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9.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olors2.xml" ContentType="application/vnd.ms-office.chartcolorstyle+xml"/>
  <Override PartName="/xl/charts/style2.xml" ContentType="application/vnd.ms-office.chartstyle+xml"/>
  <Override PartName="/xl/charts/chart4.xml" ContentType="application/vnd.openxmlformats-officedocument.drawingml.chart+xml"/>
  <Override PartName="/xl/charts/colors1.xml" ContentType="application/vnd.ms-office.chartcolorsty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hart2.xml" ContentType="application/vnd.openxmlformats-officedocument.drawingml.chart+xml"/>
  <Override PartName="/docProps/core.xml" ContentType="application/vnd.openxmlformats-package.core-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codeName="ThisWorkbook"/>
  <mc:AlternateContent xmlns:mc="http://schemas.openxmlformats.org/markup-compatibility/2006">
    <mc:Choice Requires="x15">
      <x15ac:absPath xmlns:x15ac="http://schemas.microsoft.com/office/spreadsheetml/2010/11/ac" url="S:\Head Office\! Arts Planning and Investment\! Investment\DART\Responsibility 1 - SOURCES\Annual Submissions\Annual Submission 2016-17\"/>
    </mc:Choice>
  </mc:AlternateContent>
  <workbookProtection workbookAlgorithmName="SHA-512" workbookHashValue="5nmqY/M3AUUTRK6ibMFG/rNGtnLoQ/gXgqkgGRxOCuq2WcSiW3NUMmkTz+8Lb6ghlpDEnY9JRHPM32uwFdPuuA==" workbookSaltValue="6O1cmchxF9Lwsz44S92fGg==" workbookSpinCount="100000" lockStructure="1"/>
  <bookViews>
    <workbookView xWindow="0" yWindow="0" windowWidth="28800" windowHeight="12435" tabRatio="797"/>
  </bookViews>
  <sheets>
    <sheet name="Index" sheetId="17" r:id="rId1"/>
    <sheet name="Definitions" sheetId="16" r:id="rId2"/>
    <sheet name="Table 1" sheetId="6" r:id="rId3"/>
    <sheet name="Table 2" sheetId="25" r:id="rId4"/>
    <sheet name="Table 3" sheetId="5" r:id="rId5"/>
    <sheet name="DATA TEMPLATE 1617" sheetId="1" state="hidden" r:id="rId6"/>
    <sheet name="DATA TEMPLATE 1516" sheetId="18" state="hidden" r:id="rId7"/>
    <sheet name="Lookup" sheetId="7" state="hidden" r:id="rId8"/>
  </sheets>
  <externalReferences>
    <externalReference r:id="rId9"/>
  </externalReferences>
  <definedNames>
    <definedName name="_xlnm._FilterDatabase" localSheetId="6" hidden="1">'DATA TEMPLATE 1516'!$A$2:$IB$656</definedName>
    <definedName name="_xlnm._FilterDatabase" localSheetId="5" hidden="1">'DATA TEMPLATE 1617'!$A$2:$JK$651</definedName>
    <definedName name="dis_dd">[1]REF!$B$2:$B$10</definedName>
    <definedName name="org_dd">[1]REF!$C$2:$C$5</definedName>
    <definedName name="reg_dd">[1]REF!$A$2:$A$11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 l="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D43" i="6" l="1"/>
  <c r="F32" i="18" l="1"/>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6" i="18"/>
  <c r="F317" i="18"/>
  <c r="F318" i="18"/>
  <c r="F319" i="18"/>
  <c r="F320" i="18"/>
  <c r="F321" i="18"/>
  <c r="F322" i="18"/>
  <c r="F323" i="18"/>
  <c r="F324" i="18"/>
  <c r="F325"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7" i="18"/>
  <c r="F558" i="18"/>
  <c r="F559" i="18"/>
  <c r="F560" i="18"/>
  <c r="F561" i="18"/>
  <c r="F562" i="18"/>
  <c r="F563" i="18"/>
  <c r="F564" i="18"/>
  <c r="F565" i="18"/>
  <c r="F567" i="18"/>
  <c r="F569" i="18"/>
  <c r="F570" i="18"/>
  <c r="F571" i="18"/>
  <c r="F572" i="18"/>
  <c r="F573" i="18"/>
  <c r="F575" i="18"/>
  <c r="F576" i="18"/>
  <c r="F577" i="18"/>
  <c r="F578" i="18"/>
  <c r="F579" i="18"/>
  <c r="F580" i="18"/>
  <c r="F581" i="18"/>
  <c r="F582" i="18"/>
  <c r="E583" i="18"/>
  <c r="F585" i="18"/>
  <c r="F586" i="18"/>
  <c r="F587" i="18"/>
  <c r="F588" i="18"/>
  <c r="F589"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2" i="18"/>
  <c r="F623" i="18"/>
  <c r="F624" i="18"/>
  <c r="F626" i="18"/>
  <c r="F627" i="18"/>
  <c r="F628" i="18"/>
  <c r="F629" i="18"/>
  <c r="F630" i="18"/>
  <c r="F631" i="18"/>
  <c r="F632" i="18"/>
  <c r="F633" i="18"/>
  <c r="F634" i="18"/>
  <c r="F635" i="18"/>
  <c r="F637" i="18"/>
  <c r="F638" i="18"/>
  <c r="F639" i="18"/>
  <c r="F640" i="18"/>
  <c r="F641" i="18"/>
  <c r="F642" i="18"/>
  <c r="F643" i="18"/>
  <c r="F644" i="18"/>
  <c r="F645" i="18"/>
  <c r="F646" i="18"/>
  <c r="F647" i="18"/>
  <c r="F648" i="18"/>
  <c r="F649" i="18"/>
  <c r="F650" i="18"/>
  <c r="F651" i="18"/>
  <c r="F652" i="18"/>
  <c r="F654" i="18"/>
  <c r="F13" i="18"/>
  <c r="F14" i="18"/>
  <c r="F15" i="18"/>
  <c r="F17" i="18"/>
  <c r="F19" i="18"/>
  <c r="F20" i="18"/>
  <c r="F21" i="18"/>
  <c r="F22" i="18"/>
  <c r="F23" i="18"/>
  <c r="F25" i="18"/>
  <c r="F27" i="18"/>
  <c r="F28" i="18"/>
  <c r="F29" i="18"/>
  <c r="F30" i="18"/>
  <c r="F31" i="18"/>
  <c r="F4" i="18"/>
  <c r="F5" i="18"/>
  <c r="F6" i="18"/>
  <c r="F7" i="18"/>
  <c r="F9" i="18"/>
  <c r="F10" i="18"/>
  <c r="F11" i="18"/>
  <c r="F12" i="18"/>
  <c r="E4" i="1"/>
  <c r="F4" i="1"/>
  <c r="E5" i="1"/>
  <c r="F5" i="1"/>
  <c r="E6" i="1"/>
  <c r="F6" i="1"/>
  <c r="E7" i="1"/>
  <c r="F7" i="1"/>
  <c r="E8" i="1"/>
  <c r="F8" i="1"/>
  <c r="E9" i="1"/>
  <c r="F9" i="1"/>
  <c r="E10" i="1"/>
  <c r="F10" i="1"/>
  <c r="E11" i="1"/>
  <c r="F11" i="1"/>
  <c r="E12" i="1"/>
  <c r="F12" i="1"/>
  <c r="E13" i="1"/>
  <c r="F13" i="1"/>
  <c r="E14" i="1"/>
  <c r="F14" i="1"/>
  <c r="E15" i="1"/>
  <c r="F15" i="1"/>
  <c r="E16" i="1"/>
  <c r="F16" i="1"/>
  <c r="E17" i="1"/>
  <c r="F17" i="1"/>
  <c r="E18" i="1"/>
  <c r="F18" i="1"/>
  <c r="E19" i="1"/>
  <c r="F19"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6" i="1"/>
  <c r="F36" i="1"/>
  <c r="E37" i="1"/>
  <c r="F37" i="1"/>
  <c r="E38" i="1"/>
  <c r="F38" i="1"/>
  <c r="E39" i="1"/>
  <c r="F39" i="1"/>
  <c r="E40" i="1"/>
  <c r="F40" i="1"/>
  <c r="E41" i="1"/>
  <c r="F41" i="1"/>
  <c r="E42" i="1"/>
  <c r="F42" i="1"/>
  <c r="E43" i="1"/>
  <c r="F43" i="1"/>
  <c r="E44" i="1"/>
  <c r="F44" i="1"/>
  <c r="E45" i="1"/>
  <c r="F45" i="1"/>
  <c r="E46" i="1"/>
  <c r="F46" i="1"/>
  <c r="E47" i="1"/>
  <c r="F47" i="1"/>
  <c r="E48" i="1"/>
  <c r="F48" i="1"/>
  <c r="E49" i="1"/>
  <c r="F49" i="1"/>
  <c r="E50" i="1"/>
  <c r="F50" i="1"/>
  <c r="E51" i="1"/>
  <c r="F51" i="1"/>
  <c r="E52" i="1"/>
  <c r="F52" i="1"/>
  <c r="E53" i="1"/>
  <c r="F53" i="1"/>
  <c r="E54" i="1"/>
  <c r="F54" i="1"/>
  <c r="E55" i="1"/>
  <c r="F55" i="1"/>
  <c r="E56" i="1"/>
  <c r="F56" i="1"/>
  <c r="E57" i="1"/>
  <c r="F57" i="1"/>
  <c r="E58" i="1"/>
  <c r="F58" i="1"/>
  <c r="E59" i="1"/>
  <c r="F59" i="1"/>
  <c r="E60" i="1"/>
  <c r="F60" i="1"/>
  <c r="E61" i="1"/>
  <c r="F61" i="1"/>
  <c r="E62" i="1"/>
  <c r="F62" i="1"/>
  <c r="E63" i="1"/>
  <c r="F63" i="1"/>
  <c r="E64" i="1"/>
  <c r="F64" i="1"/>
  <c r="E65" i="1"/>
  <c r="F65" i="1"/>
  <c r="E66" i="1"/>
  <c r="F66" i="1"/>
  <c r="E67" i="1"/>
  <c r="F67" i="1"/>
  <c r="E68" i="1"/>
  <c r="F68" i="1"/>
  <c r="E69" i="1"/>
  <c r="F69" i="1"/>
  <c r="E70" i="1"/>
  <c r="F70" i="1"/>
  <c r="E71" i="1"/>
  <c r="F71" i="1"/>
  <c r="E72" i="1"/>
  <c r="F72" i="1"/>
  <c r="E73" i="1"/>
  <c r="F73" i="1"/>
  <c r="E74" i="1"/>
  <c r="F74" i="1"/>
  <c r="E75" i="1"/>
  <c r="F75" i="1"/>
  <c r="E76" i="1"/>
  <c r="F76" i="1"/>
  <c r="E77" i="1"/>
  <c r="F77" i="1"/>
  <c r="E78" i="1"/>
  <c r="F78" i="1"/>
  <c r="E79" i="1"/>
  <c r="F79" i="1"/>
  <c r="E80" i="1"/>
  <c r="F80" i="1"/>
  <c r="E81" i="1"/>
  <c r="F81" i="1"/>
  <c r="E82" i="1"/>
  <c r="F82" i="1"/>
  <c r="E83" i="1"/>
  <c r="F83" i="1"/>
  <c r="E84" i="1"/>
  <c r="F84" i="1"/>
  <c r="E85" i="1"/>
  <c r="F85" i="1"/>
  <c r="E86" i="1"/>
  <c r="F86" i="1"/>
  <c r="E87" i="1"/>
  <c r="F87" i="1"/>
  <c r="E88" i="1"/>
  <c r="F88" i="1"/>
  <c r="E89" i="1"/>
  <c r="F89" i="1"/>
  <c r="E90" i="1"/>
  <c r="F90" i="1"/>
  <c r="E91" i="1"/>
  <c r="F91" i="1"/>
  <c r="E92" i="1"/>
  <c r="F92" i="1"/>
  <c r="E93" i="1"/>
  <c r="F93" i="1"/>
  <c r="E94" i="1"/>
  <c r="F94" i="1"/>
  <c r="E95" i="1"/>
  <c r="F95" i="1"/>
  <c r="E96" i="1"/>
  <c r="F96" i="1"/>
  <c r="E97" i="1"/>
  <c r="F97" i="1"/>
  <c r="E98" i="1"/>
  <c r="F98" i="1"/>
  <c r="E99" i="1"/>
  <c r="F99" i="1"/>
  <c r="E100" i="1"/>
  <c r="F100"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F114" i="1"/>
  <c r="E115" i="1"/>
  <c r="F115" i="1"/>
  <c r="E116" i="1"/>
  <c r="F116" i="1"/>
  <c r="E117" i="1"/>
  <c r="F117" i="1"/>
  <c r="E118" i="1"/>
  <c r="F118" i="1"/>
  <c r="E119" i="1"/>
  <c r="F119" i="1"/>
  <c r="E120" i="1"/>
  <c r="F120" i="1"/>
  <c r="E121" i="1"/>
  <c r="F121" i="1"/>
  <c r="E122" i="1"/>
  <c r="F122" i="1"/>
  <c r="E123" i="1"/>
  <c r="F123" i="1"/>
  <c r="E124" i="1"/>
  <c r="F124" i="1"/>
  <c r="E125" i="1"/>
  <c r="F125" i="1"/>
  <c r="E126" i="1"/>
  <c r="F126" i="1"/>
  <c r="E127" i="1"/>
  <c r="F127" i="1"/>
  <c r="E128" i="1"/>
  <c r="F128" i="1"/>
  <c r="E129" i="1"/>
  <c r="F129" i="1"/>
  <c r="E130" i="1"/>
  <c r="F130" i="1"/>
  <c r="E131" i="1"/>
  <c r="F131" i="1"/>
  <c r="E132" i="1"/>
  <c r="F132" i="1"/>
  <c r="E133" i="1"/>
  <c r="F133" i="1"/>
  <c r="E134" i="1"/>
  <c r="F134" i="1"/>
  <c r="E135" i="1"/>
  <c r="F135" i="1"/>
  <c r="E136" i="1"/>
  <c r="F136" i="1"/>
  <c r="E137" i="1"/>
  <c r="F137" i="1"/>
  <c r="E138" i="1"/>
  <c r="F138" i="1"/>
  <c r="E139" i="1"/>
  <c r="F139" i="1"/>
  <c r="E140" i="1"/>
  <c r="F140" i="1"/>
  <c r="E141" i="1"/>
  <c r="F141" i="1"/>
  <c r="E142" i="1"/>
  <c r="F142" i="1"/>
  <c r="E143" i="1"/>
  <c r="F143" i="1"/>
  <c r="E144" i="1"/>
  <c r="F144" i="1"/>
  <c r="E145"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E160" i="1"/>
  <c r="F160" i="1"/>
  <c r="E161" i="1"/>
  <c r="F161" i="1"/>
  <c r="E162" i="1"/>
  <c r="F162" i="1"/>
  <c r="E163" i="1"/>
  <c r="F163" i="1"/>
  <c r="E164" i="1"/>
  <c r="F164" i="1"/>
  <c r="E165" i="1"/>
  <c r="F165" i="1"/>
  <c r="E166" i="1"/>
  <c r="F166" i="1"/>
  <c r="E167" i="1"/>
  <c r="F167" i="1"/>
  <c r="E168"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E191" i="1"/>
  <c r="F191" i="1"/>
  <c r="E192" i="1"/>
  <c r="F192" i="1"/>
  <c r="E193" i="1"/>
  <c r="F193" i="1"/>
  <c r="E194" i="1"/>
  <c r="F194" i="1"/>
  <c r="E195" i="1"/>
  <c r="F195" i="1"/>
  <c r="E196" i="1"/>
  <c r="F196" i="1"/>
  <c r="E197" i="1"/>
  <c r="F197" i="1"/>
  <c r="E198" i="1"/>
  <c r="F198" i="1"/>
  <c r="E199"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E220"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48" i="1"/>
  <c r="F248" i="1"/>
  <c r="E249" i="1"/>
  <c r="F249" i="1"/>
  <c r="E250" i="1"/>
  <c r="F250" i="1"/>
  <c r="E251" i="1"/>
  <c r="F251" i="1"/>
  <c r="E252" i="1"/>
  <c r="F252" i="1"/>
  <c r="E253" i="1"/>
  <c r="F253" i="1"/>
  <c r="E254" i="1"/>
  <c r="F254" i="1"/>
  <c r="E255" i="1"/>
  <c r="F255" i="1"/>
  <c r="E256" i="1"/>
  <c r="F256" i="1"/>
  <c r="E257" i="1"/>
  <c r="F257" i="1"/>
  <c r="E258" i="1"/>
  <c r="F258" i="1"/>
  <c r="E259" i="1"/>
  <c r="F259" i="1"/>
  <c r="E260" i="1"/>
  <c r="F260" i="1"/>
  <c r="E261" i="1"/>
  <c r="F261" i="1"/>
  <c r="E262" i="1"/>
  <c r="F262" i="1"/>
  <c r="E263" i="1"/>
  <c r="F263" i="1"/>
  <c r="E264" i="1"/>
  <c r="F264" i="1"/>
  <c r="E265" i="1"/>
  <c r="F265" i="1"/>
  <c r="E266" i="1"/>
  <c r="F266" i="1"/>
  <c r="E267" i="1"/>
  <c r="F267" i="1"/>
  <c r="E268" i="1"/>
  <c r="F268" i="1"/>
  <c r="E269" i="1"/>
  <c r="F269" i="1"/>
  <c r="E270" i="1"/>
  <c r="F270" i="1"/>
  <c r="E271" i="1"/>
  <c r="F271" i="1"/>
  <c r="E272" i="1"/>
  <c r="F272" i="1"/>
  <c r="E273" i="1"/>
  <c r="F273" i="1"/>
  <c r="E274" i="1"/>
  <c r="F274" i="1"/>
  <c r="E275" i="1"/>
  <c r="F275" i="1"/>
  <c r="E276" i="1"/>
  <c r="F276" i="1"/>
  <c r="E277" i="1"/>
  <c r="F277" i="1"/>
  <c r="E278" i="1"/>
  <c r="F278" i="1"/>
  <c r="E279"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E294" i="1"/>
  <c r="F294" i="1"/>
  <c r="E295" i="1"/>
  <c r="F295" i="1"/>
  <c r="E296" i="1"/>
  <c r="F296" i="1"/>
  <c r="E297" i="1"/>
  <c r="F297" i="1"/>
  <c r="E298" i="1"/>
  <c r="F298" i="1"/>
  <c r="E299" i="1"/>
  <c r="F299" i="1"/>
  <c r="E300" i="1"/>
  <c r="F300" i="1"/>
  <c r="E301" i="1"/>
  <c r="F301" i="1"/>
  <c r="E302" i="1"/>
  <c r="F302" i="1"/>
  <c r="E303" i="1"/>
  <c r="F303" i="1"/>
  <c r="E304" i="1"/>
  <c r="F304" i="1"/>
  <c r="E305" i="1"/>
  <c r="F305" i="1"/>
  <c r="E306" i="1"/>
  <c r="F306" i="1"/>
  <c r="E307" i="1"/>
  <c r="F307" i="1"/>
  <c r="E308" i="1"/>
  <c r="F308" i="1"/>
  <c r="E309" i="1"/>
  <c r="F309" i="1"/>
  <c r="E310" i="1"/>
  <c r="F310" i="1"/>
  <c r="E311" i="1"/>
  <c r="F311" i="1"/>
  <c r="E312" i="1"/>
  <c r="F312" i="1"/>
  <c r="E313" i="1"/>
  <c r="F313" i="1"/>
  <c r="E314" i="1"/>
  <c r="F314" i="1"/>
  <c r="E315" i="1"/>
  <c r="F315" i="1"/>
  <c r="E316" i="1"/>
  <c r="F316" i="1"/>
  <c r="E317" i="1"/>
  <c r="F317" i="1"/>
  <c r="E318" i="1"/>
  <c r="F318" i="1"/>
  <c r="E319" i="1"/>
  <c r="F319" i="1"/>
  <c r="E320" i="1"/>
  <c r="F320" i="1"/>
  <c r="E321" i="1"/>
  <c r="F321" i="1"/>
  <c r="E322" i="1"/>
  <c r="F322" i="1"/>
  <c r="E323" i="1"/>
  <c r="F323" i="1"/>
  <c r="E324" i="1"/>
  <c r="F324" i="1"/>
  <c r="E325" i="1"/>
  <c r="F325" i="1"/>
  <c r="E326" i="1"/>
  <c r="F326" i="1"/>
  <c r="E327" i="1"/>
  <c r="F327" i="1"/>
  <c r="E328" i="1"/>
  <c r="F328" i="1"/>
  <c r="E329" i="1"/>
  <c r="F329" i="1"/>
  <c r="E330" i="1"/>
  <c r="F330" i="1"/>
  <c r="E331" i="1"/>
  <c r="F331" i="1"/>
  <c r="E332" i="1"/>
  <c r="F332" i="1"/>
  <c r="E333" i="1"/>
  <c r="F333" i="1"/>
  <c r="E334" i="1"/>
  <c r="F334" i="1"/>
  <c r="E335" i="1"/>
  <c r="F335" i="1"/>
  <c r="E336" i="1"/>
  <c r="F336" i="1"/>
  <c r="E337" i="1"/>
  <c r="F337" i="1"/>
  <c r="E338"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E354" i="1"/>
  <c r="F354" i="1"/>
  <c r="E355" i="1"/>
  <c r="F355" i="1"/>
  <c r="E356" i="1"/>
  <c r="F356" i="1"/>
  <c r="E357" i="1"/>
  <c r="F357" i="1"/>
  <c r="E358" i="1"/>
  <c r="F358" i="1"/>
  <c r="E359" i="1"/>
  <c r="F359" i="1"/>
  <c r="E360" i="1"/>
  <c r="F360" i="1"/>
  <c r="E361" i="1"/>
  <c r="F361" i="1"/>
  <c r="E362" i="1"/>
  <c r="F362" i="1"/>
  <c r="E363" i="1"/>
  <c r="F363" i="1"/>
  <c r="E364" i="1"/>
  <c r="F364"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1" i="1"/>
  <c r="F391" i="1"/>
  <c r="E392" i="1"/>
  <c r="F392" i="1"/>
  <c r="E393" i="1"/>
  <c r="F393" i="1"/>
  <c r="E394" i="1"/>
  <c r="F394" i="1"/>
  <c r="E395" i="1"/>
  <c r="F395" i="1"/>
  <c r="E396" i="1"/>
  <c r="F396" i="1"/>
  <c r="E397" i="1"/>
  <c r="F397" i="1"/>
  <c r="E398" i="1"/>
  <c r="F398" i="1"/>
  <c r="E399" i="1"/>
  <c r="F399" i="1"/>
  <c r="E400" i="1"/>
  <c r="F400" i="1"/>
  <c r="E401" i="1"/>
  <c r="F401" i="1"/>
  <c r="E402" i="1"/>
  <c r="F402" i="1"/>
  <c r="E403" i="1"/>
  <c r="F403" i="1"/>
  <c r="E404" i="1"/>
  <c r="F404" i="1"/>
  <c r="E405" i="1"/>
  <c r="F405" i="1"/>
  <c r="E406" i="1"/>
  <c r="F406" i="1"/>
  <c r="E407" i="1"/>
  <c r="F407" i="1"/>
  <c r="E408" i="1"/>
  <c r="F408" i="1"/>
  <c r="E409" i="1"/>
  <c r="F409" i="1"/>
  <c r="E410" i="1"/>
  <c r="F410" i="1"/>
  <c r="E411" i="1"/>
  <c r="F411" i="1"/>
  <c r="E412" i="1"/>
  <c r="F412" i="1"/>
  <c r="E413" i="1"/>
  <c r="F413" i="1"/>
  <c r="E414" i="1"/>
  <c r="F414" i="1"/>
  <c r="E415" i="1"/>
  <c r="F415" i="1"/>
  <c r="E416" i="1"/>
  <c r="F416" i="1"/>
  <c r="E417" i="1"/>
  <c r="F417" i="1"/>
  <c r="E418" i="1"/>
  <c r="F418" i="1"/>
  <c r="E419" i="1"/>
  <c r="F419" i="1"/>
  <c r="E420" i="1"/>
  <c r="F420" i="1"/>
  <c r="E421" i="1"/>
  <c r="F421" i="1"/>
  <c r="E422" i="1"/>
  <c r="F422" i="1"/>
  <c r="E423" i="1"/>
  <c r="F423" i="1"/>
  <c r="E424" i="1"/>
  <c r="F424" i="1"/>
  <c r="E425" i="1"/>
  <c r="F425" i="1"/>
  <c r="E426" i="1"/>
  <c r="F426" i="1"/>
  <c r="E427" i="1"/>
  <c r="F427" i="1"/>
  <c r="E428" i="1"/>
  <c r="F428" i="1"/>
  <c r="E429"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E444" i="1"/>
  <c r="F444" i="1"/>
  <c r="E445" i="1"/>
  <c r="F445" i="1"/>
  <c r="E446" i="1"/>
  <c r="F446" i="1"/>
  <c r="E447" i="1"/>
  <c r="F447" i="1"/>
  <c r="E448" i="1"/>
  <c r="F448" i="1"/>
  <c r="E449" i="1"/>
  <c r="F449" i="1"/>
  <c r="E450" i="1"/>
  <c r="F450" i="1"/>
  <c r="E451" i="1"/>
  <c r="F451" i="1"/>
  <c r="E452" i="1"/>
  <c r="F452" i="1"/>
  <c r="E453" i="1"/>
  <c r="F453" i="1"/>
  <c r="E454" i="1"/>
  <c r="F454" i="1"/>
  <c r="E455" i="1"/>
  <c r="F455" i="1"/>
  <c r="E456" i="1"/>
  <c r="F456" i="1"/>
  <c r="E457" i="1"/>
  <c r="F457" i="1"/>
  <c r="E458" i="1"/>
  <c r="F458" i="1"/>
  <c r="E459" i="1"/>
  <c r="F459" i="1"/>
  <c r="E460" i="1"/>
  <c r="F460" i="1"/>
  <c r="E461" i="1"/>
  <c r="F461" i="1"/>
  <c r="E462" i="1"/>
  <c r="F462" i="1"/>
  <c r="E463" i="1"/>
  <c r="F463" i="1"/>
  <c r="E464" i="1"/>
  <c r="F464" i="1"/>
  <c r="E465" i="1"/>
  <c r="F465" i="1"/>
  <c r="E466" i="1"/>
  <c r="F466" i="1"/>
  <c r="E467" i="1"/>
  <c r="F467" i="1"/>
  <c r="E468" i="1"/>
  <c r="F468" i="1"/>
  <c r="E469" i="1"/>
  <c r="F469" i="1"/>
  <c r="E470" i="1"/>
  <c r="F470" i="1"/>
  <c r="E471" i="1"/>
  <c r="F471" i="1"/>
  <c r="E472" i="1"/>
  <c r="F472" i="1"/>
  <c r="E473" i="1"/>
  <c r="F473" i="1"/>
  <c r="E474" i="1"/>
  <c r="F474" i="1"/>
  <c r="E475" i="1"/>
  <c r="F475" i="1"/>
  <c r="E476" i="1"/>
  <c r="F476" i="1"/>
  <c r="E477" i="1"/>
  <c r="F477" i="1"/>
  <c r="E478" i="1"/>
  <c r="F478" i="1"/>
  <c r="E479" i="1"/>
  <c r="F479" i="1"/>
  <c r="E480" i="1"/>
  <c r="F480" i="1"/>
  <c r="E481" i="1"/>
  <c r="F481" i="1"/>
  <c r="E482" i="1"/>
  <c r="F482" i="1"/>
  <c r="E483"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E497" i="1"/>
  <c r="F497" i="1"/>
  <c r="E498" i="1"/>
  <c r="F498" i="1"/>
  <c r="E499" i="1"/>
  <c r="F499" i="1"/>
  <c r="E500" i="1"/>
  <c r="F500" i="1"/>
  <c r="E501" i="1"/>
  <c r="F501" i="1"/>
  <c r="E502" i="1"/>
  <c r="F502" i="1"/>
  <c r="E503" i="1"/>
  <c r="F503" i="1"/>
  <c r="E504" i="1"/>
  <c r="F504" i="1"/>
  <c r="E505" i="1"/>
  <c r="F505" i="1"/>
  <c r="E506" i="1"/>
  <c r="F506" i="1"/>
  <c r="E507" i="1"/>
  <c r="F507" i="1"/>
  <c r="E508" i="1"/>
  <c r="F508" i="1"/>
  <c r="E509" i="1"/>
  <c r="F509" i="1"/>
  <c r="E510" i="1"/>
  <c r="F510" i="1"/>
  <c r="E511" i="1"/>
  <c r="F511" i="1"/>
  <c r="E512" i="1"/>
  <c r="F512" i="1"/>
  <c r="E513" i="1"/>
  <c r="F513" i="1"/>
  <c r="E514" i="1"/>
  <c r="F514" i="1"/>
  <c r="E515" i="1"/>
  <c r="F515" i="1"/>
  <c r="E516" i="1"/>
  <c r="F516" i="1"/>
  <c r="E517" i="1"/>
  <c r="F517" i="1"/>
  <c r="E518" i="1"/>
  <c r="F518" i="1"/>
  <c r="E519" i="1"/>
  <c r="F519" i="1"/>
  <c r="E520" i="1"/>
  <c r="F520" i="1"/>
  <c r="E521" i="1"/>
  <c r="F521" i="1"/>
  <c r="E522" i="1"/>
  <c r="F522" i="1"/>
  <c r="E523" i="1"/>
  <c r="F523" i="1"/>
  <c r="E524" i="1"/>
  <c r="F524" i="1"/>
  <c r="E525" i="1"/>
  <c r="F525" i="1"/>
  <c r="E526" i="1"/>
  <c r="F526" i="1"/>
  <c r="E527" i="1"/>
  <c r="F527" i="1"/>
  <c r="E528" i="1"/>
  <c r="F528" i="1"/>
  <c r="E529" i="1"/>
  <c r="F529" i="1"/>
  <c r="E530" i="1"/>
  <c r="F530" i="1"/>
  <c r="E531" i="1"/>
  <c r="F531" i="1"/>
  <c r="E532" i="1"/>
  <c r="F532" i="1"/>
  <c r="E533" i="1"/>
  <c r="F533" i="1"/>
  <c r="E534" i="1"/>
  <c r="F534" i="1"/>
  <c r="E535" i="1"/>
  <c r="F535" i="1"/>
  <c r="E536" i="1"/>
  <c r="F536" i="1"/>
  <c r="E537" i="1"/>
  <c r="F537" i="1"/>
  <c r="E538" i="1"/>
  <c r="F538" i="1"/>
  <c r="E539" i="1"/>
  <c r="F539" i="1"/>
  <c r="E540" i="1"/>
  <c r="F540" i="1"/>
  <c r="E541" i="1"/>
  <c r="F541" i="1"/>
  <c r="E542" i="1"/>
  <c r="F542" i="1"/>
  <c r="E543" i="1"/>
  <c r="F543" i="1"/>
  <c r="E544" i="1"/>
  <c r="F544" i="1"/>
  <c r="E545" i="1"/>
  <c r="F545" i="1"/>
  <c r="E546" i="1"/>
  <c r="F546" i="1"/>
  <c r="E547" i="1"/>
  <c r="F547" i="1"/>
  <c r="E548" i="1"/>
  <c r="F548" i="1"/>
  <c r="E549" i="1"/>
  <c r="F549" i="1"/>
  <c r="E550" i="1"/>
  <c r="F550" i="1"/>
  <c r="E551" i="1"/>
  <c r="F551" i="1"/>
  <c r="E552" i="1"/>
  <c r="F552" i="1"/>
  <c r="E553" i="1"/>
  <c r="F553" i="1"/>
  <c r="E554" i="1"/>
  <c r="F554" i="1"/>
  <c r="E555" i="1"/>
  <c r="F555" i="1"/>
  <c r="E556" i="1"/>
  <c r="F556" i="1"/>
  <c r="E557" i="1"/>
  <c r="F557" i="1"/>
  <c r="E558" i="1"/>
  <c r="F558" i="1"/>
  <c r="E559" i="1"/>
  <c r="F559" i="1"/>
  <c r="E560" i="1"/>
  <c r="F560" i="1"/>
  <c r="E561" i="1"/>
  <c r="F561" i="1"/>
  <c r="E562" i="1"/>
  <c r="F562" i="1"/>
  <c r="E563" i="1"/>
  <c r="F563" i="1"/>
  <c r="E564" i="1"/>
  <c r="F564" i="1"/>
  <c r="E565" i="1"/>
  <c r="F565" i="1"/>
  <c r="E566" i="1"/>
  <c r="F566" i="1"/>
  <c r="E567" i="1"/>
  <c r="F567" i="1"/>
  <c r="E568" i="1"/>
  <c r="F568" i="1"/>
  <c r="E569" i="1"/>
  <c r="F569" i="1"/>
  <c r="E570" i="1"/>
  <c r="F570" i="1"/>
  <c r="E571" i="1"/>
  <c r="F571" i="1"/>
  <c r="E572" i="1"/>
  <c r="F572" i="1"/>
  <c r="E573" i="1"/>
  <c r="F573" i="1"/>
  <c r="E574" i="1"/>
  <c r="F574" i="1"/>
  <c r="E575" i="1"/>
  <c r="F575" i="1"/>
  <c r="E576"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E591" i="1"/>
  <c r="F591" i="1"/>
  <c r="E592" i="1"/>
  <c r="F592" i="1"/>
  <c r="E593" i="1"/>
  <c r="F593" i="1"/>
  <c r="E594" i="1"/>
  <c r="F594" i="1"/>
  <c r="E595" i="1"/>
  <c r="F595" i="1"/>
  <c r="E596" i="1"/>
  <c r="F596" i="1"/>
  <c r="E597" i="1"/>
  <c r="F597" i="1"/>
  <c r="E598" i="1"/>
  <c r="F598" i="1"/>
  <c r="E599" i="1"/>
  <c r="F599" i="1"/>
  <c r="E600" i="1"/>
  <c r="F600" i="1"/>
  <c r="E601" i="1"/>
  <c r="F601" i="1"/>
  <c r="E602" i="1"/>
  <c r="F602" i="1"/>
  <c r="E603" i="1"/>
  <c r="F603" i="1"/>
  <c r="E604" i="1"/>
  <c r="F604" i="1"/>
  <c r="E605" i="1"/>
  <c r="F605" i="1"/>
  <c r="E606" i="1"/>
  <c r="F606" i="1"/>
  <c r="E607" i="1"/>
  <c r="F607" i="1"/>
  <c r="E608" i="1"/>
  <c r="F608" i="1"/>
  <c r="E609" i="1"/>
  <c r="F609" i="1"/>
  <c r="E610" i="1"/>
  <c r="F610" i="1"/>
  <c r="E611" i="1"/>
  <c r="F611" i="1"/>
  <c r="E612" i="1"/>
  <c r="F612" i="1"/>
  <c r="E613" i="1"/>
  <c r="F613" i="1"/>
  <c r="E614" i="1"/>
  <c r="F614" i="1"/>
  <c r="E615" i="1"/>
  <c r="F615" i="1"/>
  <c r="E616" i="1"/>
  <c r="F616" i="1"/>
  <c r="E617" i="1"/>
  <c r="F617" i="1"/>
  <c r="E618" i="1"/>
  <c r="F618" i="1"/>
  <c r="E619" i="1"/>
  <c r="F619" i="1"/>
  <c r="E620" i="1"/>
  <c r="F620" i="1"/>
  <c r="E621" i="1"/>
  <c r="F621" i="1"/>
  <c r="E622" i="1"/>
  <c r="F622" i="1"/>
  <c r="E623" i="1"/>
  <c r="F623" i="1"/>
  <c r="E624" i="1"/>
  <c r="F624" i="1"/>
  <c r="E625" i="1"/>
  <c r="F625" i="1"/>
  <c r="E626" i="1"/>
  <c r="F626" i="1"/>
  <c r="E627" i="1"/>
  <c r="F627" i="1"/>
  <c r="E628" i="1"/>
  <c r="F628" i="1"/>
  <c r="E629" i="1"/>
  <c r="F629" i="1"/>
  <c r="E630" i="1"/>
  <c r="F630" i="1"/>
  <c r="E631" i="1"/>
  <c r="F631" i="1"/>
  <c r="E632" i="1"/>
  <c r="F632" i="1"/>
  <c r="E633" i="1"/>
  <c r="F633" i="1"/>
  <c r="E634" i="1"/>
  <c r="F634" i="1"/>
  <c r="E635" i="1"/>
  <c r="F635" i="1"/>
  <c r="E636" i="1"/>
  <c r="F636" i="1"/>
  <c r="E637" i="1"/>
  <c r="F637" i="1"/>
  <c r="E638" i="1"/>
  <c r="F638" i="1"/>
  <c r="E639" i="1"/>
  <c r="F639" i="1"/>
  <c r="E640" i="1"/>
  <c r="F640" i="1"/>
  <c r="E641" i="1"/>
  <c r="F641" i="1"/>
  <c r="E642" i="1"/>
  <c r="F642" i="1"/>
  <c r="E643" i="1"/>
  <c r="F643" i="1"/>
  <c r="E644" i="1"/>
  <c r="F644" i="1"/>
  <c r="E645" i="1"/>
  <c r="F645" i="1"/>
  <c r="E646" i="1"/>
  <c r="F646" i="1"/>
  <c r="E647" i="1"/>
  <c r="F647" i="1"/>
  <c r="E648" i="1"/>
  <c r="F648" i="1"/>
  <c r="E649" i="1"/>
  <c r="F649" i="1"/>
  <c r="E650" i="1"/>
  <c r="F650" i="1"/>
  <c r="E651" i="1"/>
  <c r="F651" i="1"/>
  <c r="F3" i="1"/>
  <c r="E3" i="1"/>
  <c r="C28" i="25"/>
  <c r="C27" i="25"/>
  <c r="C26" i="25"/>
  <c r="C25" i="25"/>
  <c r="C24" i="25"/>
  <c r="C23" i="25"/>
  <c r="C22" i="25"/>
  <c r="C21" i="25"/>
  <c r="C20" i="25"/>
  <c r="C14" i="25"/>
  <c r="C13" i="25"/>
  <c r="C12" i="25"/>
  <c r="C11" i="25"/>
  <c r="C10" i="25"/>
  <c r="F315" i="18" l="1"/>
  <c r="E40" i="18"/>
  <c r="E36" i="18"/>
  <c r="E32" i="18"/>
  <c r="F653" i="18"/>
  <c r="F620" i="18"/>
  <c r="E244" i="18"/>
  <c r="E116" i="18"/>
  <c r="E112" i="18"/>
  <c r="E52" i="18"/>
  <c r="E44" i="18"/>
  <c r="F568" i="18"/>
  <c r="F621" i="18"/>
  <c r="F16" i="18"/>
  <c r="F463" i="18"/>
  <c r="F636" i="18"/>
  <c r="F26" i="18"/>
  <c r="F326" i="18"/>
  <c r="F574" i="18"/>
  <c r="F566" i="18"/>
  <c r="F439" i="18"/>
  <c r="F18" i="18"/>
  <c r="E272" i="18"/>
  <c r="E268" i="18"/>
  <c r="E240" i="18"/>
  <c r="E236" i="18"/>
  <c r="E232" i="18"/>
  <c r="E228" i="18"/>
  <c r="E224" i="18"/>
  <c r="E220" i="18"/>
  <c r="E216" i="18"/>
  <c r="E212" i="18"/>
  <c r="E208" i="18"/>
  <c r="E204" i="18"/>
  <c r="E200" i="18"/>
  <c r="E196" i="18"/>
  <c r="E188" i="18"/>
  <c r="E184" i="18"/>
  <c r="E180" i="18"/>
  <c r="E176" i="18"/>
  <c r="E172" i="18"/>
  <c r="E152" i="18"/>
  <c r="E148" i="18"/>
  <c r="E144" i="18"/>
  <c r="E140" i="18"/>
  <c r="E136" i="18"/>
  <c r="E132" i="18"/>
  <c r="E128" i="18"/>
  <c r="E124" i="18"/>
  <c r="E120" i="18"/>
  <c r="F237" i="18"/>
  <c r="F584" i="18"/>
  <c r="F8" i="18"/>
  <c r="F590" i="18"/>
  <c r="E241" i="18"/>
  <c r="E237" i="18"/>
  <c r="E233" i="18"/>
  <c r="E229" i="18"/>
  <c r="E225" i="18"/>
  <c r="E221" i="18"/>
  <c r="E217" i="18"/>
  <c r="E213" i="18"/>
  <c r="E209" i="18"/>
  <c r="E205" i="18"/>
  <c r="E201" i="18"/>
  <c r="E197" i="18"/>
  <c r="E193" i="18"/>
  <c r="E189" i="18"/>
  <c r="E185" i="18"/>
  <c r="E181" i="18"/>
  <c r="E177" i="18"/>
  <c r="E173" i="18"/>
  <c r="E169" i="18"/>
  <c r="E165" i="18"/>
  <c r="E161" i="18"/>
  <c r="E157" i="18"/>
  <c r="E153" i="18"/>
  <c r="E137" i="18"/>
  <c r="E133" i="18"/>
  <c r="E129" i="18"/>
  <c r="E125" i="18"/>
  <c r="E121" i="18"/>
  <c r="E117" i="18"/>
  <c r="E113" i="18"/>
  <c r="E109" i="18"/>
  <c r="E105" i="18"/>
  <c r="E101" i="18"/>
  <c r="E97" i="18"/>
  <c r="E93" i="18"/>
  <c r="E89" i="18"/>
  <c r="E85" i="18"/>
  <c r="E81" i="18"/>
  <c r="E77" i="18"/>
  <c r="E73" i="18"/>
  <c r="E69" i="18"/>
  <c r="E65" i="18"/>
  <c r="E61" i="18"/>
  <c r="E57" i="18"/>
  <c r="E53" i="18"/>
  <c r="E33" i="18"/>
  <c r="E372" i="18"/>
  <c r="E368" i="18"/>
  <c r="E364" i="18"/>
  <c r="E360" i="18"/>
  <c r="E356" i="18"/>
  <c r="E352" i="18"/>
  <c r="E348" i="18"/>
  <c r="E344" i="18"/>
  <c r="E340" i="18"/>
  <c r="E336" i="18"/>
  <c r="E332" i="18"/>
  <c r="E328" i="18"/>
  <c r="E324" i="18"/>
  <c r="E320" i="18"/>
  <c r="E316" i="18"/>
  <c r="E168" i="18"/>
  <c r="F625" i="18"/>
  <c r="E260" i="18"/>
  <c r="F24" i="18"/>
  <c r="E264" i="18"/>
  <c r="E108" i="18"/>
  <c r="E104" i="18"/>
  <c r="E48" i="18"/>
  <c r="E154" i="18"/>
  <c r="E118" i="18"/>
  <c r="E114" i="18"/>
  <c r="E110" i="18"/>
  <c r="E106" i="18"/>
  <c r="E102" i="18"/>
  <c r="E98" i="18"/>
  <c r="E94" i="18"/>
  <c r="E90" i="18"/>
  <c r="E86" i="18"/>
  <c r="E82" i="18"/>
  <c r="E78" i="18"/>
  <c r="E74" i="18"/>
  <c r="E70" i="18"/>
  <c r="E62" i="18"/>
  <c r="E34" i="18"/>
  <c r="E11" i="18"/>
  <c r="E7" i="18"/>
  <c r="E31" i="18"/>
  <c r="E27" i="18"/>
  <c r="E23" i="18"/>
  <c r="E19" i="18"/>
  <c r="E15" i="18"/>
  <c r="E653" i="18"/>
  <c r="E649" i="18"/>
  <c r="E645" i="18"/>
  <c r="E641" i="18"/>
  <c r="E637" i="18"/>
  <c r="E633" i="18"/>
  <c r="E629" i="18"/>
  <c r="E625" i="18"/>
  <c r="E621" i="18"/>
  <c r="E617" i="18"/>
  <c r="E613" i="18"/>
  <c r="E609" i="18"/>
  <c r="E605" i="18"/>
  <c r="E601" i="18"/>
  <c r="E597" i="18"/>
  <c r="E593" i="18"/>
  <c r="E589" i="18"/>
  <c r="E585" i="18"/>
  <c r="E580" i="18"/>
  <c r="E576" i="18"/>
  <c r="E572" i="18"/>
  <c r="E568" i="18"/>
  <c r="E564" i="18"/>
  <c r="E560" i="18"/>
  <c r="E556" i="18"/>
  <c r="E552" i="18"/>
  <c r="E548" i="18"/>
  <c r="E544" i="18"/>
  <c r="E540" i="18"/>
  <c r="E536" i="18"/>
  <c r="E532" i="18"/>
  <c r="E528" i="18"/>
  <c r="E524" i="18"/>
  <c r="E520" i="18"/>
  <c r="E516" i="18"/>
  <c r="E512" i="18"/>
  <c r="E508" i="18"/>
  <c r="E504" i="18"/>
  <c r="E500" i="18"/>
  <c r="E496" i="18"/>
  <c r="E492" i="18"/>
  <c r="E9" i="18"/>
  <c r="E5" i="18"/>
  <c r="E29" i="18"/>
  <c r="E25" i="18"/>
  <c r="E21" i="18"/>
  <c r="E599" i="18"/>
  <c r="E595" i="18"/>
  <c r="E591" i="18"/>
  <c r="E582" i="18"/>
  <c r="E578" i="18"/>
  <c r="E574" i="18"/>
  <c r="E570" i="18"/>
  <c r="E566" i="18"/>
  <c r="E562" i="18"/>
  <c r="E558" i="18"/>
  <c r="E554" i="18"/>
  <c r="E550" i="18"/>
  <c r="E546" i="18"/>
  <c r="E542" i="18"/>
  <c r="E538" i="18"/>
  <c r="E534" i="18"/>
  <c r="E530" i="18"/>
  <c r="E526" i="18"/>
  <c r="E522" i="18"/>
  <c r="E518" i="18"/>
  <c r="E514" i="18"/>
  <c r="E510" i="18"/>
  <c r="E506" i="18"/>
  <c r="E502" i="18"/>
  <c r="E498" i="18"/>
  <c r="E494" i="18"/>
  <c r="E488" i="18"/>
  <c r="E484" i="18"/>
  <c r="E480" i="18"/>
  <c r="E476" i="18"/>
  <c r="E472" i="18"/>
  <c r="E468" i="18"/>
  <c r="E464" i="18"/>
  <c r="E460" i="18"/>
  <c r="E456" i="18"/>
  <c r="E452" i="18"/>
  <c r="E448" i="18"/>
  <c r="E444" i="18"/>
  <c r="E440" i="18"/>
  <c r="E436" i="18"/>
  <c r="E432" i="18"/>
  <c r="E428" i="18"/>
  <c r="E424" i="18"/>
  <c r="E420" i="18"/>
  <c r="E416" i="18"/>
  <c r="E412" i="18"/>
  <c r="E408" i="18"/>
  <c r="E404" i="18"/>
  <c r="E400" i="18"/>
  <c r="E396" i="18"/>
  <c r="E392" i="18"/>
  <c r="E388" i="18"/>
  <c r="E384" i="18"/>
  <c r="E380" i="18"/>
  <c r="E376" i="18"/>
  <c r="E192" i="18"/>
  <c r="E164" i="18"/>
  <c r="E100" i="18"/>
  <c r="E490" i="18"/>
  <c r="E486" i="18"/>
  <c r="E482" i="18"/>
  <c r="E478" i="18"/>
  <c r="E474" i="18"/>
  <c r="E470" i="18"/>
  <c r="E466" i="18"/>
  <c r="E462" i="18"/>
  <c r="E458" i="18"/>
  <c r="E454" i="18"/>
  <c r="E450" i="18"/>
  <c r="E446" i="18"/>
  <c r="E442" i="18"/>
  <c r="E438" i="18"/>
  <c r="E434" i="18"/>
  <c r="E430" i="18"/>
  <c r="E426" i="18"/>
  <c r="E422" i="18"/>
  <c r="E418" i="18"/>
  <c r="E414" i="18"/>
  <c r="E410" i="18"/>
  <c r="E406" i="18"/>
  <c r="E402" i="18"/>
  <c r="E398" i="18"/>
  <c r="E394" i="18"/>
  <c r="E390" i="18"/>
  <c r="E386" i="18"/>
  <c r="E382" i="18"/>
  <c r="E378" i="18"/>
  <c r="E374" i="18"/>
  <c r="E370" i="18"/>
  <c r="E366" i="18"/>
  <c r="E362" i="18"/>
  <c r="E358" i="18"/>
  <c r="E354" i="18"/>
  <c r="E350" i="18"/>
  <c r="E346" i="18"/>
  <c r="E342" i="18"/>
  <c r="E338" i="18"/>
  <c r="E334" i="18"/>
  <c r="E330" i="18"/>
  <c r="E326" i="18"/>
  <c r="E322" i="18"/>
  <c r="E318" i="18"/>
  <c r="E314" i="18"/>
  <c r="E310" i="18"/>
  <c r="E306" i="18"/>
  <c r="E302" i="18"/>
  <c r="E298" i="18"/>
  <c r="E294" i="18"/>
  <c r="E290" i="18"/>
  <c r="E286" i="18"/>
  <c r="E282" i="18"/>
  <c r="E274" i="18"/>
  <c r="E270" i="18"/>
  <c r="E266" i="18"/>
  <c r="E262" i="18"/>
  <c r="E258" i="18"/>
  <c r="E254" i="18"/>
  <c r="E250" i="18"/>
  <c r="E246" i="18"/>
  <c r="E242" i="18"/>
  <c r="E238" i="18"/>
  <c r="E234" i="18"/>
  <c r="E230" i="18"/>
  <c r="E226" i="18"/>
  <c r="E222" i="18"/>
  <c r="E218" i="18"/>
  <c r="E214" i="18"/>
  <c r="E210" i="18"/>
  <c r="E206" i="18"/>
  <c r="E202" i="18"/>
  <c r="E198" i="18"/>
  <c r="E194" i="18"/>
  <c r="E190" i="18"/>
  <c r="E186" i="18"/>
  <c r="E182" i="18"/>
  <c r="E178" i="18"/>
  <c r="E174" i="18"/>
  <c r="E170" i="18"/>
  <c r="E150" i="18"/>
  <c r="E146" i="18"/>
  <c r="E142" i="18"/>
  <c r="E138" i="18"/>
  <c r="E58" i="18"/>
  <c r="E131" i="18"/>
  <c r="E123" i="18"/>
  <c r="E119" i="18"/>
  <c r="E111" i="18"/>
  <c r="E107" i="18"/>
  <c r="E103" i="18"/>
  <c r="E99" i="18"/>
  <c r="E95" i="18"/>
  <c r="E91" i="18"/>
  <c r="E87" i="18"/>
  <c r="E83" i="18"/>
  <c r="E79" i="18"/>
  <c r="E75" i="18"/>
  <c r="E71" i="18"/>
  <c r="E67" i="18"/>
  <c r="E63" i="18"/>
  <c r="E59" i="18"/>
  <c r="E55" i="18"/>
  <c r="E51" i="18"/>
  <c r="E47" i="18"/>
  <c r="E43" i="18"/>
  <c r="E39" i="18"/>
  <c r="E35" i="18"/>
  <c r="E10" i="18"/>
  <c r="E6" i="18"/>
  <c r="E30" i="18"/>
  <c r="E26" i="18"/>
  <c r="E22" i="18"/>
  <c r="E18" i="18"/>
  <c r="E14" i="18"/>
  <c r="E652" i="18"/>
  <c r="E648" i="18"/>
  <c r="E644" i="18"/>
  <c r="E640" i="18"/>
  <c r="E636" i="18"/>
  <c r="E632" i="18"/>
  <c r="E628" i="18"/>
  <c r="E624" i="18"/>
  <c r="E620" i="18"/>
  <c r="E616" i="18"/>
  <c r="E612" i="18"/>
  <c r="E608" i="18"/>
  <c r="E604" i="18"/>
  <c r="E600" i="18"/>
  <c r="E596" i="18"/>
  <c r="E592" i="18"/>
  <c r="E588" i="18"/>
  <c r="E584" i="18"/>
  <c r="F583" i="18"/>
  <c r="E579" i="18"/>
  <c r="E575" i="18"/>
  <c r="E571" i="18"/>
  <c r="E567" i="18"/>
  <c r="E563" i="18"/>
  <c r="E559" i="18"/>
  <c r="E555" i="18"/>
  <c r="E551" i="18"/>
  <c r="E547" i="18"/>
  <c r="E543" i="18"/>
  <c r="E539" i="18"/>
  <c r="E535" i="18"/>
  <c r="E531" i="18"/>
  <c r="E527" i="18"/>
  <c r="E523" i="18"/>
  <c r="E519" i="18"/>
  <c r="E515" i="18"/>
  <c r="E511" i="18"/>
  <c r="E12" i="18"/>
  <c r="E8" i="18"/>
  <c r="E4" i="18"/>
  <c r="E28" i="18"/>
  <c r="E24" i="18"/>
  <c r="E20" i="18"/>
  <c r="E16" i="18"/>
  <c r="E654" i="18"/>
  <c r="E650" i="18"/>
  <c r="E646" i="18"/>
  <c r="E642" i="18"/>
  <c r="E638" i="18"/>
  <c r="E634" i="18"/>
  <c r="E630" i="18"/>
  <c r="E626" i="18"/>
  <c r="E622" i="18"/>
  <c r="E618" i="18"/>
  <c r="E614" i="18"/>
  <c r="E610" i="18"/>
  <c r="E606" i="18"/>
  <c r="E602" i="18"/>
  <c r="E598" i="18"/>
  <c r="E594" i="18"/>
  <c r="E590" i="18"/>
  <c r="E586" i="18"/>
  <c r="E581" i="18"/>
  <c r="E577" i="18"/>
  <c r="E573" i="18"/>
  <c r="E569" i="18"/>
  <c r="E565" i="18"/>
  <c r="E561" i="18"/>
  <c r="E557" i="18"/>
  <c r="E553" i="18"/>
  <c r="E549" i="18"/>
  <c r="E545" i="18"/>
  <c r="E541" i="18"/>
  <c r="E537" i="18"/>
  <c r="E533" i="18"/>
  <c r="E529" i="18"/>
  <c r="E525" i="18"/>
  <c r="E521" i="18"/>
  <c r="E517" i="18"/>
  <c r="E513" i="18"/>
  <c r="E509" i="18"/>
  <c r="E505" i="18"/>
  <c r="E312" i="18"/>
  <c r="E308" i="18"/>
  <c r="E304" i="18"/>
  <c r="E300" i="18"/>
  <c r="E296" i="18"/>
  <c r="E292" i="18"/>
  <c r="E288" i="18"/>
  <c r="E284" i="18"/>
  <c r="E280" i="18"/>
  <c r="E96" i="18"/>
  <c r="E92" i="18"/>
  <c r="E88" i="18"/>
  <c r="E84" i="18"/>
  <c r="E80" i="18"/>
  <c r="E76" i="18"/>
  <c r="E72" i="18"/>
  <c r="E68" i="18"/>
  <c r="E64" i="18"/>
  <c r="E507" i="18"/>
  <c r="E503" i="18"/>
  <c r="E499" i="18"/>
  <c r="E495" i="18"/>
  <c r="E491" i="18"/>
  <c r="E487" i="18"/>
  <c r="E483" i="18"/>
  <c r="E479" i="18"/>
  <c r="E475" i="18"/>
  <c r="E471" i="18"/>
  <c r="E467" i="18"/>
  <c r="E463" i="18"/>
  <c r="E459" i="18"/>
  <c r="E455" i="18"/>
  <c r="E451" i="18"/>
  <c r="E447" i="18"/>
  <c r="E443" i="18"/>
  <c r="E439" i="18"/>
  <c r="E435" i="18"/>
  <c r="E431" i="18"/>
  <c r="E427" i="18"/>
  <c r="E423" i="18"/>
  <c r="E419" i="18"/>
  <c r="E415" i="18"/>
  <c r="E411" i="18"/>
  <c r="E407" i="18"/>
  <c r="E403" i="18"/>
  <c r="E399" i="18"/>
  <c r="E395" i="18"/>
  <c r="E391" i="18"/>
  <c r="E387" i="18"/>
  <c r="E383" i="18"/>
  <c r="E379" i="18"/>
  <c r="E375" i="18"/>
  <c r="E371" i="18"/>
  <c r="E367" i="18"/>
  <c r="E363" i="18"/>
  <c r="E359" i="18"/>
  <c r="E355" i="18"/>
  <c r="E351" i="18"/>
  <c r="E347" i="18"/>
  <c r="E343" i="18"/>
  <c r="E339" i="18"/>
  <c r="E335" i="18"/>
  <c r="E331" i="18"/>
  <c r="E327" i="18"/>
  <c r="E303" i="18"/>
  <c r="E299" i="18"/>
  <c r="E295" i="18"/>
  <c r="E291" i="18"/>
  <c r="E287" i="18"/>
  <c r="E283" i="18"/>
  <c r="E279" i="18"/>
  <c r="E275" i="18"/>
  <c r="E271" i="18"/>
  <c r="E267" i="18"/>
  <c r="E263" i="18"/>
  <c r="E259" i="18"/>
  <c r="E255" i="18"/>
  <c r="E251" i="18"/>
  <c r="E247" i="18"/>
  <c r="E243" i="18"/>
  <c r="E239" i="18"/>
  <c r="E235" i="18"/>
  <c r="E231" i="18"/>
  <c r="E227" i="18"/>
  <c r="E223" i="18"/>
  <c r="E219" i="18"/>
  <c r="E215" i="18"/>
  <c r="E211" i="18"/>
  <c r="E207" i="18"/>
  <c r="E203" i="18"/>
  <c r="E199" i="18"/>
  <c r="E195" i="18"/>
  <c r="E191" i="18"/>
  <c r="E187" i="18"/>
  <c r="E183" i="18"/>
  <c r="E179" i="18"/>
  <c r="E175" i="18"/>
  <c r="E171" i="18"/>
  <c r="E167" i="18"/>
  <c r="E163" i="18"/>
  <c r="E159" i="18"/>
  <c r="E155" i="18"/>
  <c r="E127" i="18"/>
  <c r="E166" i="18"/>
  <c r="E54" i="18"/>
  <c r="E501" i="18"/>
  <c r="E497" i="18"/>
  <c r="E493" i="18"/>
  <c r="E489" i="18"/>
  <c r="E485" i="18"/>
  <c r="E481" i="18"/>
  <c r="E477" i="18"/>
  <c r="E473" i="18"/>
  <c r="E469" i="18"/>
  <c r="E465" i="18"/>
  <c r="E461" i="18"/>
  <c r="E457" i="18"/>
  <c r="E453" i="18"/>
  <c r="E449" i="18"/>
  <c r="E445" i="18"/>
  <c r="E441" i="18"/>
  <c r="E437" i="18"/>
  <c r="E433" i="18"/>
  <c r="E429" i="18"/>
  <c r="E425" i="18"/>
  <c r="E421" i="18"/>
  <c r="E417" i="18"/>
  <c r="E413" i="18"/>
  <c r="E409" i="18"/>
  <c r="E405" i="18"/>
  <c r="E401" i="18"/>
  <c r="E397" i="18"/>
  <c r="E393" i="18"/>
  <c r="E389" i="18"/>
  <c r="E385" i="18"/>
  <c r="E381" i="18"/>
  <c r="E377" i="18"/>
  <c r="E373" i="18"/>
  <c r="E369" i="18"/>
  <c r="E365" i="18"/>
  <c r="E361" i="18"/>
  <c r="E357" i="18"/>
  <c r="E353" i="18"/>
  <c r="E349" i="18"/>
  <c r="E345" i="18"/>
  <c r="E341" i="18"/>
  <c r="E337" i="18"/>
  <c r="E333" i="18"/>
  <c r="E329" i="18"/>
  <c r="E325" i="18"/>
  <c r="E321" i="18"/>
  <c r="E317" i="18"/>
  <c r="E313" i="18"/>
  <c r="E309" i="18"/>
  <c r="E305" i="18"/>
  <c r="E301" i="18"/>
  <c r="E297" i="18"/>
  <c r="E293" i="18"/>
  <c r="E289" i="18"/>
  <c r="E285" i="18"/>
  <c r="E281" i="18"/>
  <c r="E277" i="18"/>
  <c r="E273" i="18"/>
  <c r="E269" i="18"/>
  <c r="E265" i="18"/>
  <c r="E261" i="18"/>
  <c r="E257" i="18"/>
  <c r="E253" i="18"/>
  <c r="E249" i="18"/>
  <c r="E245" i="18"/>
  <c r="F3" i="18"/>
  <c r="E276" i="18"/>
  <c r="E256" i="18"/>
  <c r="E252" i="18"/>
  <c r="E248" i="18"/>
  <c r="E160" i="18"/>
  <c r="E156" i="18"/>
  <c r="E60" i="18"/>
  <c r="E56" i="18"/>
  <c r="E17" i="18"/>
  <c r="E13" i="18"/>
  <c r="E651" i="18"/>
  <c r="E647" i="18"/>
  <c r="E643" i="18"/>
  <c r="E639" i="18"/>
  <c r="E635" i="18"/>
  <c r="E631" i="18"/>
  <c r="E627" i="18"/>
  <c r="E623" i="18"/>
  <c r="E619" i="18"/>
  <c r="E615" i="18"/>
  <c r="E611" i="18"/>
  <c r="E607" i="18"/>
  <c r="E603" i="18"/>
  <c r="E587" i="18"/>
  <c r="E323" i="18"/>
  <c r="E319" i="18"/>
  <c r="E315" i="18"/>
  <c r="E311" i="18"/>
  <c r="E307" i="18"/>
  <c r="E151" i="18"/>
  <c r="E147" i="18"/>
  <c r="E143" i="18"/>
  <c r="E139" i="18"/>
  <c r="E135" i="18"/>
  <c r="E115" i="18"/>
  <c r="E278" i="18"/>
  <c r="E162" i="18"/>
  <c r="E158" i="18"/>
  <c r="E134" i="18"/>
  <c r="E130" i="18"/>
  <c r="E126" i="18"/>
  <c r="E122" i="18"/>
  <c r="E66" i="18"/>
  <c r="E50" i="18"/>
  <c r="E46" i="18"/>
  <c r="E42" i="18"/>
  <c r="E38" i="18"/>
  <c r="E3" i="18"/>
  <c r="E149" i="18"/>
  <c r="E145" i="18"/>
  <c r="E141" i="18"/>
  <c r="E49" i="18"/>
  <c r="E45" i="18"/>
  <c r="E41" i="18"/>
  <c r="E37" i="18"/>
  <c r="C15" i="25"/>
  <c r="D12" i="25" s="1"/>
  <c r="C29" i="25"/>
  <c r="D24" i="25" s="1"/>
  <c r="D10" i="25" l="1"/>
  <c r="D11" i="25"/>
  <c r="D13" i="25"/>
  <c r="D14" i="25"/>
  <c r="D20" i="25"/>
  <c r="D26" i="25"/>
  <c r="D25" i="25"/>
  <c r="D23" i="25"/>
  <c r="D28" i="25"/>
  <c r="D27" i="25"/>
  <c r="D22" i="25"/>
  <c r="D21" i="25"/>
  <c r="C24" i="6" l="1"/>
  <c r="C28" i="6"/>
  <c r="C27" i="6"/>
  <c r="C26" i="6"/>
  <c r="C25" i="6"/>
  <c r="C23" i="6"/>
  <c r="C22" i="6"/>
  <c r="C21" i="6"/>
  <c r="C20" i="6"/>
  <c r="S103" i="25" l="1"/>
  <c r="U101" i="25"/>
  <c r="V102" i="25"/>
  <c r="V104" i="25"/>
  <c r="S104" i="25"/>
  <c r="T103" i="25"/>
  <c r="V101" i="25"/>
  <c r="T102" i="25"/>
  <c r="T104" i="25"/>
  <c r="U103" i="25"/>
  <c r="S102" i="25"/>
  <c r="S101" i="25"/>
  <c r="T101" i="25"/>
  <c r="U102" i="25"/>
  <c r="U104" i="25"/>
  <c r="V103" i="25"/>
  <c r="U101" i="6"/>
  <c r="V102" i="6"/>
  <c r="V104" i="6"/>
  <c r="S101" i="6"/>
  <c r="T102" i="6"/>
  <c r="T104" i="6"/>
  <c r="U103" i="6"/>
  <c r="T101" i="6"/>
  <c r="U102" i="6"/>
  <c r="U104" i="6"/>
  <c r="V103" i="6"/>
  <c r="S103" i="6"/>
  <c r="S102" i="6"/>
  <c r="S104" i="6"/>
  <c r="T103" i="6"/>
  <c r="W103" i="6" s="1"/>
  <c r="V101" i="6"/>
  <c r="D632" i="1"/>
  <c r="G633" i="1"/>
  <c r="D633" i="1"/>
  <c r="G632" i="1"/>
  <c r="D650" i="1"/>
  <c r="D649" i="1"/>
  <c r="D639" i="1"/>
  <c r="D643" i="1"/>
  <c r="D647" i="1"/>
  <c r="D651" i="1"/>
  <c r="D636" i="1"/>
  <c r="D644" i="1"/>
  <c r="G646" i="1"/>
  <c r="G637" i="1"/>
  <c r="G645" i="1"/>
  <c r="G635" i="1"/>
  <c r="G643" i="1"/>
  <c r="G634" i="1"/>
  <c r="G638" i="1"/>
  <c r="D634" i="1"/>
  <c r="G642" i="1"/>
  <c r="D635" i="1"/>
  <c r="D641" i="1"/>
  <c r="D642" i="1"/>
  <c r="G650" i="1"/>
  <c r="G651" i="1"/>
  <c r="G639" i="1"/>
  <c r="G640" i="1"/>
  <c r="G647" i="1"/>
  <c r="G648" i="1"/>
  <c r="D637" i="1"/>
  <c r="D638" i="1"/>
  <c r="D640" i="1"/>
  <c r="G641" i="1"/>
  <c r="D645" i="1"/>
  <c r="D646" i="1"/>
  <c r="D648" i="1"/>
  <c r="G649" i="1"/>
  <c r="G636" i="1"/>
  <c r="G644" i="1"/>
  <c r="W102" i="25" l="1"/>
  <c r="T105" i="25"/>
  <c r="V105" i="25"/>
  <c r="W104" i="25"/>
  <c r="S105" i="25"/>
  <c r="C103" i="25" s="1"/>
  <c r="W103" i="25"/>
  <c r="U105" i="25"/>
  <c r="W101" i="25"/>
  <c r="W101" i="6"/>
  <c r="W104" i="6"/>
  <c r="W102" i="6"/>
  <c r="V105" i="6"/>
  <c r="U105" i="6"/>
  <c r="T105" i="6"/>
  <c r="S105" i="6"/>
  <c r="C101" i="6" s="1"/>
  <c r="W105" i="25" l="1"/>
  <c r="D102" i="25" s="1"/>
  <c r="C101" i="25"/>
  <c r="C102" i="25"/>
  <c r="C104" i="25"/>
  <c r="D104" i="25"/>
  <c r="W105" i="6"/>
  <c r="D103" i="6" s="1"/>
  <c r="C103" i="6"/>
  <c r="C102" i="6"/>
  <c r="C104" i="6"/>
  <c r="C88" i="25"/>
  <c r="D88" i="25"/>
  <c r="C89" i="25"/>
  <c r="D89" i="25"/>
  <c r="C90" i="25"/>
  <c r="D90" i="25"/>
  <c r="C93" i="25"/>
  <c r="D93" i="25"/>
  <c r="C94" i="25"/>
  <c r="D94" i="25"/>
  <c r="C95" i="25"/>
  <c r="D95" i="25"/>
  <c r="C96" i="25"/>
  <c r="D96" i="25"/>
  <c r="C85" i="25"/>
  <c r="E102" i="25" l="1"/>
  <c r="D84" i="25"/>
  <c r="D101" i="25"/>
  <c r="D103" i="25"/>
  <c r="E103" i="25" s="1"/>
  <c r="E104" i="25"/>
  <c r="C58" i="25"/>
  <c r="E103" i="6"/>
  <c r="D50" i="25"/>
  <c r="E58" i="25"/>
  <c r="E62" i="25"/>
  <c r="C50" i="25"/>
  <c r="E50" i="25"/>
  <c r="C52" i="6"/>
  <c r="C52" i="25"/>
  <c r="E52" i="25"/>
  <c r="E52" i="6"/>
  <c r="D54" i="25"/>
  <c r="D58" i="25"/>
  <c r="C64" i="25"/>
  <c r="C64" i="6"/>
  <c r="C63" i="25"/>
  <c r="C63" i="6"/>
  <c r="C84" i="25"/>
  <c r="D85" i="25"/>
  <c r="D101" i="6"/>
  <c r="E101" i="6" s="1"/>
  <c r="E101" i="25"/>
  <c r="E56" i="25"/>
  <c r="E56" i="6"/>
  <c r="E55" i="25"/>
  <c r="E55" i="6"/>
  <c r="C60" i="25"/>
  <c r="C60" i="6"/>
  <c r="C59" i="25"/>
  <c r="C59" i="6"/>
  <c r="E64" i="25"/>
  <c r="E64" i="6"/>
  <c r="E63" i="25"/>
  <c r="E63" i="6"/>
  <c r="E51" i="25"/>
  <c r="E51" i="6"/>
  <c r="D52" i="25"/>
  <c r="D52" i="6"/>
  <c r="C51" i="25"/>
  <c r="C51" i="6"/>
  <c r="D51" i="25"/>
  <c r="D51" i="6"/>
  <c r="C54" i="25"/>
  <c r="D56" i="6"/>
  <c r="D56" i="25"/>
  <c r="D55" i="6"/>
  <c r="D55" i="25"/>
  <c r="E60" i="25"/>
  <c r="E60" i="6"/>
  <c r="E59" i="6"/>
  <c r="E59" i="25"/>
  <c r="D64" i="6"/>
  <c r="D64" i="25"/>
  <c r="D63" i="25"/>
  <c r="D63" i="6"/>
  <c r="D62" i="25"/>
  <c r="D66" i="25" s="1"/>
  <c r="E54" i="25"/>
  <c r="C56" i="25"/>
  <c r="C56" i="6"/>
  <c r="C55" i="25"/>
  <c r="C55" i="6"/>
  <c r="D60" i="25"/>
  <c r="D60" i="6"/>
  <c r="D59" i="25"/>
  <c r="D59" i="6"/>
  <c r="C62" i="25"/>
  <c r="D104" i="6"/>
  <c r="E104" i="6" s="1"/>
  <c r="D102" i="6"/>
  <c r="E102" i="6" s="1"/>
  <c r="C54" i="6"/>
  <c r="D49" i="25" l="1"/>
  <c r="C61" i="25"/>
  <c r="E53" i="25"/>
  <c r="E57" i="25"/>
  <c r="D57" i="25"/>
  <c r="E61" i="25"/>
  <c r="C57" i="25"/>
  <c r="E74" i="25"/>
  <c r="C76" i="25"/>
  <c r="D75" i="25"/>
  <c r="C67" i="6"/>
  <c r="E67" i="6"/>
  <c r="C68" i="25"/>
  <c r="D74" i="25"/>
  <c r="C77" i="25"/>
  <c r="E76" i="25"/>
  <c r="D76" i="25"/>
  <c r="D77" i="25"/>
  <c r="C53" i="25"/>
  <c r="C67" i="25"/>
  <c r="E67" i="25"/>
  <c r="C68" i="6"/>
  <c r="C75" i="25"/>
  <c r="E75" i="25"/>
  <c r="E77" i="25"/>
  <c r="D67" i="6"/>
  <c r="E66" i="25"/>
  <c r="C44" i="25" s="1"/>
  <c r="D44" i="25" s="1"/>
  <c r="E49" i="25"/>
  <c r="C74" i="25"/>
  <c r="D61" i="25"/>
  <c r="D53" i="25"/>
  <c r="D67" i="25"/>
  <c r="D68" i="25"/>
  <c r="E68" i="25"/>
  <c r="C49" i="25"/>
  <c r="C66" i="25"/>
  <c r="C654" i="18"/>
  <c r="B654" i="18"/>
  <c r="A654" i="18"/>
  <c r="C653" i="18"/>
  <c r="B653" i="18"/>
  <c r="A653" i="18"/>
  <c r="C652" i="18"/>
  <c r="B652" i="18"/>
  <c r="A652" i="18"/>
  <c r="C651" i="18"/>
  <c r="B651" i="18"/>
  <c r="A651" i="18"/>
  <c r="C650" i="18"/>
  <c r="B650" i="18"/>
  <c r="A650" i="18"/>
  <c r="C649" i="18"/>
  <c r="B649" i="18"/>
  <c r="A649" i="18"/>
  <c r="C648" i="18"/>
  <c r="B648" i="18"/>
  <c r="A648" i="18"/>
  <c r="C647" i="18"/>
  <c r="B647" i="18"/>
  <c r="A647" i="18"/>
  <c r="C646" i="18"/>
  <c r="B646" i="18"/>
  <c r="A646" i="18"/>
  <c r="C645" i="18"/>
  <c r="B645" i="18"/>
  <c r="A645" i="18"/>
  <c r="C644" i="18"/>
  <c r="B644" i="18"/>
  <c r="A644" i="18"/>
  <c r="C643" i="18"/>
  <c r="B643" i="18"/>
  <c r="A643" i="18"/>
  <c r="C642" i="18"/>
  <c r="B642" i="18"/>
  <c r="A642" i="18"/>
  <c r="C641" i="18"/>
  <c r="B641" i="18"/>
  <c r="A641" i="18"/>
  <c r="C640" i="18"/>
  <c r="B640" i="18"/>
  <c r="A640" i="18"/>
  <c r="C639" i="18"/>
  <c r="B639" i="18"/>
  <c r="A639" i="18"/>
  <c r="C638" i="18"/>
  <c r="B638" i="18"/>
  <c r="A638" i="18"/>
  <c r="C637" i="18"/>
  <c r="B637" i="18"/>
  <c r="A637" i="18"/>
  <c r="C636" i="18"/>
  <c r="B636" i="18"/>
  <c r="A636" i="18"/>
  <c r="C635" i="18"/>
  <c r="B635" i="18"/>
  <c r="A635" i="18"/>
  <c r="C634" i="18"/>
  <c r="B634" i="18"/>
  <c r="A634" i="18"/>
  <c r="C633" i="18"/>
  <c r="B633" i="18"/>
  <c r="A633" i="18"/>
  <c r="C632" i="18"/>
  <c r="B632" i="18"/>
  <c r="A632" i="18"/>
  <c r="C631" i="18"/>
  <c r="B631" i="18"/>
  <c r="A631" i="18"/>
  <c r="C630" i="18"/>
  <c r="B630" i="18"/>
  <c r="A630" i="18"/>
  <c r="C629" i="18"/>
  <c r="B629" i="18"/>
  <c r="A629" i="18"/>
  <c r="C628" i="18"/>
  <c r="B628" i="18"/>
  <c r="A628" i="18"/>
  <c r="C627" i="18"/>
  <c r="B627" i="18"/>
  <c r="A627" i="18"/>
  <c r="C626" i="18"/>
  <c r="B626" i="18"/>
  <c r="A626" i="18"/>
  <c r="C625" i="18"/>
  <c r="B625" i="18"/>
  <c r="A625" i="18"/>
  <c r="C624" i="18"/>
  <c r="B624" i="18"/>
  <c r="A624" i="18"/>
  <c r="C623" i="18"/>
  <c r="B623" i="18"/>
  <c r="A623" i="18"/>
  <c r="C622" i="18"/>
  <c r="B622" i="18"/>
  <c r="A622" i="18"/>
  <c r="C621" i="18"/>
  <c r="B621" i="18"/>
  <c r="A621" i="18"/>
  <c r="C620" i="18"/>
  <c r="B620" i="18"/>
  <c r="A620" i="18"/>
  <c r="C619" i="18"/>
  <c r="B619" i="18"/>
  <c r="A619" i="18"/>
  <c r="C618" i="18"/>
  <c r="B618" i="18"/>
  <c r="A618" i="18"/>
  <c r="C617" i="18"/>
  <c r="B617" i="18"/>
  <c r="A617" i="18"/>
  <c r="C616" i="18"/>
  <c r="B616" i="18"/>
  <c r="A616" i="18"/>
  <c r="C615" i="18"/>
  <c r="B615" i="18"/>
  <c r="A615" i="18"/>
  <c r="C614" i="18"/>
  <c r="B614" i="18"/>
  <c r="A614" i="18"/>
  <c r="C613" i="18"/>
  <c r="B613" i="18"/>
  <c r="A613" i="18"/>
  <c r="C612" i="18"/>
  <c r="B612" i="18"/>
  <c r="A612" i="18"/>
  <c r="C611" i="18"/>
  <c r="B611" i="18"/>
  <c r="A611" i="18"/>
  <c r="C610" i="18"/>
  <c r="B610" i="18"/>
  <c r="A610" i="18"/>
  <c r="C609" i="18"/>
  <c r="B609" i="18"/>
  <c r="A609" i="18"/>
  <c r="C608" i="18"/>
  <c r="B608" i="18"/>
  <c r="A608" i="18"/>
  <c r="C607" i="18"/>
  <c r="B607" i="18"/>
  <c r="A607" i="18"/>
  <c r="C606" i="18"/>
  <c r="B606" i="18"/>
  <c r="A606" i="18"/>
  <c r="C605" i="18"/>
  <c r="B605" i="18"/>
  <c r="A605" i="18"/>
  <c r="C604" i="18"/>
  <c r="B604" i="18"/>
  <c r="A604" i="18"/>
  <c r="C603" i="18"/>
  <c r="B603" i="18"/>
  <c r="A603" i="18"/>
  <c r="C602" i="18"/>
  <c r="B602" i="18"/>
  <c r="A602" i="18"/>
  <c r="C601" i="18"/>
  <c r="B601" i="18"/>
  <c r="A601" i="18"/>
  <c r="C600" i="18"/>
  <c r="B600" i="18"/>
  <c r="A600" i="18"/>
  <c r="C599" i="18"/>
  <c r="B599" i="18"/>
  <c r="A599" i="18"/>
  <c r="C598" i="18"/>
  <c r="B598" i="18"/>
  <c r="A598" i="18"/>
  <c r="C597" i="18"/>
  <c r="B597" i="18"/>
  <c r="A597" i="18"/>
  <c r="C596" i="18"/>
  <c r="B596" i="18"/>
  <c r="A596" i="18"/>
  <c r="C595" i="18"/>
  <c r="B595" i="18"/>
  <c r="A595" i="18"/>
  <c r="C594" i="18"/>
  <c r="B594" i="18"/>
  <c r="A594" i="18"/>
  <c r="C593" i="18"/>
  <c r="B593" i="18"/>
  <c r="A593" i="18"/>
  <c r="C592" i="18"/>
  <c r="B592" i="18"/>
  <c r="A592" i="18"/>
  <c r="C591" i="18"/>
  <c r="B591" i="18"/>
  <c r="A591" i="18"/>
  <c r="C590" i="18"/>
  <c r="B590" i="18"/>
  <c r="A590" i="18"/>
  <c r="C589" i="18"/>
  <c r="B589" i="18"/>
  <c r="A589" i="18"/>
  <c r="C588" i="18"/>
  <c r="B588" i="18"/>
  <c r="A588" i="18"/>
  <c r="C587" i="18"/>
  <c r="B587" i="18"/>
  <c r="A587" i="18"/>
  <c r="C586" i="18"/>
  <c r="B586" i="18"/>
  <c r="A586" i="18"/>
  <c r="C585" i="18"/>
  <c r="B585" i="18"/>
  <c r="A585" i="18"/>
  <c r="C584" i="18"/>
  <c r="B584" i="18"/>
  <c r="A584" i="18"/>
  <c r="C583" i="18"/>
  <c r="B583" i="18"/>
  <c r="A583" i="18"/>
  <c r="C582" i="18"/>
  <c r="B582" i="18"/>
  <c r="A582" i="18"/>
  <c r="C581" i="18"/>
  <c r="B581" i="18"/>
  <c r="A581" i="18"/>
  <c r="C580" i="18"/>
  <c r="B580" i="18"/>
  <c r="A580" i="18"/>
  <c r="C579" i="18"/>
  <c r="B579" i="18"/>
  <c r="A579" i="18"/>
  <c r="C578" i="18"/>
  <c r="B578" i="18"/>
  <c r="A578" i="18"/>
  <c r="C577" i="18"/>
  <c r="B577" i="18"/>
  <c r="A577" i="18"/>
  <c r="C576" i="18"/>
  <c r="B576" i="18"/>
  <c r="A576" i="18"/>
  <c r="C575" i="18"/>
  <c r="B575" i="18"/>
  <c r="A575" i="18"/>
  <c r="C574" i="18"/>
  <c r="B574" i="18"/>
  <c r="A574" i="18"/>
  <c r="C573" i="18"/>
  <c r="B573" i="18"/>
  <c r="A573" i="18"/>
  <c r="C572" i="18"/>
  <c r="B572" i="18"/>
  <c r="A572" i="18"/>
  <c r="C571" i="18"/>
  <c r="B571" i="18"/>
  <c r="A571" i="18"/>
  <c r="C570" i="18"/>
  <c r="B570" i="18"/>
  <c r="A570" i="18"/>
  <c r="C569" i="18"/>
  <c r="B569" i="18"/>
  <c r="A569" i="18"/>
  <c r="C568" i="18"/>
  <c r="B568" i="18"/>
  <c r="A568" i="18"/>
  <c r="C567" i="18"/>
  <c r="B567" i="18"/>
  <c r="A567" i="18"/>
  <c r="C566" i="18"/>
  <c r="B566" i="18"/>
  <c r="A566" i="18"/>
  <c r="C565" i="18"/>
  <c r="B565" i="18"/>
  <c r="A565" i="18"/>
  <c r="C564" i="18"/>
  <c r="B564" i="18"/>
  <c r="A564" i="18"/>
  <c r="C563" i="18"/>
  <c r="B563" i="18"/>
  <c r="A563" i="18"/>
  <c r="C562" i="18"/>
  <c r="B562" i="18"/>
  <c r="A562" i="18"/>
  <c r="C561" i="18"/>
  <c r="B561" i="18"/>
  <c r="A561" i="18"/>
  <c r="C560" i="18"/>
  <c r="B560" i="18"/>
  <c r="A560" i="18"/>
  <c r="C559" i="18"/>
  <c r="B559" i="18"/>
  <c r="A559" i="18"/>
  <c r="C558" i="18"/>
  <c r="B558" i="18"/>
  <c r="A558" i="18"/>
  <c r="C557" i="18"/>
  <c r="B557" i="18"/>
  <c r="A557" i="18"/>
  <c r="C556" i="18"/>
  <c r="B556" i="18"/>
  <c r="A556" i="18"/>
  <c r="C555" i="18"/>
  <c r="B555" i="18"/>
  <c r="A555" i="18"/>
  <c r="C554" i="18"/>
  <c r="B554" i="18"/>
  <c r="A554" i="18"/>
  <c r="C553" i="18"/>
  <c r="B553" i="18"/>
  <c r="A553" i="18"/>
  <c r="C552" i="18"/>
  <c r="B552" i="18"/>
  <c r="A552" i="18"/>
  <c r="C551" i="18"/>
  <c r="B551" i="18"/>
  <c r="A551" i="18"/>
  <c r="C550" i="18"/>
  <c r="B550" i="18"/>
  <c r="A550" i="18"/>
  <c r="C549" i="18"/>
  <c r="B549" i="18"/>
  <c r="A549" i="18"/>
  <c r="C548" i="18"/>
  <c r="B548" i="18"/>
  <c r="A548" i="18"/>
  <c r="C547" i="18"/>
  <c r="B547" i="18"/>
  <c r="A547" i="18"/>
  <c r="C546" i="18"/>
  <c r="B546" i="18"/>
  <c r="A546" i="18"/>
  <c r="C545" i="18"/>
  <c r="B545" i="18"/>
  <c r="A545" i="18"/>
  <c r="C544" i="18"/>
  <c r="B544" i="18"/>
  <c r="A544" i="18"/>
  <c r="C543" i="18"/>
  <c r="B543" i="18"/>
  <c r="A543" i="18"/>
  <c r="C542" i="18"/>
  <c r="B542" i="18"/>
  <c r="A542" i="18"/>
  <c r="C541" i="18"/>
  <c r="B541" i="18"/>
  <c r="A541" i="18"/>
  <c r="C540" i="18"/>
  <c r="B540" i="18"/>
  <c r="A540" i="18"/>
  <c r="C539" i="18"/>
  <c r="B539" i="18"/>
  <c r="A539" i="18"/>
  <c r="C538" i="18"/>
  <c r="B538" i="18"/>
  <c r="A538" i="18"/>
  <c r="C537" i="18"/>
  <c r="B537" i="18"/>
  <c r="A537" i="18"/>
  <c r="C536" i="18"/>
  <c r="B536" i="18"/>
  <c r="A536" i="18"/>
  <c r="C535" i="18"/>
  <c r="B535" i="18"/>
  <c r="A535" i="18"/>
  <c r="C534" i="18"/>
  <c r="B534" i="18"/>
  <c r="A534" i="18"/>
  <c r="C533" i="18"/>
  <c r="B533" i="18"/>
  <c r="A533" i="18"/>
  <c r="C532" i="18"/>
  <c r="B532" i="18"/>
  <c r="A532" i="18"/>
  <c r="C531" i="18"/>
  <c r="B531" i="18"/>
  <c r="A531" i="18"/>
  <c r="C530" i="18"/>
  <c r="B530" i="18"/>
  <c r="A530" i="18"/>
  <c r="C529" i="18"/>
  <c r="B529" i="18"/>
  <c r="A529" i="18"/>
  <c r="C528" i="18"/>
  <c r="B528" i="18"/>
  <c r="A528" i="18"/>
  <c r="C527" i="18"/>
  <c r="B527" i="18"/>
  <c r="A527" i="18"/>
  <c r="C526" i="18"/>
  <c r="B526" i="18"/>
  <c r="A526" i="18"/>
  <c r="C525" i="18"/>
  <c r="B525" i="18"/>
  <c r="A525" i="18"/>
  <c r="C524" i="18"/>
  <c r="B524" i="18"/>
  <c r="A524" i="18"/>
  <c r="C523" i="18"/>
  <c r="B523" i="18"/>
  <c r="A523" i="18"/>
  <c r="C522" i="18"/>
  <c r="B522" i="18"/>
  <c r="A522" i="18"/>
  <c r="C521" i="18"/>
  <c r="B521" i="18"/>
  <c r="A521" i="18"/>
  <c r="C520" i="18"/>
  <c r="B520" i="18"/>
  <c r="A520" i="18"/>
  <c r="C519" i="18"/>
  <c r="B519" i="18"/>
  <c r="A519" i="18"/>
  <c r="C518" i="18"/>
  <c r="B518" i="18"/>
  <c r="A518" i="18"/>
  <c r="C517" i="18"/>
  <c r="B517" i="18"/>
  <c r="A517" i="18"/>
  <c r="C516" i="18"/>
  <c r="B516" i="18"/>
  <c r="A516" i="18"/>
  <c r="C515" i="18"/>
  <c r="B515" i="18"/>
  <c r="A515" i="18"/>
  <c r="C514" i="18"/>
  <c r="B514" i="18"/>
  <c r="A514" i="18"/>
  <c r="C513" i="18"/>
  <c r="B513" i="18"/>
  <c r="A513" i="18"/>
  <c r="C512" i="18"/>
  <c r="B512" i="18"/>
  <c r="A512" i="18"/>
  <c r="C511" i="18"/>
  <c r="B511" i="18"/>
  <c r="A511" i="18"/>
  <c r="C510" i="18"/>
  <c r="B510" i="18"/>
  <c r="A510" i="18"/>
  <c r="C509" i="18"/>
  <c r="B509" i="18"/>
  <c r="A509" i="18"/>
  <c r="C508" i="18"/>
  <c r="B508" i="18"/>
  <c r="A508" i="18"/>
  <c r="C507" i="18"/>
  <c r="B507" i="18"/>
  <c r="A507" i="18"/>
  <c r="C506" i="18"/>
  <c r="B506" i="18"/>
  <c r="A506" i="18"/>
  <c r="C505" i="18"/>
  <c r="B505" i="18"/>
  <c r="A505" i="18"/>
  <c r="C504" i="18"/>
  <c r="B504" i="18"/>
  <c r="A504" i="18"/>
  <c r="C503" i="18"/>
  <c r="B503" i="18"/>
  <c r="A503" i="18"/>
  <c r="C502" i="18"/>
  <c r="B502" i="18"/>
  <c r="A502" i="18"/>
  <c r="C501" i="18"/>
  <c r="B501" i="18"/>
  <c r="A501" i="18"/>
  <c r="C500" i="18"/>
  <c r="B500" i="18"/>
  <c r="A500" i="18"/>
  <c r="C499" i="18"/>
  <c r="B499" i="18"/>
  <c r="A499" i="18"/>
  <c r="C498" i="18"/>
  <c r="B498" i="18"/>
  <c r="A498" i="18"/>
  <c r="C497" i="18"/>
  <c r="B497" i="18"/>
  <c r="A497" i="18"/>
  <c r="C496" i="18"/>
  <c r="B496" i="18"/>
  <c r="A496" i="18"/>
  <c r="C495" i="18"/>
  <c r="B495" i="18"/>
  <c r="A495" i="18"/>
  <c r="C494" i="18"/>
  <c r="B494" i="18"/>
  <c r="A494" i="18"/>
  <c r="C493" i="18"/>
  <c r="B493" i="18"/>
  <c r="A493" i="18"/>
  <c r="C492" i="18"/>
  <c r="B492" i="18"/>
  <c r="A492" i="18"/>
  <c r="C491" i="18"/>
  <c r="B491" i="18"/>
  <c r="A491" i="18"/>
  <c r="C490" i="18"/>
  <c r="B490" i="18"/>
  <c r="A490" i="18"/>
  <c r="C489" i="18"/>
  <c r="B489" i="18"/>
  <c r="A489" i="18"/>
  <c r="C488" i="18"/>
  <c r="B488" i="18"/>
  <c r="A488" i="18"/>
  <c r="C487" i="18"/>
  <c r="B487" i="18"/>
  <c r="A487" i="18"/>
  <c r="C486" i="18"/>
  <c r="B486" i="18"/>
  <c r="A486" i="18"/>
  <c r="C485" i="18"/>
  <c r="B485" i="18"/>
  <c r="A485" i="18"/>
  <c r="C484" i="18"/>
  <c r="B484" i="18"/>
  <c r="A484" i="18"/>
  <c r="C483" i="18"/>
  <c r="B483" i="18"/>
  <c r="A483" i="18"/>
  <c r="C482" i="18"/>
  <c r="B482" i="18"/>
  <c r="A482" i="18"/>
  <c r="C481" i="18"/>
  <c r="B481" i="18"/>
  <c r="A481" i="18"/>
  <c r="C480" i="18"/>
  <c r="B480" i="18"/>
  <c r="A480" i="18"/>
  <c r="C479" i="18"/>
  <c r="B479" i="18"/>
  <c r="A479" i="18"/>
  <c r="C478" i="18"/>
  <c r="B478" i="18"/>
  <c r="A478" i="18"/>
  <c r="C477" i="18"/>
  <c r="B477" i="18"/>
  <c r="A477" i="18"/>
  <c r="C476" i="18"/>
  <c r="B476" i="18"/>
  <c r="A476" i="18"/>
  <c r="C475" i="18"/>
  <c r="B475" i="18"/>
  <c r="A475" i="18"/>
  <c r="C474" i="18"/>
  <c r="B474" i="18"/>
  <c r="A474" i="18"/>
  <c r="C473" i="18"/>
  <c r="B473" i="18"/>
  <c r="A473" i="18"/>
  <c r="C472" i="18"/>
  <c r="B472" i="18"/>
  <c r="A472" i="18"/>
  <c r="C471" i="18"/>
  <c r="B471" i="18"/>
  <c r="A471" i="18"/>
  <c r="C470" i="18"/>
  <c r="B470" i="18"/>
  <c r="A470" i="18"/>
  <c r="C469" i="18"/>
  <c r="B469" i="18"/>
  <c r="A469" i="18"/>
  <c r="C468" i="18"/>
  <c r="B468" i="18"/>
  <c r="A468" i="18"/>
  <c r="C467" i="18"/>
  <c r="B467" i="18"/>
  <c r="A467" i="18"/>
  <c r="C466" i="18"/>
  <c r="B466" i="18"/>
  <c r="A466" i="18"/>
  <c r="C465" i="18"/>
  <c r="B465" i="18"/>
  <c r="A465" i="18"/>
  <c r="C464" i="18"/>
  <c r="B464" i="18"/>
  <c r="A464" i="18"/>
  <c r="C463" i="18"/>
  <c r="B463" i="18"/>
  <c r="A463" i="18"/>
  <c r="C462" i="18"/>
  <c r="B462" i="18"/>
  <c r="A462" i="18"/>
  <c r="C461" i="18"/>
  <c r="B461" i="18"/>
  <c r="A461" i="18"/>
  <c r="C460" i="18"/>
  <c r="B460" i="18"/>
  <c r="A460" i="18"/>
  <c r="C459" i="18"/>
  <c r="B459" i="18"/>
  <c r="A459" i="18"/>
  <c r="C458" i="18"/>
  <c r="B458" i="18"/>
  <c r="A458" i="18"/>
  <c r="C457" i="18"/>
  <c r="B457" i="18"/>
  <c r="A457" i="18"/>
  <c r="C456" i="18"/>
  <c r="B456" i="18"/>
  <c r="A456" i="18"/>
  <c r="C455" i="18"/>
  <c r="B455" i="18"/>
  <c r="A455" i="18"/>
  <c r="C454" i="18"/>
  <c r="B454" i="18"/>
  <c r="A454" i="18"/>
  <c r="C453" i="18"/>
  <c r="B453" i="18"/>
  <c r="A453" i="18"/>
  <c r="C452" i="18"/>
  <c r="B452" i="18"/>
  <c r="A452" i="18"/>
  <c r="C451" i="18"/>
  <c r="B451" i="18"/>
  <c r="A451" i="18"/>
  <c r="C450" i="18"/>
  <c r="B450" i="18"/>
  <c r="A450" i="18"/>
  <c r="C449" i="18"/>
  <c r="B449" i="18"/>
  <c r="A449" i="18"/>
  <c r="C448" i="18"/>
  <c r="B448" i="18"/>
  <c r="A448" i="18"/>
  <c r="C447" i="18"/>
  <c r="B447" i="18"/>
  <c r="A447" i="18"/>
  <c r="C446" i="18"/>
  <c r="B446" i="18"/>
  <c r="A446" i="18"/>
  <c r="C445" i="18"/>
  <c r="B445" i="18"/>
  <c r="A445" i="18"/>
  <c r="C444" i="18"/>
  <c r="B444" i="18"/>
  <c r="A444" i="18"/>
  <c r="C443" i="18"/>
  <c r="B443" i="18"/>
  <c r="A443" i="18"/>
  <c r="C442" i="18"/>
  <c r="B442" i="18"/>
  <c r="A442" i="18"/>
  <c r="C441" i="18"/>
  <c r="B441" i="18"/>
  <c r="A441" i="18"/>
  <c r="C440" i="18"/>
  <c r="B440" i="18"/>
  <c r="A440" i="18"/>
  <c r="C439" i="18"/>
  <c r="B439" i="18"/>
  <c r="A439" i="18"/>
  <c r="C438" i="18"/>
  <c r="B438" i="18"/>
  <c r="A438" i="18"/>
  <c r="C437" i="18"/>
  <c r="B437" i="18"/>
  <c r="A437" i="18"/>
  <c r="C436" i="18"/>
  <c r="B436" i="18"/>
  <c r="A436" i="18"/>
  <c r="C435" i="18"/>
  <c r="B435" i="18"/>
  <c r="A435" i="18"/>
  <c r="C434" i="18"/>
  <c r="B434" i="18"/>
  <c r="A434" i="18"/>
  <c r="C433" i="18"/>
  <c r="B433" i="18"/>
  <c r="A433" i="18"/>
  <c r="C432" i="18"/>
  <c r="B432" i="18"/>
  <c r="A432" i="18"/>
  <c r="C431" i="18"/>
  <c r="B431" i="18"/>
  <c r="A431" i="18"/>
  <c r="C430" i="18"/>
  <c r="B430" i="18"/>
  <c r="A430" i="18"/>
  <c r="C429" i="18"/>
  <c r="B429" i="18"/>
  <c r="A429" i="18"/>
  <c r="C428" i="18"/>
  <c r="B428" i="18"/>
  <c r="A428" i="18"/>
  <c r="C427" i="18"/>
  <c r="B427" i="18"/>
  <c r="A427" i="18"/>
  <c r="C426" i="18"/>
  <c r="B426" i="18"/>
  <c r="A426" i="18"/>
  <c r="C425" i="18"/>
  <c r="B425" i="18"/>
  <c r="A425" i="18"/>
  <c r="C424" i="18"/>
  <c r="B424" i="18"/>
  <c r="A424" i="18"/>
  <c r="C423" i="18"/>
  <c r="B423" i="18"/>
  <c r="A423" i="18"/>
  <c r="C422" i="18"/>
  <c r="B422" i="18"/>
  <c r="A422" i="18"/>
  <c r="C421" i="18"/>
  <c r="B421" i="18"/>
  <c r="A421" i="18"/>
  <c r="C420" i="18"/>
  <c r="B420" i="18"/>
  <c r="A420" i="18"/>
  <c r="C419" i="18"/>
  <c r="B419" i="18"/>
  <c r="A419" i="18"/>
  <c r="C418" i="18"/>
  <c r="B418" i="18"/>
  <c r="A418" i="18"/>
  <c r="C417" i="18"/>
  <c r="B417" i="18"/>
  <c r="A417" i="18"/>
  <c r="C416" i="18"/>
  <c r="B416" i="18"/>
  <c r="A416" i="18"/>
  <c r="C415" i="18"/>
  <c r="B415" i="18"/>
  <c r="A415" i="18"/>
  <c r="C414" i="18"/>
  <c r="B414" i="18"/>
  <c r="A414" i="18"/>
  <c r="C413" i="18"/>
  <c r="B413" i="18"/>
  <c r="A413" i="18"/>
  <c r="C412" i="18"/>
  <c r="B412" i="18"/>
  <c r="A412" i="18"/>
  <c r="C411" i="18"/>
  <c r="B411" i="18"/>
  <c r="A411" i="18"/>
  <c r="C410" i="18"/>
  <c r="B410" i="18"/>
  <c r="A410" i="18"/>
  <c r="C409" i="18"/>
  <c r="B409" i="18"/>
  <c r="A409" i="18"/>
  <c r="C408" i="18"/>
  <c r="B408" i="18"/>
  <c r="A408" i="18"/>
  <c r="C407" i="18"/>
  <c r="B407" i="18"/>
  <c r="A407" i="18"/>
  <c r="C406" i="18"/>
  <c r="B406" i="18"/>
  <c r="A406" i="18"/>
  <c r="C405" i="18"/>
  <c r="B405" i="18"/>
  <c r="A405" i="18"/>
  <c r="C404" i="18"/>
  <c r="B404" i="18"/>
  <c r="A404" i="18"/>
  <c r="C403" i="18"/>
  <c r="B403" i="18"/>
  <c r="A403" i="18"/>
  <c r="C402" i="18"/>
  <c r="B402" i="18"/>
  <c r="A402" i="18"/>
  <c r="C401" i="18"/>
  <c r="B401" i="18"/>
  <c r="A401" i="18"/>
  <c r="C400" i="18"/>
  <c r="B400" i="18"/>
  <c r="A400" i="18"/>
  <c r="C399" i="18"/>
  <c r="B399" i="18"/>
  <c r="A399" i="18"/>
  <c r="C398" i="18"/>
  <c r="B398" i="18"/>
  <c r="A398" i="18"/>
  <c r="C397" i="18"/>
  <c r="B397" i="18"/>
  <c r="A397" i="18"/>
  <c r="C396" i="18"/>
  <c r="B396" i="18"/>
  <c r="A396" i="18"/>
  <c r="C395" i="18"/>
  <c r="B395" i="18"/>
  <c r="A395" i="18"/>
  <c r="C394" i="18"/>
  <c r="B394" i="18"/>
  <c r="A394" i="18"/>
  <c r="C393" i="18"/>
  <c r="B393" i="18"/>
  <c r="A393" i="18"/>
  <c r="C392" i="18"/>
  <c r="B392" i="18"/>
  <c r="A392" i="18"/>
  <c r="C391" i="18"/>
  <c r="B391" i="18"/>
  <c r="A391" i="18"/>
  <c r="C390" i="18"/>
  <c r="B390" i="18"/>
  <c r="A390" i="18"/>
  <c r="C389" i="18"/>
  <c r="B389" i="18"/>
  <c r="A389" i="18"/>
  <c r="C388" i="18"/>
  <c r="B388" i="18"/>
  <c r="A388" i="18"/>
  <c r="C387" i="18"/>
  <c r="B387" i="18"/>
  <c r="A387" i="18"/>
  <c r="C386" i="18"/>
  <c r="B386" i="18"/>
  <c r="A386" i="18"/>
  <c r="C385" i="18"/>
  <c r="B385" i="18"/>
  <c r="A385" i="18"/>
  <c r="C384" i="18"/>
  <c r="B384" i="18"/>
  <c r="A384" i="18"/>
  <c r="C383" i="18"/>
  <c r="B383" i="18"/>
  <c r="A383" i="18"/>
  <c r="C382" i="18"/>
  <c r="B382" i="18"/>
  <c r="A382" i="18"/>
  <c r="C381" i="18"/>
  <c r="B381" i="18"/>
  <c r="A381" i="18"/>
  <c r="C380" i="18"/>
  <c r="B380" i="18"/>
  <c r="A380" i="18"/>
  <c r="C379" i="18"/>
  <c r="B379" i="18"/>
  <c r="A379" i="18"/>
  <c r="C378" i="18"/>
  <c r="B378" i="18"/>
  <c r="A378" i="18"/>
  <c r="C377" i="18"/>
  <c r="B377" i="18"/>
  <c r="A377" i="18"/>
  <c r="C376" i="18"/>
  <c r="B376" i="18"/>
  <c r="A376" i="18"/>
  <c r="C375" i="18"/>
  <c r="B375" i="18"/>
  <c r="A375" i="18"/>
  <c r="C374" i="18"/>
  <c r="B374" i="18"/>
  <c r="A374" i="18"/>
  <c r="C373" i="18"/>
  <c r="B373" i="18"/>
  <c r="A373" i="18"/>
  <c r="C372" i="18"/>
  <c r="B372" i="18"/>
  <c r="A372" i="18"/>
  <c r="C371" i="18"/>
  <c r="B371" i="18"/>
  <c r="A371" i="18"/>
  <c r="C370" i="18"/>
  <c r="B370" i="18"/>
  <c r="A370" i="18"/>
  <c r="C369" i="18"/>
  <c r="B369" i="18"/>
  <c r="A369" i="18"/>
  <c r="C368" i="18"/>
  <c r="B368" i="18"/>
  <c r="A368" i="18"/>
  <c r="C367" i="18"/>
  <c r="B367" i="18"/>
  <c r="A367" i="18"/>
  <c r="C366" i="18"/>
  <c r="B366" i="18"/>
  <c r="A366" i="18"/>
  <c r="C365" i="18"/>
  <c r="B365" i="18"/>
  <c r="A365" i="18"/>
  <c r="C364" i="18"/>
  <c r="B364" i="18"/>
  <c r="A364" i="18"/>
  <c r="C363" i="18"/>
  <c r="B363" i="18"/>
  <c r="A363" i="18"/>
  <c r="C362" i="18"/>
  <c r="B362" i="18"/>
  <c r="A362" i="18"/>
  <c r="C361" i="18"/>
  <c r="B361" i="18"/>
  <c r="A361" i="18"/>
  <c r="C360" i="18"/>
  <c r="B360" i="18"/>
  <c r="A360" i="18"/>
  <c r="C359" i="18"/>
  <c r="B359" i="18"/>
  <c r="A359" i="18"/>
  <c r="C358" i="18"/>
  <c r="B358" i="18"/>
  <c r="A358" i="18"/>
  <c r="C357" i="18"/>
  <c r="B357" i="18"/>
  <c r="A357" i="18"/>
  <c r="C356" i="18"/>
  <c r="B356" i="18"/>
  <c r="A356" i="18"/>
  <c r="C355" i="18"/>
  <c r="B355" i="18"/>
  <c r="A355" i="18"/>
  <c r="C354" i="18"/>
  <c r="B354" i="18"/>
  <c r="A354" i="18"/>
  <c r="C353" i="18"/>
  <c r="B353" i="18"/>
  <c r="A353" i="18"/>
  <c r="C352" i="18"/>
  <c r="B352" i="18"/>
  <c r="A352" i="18"/>
  <c r="C351" i="18"/>
  <c r="B351" i="18"/>
  <c r="A351" i="18"/>
  <c r="C350" i="18"/>
  <c r="B350" i="18"/>
  <c r="A350" i="18"/>
  <c r="C349" i="18"/>
  <c r="B349" i="18"/>
  <c r="A349" i="18"/>
  <c r="C348" i="18"/>
  <c r="B348" i="18"/>
  <c r="A348" i="18"/>
  <c r="C347" i="18"/>
  <c r="B347" i="18"/>
  <c r="A347" i="18"/>
  <c r="C346" i="18"/>
  <c r="B346" i="18"/>
  <c r="A346" i="18"/>
  <c r="C345" i="18"/>
  <c r="B345" i="18"/>
  <c r="A345" i="18"/>
  <c r="C344" i="18"/>
  <c r="B344" i="18"/>
  <c r="A344" i="18"/>
  <c r="C343" i="18"/>
  <c r="B343" i="18"/>
  <c r="A343" i="18"/>
  <c r="C342" i="18"/>
  <c r="B342" i="18"/>
  <c r="A342" i="18"/>
  <c r="C341" i="18"/>
  <c r="B341" i="18"/>
  <c r="A341" i="18"/>
  <c r="C340" i="18"/>
  <c r="B340" i="18"/>
  <c r="A340" i="18"/>
  <c r="C339" i="18"/>
  <c r="B339" i="18"/>
  <c r="A339" i="18"/>
  <c r="C338" i="18"/>
  <c r="B338" i="18"/>
  <c r="A338" i="18"/>
  <c r="C337" i="18"/>
  <c r="B337" i="18"/>
  <c r="A337" i="18"/>
  <c r="C336" i="18"/>
  <c r="B336" i="18"/>
  <c r="A336" i="18"/>
  <c r="C335" i="18"/>
  <c r="B335" i="18"/>
  <c r="A335" i="18"/>
  <c r="C334" i="18"/>
  <c r="B334" i="18"/>
  <c r="A334" i="18"/>
  <c r="C333" i="18"/>
  <c r="B333" i="18"/>
  <c r="A333" i="18"/>
  <c r="C332" i="18"/>
  <c r="B332" i="18"/>
  <c r="A332" i="18"/>
  <c r="C331" i="18"/>
  <c r="B331" i="18"/>
  <c r="A331" i="18"/>
  <c r="C330" i="18"/>
  <c r="B330" i="18"/>
  <c r="A330" i="18"/>
  <c r="C329" i="18"/>
  <c r="B329" i="18"/>
  <c r="A329" i="18"/>
  <c r="C328" i="18"/>
  <c r="B328" i="18"/>
  <c r="A328" i="18"/>
  <c r="C327" i="18"/>
  <c r="B327" i="18"/>
  <c r="A327" i="18"/>
  <c r="C326" i="18"/>
  <c r="B326" i="18"/>
  <c r="A326" i="18"/>
  <c r="C325" i="18"/>
  <c r="B325" i="18"/>
  <c r="A325" i="18"/>
  <c r="C324" i="18"/>
  <c r="B324" i="18"/>
  <c r="A324" i="18"/>
  <c r="C323" i="18"/>
  <c r="B323" i="18"/>
  <c r="A323" i="18"/>
  <c r="C322" i="18"/>
  <c r="B322" i="18"/>
  <c r="A322" i="18"/>
  <c r="C321" i="18"/>
  <c r="B321" i="18"/>
  <c r="A321" i="18"/>
  <c r="C320" i="18"/>
  <c r="B320" i="18"/>
  <c r="A320" i="18"/>
  <c r="C319" i="18"/>
  <c r="B319" i="18"/>
  <c r="A319" i="18"/>
  <c r="C318" i="18"/>
  <c r="B318" i="18"/>
  <c r="A318" i="18"/>
  <c r="C317" i="18"/>
  <c r="B317" i="18"/>
  <c r="A317" i="18"/>
  <c r="C316" i="18"/>
  <c r="B316" i="18"/>
  <c r="A316" i="18"/>
  <c r="C315" i="18"/>
  <c r="B315" i="18"/>
  <c r="A315" i="18"/>
  <c r="C314" i="18"/>
  <c r="B314" i="18"/>
  <c r="A314" i="18"/>
  <c r="C313" i="18"/>
  <c r="B313" i="18"/>
  <c r="A313" i="18"/>
  <c r="C312" i="18"/>
  <c r="B312" i="18"/>
  <c r="A312" i="18"/>
  <c r="C311" i="18"/>
  <c r="B311" i="18"/>
  <c r="A311" i="18"/>
  <c r="C310" i="18"/>
  <c r="B310" i="18"/>
  <c r="A310" i="18"/>
  <c r="C309" i="18"/>
  <c r="B309" i="18"/>
  <c r="A309" i="18"/>
  <c r="C308" i="18"/>
  <c r="B308" i="18"/>
  <c r="A308" i="18"/>
  <c r="C307" i="18"/>
  <c r="B307" i="18"/>
  <c r="A307" i="18"/>
  <c r="C306" i="18"/>
  <c r="B306" i="18"/>
  <c r="A306" i="18"/>
  <c r="C305" i="18"/>
  <c r="B305" i="18"/>
  <c r="A305" i="18"/>
  <c r="C304" i="18"/>
  <c r="B304" i="18"/>
  <c r="A304" i="18"/>
  <c r="C303" i="18"/>
  <c r="B303" i="18"/>
  <c r="A303" i="18"/>
  <c r="C302" i="18"/>
  <c r="B302" i="18"/>
  <c r="A302" i="18"/>
  <c r="C301" i="18"/>
  <c r="B301" i="18"/>
  <c r="A301" i="18"/>
  <c r="C300" i="18"/>
  <c r="B300" i="18"/>
  <c r="A300" i="18"/>
  <c r="C299" i="18"/>
  <c r="B299" i="18"/>
  <c r="A299" i="18"/>
  <c r="C298" i="18"/>
  <c r="B298" i="18"/>
  <c r="A298" i="18"/>
  <c r="C297" i="18"/>
  <c r="B297" i="18"/>
  <c r="A297" i="18"/>
  <c r="C296" i="18"/>
  <c r="B296" i="18"/>
  <c r="A296" i="18"/>
  <c r="C295" i="18"/>
  <c r="B295" i="18"/>
  <c r="A295" i="18"/>
  <c r="C294" i="18"/>
  <c r="B294" i="18"/>
  <c r="A294" i="18"/>
  <c r="C293" i="18"/>
  <c r="B293" i="18"/>
  <c r="A293" i="18"/>
  <c r="C292" i="18"/>
  <c r="B292" i="18"/>
  <c r="A292" i="18"/>
  <c r="C291" i="18"/>
  <c r="B291" i="18"/>
  <c r="A291" i="18"/>
  <c r="C290" i="18"/>
  <c r="B290" i="18"/>
  <c r="A290" i="18"/>
  <c r="C289" i="18"/>
  <c r="B289" i="18"/>
  <c r="A289" i="18"/>
  <c r="C288" i="18"/>
  <c r="B288" i="18"/>
  <c r="A288" i="18"/>
  <c r="C287" i="18"/>
  <c r="B287" i="18"/>
  <c r="A287" i="18"/>
  <c r="C286" i="18"/>
  <c r="B286" i="18"/>
  <c r="A286" i="18"/>
  <c r="C285" i="18"/>
  <c r="B285" i="18"/>
  <c r="A285" i="18"/>
  <c r="C284" i="18"/>
  <c r="B284" i="18"/>
  <c r="A284" i="18"/>
  <c r="C283" i="18"/>
  <c r="B283" i="18"/>
  <c r="A283" i="18"/>
  <c r="C282" i="18"/>
  <c r="B282" i="18"/>
  <c r="A282" i="18"/>
  <c r="C281" i="18"/>
  <c r="B281" i="18"/>
  <c r="A281" i="18"/>
  <c r="C280" i="18"/>
  <c r="B280" i="18"/>
  <c r="A280" i="18"/>
  <c r="C279" i="18"/>
  <c r="B279" i="18"/>
  <c r="A279" i="18"/>
  <c r="C278" i="18"/>
  <c r="B278" i="18"/>
  <c r="A278" i="18"/>
  <c r="C277" i="18"/>
  <c r="B277" i="18"/>
  <c r="A277" i="18"/>
  <c r="C276" i="18"/>
  <c r="B276" i="18"/>
  <c r="A276" i="18"/>
  <c r="C275" i="18"/>
  <c r="B275" i="18"/>
  <c r="A275" i="18"/>
  <c r="C274" i="18"/>
  <c r="B274" i="18"/>
  <c r="A274" i="18"/>
  <c r="C273" i="18"/>
  <c r="B273" i="18"/>
  <c r="A273" i="18"/>
  <c r="C272" i="18"/>
  <c r="B272" i="18"/>
  <c r="A272" i="18"/>
  <c r="C271" i="18"/>
  <c r="B271" i="18"/>
  <c r="A271" i="18"/>
  <c r="C270" i="18"/>
  <c r="B270" i="18"/>
  <c r="A270" i="18"/>
  <c r="C269" i="18"/>
  <c r="B269" i="18"/>
  <c r="A269" i="18"/>
  <c r="C268" i="18"/>
  <c r="B268" i="18"/>
  <c r="A268" i="18"/>
  <c r="C267" i="18"/>
  <c r="B267" i="18"/>
  <c r="A267" i="18"/>
  <c r="C266" i="18"/>
  <c r="B266" i="18"/>
  <c r="A266" i="18"/>
  <c r="C265" i="18"/>
  <c r="B265" i="18"/>
  <c r="A265" i="18"/>
  <c r="C264" i="18"/>
  <c r="B264" i="18"/>
  <c r="A264" i="18"/>
  <c r="C263" i="18"/>
  <c r="B263" i="18"/>
  <c r="A263" i="18"/>
  <c r="C262" i="18"/>
  <c r="B262" i="18"/>
  <c r="A262" i="18"/>
  <c r="C261" i="18"/>
  <c r="B261" i="18"/>
  <c r="A261" i="18"/>
  <c r="C260" i="18"/>
  <c r="B260" i="18"/>
  <c r="A260" i="18"/>
  <c r="C259" i="18"/>
  <c r="B259" i="18"/>
  <c r="A259" i="18"/>
  <c r="C258" i="18"/>
  <c r="B258" i="18"/>
  <c r="A258" i="18"/>
  <c r="C257" i="18"/>
  <c r="B257" i="18"/>
  <c r="A257" i="18"/>
  <c r="C256" i="18"/>
  <c r="B256" i="18"/>
  <c r="A256" i="18"/>
  <c r="C255" i="18"/>
  <c r="B255" i="18"/>
  <c r="A255" i="18"/>
  <c r="C254" i="18"/>
  <c r="B254" i="18"/>
  <c r="A254" i="18"/>
  <c r="C253" i="18"/>
  <c r="B253" i="18"/>
  <c r="A253" i="18"/>
  <c r="C252" i="18"/>
  <c r="B252" i="18"/>
  <c r="A252" i="18"/>
  <c r="C251" i="18"/>
  <c r="B251" i="18"/>
  <c r="A251" i="18"/>
  <c r="C250" i="18"/>
  <c r="B250" i="18"/>
  <c r="A250" i="18"/>
  <c r="C249" i="18"/>
  <c r="B249" i="18"/>
  <c r="A249" i="18"/>
  <c r="C248" i="18"/>
  <c r="B248" i="18"/>
  <c r="A248" i="18"/>
  <c r="C247" i="18"/>
  <c r="B247" i="18"/>
  <c r="A247" i="18"/>
  <c r="C246" i="18"/>
  <c r="B246" i="18"/>
  <c r="A246" i="18"/>
  <c r="C245" i="18"/>
  <c r="B245" i="18"/>
  <c r="A245" i="18"/>
  <c r="C244" i="18"/>
  <c r="B244" i="18"/>
  <c r="A244" i="18"/>
  <c r="C243" i="18"/>
  <c r="B243" i="18"/>
  <c r="A243" i="18"/>
  <c r="C242" i="18"/>
  <c r="B242" i="18"/>
  <c r="A242" i="18"/>
  <c r="C241" i="18"/>
  <c r="B241" i="18"/>
  <c r="A241" i="18"/>
  <c r="C240" i="18"/>
  <c r="B240" i="18"/>
  <c r="A240" i="18"/>
  <c r="C239" i="18"/>
  <c r="B239" i="18"/>
  <c r="A239" i="18"/>
  <c r="C238" i="18"/>
  <c r="B238" i="18"/>
  <c r="A238" i="18"/>
  <c r="C237" i="18"/>
  <c r="B237" i="18"/>
  <c r="A237" i="18"/>
  <c r="C236" i="18"/>
  <c r="B236" i="18"/>
  <c r="A236" i="18"/>
  <c r="C235" i="18"/>
  <c r="B235" i="18"/>
  <c r="A235" i="18"/>
  <c r="C234" i="18"/>
  <c r="B234" i="18"/>
  <c r="A234" i="18"/>
  <c r="C233" i="18"/>
  <c r="B233" i="18"/>
  <c r="A233" i="18"/>
  <c r="C232" i="18"/>
  <c r="B232" i="18"/>
  <c r="A232" i="18"/>
  <c r="C231" i="18"/>
  <c r="B231" i="18"/>
  <c r="A231" i="18"/>
  <c r="C230" i="18"/>
  <c r="B230" i="18"/>
  <c r="A230" i="18"/>
  <c r="C229" i="18"/>
  <c r="B229" i="18"/>
  <c r="A229" i="18"/>
  <c r="C228" i="18"/>
  <c r="B228" i="18"/>
  <c r="A228" i="18"/>
  <c r="C227" i="18"/>
  <c r="B227" i="18"/>
  <c r="A227" i="18"/>
  <c r="C226" i="18"/>
  <c r="B226" i="18"/>
  <c r="A226" i="18"/>
  <c r="C225" i="18"/>
  <c r="B225" i="18"/>
  <c r="A225" i="18"/>
  <c r="C224" i="18"/>
  <c r="B224" i="18"/>
  <c r="A224" i="18"/>
  <c r="C223" i="18"/>
  <c r="B223" i="18"/>
  <c r="A223" i="18"/>
  <c r="C222" i="18"/>
  <c r="B222" i="18"/>
  <c r="A222" i="18"/>
  <c r="C221" i="18"/>
  <c r="B221" i="18"/>
  <c r="A221" i="18"/>
  <c r="C220" i="18"/>
  <c r="B220" i="18"/>
  <c r="A220" i="18"/>
  <c r="C219" i="18"/>
  <c r="B219" i="18"/>
  <c r="A219" i="18"/>
  <c r="C218" i="18"/>
  <c r="B218" i="18"/>
  <c r="A218" i="18"/>
  <c r="C217" i="18"/>
  <c r="B217" i="18"/>
  <c r="A217" i="18"/>
  <c r="C216" i="18"/>
  <c r="B216" i="18"/>
  <c r="A216" i="18"/>
  <c r="C215" i="18"/>
  <c r="B215" i="18"/>
  <c r="A215" i="18"/>
  <c r="C214" i="18"/>
  <c r="B214" i="18"/>
  <c r="A214" i="18"/>
  <c r="C213" i="18"/>
  <c r="B213" i="18"/>
  <c r="A213" i="18"/>
  <c r="C212" i="18"/>
  <c r="B212" i="18"/>
  <c r="A212" i="18"/>
  <c r="C211" i="18"/>
  <c r="B211" i="18"/>
  <c r="A211" i="18"/>
  <c r="C210" i="18"/>
  <c r="B210" i="18"/>
  <c r="A210" i="18"/>
  <c r="C209" i="18"/>
  <c r="B209" i="18"/>
  <c r="A209" i="18"/>
  <c r="C208" i="18"/>
  <c r="B208" i="18"/>
  <c r="A208" i="18"/>
  <c r="C207" i="18"/>
  <c r="B207" i="18"/>
  <c r="A207" i="18"/>
  <c r="C206" i="18"/>
  <c r="B206" i="18"/>
  <c r="A206" i="18"/>
  <c r="C205" i="18"/>
  <c r="B205" i="18"/>
  <c r="A205" i="18"/>
  <c r="C204" i="18"/>
  <c r="B204" i="18"/>
  <c r="A204" i="18"/>
  <c r="C203" i="18"/>
  <c r="B203" i="18"/>
  <c r="A203" i="18"/>
  <c r="C202" i="18"/>
  <c r="B202" i="18"/>
  <c r="A202" i="18"/>
  <c r="C201" i="18"/>
  <c r="B201" i="18"/>
  <c r="A201" i="18"/>
  <c r="C200" i="18"/>
  <c r="B200" i="18"/>
  <c r="A200" i="18"/>
  <c r="C199" i="18"/>
  <c r="B199" i="18"/>
  <c r="A199" i="18"/>
  <c r="C198" i="18"/>
  <c r="B198" i="18"/>
  <c r="A198" i="18"/>
  <c r="C197" i="18"/>
  <c r="B197" i="18"/>
  <c r="A197" i="18"/>
  <c r="C196" i="18"/>
  <c r="B196" i="18"/>
  <c r="A196" i="18"/>
  <c r="C195" i="18"/>
  <c r="B195" i="18"/>
  <c r="A195" i="18"/>
  <c r="C194" i="18"/>
  <c r="B194" i="18"/>
  <c r="A194" i="18"/>
  <c r="C193" i="18"/>
  <c r="B193" i="18"/>
  <c r="A193" i="18"/>
  <c r="C192" i="18"/>
  <c r="B192" i="18"/>
  <c r="A192" i="18"/>
  <c r="C191" i="18"/>
  <c r="B191" i="18"/>
  <c r="A191" i="18"/>
  <c r="C190" i="18"/>
  <c r="B190" i="18"/>
  <c r="A190" i="18"/>
  <c r="C189" i="18"/>
  <c r="B189" i="18"/>
  <c r="A189" i="18"/>
  <c r="C188" i="18"/>
  <c r="B188" i="18"/>
  <c r="A188" i="18"/>
  <c r="C187" i="18"/>
  <c r="B187" i="18"/>
  <c r="A187" i="18"/>
  <c r="C186" i="18"/>
  <c r="B186" i="18"/>
  <c r="A186" i="18"/>
  <c r="C185" i="18"/>
  <c r="B185" i="18"/>
  <c r="A185" i="18"/>
  <c r="C184" i="18"/>
  <c r="B184" i="18"/>
  <c r="A184" i="18"/>
  <c r="C183" i="18"/>
  <c r="B183" i="18"/>
  <c r="A183" i="18"/>
  <c r="C182" i="18"/>
  <c r="B182" i="18"/>
  <c r="A182" i="18"/>
  <c r="C181" i="18"/>
  <c r="B181" i="18"/>
  <c r="A181" i="18"/>
  <c r="C180" i="18"/>
  <c r="B180" i="18"/>
  <c r="A180" i="18"/>
  <c r="C179" i="18"/>
  <c r="B179" i="18"/>
  <c r="A179" i="18"/>
  <c r="C178" i="18"/>
  <c r="B178" i="18"/>
  <c r="A178" i="18"/>
  <c r="C177" i="18"/>
  <c r="B177" i="18"/>
  <c r="A177" i="18"/>
  <c r="C176" i="18"/>
  <c r="B176" i="18"/>
  <c r="A176" i="18"/>
  <c r="C175" i="18"/>
  <c r="B175" i="18"/>
  <c r="A175" i="18"/>
  <c r="C174" i="18"/>
  <c r="B174" i="18"/>
  <c r="A174" i="18"/>
  <c r="C173" i="18"/>
  <c r="B173" i="18"/>
  <c r="A173" i="18"/>
  <c r="C172" i="18"/>
  <c r="B172" i="18"/>
  <c r="A172" i="18"/>
  <c r="C171" i="18"/>
  <c r="B171" i="18"/>
  <c r="A171" i="18"/>
  <c r="C170" i="18"/>
  <c r="B170" i="18"/>
  <c r="A170" i="18"/>
  <c r="C169" i="18"/>
  <c r="B169" i="18"/>
  <c r="A169" i="18"/>
  <c r="C168" i="18"/>
  <c r="B168" i="18"/>
  <c r="A168" i="18"/>
  <c r="C167" i="18"/>
  <c r="B167" i="18"/>
  <c r="A167" i="18"/>
  <c r="C166" i="18"/>
  <c r="B166" i="18"/>
  <c r="A166" i="18"/>
  <c r="C165" i="18"/>
  <c r="B165" i="18"/>
  <c r="A165" i="18"/>
  <c r="C164" i="18"/>
  <c r="B164" i="18"/>
  <c r="A164" i="18"/>
  <c r="C163" i="18"/>
  <c r="B163" i="18"/>
  <c r="A163" i="18"/>
  <c r="C162" i="18"/>
  <c r="B162" i="18"/>
  <c r="A162" i="18"/>
  <c r="C161" i="18"/>
  <c r="B161" i="18"/>
  <c r="A161" i="18"/>
  <c r="C160" i="18"/>
  <c r="B160" i="18"/>
  <c r="A160" i="18"/>
  <c r="C159" i="18"/>
  <c r="B159" i="18"/>
  <c r="A159" i="18"/>
  <c r="C158" i="18"/>
  <c r="B158" i="18"/>
  <c r="A158" i="18"/>
  <c r="C157" i="18"/>
  <c r="B157" i="18"/>
  <c r="A157" i="18"/>
  <c r="C156" i="18"/>
  <c r="B156" i="18"/>
  <c r="A156" i="18"/>
  <c r="C155" i="18"/>
  <c r="B155" i="18"/>
  <c r="A155" i="18"/>
  <c r="C154" i="18"/>
  <c r="B154" i="18"/>
  <c r="A154" i="18"/>
  <c r="C153" i="18"/>
  <c r="B153" i="18"/>
  <c r="A153" i="18"/>
  <c r="C152" i="18"/>
  <c r="B152" i="18"/>
  <c r="A152" i="18"/>
  <c r="C151" i="18"/>
  <c r="B151" i="18"/>
  <c r="A151" i="18"/>
  <c r="C150" i="18"/>
  <c r="B150" i="18"/>
  <c r="A150" i="18"/>
  <c r="C149" i="18"/>
  <c r="B149" i="18"/>
  <c r="A149" i="18"/>
  <c r="C148" i="18"/>
  <c r="B148" i="18"/>
  <c r="A148" i="18"/>
  <c r="C147" i="18"/>
  <c r="B147" i="18"/>
  <c r="A147" i="18"/>
  <c r="C146" i="18"/>
  <c r="B146" i="18"/>
  <c r="A146" i="18"/>
  <c r="C145" i="18"/>
  <c r="B145" i="18"/>
  <c r="A145" i="18"/>
  <c r="C144" i="18"/>
  <c r="B144" i="18"/>
  <c r="A144" i="18"/>
  <c r="C143" i="18"/>
  <c r="B143" i="18"/>
  <c r="A143" i="18"/>
  <c r="C142" i="18"/>
  <c r="B142" i="18"/>
  <c r="A142" i="18"/>
  <c r="C141" i="18"/>
  <c r="B141" i="18"/>
  <c r="A141" i="18"/>
  <c r="C140" i="18"/>
  <c r="B140" i="18"/>
  <c r="A140" i="18"/>
  <c r="C139" i="18"/>
  <c r="B139" i="18"/>
  <c r="A139" i="18"/>
  <c r="C138" i="18"/>
  <c r="B138" i="18"/>
  <c r="A138" i="18"/>
  <c r="C137" i="18"/>
  <c r="B137" i="18"/>
  <c r="A137" i="18"/>
  <c r="C136" i="18"/>
  <c r="B136" i="18"/>
  <c r="A136" i="18"/>
  <c r="C135" i="18"/>
  <c r="B135" i="18"/>
  <c r="A135" i="18"/>
  <c r="C134" i="18"/>
  <c r="B134" i="18"/>
  <c r="A134" i="18"/>
  <c r="C133" i="18"/>
  <c r="B133" i="18"/>
  <c r="A133" i="18"/>
  <c r="C132" i="18"/>
  <c r="B132" i="18"/>
  <c r="A132" i="18"/>
  <c r="C131" i="18"/>
  <c r="B131" i="18"/>
  <c r="A131" i="18"/>
  <c r="C130" i="18"/>
  <c r="B130" i="18"/>
  <c r="A130" i="18"/>
  <c r="C129" i="18"/>
  <c r="B129" i="18"/>
  <c r="A129" i="18"/>
  <c r="C128" i="18"/>
  <c r="B128" i="18"/>
  <c r="A128" i="18"/>
  <c r="C127" i="18"/>
  <c r="B127" i="18"/>
  <c r="A127" i="18"/>
  <c r="C126" i="18"/>
  <c r="B126" i="18"/>
  <c r="A126" i="18"/>
  <c r="C125" i="18"/>
  <c r="B125" i="18"/>
  <c r="A125" i="18"/>
  <c r="C124" i="18"/>
  <c r="B124" i="18"/>
  <c r="A124" i="18"/>
  <c r="C123" i="18"/>
  <c r="B123" i="18"/>
  <c r="A123" i="18"/>
  <c r="C122" i="18"/>
  <c r="B122" i="18"/>
  <c r="A122" i="18"/>
  <c r="C121" i="18"/>
  <c r="B121" i="18"/>
  <c r="A121" i="18"/>
  <c r="C120" i="18"/>
  <c r="B120" i="18"/>
  <c r="A120" i="18"/>
  <c r="C119" i="18"/>
  <c r="B119" i="18"/>
  <c r="A119" i="18"/>
  <c r="C118" i="18"/>
  <c r="B118" i="18"/>
  <c r="A118" i="18"/>
  <c r="C117" i="18"/>
  <c r="B117" i="18"/>
  <c r="A117" i="18"/>
  <c r="C116" i="18"/>
  <c r="B116" i="18"/>
  <c r="A116" i="18"/>
  <c r="C115" i="18"/>
  <c r="B115" i="18"/>
  <c r="A115" i="18"/>
  <c r="C114" i="18"/>
  <c r="B114" i="18"/>
  <c r="A114" i="18"/>
  <c r="C113" i="18"/>
  <c r="B113" i="18"/>
  <c r="A113" i="18"/>
  <c r="C112" i="18"/>
  <c r="B112" i="18"/>
  <c r="A112" i="18"/>
  <c r="C111" i="18"/>
  <c r="B111" i="18"/>
  <c r="A111" i="18"/>
  <c r="C110" i="18"/>
  <c r="B110" i="18"/>
  <c r="A110" i="18"/>
  <c r="C109" i="18"/>
  <c r="B109" i="18"/>
  <c r="A109" i="18"/>
  <c r="C108" i="18"/>
  <c r="B108" i="18"/>
  <c r="A108" i="18"/>
  <c r="C107" i="18"/>
  <c r="B107" i="18"/>
  <c r="A107" i="18"/>
  <c r="C106" i="18"/>
  <c r="B106" i="18"/>
  <c r="A106" i="18"/>
  <c r="C105" i="18"/>
  <c r="B105" i="18"/>
  <c r="A105" i="18"/>
  <c r="C104" i="18"/>
  <c r="B104" i="18"/>
  <c r="A104" i="18"/>
  <c r="C103" i="18"/>
  <c r="B103" i="18"/>
  <c r="A103" i="18"/>
  <c r="C102" i="18"/>
  <c r="B102" i="18"/>
  <c r="A102" i="18"/>
  <c r="C101" i="18"/>
  <c r="B101" i="18"/>
  <c r="A101" i="18"/>
  <c r="C100" i="18"/>
  <c r="B100" i="18"/>
  <c r="A100" i="18"/>
  <c r="C99" i="18"/>
  <c r="B99" i="18"/>
  <c r="A99" i="18"/>
  <c r="C98" i="18"/>
  <c r="B98" i="18"/>
  <c r="A98" i="18"/>
  <c r="C97" i="18"/>
  <c r="B97" i="18"/>
  <c r="A97" i="18"/>
  <c r="C96" i="18"/>
  <c r="B96" i="18"/>
  <c r="A96" i="18"/>
  <c r="C95" i="18"/>
  <c r="B95" i="18"/>
  <c r="A95" i="18"/>
  <c r="C94" i="18"/>
  <c r="B94" i="18"/>
  <c r="A94" i="18"/>
  <c r="C93" i="18"/>
  <c r="B93" i="18"/>
  <c r="A93" i="18"/>
  <c r="C92" i="18"/>
  <c r="B92" i="18"/>
  <c r="A92" i="18"/>
  <c r="C91" i="18"/>
  <c r="B91" i="18"/>
  <c r="A91" i="18"/>
  <c r="C90" i="18"/>
  <c r="B90" i="18"/>
  <c r="A90" i="18"/>
  <c r="C89" i="18"/>
  <c r="B89" i="18"/>
  <c r="A89" i="18"/>
  <c r="C88" i="18"/>
  <c r="B88" i="18"/>
  <c r="A88" i="18"/>
  <c r="C87" i="18"/>
  <c r="B87" i="18"/>
  <c r="A87" i="18"/>
  <c r="C86" i="18"/>
  <c r="B86" i="18"/>
  <c r="A86" i="18"/>
  <c r="C85" i="18"/>
  <c r="B85" i="18"/>
  <c r="A85" i="18"/>
  <c r="C84" i="18"/>
  <c r="B84" i="18"/>
  <c r="A84" i="18"/>
  <c r="C83" i="18"/>
  <c r="B83" i="18"/>
  <c r="A83" i="18"/>
  <c r="C82" i="18"/>
  <c r="B82" i="18"/>
  <c r="A82" i="18"/>
  <c r="C81" i="18"/>
  <c r="B81" i="18"/>
  <c r="A81" i="18"/>
  <c r="C80" i="18"/>
  <c r="B80" i="18"/>
  <c r="A80" i="18"/>
  <c r="C79" i="18"/>
  <c r="B79" i="18"/>
  <c r="A79" i="18"/>
  <c r="C78" i="18"/>
  <c r="B78" i="18"/>
  <c r="A78" i="18"/>
  <c r="C77" i="18"/>
  <c r="B77" i="18"/>
  <c r="A77" i="18"/>
  <c r="C76" i="18"/>
  <c r="B76" i="18"/>
  <c r="A76" i="18"/>
  <c r="C75" i="18"/>
  <c r="B75" i="18"/>
  <c r="A75" i="18"/>
  <c r="C74" i="18"/>
  <c r="B74" i="18"/>
  <c r="A74" i="18"/>
  <c r="C73" i="18"/>
  <c r="B73" i="18"/>
  <c r="A73" i="18"/>
  <c r="C72" i="18"/>
  <c r="B72" i="18"/>
  <c r="A72" i="18"/>
  <c r="C71" i="18"/>
  <c r="B71" i="18"/>
  <c r="A71" i="18"/>
  <c r="C70" i="18"/>
  <c r="B70" i="18"/>
  <c r="A70" i="18"/>
  <c r="C69" i="18"/>
  <c r="B69" i="18"/>
  <c r="A69" i="18"/>
  <c r="C68" i="18"/>
  <c r="B68" i="18"/>
  <c r="A68" i="18"/>
  <c r="C67" i="18"/>
  <c r="B67" i="18"/>
  <c r="A67" i="18"/>
  <c r="C66" i="18"/>
  <c r="B66" i="18"/>
  <c r="A66" i="18"/>
  <c r="C65" i="18"/>
  <c r="B65" i="18"/>
  <c r="A65" i="18"/>
  <c r="C64" i="18"/>
  <c r="B64" i="18"/>
  <c r="A64" i="18"/>
  <c r="C63" i="18"/>
  <c r="B63" i="18"/>
  <c r="A63" i="18"/>
  <c r="C62" i="18"/>
  <c r="B62" i="18"/>
  <c r="A62" i="18"/>
  <c r="C61" i="18"/>
  <c r="B61" i="18"/>
  <c r="A61" i="18"/>
  <c r="C60" i="18"/>
  <c r="B60" i="18"/>
  <c r="A60" i="18"/>
  <c r="C59" i="18"/>
  <c r="B59" i="18"/>
  <c r="A59" i="18"/>
  <c r="C58" i="18"/>
  <c r="B58" i="18"/>
  <c r="A58" i="18"/>
  <c r="C57" i="18"/>
  <c r="B57" i="18"/>
  <c r="A57" i="18"/>
  <c r="C56" i="18"/>
  <c r="B56" i="18"/>
  <c r="A56" i="18"/>
  <c r="C55" i="18"/>
  <c r="B55" i="18"/>
  <c r="A55" i="18"/>
  <c r="C54" i="18"/>
  <c r="B54" i="18"/>
  <c r="A54" i="18"/>
  <c r="C53" i="18"/>
  <c r="B53" i="18"/>
  <c r="A53" i="18"/>
  <c r="C52" i="18"/>
  <c r="B52" i="18"/>
  <c r="A52" i="18"/>
  <c r="C51" i="18"/>
  <c r="B51" i="18"/>
  <c r="A51" i="18"/>
  <c r="C50" i="18"/>
  <c r="B50" i="18"/>
  <c r="A50" i="18"/>
  <c r="C49" i="18"/>
  <c r="B49" i="18"/>
  <c r="A49" i="18"/>
  <c r="C48" i="18"/>
  <c r="B48" i="18"/>
  <c r="A48" i="18"/>
  <c r="C47" i="18"/>
  <c r="B47" i="18"/>
  <c r="A47" i="18"/>
  <c r="C46" i="18"/>
  <c r="B46" i="18"/>
  <c r="A46" i="18"/>
  <c r="C45" i="18"/>
  <c r="B45" i="18"/>
  <c r="A45" i="18"/>
  <c r="C44" i="18"/>
  <c r="B44" i="18"/>
  <c r="A44" i="18"/>
  <c r="C43" i="18"/>
  <c r="B43" i="18"/>
  <c r="A43" i="18"/>
  <c r="C42" i="18"/>
  <c r="B42" i="18"/>
  <c r="A42" i="18"/>
  <c r="C41" i="18"/>
  <c r="B41" i="18"/>
  <c r="A41" i="18"/>
  <c r="C40" i="18"/>
  <c r="B40" i="18"/>
  <c r="A40" i="18"/>
  <c r="C39" i="18"/>
  <c r="B39" i="18"/>
  <c r="A39" i="18"/>
  <c r="C38" i="18"/>
  <c r="B38" i="18"/>
  <c r="A38" i="18"/>
  <c r="C37" i="18"/>
  <c r="B37" i="18"/>
  <c r="A37" i="18"/>
  <c r="C36" i="18"/>
  <c r="B36" i="18"/>
  <c r="A36" i="18"/>
  <c r="C35" i="18"/>
  <c r="B35" i="18"/>
  <c r="A35" i="18"/>
  <c r="C34" i="18"/>
  <c r="B34" i="18"/>
  <c r="A34" i="18"/>
  <c r="C33" i="18"/>
  <c r="B33" i="18"/>
  <c r="A33" i="18"/>
  <c r="C32" i="18"/>
  <c r="B32" i="18"/>
  <c r="A32" i="18"/>
  <c r="C31" i="18"/>
  <c r="B31" i="18"/>
  <c r="A31" i="18"/>
  <c r="C30" i="18"/>
  <c r="B30" i="18"/>
  <c r="A30" i="18"/>
  <c r="C29" i="18"/>
  <c r="B29" i="18"/>
  <c r="A29" i="18"/>
  <c r="C28" i="18"/>
  <c r="B28" i="18"/>
  <c r="A28" i="18"/>
  <c r="C27" i="18"/>
  <c r="B27" i="18"/>
  <c r="A27" i="18"/>
  <c r="C26" i="18"/>
  <c r="B26" i="18"/>
  <c r="A26" i="18"/>
  <c r="C25" i="18"/>
  <c r="B25" i="18"/>
  <c r="A25" i="18"/>
  <c r="C24" i="18"/>
  <c r="B24" i="18"/>
  <c r="A24" i="18"/>
  <c r="C23" i="18"/>
  <c r="B23" i="18"/>
  <c r="A23" i="18"/>
  <c r="C22" i="18"/>
  <c r="B22" i="18"/>
  <c r="A22" i="18"/>
  <c r="C21" i="18"/>
  <c r="B21" i="18"/>
  <c r="A21" i="18"/>
  <c r="C20" i="18"/>
  <c r="B20" i="18"/>
  <c r="A20" i="18"/>
  <c r="C19" i="18"/>
  <c r="B19" i="18"/>
  <c r="A19" i="18"/>
  <c r="C18" i="18"/>
  <c r="B18" i="18"/>
  <c r="A18" i="18"/>
  <c r="C17" i="18"/>
  <c r="B17" i="18"/>
  <c r="A17" i="18"/>
  <c r="C16" i="18"/>
  <c r="B16" i="18"/>
  <c r="A16" i="18"/>
  <c r="C15" i="18"/>
  <c r="B15" i="18"/>
  <c r="A15" i="18"/>
  <c r="C14" i="18"/>
  <c r="B14" i="18"/>
  <c r="A14" i="18"/>
  <c r="C13" i="18"/>
  <c r="B13" i="18"/>
  <c r="A13" i="18"/>
  <c r="C12" i="18"/>
  <c r="B12" i="18"/>
  <c r="A12" i="18"/>
  <c r="C11" i="18"/>
  <c r="B11" i="18"/>
  <c r="A11" i="18"/>
  <c r="C10" i="18"/>
  <c r="B10" i="18"/>
  <c r="A10" i="18"/>
  <c r="C9" i="18"/>
  <c r="B9" i="18"/>
  <c r="A9" i="18"/>
  <c r="C8" i="18"/>
  <c r="B8" i="18"/>
  <c r="A8" i="18"/>
  <c r="C7" i="18"/>
  <c r="B7" i="18"/>
  <c r="A7" i="18"/>
  <c r="C6" i="18"/>
  <c r="B6" i="18"/>
  <c r="A6" i="18"/>
  <c r="C5" i="18"/>
  <c r="B5" i="18"/>
  <c r="A5" i="18"/>
  <c r="C4" i="18"/>
  <c r="B4" i="18"/>
  <c r="A4" i="18"/>
  <c r="C3" i="18"/>
  <c r="B3" i="18"/>
  <c r="A3" i="18"/>
  <c r="E65" i="25" l="1"/>
  <c r="C65" i="25"/>
  <c r="D65" i="25"/>
  <c r="G486" i="18"/>
  <c r="G550" i="18"/>
  <c r="G498" i="18"/>
  <c r="G470" i="18"/>
  <c r="G614" i="18"/>
  <c r="G646" i="18"/>
  <c r="G598" i="18"/>
  <c r="G478" i="18"/>
  <c r="G122" i="18"/>
  <c r="G130" i="18"/>
  <c r="G134" i="18"/>
  <c r="G138" i="18"/>
  <c r="G170" i="18"/>
  <c r="G182" i="18"/>
  <c r="G186" i="18"/>
  <c r="G190" i="18"/>
  <c r="G386" i="18"/>
  <c r="G402" i="18"/>
  <c r="G129" i="18"/>
  <c r="G205" i="18"/>
  <c r="G221" i="18"/>
  <c r="G273" i="18"/>
  <c r="G313" i="18"/>
  <c r="G317" i="18"/>
  <c r="G341" i="18"/>
  <c r="G437" i="18"/>
  <c r="G545" i="18"/>
  <c r="G549" i="18"/>
  <c r="G557" i="18"/>
  <c r="G565" i="18"/>
  <c r="G573" i="18"/>
  <c r="G601" i="18"/>
  <c r="G605" i="18"/>
  <c r="G609" i="18"/>
  <c r="G566" i="18"/>
  <c r="G106" i="18"/>
  <c r="G114" i="18"/>
  <c r="G274" i="18"/>
  <c r="G326" i="18"/>
  <c r="G68" i="18"/>
  <c r="G184" i="18"/>
  <c r="G196" i="18"/>
  <c r="G76" i="18"/>
  <c r="G92" i="18"/>
  <c r="G96" i="18"/>
  <c r="G252" i="18"/>
  <c r="G344" i="18"/>
  <c r="G360" i="18"/>
  <c r="G412" i="18"/>
  <c r="G476" i="18"/>
  <c r="G181" i="18"/>
  <c r="G158" i="18"/>
  <c r="G174" i="18"/>
  <c r="G528" i="18"/>
  <c r="G532" i="18"/>
  <c r="G540" i="18"/>
  <c r="G564" i="18"/>
  <c r="G608" i="18"/>
  <c r="G620" i="18"/>
  <c r="G61" i="18"/>
  <c r="G69" i="18"/>
  <c r="G77" i="18"/>
  <c r="G81" i="18"/>
  <c r="D457" i="18"/>
  <c r="G461" i="18"/>
  <c r="G485" i="18"/>
  <c r="G517" i="18"/>
  <c r="G541" i="18"/>
  <c r="G464" i="18"/>
  <c r="G500" i="18"/>
  <c r="G512" i="18"/>
  <c r="G544" i="18"/>
  <c r="G556" i="18"/>
  <c r="G572" i="18"/>
  <c r="G584" i="18"/>
  <c r="G596" i="18"/>
  <c r="G604" i="18"/>
  <c r="G616" i="18"/>
  <c r="G640" i="18"/>
  <c r="G15" i="18"/>
  <c r="G27" i="18"/>
  <c r="G35" i="18"/>
  <c r="G43" i="18"/>
  <c r="G107" i="18"/>
  <c r="G115" i="18"/>
  <c r="G123" i="18"/>
  <c r="G131" i="18"/>
  <c r="G175" i="18"/>
  <c r="G191" i="18"/>
  <c r="G195" i="18"/>
  <c r="G198" i="18"/>
  <c r="G199" i="18"/>
  <c r="G227" i="18"/>
  <c r="G239" i="18"/>
  <c r="G287" i="18"/>
  <c r="G291" i="18"/>
  <c r="G295" i="18"/>
  <c r="G303" i="18"/>
  <c r="G307" i="18"/>
  <c r="G319" i="18"/>
  <c r="G323" i="18"/>
  <c r="G335" i="18"/>
  <c r="G347" i="18"/>
  <c r="G351" i="18"/>
  <c r="G367" i="18"/>
  <c r="G375" i="18"/>
  <c r="G383" i="18"/>
  <c r="G399" i="18"/>
  <c r="G415" i="18"/>
  <c r="G423" i="18"/>
  <c r="G431" i="18"/>
  <c r="G447" i="18"/>
  <c r="G260" i="18"/>
  <c r="D651" i="18"/>
  <c r="G113" i="18"/>
  <c r="G241" i="18"/>
  <c r="G257" i="18"/>
  <c r="G488" i="18"/>
  <c r="G520" i="18"/>
  <c r="G576" i="18"/>
  <c r="G588" i="18"/>
  <c r="G589" i="18"/>
  <c r="G592" i="18"/>
  <c r="G621" i="18"/>
  <c r="G628" i="18"/>
  <c r="G633" i="18"/>
  <c r="G636" i="18"/>
  <c r="G641" i="18"/>
  <c r="D644" i="18"/>
  <c r="G645" i="18"/>
  <c r="G653" i="18"/>
  <c r="G57" i="18"/>
  <c r="G462" i="18"/>
  <c r="G518" i="18"/>
  <c r="G30" i="18"/>
  <c r="G142" i="18"/>
  <c r="G211" i="18"/>
  <c r="G255" i="18"/>
  <c r="G91" i="18"/>
  <c r="G259" i="18"/>
  <c r="G371" i="18"/>
  <c r="G435" i="18"/>
  <c r="G613" i="18"/>
  <c r="G637" i="18"/>
  <c r="G648" i="18"/>
  <c r="D144" i="18"/>
  <c r="D148" i="18"/>
  <c r="D152" i="18"/>
  <c r="D164" i="18"/>
  <c r="D168" i="18"/>
  <c r="D172" i="18"/>
  <c r="D176" i="18"/>
  <c r="D180" i="18"/>
  <c r="D184" i="18"/>
  <c r="D188" i="18"/>
  <c r="D192" i="18"/>
  <c r="D196" i="18"/>
  <c r="D200" i="18"/>
  <c r="G301" i="18"/>
  <c r="G401" i="18"/>
  <c r="G409" i="18"/>
  <c r="G456" i="18"/>
  <c r="G460" i="18"/>
  <c r="G215" i="18"/>
  <c r="G315" i="18"/>
  <c r="G355" i="18"/>
  <c r="G581" i="18"/>
  <c r="G597" i="18"/>
  <c r="G26" i="18"/>
  <c r="G42" i="18"/>
  <c r="G50" i="18"/>
  <c r="G62" i="18"/>
  <c r="G74" i="18"/>
  <c r="G86" i="18"/>
  <c r="G98" i="18"/>
  <c r="G194" i="18"/>
  <c r="G202" i="18"/>
  <c r="G234" i="18"/>
  <c r="G270" i="18"/>
  <c r="G278" i="18"/>
  <c r="G282" i="18"/>
  <c r="G290" i="18"/>
  <c r="G298" i="18"/>
  <c r="G302" i="18"/>
  <c r="G310" i="18"/>
  <c r="G354" i="18"/>
  <c r="G366" i="18"/>
  <c r="G374" i="18"/>
  <c r="G378" i="18"/>
  <c r="G390" i="18"/>
  <c r="G406" i="18"/>
  <c r="G418" i="18"/>
  <c r="G430" i="18"/>
  <c r="G438" i="18"/>
  <c r="G450" i="18"/>
  <c r="G489" i="18"/>
  <c r="G493" i="18"/>
  <c r="G497" i="18"/>
  <c r="G501" i="18"/>
  <c r="G509" i="18"/>
  <c r="G513" i="18"/>
  <c r="G525" i="18"/>
  <c r="G533" i="18"/>
  <c r="D612" i="18"/>
  <c r="D616" i="18"/>
  <c r="D638" i="18"/>
  <c r="D204" i="18"/>
  <c r="D208" i="18"/>
  <c r="D212" i="18"/>
  <c r="D216" i="18"/>
  <c r="D220" i="18"/>
  <c r="D224" i="18"/>
  <c r="D228" i="18"/>
  <c r="D232" i="18"/>
  <c r="D236" i="18"/>
  <c r="D240" i="18"/>
  <c r="D244" i="18"/>
  <c r="D248" i="18"/>
  <c r="D252" i="18"/>
  <c r="D256" i="18"/>
  <c r="D260" i="18"/>
  <c r="D264" i="18"/>
  <c r="D268" i="18"/>
  <c r="D276" i="18"/>
  <c r="D280" i="18"/>
  <c r="D284" i="18"/>
  <c r="D288" i="18"/>
  <c r="D292" i="18"/>
  <c r="D296" i="18"/>
  <c r="D300" i="18"/>
  <c r="D304" i="18"/>
  <c r="D308" i="18"/>
  <c r="D312" i="18"/>
  <c r="D316" i="18"/>
  <c r="D320" i="18"/>
  <c r="D324" i="18"/>
  <c r="D328" i="18"/>
  <c r="D332" i="18"/>
  <c r="D348" i="18"/>
  <c r="D352" i="18"/>
  <c r="D356" i="18"/>
  <c r="D360" i="18"/>
  <c r="D364" i="18"/>
  <c r="D368" i="18"/>
  <c r="D372" i="18"/>
  <c r="D376" i="18"/>
  <c r="D380" i="18"/>
  <c r="D384" i="18"/>
  <c r="D388" i="18"/>
  <c r="D392" i="18"/>
  <c r="D396" i="18"/>
  <c r="D400" i="18"/>
  <c r="D404" i="18"/>
  <c r="D408" i="18"/>
  <c r="D412" i="18"/>
  <c r="D416" i="18"/>
  <c r="D420" i="18"/>
  <c r="D444" i="18"/>
  <c r="D452" i="18"/>
  <c r="D459" i="18"/>
  <c r="D463" i="18"/>
  <c r="D467" i="18"/>
  <c r="D471" i="18"/>
  <c r="D475" i="18"/>
  <c r="D479" i="18"/>
  <c r="D483" i="18"/>
  <c r="D487" i="18"/>
  <c r="D570" i="18"/>
  <c r="D622" i="18"/>
  <c r="D572" i="18"/>
  <c r="D576" i="18"/>
  <c r="D580" i="18"/>
  <c r="D584" i="18"/>
  <c r="D160" i="18"/>
  <c r="D128" i="18"/>
  <c r="D526" i="18"/>
  <c r="D491" i="18"/>
  <c r="D77" i="18"/>
  <c r="D443" i="18"/>
  <c r="D588" i="18"/>
  <c r="D592" i="18"/>
  <c r="D596" i="18"/>
  <c r="D604" i="18"/>
  <c r="D5" i="18"/>
  <c r="D94" i="18"/>
  <c r="D102" i="18"/>
  <c r="D106" i="18"/>
  <c r="D110" i="18"/>
  <c r="D114" i="18"/>
  <c r="D130" i="18"/>
  <c r="D226" i="18"/>
  <c r="D310" i="18"/>
  <c r="D322" i="18"/>
  <c r="D458" i="18"/>
  <c r="D462" i="18"/>
  <c r="D466" i="18"/>
  <c r="D498" i="18"/>
  <c r="D502" i="18"/>
  <c r="D506" i="18"/>
  <c r="D510" i="18"/>
  <c r="D514" i="18"/>
  <c r="D544" i="18"/>
  <c r="D548" i="18"/>
  <c r="D11" i="18"/>
  <c r="D59" i="18"/>
  <c r="D451" i="18"/>
  <c r="D494" i="18"/>
  <c r="D564" i="18"/>
  <c r="D15" i="18"/>
  <c r="D27" i="18"/>
  <c r="D134" i="18"/>
  <c r="D138" i="18"/>
  <c r="D142" i="18"/>
  <c r="D146" i="18"/>
  <c r="D150" i="18"/>
  <c r="D162" i="18"/>
  <c r="D166" i="18"/>
  <c r="D170" i="18"/>
  <c r="D174" i="18"/>
  <c r="D178" i="18"/>
  <c r="D640" i="18"/>
  <c r="D8" i="18"/>
  <c r="D12" i="18"/>
  <c r="D16" i="18"/>
  <c r="D28" i="18"/>
  <c r="D60" i="18"/>
  <c r="D64" i="18"/>
  <c r="D68" i="18"/>
  <c r="D72" i="18"/>
  <c r="D76" i="18"/>
  <c r="D92" i="18"/>
  <c r="D100" i="18"/>
  <c r="D104" i="18"/>
  <c r="D223" i="18"/>
  <c r="D227" i="18"/>
  <c r="D231" i="18"/>
  <c r="D235" i="18"/>
  <c r="D239" i="18"/>
  <c r="D243" i="18"/>
  <c r="D247" i="18"/>
  <c r="D251" i="18"/>
  <c r="D255" i="18"/>
  <c r="D259" i="18"/>
  <c r="D263" i="18"/>
  <c r="D267" i="18"/>
  <c r="D271" i="18"/>
  <c r="D275" i="18"/>
  <c r="D279" i="18"/>
  <c r="D283" i="18"/>
  <c r="D287" i="18"/>
  <c r="D291" i="18"/>
  <c r="D295" i="18"/>
  <c r="D299" i="18"/>
  <c r="D303" i="18"/>
  <c r="D307" i="18"/>
  <c r="D311" i="18"/>
  <c r="D315" i="18"/>
  <c r="D319" i="18"/>
  <c r="D323" i="18"/>
  <c r="D326" i="18"/>
  <c r="D327" i="18"/>
  <c r="D339" i="18"/>
  <c r="D363" i="18"/>
  <c r="D407" i="18"/>
  <c r="D411" i="18"/>
  <c r="D422" i="18"/>
  <c r="D504" i="18"/>
  <c r="D508" i="18"/>
  <c r="D528" i="18"/>
  <c r="D532" i="18"/>
  <c r="D536" i="18"/>
  <c r="D540" i="18"/>
  <c r="D547" i="18"/>
  <c r="D555" i="18"/>
  <c r="D578" i="18"/>
  <c r="D4" i="18"/>
  <c r="D132" i="18"/>
  <c r="D136" i="18"/>
  <c r="D140" i="18"/>
  <c r="D219" i="18"/>
  <c r="D336" i="18"/>
  <c r="D340" i="18"/>
  <c r="D344" i="18"/>
  <c r="D387" i="18"/>
  <c r="D403" i="18"/>
  <c r="D469" i="18"/>
  <c r="D607" i="18"/>
  <c r="D611" i="18"/>
  <c r="D642" i="18"/>
  <c r="D3" i="18"/>
  <c r="D7" i="18"/>
  <c r="D61" i="18"/>
  <c r="D65" i="18"/>
  <c r="D81" i="18"/>
  <c r="D85" i="18"/>
  <c r="D89" i="18"/>
  <c r="D93" i="18"/>
  <c r="D97" i="18"/>
  <c r="D156" i="18"/>
  <c r="D195" i="18"/>
  <c r="D199" i="18"/>
  <c r="D203" i="18"/>
  <c r="D207" i="18"/>
  <c r="D211" i="18"/>
  <c r="D215" i="18"/>
  <c r="D424" i="18"/>
  <c r="D428" i="18"/>
  <c r="D432" i="18"/>
  <c r="D436" i="18"/>
  <c r="D440" i="18"/>
  <c r="D447" i="18"/>
  <c r="D473" i="18"/>
  <c r="D496" i="18"/>
  <c r="D500" i="18"/>
  <c r="D524" i="18"/>
  <c r="D531" i="18"/>
  <c r="D533" i="18"/>
  <c r="D539" i="18"/>
  <c r="D542" i="18"/>
  <c r="D546" i="18"/>
  <c r="D550" i="18"/>
  <c r="D554" i="18"/>
  <c r="D558" i="18"/>
  <c r="D562" i="18"/>
  <c r="D566" i="18"/>
  <c r="D19" i="18"/>
  <c r="D23" i="18"/>
  <c r="D31" i="18"/>
  <c r="D35" i="18"/>
  <c r="D39" i="18"/>
  <c r="D43" i="18"/>
  <c r="D47" i="18"/>
  <c r="D51" i="18"/>
  <c r="D55" i="18"/>
  <c r="D118" i="18"/>
  <c r="D122" i="18"/>
  <c r="D126" i="18"/>
  <c r="D331" i="18"/>
  <c r="D335" i="18"/>
  <c r="D343" i="18"/>
  <c r="D347" i="18"/>
  <c r="D351" i="18"/>
  <c r="D355" i="18"/>
  <c r="D359" i="18"/>
  <c r="D367" i="18"/>
  <c r="D371" i="18"/>
  <c r="D375" i="18"/>
  <c r="D379" i="18"/>
  <c r="D383" i="18"/>
  <c r="D448" i="18"/>
  <c r="D455" i="18"/>
  <c r="D474" i="18"/>
  <c r="D478" i="18"/>
  <c r="D482" i="18"/>
  <c r="D490" i="18"/>
  <c r="D501" i="18"/>
  <c r="D563" i="18"/>
  <c r="D574" i="18"/>
  <c r="D582" i="18"/>
  <c r="D586" i="18"/>
  <c r="D590" i="18"/>
  <c r="D594" i="18"/>
  <c r="D598" i="18"/>
  <c r="D602" i="18"/>
  <c r="D606" i="18"/>
  <c r="D610" i="18"/>
  <c r="D614" i="18"/>
  <c r="D618" i="18"/>
  <c r="D626" i="18"/>
  <c r="D630" i="18"/>
  <c r="D634" i="18"/>
  <c r="D9" i="18"/>
  <c r="D20" i="18"/>
  <c r="D24" i="18"/>
  <c r="D32" i="18"/>
  <c r="D36" i="18"/>
  <c r="D40" i="18"/>
  <c r="D44" i="18"/>
  <c r="D48" i="18"/>
  <c r="D52" i="18"/>
  <c r="D56" i="18"/>
  <c r="D63" i="18"/>
  <c r="D67" i="18"/>
  <c r="D71" i="18"/>
  <c r="D75" i="18"/>
  <c r="D79" i="18"/>
  <c r="D83" i="18"/>
  <c r="D87" i="18"/>
  <c r="D91" i="18"/>
  <c r="D99" i="18"/>
  <c r="D154" i="18"/>
  <c r="D158" i="18"/>
  <c r="D272" i="18"/>
  <c r="D391" i="18"/>
  <c r="D395" i="18"/>
  <c r="D399" i="18"/>
  <c r="D465" i="18"/>
  <c r="D481" i="18"/>
  <c r="D518" i="18"/>
  <c r="D522" i="18"/>
  <c r="D552" i="18"/>
  <c r="D556" i="18"/>
  <c r="D568" i="18"/>
  <c r="D571" i="18"/>
  <c r="D579" i="18"/>
  <c r="D587" i="18"/>
  <c r="D595" i="18"/>
  <c r="D599" i="18"/>
  <c r="D603" i="18"/>
  <c r="D619" i="18"/>
  <c r="D13" i="18"/>
  <c r="D25" i="18"/>
  <c r="D37" i="18"/>
  <c r="D41" i="18"/>
  <c r="D45" i="18"/>
  <c r="D49" i="18"/>
  <c r="D53" i="18"/>
  <c r="D57" i="18"/>
  <c r="D80" i="18"/>
  <c r="D84" i="18"/>
  <c r="D88" i="18"/>
  <c r="D108" i="18"/>
  <c r="D112" i="18"/>
  <c r="D116" i="18"/>
  <c r="D120" i="18"/>
  <c r="D124" i="18"/>
  <c r="D182" i="18"/>
  <c r="D186" i="18"/>
  <c r="D190" i="18"/>
  <c r="D415" i="18"/>
  <c r="D419" i="18"/>
  <c r="D423" i="18"/>
  <c r="D427" i="18"/>
  <c r="D431" i="18"/>
  <c r="D435" i="18"/>
  <c r="D439" i="18"/>
  <c r="D464" i="18"/>
  <c r="D480" i="18"/>
  <c r="D492" i="18"/>
  <c r="D495" i="18"/>
  <c r="D507" i="18"/>
  <c r="D515" i="18"/>
  <c r="D523" i="18"/>
  <c r="D530" i="18"/>
  <c r="D534" i="18"/>
  <c r="D538" i="18"/>
  <c r="D600" i="18"/>
  <c r="D608" i="18"/>
  <c r="D620" i="18"/>
  <c r="D624" i="18"/>
  <c r="D628" i="18"/>
  <c r="D632" i="18"/>
  <c r="D636" i="18"/>
  <c r="D643" i="18"/>
  <c r="D646" i="18"/>
  <c r="D650" i="18"/>
  <c r="D654" i="18"/>
  <c r="D21" i="18"/>
  <c r="D131" i="18"/>
  <c r="D198" i="18"/>
  <c r="D73" i="18"/>
  <c r="D545" i="18"/>
  <c r="D641" i="18"/>
  <c r="D66" i="18"/>
  <c r="D127" i="18"/>
  <c r="D159" i="18"/>
  <c r="D191" i="18"/>
  <c r="D485" i="18"/>
  <c r="D513" i="18"/>
  <c r="D517" i="18"/>
  <c r="D577" i="18"/>
  <c r="D625" i="18"/>
  <c r="D629" i="18"/>
  <c r="D653" i="18"/>
  <c r="D18" i="18"/>
  <c r="D163" i="18"/>
  <c r="D593" i="18"/>
  <c r="D34" i="18"/>
  <c r="D82" i="18"/>
  <c r="D111" i="18"/>
  <c r="D143" i="18"/>
  <c r="D175" i="18"/>
  <c r="D262" i="18"/>
  <c r="D516" i="18"/>
  <c r="D609" i="18"/>
  <c r="D613" i="18"/>
  <c r="D645" i="18"/>
  <c r="D50" i="18"/>
  <c r="D115" i="18"/>
  <c r="D147" i="18"/>
  <c r="D179" i="18"/>
  <c r="D561" i="18"/>
  <c r="D6" i="18"/>
  <c r="D22" i="18"/>
  <c r="D29" i="18"/>
  <c r="D38" i="18"/>
  <c r="D54" i="18"/>
  <c r="D70" i="18"/>
  <c r="D86" i="18"/>
  <c r="D96" i="18"/>
  <c r="D461" i="18"/>
  <c r="D477" i="18"/>
  <c r="D505" i="18"/>
  <c r="D512" i="18"/>
  <c r="D521" i="18"/>
  <c r="D537" i="18"/>
  <c r="D549" i="18"/>
  <c r="D565" i="18"/>
  <c r="D581" i="18"/>
  <c r="D597" i="18"/>
  <c r="D648" i="18"/>
  <c r="D10" i="18"/>
  <c r="D17" i="18"/>
  <c r="D26" i="18"/>
  <c r="D33" i="18"/>
  <c r="D42" i="18"/>
  <c r="D58" i="18"/>
  <c r="D74" i="18"/>
  <c r="D90" i="18"/>
  <c r="D103" i="18"/>
  <c r="D119" i="18"/>
  <c r="D135" i="18"/>
  <c r="D151" i="18"/>
  <c r="D167" i="18"/>
  <c r="D183" i="18"/>
  <c r="D222" i="18"/>
  <c r="D270" i="18"/>
  <c r="D302" i="18"/>
  <c r="D318" i="18"/>
  <c r="D414" i="18"/>
  <c r="D509" i="18"/>
  <c r="D525" i="18"/>
  <c r="D541" i="18"/>
  <c r="D553" i="18"/>
  <c r="D560" i="18"/>
  <c r="D569" i="18"/>
  <c r="D585" i="18"/>
  <c r="D601" i="18"/>
  <c r="D617" i="18"/>
  <c r="D633" i="18"/>
  <c r="D652" i="18"/>
  <c r="D14" i="18"/>
  <c r="D30" i="18"/>
  <c r="D46" i="18"/>
  <c r="D62" i="18"/>
  <c r="D69" i="18"/>
  <c r="D78" i="18"/>
  <c r="D95" i="18"/>
  <c r="D107" i="18"/>
  <c r="D123" i="18"/>
  <c r="D139" i="18"/>
  <c r="D155" i="18"/>
  <c r="D171" i="18"/>
  <c r="D187" i="18"/>
  <c r="D210" i="18"/>
  <c r="D306" i="18"/>
  <c r="D520" i="18"/>
  <c r="D529" i="18"/>
  <c r="D557" i="18"/>
  <c r="D573" i="18"/>
  <c r="D589" i="18"/>
  <c r="D605" i="18"/>
  <c r="D621" i="18"/>
  <c r="D637" i="18"/>
  <c r="D649" i="18"/>
  <c r="G11" i="18"/>
  <c r="G34" i="18"/>
  <c r="G46" i="18"/>
  <c r="G237" i="18"/>
  <c r="G243" i="18"/>
  <c r="G330" i="18"/>
  <c r="G339" i="18"/>
  <c r="G346" i="18"/>
  <c r="G362" i="18"/>
  <c r="G477" i="18"/>
  <c r="G47" i="18"/>
  <c r="G54" i="18"/>
  <c r="G206" i="18"/>
  <c r="G395" i="18"/>
  <c r="G629" i="18"/>
  <c r="G146" i="18"/>
  <c r="G162" i="18"/>
  <c r="G163" i="18"/>
  <c r="G219" i="18"/>
  <c r="G226" i="18"/>
  <c r="G238" i="18"/>
  <c r="G283" i="18"/>
  <c r="G505" i="18"/>
  <c r="G78" i="18"/>
  <c r="G151" i="18"/>
  <c r="G167" i="18"/>
  <c r="G207" i="18"/>
  <c r="G358" i="18"/>
  <c r="G376" i="18"/>
  <c r="G382" i="18"/>
  <c r="G384" i="18"/>
  <c r="G387" i="18"/>
  <c r="G537" i="18"/>
  <c r="G577" i="18"/>
  <c r="G66" i="18"/>
  <c r="G135" i="18"/>
  <c r="G197" i="18"/>
  <c r="G333" i="18"/>
  <c r="G342" i="18"/>
  <c r="G379" i="18"/>
  <c r="G385" i="18"/>
  <c r="G426" i="18"/>
  <c r="G432" i="18"/>
  <c r="G560" i="18"/>
  <c r="G60" i="18"/>
  <c r="G82" i="18"/>
  <c r="G111" i="18"/>
  <c r="G154" i="18"/>
  <c r="G183" i="18"/>
  <c r="G217" i="18"/>
  <c r="G235" i="18"/>
  <c r="G236" i="18"/>
  <c r="G251" i="18"/>
  <c r="G322" i="18"/>
  <c r="G324" i="18"/>
  <c r="G327" i="18"/>
  <c r="G334" i="18"/>
  <c r="G359" i="18"/>
  <c r="G454" i="18"/>
  <c r="G472" i="18"/>
  <c r="G524" i="18"/>
  <c r="G593" i="18"/>
  <c r="G6" i="18"/>
  <c r="G22" i="18"/>
  <c r="G38" i="18"/>
  <c r="G70" i="18"/>
  <c r="G249" i="18"/>
  <c r="G316" i="18"/>
  <c r="G363" i="18"/>
  <c r="G443" i="18"/>
  <c r="G449" i="18"/>
  <c r="G451" i="18"/>
  <c r="G457" i="18"/>
  <c r="G510" i="18"/>
  <c r="G552" i="18"/>
  <c r="G7" i="18"/>
  <c r="G102" i="18"/>
  <c r="G118" i="18"/>
  <c r="G147" i="18"/>
  <c r="G153" i="18"/>
  <c r="G218" i="18"/>
  <c r="G222" i="18"/>
  <c r="G231" i="18"/>
  <c r="G250" i="18"/>
  <c r="G266" i="18"/>
  <c r="G275" i="18"/>
  <c r="G444" i="18"/>
  <c r="G473" i="18"/>
  <c r="G606" i="18"/>
  <c r="G14" i="18"/>
  <c r="G18" i="18"/>
  <c r="G403" i="18"/>
  <c r="G419" i="18"/>
  <c r="G3" i="18"/>
  <c r="G10" i="18"/>
  <c r="G19" i="18"/>
  <c r="G434" i="18"/>
  <c r="G31" i="18"/>
  <c r="G53" i="18"/>
  <c r="G56" i="18"/>
  <c r="G73" i="18"/>
  <c r="G85" i="18"/>
  <c r="G101" i="18"/>
  <c r="G110" i="18"/>
  <c r="G117" i="18"/>
  <c r="G126" i="18"/>
  <c r="G127" i="18"/>
  <c r="G141" i="18"/>
  <c r="G150" i="18"/>
  <c r="G157" i="18"/>
  <c r="G166" i="18"/>
  <c r="G178" i="18"/>
  <c r="G179" i="18"/>
  <c r="G246" i="18"/>
  <c r="G294" i="18"/>
  <c r="G336" i="18"/>
  <c r="G357" i="18"/>
  <c r="G368" i="18"/>
  <c r="G410" i="18"/>
  <c r="G469" i="18"/>
  <c r="G504" i="18"/>
  <c r="G536" i="18"/>
  <c r="G542" i="18"/>
  <c r="G548" i="18"/>
  <c r="G568" i="18"/>
  <c r="G569" i="18"/>
  <c r="G580" i="18"/>
  <c r="G600" i="18"/>
  <c r="G612" i="18"/>
  <c r="G632" i="18"/>
  <c r="G644" i="18"/>
  <c r="G65" i="18"/>
  <c r="G95" i="18"/>
  <c r="G121" i="18"/>
  <c r="G133" i="18"/>
  <c r="G139" i="18"/>
  <c r="G155" i="18"/>
  <c r="G173" i="18"/>
  <c r="G192" i="18"/>
  <c r="G200" i="18"/>
  <c r="G214" i="18"/>
  <c r="G242" i="18"/>
  <c r="G244" i="18"/>
  <c r="G247" i="18"/>
  <c r="G258" i="18"/>
  <c r="G263" i="18"/>
  <c r="G267" i="18"/>
  <c r="G314" i="18"/>
  <c r="G394" i="18"/>
  <c r="G405" i="18"/>
  <c r="G407" i="18"/>
  <c r="G414" i="18"/>
  <c r="G416" i="18"/>
  <c r="G421" i="18"/>
  <c r="G427" i="18"/>
  <c r="G433" i="18"/>
  <c r="G442" i="18"/>
  <c r="G480" i="18"/>
  <c r="G481" i="18"/>
  <c r="G490" i="18"/>
  <c r="G499" i="18"/>
  <c r="G529" i="18"/>
  <c r="G561" i="18"/>
  <c r="G624" i="18"/>
  <c r="G625" i="18"/>
  <c r="G630" i="18"/>
  <c r="G23" i="18"/>
  <c r="G39" i="18"/>
  <c r="G52" i="18"/>
  <c r="G58" i="18"/>
  <c r="G84" i="18"/>
  <c r="G89" i="18"/>
  <c r="G90" i="18"/>
  <c r="G103" i="18"/>
  <c r="G109" i="18"/>
  <c r="G119" i="18"/>
  <c r="G125" i="18"/>
  <c r="G143" i="18"/>
  <c r="G149" i="18"/>
  <c r="G159" i="18"/>
  <c r="G165" i="18"/>
  <c r="G171" i="18"/>
  <c r="G187" i="18"/>
  <c r="G201" i="18"/>
  <c r="G203" i="18"/>
  <c r="G210" i="18"/>
  <c r="G212" i="18"/>
  <c r="G223" i="18"/>
  <c r="G230" i="18"/>
  <c r="G232" i="18"/>
  <c r="G245" i="18"/>
  <c r="G254" i="18"/>
  <c r="G262" i="18"/>
  <c r="G265" i="18"/>
  <c r="G268" i="18"/>
  <c r="G271" i="18"/>
  <c r="G277" i="18"/>
  <c r="G279" i="18"/>
  <c r="G286" i="18"/>
  <c r="G288" i="18"/>
  <c r="G293" i="18"/>
  <c r="G299" i="18"/>
  <c r="G306" i="18"/>
  <c r="G311" i="18"/>
  <c r="G318" i="18"/>
  <c r="G329" i="18"/>
  <c r="G331" i="18"/>
  <c r="G338" i="18"/>
  <c r="G343" i="18"/>
  <c r="G350" i="18"/>
  <c r="G352" i="18"/>
  <c r="G370" i="18"/>
  <c r="G373" i="18"/>
  <c r="G381" i="18"/>
  <c r="G389" i="18"/>
  <c r="G391" i="18"/>
  <c r="G398" i="18"/>
  <c r="G400" i="18"/>
  <c r="G411" i="18"/>
  <c r="G417" i="18"/>
  <c r="G422" i="18"/>
  <c r="G439" i="18"/>
  <c r="G446" i="18"/>
  <c r="G448" i="18"/>
  <c r="G453" i="18"/>
  <c r="G465" i="18"/>
  <c r="G468" i="18"/>
  <c r="G475" i="18"/>
  <c r="G491" i="18"/>
  <c r="G494" i="18"/>
  <c r="G503" i="18"/>
  <c r="G521" i="18"/>
  <c r="G553" i="18"/>
  <c r="G558" i="18"/>
  <c r="G585" i="18"/>
  <c r="G617" i="18"/>
  <c r="G622" i="18"/>
  <c r="G649" i="18"/>
  <c r="G654" i="18"/>
  <c r="G5" i="18"/>
  <c r="G8" i="18"/>
  <c r="G13" i="18"/>
  <c r="G16" i="18"/>
  <c r="G21" i="18"/>
  <c r="G24" i="18"/>
  <c r="G29" i="18"/>
  <c r="G32" i="18"/>
  <c r="G37" i="18"/>
  <c r="G40" i="18"/>
  <c r="G45" i="18"/>
  <c r="G48" i="18"/>
  <c r="G4" i="18"/>
  <c r="G9" i="18"/>
  <c r="G12" i="18"/>
  <c r="G17" i="18"/>
  <c r="G20" i="18"/>
  <c r="G25" i="18"/>
  <c r="G28" i="18"/>
  <c r="G33" i="18"/>
  <c r="G36" i="18"/>
  <c r="G41" i="18"/>
  <c r="G44" i="18"/>
  <c r="G49" i="18"/>
  <c r="G55" i="18"/>
  <c r="G63" i="18"/>
  <c r="G71" i="18"/>
  <c r="G79" i="18"/>
  <c r="G87" i="18"/>
  <c r="G189" i="18"/>
  <c r="G228" i="18"/>
  <c r="G233" i="18"/>
  <c r="G276" i="18"/>
  <c r="G281" i="18"/>
  <c r="G292" i="18"/>
  <c r="G297" i="18"/>
  <c r="G308" i="18"/>
  <c r="G340" i="18"/>
  <c r="G345" i="18"/>
  <c r="G356" i="18"/>
  <c r="G361" i="18"/>
  <c r="G372" i="18"/>
  <c r="G377" i="18"/>
  <c r="G388" i="18"/>
  <c r="G393" i="18"/>
  <c r="G404" i="18"/>
  <c r="G420" i="18"/>
  <c r="G425" i="18"/>
  <c r="G436" i="18"/>
  <c r="G441" i="18"/>
  <c r="G452" i="18"/>
  <c r="G459" i="18"/>
  <c r="G474" i="18"/>
  <c r="G482" i="18"/>
  <c r="G492" i="18"/>
  <c r="G506" i="18"/>
  <c r="G514" i="18"/>
  <c r="G522" i="18"/>
  <c r="G530" i="18"/>
  <c r="G538" i="18"/>
  <c r="G546" i="18"/>
  <c r="G554" i="18"/>
  <c r="G562" i="18"/>
  <c r="G570" i="18"/>
  <c r="G578" i="18"/>
  <c r="G586" i="18"/>
  <c r="G594" i="18"/>
  <c r="G602" i="18"/>
  <c r="G610" i="18"/>
  <c r="G618" i="18"/>
  <c r="G626" i="18"/>
  <c r="G634" i="18"/>
  <c r="G642" i="18"/>
  <c r="G650" i="18"/>
  <c r="G64" i="18"/>
  <c r="G72" i="18"/>
  <c r="G80" i="18"/>
  <c r="G88" i="18"/>
  <c r="G94" i="18"/>
  <c r="G104" i="18"/>
  <c r="G112" i="18"/>
  <c r="G120" i="18"/>
  <c r="G128" i="18"/>
  <c r="G136" i="18"/>
  <c r="G144" i="18"/>
  <c r="G152" i="18"/>
  <c r="G160" i="18"/>
  <c r="G168" i="18"/>
  <c r="G176" i="18"/>
  <c r="G208" i="18"/>
  <c r="G213" i="18"/>
  <c r="G224" i="18"/>
  <c r="G229" i="18"/>
  <c r="G240" i="18"/>
  <c r="G256" i="18"/>
  <c r="G261" i="18"/>
  <c r="G272" i="18"/>
  <c r="G304" i="18"/>
  <c r="G309" i="18"/>
  <c r="G320" i="18"/>
  <c r="G325" i="18"/>
  <c r="G51" i="18"/>
  <c r="G59" i="18"/>
  <c r="G67" i="18"/>
  <c r="G75" i="18"/>
  <c r="G83" i="18"/>
  <c r="G97" i="18"/>
  <c r="G137" i="18"/>
  <c r="G145" i="18"/>
  <c r="G161" i="18"/>
  <c r="G169" i="18"/>
  <c r="G177" i="18"/>
  <c r="G185" i="18"/>
  <c r="G193" i="18"/>
  <c r="G204" i="18"/>
  <c r="G209" i="18"/>
  <c r="G220" i="18"/>
  <c r="G225" i="18"/>
  <c r="G284" i="18"/>
  <c r="G289" i="18"/>
  <c r="G300" i="18"/>
  <c r="G305" i="18"/>
  <c r="G321" i="18"/>
  <c r="G332" i="18"/>
  <c r="G337" i="18"/>
  <c r="G348" i="18"/>
  <c r="G353" i="18"/>
  <c r="G364" i="18"/>
  <c r="G369" i="18"/>
  <c r="G380" i="18"/>
  <c r="G396" i="18"/>
  <c r="G428" i="18"/>
  <c r="G484" i="18"/>
  <c r="G495" i="18"/>
  <c r="G502" i="18"/>
  <c r="G526" i="18"/>
  <c r="G534" i="18"/>
  <c r="G574" i="18"/>
  <c r="G582" i="18"/>
  <c r="G590" i="18"/>
  <c r="G638" i="18"/>
  <c r="G99" i="18"/>
  <c r="G100" i="18"/>
  <c r="G108" i="18"/>
  <c r="G116" i="18"/>
  <c r="G124" i="18"/>
  <c r="G132" i="18"/>
  <c r="G140" i="18"/>
  <c r="G148" i="18"/>
  <c r="G156" i="18"/>
  <c r="G164" i="18"/>
  <c r="G172" i="18"/>
  <c r="G180" i="18"/>
  <c r="G188" i="18"/>
  <c r="G216" i="18"/>
  <c r="G248" i="18"/>
  <c r="G253" i="18"/>
  <c r="G264" i="18"/>
  <c r="G269" i="18"/>
  <c r="G280" i="18"/>
  <c r="G285" i="18"/>
  <c r="G296" i="18"/>
  <c r="G312" i="18"/>
  <c r="G328" i="18"/>
  <c r="G349" i="18"/>
  <c r="G365" i="18"/>
  <c r="G392" i="18"/>
  <c r="G397" i="18"/>
  <c r="G408" i="18"/>
  <c r="G413" i="18"/>
  <c r="G424" i="18"/>
  <c r="G429" i="18"/>
  <c r="G440" i="18"/>
  <c r="G445" i="18"/>
  <c r="G458" i="18"/>
  <c r="G466" i="18"/>
  <c r="G496" i="18"/>
  <c r="G508" i="18"/>
  <c r="G516" i="18"/>
  <c r="G652" i="18"/>
  <c r="G105" i="18"/>
  <c r="D627" i="18"/>
  <c r="D635" i="18"/>
  <c r="G93" i="18"/>
  <c r="D98" i="18"/>
  <c r="D101" i="18"/>
  <c r="D105" i="18"/>
  <c r="D109" i="18"/>
  <c r="D113" i="18"/>
  <c r="D117" i="18"/>
  <c r="D121" i="18"/>
  <c r="D125" i="18"/>
  <c r="D129" i="18"/>
  <c r="D133" i="18"/>
  <c r="D137" i="18"/>
  <c r="D141" i="18"/>
  <c r="D145" i="18"/>
  <c r="D149" i="18"/>
  <c r="D153" i="18"/>
  <c r="D157" i="18"/>
  <c r="D161" i="18"/>
  <c r="D165" i="18"/>
  <c r="D169" i="18"/>
  <c r="D173" i="18"/>
  <c r="D177" i="18"/>
  <c r="D181" i="18"/>
  <c r="D185" i="18"/>
  <c r="D189" i="18"/>
  <c r="D193" i="18"/>
  <c r="D266" i="18"/>
  <c r="D314" i="18"/>
  <c r="D330" i="18"/>
  <c r="D426" i="18"/>
  <c r="D197" i="18"/>
  <c r="D201" i="18"/>
  <c r="D205" i="18"/>
  <c r="D209" i="18"/>
  <c r="D213" i="18"/>
  <c r="D217" i="18"/>
  <c r="D221" i="18"/>
  <c r="D225" i="18"/>
  <c r="D229" i="18"/>
  <c r="D233" i="18"/>
  <c r="D237" i="18"/>
  <c r="D241" i="18"/>
  <c r="D245" i="18"/>
  <c r="D249" i="18"/>
  <c r="D253" i="18"/>
  <c r="D257" i="18"/>
  <c r="D261" i="18"/>
  <c r="D265" i="18"/>
  <c r="D269" i="18"/>
  <c r="D273" i="18"/>
  <c r="D277" i="18"/>
  <c r="D281" i="18"/>
  <c r="D285" i="18"/>
  <c r="D289" i="18"/>
  <c r="D293" i="18"/>
  <c r="D297" i="18"/>
  <c r="D301" i="18"/>
  <c r="D305" i="18"/>
  <c r="D309" i="18"/>
  <c r="D313" i="18"/>
  <c r="D317" i="18"/>
  <c r="D321" i="18"/>
  <c r="D325" i="18"/>
  <c r="D329" i="18"/>
  <c r="D333" i="18"/>
  <c r="D337" i="18"/>
  <c r="D341" i="18"/>
  <c r="D345" i="18"/>
  <c r="D349" i="18"/>
  <c r="D353" i="18"/>
  <c r="D357" i="18"/>
  <c r="D361" i="18"/>
  <c r="D365" i="18"/>
  <c r="D369" i="18"/>
  <c r="D373" i="18"/>
  <c r="D377" i="18"/>
  <c r="D381" i="18"/>
  <c r="D385" i="18"/>
  <c r="D389" i="18"/>
  <c r="D393" i="18"/>
  <c r="D397" i="18"/>
  <c r="D401" i="18"/>
  <c r="D405" i="18"/>
  <c r="D409" i="18"/>
  <c r="D413" i="18"/>
  <c r="D417" i="18"/>
  <c r="D421" i="18"/>
  <c r="D425" i="18"/>
  <c r="D429" i="18"/>
  <c r="D433" i="18"/>
  <c r="D437" i="18"/>
  <c r="D441" i="18"/>
  <c r="D445" i="18"/>
  <c r="D449" i="18"/>
  <c r="D453" i="18"/>
  <c r="D194" i="18"/>
  <c r="D202" i="18"/>
  <c r="D206" i="18"/>
  <c r="D214" i="18"/>
  <c r="D218" i="18"/>
  <c r="D230" i="18"/>
  <c r="D234" i="18"/>
  <c r="D238" i="18"/>
  <c r="D242" i="18"/>
  <c r="D246" i="18"/>
  <c r="D250" i="18"/>
  <c r="D254" i="18"/>
  <c r="D258" i="18"/>
  <c r="D274" i="18"/>
  <c r="D278" i="18"/>
  <c r="D282" i="18"/>
  <c r="D286" i="18"/>
  <c r="D290" i="18"/>
  <c r="D294" i="18"/>
  <c r="D298" i="18"/>
  <c r="D334" i="18"/>
  <c r="D338" i="18"/>
  <c r="D342" i="18"/>
  <c r="D346" i="18"/>
  <c r="D350" i="18"/>
  <c r="D354" i="18"/>
  <c r="D358" i="18"/>
  <c r="D362" i="18"/>
  <c r="D366" i="18"/>
  <c r="D370" i="18"/>
  <c r="D374" i="18"/>
  <c r="D378" i="18"/>
  <c r="D382" i="18"/>
  <c r="D386" i="18"/>
  <c r="D390" i="18"/>
  <c r="D394" i="18"/>
  <c r="D398" i="18"/>
  <c r="D402" i="18"/>
  <c r="D406" i="18"/>
  <c r="D410" i="18"/>
  <c r="D418" i="18"/>
  <c r="D430" i="18"/>
  <c r="D434" i="18"/>
  <c r="D438" i="18"/>
  <c r="D442" i="18"/>
  <c r="D446" i="18"/>
  <c r="D450" i="18"/>
  <c r="D454" i="18"/>
  <c r="D456" i="18"/>
  <c r="G467" i="18"/>
  <c r="D470" i="18"/>
  <c r="D472" i="18"/>
  <c r="G483" i="18"/>
  <c r="D486" i="18"/>
  <c r="D488" i="18"/>
  <c r="G455" i="18"/>
  <c r="D460" i="18"/>
  <c r="G463" i="18"/>
  <c r="D468" i="18"/>
  <c r="G471" i="18"/>
  <c r="D476" i="18"/>
  <c r="G479" i="18"/>
  <c r="D484" i="18"/>
  <c r="G487" i="18"/>
  <c r="D499" i="18"/>
  <c r="D511" i="18"/>
  <c r="D519" i="18"/>
  <c r="D527" i="18"/>
  <c r="D535" i="18"/>
  <c r="D543" i="18"/>
  <c r="D551" i="18"/>
  <c r="D559" i="18"/>
  <c r="D567" i="18"/>
  <c r="D575" i="18"/>
  <c r="D583" i="18"/>
  <c r="D591" i="18"/>
  <c r="D615" i="18"/>
  <c r="D623" i="18"/>
  <c r="D631" i="18"/>
  <c r="D639" i="18"/>
  <c r="D647" i="18"/>
  <c r="D489" i="18"/>
  <c r="D493" i="18"/>
  <c r="D497" i="18"/>
  <c r="D503" i="18"/>
  <c r="G507" i="18"/>
  <c r="G511" i="18"/>
  <c r="G515" i="18"/>
  <c r="G519" i="18"/>
  <c r="G523" i="18"/>
  <c r="G527" i="18"/>
  <c r="G531" i="18"/>
  <c r="G535" i="18"/>
  <c r="G539" i="18"/>
  <c r="G543" i="18"/>
  <c r="G547" i="18"/>
  <c r="G551" i="18"/>
  <c r="G555" i="18"/>
  <c r="G559" i="18"/>
  <c r="G563" i="18"/>
  <c r="G567" i="18"/>
  <c r="G571" i="18"/>
  <c r="G575" i="18"/>
  <c r="G579" i="18"/>
  <c r="G583" i="18"/>
  <c r="G587" i="18"/>
  <c r="G591" i="18"/>
  <c r="G595" i="18"/>
  <c r="G599" i="18"/>
  <c r="G603" i="18"/>
  <c r="G607" i="18"/>
  <c r="G611" i="18"/>
  <c r="G615" i="18"/>
  <c r="G619" i="18"/>
  <c r="G623" i="18"/>
  <c r="G627" i="18"/>
  <c r="G631" i="18"/>
  <c r="G635" i="18"/>
  <c r="G639" i="18"/>
  <c r="G643" i="18"/>
  <c r="G647" i="18"/>
  <c r="G651" i="18"/>
  <c r="D96" i="6"/>
  <c r="C96" i="6"/>
  <c r="D95" i="6"/>
  <c r="C95" i="6"/>
  <c r="D94" i="6"/>
  <c r="C94" i="6"/>
  <c r="D93" i="6"/>
  <c r="C93" i="6"/>
  <c r="D90" i="6"/>
  <c r="C90" i="6"/>
  <c r="D89" i="6"/>
  <c r="C89" i="6"/>
  <c r="D88" i="6"/>
  <c r="C88" i="6"/>
  <c r="D85" i="6"/>
  <c r="C85" i="6"/>
  <c r="D84" i="6"/>
  <c r="C84" i="6"/>
  <c r="D50" i="6"/>
  <c r="D54" i="6"/>
  <c r="D58" i="6"/>
  <c r="E50" i="6"/>
  <c r="E54" i="6"/>
  <c r="E58" i="6"/>
  <c r="C11" i="6"/>
  <c r="C10" i="6"/>
  <c r="C12" i="6"/>
  <c r="C13" i="6"/>
  <c r="C14" i="6"/>
  <c r="C62" i="6"/>
  <c r="C50" i="6"/>
  <c r="C58" i="6"/>
  <c r="C41" i="25" l="1"/>
  <c r="D41" i="25" s="1"/>
  <c r="C38" i="25"/>
  <c r="D38" i="25" s="1"/>
  <c r="C42" i="25"/>
  <c r="D42" i="25" s="1"/>
  <c r="C39" i="25"/>
  <c r="D39" i="25" s="1"/>
  <c r="C37" i="25"/>
  <c r="D37" i="25" s="1"/>
  <c r="C36" i="25"/>
  <c r="C35" i="25"/>
  <c r="D35" i="25" s="1"/>
  <c r="C66" i="6"/>
  <c r="C49" i="6"/>
  <c r="E62" i="6"/>
  <c r="E66" i="6" s="1"/>
  <c r="D62" i="6"/>
  <c r="D66" i="6" s="1"/>
  <c r="C15" i="6"/>
  <c r="D363" i="1"/>
  <c r="D361" i="1"/>
  <c r="D359" i="1"/>
  <c r="D357" i="1"/>
  <c r="D355" i="1"/>
  <c r="D353" i="1"/>
  <c r="D351" i="1"/>
  <c r="D349" i="1"/>
  <c r="D347" i="1"/>
  <c r="D345" i="1"/>
  <c r="D343" i="1"/>
  <c r="D341" i="1"/>
  <c r="D339" i="1"/>
  <c r="D337" i="1"/>
  <c r="D335" i="1"/>
  <c r="C29" i="6"/>
  <c r="D559" i="1"/>
  <c r="D557" i="1"/>
  <c r="D555" i="1"/>
  <c r="D553" i="1"/>
  <c r="D551" i="1"/>
  <c r="D549" i="1"/>
  <c r="D547" i="1"/>
  <c r="D545" i="1"/>
  <c r="D543" i="1"/>
  <c r="D541" i="1"/>
  <c r="D539" i="1"/>
  <c r="D537" i="1"/>
  <c r="D535" i="1"/>
  <c r="D533" i="1"/>
  <c r="D531" i="1"/>
  <c r="D529" i="1"/>
  <c r="D527" i="1"/>
  <c r="D525" i="1"/>
  <c r="D524" i="1"/>
  <c r="D522" i="1"/>
  <c r="D520" i="1"/>
  <c r="D518" i="1"/>
  <c r="D516" i="1"/>
  <c r="D514" i="1"/>
  <c r="D511" i="1"/>
  <c r="D509" i="1"/>
  <c r="D507" i="1"/>
  <c r="D504" i="1"/>
  <c r="D502" i="1"/>
  <c r="D499" i="1"/>
  <c r="D497" i="1"/>
  <c r="D495" i="1"/>
  <c r="D493" i="1"/>
  <c r="D491" i="1"/>
  <c r="D489" i="1"/>
  <c r="D487" i="1"/>
  <c r="D485" i="1"/>
  <c r="D483" i="1"/>
  <c r="D481" i="1"/>
  <c r="D479" i="1"/>
  <c r="D477" i="1"/>
  <c r="D475" i="1"/>
  <c r="D474" i="1"/>
  <c r="D472" i="1"/>
  <c r="D470" i="1"/>
  <c r="D468" i="1"/>
  <c r="D466" i="1"/>
  <c r="D464" i="1"/>
  <c r="D462" i="1"/>
  <c r="D460" i="1"/>
  <c r="D458" i="1"/>
  <c r="D456" i="1"/>
  <c r="D454" i="1"/>
  <c r="D453" i="1"/>
  <c r="D451" i="1"/>
  <c r="D449" i="1"/>
  <c r="D446" i="1"/>
  <c r="D444" i="1"/>
  <c r="D442" i="1"/>
  <c r="D440" i="1"/>
  <c r="D438" i="1"/>
  <c r="D436" i="1"/>
  <c r="D433" i="1"/>
  <c r="D431" i="1"/>
  <c r="D429" i="1"/>
  <c r="D427" i="1"/>
  <c r="D425" i="1"/>
  <c r="D423" i="1"/>
  <c r="D421" i="1"/>
  <c r="D419" i="1"/>
  <c r="D417" i="1"/>
  <c r="D415" i="1"/>
  <c r="D413" i="1"/>
  <c r="D411" i="1"/>
  <c r="D409" i="1"/>
  <c r="D407" i="1"/>
  <c r="D406" i="1"/>
  <c r="D405" i="1"/>
  <c r="D404" i="1"/>
  <c r="D402" i="1"/>
  <c r="D400" i="1"/>
  <c r="D398" i="1"/>
  <c r="D396" i="1"/>
  <c r="D394" i="1"/>
  <c r="D392" i="1"/>
  <c r="D390" i="1"/>
  <c r="D388" i="1"/>
  <c r="D386" i="1"/>
  <c r="D384" i="1"/>
  <c r="D383" i="1"/>
  <c r="D381" i="1"/>
  <c r="D379" i="1"/>
  <c r="D377" i="1"/>
  <c r="D375" i="1"/>
  <c r="D374" i="1"/>
  <c r="D372" i="1"/>
  <c r="D370" i="1"/>
  <c r="D368" i="1"/>
  <c r="D366" i="1"/>
  <c r="D364" i="1"/>
  <c r="D362" i="1"/>
  <c r="D360" i="1"/>
  <c r="D358" i="1"/>
  <c r="D356" i="1"/>
  <c r="D354" i="1"/>
  <c r="D352" i="1"/>
  <c r="D350" i="1"/>
  <c r="D348" i="1"/>
  <c r="D346" i="1"/>
  <c r="D344" i="1"/>
  <c r="D342" i="1"/>
  <c r="D340" i="1"/>
  <c r="D338" i="1"/>
  <c r="D336" i="1"/>
  <c r="D334" i="1"/>
  <c r="D630" i="1"/>
  <c r="D626" i="1"/>
  <c r="D622" i="1"/>
  <c r="D618" i="1"/>
  <c r="D614" i="1"/>
  <c r="D610" i="1"/>
  <c r="D607" i="1"/>
  <c r="D603" i="1"/>
  <c r="D599" i="1"/>
  <c r="D595" i="1"/>
  <c r="D591" i="1"/>
  <c r="D587" i="1"/>
  <c r="D583" i="1"/>
  <c r="D579" i="1"/>
  <c r="D575" i="1"/>
  <c r="D571" i="1"/>
  <c r="D546" i="1"/>
  <c r="D515" i="1"/>
  <c r="D486" i="1"/>
  <c r="D455" i="1"/>
  <c r="D426" i="1"/>
  <c r="D397" i="1"/>
  <c r="D629" i="1"/>
  <c r="D625" i="1"/>
  <c r="D621" i="1"/>
  <c r="D617" i="1"/>
  <c r="D613" i="1"/>
  <c r="D606" i="1"/>
  <c r="D602" i="1"/>
  <c r="D598" i="1"/>
  <c r="D594" i="1"/>
  <c r="D590" i="1"/>
  <c r="D586" i="1"/>
  <c r="D582" i="1"/>
  <c r="D578" i="1"/>
  <c r="D574" i="1"/>
  <c r="D570" i="1"/>
  <c r="D567" i="1"/>
  <c r="D563" i="1"/>
  <c r="D538" i="1"/>
  <c r="D508" i="1"/>
  <c r="D478" i="1"/>
  <c r="D448" i="1"/>
  <c r="D418" i="1"/>
  <c r="D389" i="1"/>
  <c r="D628" i="1"/>
  <c r="D624" i="1"/>
  <c r="D620" i="1"/>
  <c r="D616" i="1"/>
  <c r="D612" i="1"/>
  <c r="D609" i="1"/>
  <c r="D605" i="1"/>
  <c r="D601" i="1"/>
  <c r="D597" i="1"/>
  <c r="D593" i="1"/>
  <c r="D589" i="1"/>
  <c r="D585" i="1"/>
  <c r="D581" i="1"/>
  <c r="D577" i="1"/>
  <c r="D573" i="1"/>
  <c r="D566" i="1"/>
  <c r="D530" i="1"/>
  <c r="D501" i="1"/>
  <c r="D471" i="1"/>
  <c r="D441" i="1"/>
  <c r="D410" i="1"/>
  <c r="D382" i="1"/>
  <c r="D631" i="1"/>
  <c r="D554" i="1"/>
  <c r="D523" i="1"/>
  <c r="D494" i="1"/>
  <c r="D463" i="1"/>
  <c r="D434" i="1"/>
  <c r="D627" i="1"/>
  <c r="D623" i="1"/>
  <c r="D619" i="1"/>
  <c r="D615" i="1"/>
  <c r="D611" i="1"/>
  <c r="D608" i="1"/>
  <c r="D604" i="1"/>
  <c r="D600" i="1"/>
  <c r="D596" i="1"/>
  <c r="D592" i="1"/>
  <c r="D588" i="1"/>
  <c r="D584" i="1"/>
  <c r="D580" i="1"/>
  <c r="D576" i="1"/>
  <c r="D572" i="1"/>
  <c r="D569" i="1"/>
  <c r="D565" i="1"/>
  <c r="D561" i="1"/>
  <c r="D558" i="1"/>
  <c r="D550" i="1"/>
  <c r="D542" i="1"/>
  <c r="D534" i="1"/>
  <c r="D526" i="1"/>
  <c r="D519" i="1"/>
  <c r="D512" i="1"/>
  <c r="D505" i="1"/>
  <c r="D498" i="1"/>
  <c r="D490" i="1"/>
  <c r="D482" i="1"/>
  <c r="D467" i="1"/>
  <c r="D459" i="1"/>
  <c r="D452" i="1"/>
  <c r="D445" i="1"/>
  <c r="D437" i="1"/>
  <c r="D430" i="1"/>
  <c r="D422" i="1"/>
  <c r="D414" i="1"/>
  <c r="D401" i="1"/>
  <c r="D393" i="1"/>
  <c r="D385" i="1"/>
  <c r="D378" i="1"/>
  <c r="D371" i="1"/>
  <c r="D568" i="1"/>
  <c r="D564" i="1"/>
  <c r="D560" i="1"/>
  <c r="D552" i="1"/>
  <c r="D544" i="1"/>
  <c r="D536" i="1"/>
  <c r="D528" i="1"/>
  <c r="D521" i="1"/>
  <c r="D513" i="1"/>
  <c r="D506" i="1"/>
  <c r="D500" i="1"/>
  <c r="D492" i="1"/>
  <c r="D484" i="1"/>
  <c r="D476" i="1"/>
  <c r="D469" i="1"/>
  <c r="D461" i="1"/>
  <c r="D447" i="1"/>
  <c r="D439" i="1"/>
  <c r="D432" i="1"/>
  <c r="D424" i="1"/>
  <c r="D416" i="1"/>
  <c r="D408" i="1"/>
  <c r="D403" i="1"/>
  <c r="D395" i="1"/>
  <c r="D387" i="1"/>
  <c r="D380" i="1"/>
  <c r="D373" i="1"/>
  <c r="D365" i="1"/>
  <c r="D367" i="1"/>
  <c r="D562" i="1"/>
  <c r="D556" i="1"/>
  <c r="D548" i="1"/>
  <c r="D540" i="1"/>
  <c r="D532" i="1"/>
  <c r="D517" i="1"/>
  <c r="D510" i="1"/>
  <c r="D503" i="1"/>
  <c r="D496" i="1"/>
  <c r="D488" i="1"/>
  <c r="D480" i="1"/>
  <c r="D473" i="1"/>
  <c r="D465" i="1"/>
  <c r="D457" i="1"/>
  <c r="D450" i="1"/>
  <c r="D443" i="1"/>
  <c r="D435" i="1"/>
  <c r="D428" i="1"/>
  <c r="D420" i="1"/>
  <c r="D412" i="1"/>
  <c r="D399" i="1"/>
  <c r="D391" i="1"/>
  <c r="D376" i="1"/>
  <c r="D369" i="1"/>
  <c r="D333" i="1"/>
  <c r="D329" i="1"/>
  <c r="D325" i="1"/>
  <c r="D321" i="1"/>
  <c r="D317" i="1"/>
  <c r="D313" i="1"/>
  <c r="D309" i="1"/>
  <c r="D305" i="1"/>
  <c r="D298" i="1"/>
  <c r="D294" i="1"/>
  <c r="D290" i="1"/>
  <c r="D286" i="1"/>
  <c r="D282" i="1"/>
  <c r="D278" i="1"/>
  <c r="D274" i="1"/>
  <c r="D270" i="1"/>
  <c r="D266" i="1"/>
  <c r="D262" i="1"/>
  <c r="D258" i="1"/>
  <c r="D254" i="1"/>
  <c r="D250" i="1"/>
  <c r="D246" i="1"/>
  <c r="D242" i="1"/>
  <c r="D239" i="1"/>
  <c r="D235" i="1"/>
  <c r="D231" i="1"/>
  <c r="D227" i="1"/>
  <c r="D223" i="1"/>
  <c r="D219" i="1"/>
  <c r="D215" i="1"/>
  <c r="D211" i="1"/>
  <c r="D207" i="1"/>
  <c r="D203" i="1"/>
  <c r="D199" i="1"/>
  <c r="D195" i="1"/>
  <c r="D191" i="1"/>
  <c r="D187" i="1"/>
  <c r="D183" i="1"/>
  <c r="D179" i="1"/>
  <c r="D175" i="1"/>
  <c r="D171" i="1"/>
  <c r="D167" i="1"/>
  <c r="D163" i="1"/>
  <c r="D159" i="1"/>
  <c r="D155" i="1"/>
  <c r="D151" i="1"/>
  <c r="D149" i="1"/>
  <c r="D145" i="1"/>
  <c r="D141" i="1"/>
  <c r="D137" i="1"/>
  <c r="D133" i="1"/>
  <c r="D129" i="1"/>
  <c r="D125" i="1"/>
  <c r="D121" i="1"/>
  <c r="D118" i="1"/>
  <c r="D114" i="1"/>
  <c r="D111" i="1"/>
  <c r="D107" i="1"/>
  <c r="D103" i="1"/>
  <c r="D99" i="1"/>
  <c r="D95" i="1"/>
  <c r="D91" i="1"/>
  <c r="D87" i="1"/>
  <c r="D83" i="1"/>
  <c r="D79" i="1"/>
  <c r="D75" i="1"/>
  <c r="D71" i="1"/>
  <c r="D67" i="1"/>
  <c r="D63" i="1"/>
  <c r="D59" i="1"/>
  <c r="D55" i="1"/>
  <c r="D52" i="1"/>
  <c r="D48" i="1"/>
  <c r="D44" i="1"/>
  <c r="D40" i="1"/>
  <c r="D36" i="1"/>
  <c r="D32" i="1"/>
  <c r="D28" i="1"/>
  <c r="D24" i="1"/>
  <c r="D20" i="1"/>
  <c r="D17" i="1"/>
  <c r="D13" i="1"/>
  <c r="D9" i="1"/>
  <c r="D5" i="1"/>
  <c r="D332" i="1"/>
  <c r="D328" i="1"/>
  <c r="D324" i="1"/>
  <c r="D320" i="1"/>
  <c r="D316" i="1"/>
  <c r="D312" i="1"/>
  <c r="D308" i="1"/>
  <c r="D304" i="1"/>
  <c r="D301" i="1"/>
  <c r="D297" i="1"/>
  <c r="D293" i="1"/>
  <c r="D289" i="1"/>
  <c r="D285" i="1"/>
  <c r="D281" i="1"/>
  <c r="D277" i="1"/>
  <c r="D273" i="1"/>
  <c r="D269" i="1"/>
  <c r="D265" i="1"/>
  <c r="D261" i="1"/>
  <c r="D257" i="1"/>
  <c r="D253" i="1"/>
  <c r="D249" i="1"/>
  <c r="D245" i="1"/>
  <c r="D238" i="1"/>
  <c r="D234" i="1"/>
  <c r="D230" i="1"/>
  <c r="D226" i="1"/>
  <c r="D222" i="1"/>
  <c r="D218" i="1"/>
  <c r="D214" i="1"/>
  <c r="D210" i="1"/>
  <c r="D206" i="1"/>
  <c r="D202" i="1"/>
  <c r="D198" i="1"/>
  <c r="D194" i="1"/>
  <c r="D190" i="1"/>
  <c r="D186" i="1"/>
  <c r="D182" i="1"/>
  <c r="D178" i="1"/>
  <c r="D174" i="1"/>
  <c r="D170" i="1"/>
  <c r="D166" i="1"/>
  <c r="D162" i="1"/>
  <c r="D158" i="1"/>
  <c r="D154" i="1"/>
  <c r="D148" i="1"/>
  <c r="D144" i="1"/>
  <c r="D140" i="1"/>
  <c r="D136" i="1"/>
  <c r="D132" i="1"/>
  <c r="D128" i="1"/>
  <c r="D124" i="1"/>
  <c r="D120" i="1"/>
  <c r="D117" i="1"/>
  <c r="D113" i="1"/>
  <c r="D110" i="1"/>
  <c r="D106" i="1"/>
  <c r="D102" i="1"/>
  <c r="D98" i="1"/>
  <c r="D94" i="1"/>
  <c r="D90" i="1"/>
  <c r="D86" i="1"/>
  <c r="D82" i="1"/>
  <c r="D78" i="1"/>
  <c r="D74" i="1"/>
  <c r="D70" i="1"/>
  <c r="D66" i="1"/>
  <c r="D62" i="1"/>
  <c r="D58" i="1"/>
  <c r="D54" i="1"/>
  <c r="D51" i="1"/>
  <c r="D47" i="1"/>
  <c r="D43" i="1"/>
  <c r="D39" i="1"/>
  <c r="D35" i="1"/>
  <c r="D31" i="1"/>
  <c r="D27" i="1"/>
  <c r="D23" i="1"/>
  <c r="D19" i="1"/>
  <c r="D16" i="1"/>
  <c r="D12" i="1"/>
  <c r="D8" i="1"/>
  <c r="D331" i="1"/>
  <c r="D327" i="1"/>
  <c r="D323" i="1"/>
  <c r="D319" i="1"/>
  <c r="D315" i="1"/>
  <c r="D311" i="1"/>
  <c r="D307" i="1"/>
  <c r="D303" i="1"/>
  <c r="D300" i="1"/>
  <c r="D296" i="1"/>
  <c r="D292" i="1"/>
  <c r="D288" i="1"/>
  <c r="D284" i="1"/>
  <c r="D280" i="1"/>
  <c r="D276" i="1"/>
  <c r="D272" i="1"/>
  <c r="D268" i="1"/>
  <c r="D264" i="1"/>
  <c r="D260" i="1"/>
  <c r="D256" i="1"/>
  <c r="D252" i="1"/>
  <c r="D248" i="1"/>
  <c r="D244" i="1"/>
  <c r="D241" i="1"/>
  <c r="D237" i="1"/>
  <c r="D233" i="1"/>
  <c r="D229" i="1"/>
  <c r="D225" i="1"/>
  <c r="D221" i="1"/>
  <c r="D217" i="1"/>
  <c r="D213" i="1"/>
  <c r="D209" i="1"/>
  <c r="D205" i="1"/>
  <c r="D201" i="1"/>
  <c r="D197" i="1"/>
  <c r="D193" i="1"/>
  <c r="D189" i="1"/>
  <c r="D185" i="1"/>
  <c r="D181" i="1"/>
  <c r="D177" i="1"/>
  <c r="D173" i="1"/>
  <c r="D169" i="1"/>
  <c r="D165" i="1"/>
  <c r="D161" i="1"/>
  <c r="D157" i="1"/>
  <c r="D153" i="1"/>
  <c r="D150" i="1"/>
  <c r="D147" i="1"/>
  <c r="D143" i="1"/>
  <c r="D139" i="1"/>
  <c r="D135" i="1"/>
  <c r="D131" i="1"/>
  <c r="D127" i="1"/>
  <c r="D123" i="1"/>
  <c r="D119" i="1"/>
  <c r="D116" i="1"/>
  <c r="D109" i="1"/>
  <c r="D105" i="1"/>
  <c r="D101" i="1"/>
  <c r="D97" i="1"/>
  <c r="D93" i="1"/>
  <c r="D89" i="1"/>
  <c r="D85" i="1"/>
  <c r="D81" i="1"/>
  <c r="D77" i="1"/>
  <c r="D73" i="1"/>
  <c r="D69" i="1"/>
  <c r="D65" i="1"/>
  <c r="D61" i="1"/>
  <c r="D57" i="1"/>
  <c r="D50" i="1"/>
  <c r="D46" i="1"/>
  <c r="D42" i="1"/>
  <c r="D38" i="1"/>
  <c r="D34" i="1"/>
  <c r="D30" i="1"/>
  <c r="D26" i="1"/>
  <c r="D22" i="1"/>
  <c r="D18" i="1"/>
  <c r="D15" i="1"/>
  <c r="D11" i="1"/>
  <c r="D7" i="1"/>
  <c r="D4" i="1"/>
  <c r="D330" i="1"/>
  <c r="D326" i="1"/>
  <c r="D322" i="1"/>
  <c r="D318" i="1"/>
  <c r="D314" i="1"/>
  <c r="D310" i="1"/>
  <c r="D306" i="1"/>
  <c r="D302" i="1"/>
  <c r="D299" i="1"/>
  <c r="D295" i="1"/>
  <c r="D291" i="1"/>
  <c r="D287" i="1"/>
  <c r="D283" i="1"/>
  <c r="D279" i="1"/>
  <c r="D275" i="1"/>
  <c r="D271" i="1"/>
  <c r="D267" i="1"/>
  <c r="D263" i="1"/>
  <c r="D259" i="1"/>
  <c r="D255" i="1"/>
  <c r="D251" i="1"/>
  <c r="D247" i="1"/>
  <c r="D243" i="1"/>
  <c r="D240" i="1"/>
  <c r="D236" i="1"/>
  <c r="D232" i="1"/>
  <c r="D228" i="1"/>
  <c r="D224" i="1"/>
  <c r="D220" i="1"/>
  <c r="D216" i="1"/>
  <c r="D212" i="1"/>
  <c r="D208" i="1"/>
  <c r="D204" i="1"/>
  <c r="D200" i="1"/>
  <c r="D196" i="1"/>
  <c r="D192" i="1"/>
  <c r="D188" i="1"/>
  <c r="D184" i="1"/>
  <c r="D180" i="1"/>
  <c r="D176" i="1"/>
  <c r="D172" i="1"/>
  <c r="D168" i="1"/>
  <c r="D164" i="1"/>
  <c r="D160" i="1"/>
  <c r="D156" i="1"/>
  <c r="D152" i="1"/>
  <c r="D146" i="1"/>
  <c r="D142" i="1"/>
  <c r="D138" i="1"/>
  <c r="D134" i="1"/>
  <c r="D130" i="1"/>
  <c r="D126" i="1"/>
  <c r="D122" i="1"/>
  <c r="D115" i="1"/>
  <c r="D112" i="1"/>
  <c r="D108" i="1"/>
  <c r="D104" i="1"/>
  <c r="D100" i="1"/>
  <c r="D96" i="1"/>
  <c r="D92" i="1"/>
  <c r="D88" i="1"/>
  <c r="D84" i="1"/>
  <c r="D80" i="1"/>
  <c r="D76" i="1"/>
  <c r="D72" i="1"/>
  <c r="D68" i="1"/>
  <c r="D64" i="1"/>
  <c r="D60" i="1"/>
  <c r="D56" i="1"/>
  <c r="D53" i="1"/>
  <c r="D49" i="1"/>
  <c r="D45" i="1"/>
  <c r="D41" i="1"/>
  <c r="D37" i="1"/>
  <c r="D33" i="1"/>
  <c r="D29" i="1"/>
  <c r="D25" i="1"/>
  <c r="D21" i="1"/>
  <c r="D14" i="1"/>
  <c r="D10" i="1"/>
  <c r="D6" i="1"/>
  <c r="D3" i="1"/>
  <c r="C40" i="25" l="1"/>
  <c r="D40" i="25" s="1"/>
  <c r="D36" i="25"/>
  <c r="C44" i="6"/>
  <c r="D44" i="6" s="1"/>
  <c r="R1" i="6"/>
  <c r="H52" i="6" s="1"/>
  <c r="D13" i="6"/>
  <c r="D12" i="6"/>
  <c r="D11" i="6"/>
  <c r="D14" i="6"/>
  <c r="D10" i="6"/>
  <c r="D20" i="6"/>
  <c r="D25" i="6"/>
  <c r="D22" i="6"/>
  <c r="D28" i="6"/>
  <c r="D24" i="6"/>
  <c r="D21" i="6"/>
  <c r="D27" i="6"/>
  <c r="D26" i="6"/>
  <c r="D23" i="6"/>
  <c r="E77" i="6"/>
  <c r="E74" i="6"/>
  <c r="E61" i="6"/>
  <c r="C74" i="6"/>
  <c r="D61" i="6"/>
  <c r="C57" i="6"/>
  <c r="C61" i="6"/>
  <c r="E53" i="6"/>
  <c r="D57" i="6"/>
  <c r="E49" i="6"/>
  <c r="D49" i="6"/>
  <c r="R2" i="6"/>
  <c r="D77" i="6"/>
  <c r="E76" i="6"/>
  <c r="C77" i="6"/>
  <c r="E75" i="6"/>
  <c r="D75" i="6"/>
  <c r="D74" i="6"/>
  <c r="D76" i="6"/>
  <c r="C76" i="6"/>
  <c r="C75" i="6"/>
  <c r="O77" i="6" l="1"/>
  <c r="K77" i="6"/>
  <c r="M76" i="6"/>
  <c r="O75" i="6"/>
  <c r="K75" i="6"/>
  <c r="M74" i="6"/>
  <c r="O64" i="6"/>
  <c r="K64" i="6"/>
  <c r="M63" i="6"/>
  <c r="O62" i="6"/>
  <c r="K62" i="6"/>
  <c r="M60" i="6"/>
  <c r="O59" i="6"/>
  <c r="K59" i="6"/>
  <c r="M58" i="6"/>
  <c r="O56" i="6"/>
  <c r="K56" i="6"/>
  <c r="M55" i="6"/>
  <c r="O54" i="6"/>
  <c r="K54" i="6"/>
  <c r="M52" i="6"/>
  <c r="O51" i="6"/>
  <c r="K51" i="6"/>
  <c r="M50" i="6"/>
  <c r="N77" i="6"/>
  <c r="J77" i="6"/>
  <c r="L76" i="6"/>
  <c r="N75" i="6"/>
  <c r="J75" i="6"/>
  <c r="L74" i="6"/>
  <c r="N64" i="6"/>
  <c r="J64" i="6"/>
  <c r="L63" i="6"/>
  <c r="N62" i="6"/>
  <c r="J62" i="6"/>
  <c r="L60" i="6"/>
  <c r="N59" i="6"/>
  <c r="J59" i="6"/>
  <c r="L58" i="6"/>
  <c r="N56" i="6"/>
  <c r="J56" i="6"/>
  <c r="L55" i="6"/>
  <c r="N54" i="6"/>
  <c r="J54" i="6"/>
  <c r="L52" i="6"/>
  <c r="N51" i="6"/>
  <c r="J51" i="6"/>
  <c r="L50" i="6"/>
  <c r="L77" i="6"/>
  <c r="N76" i="6"/>
  <c r="J76" i="6"/>
  <c r="L75" i="6"/>
  <c r="N74" i="6"/>
  <c r="J74" i="6"/>
  <c r="L64" i="6"/>
  <c r="N63" i="6"/>
  <c r="J63" i="6"/>
  <c r="L62" i="6"/>
  <c r="N60" i="6"/>
  <c r="J60" i="6"/>
  <c r="L59" i="6"/>
  <c r="N58" i="6"/>
  <c r="J58" i="6"/>
  <c r="M77" i="6"/>
  <c r="O76" i="6"/>
  <c r="K76" i="6"/>
  <c r="M75" i="6"/>
  <c r="O74" i="6"/>
  <c r="K74" i="6"/>
  <c r="M64" i="6"/>
  <c r="O63" i="6"/>
  <c r="K63" i="6"/>
  <c r="M62" i="6"/>
  <c r="O60" i="6"/>
  <c r="K60" i="6"/>
  <c r="M59" i="6"/>
  <c r="O58" i="6"/>
  <c r="K58" i="6"/>
  <c r="M56" i="6"/>
  <c r="O55" i="6"/>
  <c r="K55" i="6"/>
  <c r="M54" i="6"/>
  <c r="O52" i="6"/>
  <c r="K52" i="6"/>
  <c r="M51" i="6"/>
  <c r="O50" i="6"/>
  <c r="K50" i="6"/>
  <c r="J55" i="6"/>
  <c r="L51" i="6"/>
  <c r="N50" i="6"/>
  <c r="L56" i="6"/>
  <c r="N52" i="6"/>
  <c r="N68" i="6" s="1"/>
  <c r="J50" i="6"/>
  <c r="N55" i="6"/>
  <c r="J52" i="6"/>
  <c r="L54" i="6"/>
  <c r="I96" i="6"/>
  <c r="I94" i="6"/>
  <c r="I90" i="6"/>
  <c r="I88" i="6"/>
  <c r="I84" i="6"/>
  <c r="H96" i="6"/>
  <c r="H94" i="6"/>
  <c r="H90" i="6"/>
  <c r="H88" i="6"/>
  <c r="H84" i="6"/>
  <c r="I95" i="6"/>
  <c r="I93" i="6"/>
  <c r="I89" i="6"/>
  <c r="I85" i="6"/>
  <c r="H93" i="6"/>
  <c r="H89" i="6"/>
  <c r="H85" i="6"/>
  <c r="H95" i="6"/>
  <c r="J71" i="6"/>
  <c r="H81" i="6"/>
  <c r="K96" i="6"/>
  <c r="J96" i="6"/>
  <c r="K90" i="6"/>
  <c r="J89" i="6"/>
  <c r="J85" i="6"/>
  <c r="F96" i="6"/>
  <c r="F94" i="6"/>
  <c r="F85" i="6"/>
  <c r="F89" i="6"/>
  <c r="E84" i="6"/>
  <c r="K94" i="6"/>
  <c r="K85" i="6"/>
  <c r="E95" i="6"/>
  <c r="F90" i="6"/>
  <c r="K93" i="6"/>
  <c r="J90" i="6"/>
  <c r="E94" i="6"/>
  <c r="F88" i="6"/>
  <c r="E85" i="6"/>
  <c r="K95" i="6"/>
  <c r="J95" i="6"/>
  <c r="K89" i="6"/>
  <c r="J88" i="6"/>
  <c r="J84" i="6"/>
  <c r="F95" i="6"/>
  <c r="F93" i="6"/>
  <c r="F84" i="6"/>
  <c r="E89" i="6"/>
  <c r="J94" i="6"/>
  <c r="K88" i="6"/>
  <c r="E93" i="6"/>
  <c r="E88" i="6"/>
  <c r="J93" i="6"/>
  <c r="K84" i="6"/>
  <c r="E96" i="6"/>
  <c r="E90" i="6"/>
  <c r="B4" i="6"/>
  <c r="G64" i="6"/>
  <c r="F63" i="6"/>
  <c r="H59" i="6"/>
  <c r="G56" i="6"/>
  <c r="F55" i="6"/>
  <c r="F52" i="6"/>
  <c r="G63" i="6"/>
  <c r="H56" i="6"/>
  <c r="F64" i="6"/>
  <c r="H60" i="6"/>
  <c r="G59" i="6"/>
  <c r="F56" i="6"/>
  <c r="H51" i="6"/>
  <c r="F60" i="6"/>
  <c r="F51" i="6"/>
  <c r="H63" i="6"/>
  <c r="G60" i="6"/>
  <c r="F59" i="6"/>
  <c r="H55" i="6"/>
  <c r="G51" i="6"/>
  <c r="H64" i="6"/>
  <c r="G55" i="6"/>
  <c r="G52" i="6"/>
  <c r="H29" i="6"/>
  <c r="J29" i="6"/>
  <c r="H17" i="6"/>
  <c r="AB104" i="6"/>
  <c r="AA104" i="6"/>
  <c r="Z104" i="6"/>
  <c r="Y104" i="6"/>
  <c r="AB103" i="6"/>
  <c r="AA103" i="6"/>
  <c r="Z103" i="6"/>
  <c r="Y103" i="6"/>
  <c r="AB102" i="6"/>
  <c r="AA102" i="6"/>
  <c r="Z102" i="6"/>
  <c r="Y102" i="6"/>
  <c r="AB101" i="6"/>
  <c r="AA101" i="6"/>
  <c r="Z101" i="6"/>
  <c r="Y101" i="6"/>
  <c r="F50" i="6"/>
  <c r="J46" i="6"/>
  <c r="J10" i="6"/>
  <c r="H62" i="6"/>
  <c r="F62" i="6"/>
  <c r="G58" i="6"/>
  <c r="H54" i="6"/>
  <c r="F54" i="6"/>
  <c r="G50" i="6"/>
  <c r="G62" i="6"/>
  <c r="H58" i="6"/>
  <c r="F58" i="6"/>
  <c r="G54" i="6"/>
  <c r="H50" i="6"/>
  <c r="E25" i="6"/>
  <c r="E28" i="6"/>
  <c r="E24" i="6"/>
  <c r="E26" i="6"/>
  <c r="E27" i="6"/>
  <c r="H11" i="6"/>
  <c r="H14" i="6"/>
  <c r="H10" i="6"/>
  <c r="H13" i="6"/>
  <c r="H12" i="6"/>
  <c r="J13" i="6"/>
  <c r="J12" i="6"/>
  <c r="J11" i="6"/>
  <c r="J14" i="6"/>
  <c r="E17" i="6"/>
  <c r="B5" i="6"/>
  <c r="F71" i="6"/>
  <c r="E32" i="6"/>
  <c r="F46" i="6"/>
  <c r="F98" i="6"/>
  <c r="E81" i="6"/>
  <c r="E7" i="6"/>
  <c r="H7" i="6"/>
  <c r="H77" i="6"/>
  <c r="F75" i="6"/>
  <c r="G74" i="6"/>
  <c r="E21" i="6"/>
  <c r="E12" i="6"/>
  <c r="E13" i="6"/>
  <c r="H74" i="6"/>
  <c r="E20" i="6"/>
  <c r="G77" i="6"/>
  <c r="H76" i="6"/>
  <c r="F74" i="6"/>
  <c r="E22" i="6"/>
  <c r="E11" i="6"/>
  <c r="F77" i="6"/>
  <c r="G76" i="6"/>
  <c r="H75" i="6"/>
  <c r="E23" i="6"/>
  <c r="E14" i="6"/>
  <c r="E10" i="6"/>
  <c r="F76" i="6"/>
  <c r="G75" i="6"/>
  <c r="E57" i="6"/>
  <c r="E65" i="6" s="1"/>
  <c r="E68" i="6"/>
  <c r="D53" i="6"/>
  <c r="D65" i="6" s="1"/>
  <c r="D68" i="6"/>
  <c r="C53" i="6"/>
  <c r="C65" i="6" s="1"/>
  <c r="L67" i="6" l="1"/>
  <c r="N66" i="6"/>
  <c r="K68" i="6"/>
  <c r="M66" i="6"/>
  <c r="L66" i="6"/>
  <c r="J68" i="6"/>
  <c r="K66" i="6"/>
  <c r="O68" i="6"/>
  <c r="J67" i="6"/>
  <c r="K67" i="6"/>
  <c r="O66" i="6"/>
  <c r="N67" i="6"/>
  <c r="O67" i="6"/>
  <c r="J66" i="6"/>
  <c r="M67" i="6"/>
  <c r="L68" i="6"/>
  <c r="M68" i="6"/>
  <c r="G67" i="6"/>
  <c r="F67" i="6"/>
  <c r="H67" i="6"/>
  <c r="AC101" i="6"/>
  <c r="AC102" i="6"/>
  <c r="AC103" i="6"/>
  <c r="AC104" i="6"/>
  <c r="J49" i="6"/>
  <c r="L29" i="6"/>
  <c r="Z105" i="6"/>
  <c r="AA105" i="6"/>
  <c r="AB105" i="6"/>
  <c r="Y105" i="6"/>
  <c r="F101" i="6" s="1"/>
  <c r="C35" i="6"/>
  <c r="D35" i="6" s="1"/>
  <c r="N57" i="6"/>
  <c r="L53" i="6"/>
  <c r="N61" i="6"/>
  <c r="M57" i="6"/>
  <c r="J57" i="6"/>
  <c r="L61" i="6"/>
  <c r="K49" i="6"/>
  <c r="G68" i="6"/>
  <c r="K53" i="6"/>
  <c r="L49" i="6"/>
  <c r="L57" i="6"/>
  <c r="J53" i="6"/>
  <c r="J61" i="6"/>
  <c r="K61" i="6"/>
  <c r="K57" i="6"/>
  <c r="F66" i="6"/>
  <c r="H66" i="6"/>
  <c r="H68" i="6"/>
  <c r="O61" i="6"/>
  <c r="F68" i="6"/>
  <c r="G66" i="6"/>
  <c r="O49" i="6"/>
  <c r="N49" i="6"/>
  <c r="M49" i="6"/>
  <c r="O53" i="6"/>
  <c r="M53" i="6"/>
  <c r="M61" i="6"/>
  <c r="O57" i="6"/>
  <c r="N53" i="6"/>
  <c r="H53" i="6"/>
  <c r="F57" i="6"/>
  <c r="G53" i="6"/>
  <c r="L10" i="6"/>
  <c r="L13" i="6"/>
  <c r="H49" i="6"/>
  <c r="G61" i="6"/>
  <c r="H57" i="6"/>
  <c r="G57" i="6"/>
  <c r="L14" i="6"/>
  <c r="E29" i="6"/>
  <c r="F53" i="6"/>
  <c r="L11" i="6"/>
  <c r="F49" i="6"/>
  <c r="F61" i="6"/>
  <c r="L12" i="6"/>
  <c r="G49" i="6"/>
  <c r="G138" i="1"/>
  <c r="G613" i="1"/>
  <c r="G139" i="1"/>
  <c r="G176" i="1"/>
  <c r="G537" i="1"/>
  <c r="G419" i="1"/>
  <c r="G32" i="1"/>
  <c r="G145" i="1"/>
  <c r="G60" i="1"/>
  <c r="G298" i="1"/>
  <c r="G360" i="1"/>
  <c r="G365" i="1"/>
  <c r="G180" i="1"/>
  <c r="G521" i="1"/>
  <c r="G326" i="1"/>
  <c r="G524" i="1"/>
  <c r="G332" i="1"/>
  <c r="G286" i="1"/>
  <c r="G470" i="1"/>
  <c r="G336" i="1"/>
  <c r="G456" i="1"/>
  <c r="G592" i="1"/>
  <c r="G576" i="1"/>
  <c r="G168" i="1"/>
  <c r="G629" i="1"/>
  <c r="G88" i="1"/>
  <c r="G309" i="1"/>
  <c r="G374" i="1"/>
  <c r="G217" i="1"/>
  <c r="G66" i="1"/>
  <c r="G95" i="1"/>
  <c r="G175" i="1"/>
  <c r="G122" i="1"/>
  <c r="G234" i="1"/>
  <c r="G207" i="1"/>
  <c r="G404" i="1"/>
  <c r="G375" i="1"/>
  <c r="G238" i="1"/>
  <c r="G424" i="1"/>
  <c r="G350" i="1"/>
  <c r="G409" i="1"/>
  <c r="G287" i="1"/>
  <c r="G241" i="1"/>
  <c r="G398" i="1"/>
  <c r="E15" i="6"/>
  <c r="H15" i="6"/>
  <c r="J15" i="6"/>
  <c r="H61" i="6"/>
  <c r="G410" i="1"/>
  <c r="G62" i="1"/>
  <c r="G21" i="1"/>
  <c r="G557" i="1"/>
  <c r="G612" i="1"/>
  <c r="G628" i="1"/>
  <c r="G157" i="1"/>
  <c r="G625" i="1"/>
  <c r="G56" i="1"/>
  <c r="G156" i="1"/>
  <c r="G199" i="1"/>
  <c r="G357" i="1"/>
  <c r="G417" i="1"/>
  <c r="G569" i="1"/>
  <c r="G464" i="1"/>
  <c r="G146" i="1"/>
  <c r="G184" i="1"/>
  <c r="G245" i="1"/>
  <c r="G492" i="1"/>
  <c r="G279" i="1"/>
  <c r="G405" i="1"/>
  <c r="G222" i="1"/>
  <c r="G285" i="1"/>
  <c r="G349" i="1"/>
  <c r="G500" i="1"/>
  <c r="G270" i="1"/>
  <c r="G333" i="1"/>
  <c r="G425" i="1"/>
  <c r="G485" i="1"/>
  <c r="G362" i="1"/>
  <c r="G383" i="1"/>
  <c r="G442" i="1"/>
  <c r="G502" i="1"/>
  <c r="G59" i="1"/>
  <c r="G121" i="1"/>
  <c r="G40" i="1"/>
  <c r="G103" i="1"/>
  <c r="G226" i="1"/>
  <c r="G114" i="1"/>
  <c r="G382" i="1"/>
  <c r="G260" i="1"/>
  <c r="G212" i="1"/>
  <c r="G113" i="1"/>
  <c r="G579" i="1"/>
  <c r="G508" i="1"/>
  <c r="G284" i="1"/>
  <c r="G232" i="1"/>
  <c r="G228" i="1"/>
  <c r="G355" i="1"/>
  <c r="G486" i="1"/>
  <c r="G568" i="1"/>
  <c r="G599" i="1"/>
  <c r="G289" i="1"/>
  <c r="G353" i="1"/>
  <c r="G503" i="1"/>
  <c r="G306" i="1"/>
  <c r="G370" i="1"/>
  <c r="G429" i="1"/>
  <c r="G489" i="1"/>
  <c r="G259" i="1"/>
  <c r="G322" i="1"/>
  <c r="G386" i="1"/>
  <c r="G475" i="1"/>
  <c r="G24" i="1"/>
  <c r="G210" i="1"/>
  <c r="G30" i="1"/>
  <c r="G459" i="1"/>
  <c r="G4" i="1"/>
  <c r="G65" i="1"/>
  <c r="G560" i="1"/>
  <c r="G595" i="1"/>
  <c r="G315" i="1"/>
  <c r="G434" i="1"/>
  <c r="G268" i="1"/>
  <c r="G445" i="1"/>
  <c r="G367" i="1"/>
  <c r="G588" i="1"/>
  <c r="G620" i="1"/>
  <c r="G143" i="1"/>
  <c r="G173" i="1"/>
  <c r="G617" i="1"/>
  <c r="G134" i="1"/>
  <c r="G261" i="1"/>
  <c r="G325" i="1"/>
  <c r="G507" i="1"/>
  <c r="G72" i="1"/>
  <c r="G172" i="1"/>
  <c r="G194" i="1"/>
  <c r="G341" i="1"/>
  <c r="G361" i="1"/>
  <c r="G553" i="1"/>
  <c r="G293" i="1"/>
  <c r="G495" i="1"/>
  <c r="G253" i="1"/>
  <c r="G316" i="1"/>
  <c r="G439" i="1"/>
  <c r="G302" i="1"/>
  <c r="G396" i="1"/>
  <c r="G454" i="1"/>
  <c r="G514" i="1"/>
  <c r="G271" i="1"/>
  <c r="G334" i="1"/>
  <c r="G225" i="1"/>
  <c r="G352" i="1"/>
  <c r="G411" i="1"/>
  <c r="G472" i="1"/>
  <c r="G28" i="1"/>
  <c r="G91" i="1"/>
  <c r="G416" i="1"/>
  <c r="G119" i="1"/>
  <c r="G9" i="1"/>
  <c r="G71" i="1"/>
  <c r="G257" i="1"/>
  <c r="G320" i="1"/>
  <c r="G443" i="1"/>
  <c r="G274" i="1"/>
  <c r="G338" i="1"/>
  <c r="G400" i="1"/>
  <c r="G516" i="1"/>
  <c r="G337" i="1"/>
  <c r="G321" i="1"/>
  <c r="G444" i="1"/>
  <c r="G244" i="1"/>
  <c r="G372" i="1"/>
  <c r="G491" i="1"/>
  <c r="G78" i="1"/>
  <c r="G561" i="1"/>
  <c r="G596" i="1"/>
  <c r="G572" i="1"/>
  <c r="G616" i="1"/>
  <c r="G307" i="1"/>
  <c r="G455" i="1"/>
  <c r="G42" i="1"/>
  <c r="G105" i="1"/>
  <c r="G548" i="1"/>
  <c r="G147" i="1"/>
  <c r="G356" i="1"/>
  <c r="G44" i="1"/>
  <c r="G107" i="1"/>
  <c r="G461" i="1"/>
  <c r="G55" i="1"/>
  <c r="G428" i="1"/>
  <c r="G354" i="1"/>
  <c r="G474" i="1"/>
  <c r="G275" i="1"/>
  <c r="G340" i="1"/>
  <c r="G460" i="1"/>
  <c r="G544" i="1"/>
  <c r="G607" i="1"/>
  <c r="G93" i="1"/>
  <c r="G247" i="1"/>
  <c r="G264" i="1"/>
  <c r="G19" i="1"/>
  <c r="G82" i="1"/>
  <c r="G48" i="1"/>
  <c r="G111" i="1"/>
  <c r="G151" i="1"/>
  <c r="G14" i="1"/>
  <c r="G76" i="1"/>
  <c r="G249" i="1"/>
  <c r="G313" i="1"/>
  <c r="G435" i="1"/>
  <c r="G496" i="1"/>
  <c r="G631" i="1"/>
  <c r="G371" i="1"/>
  <c r="G528" i="1"/>
  <c r="G393" i="1"/>
  <c r="G452" i="1"/>
  <c r="G311" i="1"/>
  <c r="G57" i="1"/>
  <c r="G299" i="1"/>
  <c r="G116" i="1"/>
  <c r="G153" i="1"/>
  <c r="G526" i="1"/>
  <c r="G152" i="1"/>
  <c r="G533" i="1"/>
  <c r="G621" i="1"/>
  <c r="G10" i="1"/>
  <c r="G142" i="1"/>
  <c r="G214" i="1"/>
  <c r="G432" i="1"/>
  <c r="G278" i="1"/>
  <c r="G462" i="1"/>
  <c r="G600" i="1"/>
  <c r="G308" i="1"/>
  <c r="G127" i="1"/>
  <c r="G35" i="1"/>
  <c r="G98" i="1"/>
  <c r="G63" i="1"/>
  <c r="G125" i="1"/>
  <c r="G159" i="1"/>
  <c r="G29" i="1"/>
  <c r="G92" i="1"/>
  <c r="G265" i="1"/>
  <c r="G328" i="1"/>
  <c r="G510" i="1"/>
  <c r="G523" i="1"/>
  <c r="G25" i="1"/>
  <c r="G160" i="1"/>
  <c r="G294" i="1"/>
  <c r="G310" i="1"/>
  <c r="G493" i="1"/>
  <c r="G449" i="1"/>
  <c r="G209" i="1"/>
  <c r="G269" i="1"/>
  <c r="G364" i="1"/>
  <c r="G513" i="1"/>
  <c r="G317" i="1"/>
  <c r="G381" i="1"/>
  <c r="G440" i="1"/>
  <c r="G255" i="1"/>
  <c r="G318" i="1"/>
  <c r="G301" i="1"/>
  <c r="G427" i="1"/>
  <c r="G487" i="1"/>
  <c r="G458" i="1"/>
  <c r="G518" i="1"/>
  <c r="G291" i="1"/>
  <c r="G229" i="1"/>
  <c r="G446" i="1"/>
  <c r="C42" i="6"/>
  <c r="D42" i="6" s="1"/>
  <c r="C37" i="6"/>
  <c r="D37" i="6" s="1"/>
  <c r="C36" i="6"/>
  <c r="D36" i="6" s="1"/>
  <c r="C38" i="6"/>
  <c r="D38" i="6" s="1"/>
  <c r="C41" i="6"/>
  <c r="D41" i="6" s="1"/>
  <c r="C39" i="6"/>
  <c r="D39" i="6" s="1"/>
  <c r="G87" i="1"/>
  <c r="G273" i="1"/>
  <c r="G517" i="1"/>
  <c r="G384" i="1"/>
  <c r="G504" i="1"/>
  <c r="G304" i="1"/>
  <c r="G431" i="1"/>
  <c r="G235" i="1"/>
  <c r="G363" i="1"/>
  <c r="G148" i="1"/>
  <c r="G558" i="1"/>
  <c r="G580" i="1"/>
  <c r="G541" i="1"/>
  <c r="G604" i="1"/>
  <c r="G624" i="1"/>
  <c r="G532" i="1"/>
  <c r="G385" i="1"/>
  <c r="G34" i="1"/>
  <c r="G97" i="1"/>
  <c r="G128" i="1"/>
  <c r="G575" i="1"/>
  <c r="G343" i="1"/>
  <c r="G494" i="1"/>
  <c r="G331" i="1"/>
  <c r="G224" i="1"/>
  <c r="G378" i="1"/>
  <c r="G467" i="1"/>
  <c r="G165" i="1"/>
  <c r="G135" i="1"/>
  <c r="G250" i="1"/>
  <c r="G581" i="1"/>
  <c r="G84" i="1"/>
  <c r="G415" i="1"/>
  <c r="G13" i="1"/>
  <c r="G75" i="1"/>
  <c r="G373" i="1"/>
  <c r="G215" i="1"/>
  <c r="G233" i="1"/>
  <c r="G118" i="1"/>
  <c r="G368" i="1"/>
  <c r="G290" i="1"/>
  <c r="G413" i="1"/>
  <c r="G366" i="1"/>
  <c r="G213" i="1"/>
  <c r="G402" i="1"/>
  <c r="G520" i="1"/>
  <c r="G552" i="1"/>
  <c r="G591" i="1"/>
  <c r="G414" i="1"/>
  <c r="G51" i="1"/>
  <c r="G17" i="1"/>
  <c r="G79" i="1"/>
  <c r="G137" i="1"/>
  <c r="G167" i="1"/>
  <c r="G45" i="1"/>
  <c r="G108" i="1"/>
  <c r="G218" i="1"/>
  <c r="G281" i="1"/>
  <c r="G345" i="1"/>
  <c r="G465" i="1"/>
  <c r="G219" i="1"/>
  <c r="G490" i="1"/>
  <c r="G240" i="1"/>
  <c r="G303" i="1"/>
  <c r="G422" i="1"/>
  <c r="G482" i="1"/>
  <c r="G256" i="1"/>
  <c r="G614" i="1"/>
  <c r="G280" i="1"/>
  <c r="G26" i="1"/>
  <c r="G89" i="1"/>
  <c r="G471" i="1"/>
  <c r="G430" i="1"/>
  <c r="G243" i="1"/>
  <c r="G397" i="1"/>
  <c r="G622" i="1"/>
  <c r="G327" i="1"/>
  <c r="G11" i="1"/>
  <c r="G73" i="1"/>
  <c r="G540" i="1"/>
  <c r="E44" i="6" l="1"/>
  <c r="F44" i="6" s="1"/>
  <c r="F21" i="6"/>
  <c r="F11" i="6"/>
  <c r="AC105" i="6"/>
  <c r="G103" i="6" s="1"/>
  <c r="F104" i="6"/>
  <c r="F103" i="6"/>
  <c r="F102" i="6"/>
  <c r="L65" i="6"/>
  <c r="K65" i="6"/>
  <c r="J65" i="6"/>
  <c r="N65" i="6"/>
  <c r="M65" i="6"/>
  <c r="O65" i="6"/>
  <c r="F25" i="6"/>
  <c r="F26" i="6"/>
  <c r="H65" i="6"/>
  <c r="G65" i="6"/>
  <c r="F28" i="6"/>
  <c r="F22" i="6"/>
  <c r="F23" i="6"/>
  <c r="F10" i="6"/>
  <c r="F24" i="6"/>
  <c r="F13" i="6"/>
  <c r="F27" i="6"/>
  <c r="F20" i="6"/>
  <c r="I11" i="6"/>
  <c r="F65" i="6"/>
  <c r="F12" i="6"/>
  <c r="K12" i="6"/>
  <c r="I12" i="6"/>
  <c r="I14" i="6"/>
  <c r="I10" i="6"/>
  <c r="F14" i="6"/>
  <c r="I13" i="6"/>
  <c r="K11" i="6"/>
  <c r="L15" i="6"/>
  <c r="K10" i="6"/>
  <c r="K14" i="6"/>
  <c r="K13" i="6"/>
  <c r="G469" i="1"/>
  <c r="G67" i="1"/>
  <c r="G549" i="1"/>
  <c r="G534" i="1"/>
  <c r="G559" i="1"/>
  <c r="G53" i="1"/>
  <c r="G342" i="1"/>
  <c r="G407" i="1"/>
  <c r="G615" i="1"/>
  <c r="G314" i="1"/>
  <c r="G563" i="1"/>
  <c r="G529" i="1"/>
  <c r="G399" i="1"/>
  <c r="G86" i="1"/>
  <c r="G206" i="1"/>
  <c r="G27" i="1"/>
  <c r="G277" i="1"/>
  <c r="G602" i="1"/>
  <c r="G70" i="1"/>
  <c r="G3" i="1"/>
  <c r="G295" i="1"/>
  <c r="G110" i="1"/>
  <c r="G630" i="1"/>
  <c r="G140" i="1"/>
  <c r="G536" i="1"/>
  <c r="G69" i="1"/>
  <c r="G61" i="1"/>
  <c r="G448" i="1"/>
  <c r="G296" i="1"/>
  <c r="G216" i="1"/>
  <c r="G389" i="1"/>
  <c r="G556" i="1"/>
  <c r="G22" i="1"/>
  <c r="G437" i="1"/>
  <c r="G37" i="1"/>
  <c r="G477" i="1"/>
  <c r="G369" i="1"/>
  <c r="G112" i="1"/>
  <c r="G597" i="1"/>
  <c r="G392" i="1"/>
  <c r="G227" i="1"/>
  <c r="G468" i="1"/>
  <c r="G480" i="1"/>
  <c r="G438" i="1"/>
  <c r="G177" i="1"/>
  <c r="G239" i="1"/>
  <c r="G8" i="1"/>
  <c r="G453" i="1"/>
  <c r="G481" i="1"/>
  <c r="G202" i="1"/>
  <c r="G509" i="1"/>
  <c r="G577" i="1"/>
  <c r="G590" i="1"/>
  <c r="G77" i="1"/>
  <c r="G626" i="1"/>
  <c r="G515" i="1"/>
  <c r="G43" i="1"/>
  <c r="G522" i="1"/>
  <c r="G188" i="1"/>
  <c r="G377" i="1"/>
  <c r="G519" i="1"/>
  <c r="G149" i="1"/>
  <c r="G499" i="1"/>
  <c r="G267" i="1"/>
  <c r="G391" i="1"/>
  <c r="G130" i="1"/>
  <c r="G90" i="1"/>
  <c r="G388" i="1"/>
  <c r="G319" i="1"/>
  <c r="G262" i="1"/>
  <c r="G186" i="1"/>
  <c r="G170" i="1"/>
  <c r="G124" i="1"/>
  <c r="G83" i="1"/>
  <c r="G447" i="1"/>
  <c r="G312" i="1"/>
  <c r="G623" i="1"/>
  <c r="G450" i="1"/>
  <c r="G539" i="1"/>
  <c r="G543" i="1"/>
  <c r="G115" i="1"/>
  <c r="G344" i="1"/>
  <c r="G609" i="1"/>
  <c r="G406" i="1"/>
  <c r="G565" i="1"/>
  <c r="G605" i="1"/>
  <c r="G242" i="1"/>
  <c r="G100" i="1"/>
  <c r="G58" i="1"/>
  <c r="G403" i="1"/>
  <c r="G423" i="1"/>
  <c r="G283" i="1"/>
  <c r="G451" i="1"/>
  <c r="G484" i="1"/>
  <c r="G200" i="1"/>
  <c r="G136" i="1"/>
  <c r="G178" i="1"/>
  <c r="G190" i="1"/>
  <c r="G104" i="1"/>
  <c r="G5" i="1"/>
  <c r="G395" i="1"/>
  <c r="G23" i="1"/>
  <c r="G466" i="1"/>
  <c r="G80" i="1"/>
  <c r="G181" i="1"/>
  <c r="G531" i="1"/>
  <c r="G198" i="1"/>
  <c r="G433" i="1"/>
  <c r="G16" i="1"/>
  <c r="G263" i="1"/>
  <c r="G185" i="1"/>
  <c r="G49" i="1"/>
  <c r="G102" i="1"/>
  <c r="G376" i="1"/>
  <c r="G231" i="1"/>
  <c r="G150" i="1"/>
  <c r="G457" i="1"/>
  <c r="G106" i="1"/>
  <c r="G230" i="1"/>
  <c r="G94" i="1"/>
  <c r="G436" i="1"/>
  <c r="G408" i="1"/>
  <c r="G246" i="1"/>
  <c r="G20" i="1"/>
  <c r="G530" i="1"/>
  <c r="G211" i="1"/>
  <c r="G68" i="1"/>
  <c r="G584" i="1"/>
  <c r="G164" i="1"/>
  <c r="G197" i="1"/>
  <c r="G36" i="1"/>
  <c r="G585" i="1"/>
  <c r="G123" i="1"/>
  <c r="G394" i="1"/>
  <c r="G611" i="1"/>
  <c r="G161" i="1"/>
  <c r="G546" i="1"/>
  <c r="G126" i="1"/>
  <c r="G117" i="1"/>
  <c r="G473" i="1"/>
  <c r="G133" i="1"/>
  <c r="G203" i="1"/>
  <c r="G380" i="1"/>
  <c r="G39" i="1"/>
  <c r="G483" i="1"/>
  <c r="G511" i="1"/>
  <c r="G266" i="1"/>
  <c r="G192" i="1"/>
  <c r="G305" i="1"/>
  <c r="G254" i="1"/>
  <c r="G169" i="1"/>
  <c r="G441" i="1"/>
  <c r="G120" i="1"/>
  <c r="G85" i="1"/>
  <c r="G15" i="1"/>
  <c r="G220" i="1"/>
  <c r="G583" i="1"/>
  <c r="G339" i="1"/>
  <c r="G564" i="1"/>
  <c r="G601" i="1"/>
  <c r="G506" i="1"/>
  <c r="G154" i="1"/>
  <c r="G101" i="1"/>
  <c r="G610" i="1"/>
  <c r="G358" i="1"/>
  <c r="G497" i="1"/>
  <c r="G545" i="1"/>
  <c r="G589" i="1"/>
  <c r="G193" i="1"/>
  <c r="G221" i="1"/>
  <c r="G282" i="1"/>
  <c r="G412" i="1"/>
  <c r="G6" i="1"/>
  <c r="G390" i="1"/>
  <c r="G31" i="1"/>
  <c r="G618" i="1"/>
  <c r="C40" i="6"/>
  <c r="D40" i="6" s="1"/>
  <c r="G426" i="1"/>
  <c r="G182" i="1"/>
  <c r="G223" i="1"/>
  <c r="G64" i="1"/>
  <c r="G346" i="1"/>
  <c r="G141" i="1"/>
  <c r="G258" i="1"/>
  <c r="G74" i="1"/>
  <c r="G538" i="1"/>
  <c r="G288" i="1"/>
  <c r="G47" i="1"/>
  <c r="G297" i="1"/>
  <c r="G619" i="1"/>
  <c r="G144" i="1"/>
  <c r="G81" i="1"/>
  <c r="G401" i="1"/>
  <c r="G201" i="1"/>
  <c r="G52" i="1"/>
  <c r="G38" i="1"/>
  <c r="G387" i="1"/>
  <c r="G252" i="1"/>
  <c r="G300" i="1"/>
  <c r="G587" i="1"/>
  <c r="G50" i="1"/>
  <c r="G276" i="1"/>
  <c r="G347" i="1"/>
  <c r="G7" i="1"/>
  <c r="G323" i="1"/>
  <c r="G463" i="1"/>
  <c r="G603" i="1"/>
  <c r="G505" i="1"/>
  <c r="G292" i="1"/>
  <c r="G18" i="1"/>
  <c r="G478" i="1"/>
  <c r="G236" i="1"/>
  <c r="G571" i="1"/>
  <c r="G512" i="1"/>
  <c r="G351" i="1"/>
  <c r="G162" i="1"/>
  <c r="G498" i="1"/>
  <c r="G272" i="1"/>
  <c r="G525" i="1"/>
  <c r="G359" i="1"/>
  <c r="G335" i="1"/>
  <c r="G109" i="1"/>
  <c r="G33" i="1"/>
  <c r="G418" i="1"/>
  <c r="G46" i="1"/>
  <c r="G501" i="1"/>
  <c r="G479" i="1"/>
  <c r="G129" i="1"/>
  <c r="G567" i="1"/>
  <c r="G96" i="1"/>
  <c r="G54" i="1"/>
  <c r="G248" i="1"/>
  <c r="G348" i="1"/>
  <c r="G330" i="1"/>
  <c r="G189" i="1"/>
  <c r="G608" i="1"/>
  <c r="G205" i="1"/>
  <c r="G99" i="1"/>
  <c r="G627" i="1"/>
  <c r="G329" i="1"/>
  <c r="G594" i="1"/>
  <c r="G183" i="1"/>
  <c r="G488" i="1"/>
  <c r="G179" i="1"/>
  <c r="G12" i="1"/>
  <c r="G324" i="1"/>
  <c r="G420" i="1"/>
  <c r="G191" i="1"/>
  <c r="G535" i="1"/>
  <c r="G237" i="1"/>
  <c r="G251" i="1"/>
  <c r="G421" i="1"/>
  <c r="G476" i="1"/>
  <c r="G41" i="1"/>
  <c r="G379" i="1"/>
  <c r="G195" i="1"/>
  <c r="E41" i="6" l="1"/>
  <c r="F41" i="6" s="1"/>
  <c r="E35" i="6"/>
  <c r="F35" i="6" s="1"/>
  <c r="E37" i="6"/>
  <c r="F37" i="6" s="1"/>
  <c r="E38" i="6"/>
  <c r="F38" i="6" s="1"/>
  <c r="E36" i="6"/>
  <c r="F36" i="6" s="1"/>
  <c r="E39" i="6"/>
  <c r="F39" i="6" s="1"/>
  <c r="E42" i="6"/>
  <c r="F42" i="6" s="1"/>
  <c r="H103" i="6"/>
  <c r="G101" i="6"/>
  <c r="G104" i="6"/>
  <c r="H104" i="6" s="1"/>
  <c r="G102" i="6"/>
  <c r="H102" i="6" s="1"/>
  <c r="G131" i="1"/>
  <c r="G593" i="1"/>
  <c r="G598" i="1"/>
  <c r="G554" i="1"/>
  <c r="G163" i="1"/>
  <c r="G570" i="1"/>
  <c r="G555" i="1"/>
  <c r="G562" i="1"/>
  <c r="G155" i="1"/>
  <c r="G204" i="1"/>
  <c r="G208" i="1"/>
  <c r="G606" i="1"/>
  <c r="G582" i="1"/>
  <c r="G550" i="1"/>
  <c r="G166" i="1"/>
  <c r="G196" i="1"/>
  <c r="G132" i="1"/>
  <c r="G158" i="1"/>
  <c r="G542" i="1"/>
  <c r="G586" i="1"/>
  <c r="G174" i="1"/>
  <c r="G574" i="1"/>
  <c r="G187" i="1"/>
  <c r="G547" i="1"/>
  <c r="G171" i="1"/>
  <c r="G573" i="1"/>
  <c r="G527" i="1"/>
  <c r="G566" i="1"/>
  <c r="G551" i="1"/>
  <c r="G578" i="1"/>
  <c r="R2" i="25" l="1"/>
  <c r="H81" i="25" s="1"/>
  <c r="R1" i="25"/>
  <c r="H101" i="6"/>
  <c r="E40" i="6"/>
  <c r="F40" i="6" s="1"/>
  <c r="J11" i="25" l="1"/>
  <c r="H7" i="25"/>
  <c r="H12" i="25"/>
  <c r="H11" i="25"/>
  <c r="O74" i="25"/>
  <c r="M77" i="25"/>
  <c r="K52" i="25"/>
  <c r="O55" i="25"/>
  <c r="M59" i="25"/>
  <c r="K63" i="25"/>
  <c r="N74" i="25"/>
  <c r="L77" i="25"/>
  <c r="J52" i="25"/>
  <c r="N55" i="25"/>
  <c r="L59" i="25"/>
  <c r="L64" i="25"/>
  <c r="L76" i="25"/>
  <c r="J51" i="25"/>
  <c r="N54" i="25"/>
  <c r="L58" i="25"/>
  <c r="J62" i="25"/>
  <c r="N64" i="25"/>
  <c r="M76" i="25"/>
  <c r="K51" i="25"/>
  <c r="O54" i="25"/>
  <c r="M58" i="25"/>
  <c r="K62" i="25"/>
  <c r="O64" i="25"/>
  <c r="J14" i="25"/>
  <c r="J12" i="25"/>
  <c r="H13" i="25"/>
  <c r="J10" i="25"/>
  <c r="H10" i="25"/>
  <c r="J46" i="25"/>
  <c r="H29" i="25"/>
  <c r="N63" i="25"/>
  <c r="K76" i="25"/>
  <c r="O50" i="25"/>
  <c r="M54" i="25"/>
  <c r="K58" i="25"/>
  <c r="O60" i="25"/>
  <c r="M64" i="25"/>
  <c r="J76" i="25"/>
  <c r="N50" i="25"/>
  <c r="L54" i="25"/>
  <c r="J58" i="25"/>
  <c r="N60" i="25"/>
  <c r="J75" i="25"/>
  <c r="N77" i="25"/>
  <c r="L52" i="25"/>
  <c r="J56" i="25"/>
  <c r="N59" i="25"/>
  <c r="L63" i="25"/>
  <c r="K75" i="25"/>
  <c r="O77" i="25"/>
  <c r="M52" i="25"/>
  <c r="K56" i="25"/>
  <c r="O59" i="25"/>
  <c r="M63" i="25"/>
  <c r="J13" i="25"/>
  <c r="L13" i="25" s="1"/>
  <c r="H14" i="25"/>
  <c r="H17" i="25"/>
  <c r="J29" i="25"/>
  <c r="L29" i="25" s="1"/>
  <c r="K74" i="25"/>
  <c r="O76" i="25"/>
  <c r="M51" i="25"/>
  <c r="K55" i="25"/>
  <c r="O58" i="25"/>
  <c r="M62" i="25"/>
  <c r="J74" i="25"/>
  <c r="N76" i="25"/>
  <c r="L51" i="25"/>
  <c r="J55" i="25"/>
  <c r="N58" i="25"/>
  <c r="L62" i="25"/>
  <c r="N75" i="25"/>
  <c r="L50" i="25"/>
  <c r="J54" i="25"/>
  <c r="N56" i="25"/>
  <c r="L60" i="25"/>
  <c r="J64" i="25"/>
  <c r="O75" i="25"/>
  <c r="M50" i="25"/>
  <c r="K54" i="25"/>
  <c r="O56" i="25"/>
  <c r="M60" i="25"/>
  <c r="K64" i="25"/>
  <c r="J63" i="25"/>
  <c r="M75" i="25"/>
  <c r="K50" i="25"/>
  <c r="O52" i="25"/>
  <c r="M56" i="25"/>
  <c r="K60" i="25"/>
  <c r="O63" i="25"/>
  <c r="L75" i="25"/>
  <c r="J50" i="25"/>
  <c r="N52" i="25"/>
  <c r="L56" i="25"/>
  <c r="J60" i="25"/>
  <c r="L74" i="25"/>
  <c r="J77" i="25"/>
  <c r="N51" i="25"/>
  <c r="L55" i="25"/>
  <c r="J59" i="25"/>
  <c r="N62" i="25"/>
  <c r="M74" i="25"/>
  <c r="K77" i="25"/>
  <c r="O51" i="25"/>
  <c r="M55" i="25"/>
  <c r="K59" i="25"/>
  <c r="O62" i="25"/>
  <c r="K96" i="25"/>
  <c r="K94" i="25"/>
  <c r="K90" i="25"/>
  <c r="K88" i="25"/>
  <c r="K84" i="25"/>
  <c r="I95" i="25"/>
  <c r="I93" i="25"/>
  <c r="I89" i="25"/>
  <c r="I85" i="25"/>
  <c r="K93" i="25"/>
  <c r="K89" i="25"/>
  <c r="K85" i="25"/>
  <c r="I96" i="25"/>
  <c r="I88" i="25"/>
  <c r="J95" i="25"/>
  <c r="H94" i="25"/>
  <c r="H90" i="25"/>
  <c r="H84" i="25"/>
  <c r="J96" i="25"/>
  <c r="J94" i="25"/>
  <c r="J90" i="25"/>
  <c r="J88" i="25"/>
  <c r="J84" i="25"/>
  <c r="H95" i="25"/>
  <c r="H93" i="25"/>
  <c r="H89" i="25"/>
  <c r="H85" i="25"/>
  <c r="K95" i="25"/>
  <c r="I94" i="25"/>
  <c r="I90" i="25"/>
  <c r="I84" i="25"/>
  <c r="J93" i="25"/>
  <c r="J89" i="25"/>
  <c r="J85" i="25"/>
  <c r="H96" i="25"/>
  <c r="H88" i="25"/>
  <c r="E24" i="25"/>
  <c r="G76" i="25"/>
  <c r="Y103" i="25"/>
  <c r="F64" i="25"/>
  <c r="H59" i="25"/>
  <c r="E26" i="25"/>
  <c r="H50" i="25"/>
  <c r="F63" i="25"/>
  <c r="E96" i="25"/>
  <c r="B5" i="25"/>
  <c r="E14" i="25"/>
  <c r="F96" i="25"/>
  <c r="H76" i="25"/>
  <c r="F76" i="25"/>
  <c r="G60" i="25"/>
  <c r="Z103" i="25"/>
  <c r="F90" i="25"/>
  <c r="E23" i="25"/>
  <c r="F74" i="25"/>
  <c r="Y104" i="25"/>
  <c r="AA102" i="25"/>
  <c r="Y102" i="25"/>
  <c r="Z101" i="25"/>
  <c r="AB101" i="25"/>
  <c r="F84" i="25"/>
  <c r="E85" i="25"/>
  <c r="E90" i="25"/>
  <c r="E93" i="25"/>
  <c r="F93" i="25"/>
  <c r="AB103" i="25"/>
  <c r="G52" i="25"/>
  <c r="F50" i="25"/>
  <c r="H55" i="25"/>
  <c r="G51" i="25"/>
  <c r="H56" i="25"/>
  <c r="H64" i="25"/>
  <c r="E84" i="25"/>
  <c r="G77" i="25"/>
  <c r="F85" i="25"/>
  <c r="E89" i="25"/>
  <c r="F88" i="25"/>
  <c r="G63" i="25"/>
  <c r="G62" i="25"/>
  <c r="H77" i="25"/>
  <c r="E22" i="25"/>
  <c r="E25" i="25"/>
  <c r="E81" i="25"/>
  <c r="H51" i="25"/>
  <c r="E10" i="25"/>
  <c r="E11" i="25"/>
  <c r="F77" i="25"/>
  <c r="F62" i="25"/>
  <c r="F61" i="25" s="1"/>
  <c r="G64" i="25"/>
  <c r="F94" i="25"/>
  <c r="E20" i="25"/>
  <c r="AA101" i="25"/>
  <c r="E27" i="25"/>
  <c r="Z102" i="25"/>
  <c r="G50" i="25"/>
  <c r="G58" i="25"/>
  <c r="H60" i="25"/>
  <c r="H62" i="25"/>
  <c r="F56" i="25"/>
  <c r="E94" i="25"/>
  <c r="H63" i="25"/>
  <c r="F60" i="25"/>
  <c r="E17" i="25"/>
  <c r="E32" i="25"/>
  <c r="B4" i="25"/>
  <c r="Y101" i="25"/>
  <c r="E12" i="25"/>
  <c r="E13" i="25"/>
  <c r="AB104" i="25"/>
  <c r="H54" i="25"/>
  <c r="F55" i="25"/>
  <c r="G75" i="25"/>
  <c r="F58" i="25"/>
  <c r="H58" i="25"/>
  <c r="F59" i="25"/>
  <c r="E88" i="25"/>
  <c r="F89" i="25"/>
  <c r="AB102" i="25"/>
  <c r="F51" i="25"/>
  <c r="AA104" i="25"/>
  <c r="H74" i="25"/>
  <c r="G54" i="25"/>
  <c r="E21" i="25"/>
  <c r="F75" i="25"/>
  <c r="G55" i="25"/>
  <c r="G56" i="25"/>
  <c r="H75" i="25"/>
  <c r="E95" i="25"/>
  <c r="G59" i="25"/>
  <c r="F95" i="25"/>
  <c r="F71" i="25"/>
  <c r="E7" i="25"/>
  <c r="E28" i="25"/>
  <c r="AA103" i="25"/>
  <c r="F52" i="25"/>
  <c r="Z104" i="25"/>
  <c r="G74" i="25"/>
  <c r="F54" i="25"/>
  <c r="H52" i="25"/>
  <c r="F46" i="25"/>
  <c r="F98" i="25"/>
  <c r="L14" i="25"/>
  <c r="L67" i="25" l="1"/>
  <c r="J68" i="25"/>
  <c r="J66" i="25"/>
  <c r="L10" i="25"/>
  <c r="L66" i="25"/>
  <c r="H15" i="25"/>
  <c r="I12" i="25" s="1"/>
  <c r="N68" i="25"/>
  <c r="O68" i="25"/>
  <c r="L12" i="25"/>
  <c r="L11" i="25"/>
  <c r="K67" i="25"/>
  <c r="N67" i="25"/>
  <c r="K66" i="25"/>
  <c r="M68" i="25"/>
  <c r="M67" i="25"/>
  <c r="O67" i="25"/>
  <c r="O66" i="25"/>
  <c r="M66" i="25"/>
  <c r="J67" i="25"/>
  <c r="N66" i="25"/>
  <c r="L68" i="25"/>
  <c r="J15" i="25"/>
  <c r="K13" i="25" s="1"/>
  <c r="K68" i="25"/>
  <c r="F68" i="25"/>
  <c r="O53" i="25"/>
  <c r="J61" i="25"/>
  <c r="AC103" i="25"/>
  <c r="AC104" i="25"/>
  <c r="H49" i="25"/>
  <c r="N57" i="25"/>
  <c r="AC102" i="25"/>
  <c r="L49" i="25"/>
  <c r="M61" i="25"/>
  <c r="M53" i="25"/>
  <c r="Y105" i="25"/>
  <c r="F102" i="25" s="1"/>
  <c r="O61" i="25"/>
  <c r="J57" i="25"/>
  <c r="H57" i="25"/>
  <c r="M49" i="25"/>
  <c r="H53" i="25"/>
  <c r="H67" i="25"/>
  <c r="F53" i="25"/>
  <c r="K49" i="25"/>
  <c r="E15" i="25"/>
  <c r="F11" i="25" s="1"/>
  <c r="G67" i="25"/>
  <c r="F66" i="25"/>
  <c r="L53" i="25"/>
  <c r="G61" i="25"/>
  <c r="N49" i="25"/>
  <c r="F49" i="25"/>
  <c r="N61" i="25"/>
  <c r="G57" i="25"/>
  <c r="M57" i="25"/>
  <c r="L61" i="25"/>
  <c r="H68" i="25"/>
  <c r="G49" i="25"/>
  <c r="G68" i="25"/>
  <c r="AC101" i="25"/>
  <c r="Z105" i="25"/>
  <c r="O49" i="25"/>
  <c r="F67" i="25"/>
  <c r="AB105" i="25"/>
  <c r="H66" i="25"/>
  <c r="G66" i="25"/>
  <c r="O57" i="25"/>
  <c r="K57" i="25"/>
  <c r="J49" i="25"/>
  <c r="E29" i="25"/>
  <c r="F20" i="25" s="1"/>
  <c r="N53" i="25"/>
  <c r="H61" i="25"/>
  <c r="G53" i="25"/>
  <c r="K53" i="25"/>
  <c r="F57" i="25"/>
  <c r="L57" i="25"/>
  <c r="AA105" i="25"/>
  <c r="J53" i="25"/>
  <c r="K61" i="25"/>
  <c r="I14" i="25"/>
  <c r="K14" i="25"/>
  <c r="I10" i="25" l="1"/>
  <c r="I11" i="25"/>
  <c r="I13" i="25"/>
  <c r="K10" i="25"/>
  <c r="K12" i="25"/>
  <c r="K11" i="25"/>
  <c r="L15" i="25"/>
  <c r="F104" i="25"/>
  <c r="F103" i="25"/>
  <c r="F26" i="25"/>
  <c r="F14" i="25"/>
  <c r="F101" i="25"/>
  <c r="M65" i="25"/>
  <c r="N65" i="25"/>
  <c r="H65" i="25"/>
  <c r="L65" i="25"/>
  <c r="F10" i="25"/>
  <c r="J65" i="25"/>
  <c r="F13" i="25"/>
  <c r="G65" i="25"/>
  <c r="F65" i="25"/>
  <c r="F12" i="25"/>
  <c r="E44" i="25"/>
  <c r="F44" i="25" s="1"/>
  <c r="F25" i="25"/>
  <c r="F21" i="25"/>
  <c r="O65" i="25"/>
  <c r="AC105" i="25"/>
  <c r="G103" i="25" s="1"/>
  <c r="F28" i="25"/>
  <c r="F22" i="25"/>
  <c r="K65" i="25"/>
  <c r="F23" i="25"/>
  <c r="F27" i="25"/>
  <c r="F24" i="25"/>
  <c r="E35" i="25" l="1"/>
  <c r="H103" i="25"/>
  <c r="G101" i="25"/>
  <c r="H101" i="25" s="1"/>
  <c r="E42" i="25"/>
  <c r="F42" i="25" s="1"/>
  <c r="E36" i="25"/>
  <c r="F36" i="25" s="1"/>
  <c r="E41" i="25"/>
  <c r="F41" i="25" s="1"/>
  <c r="G104" i="25"/>
  <c r="H104" i="25" s="1"/>
  <c r="E38" i="25"/>
  <c r="F38" i="25" s="1"/>
  <c r="F35" i="25"/>
  <c r="E37" i="25"/>
  <c r="F37" i="25" s="1"/>
  <c r="E39" i="25"/>
  <c r="F39" i="25" s="1"/>
  <c r="G102" i="25"/>
  <c r="H102" i="25" s="1"/>
  <c r="E40" i="25" l="1"/>
  <c r="F40" i="25" s="1"/>
</calcChain>
</file>

<file path=xl/sharedStrings.xml><?xml version="1.0" encoding="utf-8"?>
<sst xmlns="http://schemas.openxmlformats.org/spreadsheetml/2006/main" count="14736" uniqueCount="749">
  <si>
    <t>Arenaurn</t>
  </si>
  <si>
    <t>Ismuseum</t>
  </si>
  <si>
    <t>Organisation</t>
  </si>
  <si>
    <t>Region</t>
  </si>
  <si>
    <t>Discipline</t>
  </si>
  <si>
    <t>Earned Income</t>
  </si>
  <si>
    <t>Publications</t>
  </si>
  <si>
    <t>Total Total earned income actual prov 1516</t>
  </si>
  <si>
    <t>Total Total ace subsidy actual prov 1516</t>
  </si>
  <si>
    <t>Total Total contributed income actual prov 1516</t>
  </si>
  <si>
    <t>Total Other public subsidy la grants actual prov 1516</t>
  </si>
  <si>
    <t>Total Other public subsidy other actual prov 1516</t>
  </si>
  <si>
    <t>Total Total income actual prov 1516</t>
  </si>
  <si>
    <t>Total Costs to generate earned inc actual prov 1516</t>
  </si>
  <si>
    <t>Total Costs to generate contributed inc actual prov 1516</t>
  </si>
  <si>
    <t>Total Costs to generate international inc actual prov 1516</t>
  </si>
  <si>
    <t>Total Costs associated to ace inc actual prov 1516</t>
  </si>
  <si>
    <t>Total Costs associated to public subsidy actualprov 1516</t>
  </si>
  <si>
    <t>Total Collections care and conservation actual prov 1516</t>
  </si>
  <si>
    <t>Total Collections acquisitions actual prov 1516</t>
  </si>
  <si>
    <t>Total Pay costs actual prov 1516</t>
  </si>
  <si>
    <t>Total Overheads actualprov 1516</t>
  </si>
  <si>
    <t>Total Other costs actual prov 1516</t>
  </si>
  <si>
    <t>2015/16</t>
  </si>
  <si>
    <t>Income Type</t>
  </si>
  <si>
    <t>%</t>
  </si>
  <si>
    <t>Arts Council England subsidy</t>
  </si>
  <si>
    <t>Contributed income</t>
  </si>
  <si>
    <t>Local authority subsidy</t>
  </si>
  <si>
    <t>Other public subsidy</t>
  </si>
  <si>
    <t>Total</t>
  </si>
  <si>
    <t>Expenditure (in £000s)</t>
  </si>
  <si>
    <t>Expenditure Type</t>
  </si>
  <si>
    <t>Collections - care and conservation</t>
  </si>
  <si>
    <t>Collections - acquisitions</t>
  </si>
  <si>
    <t>Overheads</t>
  </si>
  <si>
    <t>Other costs</t>
  </si>
  <si>
    <t>Total Total expenditure actual prov 1516</t>
  </si>
  <si>
    <t>Total Performancesinenglandtotalnumber</t>
  </si>
  <si>
    <t>Total Performancesinenglandtotaldays</t>
  </si>
  <si>
    <t>Total Performancesinenglandknownattendance</t>
  </si>
  <si>
    <t>Total Performancesinenglandestimatedattendance</t>
  </si>
  <si>
    <t>Total Performancesrestofuktotalnumber</t>
  </si>
  <si>
    <t>Total Performancesrestofuktotaldays</t>
  </si>
  <si>
    <t>Total Performancesrestofukknownattendance</t>
  </si>
  <si>
    <t>Total Performancesrestofukestimatedattendance</t>
  </si>
  <si>
    <t>Total Performancesrestofworldtotalnumber</t>
  </si>
  <si>
    <t>Total Performancesrestofworldtotaldays</t>
  </si>
  <si>
    <t>Total Performancesrestofworldknownattendance</t>
  </si>
  <si>
    <t>Total Performancesrestofworldestimatedattendance</t>
  </si>
  <si>
    <t>Total Performancesinenglandcyptotalnumber</t>
  </si>
  <si>
    <t>Total Performancesinenglandcyptotaldays</t>
  </si>
  <si>
    <t>Total Performancesinenglandcypknownattendance</t>
  </si>
  <si>
    <t>Total Performancesinenglandcypestimatedattendance</t>
  </si>
  <si>
    <t>Total Performancesrestofukcyptotalnumber</t>
  </si>
  <si>
    <t>Total Performancesrestofukcyptotaldays</t>
  </si>
  <si>
    <t>Total Performancesrestofukcypknownattendance</t>
  </si>
  <si>
    <t>Total Performancesrestofukcypestimatedattendance</t>
  </si>
  <si>
    <t>Total Performancesrestofworldcyptotalnumber</t>
  </si>
  <si>
    <t>Total Performancesrestofworldcyptotaldays</t>
  </si>
  <si>
    <t>Total Performancesrestofworldcypknownattendance</t>
  </si>
  <si>
    <t>Total Performancesrestofworldcypestimatedattendance</t>
  </si>
  <si>
    <t>C18 - Performances - England - Number</t>
  </si>
  <si>
    <t>C18 - Performances - England - Days</t>
  </si>
  <si>
    <t>C18 - Performances - England - Known</t>
  </si>
  <si>
    <t>C18 - Performances - England - Est</t>
  </si>
  <si>
    <t>C18 - Performances - RoUK - Number</t>
  </si>
  <si>
    <t>C18 - Performances - RoUK - Days</t>
  </si>
  <si>
    <t>C18 - Performances - RoUK - Known</t>
  </si>
  <si>
    <t>C18 - Performances - RoUK - Est</t>
  </si>
  <si>
    <t>C18 - Performances - RoW - Number</t>
  </si>
  <si>
    <t>C18 - Performances - RoW - Days</t>
  </si>
  <si>
    <t>C18 - Performances - RoW - Known</t>
  </si>
  <si>
    <t>C18 - Performances - RoW - Est</t>
  </si>
  <si>
    <t>C18 - Performances - England - CYP - Number</t>
  </si>
  <si>
    <t>C18 - Performances - England - CYP - Days</t>
  </si>
  <si>
    <t>C18 - Performances - England - CYP - Known</t>
  </si>
  <si>
    <t>C18 - Performances - England - CYP - Est</t>
  </si>
  <si>
    <t>C18 - Performances - RoUK - CYP - Number</t>
  </si>
  <si>
    <t>C18 - Performances - RoUK - CYP - Days</t>
  </si>
  <si>
    <t>C18 - Performances - RoUK - CYP - Known</t>
  </si>
  <si>
    <t>C18 - Performances - RoUK - CYP - Est</t>
  </si>
  <si>
    <t>C18 - Performances - RoW - CYP - Number</t>
  </si>
  <si>
    <t>C18 - Performances - RoW - CYP - Days</t>
  </si>
  <si>
    <t>C18 - Performances - RoW - CYP - Known</t>
  </si>
  <si>
    <t>C18 - Performances - RoW - CYP - Est</t>
  </si>
  <si>
    <t>Total Exhibitionsinenglandtotalnumber</t>
  </si>
  <si>
    <t>Total Exhibitionsinenglandtotaldays</t>
  </si>
  <si>
    <t>Total Exhibitionsinenglandknownattendance</t>
  </si>
  <si>
    <t>Total Exhibitionsinenglandestimatedattendance</t>
  </si>
  <si>
    <t>Total Exhibitionsrestofuktotalnumber</t>
  </si>
  <si>
    <t>Total Exhibitionsrestofuktotaldays</t>
  </si>
  <si>
    <t>Total Exhibitionsrestofukknownattendance</t>
  </si>
  <si>
    <t>Total Exhibitionsrestofukestimatedattendance</t>
  </si>
  <si>
    <t>Total Exhibitionsrestofworldtotalnumber</t>
  </si>
  <si>
    <t>Total Exhibitionsrestofworldtotaldays</t>
  </si>
  <si>
    <t>Total Exhibitionsrestofworldknownattendance</t>
  </si>
  <si>
    <t>Total Exhibitionsrestofworldestimatedattendance</t>
  </si>
  <si>
    <t>Total Exhibitionsinenglandcyptotalnumber</t>
  </si>
  <si>
    <t>Total Exhibitionsinenglandcyptotaldays</t>
  </si>
  <si>
    <t>Total Exhibitionsinenglandcypknownattendance</t>
  </si>
  <si>
    <t>Total Exhibitionsinenglandcypestimatedattendance</t>
  </si>
  <si>
    <t>Total Exhibitionsrestofukcyptotalnumber</t>
  </si>
  <si>
    <t>Total Exhibitionsrestofukcyptotaldays</t>
  </si>
  <si>
    <t>Total Exhibitionsrestofukcypknownattendance</t>
  </si>
  <si>
    <t>Total Exhibitionsrestofukcypestimatedattendance</t>
  </si>
  <si>
    <t>Total Exhibitionsrestofworldcyptotalnumber</t>
  </si>
  <si>
    <t>Total Exhibitionsrestofworldcyptotaldays</t>
  </si>
  <si>
    <t>Total Exhibitionsrestofworldcypknownattendance</t>
  </si>
  <si>
    <t>Total Exhibitionsrestofworldcypestimatedattendance</t>
  </si>
  <si>
    <t>C19 - Exhibitions - England - Number</t>
  </si>
  <si>
    <t>C19 - Exhibitions - England - Days</t>
  </si>
  <si>
    <t>C19 - Exhibitions - England - Known</t>
  </si>
  <si>
    <t>C19 - Exhibitions - England - Est</t>
  </si>
  <si>
    <t>C19 - Exhibitions - RoUK - Number</t>
  </si>
  <si>
    <t>C19 - Exhibitions - RoUK - Days</t>
  </si>
  <si>
    <t>C19 - Exhibitions - RoUK - Known</t>
  </si>
  <si>
    <t>C19 - Exhibitions - RoUK - Est</t>
  </si>
  <si>
    <t>C19 - Exhibitions - RoW - Number</t>
  </si>
  <si>
    <t>C19 - Exhibitions - RoW - Days</t>
  </si>
  <si>
    <t>C19 - Exhibitions - RoW - Known</t>
  </si>
  <si>
    <t>C19 - Exhibitions - RoW - Est</t>
  </si>
  <si>
    <t>C19 - Exhibitions - England - CYP - Number</t>
  </si>
  <si>
    <t>C19 - Exhibitions - England - CYP - Days</t>
  </si>
  <si>
    <t>C19 - Exhibitions - England - CYP - Known</t>
  </si>
  <si>
    <t>C19 - Exhibitions - England - CYP - Est</t>
  </si>
  <si>
    <t>C19 - Exhibitions - RoUK - CYP - Number</t>
  </si>
  <si>
    <t>C19 - Exhibitions - RoUK - CYP - Days</t>
  </si>
  <si>
    <t>C19 - Exhibitions - RoUK - CYP - Known</t>
  </si>
  <si>
    <t>C19 - Exhibitions - RoUK - CYP - Est</t>
  </si>
  <si>
    <t>C19 - Exhibitions - RoW - CYP - Number</t>
  </si>
  <si>
    <t>C19 - Exhibitions - RoW - CYP - Days</t>
  </si>
  <si>
    <t>C19 - Exhibitions - RoW - CYP - Known</t>
  </si>
  <si>
    <t>C19 - Exhibitions - RoW - CYP - Est</t>
  </si>
  <si>
    <t>Total Screeningsinenglandtotalnumber</t>
  </si>
  <si>
    <t>Total Screeningsinenglandtotaldays</t>
  </si>
  <si>
    <t>Total Screeningsinenglandknownattendance</t>
  </si>
  <si>
    <t>Total Screeningsinenglandestimatedattendance</t>
  </si>
  <si>
    <t>Total Screeningsrestofuktotalnumber</t>
  </si>
  <si>
    <t>Total Screeningsrestofuktotaldays</t>
  </si>
  <si>
    <t>Total Screeningsrestofukknownattendance</t>
  </si>
  <si>
    <t>Total Screeningsrestofukestimatedattendance</t>
  </si>
  <si>
    <t>Total Screeningsrestofworldtotalnumber</t>
  </si>
  <si>
    <t>Total Screeningsrestofworldtotaldays</t>
  </si>
  <si>
    <t>Total Screeningsrestofworldknownattendance</t>
  </si>
  <si>
    <t>Total Screeningsrestofworldestimatedattendance</t>
  </si>
  <si>
    <t>Total Screeningsinenglandcyptotalnumber</t>
  </si>
  <si>
    <t>Total Screeningsinenglandcyptotaldays</t>
  </si>
  <si>
    <t>Total Screeningsinenglandcypknownattendance</t>
  </si>
  <si>
    <t>Total Screeningsinenglandcypestimatedattendance</t>
  </si>
  <si>
    <t>Total Screeningsrestofukcyptotalnumber</t>
  </si>
  <si>
    <t>Total Screeningsrestofukcyptotaldays</t>
  </si>
  <si>
    <t>Total Screeningsrestofukcypknownattendance</t>
  </si>
  <si>
    <t>Total Screeningsrestofukcypestimatedattendance</t>
  </si>
  <si>
    <t>Total Screeningsrestofworldcyptotalnumber</t>
  </si>
  <si>
    <t>Total Screeningsrestofworldcyptotaldays</t>
  </si>
  <si>
    <t>Total Screeningsrestofworldcypknownattendance</t>
  </si>
  <si>
    <t>Total Screeningsrestofworldcypestimatedattendance</t>
  </si>
  <si>
    <t>C20 - Film Screenings - England - Number</t>
  </si>
  <si>
    <t>C20 - Film Screenings - England - Days</t>
  </si>
  <si>
    <t>C20 - Film Screenings - England - Known</t>
  </si>
  <si>
    <t>C20 - Film Screenings - England - Est</t>
  </si>
  <si>
    <t>C20 - Film Screenings - RoUK - Number</t>
  </si>
  <si>
    <t>C20 - Film Screenings - RoUK - Days</t>
  </si>
  <si>
    <t>C20 - Film Screenings - RoUK - Known</t>
  </si>
  <si>
    <t>C20 - Film Screenings - RoUK - Est</t>
  </si>
  <si>
    <t>C20 - Film Screenings - RoW - Number</t>
  </si>
  <si>
    <t>C20 - Film Screenings - RoW - Days</t>
  </si>
  <si>
    <t>C20 - Film Screenings - RoW - Known</t>
  </si>
  <si>
    <t>C20 - Film Screenings - RoW - Est</t>
  </si>
  <si>
    <t>C20 - Film Screenings - England - CYP - Number</t>
  </si>
  <si>
    <t>C20 - Film Screenings - England - CYP - Days</t>
  </si>
  <si>
    <t>C20 - Film Screenings - England - CYP - Known</t>
  </si>
  <si>
    <t>C20 - Film Screenings - England - CYP - Est</t>
  </si>
  <si>
    <t>C20 - Film Screenings - RoUK - CYP - Number</t>
  </si>
  <si>
    <t>C20 - Film Screenings - RoUK - CYP - Days</t>
  </si>
  <si>
    <t>C20 - Film Screenings - RoUK - CYP - Known</t>
  </si>
  <si>
    <t>C20 - Film Screenings - RoUK - CYP - Est</t>
  </si>
  <si>
    <t>C20 - Film Screenings - RoW - CYP - Number</t>
  </si>
  <si>
    <t>C20 - Film Screenings - RoW - CYP - Days</t>
  </si>
  <si>
    <t>C20 - Film Screenings - RoW - CYP - Known</t>
  </si>
  <si>
    <t>C20 - Film Screenings - RoW - CYP - Est</t>
  </si>
  <si>
    <t>Total Festivalsinenglandtotalnumber</t>
  </si>
  <si>
    <t>Total Festivalsinenglandtotaldays</t>
  </si>
  <si>
    <t>Total Festivalsinenglandknownattendance</t>
  </si>
  <si>
    <t>Total Festivalsinenglandestimatedattendance</t>
  </si>
  <si>
    <t>Total Festivalsrestofuktotalnumber</t>
  </si>
  <si>
    <t>Total Festivalsrestofuktotaldays</t>
  </si>
  <si>
    <t>Total Festivalsrestofukknownattendance</t>
  </si>
  <si>
    <t>Total Festivalsrestofukestimatedattendance</t>
  </si>
  <si>
    <t>Total Festivalsrestofworldtotalnumber</t>
  </si>
  <si>
    <t>Total Festivalsrestofworldtotaldays</t>
  </si>
  <si>
    <t>Total Festivalsrestofworldknownattendance</t>
  </si>
  <si>
    <t>Total Festivalsrestofworldestimatedattendance</t>
  </si>
  <si>
    <t>Total Festivalsinenglandcyptotalnumber</t>
  </si>
  <si>
    <t>Total Festivalsinenglandcyptotaldays</t>
  </si>
  <si>
    <t>Total Festivalsinenglandcypknownattendance</t>
  </si>
  <si>
    <t>Total Festivalsinenglandcypestimatedattendance</t>
  </si>
  <si>
    <t>Total Festivalsrestofukcyptotalnumber</t>
  </si>
  <si>
    <t>Total Festivalsrestofukcyptotaldays</t>
  </si>
  <si>
    <t>Total Festivalsrestofukcypknownattendance</t>
  </si>
  <si>
    <t>Total Festivalsrestofukcypestimatedattendance</t>
  </si>
  <si>
    <t>Total Festivalsrestofworldcyptotalnumber</t>
  </si>
  <si>
    <t>Total Festivalsrestofworldcyptotaldays</t>
  </si>
  <si>
    <t>Total Festivalsrestofworldcypknownattendance</t>
  </si>
  <si>
    <t>Total Festivalsrestofworldcypestimatedattendance</t>
  </si>
  <si>
    <t>C21 - Festivals - England - Number</t>
  </si>
  <si>
    <t>C21 - Festivals - England - Days</t>
  </si>
  <si>
    <t>C21 - Festivals - England - Known</t>
  </si>
  <si>
    <t>C21 - Festivals - England - Est</t>
  </si>
  <si>
    <t>C21 - Festivals - RoUK - Number</t>
  </si>
  <si>
    <t>C21 - Festivals - RoUK - Days</t>
  </si>
  <si>
    <t>C21 - Festivals - RoUK - Known</t>
  </si>
  <si>
    <t>C21 - Festivals - RoUK - Est</t>
  </si>
  <si>
    <t>C21 - Festivals - RoW - Number</t>
  </si>
  <si>
    <t>C21 - Festivals - RoW - Days</t>
  </si>
  <si>
    <t>C21 - Festivals - RoW - Known</t>
  </si>
  <si>
    <t>C21 - Festivals - RoW - Est</t>
  </si>
  <si>
    <t>C21 - Festivals - England - CYP - Number</t>
  </si>
  <si>
    <t>C21 - Festivals - England - CYP - Days</t>
  </si>
  <si>
    <t>C21 - Festivals - England - CYP - Known</t>
  </si>
  <si>
    <t>C21 - Festivals - England - CYP - Est</t>
  </si>
  <si>
    <t>C21 - Festivals - RoUK - CYP - Number</t>
  </si>
  <si>
    <t>C21 - Festivals - RoUK - CYP - Days</t>
  </si>
  <si>
    <t>C21 - Festivals - RoUK - CYP - Known</t>
  </si>
  <si>
    <t>C21 - Festivals - RoUK - CYP - Est</t>
  </si>
  <si>
    <t>C21 - Festivals - RoW - CYP - Number</t>
  </si>
  <si>
    <t>C21 - Festivals - RoW - CYP - Days</t>
  </si>
  <si>
    <t>C21 - Festivals - RoW - CYP - Known</t>
  </si>
  <si>
    <t>C21 - Festivals - RoW - CYP - Est</t>
  </si>
  <si>
    <t>Total Broadcastslivetelevisionnumber</t>
  </si>
  <si>
    <t>Total Broadcastslivetelevisionknownviewers</t>
  </si>
  <si>
    <t>Total Broadcastslivetelevisionestimatedviewers</t>
  </si>
  <si>
    <t>Total Broadcastsliveradionumber</t>
  </si>
  <si>
    <t>Total Broadcastsliveradioknownlisteners</t>
  </si>
  <si>
    <t>Total Broadcastsliveradioestimatedlisteners</t>
  </si>
  <si>
    <t>Total Broadcastsliveonlinenumber</t>
  </si>
  <si>
    <t>Total Broadcastsliveonlinevisits</t>
  </si>
  <si>
    <t>Total Broadcastslivecinemanumber</t>
  </si>
  <si>
    <t>Total Broadcastslivecinemaviewers</t>
  </si>
  <si>
    <t>C22 - Broadcasts - Television - Live - Number</t>
  </si>
  <si>
    <t>C22 - Broadcasts - Television - Live - Known Viewers</t>
  </si>
  <si>
    <t>C22 - Broadcasts - Television - Live - Estimated Viewers</t>
  </si>
  <si>
    <t>C22 - Broadcasts - Radio - Live - Number</t>
  </si>
  <si>
    <t>C22 - Broadcasts - Radio - Live - Known Viewers</t>
  </si>
  <si>
    <t>C22 - Broadcasts - Radio - Live - Estimated Viewers</t>
  </si>
  <si>
    <t>C22 - Broadcasts - Online - Live - Number</t>
  </si>
  <si>
    <t>C22 - Broadcasts - Online - Live - Visits</t>
  </si>
  <si>
    <t>C22 - Broadcasts - Cinema - Live - Number</t>
  </si>
  <si>
    <t>C22 - Broadcasts - Cinema - Live - Viewers</t>
  </si>
  <si>
    <t>Total Bookstotalnewtitlestitles</t>
  </si>
  <si>
    <t>Total Bookstotalnewtitlesprintrun</t>
  </si>
  <si>
    <t>Total Booksbooksalesnewtitlestitles</t>
  </si>
  <si>
    <t>Total Booksbooksalesnewtitlesprintrun</t>
  </si>
  <si>
    <t>Total Booksbookdistributionsnewtitlestitles</t>
  </si>
  <si>
    <t>Total Booksbookdistributionsnewtitlesprintrun</t>
  </si>
  <si>
    <t>Total Bookstotalbacklisttitlestitles</t>
  </si>
  <si>
    <t>Total Bookstotalbacklisttitlesprintrun</t>
  </si>
  <si>
    <t>Total Booksbooksalesbacklisttitlestitles</t>
  </si>
  <si>
    <t>Total Booksbooksalesbacklisttitlesprintrun</t>
  </si>
  <si>
    <t>Total Booksbookdistributionsbacklisttitlestitles</t>
  </si>
  <si>
    <t>Total Booksbookdistributionsbacklisttitlesprintrun</t>
  </si>
  <si>
    <t>Total Ebookstotalnewtitles</t>
  </si>
  <si>
    <t>Total Ebookssalesdownloadsnewtitles</t>
  </si>
  <si>
    <t>Total Ebookstotalbacklisttitles</t>
  </si>
  <si>
    <t>Total Ebookssalesdownloadsbacklisttitles</t>
  </si>
  <si>
    <t>Total Directoriestotalpublicationstitles</t>
  </si>
  <si>
    <t>Total Directoriestotalpublicationsprintrun</t>
  </si>
  <si>
    <t>Total Directoriestotalissuestitles</t>
  </si>
  <si>
    <t>Total Directoriestotalissuesprintrun</t>
  </si>
  <si>
    <t>Total Directoriestotaldvdscdstitles</t>
  </si>
  <si>
    <t>Total Directoriestotaldvdscdsprintrun</t>
  </si>
  <si>
    <t>Total Journalsmagazinesnewsletterssales</t>
  </si>
  <si>
    <t>Total Journalsmagazinesnewslettersdistribution</t>
  </si>
  <si>
    <t>Total Dvdscdssales</t>
  </si>
  <si>
    <t>Total Dvdscdsdistribution</t>
  </si>
  <si>
    <t>Total Downloadsdownloadableaudiofilesnumber</t>
  </si>
  <si>
    <t>Total Downloadsdownloadableaudiofilesdownloaded</t>
  </si>
  <si>
    <t>Total Downloadsdownloadablevideofilesnumber</t>
  </si>
  <si>
    <t>Total Downloadsdownloadablevideofilesdownloaded</t>
  </si>
  <si>
    <t>Total Downloadsappsnumber</t>
  </si>
  <si>
    <t>Total Downloadsappsdownloaded</t>
  </si>
  <si>
    <t>Total Cyp 01 9Booksproduced</t>
  </si>
  <si>
    <t>Total Cyp 01 9Booksproducedforschools</t>
  </si>
  <si>
    <t>Total Cyp 01 9Ebooksproduced</t>
  </si>
  <si>
    <t>Total Cyp 01 9Ebooksproducedforschools</t>
  </si>
  <si>
    <t>Total Cyp 01 9Directoriesproduced</t>
  </si>
  <si>
    <t>Total Cyp 01 9Directoriesproducedforschools</t>
  </si>
  <si>
    <t>Total Cyp 01 9Downloadsproduced</t>
  </si>
  <si>
    <t>Total Cyp 01 9Downloadsproducedforschools</t>
  </si>
  <si>
    <t>Total Translatedtitles</t>
  </si>
  <si>
    <t>C26 - Books - Total New Titles - Titles</t>
  </si>
  <si>
    <t>C26 - Books - Total New Titles - Print Run</t>
  </si>
  <si>
    <t>C26 - Books - Sales New Titles - Titles</t>
  </si>
  <si>
    <t>C26 - Books - Sales New Titles - Print Run</t>
  </si>
  <si>
    <t>C26 - Books - Distribution New Titles - Titles</t>
  </si>
  <si>
    <t>C26 - Books - Distribution New Titles - Print Run</t>
  </si>
  <si>
    <t>C26 - Books - Total Backlist Titles - Titles</t>
  </si>
  <si>
    <t>C26 - Books - Total Backlist Titles - Print Run</t>
  </si>
  <si>
    <t>C26 - Books - Sales Backlist Titles - Titles</t>
  </si>
  <si>
    <t>C26 - Books - Sales Backlist Titles - Print Run</t>
  </si>
  <si>
    <t>C26 - Books - Distribution Backlist Titles - Titles</t>
  </si>
  <si>
    <t>C26 - Books - Distribution Backlist Titles - Print Run</t>
  </si>
  <si>
    <t>C27 - Ebooks - Total New Titles</t>
  </si>
  <si>
    <t>C27 - Ebooks - Sales New Titles</t>
  </si>
  <si>
    <t>C27 - Ebooks - Total Backlist Titles</t>
  </si>
  <si>
    <t>C27 - Ebooks - Sales Backlist Titles</t>
  </si>
  <si>
    <t>C28 - Directories etc. - Total Publications - Titles</t>
  </si>
  <si>
    <t>C28 - Directories etc. - Total Publications - Print run</t>
  </si>
  <si>
    <t>C28 - Directories etc. - Total Issues - Titles</t>
  </si>
  <si>
    <t>C28 - Directories etc. - Total Issues - Print run</t>
  </si>
  <si>
    <t>C28 - Directories etc. - Total DVDs/CDs - Titles</t>
  </si>
  <si>
    <t>C28 - Directories etc. - Total DVDs/CDs - Print run</t>
  </si>
  <si>
    <t>C29 - Sales and Distribution - Journals Magazines Newsletters - Sales</t>
  </si>
  <si>
    <t>C29 - Sales and Distribution - Journals Magazines Newsletters - Distribution</t>
  </si>
  <si>
    <t>C29 - Sales and Distribution - DVDs or CDs - Sales</t>
  </si>
  <si>
    <t>C29 - Sales and Distribution - DVDs or CDs - Distribution</t>
  </si>
  <si>
    <t>C30 - Downloads - Audio - Produced</t>
  </si>
  <si>
    <t>C30 - Downloads - Audio - Downloaded</t>
  </si>
  <si>
    <t>C30 - Downloads - Video - Produced</t>
  </si>
  <si>
    <t>C30 - Downloads - Video - Downloaded</t>
  </si>
  <si>
    <t>C30 - Downloads - Apps - Produced</t>
  </si>
  <si>
    <t>C30 - Downloads - Apps - Downloaded</t>
  </si>
  <si>
    <t>C31 - Schools - Books - Produced</t>
  </si>
  <si>
    <t>C31 - Schools - Books - For Schools</t>
  </si>
  <si>
    <t>C31 - Schools - Ebooks - Produced</t>
  </si>
  <si>
    <t>C31 - Schools - Ebooks - For Schools</t>
  </si>
  <si>
    <t>C31 - Schools - Directories etc. - Produced</t>
  </si>
  <si>
    <t>C31 - Schools - Directories etc. - For Schools</t>
  </si>
  <si>
    <t>C31 - Schools - Downloads - Produced</t>
  </si>
  <si>
    <t>C31 - Schools - Downloads - For Schools</t>
  </si>
  <si>
    <t>C32 - Translated Titles</t>
  </si>
  <si>
    <t>Average amount (£) per attendance</t>
  </si>
  <si>
    <t>Earned income per attn.</t>
  </si>
  <si>
    <t>Arts Council subsidy per attn.</t>
  </si>
  <si>
    <t>Local authority subsidy per attn.</t>
  </si>
  <si>
    <t>Other public subsidy per attn.</t>
  </si>
  <si>
    <t>Total subsidy per attn.</t>
  </si>
  <si>
    <t>Total income per attn.</t>
  </si>
  <si>
    <t>Total expenditure per attn.</t>
  </si>
  <si>
    <t>Arts Council subsidy per attn. (England only)</t>
  </si>
  <si>
    <t>Activities</t>
  </si>
  <si>
    <t>Activity Type</t>
  </si>
  <si>
    <t>BOARD</t>
  </si>
  <si>
    <t>Boardbmeledyesno</t>
  </si>
  <si>
    <t>Boarddisabilityledyesno</t>
  </si>
  <si>
    <t>Diverse-led</t>
  </si>
  <si>
    <t>Number of Organisations:</t>
  </si>
  <si>
    <t>Table 3 - Major Partner Museums</t>
  </si>
  <si>
    <t>Museum Visitors</t>
  </si>
  <si>
    <t>Self Directed Visits</t>
  </si>
  <si>
    <t>% Change</t>
  </si>
  <si>
    <t>On Site CYP</t>
  </si>
  <si>
    <t>On Site Adult</t>
  </si>
  <si>
    <t>On Site Unknown</t>
  </si>
  <si>
    <t>Total On Site</t>
  </si>
  <si>
    <t>Off Site CYP</t>
  </si>
  <si>
    <t>Off Site Adult</t>
  </si>
  <si>
    <t>Off Site Unknown</t>
  </si>
  <si>
    <t>Total Off Site</t>
  </si>
  <si>
    <t>Total CYP</t>
  </si>
  <si>
    <t>Total Adult</t>
  </si>
  <si>
    <t>Total Unknown</t>
  </si>
  <si>
    <t>Total Visits</t>
  </si>
  <si>
    <t>Self Directed Schools Visits</t>
  </si>
  <si>
    <t>Facilitated Schools Visits</t>
  </si>
  <si>
    <t>Preschool No. of Visits</t>
  </si>
  <si>
    <t>Preschool No. of Children Visitors</t>
  </si>
  <si>
    <t>Preschool No. of Teachers Visitors</t>
  </si>
  <si>
    <t>Total Preschool Visitors</t>
  </si>
  <si>
    <t>KS1 No. of Visits</t>
  </si>
  <si>
    <t>KS1 No. of Children Visitors</t>
  </si>
  <si>
    <t>KS1 No. of Teachers Visitors</t>
  </si>
  <si>
    <t>Total KS1 Visitors</t>
  </si>
  <si>
    <t>KS2 No. of Visits</t>
  </si>
  <si>
    <t>KS2 No. of Children Visitors</t>
  </si>
  <si>
    <t>KS2 No. of Teachers Visitors</t>
  </si>
  <si>
    <t>Total KS2 Visitors</t>
  </si>
  <si>
    <t>KS3 No. of Visits</t>
  </si>
  <si>
    <t>KS3 No. of Children Visitors</t>
  </si>
  <si>
    <t>KS3 No. of Teachers Visitors</t>
  </si>
  <si>
    <t>Total KS3 Visitors</t>
  </si>
  <si>
    <t>KS4 No. of Visits</t>
  </si>
  <si>
    <t>KS4 No. of Children Visitors</t>
  </si>
  <si>
    <t>KS4 No. of Teachers Visitors</t>
  </si>
  <si>
    <t>Total KS4 Visitors</t>
  </si>
  <si>
    <t>KS5 No. of Visits</t>
  </si>
  <si>
    <t>KS5 No. of Children Visitors</t>
  </si>
  <si>
    <t>KS5 No. of Teachers Visitors</t>
  </si>
  <si>
    <t>Total KS5 Visitors</t>
  </si>
  <si>
    <t>Total No. of Visits</t>
  </si>
  <si>
    <t>Total No. of Children Visitors</t>
  </si>
  <si>
    <t>Total No. of Teachers Visitors</t>
  </si>
  <si>
    <t>Total Visitors</t>
  </si>
  <si>
    <t>No. of Visits</t>
  </si>
  <si>
    <t>No. of Visitors</t>
  </si>
  <si>
    <t>Higher Education</t>
  </si>
  <si>
    <t>England No. of Visits</t>
  </si>
  <si>
    <t>England No. of Visitors</t>
  </si>
  <si>
    <t>Rest of UK No. of Visits</t>
  </si>
  <si>
    <t>Rest of UK No. of Visitors</t>
  </si>
  <si>
    <t>Overseas No. of Visits</t>
  </si>
  <si>
    <t>Overseas No. of Visitors</t>
  </si>
  <si>
    <t>Total No. of Visitors</t>
  </si>
  <si>
    <t>Outreach Activities</t>
  </si>
  <si>
    <t>Under 5yr No. of Activities</t>
  </si>
  <si>
    <t>Under 5yr No. of Participants</t>
  </si>
  <si>
    <t>5-16yr (school) No. of Activities</t>
  </si>
  <si>
    <t>5-16yr (school) No. of Participants</t>
  </si>
  <si>
    <t>16-19yr (college) No. of Activities</t>
  </si>
  <si>
    <t>16-19yr (college) No. of Participants</t>
  </si>
  <si>
    <t>5-16yr (non-school) Targeted No. of Activities</t>
  </si>
  <si>
    <t>5-16yr (non-school) Targeted No. of Participants</t>
  </si>
  <si>
    <t>5-16yr (non-school) Self directed No. of Activities</t>
  </si>
  <si>
    <t>5-16yr (non-school) Self directed No. of Participants</t>
  </si>
  <si>
    <t>Adults 20+ No. of Activities</t>
  </si>
  <si>
    <t>Adults 20+ No. of Participants</t>
  </si>
  <si>
    <t>Total Activities</t>
  </si>
  <si>
    <t>Total No. of Participants</t>
  </si>
  <si>
    <t>No. of Activities</t>
  </si>
  <si>
    <t>No. of Participants</t>
  </si>
  <si>
    <t>Participation in on-site activity</t>
  </si>
  <si>
    <t>5-16yr No. of Activities</t>
  </si>
  <si>
    <t>5-16yr No. of Participants</t>
  </si>
  <si>
    <t>16-19yr No. of Activities</t>
  </si>
  <si>
    <t>16-19yr No. of Participants</t>
  </si>
  <si>
    <t>Yes</t>
  </si>
  <si>
    <t>No</t>
  </si>
  <si>
    <t>2015/2016</t>
  </si>
  <si>
    <t>Number of Organisations (Constant Sample):</t>
  </si>
  <si>
    <t>All MPMs (21)</t>
  </si>
  <si>
    <t>ACE region:</t>
  </si>
  <si>
    <t>Discipline:</t>
  </si>
  <si>
    <t>Organisation size:</t>
  </si>
  <si>
    <t>Income (in £000s)</t>
  </si>
  <si>
    <t>West Midlands</t>
  </si>
  <si>
    <t>Visual arts</t>
  </si>
  <si>
    <t>Theatre</t>
  </si>
  <si>
    <t>Music</t>
  </si>
  <si>
    <t>London</t>
  </si>
  <si>
    <t>Combined arts</t>
  </si>
  <si>
    <t>East</t>
  </si>
  <si>
    <t>Literature</t>
  </si>
  <si>
    <t>Dance</t>
  </si>
  <si>
    <t>East Midlands</t>
  </si>
  <si>
    <t>North East</t>
  </si>
  <si>
    <t>North West</t>
  </si>
  <si>
    <t>South East</t>
  </si>
  <si>
    <t>South West</t>
  </si>
  <si>
    <t>Yorkshire</t>
  </si>
  <si>
    <t>Not artform specific</t>
  </si>
  <si>
    <t>Museum</t>
  </si>
  <si>
    <t>All Regions</t>
  </si>
  <si>
    <t>All Disciplines</t>
  </si>
  <si>
    <t>Region Select</t>
  </si>
  <si>
    <t>Discipline Select</t>
  </si>
  <si>
    <t>Org Size</t>
  </si>
  <si>
    <t>All Organisations</t>
  </si>
  <si>
    <t>Small Organisations</t>
  </si>
  <si>
    <t>Medium Organisations</t>
  </si>
  <si>
    <t>Large Organisations</t>
  </si>
  <si>
    <t>Constant Sample</t>
  </si>
  <si>
    <t>Org Select</t>
  </si>
  <si>
    <t>BME Led Select</t>
  </si>
  <si>
    <t>Dis Led Select</t>
  </si>
  <si>
    <t>SEL</t>
  </si>
  <si>
    <t xml:space="preserve"> Select* &gt;&gt;</t>
  </si>
  <si>
    <t>*click into green cells for drop-down menus</t>
  </si>
  <si>
    <t>select</t>
  </si>
  <si>
    <t>cs</t>
  </si>
  <si>
    <t>n/a</t>
  </si>
  <si>
    <t>CS</t>
  </si>
  <si>
    <t>- / + %</t>
  </si>
  <si>
    <t>Known attendance 
(in 000s)</t>
  </si>
  <si>
    <t>Estimated attendance 
(in 000s)</t>
  </si>
  <si>
    <t>In England</t>
  </si>
  <si>
    <t>Disability led</t>
  </si>
  <si>
    <t>Children</t>
  </si>
  <si>
    <t>Teachers</t>
  </si>
  <si>
    <r>
      <t xml:space="preserve">Year on Year comparison </t>
    </r>
    <r>
      <rPr>
        <b/>
        <sz val="12"/>
        <color theme="1"/>
        <rFont val="Arial"/>
        <family val="2"/>
      </rPr>
      <t>(constant sample only)</t>
    </r>
  </si>
  <si>
    <t>Performances (total)</t>
  </si>
  <si>
    <t>Performances - Ouside England</t>
  </si>
  <si>
    <t>Performance Days - Ouside England</t>
  </si>
  <si>
    <t>Performances Known Att - Ouside England</t>
  </si>
  <si>
    <t>Performances Estimated Att- Ouside England</t>
  </si>
  <si>
    <t>Exhibition days (total)</t>
  </si>
  <si>
    <t>Exhibitions - Ouside England</t>
  </si>
  <si>
    <t>Exhibitions Known Att - Ouside England</t>
  </si>
  <si>
    <t>Exhibitions Estimated Att- Ouside England</t>
  </si>
  <si>
    <t>Exhibition Days - Ouside England</t>
  </si>
  <si>
    <t>Film Screenings (total)</t>
  </si>
  <si>
    <t>Film Screenings - Ouside England</t>
  </si>
  <si>
    <t>Film Screenings Known Att - Ouside England</t>
  </si>
  <si>
    <t>Film Screenings Estimated Att- Ouside England</t>
  </si>
  <si>
    <t>Film Screening Days - Ouside England</t>
  </si>
  <si>
    <t>All activities</t>
  </si>
  <si>
    <t>Outside England Festival Performances</t>
  </si>
  <si>
    <t>Outside England Festival Performance Days</t>
  </si>
  <si>
    <t>Outside England Festival Known Att</t>
  </si>
  <si>
    <t>Outside England Festival Est Att</t>
  </si>
  <si>
    <t>Books</t>
  </si>
  <si>
    <t>New Titles</t>
  </si>
  <si>
    <t>Backlist Titles</t>
  </si>
  <si>
    <t>E-Books</t>
  </si>
  <si>
    <t>Downloads</t>
  </si>
  <si>
    <t>Downloadable Audio</t>
  </si>
  <si>
    <t>Downloadable Video</t>
  </si>
  <si>
    <t>Applications</t>
  </si>
  <si>
    <t>Number Produced</t>
  </si>
  <si>
    <t>Produced for schools</t>
  </si>
  <si>
    <t>E-books</t>
  </si>
  <si>
    <t>Directories, newsletter, magazines, journals</t>
  </si>
  <si>
    <t>Produced for Children and Young People / Schools</t>
  </si>
  <si>
    <t>Produced for CYP</t>
  </si>
  <si>
    <t>Activities for Children and Young People (CYP)</t>
  </si>
  <si>
    <t>Performances</t>
  </si>
  <si>
    <t>Exhibition Days</t>
  </si>
  <si>
    <t>Film Screenings</t>
  </si>
  <si>
    <t>CYP Performances</t>
  </si>
  <si>
    <t>CYP Performance Days</t>
  </si>
  <si>
    <t>CYP Performances - Known Att</t>
  </si>
  <si>
    <t>CYP Performances - Est Att</t>
  </si>
  <si>
    <t>CYP Exhibitions Number</t>
  </si>
  <si>
    <t>CYP Exhibition Days</t>
  </si>
  <si>
    <t>CYP Exhibition - Known Att</t>
  </si>
  <si>
    <t>CYP Exhibition - Est Att</t>
  </si>
  <si>
    <t>ALL CYP Festival Activities</t>
  </si>
  <si>
    <t>ALL CYP Festival Days</t>
  </si>
  <si>
    <t>ALL CYP Festival Known Att</t>
  </si>
  <si>
    <t>ALL CYP Festival Est Att</t>
  </si>
  <si>
    <t>CYP Film Screenings</t>
  </si>
  <si>
    <t>CYP Film Screening Days</t>
  </si>
  <si>
    <t>CYP Film Screenings Know Att</t>
  </si>
  <si>
    <t>CYP Film Screenings Est Att</t>
  </si>
  <si>
    <t>Total Mgt BME</t>
  </si>
  <si>
    <t>Total Mgt DIS</t>
  </si>
  <si>
    <t>Total Board BME</t>
  </si>
  <si>
    <t>Total Board Disabled</t>
  </si>
  <si>
    <t>SUM Mgt + Board</t>
  </si>
  <si>
    <t>% BME</t>
  </si>
  <si>
    <t>% DIS</t>
  </si>
  <si>
    <t>BME Led</t>
  </si>
  <si>
    <t>Disabiltiy Led</t>
  </si>
  <si>
    <t>Disability Led</t>
  </si>
  <si>
    <t>2 = Diverse led</t>
  </si>
  <si>
    <t>About the annual submission</t>
  </si>
  <si>
    <t>Index of tables</t>
  </si>
  <si>
    <r>
      <t xml:space="preserve">If you have any queries or experience technical problems, please contact the Data &amp; Reporting Team at </t>
    </r>
    <r>
      <rPr>
        <i/>
        <sz val="11"/>
        <rFont val="Arial"/>
        <family val="2"/>
      </rPr>
      <t>data.reporting@artscouncil.org.uk</t>
    </r>
  </si>
  <si>
    <t>Official statistics</t>
  </si>
  <si>
    <t>Data verification</t>
  </si>
  <si>
    <t xml:space="preserve"> </t>
  </si>
  <si>
    <t>Excluded records</t>
  </si>
  <si>
    <t xml:space="preserve"> In a small number of cases it has been necessary to exclude extreme responses in order to ensure that the trend displayed in the tables is an accurate reflection of the organisations in receipt of regular funding. In some cases, these were responses to particular questions that were considered unlikely to be accurate.  In other cases, these were responses that were verified as correct by the analysis, but were extreme enough to obscure the trends for the portfolio as a whole.  </t>
  </si>
  <si>
    <t>Methods</t>
  </si>
  <si>
    <t>1. All results with fewer than three organisations included have been hidden.</t>
  </si>
  <si>
    <t>Amendments</t>
  </si>
  <si>
    <t xml:space="preserve">Any amended versions published listed here. </t>
  </si>
  <si>
    <t>Comparison with previous years data</t>
  </si>
  <si>
    <t xml:space="preserve">Table 3: Major Partner Museums </t>
  </si>
  <si>
    <t>Definition of categories</t>
  </si>
  <si>
    <t>Classifications</t>
  </si>
  <si>
    <t>The classifications below are used to filter the tables</t>
  </si>
  <si>
    <t>The main discipline that the organisation is funded for by the Arts Council.  Not artform specific describes organisations that cannot be categorised into the eight other disciplines.</t>
  </si>
  <si>
    <t>ACE Region</t>
  </si>
  <si>
    <t>The ACE region where the organisation is located.</t>
  </si>
  <si>
    <t>Organisation size</t>
  </si>
  <si>
    <t>Financial information</t>
  </si>
  <si>
    <t>Earned income</t>
  </si>
  <si>
    <t>All income generated by an organisation's artistic activity, their educational activity and any supplementary activity, including trading income and bank interest</t>
  </si>
  <si>
    <t xml:space="preserve">All subsidies received from Arts Council England, both grant-in-aid (government) funding and lottery funding. </t>
  </si>
  <si>
    <t>All subsidies received from local authorities, including revenue and project funding (not capital projects).</t>
  </si>
  <si>
    <t>All subsidies received from other public sources, including grants from other arts funding bodies, grants from universities or research boards, development corporation funding, revenue and/or development funding direct from central and/or European governments (not capital projects).</t>
  </si>
  <si>
    <t xml:space="preserve">All sponsorships from business organisations, income from corporate membership schemes, money from trusts or foundations and money received from the general public for which no benefit is received in return. </t>
  </si>
  <si>
    <t>Total income</t>
  </si>
  <si>
    <t xml:space="preserve">Sum of income in the above categories. </t>
  </si>
  <si>
    <t>Exhibition days</t>
  </si>
  <si>
    <t>CYP activities</t>
  </si>
  <si>
    <t xml:space="preserve">The number of performances, exhibition days and film screening days which were specifically for, by or with children and young people aged 0-19. This is a subset of the total number of activities above. </t>
  </si>
  <si>
    <t>Attendance</t>
  </si>
  <si>
    <t>Attendance data for the activities detailed above</t>
  </si>
  <si>
    <t>Actual</t>
  </si>
  <si>
    <t xml:space="preserve">These figures are an actual audience count which has been calculated using a precise method such as ticket sales </t>
  </si>
  <si>
    <t>Estimated</t>
  </si>
  <si>
    <t>This is any estimated attendance over and above the known attendance. Estimated attendance is any audience that cannot be precisely measured, such as audiences for festivals or carnivals.</t>
  </si>
  <si>
    <t xml:space="preserve">Board and Management </t>
  </si>
  <si>
    <t>Festival Activities</t>
  </si>
  <si>
    <t>The term 'activities' is used to mean the number of opportunities an organisation provides for audiences to attend or participate. The numbers given refer to all activities taking place between 1st April 2015 and 31st March 2016, and is broken down by in England and outside England (including the rest of the UK)</t>
  </si>
  <si>
    <t>Publications and Downloads</t>
  </si>
  <si>
    <t>unknown</t>
  </si>
  <si>
    <t>South Connections Newslettes</t>
  </si>
  <si>
    <t>3579 units</t>
  </si>
  <si>
    <t>5482 units</t>
  </si>
  <si>
    <t>N/A</t>
  </si>
  <si>
    <t>not known/managed by print companies</t>
  </si>
  <si>
    <t>all publications are free of charge</t>
  </si>
  <si>
    <t>not known -this data is with record companies/labels</t>
  </si>
  <si>
    <t xml:space="preserve">n/a </t>
  </si>
  <si>
    <t>online</t>
  </si>
  <si>
    <t>(digital newsletter)</t>
  </si>
  <si>
    <t>free digital newsletter</t>
  </si>
  <si>
    <t>SE Schools Arts Newspaper</t>
  </si>
  <si>
    <t>1 - enews</t>
  </si>
  <si>
    <t>7521 - enews</t>
  </si>
  <si>
    <t>Potential listening audience of 9 million</t>
  </si>
  <si>
    <t>Data Unavailable</t>
  </si>
  <si>
    <t>-</t>
  </si>
  <si>
    <t>80 (Gifs)</t>
  </si>
  <si>
    <t>Pim and Theo</t>
  </si>
  <si>
    <t>Titles</t>
  </si>
  <si>
    <t>E-Newsletter</t>
  </si>
  <si>
    <t>35000+</t>
  </si>
  <si>
    <t>2500 online newsletter</t>
  </si>
  <si>
    <t>1,00</t>
  </si>
  <si>
    <t>NOT KNOWN</t>
  </si>
  <si>
    <t>o</t>
  </si>
  <si>
    <t>50000+</t>
  </si>
  <si>
    <t>free</t>
  </si>
  <si>
    <t>200 each</t>
  </si>
  <si>
    <t>Y</t>
  </si>
  <si>
    <t>800/100/450</t>
  </si>
  <si>
    <t>Print on demand.</t>
  </si>
  <si>
    <t>Total Expenditure - Artistic programme or other main activity (Actual/prov)</t>
  </si>
  <si>
    <t>Total Marketing (Actual/prov)</t>
  </si>
  <si>
    <t>Total Expenditure - Education programme (Actual/prov)</t>
  </si>
  <si>
    <t>Total Expenditure - Costs of generating funds (Actual/prov)</t>
  </si>
  <si>
    <t>Total Expenditure - Governance costs (Actual/prov)</t>
  </si>
  <si>
    <t>Total Collections care and conservation actual prov</t>
  </si>
  <si>
    <t>Total Collections acquisitions actual prov</t>
  </si>
  <si>
    <t>Total Overheads actual prov</t>
  </si>
  <si>
    <t>Total Other costs actual prov</t>
  </si>
  <si>
    <t>Total Total expenditure actual prov</t>
  </si>
  <si>
    <t>C22 - Broadcasts - Television - Recorded - Number</t>
  </si>
  <si>
    <t>C22 - Broadcasts - Television - Recorded - Known Viewers</t>
  </si>
  <si>
    <t>C22 - Broadcasts - Television - Recorded - Estimated Viewers</t>
  </si>
  <si>
    <t>Board MALE</t>
  </si>
  <si>
    <t>Board FEMALE</t>
  </si>
  <si>
    <t>Board NON-BINARY</t>
  </si>
  <si>
    <t>BOARD - PNS</t>
  </si>
  <si>
    <t>BOARD - Not known</t>
  </si>
  <si>
    <t xml:space="preserve">TOTAL MALE MANAGER </t>
  </si>
  <si>
    <t xml:space="preserve">TOTAL FEMALE MANAGER </t>
  </si>
  <si>
    <t>TOTAL NON-BINARNY MANAGER</t>
  </si>
  <si>
    <t xml:space="preserve">TOTAL PNS MANAGER </t>
  </si>
  <si>
    <t xml:space="preserve">TOTAL NOT KNOWN MANAGER </t>
  </si>
  <si>
    <t>CONTRACT, Managers</t>
  </si>
  <si>
    <t>PERMANENT, Managers</t>
  </si>
  <si>
    <t>VOLUNTEER, Managers</t>
  </si>
  <si>
    <t>TOTAL FEMALE Board + MANAGER</t>
  </si>
  <si>
    <t>TOTAL MALE Board + MANAGER</t>
  </si>
  <si>
    <t>TOTAL NON-BINARY Board + MANAGER</t>
  </si>
  <si>
    <t>TOTAL PNS Board + MANAGER</t>
  </si>
  <si>
    <t>TOTAL NOT KNOWN Board + MANAGER</t>
  </si>
  <si>
    <t>BME - MGMT - PERM</t>
  </si>
  <si>
    <t>BME - MGMT - CONT</t>
  </si>
  <si>
    <t>BME - MGMT - VOL</t>
  </si>
  <si>
    <t>DIS - MGMT - PERM</t>
  </si>
  <si>
    <t>DIS - MGMT - CONT</t>
  </si>
  <si>
    <t>DIS - MGMT - VOL</t>
  </si>
  <si>
    <t>Total BOARD</t>
  </si>
  <si>
    <t>TOTAL MGMT</t>
  </si>
  <si>
    <t>BME</t>
  </si>
  <si>
    <t>DISABILITY</t>
  </si>
  <si>
    <t>LGBT</t>
  </si>
  <si>
    <t>FEMALE</t>
  </si>
  <si>
    <t>Diverse-led - LEADERSHIP SELECTION</t>
  </si>
  <si>
    <t>Artistic programme or other main activity</t>
  </si>
  <si>
    <t>Marketing</t>
  </si>
  <si>
    <t>Education programme</t>
  </si>
  <si>
    <t>Costs of generating funds</t>
  </si>
  <si>
    <t>Governance costs</t>
  </si>
  <si>
    <t>2016/17</t>
  </si>
  <si>
    <t>Full Portfolio (649)</t>
  </si>
  <si>
    <t>Board and Management - Gender</t>
  </si>
  <si>
    <t>Board</t>
  </si>
  <si>
    <t>Managers - Permanent</t>
  </si>
  <si>
    <t>Managers - Contractual</t>
  </si>
  <si>
    <t>Managers - Voluntary</t>
  </si>
  <si>
    <t>Male</t>
  </si>
  <si>
    <t>Female</t>
  </si>
  <si>
    <t>Prefer not to say</t>
  </si>
  <si>
    <t>Not Known</t>
  </si>
  <si>
    <t>Festival Activities (total)</t>
  </si>
  <si>
    <t>Festival Performances</t>
  </si>
  <si>
    <t>Gender</t>
  </si>
  <si>
    <t>Total Expenditure</t>
  </si>
  <si>
    <t>Org Size 15/16</t>
  </si>
  <si>
    <t>2016/2017</t>
  </si>
  <si>
    <t>2016-17</t>
  </si>
  <si>
    <t>2015-17</t>
  </si>
  <si>
    <t>Constant Sample (21)</t>
  </si>
  <si>
    <t>5-16yr (non-school) Non-Targeted No. of Activities</t>
  </si>
  <si>
    <t>5-16yr (non-school) Non-Targeted No. of Participants</t>
  </si>
  <si>
    <t>National Portfolio Organisations and Major Partner Museums - Annual Submission 2016/17</t>
  </si>
  <si>
    <t>Diversity:</t>
  </si>
  <si>
    <t>Rest of UK</t>
  </si>
  <si>
    <t>Rest of the World</t>
  </si>
  <si>
    <t>Managers</t>
  </si>
  <si>
    <t>Black or minority ethnic (BME) led</t>
  </si>
  <si>
    <t>All Diverse Led</t>
  </si>
  <si>
    <t>National Portfolio Organisations and Major Partner Museums
Annual Submission: top line tables 2016/2017</t>
  </si>
  <si>
    <t>An organisation is black or minority ethnic led if it self-defines as such, and if more than 50 per cent of the organisation’s board and senior management are from black or minority ethnic backgrounds. If an organisation has changed status between 2015/16 and 2016/17 it has been classified with the new status in the year on year comparison.</t>
  </si>
  <si>
    <t>An organisation is disability led if it self-defines as such, and if more than 50 per cent of the organisation’s board and senior management are disabled. If an organisation has changed status between 2015/16 and 2016/17 it has been classified with the new status in the year on year comparison.</t>
  </si>
  <si>
    <t>Financial information is taken from the organisation's Actual/Provisional accounts for the financial year 1st April 2016 to 31st March 2017. Estimates may be provided by organisations where precise data is not available.</t>
  </si>
  <si>
    <t>Generating funds</t>
  </si>
  <si>
    <t>Governance</t>
  </si>
  <si>
    <t>Total expenditure</t>
  </si>
  <si>
    <t>MPM only. The separate costs that are involved in the acquisition of collections.</t>
  </si>
  <si>
    <t>MPM only. The separate costs that are directly involved in the care and conservation of collections.</t>
  </si>
  <si>
    <t>The total costs of the artistic programme or main activity</t>
  </si>
  <si>
    <t>The total costs of marketing activity</t>
  </si>
  <si>
    <t>The total costs of the education programme, where relevant</t>
  </si>
  <si>
    <t xml:space="preserve">The total costs of overheads, such as administration costs (post, telephone, insurance, etc.) and premises costs (rent, heating, lighting, etc.) </t>
  </si>
  <si>
    <t>The total costs involved in generating funds</t>
  </si>
  <si>
    <t>The total costs involved in governance</t>
  </si>
  <si>
    <t>Any other costs not included above, including recoverable VAT</t>
  </si>
  <si>
    <t>Sum of expenditure in the above categories.</t>
  </si>
  <si>
    <t xml:space="preserve">This is the total number of performances, productions, presentations, concerts and readings taking place in 2016/17. This covers all performances, including school and CYP performances and broadcast (live or recorded) performances. </t>
  </si>
  <si>
    <t>This is the total number of exhibition days in 2016/17, i.e. the number of days that an exhibition has been open to public view.</t>
  </si>
  <si>
    <t>This is the total number of film screenings in 2016/17, i.e. the number of times a film has been exhibited or screened.</t>
  </si>
  <si>
    <t>This is the total number of performances and activities taking place as part of a festival programme in 2016/17.</t>
  </si>
  <si>
    <t>Managers refers to executive or senior management staff, for example, chief executive, executive director, finance director, chief accountant, general manager, human resources manager and legal adviser. The data includes both permanent, contracted/freelance and volunteer members of staff. The board refers to the board or governing body of the organisation.</t>
  </si>
  <si>
    <r>
      <t xml:space="preserve">On the 1st April 2009 Arts Council England became a provider of official statistics under the extended scope of the Statistics and Registration Act 2008. This means that when the Arts Council produces, manages and disseminates official statistics we strive to abide by the Code of Practice for Official Statistics published by the UK Statistics Authority in January 2009. For more information on the Code of Practice for Official Statistics see </t>
    </r>
    <r>
      <rPr>
        <u/>
        <sz val="11"/>
        <rFont val="Arial"/>
        <family val="2"/>
      </rPr>
      <t>www.statisticsauthority.gov.uk</t>
    </r>
    <r>
      <rPr>
        <sz val="11"/>
        <rFont val="Arial"/>
        <family val="2"/>
      </rPr>
      <t xml:space="preserve">
Data from the National portfolio organisations annual submission is one of the Arts Council's official statistics. In accordance with the Code of Practice, prior to the release of the headline data contained within the tables, the aggregate data from the 2016/17 Annual Submission has only been seen by researchers and analysts for production, publication and quality assurance purposes. In addition, a small number of staff have been briefed on the headline data for information purposes no more than 24 hours prior to the public release.
More information on the Arts Council's official statistics is available on the research section of the Arts Council website: </t>
    </r>
    <r>
      <rPr>
        <u/>
        <sz val="11"/>
        <rFont val="Arial"/>
        <family val="2"/>
      </rPr>
      <t>http://www.artscouncil.org.uk/research-and-data</t>
    </r>
  </si>
  <si>
    <t>Data received from organisations is subject to verification checks to ensure that it is as accurate as possible. The verification process involves cross-checking an organisation's responses in related fields in the submission and comparisons with data from last year's submission in order to identify any large or unexpected year-on-year changes.
Estimated attendance is the section of the submission with the greatest potential for error. Different organisations will use different methods in assessing and reporting their estimated attendances, and their methods can vary on a year-by-year basis. These changes in methods of measuring audiences can include audiences which were estimated one year being recorded as ‘known’ the following year or vice versa; therefore, ‘known attendances’ can also be affected by these variations. It is particularly difficult to estimate attendances at non-ticketed events such as carnivals. This release includes data provided by a number of carnival organisations which together make a substantial contribution to total estimated attendances. Subsidy per attendance is calculated using actual and estimated attendances combined.</t>
  </si>
  <si>
    <t>2. The % variance in the organisations between 2015/16 and 2016/17 has been calculated based on variance in absolute cash values between the two years.</t>
  </si>
  <si>
    <t>3. The average amount per attendance has been calculated using the total attendance, which includes both actual and estimated attendance for performances, exhibition days, film screenings and festivals.</t>
  </si>
  <si>
    <t>The size of the organisation has been determined from the total income field. The different types are: small size (less than £250,000), medium size (between £250,000 and £750,000), large size (over £750,000). If an organisation has changed size between 2015/16 and 2016/17 it has been classified as the previous size in the year on year comparison.</t>
  </si>
  <si>
    <t>Full Portfolio</t>
  </si>
  <si>
    <t>Current Selection</t>
  </si>
  <si>
    <t>no</t>
  </si>
  <si>
    <t>various</t>
  </si>
  <si>
    <t xml:space="preserve">105240
</t>
  </si>
  <si>
    <t xml:space="preserve">63100
</t>
  </si>
  <si>
    <t>9.3 million</t>
  </si>
  <si>
    <t>Not knowm</t>
  </si>
  <si>
    <t>41§</t>
  </si>
  <si>
    <t>yes</t>
  </si>
  <si>
    <t>Org Size (15/16)</t>
  </si>
  <si>
    <t>income 1617</t>
  </si>
  <si>
    <t>DIVERSITY</t>
  </si>
  <si>
    <t>Org Size 16/17</t>
  </si>
  <si>
    <t>Table 1: 2016/17</t>
  </si>
  <si>
    <t>Table 2: 2016/17 Diverse led organisations</t>
  </si>
  <si>
    <r>
      <t xml:space="preserve">Data from the 2016/17 annual submission is based on an adjusted questionnaire from the 2015/16 annual submission. In year on year comparisons, </t>
    </r>
    <r>
      <rPr>
        <b/>
        <sz val="11"/>
        <rFont val="Arial"/>
        <family val="2"/>
      </rPr>
      <t xml:space="preserve">only direct comparisons between equivalent questions have been made. </t>
    </r>
    <r>
      <rPr>
        <sz val="11"/>
        <rFont val="Arial"/>
        <family val="2"/>
      </rPr>
      <t xml:space="preserve">
It is important to be aware when using this data that organisations may have been reclassified due to  the diversity of their management and board.  
It should be noted that percentage changes can appear extreme in certain fields when aggregated numbers are based on either the reporting of a very small number of organisations or very small numbers being reported in that field. These percentage change figures are included in this release, for consistency and completeness, but should be regarded with appropriate caution.</t>
    </r>
  </si>
  <si>
    <t>*click into green cell for drop-down menu</t>
  </si>
  <si>
    <t xml:space="preserve">Each year organisations in receipt of regular funding from Arts Council England are required to complete an annual submission. This submission collects data on organisation profile, staffing, financial statements, numbers of performances, exhibition days, film screenings and educational activities and known and estimated audiences for these activities. 
In 2016/17 National portfolio organisations and Major Partner Museums submitted information from May 2017 to June 2017. 
686 National portfolio organisations were requested to complete the annual submission and 649 responses were analysed. This release is based on information provided by 649 arts organisations and museums in receipt of regular funding from Arts Council England in 2016/17. 
The top line tables include data provided by 21 Major Partner Museums (MPM), which can be selected as a distinct discipline. The MPM submission is based on the National portfolio organisations submission, but also contains Museum-specific questions on visitors. This has been included as Table 3. </t>
  </si>
  <si>
    <t xml:space="preserve">Click on the tabs at the bottom of the screen to access each table. Alternatively, use the hyperlinks below. On each page, the data is displayed as the whole submission, current selection (based on filters at the top of the page), and a constant sample. The year on year constant sample analysis refers to data provided by 593 organisations that were included in the analysis for both 2014/15 and 2015/16. Organisations that left the portfolio in 2014/15 have been removed from the comparative analysis. </t>
  </si>
  <si>
    <t>Publications refers to the production and distribution of books, directories, journals, catalogues, magazines, CDs and DVDs. Downloads includes files and content created for download as standalone work or as part of a wider activity</t>
  </si>
  <si>
    <t>£000s</t>
  </si>
  <si>
    <t>January 2018 - Version 2 published due to error on 2015/16 constant sample categorisation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</si>
</sst>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_-* #,##0_-;\-* #,##0_-;_-* &quot;-&quot;??_-;_-@_-"/>
    <numFmt numFmtId="165" formatCode="0.0%"/>
    <numFmt numFmtId="166" formatCode="##,###,"/>
    <numFmt numFmtId="167" formatCode="_-&quot;£&quot;* #,##0_-;\-&quot;£&quot;* #,##0_-;_-&quot;£&quot;* &quot;-&quot;??_-;_-@_-"/>
    <numFmt numFmtId="168" formatCode="#,###,"/>
    <numFmt numFmtId="169" formatCode="#,##0;\(#,##0\)"/>
    <numFmt numFmtId="170" formatCode="#,##0_ ;\-#,##0\ "/>
  </numFmts>
  <fonts count="49" x14ac:knownFonts="1">
    <font>
      <sz val="11"/>
      <color theme="1"/>
      <name val="Calibri"/>
      <family val="2"/>
      <scheme val="minor"/>
    </font>
    <font>
      <sz val="11"/>
      <color theme="1"/>
      <name val="Calibri"/>
      <family val="2"/>
      <scheme val="minor"/>
    </font>
    <font>
      <sz val="11"/>
      <color rgb="FFFF0000"/>
      <name val="Calibri"/>
      <family val="2"/>
      <scheme val="minor"/>
    </font>
    <font>
      <sz val="12"/>
      <color theme="1"/>
      <name val="Arial"/>
      <family val="2"/>
    </font>
    <font>
      <b/>
      <sz val="12"/>
      <color theme="1"/>
      <name val="Arial"/>
      <family val="2"/>
    </font>
    <font>
      <sz val="11"/>
      <color theme="1"/>
      <name val="Arial"/>
      <family val="2"/>
    </font>
    <font>
      <b/>
      <sz val="11"/>
      <color theme="1"/>
      <name val="Arial"/>
      <family val="2"/>
    </font>
    <font>
      <sz val="14"/>
      <color theme="1"/>
      <name val="Arial"/>
      <family val="2"/>
    </font>
    <font>
      <sz val="11"/>
      <name val="Arial"/>
      <family val="2"/>
    </font>
    <font>
      <b/>
      <sz val="11"/>
      <color theme="1"/>
      <name val="Calibri"/>
      <family val="2"/>
      <scheme val="minor"/>
    </font>
    <font>
      <sz val="11"/>
      <color rgb="FF0070C0"/>
      <name val="Calibri"/>
      <family val="2"/>
      <scheme val="minor"/>
    </font>
    <font>
      <sz val="16"/>
      <name val="Arial"/>
      <family val="2"/>
    </font>
    <font>
      <sz val="18"/>
      <color theme="1"/>
      <name val="Arial"/>
      <family val="2"/>
    </font>
    <font>
      <sz val="10"/>
      <color theme="1"/>
      <name val="Arial"/>
      <family val="2"/>
    </font>
    <font>
      <sz val="16"/>
      <color theme="1"/>
      <name val="Arial"/>
      <family val="2"/>
    </font>
    <font>
      <sz val="11"/>
      <color rgb="FFFF0000"/>
      <name val="Arial"/>
      <family val="2"/>
    </font>
    <font>
      <sz val="14"/>
      <name val="Arial"/>
      <family val="2"/>
    </font>
    <font>
      <sz val="12"/>
      <color theme="0"/>
      <name val="Arial"/>
      <family val="2"/>
    </font>
    <font>
      <b/>
      <sz val="12"/>
      <color rgb="FFFF0000"/>
      <name val="Arial"/>
      <family val="2"/>
    </font>
    <font>
      <b/>
      <sz val="14"/>
      <color theme="1" tint="0.249977111117893"/>
      <name val="Arial"/>
      <family val="2"/>
    </font>
    <font>
      <sz val="12"/>
      <color theme="1" tint="0.249977111117893"/>
      <name val="Arial"/>
      <family val="2"/>
    </font>
    <font>
      <b/>
      <sz val="14"/>
      <color theme="1"/>
      <name val="Arial"/>
      <family val="2"/>
    </font>
    <font>
      <sz val="12"/>
      <name val="Arial"/>
      <family val="2"/>
    </font>
    <font>
      <sz val="11"/>
      <color rgb="FFC00000"/>
      <name val="Arial"/>
      <family val="2"/>
    </font>
    <font>
      <sz val="11"/>
      <name val="Calibri"/>
      <family val="2"/>
      <scheme val="minor"/>
    </font>
    <font>
      <sz val="12"/>
      <color rgb="FFC00000"/>
      <name val="Arial"/>
      <family val="2"/>
    </font>
    <font>
      <sz val="3"/>
      <color theme="0"/>
      <name val="Arial"/>
      <family val="2"/>
    </font>
    <font>
      <b/>
      <sz val="3"/>
      <color theme="0"/>
      <name val="Arial"/>
      <family val="2"/>
    </font>
    <font>
      <b/>
      <sz val="14"/>
      <name val="Arial"/>
      <family val="2"/>
    </font>
    <font>
      <sz val="11"/>
      <color indexed="8"/>
      <name val="Calibri"/>
      <family val="2"/>
    </font>
    <font>
      <sz val="11"/>
      <color indexed="8"/>
      <name val="Arial"/>
      <family val="2"/>
    </font>
    <font>
      <sz val="10"/>
      <name val="Arial"/>
      <family val="2"/>
    </font>
    <font>
      <b/>
      <sz val="14"/>
      <color rgb="FFC10077"/>
      <name val="Arial"/>
      <family val="2"/>
    </font>
    <font>
      <sz val="12"/>
      <color indexed="8"/>
      <name val="Arial"/>
      <family val="2"/>
    </font>
    <font>
      <b/>
      <sz val="12"/>
      <name val="Arial"/>
      <family val="2"/>
    </font>
    <font>
      <u/>
      <sz val="10"/>
      <color indexed="12"/>
      <name val="Arial"/>
      <family val="2"/>
    </font>
    <font>
      <sz val="12"/>
      <color rgb="FFC10077"/>
      <name val="Arial"/>
      <family val="2"/>
    </font>
    <font>
      <i/>
      <sz val="11"/>
      <name val="Arial"/>
      <family val="2"/>
    </font>
    <font>
      <u/>
      <sz val="11"/>
      <name val="Arial"/>
      <family val="2"/>
    </font>
    <font>
      <sz val="12"/>
      <color rgb="FFFF0000"/>
      <name val="Arial"/>
      <family val="2"/>
    </font>
    <font>
      <u/>
      <sz val="12"/>
      <color rgb="FF7030A0"/>
      <name val="Arial"/>
      <family val="2"/>
    </font>
    <font>
      <sz val="12"/>
      <color rgb="FF7030A0"/>
      <name val="Arial"/>
      <family val="2"/>
    </font>
    <font>
      <b/>
      <sz val="12"/>
      <color rgb="FFC10077"/>
      <name val="Arial"/>
      <family val="2"/>
    </font>
    <font>
      <u/>
      <sz val="11.5"/>
      <color rgb="FFFF0000"/>
      <name val="Arial"/>
      <family val="2"/>
    </font>
    <font>
      <b/>
      <sz val="11"/>
      <name val="Arial"/>
      <family val="2"/>
    </font>
    <font>
      <b/>
      <sz val="11"/>
      <name val="Calibri"/>
      <family val="2"/>
      <scheme val="minor"/>
    </font>
    <font>
      <sz val="20"/>
      <name val="Arial"/>
      <family val="2"/>
    </font>
    <font>
      <b/>
      <sz val="3"/>
      <color theme="0" tint="-0.14999847407452621"/>
      <name val="Arial"/>
      <family val="2"/>
    </font>
    <font>
      <u/>
      <sz val="12"/>
      <color indexed="12"/>
      <name val="Arial"/>
      <family val="2"/>
    </font>
  </fonts>
  <fills count="32">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0070C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0.249977111117893"/>
        <bgColor indexed="64"/>
      </patternFill>
    </fill>
    <fill>
      <patternFill patternType="solid">
        <fgColor rgb="FF3C297C"/>
        <bgColor indexed="64"/>
      </patternFill>
    </fill>
    <fill>
      <patternFill patternType="solid">
        <fgColor rgb="FFF2665E"/>
        <bgColor indexed="64"/>
      </patternFill>
    </fill>
    <fill>
      <patternFill patternType="solid">
        <fgColor rgb="FF00A4AF"/>
        <bgColor indexed="64"/>
      </patternFill>
    </fill>
    <fill>
      <patternFill patternType="solid">
        <fgColor rgb="FF96B721"/>
        <bgColor indexed="64"/>
      </patternFill>
    </fill>
    <fill>
      <patternFill patternType="solid">
        <fgColor rgb="FFF9B000"/>
        <bgColor indexed="64"/>
      </patternFill>
    </fill>
    <fill>
      <patternFill patternType="solid">
        <fgColor theme="0" tint="-0.34998626667073579"/>
        <bgColor indexed="64"/>
      </patternFill>
    </fill>
    <fill>
      <patternFill patternType="solid">
        <fgColor rgb="FF0072B4"/>
        <bgColor indexed="64"/>
      </patternFill>
    </fill>
    <fill>
      <patternFill patternType="lightUp">
        <fgColor rgb="FF3C297C"/>
        <bgColor theme="0"/>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499984740745262"/>
      </left>
      <right/>
      <top/>
      <bottom/>
      <diagonal/>
    </border>
    <border>
      <left/>
      <right style="thin">
        <color theme="0" tint="-0.499984740745262"/>
      </right>
      <top/>
      <bottom/>
      <diagonal/>
    </border>
    <border>
      <left/>
      <right style="thin">
        <color indexed="64"/>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right style="thin">
        <color indexed="64"/>
      </right>
      <top/>
      <bottom style="hair">
        <color theme="1" tint="0.499984740745262"/>
      </bottom>
      <diagonal/>
    </border>
    <border>
      <left style="thin">
        <color indexed="64"/>
      </left>
      <right/>
      <top/>
      <bottom style="hair">
        <color theme="1" tint="0.499984740745262"/>
      </bottom>
      <diagonal/>
    </border>
    <border>
      <left/>
      <right style="thin">
        <color indexed="64"/>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style="thin">
        <color indexed="64"/>
      </left>
      <right/>
      <top style="thin">
        <color indexed="64"/>
      </top>
      <bottom style="hair">
        <color theme="1" tint="0.499984740745262"/>
      </bottom>
      <diagonal/>
    </border>
    <border>
      <left style="thin">
        <color indexed="64"/>
      </left>
      <right style="thin">
        <color indexed="64"/>
      </right>
      <top style="thin">
        <color indexed="64"/>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hair">
        <color theme="1" tint="0.499984740745262"/>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theme="0" tint="-0.49998474074526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indexed="64"/>
      </left>
      <right style="thin">
        <color indexed="64"/>
      </right>
      <top style="hair">
        <color theme="0" tint="-0.499984740745262"/>
      </top>
      <bottom style="thin">
        <color indexed="64"/>
      </bottom>
      <diagonal/>
    </border>
    <border>
      <left style="thin">
        <color indexed="64"/>
      </left>
      <right/>
      <top style="thin">
        <color indexed="64"/>
      </top>
      <bottom style="hair">
        <color theme="0" tint="-0.499984740745262"/>
      </bottom>
      <diagonal/>
    </border>
    <border>
      <left style="thin">
        <color indexed="64"/>
      </left>
      <right/>
      <top style="hair">
        <color theme="0" tint="-0.499984740745262"/>
      </top>
      <bottom style="thin">
        <color indexed="64"/>
      </bottom>
      <diagonal/>
    </border>
    <border>
      <left/>
      <right style="thin">
        <color indexed="64"/>
      </right>
      <top style="thin">
        <color indexed="64"/>
      </top>
      <bottom/>
      <diagonal/>
    </border>
    <border>
      <left style="thin">
        <color indexed="64"/>
      </left>
      <right/>
      <top style="hair">
        <color theme="0" tint="-0.499984740745262"/>
      </top>
      <bottom style="hair">
        <color theme="0" tint="-0.499984740745262"/>
      </bottom>
      <diagonal/>
    </border>
    <border>
      <left style="thin">
        <color indexed="64"/>
      </left>
      <right style="thin">
        <color theme="0" tint="-0.249977111117893"/>
      </right>
      <top style="thin">
        <color indexed="64"/>
      </top>
      <bottom style="thin">
        <color indexed="64"/>
      </bottom>
      <diagonal/>
    </border>
    <border>
      <left style="thin">
        <color indexed="64"/>
      </left>
      <right style="thin">
        <color indexed="64"/>
      </right>
      <top style="thin">
        <color indexed="64"/>
      </top>
      <bottom style="hair">
        <color theme="2" tint="-9.9948118533890809E-2"/>
      </bottom>
      <diagonal/>
    </border>
    <border>
      <left style="thin">
        <color indexed="64"/>
      </left>
      <right style="thin">
        <color theme="0" tint="-0.249977111117893"/>
      </right>
      <top style="thin">
        <color indexed="64"/>
      </top>
      <bottom style="hair">
        <color theme="2" tint="-9.9948118533890809E-2"/>
      </bottom>
      <diagonal/>
    </border>
    <border>
      <left/>
      <right style="thin">
        <color indexed="64"/>
      </right>
      <top style="thin">
        <color indexed="64"/>
      </top>
      <bottom style="hair">
        <color theme="2" tint="-9.9948118533890809E-2"/>
      </bottom>
      <diagonal/>
    </border>
    <border>
      <left style="thin">
        <color indexed="64"/>
      </left>
      <right style="thin">
        <color indexed="64"/>
      </right>
      <top style="hair">
        <color theme="2" tint="-9.9948118533890809E-2"/>
      </top>
      <bottom style="hair">
        <color theme="2" tint="-9.9948118533890809E-2"/>
      </bottom>
      <diagonal/>
    </border>
    <border>
      <left style="thin">
        <color indexed="64"/>
      </left>
      <right style="thin">
        <color theme="0" tint="-0.249977111117893"/>
      </right>
      <top style="hair">
        <color theme="2" tint="-9.9948118533890809E-2"/>
      </top>
      <bottom style="hair">
        <color theme="2" tint="-9.9948118533890809E-2"/>
      </bottom>
      <diagonal/>
    </border>
    <border>
      <left/>
      <right style="thin">
        <color indexed="64"/>
      </right>
      <top style="hair">
        <color theme="2" tint="-9.9948118533890809E-2"/>
      </top>
      <bottom style="hair">
        <color theme="2" tint="-9.9948118533890809E-2"/>
      </bottom>
      <diagonal/>
    </border>
    <border>
      <left style="thin">
        <color indexed="64"/>
      </left>
      <right style="thin">
        <color indexed="64"/>
      </right>
      <top style="hair">
        <color theme="2" tint="-9.9948118533890809E-2"/>
      </top>
      <bottom style="thin">
        <color indexed="64"/>
      </bottom>
      <diagonal/>
    </border>
    <border>
      <left style="thin">
        <color indexed="64"/>
      </left>
      <right style="thin">
        <color theme="0" tint="-0.249977111117893"/>
      </right>
      <top style="hair">
        <color theme="2" tint="-9.9948118533890809E-2"/>
      </top>
      <bottom style="thin">
        <color indexed="64"/>
      </bottom>
      <diagonal/>
    </border>
    <border>
      <left/>
      <right style="thin">
        <color indexed="64"/>
      </right>
      <top style="hair">
        <color theme="2" tint="-9.9948118533890809E-2"/>
      </top>
      <bottom style="thin">
        <color indexed="64"/>
      </bottom>
      <diagonal/>
    </border>
    <border>
      <left style="thin">
        <color indexed="64"/>
      </left>
      <right/>
      <top style="thin">
        <color indexed="64"/>
      </top>
      <bottom style="hair">
        <color theme="2" tint="-9.9948118533890809E-2"/>
      </bottom>
      <diagonal/>
    </border>
    <border>
      <left style="thin">
        <color indexed="64"/>
      </left>
      <right/>
      <top style="hair">
        <color theme="2" tint="-9.9948118533890809E-2"/>
      </top>
      <bottom style="hair">
        <color theme="2" tint="-9.9948118533890809E-2"/>
      </bottom>
      <diagonal/>
    </border>
    <border>
      <left style="thin">
        <color indexed="64"/>
      </left>
      <right/>
      <top style="hair">
        <color theme="2" tint="-9.9948118533890809E-2"/>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hair">
        <color theme="2" tint="-9.9948118533890809E-2"/>
      </bottom>
      <diagonal/>
    </border>
    <border>
      <left style="thin">
        <color theme="0" tint="-0.249977111117893"/>
      </left>
      <right style="thin">
        <color theme="0" tint="-0.249977111117893"/>
      </right>
      <top style="hair">
        <color theme="2" tint="-9.9948118533890809E-2"/>
      </top>
      <bottom style="thin">
        <color indexed="64"/>
      </bottom>
      <diagonal/>
    </border>
    <border>
      <left style="thin">
        <color indexed="64"/>
      </left>
      <right/>
      <top style="thin">
        <color indexed="64"/>
      </top>
      <bottom style="thin">
        <color theme="0" tint="-0.499984740745262"/>
      </bottom>
      <diagonal/>
    </border>
    <border>
      <left style="thin">
        <color indexed="64"/>
      </left>
      <right style="thin">
        <color indexed="64"/>
      </right>
      <top style="hair">
        <color theme="2" tint="-9.9948118533890809E-2"/>
      </top>
      <bottom/>
      <diagonal/>
    </border>
    <border>
      <left style="thin">
        <color indexed="64"/>
      </left>
      <right style="thin">
        <color indexed="64"/>
      </right>
      <top style="thin">
        <color theme="0" tint="-0.499984740745262"/>
      </top>
      <bottom style="hair">
        <color theme="2" tint="-9.9948118533890809E-2"/>
      </bottom>
      <diagonal/>
    </border>
    <border>
      <left style="thin">
        <color indexed="64"/>
      </left>
      <right style="thin">
        <color indexed="64"/>
      </right>
      <top/>
      <bottom style="hair">
        <color theme="2" tint="-9.9948118533890809E-2"/>
      </bottom>
      <diagonal/>
    </border>
    <border>
      <left style="thin">
        <color indexed="64"/>
      </left>
      <right style="thin">
        <color indexed="64"/>
      </right>
      <top style="hair">
        <color theme="1" tint="0.499984740745262"/>
      </top>
      <bottom/>
      <diagonal/>
    </border>
    <border>
      <left style="thin">
        <color indexed="64"/>
      </left>
      <right/>
      <top style="hair">
        <color theme="1" tint="0.499984740745262"/>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0" tint="-0.249977111117893"/>
      </left>
      <right style="thin">
        <color indexed="64"/>
      </right>
      <top style="thin">
        <color indexed="64"/>
      </top>
      <bottom style="thin">
        <color indexed="64"/>
      </bottom>
      <diagonal/>
    </border>
    <border>
      <left style="thin">
        <color theme="0" tint="-0.249977111117893"/>
      </left>
      <right style="thin">
        <color indexed="64"/>
      </right>
      <top style="thin">
        <color indexed="64"/>
      </top>
      <bottom style="hair">
        <color theme="2" tint="-9.9948118533890809E-2"/>
      </bottom>
      <diagonal/>
    </border>
    <border>
      <left style="thin">
        <color theme="0" tint="-0.249977111117893"/>
      </left>
      <right style="thin">
        <color indexed="64"/>
      </right>
      <top style="hair">
        <color theme="2" tint="-9.9948118533890809E-2"/>
      </top>
      <bottom style="thin">
        <color indexed="64"/>
      </bottom>
      <diagonal/>
    </border>
    <border>
      <left style="thin">
        <color indexed="64"/>
      </left>
      <right style="thin">
        <color theme="0" tint="-0.249977111117893"/>
      </right>
      <top/>
      <bottom/>
      <diagonal/>
    </border>
    <border>
      <left style="thin">
        <color theme="0" tint="-0.249977111117893"/>
      </left>
      <right style="thin">
        <color indexed="64"/>
      </right>
      <top/>
      <bottom/>
      <diagonal/>
    </border>
    <border>
      <left style="thin">
        <color indexed="64"/>
      </left>
      <right style="thin">
        <color theme="0" tint="-0.249977111117893"/>
      </right>
      <top style="thin">
        <color indexed="64"/>
      </top>
      <bottom/>
      <diagonal/>
    </border>
    <border>
      <left style="thin">
        <color theme="0" tint="-0.249977111117893"/>
      </left>
      <right style="thin">
        <color indexed="64"/>
      </right>
      <top style="thin">
        <color indexed="64"/>
      </top>
      <bottom/>
      <diagonal/>
    </border>
    <border>
      <left style="thin">
        <color indexed="64"/>
      </left>
      <right style="thin">
        <color theme="0" tint="-0.249977111117893"/>
      </right>
      <top/>
      <bottom style="thin">
        <color indexed="64"/>
      </bottom>
      <diagonal/>
    </border>
    <border>
      <left style="thin">
        <color theme="0" tint="-0.249977111117893"/>
      </left>
      <right style="thin">
        <color indexed="64"/>
      </right>
      <top/>
      <bottom style="thin">
        <color indexed="64"/>
      </bottom>
      <diagonal/>
    </border>
    <border>
      <left style="thin">
        <color theme="0" tint="-0.249977111117893"/>
      </left>
      <right style="thin">
        <color theme="0" tint="-0.249977111117893"/>
      </right>
      <top/>
      <bottom/>
      <diagonal/>
    </border>
    <border>
      <left style="thin">
        <color indexed="64"/>
      </left>
      <right/>
      <top style="thin">
        <color theme="0" tint="-0.499984740745262"/>
      </top>
      <bottom/>
      <diagonal/>
    </border>
    <border>
      <left style="thin">
        <color indexed="64"/>
      </left>
      <right style="thin">
        <color indexed="64"/>
      </right>
      <top style="thin">
        <color theme="0" tint="-0.499984740745262"/>
      </top>
      <bottom/>
      <diagonal/>
    </border>
    <border>
      <left style="thin">
        <color theme="0" tint="-0.249977111117893"/>
      </left>
      <right style="thin">
        <color theme="0" tint="-0.249977111117893"/>
      </right>
      <top/>
      <bottom style="thin">
        <color indexed="64"/>
      </bottom>
      <diagonal/>
    </border>
    <border>
      <left style="thin">
        <color rgb="FF3C297C"/>
      </left>
      <right style="thin">
        <color rgb="FF3C297C"/>
      </right>
      <top style="thin">
        <color indexed="64"/>
      </top>
      <bottom style="thin">
        <color rgb="FF3C297C"/>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9" fillId="0" borderId="0"/>
    <xf numFmtId="0" fontId="31" fillId="0" borderId="0"/>
    <xf numFmtId="0" fontId="35"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cellStyleXfs>
  <cellXfs count="559">
    <xf numFmtId="0" fontId="0" fillId="0" borderId="0" xfId="0"/>
    <xf numFmtId="0" fontId="0" fillId="0" borderId="0" xfId="0" applyAlignment="1">
      <alignment horizontal="center"/>
    </xf>
    <xf numFmtId="0" fontId="2" fillId="0" borderId="0" xfId="0" applyFont="1" applyAlignment="1">
      <alignment horizontal="center"/>
    </xf>
    <xf numFmtId="0" fontId="2" fillId="0" borderId="0" xfId="0" applyFont="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7" fillId="4" borderId="0" xfId="0" applyFont="1" applyFill="1" applyProtection="1"/>
    <xf numFmtId="0" fontId="5" fillId="4" borderId="0" xfId="0" applyFont="1" applyFill="1" applyProtection="1"/>
    <xf numFmtId="0" fontId="5" fillId="4" borderId="0" xfId="0" applyFont="1" applyFill="1" applyAlignment="1" applyProtection="1">
      <alignment vertical="center"/>
    </xf>
    <xf numFmtId="0" fontId="5" fillId="4" borderId="0" xfId="0" applyFont="1" applyFill="1" applyAlignment="1" applyProtection="1">
      <alignment horizontal="center" vertical="center"/>
    </xf>
    <xf numFmtId="0" fontId="5" fillId="4" borderId="0" xfId="0" applyFont="1" applyFill="1" applyBorder="1" applyProtection="1"/>
    <xf numFmtId="0" fontId="10" fillId="0" borderId="0" xfId="0" applyFont="1" applyAlignment="1">
      <alignment horizontal="center" vertical="center" wrapText="1"/>
    </xf>
    <xf numFmtId="164" fontId="5" fillId="4" borderId="0" xfId="1" applyNumberFormat="1" applyFont="1" applyFill="1" applyProtection="1"/>
    <xf numFmtId="164" fontId="5" fillId="4" borderId="0" xfId="1" applyNumberFormat="1" applyFont="1" applyFill="1" applyAlignment="1" applyProtection="1">
      <alignment horizontal="center" vertical="center"/>
    </xf>
    <xf numFmtId="0" fontId="12" fillId="4" borderId="0" xfId="0" applyFont="1" applyFill="1" applyBorder="1" applyAlignment="1" applyProtection="1">
      <alignment vertical="center"/>
    </xf>
    <xf numFmtId="0" fontId="5" fillId="3" borderId="4" xfId="0" applyFont="1" applyFill="1" applyBorder="1" applyProtection="1"/>
    <xf numFmtId="0" fontId="5" fillId="6" borderId="4" xfId="0" applyFont="1" applyFill="1" applyBorder="1" applyProtection="1"/>
    <xf numFmtId="165" fontId="5" fillId="6" borderId="10" xfId="2" applyNumberFormat="1" applyFont="1" applyFill="1" applyBorder="1" applyAlignment="1" applyProtection="1">
      <alignment horizontal="center" vertical="center"/>
    </xf>
    <xf numFmtId="165" fontId="5" fillId="6" borderId="9" xfId="2" applyNumberFormat="1" applyFont="1" applyFill="1" applyBorder="1" applyAlignment="1" applyProtection="1">
      <alignment horizontal="center" vertical="center"/>
    </xf>
    <xf numFmtId="165" fontId="5" fillId="4" borderId="0" xfId="2" applyNumberFormat="1" applyFont="1" applyFill="1" applyAlignment="1" applyProtection="1">
      <alignment horizontal="center" vertical="center"/>
    </xf>
    <xf numFmtId="165" fontId="5" fillId="4" borderId="0" xfId="2" applyNumberFormat="1" applyFont="1" applyFill="1" applyBorder="1" applyAlignment="1" applyProtection="1">
      <alignment horizontal="center" vertical="center"/>
    </xf>
    <xf numFmtId="165" fontId="5" fillId="4" borderId="0" xfId="2" applyNumberFormat="1" applyFont="1" applyFill="1" applyProtection="1"/>
    <xf numFmtId="0" fontId="5" fillId="0" borderId="0" xfId="0" applyFont="1" applyFill="1" applyBorder="1" applyProtection="1"/>
    <xf numFmtId="0" fontId="5" fillId="4" borderId="0" xfId="0" applyFont="1" applyFill="1" applyAlignment="1" applyProtection="1">
      <alignment horizontal="center"/>
    </xf>
    <xf numFmtId="0" fontId="6" fillId="3" borderId="11" xfId="1" applyNumberFormat="1" applyFont="1" applyFill="1" applyBorder="1" applyAlignment="1" applyProtection="1">
      <alignment horizontal="center" vertical="center"/>
    </xf>
    <xf numFmtId="164" fontId="5" fillId="0" borderId="8" xfId="1" applyNumberFormat="1" applyFont="1" applyFill="1" applyBorder="1" applyProtection="1"/>
    <xf numFmtId="164" fontId="5" fillId="3" borderId="8" xfId="1" applyNumberFormat="1" applyFont="1" applyFill="1" applyBorder="1" applyProtection="1"/>
    <xf numFmtId="164" fontId="5" fillId="6" borderId="8" xfId="1" applyNumberFormat="1" applyFont="1" applyFill="1" applyBorder="1" applyProtection="1"/>
    <xf numFmtId="0" fontId="14" fillId="3" borderId="1" xfId="0" applyFont="1" applyFill="1" applyBorder="1" applyAlignment="1" applyProtection="1">
      <alignment horizontal="center" vertical="center"/>
    </xf>
    <xf numFmtId="0" fontId="4" fillId="4" borderId="0" xfId="0" applyFont="1" applyFill="1" applyAlignment="1" applyProtection="1">
      <alignment horizontal="right" vertical="center" indent="1"/>
    </xf>
    <xf numFmtId="164" fontId="4" fillId="4" borderId="0" xfId="1" applyNumberFormat="1" applyFont="1" applyFill="1" applyAlignment="1" applyProtection="1">
      <alignment horizontal="right" vertical="center" indent="1"/>
    </xf>
    <xf numFmtId="0" fontId="5" fillId="4" borderId="0" xfId="0" applyFont="1" applyFill="1" applyBorder="1" applyAlignment="1" applyProtection="1">
      <alignment vertical="center"/>
    </xf>
    <xf numFmtId="164" fontId="7" fillId="4" borderId="0" xfId="1" applyNumberFormat="1" applyFont="1" applyFill="1" applyAlignment="1" applyProtection="1">
      <alignment vertical="center"/>
    </xf>
    <xf numFmtId="164" fontId="5" fillId="0" borderId="12" xfId="1" applyNumberFormat="1" applyFont="1" applyFill="1" applyBorder="1" applyProtection="1"/>
    <xf numFmtId="164" fontId="5" fillId="0" borderId="13" xfId="1" applyNumberFormat="1" applyFont="1" applyFill="1" applyBorder="1" applyProtection="1"/>
    <xf numFmtId="165" fontId="5" fillId="0" borderId="17" xfId="2" applyNumberFormat="1" applyFont="1" applyFill="1" applyBorder="1" applyAlignment="1" applyProtection="1">
      <alignment horizontal="center" vertical="center"/>
    </xf>
    <xf numFmtId="165" fontId="5" fillId="0" borderId="16" xfId="2" applyNumberFormat="1" applyFont="1" applyFill="1" applyBorder="1" applyAlignment="1" applyProtection="1">
      <alignment horizontal="center" vertical="center"/>
    </xf>
    <xf numFmtId="0" fontId="5" fillId="0" borderId="18" xfId="0" applyFont="1" applyFill="1" applyBorder="1" applyProtection="1"/>
    <xf numFmtId="164" fontId="5" fillId="0" borderId="19" xfId="1" applyNumberFormat="1" applyFont="1" applyFill="1" applyBorder="1" applyProtection="1"/>
    <xf numFmtId="0" fontId="5" fillId="0" borderId="17" xfId="0" applyFont="1" applyFill="1" applyBorder="1" applyProtection="1"/>
    <xf numFmtId="0" fontId="5" fillId="0" borderId="20" xfId="0" applyFont="1" applyFill="1" applyBorder="1" applyProtection="1"/>
    <xf numFmtId="164" fontId="5" fillId="0" borderId="21" xfId="1" applyNumberFormat="1" applyFont="1" applyFill="1" applyBorder="1" applyProtection="1"/>
    <xf numFmtId="165" fontId="5" fillId="0" borderId="18" xfId="2" applyNumberFormat="1" applyFont="1" applyFill="1" applyBorder="1" applyAlignment="1" applyProtection="1">
      <alignment horizontal="center" vertical="center"/>
    </xf>
    <xf numFmtId="165" fontId="5" fillId="0" borderId="22" xfId="2" applyNumberFormat="1" applyFont="1" applyFill="1" applyBorder="1" applyAlignment="1" applyProtection="1">
      <alignment horizontal="center" vertical="center"/>
    </xf>
    <xf numFmtId="165" fontId="5" fillId="0" borderId="20" xfId="2" applyNumberFormat="1" applyFont="1" applyFill="1" applyBorder="1" applyAlignment="1" applyProtection="1">
      <alignment horizontal="center" vertical="center"/>
    </xf>
    <xf numFmtId="165" fontId="5" fillId="0" borderId="23" xfId="2" applyNumberFormat="1" applyFont="1" applyFill="1" applyBorder="1" applyAlignment="1" applyProtection="1">
      <alignment horizontal="center" vertical="center"/>
    </xf>
    <xf numFmtId="0" fontId="5" fillId="3" borderId="2" xfId="0" applyFont="1" applyFill="1" applyBorder="1" applyProtection="1"/>
    <xf numFmtId="165" fontId="5" fillId="3" borderId="6" xfId="2" applyNumberFormat="1" applyFont="1" applyFill="1" applyBorder="1" applyAlignment="1" applyProtection="1">
      <alignment horizontal="center" vertical="center"/>
    </xf>
    <xf numFmtId="0" fontId="7" fillId="4" borderId="0" xfId="0" applyFont="1" applyFill="1" applyAlignment="1" applyProtection="1">
      <alignment vertical="top"/>
    </xf>
    <xf numFmtId="0" fontId="5" fillId="4" borderId="0" xfId="0" applyFont="1" applyFill="1" applyAlignment="1" applyProtection="1">
      <alignment vertical="top"/>
    </xf>
    <xf numFmtId="164" fontId="5" fillId="0" borderId="0" xfId="1" applyNumberFormat="1" applyFont="1" applyFill="1" applyProtection="1"/>
    <xf numFmtId="0" fontId="6" fillId="3" borderId="1" xfId="1" applyNumberFormat="1" applyFont="1" applyFill="1" applyBorder="1" applyAlignment="1" applyProtection="1">
      <alignment horizontal="center" vertical="center"/>
    </xf>
    <xf numFmtId="0" fontId="5" fillId="3" borderId="1" xfId="1" applyNumberFormat="1" applyFont="1" applyFill="1" applyBorder="1" applyAlignment="1" applyProtection="1">
      <alignment horizontal="center" vertical="center"/>
    </xf>
    <xf numFmtId="164" fontId="6" fillId="3" borderId="1" xfId="1" applyNumberFormat="1" applyFont="1" applyFill="1" applyBorder="1" applyProtection="1"/>
    <xf numFmtId="165" fontId="6" fillId="3" borderId="2" xfId="2" applyNumberFormat="1" applyFont="1" applyFill="1" applyBorder="1" applyAlignment="1" applyProtection="1">
      <alignment horizontal="center" vertical="center"/>
    </xf>
    <xf numFmtId="0" fontId="5" fillId="0" borderId="0" xfId="0" applyFont="1" applyFill="1" applyAlignment="1" applyProtection="1">
      <alignment vertical="center"/>
    </xf>
    <xf numFmtId="0" fontId="5" fillId="0" borderId="0" xfId="0" applyFont="1" applyFill="1" applyProtection="1"/>
    <xf numFmtId="0" fontId="5" fillId="0" borderId="0" xfId="0" applyFont="1" applyFill="1" applyAlignment="1" applyProtection="1">
      <alignment vertical="top"/>
    </xf>
    <xf numFmtId="0" fontId="5" fillId="0" borderId="0" xfId="0" applyFont="1" applyFill="1" applyAlignment="1" applyProtection="1">
      <alignment horizontal="center" vertical="center"/>
    </xf>
    <xf numFmtId="0" fontId="6" fillId="3" borderId="2" xfId="0" applyFont="1" applyFill="1" applyBorder="1" applyProtection="1"/>
    <xf numFmtId="0" fontId="5" fillId="6" borderId="8" xfId="0" applyFont="1" applyFill="1" applyBorder="1" applyProtection="1"/>
    <xf numFmtId="164" fontId="5" fillId="0" borderId="26" xfId="1" applyNumberFormat="1" applyFont="1" applyFill="1" applyBorder="1" applyProtection="1"/>
    <xf numFmtId="0" fontId="8" fillId="3" borderId="1" xfId="1" applyNumberFormat="1" applyFont="1" applyFill="1" applyBorder="1" applyAlignment="1" applyProtection="1">
      <alignment horizontal="center" vertical="center"/>
    </xf>
    <xf numFmtId="164" fontId="5" fillId="0" borderId="30" xfId="1" applyNumberFormat="1" applyFont="1" applyFill="1" applyBorder="1" applyProtection="1"/>
    <xf numFmtId="164" fontId="5" fillId="0" borderId="31" xfId="1" applyNumberFormat="1" applyFont="1" applyFill="1" applyBorder="1" applyProtection="1"/>
    <xf numFmtId="164" fontId="5" fillId="0" borderId="32" xfId="1" applyNumberFormat="1" applyFont="1" applyFill="1" applyBorder="1" applyProtection="1"/>
    <xf numFmtId="0" fontId="5" fillId="0" borderId="33" xfId="0" applyFont="1" applyFill="1" applyBorder="1" applyProtection="1"/>
    <xf numFmtId="0" fontId="5" fillId="0" borderId="34" xfId="0" applyFont="1" applyFill="1" applyBorder="1" applyProtection="1"/>
    <xf numFmtId="0" fontId="6" fillId="3" borderId="24" xfId="1" applyNumberFormat="1" applyFont="1" applyFill="1" applyBorder="1" applyAlignment="1" applyProtection="1">
      <alignment horizontal="center" vertical="center"/>
    </xf>
    <xf numFmtId="0" fontId="5" fillId="0" borderId="36" xfId="0" applyFont="1" applyFill="1" applyBorder="1" applyProtection="1"/>
    <xf numFmtId="0" fontId="5" fillId="6" borderId="2" xfId="0" applyFont="1" applyFill="1" applyBorder="1" applyProtection="1"/>
    <xf numFmtId="164" fontId="5" fillId="6" borderId="1" xfId="1" applyNumberFormat="1" applyFont="1" applyFill="1" applyBorder="1" applyProtection="1"/>
    <xf numFmtId="0" fontId="3" fillId="4" borderId="0" xfId="0" applyFont="1" applyFill="1" applyAlignment="1" applyProtection="1">
      <alignment horizontal="center" vertical="center"/>
    </xf>
    <xf numFmtId="0" fontId="3" fillId="4" borderId="0" xfId="0" applyFont="1" applyFill="1" applyBorder="1" applyAlignment="1" applyProtection="1">
      <alignment vertical="center"/>
    </xf>
    <xf numFmtId="167" fontId="0" fillId="0" borderId="0" xfId="3" applyNumberFormat="1" applyFont="1" applyAlignment="1">
      <alignment vertical="center" wrapText="1"/>
    </xf>
    <xf numFmtId="167" fontId="0" fillId="0" borderId="0" xfId="3" applyNumberFormat="1" applyFont="1"/>
    <xf numFmtId="0" fontId="0" fillId="0" borderId="0" xfId="0" applyNumberFormat="1" applyAlignment="1">
      <alignment horizontal="center" vertical="center"/>
    </xf>
    <xf numFmtId="0" fontId="0" fillId="0" borderId="0" xfId="0" applyNumberFormat="1" applyAlignment="1">
      <alignment horizontal="center" vertical="center" wrapText="1"/>
    </xf>
    <xf numFmtId="0" fontId="0" fillId="0" borderId="0" xfId="3" applyNumberFormat="1" applyFont="1" applyAlignment="1">
      <alignment horizontal="center" vertical="center"/>
    </xf>
    <xf numFmtId="0" fontId="9" fillId="0" borderId="0" xfId="0" applyNumberFormat="1" applyFont="1" applyAlignment="1">
      <alignment horizontal="center" vertical="center"/>
    </xf>
    <xf numFmtId="0" fontId="9" fillId="0" borderId="0" xfId="0" applyNumberFormat="1" applyFont="1" applyAlignment="1">
      <alignment horizontal="left" vertical="center"/>
    </xf>
    <xf numFmtId="166" fontId="3" fillId="0" borderId="39" xfId="1" applyNumberFormat="1" applyFont="1" applyFill="1" applyBorder="1" applyAlignment="1" applyProtection="1">
      <alignment horizontal="left" vertical="center" indent="1"/>
    </xf>
    <xf numFmtId="166" fontId="3" fillId="0" borderId="42" xfId="1" applyNumberFormat="1" applyFont="1" applyFill="1" applyBorder="1" applyAlignment="1" applyProtection="1">
      <alignment horizontal="left" vertical="center" indent="1"/>
    </xf>
    <xf numFmtId="166" fontId="3" fillId="0" borderId="45" xfId="1" applyNumberFormat="1" applyFont="1" applyFill="1" applyBorder="1" applyAlignment="1" applyProtection="1">
      <alignment horizontal="left" vertical="center" indent="1"/>
    </xf>
    <xf numFmtId="165" fontId="20" fillId="4" borderId="0" xfId="2" applyNumberFormat="1" applyFont="1" applyFill="1" applyAlignment="1" applyProtection="1">
      <alignment horizontal="left" vertical="center"/>
    </xf>
    <xf numFmtId="0" fontId="0" fillId="5" borderId="0" xfId="0" applyNumberFormat="1" applyFill="1" applyAlignment="1">
      <alignment horizontal="center" vertical="center"/>
    </xf>
    <xf numFmtId="0" fontId="0" fillId="5" borderId="0" xfId="0" applyFill="1" applyAlignment="1">
      <alignment vertical="center" wrapText="1"/>
    </xf>
    <xf numFmtId="165" fontId="4" fillId="0" borderId="40" xfId="2" applyNumberFormat="1" applyFont="1" applyFill="1" applyBorder="1" applyAlignment="1" applyProtection="1">
      <alignment horizontal="right" vertical="center" indent="1"/>
    </xf>
    <xf numFmtId="165" fontId="4" fillId="0" borderId="43" xfId="2" applyNumberFormat="1" applyFont="1" applyFill="1" applyBorder="1" applyAlignment="1" applyProtection="1">
      <alignment horizontal="right" vertical="center" indent="1"/>
    </xf>
    <xf numFmtId="165" fontId="4" fillId="0" borderId="46" xfId="2" applyNumberFormat="1" applyFont="1" applyFill="1" applyBorder="1" applyAlignment="1" applyProtection="1">
      <alignment horizontal="right" vertical="center" indent="1"/>
    </xf>
    <xf numFmtId="0" fontId="2" fillId="0" borderId="0" xfId="0" applyFont="1" applyAlignment="1">
      <alignment horizontal="center" vertical="center" wrapText="1"/>
    </xf>
    <xf numFmtId="0" fontId="19" fillId="3" borderId="0" xfId="0" applyFont="1" applyFill="1" applyAlignment="1" applyProtection="1">
      <alignment horizontal="left" vertical="center"/>
    </xf>
    <xf numFmtId="0" fontId="0" fillId="5" borderId="0" xfId="0" applyNumberFormat="1" applyFill="1" applyAlignment="1">
      <alignment horizontal="center" vertical="center" wrapText="1"/>
    </xf>
    <xf numFmtId="0" fontId="5" fillId="4" borderId="0" xfId="0" applyFont="1" applyFill="1" applyBorder="1" applyAlignment="1" applyProtection="1">
      <alignment horizontal="center" vertical="center" textRotation="90" wrapText="1"/>
    </xf>
    <xf numFmtId="0" fontId="0" fillId="7" borderId="0" xfId="0" applyFill="1" applyAlignment="1">
      <alignment vertical="center" wrapText="1"/>
    </xf>
    <xf numFmtId="164" fontId="8" fillId="0" borderId="19" xfId="1" applyNumberFormat="1" applyFont="1" applyFill="1" applyBorder="1" applyProtection="1"/>
    <xf numFmtId="164" fontId="8" fillId="6" borderId="8" xfId="1" applyNumberFormat="1" applyFont="1" applyFill="1" applyBorder="1" applyProtection="1"/>
    <xf numFmtId="165" fontId="15" fillId="6" borderId="9" xfId="2" applyNumberFormat="1" applyFont="1" applyFill="1" applyBorder="1" applyAlignment="1" applyProtection="1">
      <alignment horizontal="center" vertical="center"/>
    </xf>
    <xf numFmtId="0" fontId="5" fillId="0" borderId="38" xfId="0" applyFont="1" applyFill="1" applyBorder="1" applyProtection="1"/>
    <xf numFmtId="164" fontId="5" fillId="0" borderId="38" xfId="1" applyNumberFormat="1" applyFont="1" applyFill="1" applyBorder="1" applyProtection="1"/>
    <xf numFmtId="0" fontId="5" fillId="0" borderId="41" xfId="0" applyFont="1" applyFill="1" applyBorder="1" applyProtection="1"/>
    <xf numFmtId="164" fontId="5" fillId="0" borderId="41" xfId="1" applyNumberFormat="1" applyFont="1" applyFill="1" applyBorder="1" applyProtection="1"/>
    <xf numFmtId="0" fontId="5" fillId="0" borderId="54" xfId="0" applyFont="1" applyFill="1" applyBorder="1" applyProtection="1"/>
    <xf numFmtId="164" fontId="5" fillId="0" borderId="54" xfId="1" applyNumberFormat="1" applyFont="1" applyFill="1" applyBorder="1" applyProtection="1"/>
    <xf numFmtId="164" fontId="8" fillId="0" borderId="55" xfId="1" applyNumberFormat="1" applyFont="1" applyFill="1" applyBorder="1" applyProtection="1"/>
    <xf numFmtId="164" fontId="8" fillId="0" borderId="41" xfId="1" applyNumberFormat="1" applyFont="1" applyFill="1" applyBorder="1" applyProtection="1"/>
    <xf numFmtId="164" fontId="8" fillId="0" borderId="54" xfId="1" applyNumberFormat="1" applyFont="1" applyFill="1" applyBorder="1" applyProtection="1"/>
    <xf numFmtId="0" fontId="5" fillId="0" borderId="56" xfId="0" applyFont="1" applyFill="1" applyBorder="1" applyProtection="1"/>
    <xf numFmtId="164" fontId="5" fillId="0" borderId="56" xfId="1" applyNumberFormat="1" applyFont="1" applyFill="1" applyBorder="1" applyProtection="1"/>
    <xf numFmtId="0" fontId="5" fillId="0" borderId="44" xfId="0" applyFont="1" applyFill="1" applyBorder="1" applyProtection="1"/>
    <xf numFmtId="164" fontId="5" fillId="0" borderId="44" xfId="1" applyNumberFormat="1" applyFont="1" applyFill="1" applyBorder="1" applyProtection="1"/>
    <xf numFmtId="164" fontId="8" fillId="0" borderId="56" xfId="1" applyNumberFormat="1" applyFont="1" applyFill="1" applyBorder="1" applyProtection="1"/>
    <xf numFmtId="164" fontId="8" fillId="0" borderId="44" xfId="1" applyNumberFormat="1" applyFont="1" applyFill="1" applyBorder="1" applyProtection="1"/>
    <xf numFmtId="165" fontId="8" fillId="6" borderId="10" xfId="2" applyNumberFormat="1" applyFont="1" applyFill="1" applyBorder="1" applyAlignment="1" applyProtection="1">
      <alignment horizontal="center" vertical="center"/>
    </xf>
    <xf numFmtId="164" fontId="5" fillId="0" borderId="57" xfId="1" applyNumberFormat="1" applyFont="1" applyFill="1" applyBorder="1" applyProtection="1"/>
    <xf numFmtId="0" fontId="5" fillId="0" borderId="58" xfId="0" applyFont="1" applyFill="1" applyBorder="1" applyProtection="1"/>
    <xf numFmtId="0" fontId="5" fillId="4" borderId="0" xfId="0" applyFont="1" applyFill="1" applyAlignment="1" applyProtection="1"/>
    <xf numFmtId="0" fontId="5" fillId="4" borderId="1" xfId="0" applyFont="1" applyFill="1" applyBorder="1" applyProtection="1"/>
    <xf numFmtId="0" fontId="5" fillId="4" borderId="1" xfId="1" applyNumberFormat="1" applyFont="1" applyFill="1" applyBorder="1" applyAlignment="1" applyProtection="1">
      <alignment horizontal="center" vertical="center"/>
    </xf>
    <xf numFmtId="0" fontId="6" fillId="4" borderId="1" xfId="1" applyNumberFormat="1" applyFont="1" applyFill="1" applyBorder="1" applyAlignment="1" applyProtection="1">
      <alignment horizontal="center" vertical="center"/>
    </xf>
    <xf numFmtId="164" fontId="5" fillId="4" borderId="1" xfId="1" applyNumberFormat="1" applyFont="1" applyFill="1" applyBorder="1" applyAlignment="1" applyProtection="1">
      <alignment horizontal="right"/>
    </xf>
    <xf numFmtId="164" fontId="5" fillId="4" borderId="1" xfId="1" applyNumberFormat="1" applyFont="1" applyFill="1" applyBorder="1" applyProtection="1"/>
    <xf numFmtId="0" fontId="5" fillId="4" borderId="0" xfId="0" applyFont="1" applyFill="1" applyAlignment="1" applyProtection="1">
      <alignment horizontal="right"/>
    </xf>
    <xf numFmtId="164" fontId="5" fillId="4" borderId="0" xfId="0" applyNumberFormat="1" applyFont="1" applyFill="1" applyProtection="1"/>
    <xf numFmtId="164" fontId="6" fillId="4" borderId="0" xfId="1" applyNumberFormat="1" applyFont="1" applyFill="1" applyBorder="1" applyAlignment="1" applyProtection="1">
      <alignment horizontal="center" vertical="center"/>
    </xf>
    <xf numFmtId="0" fontId="5" fillId="4" borderId="0" xfId="1" applyNumberFormat="1" applyFont="1" applyFill="1" applyBorder="1" applyAlignment="1" applyProtection="1">
      <alignment horizontal="right" vertical="center"/>
    </xf>
    <xf numFmtId="164" fontId="5" fillId="4" borderId="0" xfId="1" applyNumberFormat="1" applyFont="1" applyFill="1" applyBorder="1" applyAlignment="1" applyProtection="1">
      <alignment horizontal="center" vertical="center"/>
    </xf>
    <xf numFmtId="0" fontId="13" fillId="4" borderId="0" xfId="0" applyFont="1" applyFill="1" applyAlignment="1" applyProtection="1">
      <alignment horizontal="center"/>
    </xf>
    <xf numFmtId="164" fontId="5" fillId="4" borderId="0" xfId="1" applyNumberFormat="1" applyFont="1" applyFill="1" applyBorder="1" applyProtection="1"/>
    <xf numFmtId="0" fontId="5" fillId="4" borderId="0" xfId="0" applyFont="1" applyFill="1" applyBorder="1" applyAlignment="1" applyProtection="1"/>
    <xf numFmtId="0" fontId="3" fillId="4" borderId="0" xfId="0" applyFont="1" applyFill="1" applyProtection="1"/>
    <xf numFmtId="0" fontId="3" fillId="4" borderId="0" xfId="0" applyFont="1" applyFill="1" applyAlignment="1" applyProtection="1">
      <alignment vertical="top"/>
    </xf>
    <xf numFmtId="0" fontId="3" fillId="4" borderId="0" xfId="0" applyFont="1" applyFill="1" applyBorder="1" applyAlignment="1" applyProtection="1">
      <alignment vertical="top"/>
    </xf>
    <xf numFmtId="0" fontId="3" fillId="4" borderId="0" xfId="0" applyFont="1" applyFill="1" applyAlignment="1" applyProtection="1">
      <alignment horizontal="left" vertical="top"/>
    </xf>
    <xf numFmtId="0" fontId="0" fillId="7" borderId="0" xfId="0" applyNumberFormat="1" applyFill="1" applyAlignment="1">
      <alignment horizontal="center" vertical="center" wrapText="1"/>
    </xf>
    <xf numFmtId="0" fontId="0" fillId="12" borderId="0" xfId="0" applyFill="1" applyAlignment="1">
      <alignment vertical="center" wrapText="1"/>
    </xf>
    <xf numFmtId="0" fontId="0" fillId="12" borderId="0" xfId="0" applyFill="1" applyAlignment="1">
      <alignment horizontal="center" vertical="center" wrapText="1"/>
    </xf>
    <xf numFmtId="0" fontId="9" fillId="2" borderId="0" xfId="0" applyNumberFormat="1" applyFont="1" applyFill="1" applyAlignment="1">
      <alignment horizontal="left" vertical="center"/>
    </xf>
    <xf numFmtId="0" fontId="0" fillId="0" borderId="10"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59" xfId="0" applyBorder="1" applyAlignment="1">
      <alignment horizontal="center"/>
    </xf>
    <xf numFmtId="0" fontId="0" fillId="0" borderId="29" xfId="0" applyBorder="1" applyAlignment="1">
      <alignment horizontal="center"/>
    </xf>
    <xf numFmtId="0" fontId="2" fillId="1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4" fillId="7" borderId="24" xfId="0" applyFont="1" applyFill="1" applyBorder="1" applyAlignment="1">
      <alignment horizontal="center" vertical="center" wrapText="1"/>
    </xf>
    <xf numFmtId="0" fontId="0" fillId="13" borderId="0" xfId="0" applyNumberFormat="1" applyFill="1" applyAlignment="1">
      <alignment horizontal="center" vertical="center"/>
    </xf>
    <xf numFmtId="0" fontId="0" fillId="13" borderId="0" xfId="0" applyFill="1" applyAlignment="1">
      <alignment horizontal="center" vertical="center" wrapText="1"/>
    </xf>
    <xf numFmtId="0" fontId="9" fillId="13" borderId="0" xfId="0" applyNumberFormat="1" applyFont="1" applyFill="1" applyAlignment="1">
      <alignment horizontal="center" vertical="center"/>
    </xf>
    <xf numFmtId="44" fontId="3" fillId="0" borderId="0" xfId="3" applyNumberFormat="1" applyFont="1" applyFill="1" applyBorder="1" applyAlignment="1" applyProtection="1">
      <alignment vertical="center"/>
    </xf>
    <xf numFmtId="0" fontId="25" fillId="4" borderId="0" xfId="0" applyFont="1" applyFill="1" applyAlignment="1" applyProtection="1">
      <alignment horizontal="left" vertical="center" indent="1"/>
    </xf>
    <xf numFmtId="44" fontId="3" fillId="0" borderId="28" xfId="3" applyNumberFormat="1" applyFont="1" applyFill="1" applyBorder="1" applyAlignment="1" applyProtection="1">
      <alignment vertical="center"/>
    </xf>
    <xf numFmtId="44" fontId="3" fillId="0" borderId="60" xfId="3" applyNumberFormat="1" applyFont="1" applyFill="1" applyBorder="1" applyAlignment="1" applyProtection="1">
      <alignment vertical="center"/>
    </xf>
    <xf numFmtId="44" fontId="3" fillId="0" borderId="10" xfId="3" applyNumberFormat="1" applyFont="1" applyFill="1" applyBorder="1" applyAlignment="1" applyProtection="1">
      <alignment vertical="center"/>
    </xf>
    <xf numFmtId="44" fontId="3" fillId="0" borderId="59" xfId="3" applyNumberFormat="1" applyFont="1" applyFill="1" applyBorder="1" applyAlignment="1" applyProtection="1">
      <alignment vertical="center"/>
    </xf>
    <xf numFmtId="2" fontId="26" fillId="0" borderId="35" xfId="0" applyNumberFormat="1" applyFont="1" applyFill="1" applyBorder="1" applyAlignment="1" applyProtection="1">
      <alignment horizontal="right" vertical="center"/>
    </xf>
    <xf numFmtId="2" fontId="26" fillId="0" borderId="9" xfId="0" applyNumberFormat="1" applyFont="1" applyFill="1" applyBorder="1" applyAlignment="1" applyProtection="1">
      <alignment horizontal="right" vertical="center"/>
    </xf>
    <xf numFmtId="2" fontId="26" fillId="0" borderId="29" xfId="0" applyNumberFormat="1" applyFont="1" applyFill="1" applyBorder="1" applyAlignment="1" applyProtection="1">
      <alignment horizontal="right" vertical="center"/>
    </xf>
    <xf numFmtId="2" fontId="26" fillId="4" borderId="0" xfId="0" applyNumberFormat="1" applyFont="1" applyFill="1" applyBorder="1" applyAlignment="1" applyProtection="1">
      <alignment horizontal="right" vertical="center"/>
    </xf>
    <xf numFmtId="2" fontId="27" fillId="0" borderId="6" xfId="0" applyNumberFormat="1" applyFont="1" applyFill="1" applyBorder="1" applyAlignment="1" applyProtection="1">
      <alignment horizontal="right" vertical="center"/>
    </xf>
    <xf numFmtId="44" fontId="4" fillId="0" borderId="2" xfId="3" applyFont="1" applyFill="1" applyBorder="1" applyAlignment="1" applyProtection="1">
      <alignment vertical="center"/>
    </xf>
    <xf numFmtId="0" fontId="0" fillId="17" borderId="0" xfId="0" applyFill="1" applyAlignment="1">
      <alignment vertical="center" wrapText="1"/>
    </xf>
    <xf numFmtId="0" fontId="0" fillId="0" borderId="0" xfId="0" applyFill="1" applyAlignment="1">
      <alignment vertical="center" wrapText="1"/>
    </xf>
    <xf numFmtId="0" fontId="0" fillId="3" borderId="0" xfId="0" applyFill="1" applyAlignment="1">
      <alignment horizontal="center" vertical="center" wrapText="1"/>
    </xf>
    <xf numFmtId="0" fontId="0" fillId="17" borderId="60" xfId="0" applyFill="1" applyBorder="1" applyAlignment="1">
      <alignment vertical="center" wrapText="1"/>
    </xf>
    <xf numFmtId="0" fontId="0" fillId="17" borderId="61" xfId="0" applyFill="1" applyBorder="1" applyAlignment="1">
      <alignment vertical="center" wrapText="1"/>
    </xf>
    <xf numFmtId="0" fontId="0" fillId="17" borderId="35" xfId="0" applyFill="1" applyBorder="1" applyAlignment="1">
      <alignment vertical="center" wrapText="1"/>
    </xf>
    <xf numFmtId="0" fontId="0" fillId="0" borderId="10" xfId="0" applyBorder="1"/>
    <xf numFmtId="0" fontId="0" fillId="0" borderId="0" xfId="0" applyBorder="1"/>
    <xf numFmtId="0" fontId="0" fillId="0" borderId="9" xfId="0" applyBorder="1"/>
    <xf numFmtId="0" fontId="24" fillId="17" borderId="0" xfId="0" applyFont="1" applyFill="1" applyAlignment="1">
      <alignment horizontal="center" vertical="center" wrapText="1"/>
    </xf>
    <xf numFmtId="0" fontId="0" fillId="17" borderId="0" xfId="0" applyFill="1" applyAlignment="1">
      <alignment horizontal="center" vertical="center" wrapText="1"/>
    </xf>
    <xf numFmtId="0" fontId="0" fillId="7" borderId="0" xfId="0" applyNumberFormat="1" applyFill="1" applyAlignment="1">
      <alignment horizontal="center" vertical="center"/>
    </xf>
    <xf numFmtId="0" fontId="24" fillId="18" borderId="24" xfId="0" applyFont="1" applyFill="1" applyBorder="1" applyAlignment="1">
      <alignment horizontal="center" vertical="center" wrapText="1"/>
    </xf>
    <xf numFmtId="0" fontId="0" fillId="19" borderId="0" xfId="0" applyNumberFormat="1" applyFill="1" applyAlignment="1">
      <alignment horizontal="center" vertical="center"/>
    </xf>
    <xf numFmtId="0" fontId="24" fillId="19" borderId="24" xfId="0" applyFont="1" applyFill="1" applyBorder="1" applyAlignment="1">
      <alignment horizontal="center" vertical="center" wrapText="1"/>
    </xf>
    <xf numFmtId="0" fontId="24" fillId="19" borderId="35" xfId="0" applyFont="1" applyFill="1" applyBorder="1" applyAlignment="1">
      <alignment horizontal="center" vertical="center" wrapText="1"/>
    </xf>
    <xf numFmtId="0" fontId="0" fillId="20" borderId="0" xfId="0" applyNumberFormat="1" applyFill="1" applyAlignment="1">
      <alignment horizontal="center" vertical="center"/>
    </xf>
    <xf numFmtId="0" fontId="24" fillId="20" borderId="24" xfId="0" applyFont="1" applyFill="1" applyBorder="1" applyAlignment="1">
      <alignment horizontal="center" vertical="center" wrapText="1"/>
    </xf>
    <xf numFmtId="0" fontId="0" fillId="0" borderId="8" xfId="0" applyBorder="1" applyAlignment="1">
      <alignment horizontal="center"/>
    </xf>
    <xf numFmtId="0" fontId="0" fillId="0" borderId="26" xfId="0" applyBorder="1" applyAlignment="1">
      <alignment horizontal="center"/>
    </xf>
    <xf numFmtId="165" fontId="0" fillId="0" borderId="0" xfId="2" applyNumberFormat="1" applyFont="1" applyBorder="1" applyAlignment="1">
      <alignment horizontal="center"/>
    </xf>
    <xf numFmtId="0" fontId="0" fillId="0" borderId="0" xfId="2" applyNumberFormat="1" applyFont="1" applyBorder="1" applyAlignment="1">
      <alignment horizontal="center"/>
    </xf>
    <xf numFmtId="0" fontId="30" fillId="4" borderId="0" xfId="4" applyFont="1" applyFill="1" applyProtection="1"/>
    <xf numFmtId="0" fontId="8" fillId="4" borderId="0" xfId="4" applyFont="1" applyFill="1" applyAlignment="1" applyProtection="1">
      <alignment horizontal="left" vertical="top" wrapText="1" indent="5"/>
    </xf>
    <xf numFmtId="0" fontId="34" fillId="4" borderId="0" xfId="5" applyFont="1" applyFill="1" applyAlignment="1" applyProtection="1">
      <alignment horizontal="left" indent="5"/>
    </xf>
    <xf numFmtId="0" fontId="8" fillId="4" borderId="0" xfId="5" applyFont="1" applyFill="1" applyAlignment="1" applyProtection="1">
      <alignment horizontal="left" vertical="top" wrapText="1" indent="5"/>
    </xf>
    <xf numFmtId="0" fontId="33" fillId="4" borderId="0" xfId="4" applyFont="1" applyFill="1" applyProtection="1"/>
    <xf numFmtId="0" fontId="36" fillId="4" borderId="0" xfId="4" applyFont="1" applyFill="1" applyProtection="1"/>
    <xf numFmtId="0" fontId="8" fillId="0" borderId="0" xfId="5" applyFont="1" applyFill="1" applyAlignment="1" applyProtection="1">
      <alignment horizontal="left" wrapText="1" indent="5"/>
    </xf>
    <xf numFmtId="0" fontId="8" fillId="4" borderId="0" xfId="0" applyFont="1" applyFill="1" applyAlignment="1" applyProtection="1">
      <alignment horizontal="left" vertical="top" wrapText="1" indent="5"/>
    </xf>
    <xf numFmtId="0" fontId="34" fillId="4" borderId="0" xfId="5" applyFont="1" applyFill="1" applyAlignment="1" applyProtection="1">
      <alignment horizontal="left" wrapText="1" indent="5"/>
    </xf>
    <xf numFmtId="0" fontId="30" fillId="4" borderId="0" xfId="4" applyNumberFormat="1" applyFont="1" applyFill="1" applyAlignment="1" applyProtection="1">
      <alignment wrapText="1"/>
    </xf>
    <xf numFmtId="0" fontId="8" fillId="4" borderId="0" xfId="5" applyFont="1" applyFill="1" applyAlignment="1" applyProtection="1">
      <alignment horizontal="left" wrapText="1" indent="5"/>
    </xf>
    <xf numFmtId="0" fontId="40" fillId="4" borderId="0" xfId="6" applyFont="1" applyFill="1" applyAlignment="1" applyProtection="1">
      <alignment horizontal="left" indent="10"/>
    </xf>
    <xf numFmtId="0" fontId="41" fillId="4" borderId="0" xfId="4" applyFont="1" applyFill="1" applyAlignment="1" applyProtection="1">
      <alignment horizontal="left" indent="10"/>
    </xf>
    <xf numFmtId="0" fontId="0" fillId="4" borderId="0" xfId="0" applyFill="1" applyAlignment="1" applyProtection="1">
      <alignment horizontal="left" vertical="top" wrapText="1"/>
    </xf>
    <xf numFmtId="0" fontId="3" fillId="4" borderId="0" xfId="0" applyFont="1" applyFill="1" applyAlignment="1" applyProtection="1">
      <alignment horizontal="left" vertical="top" wrapText="1"/>
    </xf>
    <xf numFmtId="0" fontId="0" fillId="4" borderId="0" xfId="0" applyFill="1" applyProtection="1"/>
    <xf numFmtId="0" fontId="32" fillId="4" borderId="0" xfId="5" applyFont="1" applyFill="1" applyAlignment="1" applyProtection="1">
      <alignment horizontal="left" vertical="top" wrapText="1"/>
    </xf>
    <xf numFmtId="0" fontId="42" fillId="4" borderId="0" xfId="5" applyFont="1" applyFill="1" applyAlignment="1" applyProtection="1">
      <alignment horizontal="left" vertical="top" wrapText="1"/>
    </xf>
    <xf numFmtId="0" fontId="21" fillId="4" borderId="0" xfId="0" applyFont="1" applyFill="1" applyAlignment="1" applyProtection="1">
      <alignment horizontal="left" vertical="top"/>
    </xf>
    <xf numFmtId="0" fontId="4" fillId="4" borderId="0" xfId="0" applyFont="1" applyFill="1" applyAlignment="1" applyProtection="1">
      <alignment horizontal="left" vertical="top" wrapText="1"/>
    </xf>
    <xf numFmtId="169" fontId="34" fillId="4" borderId="0" xfId="0" applyNumberFormat="1" applyFont="1" applyFill="1" applyBorder="1" applyAlignment="1" applyProtection="1">
      <alignment horizontal="left" wrapText="1"/>
    </xf>
    <xf numFmtId="169" fontId="34" fillId="4" borderId="0" xfId="0" applyNumberFormat="1" applyFont="1" applyFill="1" applyBorder="1" applyAlignment="1" applyProtection="1">
      <alignment vertical="top" wrapText="1"/>
    </xf>
    <xf numFmtId="169" fontId="22" fillId="4" borderId="0" xfId="0" applyNumberFormat="1" applyFont="1" applyFill="1" applyBorder="1" applyAlignment="1" applyProtection="1">
      <alignment horizontal="left" vertical="top" wrapText="1"/>
    </xf>
    <xf numFmtId="169" fontId="34" fillId="4" borderId="0" xfId="0" applyNumberFormat="1" applyFont="1" applyFill="1" applyBorder="1" applyAlignment="1" applyProtection="1">
      <alignment horizontal="left" vertical="top" wrapText="1"/>
    </xf>
    <xf numFmtId="169" fontId="22" fillId="4" borderId="0" xfId="0" applyNumberFormat="1" applyFont="1" applyFill="1" applyBorder="1" applyAlignment="1" applyProtection="1">
      <alignment vertical="top" wrapText="1"/>
    </xf>
    <xf numFmtId="169" fontId="39" fillId="4" borderId="0" xfId="0" applyNumberFormat="1" applyFont="1" applyFill="1" applyBorder="1" applyAlignment="1" applyProtection="1">
      <alignment horizontal="left" vertical="top" wrapText="1"/>
    </xf>
    <xf numFmtId="0" fontId="39" fillId="4" borderId="0" xfId="0" applyFont="1" applyFill="1" applyAlignment="1" applyProtection="1">
      <alignment horizontal="left" vertical="top" wrapText="1"/>
    </xf>
    <xf numFmtId="0" fontId="15" fillId="4" borderId="0" xfId="4" applyFont="1" applyFill="1" applyAlignment="1" applyProtection="1">
      <alignment horizontal="left" indent="5"/>
    </xf>
    <xf numFmtId="0" fontId="18" fillId="4" borderId="0" xfId="4" applyFont="1" applyFill="1" applyAlignment="1" applyProtection="1">
      <alignment horizontal="left" indent="5"/>
    </xf>
    <xf numFmtId="0" fontId="39" fillId="4" borderId="0" xfId="4" applyFont="1" applyFill="1" applyAlignment="1" applyProtection="1">
      <alignment horizontal="left" vertical="top" wrapText="1" indent="5"/>
    </xf>
    <xf numFmtId="0" fontId="18" fillId="4" borderId="0" xfId="5" applyFont="1" applyFill="1" applyAlignment="1" applyProtection="1">
      <alignment horizontal="left" indent="5"/>
    </xf>
    <xf numFmtId="0" fontId="39" fillId="4" borderId="0" xfId="5" applyFont="1" applyFill="1" applyAlignment="1" applyProtection="1">
      <alignment horizontal="left" vertical="top" wrapText="1" indent="5"/>
    </xf>
    <xf numFmtId="0" fontId="39" fillId="4" borderId="0" xfId="4" applyFont="1" applyFill="1" applyAlignment="1" applyProtection="1">
      <alignment horizontal="left" indent="5"/>
    </xf>
    <xf numFmtId="0" fontId="43" fillId="4" borderId="0" xfId="6" applyFont="1" applyFill="1" applyAlignment="1" applyProtection="1">
      <alignment horizontal="left" indent="5"/>
    </xf>
    <xf numFmtId="0" fontId="39" fillId="4" borderId="0" xfId="5" applyFont="1" applyFill="1" applyAlignment="1" applyProtection="1">
      <alignment horizontal="left" wrapText="1" indent="5"/>
    </xf>
    <xf numFmtId="0" fontId="18" fillId="4" borderId="0" xfId="5" applyFont="1" applyFill="1" applyAlignment="1" applyProtection="1">
      <alignment horizontal="left" wrapText="1" indent="5"/>
    </xf>
    <xf numFmtId="0" fontId="34" fillId="4" borderId="0" xfId="4" applyFont="1" applyFill="1" applyAlignment="1" applyProtection="1">
      <alignment horizontal="left" indent="5"/>
    </xf>
    <xf numFmtId="0" fontId="8" fillId="4" borderId="0" xfId="4" applyFont="1" applyFill="1" applyProtection="1"/>
    <xf numFmtId="0" fontId="8" fillId="0" borderId="0" xfId="4" applyFont="1" applyFill="1" applyAlignment="1" applyProtection="1">
      <alignment horizontal="left" wrapText="1" indent="5"/>
    </xf>
    <xf numFmtId="169" fontId="22" fillId="4" borderId="0" xfId="0" applyNumberFormat="1" applyFont="1" applyFill="1" applyBorder="1" applyAlignment="1" applyProtection="1">
      <alignment horizontal="left" vertical="center" wrapText="1"/>
    </xf>
    <xf numFmtId="0" fontId="0" fillId="4" borderId="0" xfId="0" applyFill="1" applyAlignment="1" applyProtection="1">
      <alignment vertical="center"/>
    </xf>
    <xf numFmtId="0" fontId="28" fillId="4" borderId="0" xfId="5" applyFont="1" applyFill="1" applyAlignment="1" applyProtection="1">
      <alignment horizontal="left" vertical="center" wrapText="1" indent="3"/>
    </xf>
    <xf numFmtId="0" fontId="30" fillId="4" borderId="0" xfId="4" applyFont="1" applyFill="1" applyAlignment="1" applyProtection="1">
      <alignment horizontal="left" vertical="center" indent="3"/>
    </xf>
    <xf numFmtId="0" fontId="22" fillId="4" borderId="0" xfId="0" applyFont="1" applyFill="1" applyAlignment="1" applyProtection="1">
      <alignment horizontal="left" vertical="top" wrapText="1"/>
    </xf>
    <xf numFmtId="44" fontId="4" fillId="3" borderId="2" xfId="3" applyNumberFormat="1" applyFont="1" applyFill="1" applyBorder="1" applyAlignment="1" applyProtection="1">
      <alignment vertical="center"/>
    </xf>
    <xf numFmtId="2" fontId="27" fillId="3" borderId="6" xfId="0" applyNumberFormat="1" applyFont="1" applyFill="1" applyBorder="1" applyAlignment="1" applyProtection="1">
      <alignment horizontal="right" vertical="center"/>
    </xf>
    <xf numFmtId="0" fontId="22" fillId="4" borderId="0" xfId="0" applyFont="1" applyFill="1" applyAlignment="1" applyProtection="1">
      <alignment vertical="top" wrapText="1"/>
    </xf>
    <xf numFmtId="0" fontId="34" fillId="4" borderId="0" xfId="0" applyFont="1" applyFill="1" applyAlignment="1" applyProtection="1">
      <alignment vertical="top" wrapText="1"/>
    </xf>
    <xf numFmtId="0" fontId="24" fillId="4" borderId="0" xfId="0" applyFont="1" applyFill="1" applyProtection="1"/>
    <xf numFmtId="0" fontId="2" fillId="0" borderId="35"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0" xfId="0" applyFont="1" applyBorder="1" applyAlignment="1">
      <alignment horizontal="center"/>
    </xf>
    <xf numFmtId="0" fontId="2" fillId="0" borderId="9" xfId="0" applyFont="1" applyBorder="1" applyAlignment="1">
      <alignment horizontal="center"/>
    </xf>
    <xf numFmtId="0" fontId="2" fillId="0" borderId="29" xfId="0" applyFont="1" applyBorder="1" applyAlignment="1">
      <alignment horizontal="center"/>
    </xf>
    <xf numFmtId="0" fontId="2" fillId="0" borderId="0" xfId="0" applyNumberFormat="1" applyFont="1" applyAlignment="1">
      <alignment horizontal="center" vertical="center"/>
    </xf>
    <xf numFmtId="0" fontId="0" fillId="5" borderId="0" xfId="0" applyFill="1" applyAlignment="1">
      <alignment horizontal="center" vertical="center" wrapText="1"/>
    </xf>
    <xf numFmtId="0" fontId="2" fillId="0" borderId="10"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vertical="center"/>
    </xf>
    <xf numFmtId="0" fontId="45" fillId="19" borderId="24" xfId="0" applyFont="1" applyFill="1" applyBorder="1" applyAlignment="1">
      <alignment horizontal="center" vertical="center" wrapText="1"/>
    </xf>
    <xf numFmtId="0" fontId="0" fillId="0" borderId="0" xfId="0" applyBorder="1" applyAlignment="1">
      <alignment horizontal="center" vertical="center" wrapText="1"/>
    </xf>
    <xf numFmtId="0" fontId="9" fillId="13" borderId="0" xfId="0" applyNumberFormat="1" applyFont="1" applyFill="1" applyAlignment="1">
      <alignment horizontal="left" vertical="center"/>
    </xf>
    <xf numFmtId="0" fontId="0" fillId="2" borderId="0" xfId="0" applyFill="1" applyAlignment="1">
      <alignment horizontal="center"/>
    </xf>
    <xf numFmtId="164" fontId="0" fillId="0" borderId="0" xfId="1" applyNumberFormat="1" applyFont="1" applyAlignment="1">
      <alignment horizontal="center"/>
    </xf>
    <xf numFmtId="164" fontId="0" fillId="0" borderId="0" xfId="1" applyNumberFormat="1" applyFont="1"/>
    <xf numFmtId="164" fontId="0" fillId="2" borderId="0" xfId="1" applyNumberFormat="1" applyFont="1" applyFill="1"/>
    <xf numFmtId="0" fontId="0" fillId="2" borderId="0" xfId="0" applyFill="1"/>
    <xf numFmtId="0" fontId="0" fillId="12" borderId="0" xfId="0" applyFill="1" applyAlignment="1">
      <alignment horizontal="center"/>
    </xf>
    <xf numFmtId="164" fontId="0" fillId="2" borderId="0" xfId="1" applyNumberFormat="1" applyFont="1" applyFill="1" applyAlignment="1">
      <alignment horizontal="center"/>
    </xf>
    <xf numFmtId="0" fontId="0" fillId="12" borderId="0" xfId="0" applyFill="1"/>
    <xf numFmtId="0" fontId="5" fillId="4" borderId="10" xfId="1" applyNumberFormat="1" applyFont="1" applyFill="1" applyBorder="1" applyAlignment="1" applyProtection="1">
      <alignment horizontal="center" vertical="center"/>
    </xf>
    <xf numFmtId="0" fontId="5" fillId="4" borderId="0" xfId="1" applyNumberFormat="1" applyFont="1" applyFill="1" applyBorder="1" applyAlignment="1" applyProtection="1">
      <alignment horizontal="center" vertical="center"/>
    </xf>
    <xf numFmtId="0" fontId="6" fillId="4" borderId="0" xfId="1" applyNumberFormat="1" applyFont="1" applyFill="1" applyBorder="1" applyAlignment="1" applyProtection="1">
      <alignment horizontal="center" vertical="center"/>
    </xf>
    <xf numFmtId="165" fontId="34" fillId="3" borderId="2" xfId="0" applyNumberFormat="1" applyFont="1" applyFill="1" applyBorder="1" applyAlignment="1" applyProtection="1">
      <alignment horizontal="center" vertical="center"/>
    </xf>
    <xf numFmtId="165" fontId="34" fillId="3" borderId="1" xfId="0" applyNumberFormat="1" applyFont="1" applyFill="1" applyBorder="1" applyAlignment="1" applyProtection="1">
      <alignment horizontal="center" vertical="center"/>
    </xf>
    <xf numFmtId="9" fontId="0" fillId="0" borderId="0" xfId="2" applyFont="1"/>
    <xf numFmtId="167" fontId="0" fillId="0" borderId="0" xfId="0" applyNumberFormat="1"/>
    <xf numFmtId="164" fontId="0" fillId="0" borderId="0" xfId="1" applyNumberFormat="1" applyFont="1" applyAlignment="1">
      <alignment horizontal="center" vertical="center"/>
    </xf>
    <xf numFmtId="164" fontId="0" fillId="0" borderId="0" xfId="1" applyNumberFormat="1" applyFont="1" applyAlignment="1">
      <alignment vertical="center" wrapText="1"/>
    </xf>
    <xf numFmtId="164" fontId="5" fillId="0" borderId="24" xfId="1" applyNumberFormat="1" applyFont="1" applyFill="1" applyBorder="1" applyProtection="1"/>
    <xf numFmtId="0" fontId="5" fillId="8" borderId="60" xfId="0" applyFont="1" applyFill="1" applyBorder="1" applyProtection="1"/>
    <xf numFmtId="0" fontId="5" fillId="8" borderId="59" xfId="0" applyFont="1" applyFill="1" applyBorder="1" applyProtection="1"/>
    <xf numFmtId="0" fontId="23" fillId="9" borderId="60" xfId="0" applyFont="1" applyFill="1" applyBorder="1" applyProtection="1"/>
    <xf numFmtId="0" fontId="23" fillId="9" borderId="59" xfId="0" applyFont="1" applyFill="1" applyBorder="1" applyProtection="1"/>
    <xf numFmtId="0" fontId="5" fillId="10" borderId="60" xfId="0" applyFont="1" applyFill="1" applyBorder="1" applyProtection="1"/>
    <xf numFmtId="0" fontId="5" fillId="10" borderId="59" xfId="0" applyFont="1" applyFill="1" applyBorder="1" applyProtection="1"/>
    <xf numFmtId="0" fontId="5" fillId="0" borderId="24" xfId="0" applyFont="1" applyFill="1" applyBorder="1" applyProtection="1"/>
    <xf numFmtId="0" fontId="5" fillId="0" borderId="8" xfId="0" applyFont="1" applyFill="1" applyBorder="1" applyProtection="1"/>
    <xf numFmtId="0" fontId="5" fillId="0" borderId="26" xfId="0" applyFont="1" applyFill="1" applyBorder="1" applyProtection="1"/>
    <xf numFmtId="0" fontId="5" fillId="0" borderId="60" xfId="0" applyFont="1" applyFill="1" applyBorder="1" applyProtection="1"/>
    <xf numFmtId="0" fontId="5" fillId="4" borderId="0" xfId="0" applyFont="1" applyFill="1" applyProtection="1"/>
    <xf numFmtId="165" fontId="5" fillId="3" borderId="10" xfId="2" applyNumberFormat="1" applyFont="1" applyFill="1" applyBorder="1" applyAlignment="1" applyProtection="1">
      <alignment horizontal="center" vertical="center"/>
    </xf>
    <xf numFmtId="165" fontId="5" fillId="3" borderId="9" xfId="2" applyNumberFormat="1" applyFont="1" applyFill="1" applyBorder="1" applyAlignment="1" applyProtection="1">
      <alignment horizontal="center" vertical="center"/>
    </xf>
    <xf numFmtId="0" fontId="5" fillId="0" borderId="10" xfId="0" applyFont="1" applyFill="1" applyBorder="1" applyProtection="1"/>
    <xf numFmtId="0" fontId="5" fillId="0" borderId="59" xfId="0" applyFont="1" applyFill="1" applyBorder="1" applyProtection="1"/>
    <xf numFmtId="164" fontId="3" fillId="4" borderId="0" xfId="1" applyNumberFormat="1" applyFont="1" applyFill="1" applyBorder="1" applyAlignment="1" applyProtection="1">
      <alignment horizontal="center" vertical="top"/>
    </xf>
    <xf numFmtId="164" fontId="8" fillId="0" borderId="72" xfId="1" applyNumberFormat="1" applyFont="1" applyFill="1" applyBorder="1" applyProtection="1"/>
    <xf numFmtId="0" fontId="8" fillId="3" borderId="2" xfId="1" applyNumberFormat="1" applyFont="1" applyFill="1" applyBorder="1" applyAlignment="1" applyProtection="1">
      <alignment horizontal="center" vertical="center"/>
    </xf>
    <xf numFmtId="0" fontId="0" fillId="0" borderId="0" xfId="0"/>
    <xf numFmtId="0" fontId="5" fillId="4" borderId="0" xfId="0" applyFont="1" applyFill="1" applyProtection="1"/>
    <xf numFmtId="0" fontId="5" fillId="4" borderId="0" xfId="0" applyFont="1" applyFill="1" applyBorder="1" applyProtection="1"/>
    <xf numFmtId="165" fontId="5" fillId="3" borderId="10" xfId="2" applyNumberFormat="1" applyFont="1" applyFill="1" applyBorder="1" applyAlignment="1" applyProtection="1">
      <alignment horizontal="center" vertical="center"/>
    </xf>
    <xf numFmtId="165" fontId="5" fillId="3" borderId="9" xfId="2" applyNumberFormat="1" applyFont="1" applyFill="1" applyBorder="1" applyAlignment="1" applyProtection="1">
      <alignment horizontal="center" vertical="center"/>
    </xf>
    <xf numFmtId="165" fontId="5" fillId="6" borderId="10" xfId="2" applyNumberFormat="1" applyFont="1" applyFill="1" applyBorder="1" applyAlignment="1" applyProtection="1">
      <alignment horizontal="center" vertical="center"/>
    </xf>
    <xf numFmtId="165" fontId="5" fillId="6" borderId="9" xfId="2" applyNumberFormat="1" applyFont="1" applyFill="1" applyBorder="1" applyAlignment="1" applyProtection="1">
      <alignment horizontal="center" vertical="center"/>
    </xf>
    <xf numFmtId="165" fontId="5" fillId="0" borderId="15" xfId="2" applyNumberFormat="1" applyFont="1" applyFill="1" applyBorder="1" applyAlignment="1" applyProtection="1">
      <alignment horizontal="center" vertical="center"/>
    </xf>
    <xf numFmtId="165" fontId="5" fillId="0" borderId="14" xfId="2" applyNumberFormat="1" applyFont="1" applyFill="1" applyBorder="1" applyAlignment="1" applyProtection="1">
      <alignment horizontal="center" vertical="center"/>
    </xf>
    <xf numFmtId="165" fontId="5" fillId="0" borderId="17" xfId="2" applyNumberFormat="1" applyFont="1" applyFill="1" applyBorder="1" applyAlignment="1" applyProtection="1">
      <alignment horizontal="center" vertical="center"/>
    </xf>
    <xf numFmtId="165" fontId="5" fillId="0" borderId="16" xfId="2" applyNumberFormat="1" applyFont="1" applyFill="1" applyBorder="1" applyAlignment="1" applyProtection="1">
      <alignment horizontal="center" vertical="center"/>
    </xf>
    <xf numFmtId="165" fontId="5" fillId="0" borderId="18" xfId="2" applyNumberFormat="1" applyFont="1" applyFill="1" applyBorder="1" applyAlignment="1" applyProtection="1">
      <alignment horizontal="center" vertical="center"/>
    </xf>
    <xf numFmtId="165" fontId="5" fillId="0" borderId="22" xfId="2" applyNumberFormat="1" applyFont="1" applyFill="1" applyBorder="1" applyAlignment="1" applyProtection="1">
      <alignment horizontal="center" vertical="center"/>
    </xf>
    <xf numFmtId="165" fontId="5" fillId="0" borderId="20" xfId="2" applyNumberFormat="1" applyFont="1" applyFill="1" applyBorder="1" applyAlignment="1" applyProtection="1">
      <alignment horizontal="center" vertical="center"/>
    </xf>
    <xf numFmtId="165" fontId="5" fillId="0" borderId="23" xfId="2" applyNumberFormat="1" applyFont="1" applyFill="1" applyBorder="1" applyAlignment="1" applyProtection="1">
      <alignment horizontal="center" vertical="center"/>
    </xf>
    <xf numFmtId="165" fontId="5" fillId="3" borderId="6" xfId="2" applyNumberFormat="1" applyFont="1" applyFill="1" applyBorder="1" applyAlignment="1" applyProtection="1">
      <alignment horizontal="center" vertical="center"/>
    </xf>
    <xf numFmtId="165" fontId="6" fillId="3" borderId="2" xfId="2" applyNumberFormat="1" applyFont="1" applyFill="1" applyBorder="1" applyAlignment="1" applyProtection="1">
      <alignment horizontal="center" vertical="center"/>
    </xf>
    <xf numFmtId="0" fontId="5" fillId="0" borderId="0" xfId="0" applyFont="1" applyFill="1" applyProtection="1"/>
    <xf numFmtId="165" fontId="8" fillId="6" borderId="9" xfId="2" applyNumberFormat="1" applyFont="1" applyFill="1" applyBorder="1" applyAlignment="1" applyProtection="1">
      <alignment horizontal="center" vertical="center"/>
    </xf>
    <xf numFmtId="0" fontId="5" fillId="0" borderId="36" xfId="0" applyFont="1" applyFill="1" applyBorder="1" applyProtection="1"/>
    <xf numFmtId="0" fontId="7" fillId="3" borderId="0" xfId="0" applyFont="1" applyFill="1" applyAlignment="1" applyProtection="1">
      <alignment vertical="center"/>
    </xf>
    <xf numFmtId="165" fontId="8" fillId="6" borderId="10" xfId="2" applyNumberFormat="1" applyFont="1" applyFill="1" applyBorder="1" applyAlignment="1" applyProtection="1">
      <alignment horizontal="center" vertical="center"/>
    </xf>
    <xf numFmtId="165" fontId="5" fillId="6" borderId="6" xfId="2" applyNumberFormat="1" applyFont="1" applyFill="1" applyBorder="1" applyAlignment="1" applyProtection="1">
      <alignment horizontal="center" vertical="center"/>
    </xf>
    <xf numFmtId="164" fontId="8" fillId="0" borderId="10" xfId="1" applyNumberFormat="1" applyFont="1" applyFill="1" applyBorder="1" applyProtection="1"/>
    <xf numFmtId="164" fontId="8" fillId="6" borderId="10" xfId="1" applyNumberFormat="1" applyFont="1" applyFill="1" applyBorder="1" applyProtection="1"/>
    <xf numFmtId="164" fontId="8" fillId="0" borderId="59" xfId="1" applyNumberFormat="1" applyFont="1" applyFill="1" applyBorder="1" applyProtection="1"/>
    <xf numFmtId="164" fontId="5" fillId="0" borderId="0" xfId="0" applyNumberFormat="1" applyFont="1" applyFill="1" applyProtection="1"/>
    <xf numFmtId="164" fontId="5" fillId="0" borderId="33" xfId="1" applyNumberFormat="1" applyFont="1" applyFill="1" applyBorder="1" applyProtection="1"/>
    <xf numFmtId="164" fontId="5" fillId="0" borderId="36" xfId="1" applyNumberFormat="1" applyFont="1" applyFill="1" applyBorder="1" applyProtection="1"/>
    <xf numFmtId="164" fontId="8" fillId="6" borderId="2" xfId="1" applyNumberFormat="1" applyFont="1" applyFill="1" applyBorder="1" applyProtection="1"/>
    <xf numFmtId="165" fontId="8" fillId="6" borderId="2" xfId="2" applyNumberFormat="1" applyFont="1" applyFill="1" applyBorder="1" applyAlignment="1" applyProtection="1">
      <alignment horizontal="center" vertical="center"/>
    </xf>
    <xf numFmtId="165" fontId="3" fillId="0" borderId="47" xfId="2" applyNumberFormat="1" applyFont="1" applyFill="1" applyBorder="1" applyAlignment="1" applyProtection="1">
      <alignment horizontal="right" vertical="center"/>
    </xf>
    <xf numFmtId="165" fontId="3" fillId="0" borderId="48" xfId="2" applyNumberFormat="1" applyFont="1" applyFill="1" applyBorder="1" applyAlignment="1" applyProtection="1">
      <alignment horizontal="right" vertical="center"/>
    </xf>
    <xf numFmtId="0" fontId="0" fillId="21" borderId="0" xfId="0" applyFill="1"/>
    <xf numFmtId="0" fontId="0" fillId="21" borderId="0" xfId="0" applyFill="1" applyAlignment="1">
      <alignment horizontal="center"/>
    </xf>
    <xf numFmtId="165" fontId="4" fillId="0" borderId="38" xfId="2" applyNumberFormat="1" applyFont="1" applyFill="1" applyBorder="1" applyAlignment="1" applyProtection="1">
      <alignment horizontal="right" vertical="center"/>
    </xf>
    <xf numFmtId="165" fontId="4" fillId="0" borderId="41" xfId="2" applyNumberFormat="1" applyFont="1" applyFill="1" applyBorder="1" applyAlignment="1" applyProtection="1">
      <alignment horizontal="right" vertical="center"/>
    </xf>
    <xf numFmtId="169" fontId="34" fillId="4" borderId="0" xfId="0" applyNumberFormat="1" applyFont="1" applyFill="1" applyBorder="1" applyAlignment="1" applyProtection="1">
      <alignment horizontal="left" vertical="center" wrapText="1"/>
    </xf>
    <xf numFmtId="0" fontId="34" fillId="4" borderId="0" xfId="0" applyFont="1" applyFill="1" applyAlignment="1" applyProtection="1">
      <alignment horizontal="left" vertical="top" wrapText="1"/>
    </xf>
    <xf numFmtId="0" fontId="0" fillId="0" borderId="0" xfId="0" applyAlignment="1">
      <alignment horizontal="left" vertical="center"/>
    </xf>
    <xf numFmtId="0" fontId="9" fillId="0" borderId="0" xfId="3" applyNumberFormat="1" applyFont="1" applyAlignment="1">
      <alignment horizontal="center" vertical="center"/>
    </xf>
    <xf numFmtId="167" fontId="9" fillId="0" borderId="0" xfId="3" applyNumberFormat="1" applyFont="1" applyAlignment="1">
      <alignment vertical="center" wrapText="1"/>
    </xf>
    <xf numFmtId="0" fontId="7" fillId="3" borderId="0" xfId="0" applyFont="1" applyFill="1" applyAlignment="1" applyProtection="1">
      <alignment horizontal="left" vertical="center"/>
    </xf>
    <xf numFmtId="164" fontId="8" fillId="0" borderId="73" xfId="1" applyNumberFormat="1" applyFont="1" applyFill="1" applyBorder="1" applyProtection="1"/>
    <xf numFmtId="164" fontId="8" fillId="0" borderId="8" xfId="1" applyNumberFormat="1" applyFont="1" applyFill="1" applyBorder="1" applyProtection="1"/>
    <xf numFmtId="164" fontId="5" fillId="4" borderId="31" xfId="1" applyNumberFormat="1" applyFont="1" applyFill="1" applyBorder="1" applyProtection="1"/>
    <xf numFmtId="166" fontId="4" fillId="22" borderId="37" xfId="1" applyNumberFormat="1" applyFont="1" applyFill="1" applyBorder="1" applyAlignment="1" applyProtection="1">
      <alignment horizontal="left" vertical="center" indent="1"/>
    </xf>
    <xf numFmtId="0" fontId="4" fillId="22" borderId="6" xfId="0" applyFont="1" applyFill="1" applyBorder="1" applyAlignment="1" applyProtection="1">
      <alignment vertical="center"/>
    </xf>
    <xf numFmtId="165" fontId="34" fillId="6" borderId="2" xfId="0" applyNumberFormat="1" applyFont="1" applyFill="1" applyBorder="1" applyAlignment="1" applyProtection="1">
      <alignment horizontal="center" vertical="center"/>
    </xf>
    <xf numFmtId="165" fontId="34" fillId="6" borderId="1" xfId="0" applyNumberFormat="1" applyFont="1" applyFill="1" applyBorder="1" applyAlignment="1" applyProtection="1">
      <alignment horizontal="center" vertical="center"/>
    </xf>
    <xf numFmtId="164" fontId="5" fillId="4" borderId="13" xfId="1" applyNumberFormat="1" applyFont="1" applyFill="1" applyBorder="1" applyProtection="1"/>
    <xf numFmtId="166" fontId="4" fillId="3" borderId="37" xfId="1" applyNumberFormat="1" applyFont="1" applyFill="1" applyBorder="1" applyAlignment="1" applyProtection="1">
      <alignment horizontal="left" vertical="center" indent="1"/>
    </xf>
    <xf numFmtId="0" fontId="4" fillId="3" borderId="6" xfId="0" applyFont="1" applyFill="1" applyBorder="1" applyAlignment="1" applyProtection="1">
      <alignment vertical="center"/>
    </xf>
    <xf numFmtId="166" fontId="4" fillId="6" borderId="37" xfId="1" applyNumberFormat="1" applyFont="1" applyFill="1" applyBorder="1" applyAlignment="1" applyProtection="1">
      <alignment horizontal="left" vertical="center" indent="1"/>
    </xf>
    <xf numFmtId="0" fontId="4" fillId="6" borderId="6" xfId="0" applyFont="1" applyFill="1" applyBorder="1" applyAlignment="1" applyProtection="1">
      <alignment vertical="center"/>
    </xf>
    <xf numFmtId="44" fontId="4" fillId="6" borderId="3" xfId="3" applyNumberFormat="1" applyFont="1" applyFill="1" applyBorder="1" applyAlignment="1" applyProtection="1">
      <alignment vertical="center"/>
    </xf>
    <xf numFmtId="2" fontId="47" fillId="6" borderId="6" xfId="0" applyNumberFormat="1" applyFont="1" applyFill="1" applyBorder="1" applyAlignment="1" applyProtection="1">
      <alignment horizontal="right" vertical="center"/>
    </xf>
    <xf numFmtId="168" fontId="4" fillId="7" borderId="50" xfId="1" applyNumberFormat="1" applyFont="1" applyFill="1" applyBorder="1" applyAlignment="1" applyProtection="1">
      <alignment horizontal="center" vertical="center"/>
    </xf>
    <xf numFmtId="168" fontId="4" fillId="7" borderId="6" xfId="1" applyNumberFormat="1" applyFont="1" applyFill="1" applyBorder="1" applyAlignment="1" applyProtection="1">
      <alignment horizontal="center" vertical="center"/>
    </xf>
    <xf numFmtId="168" fontId="4" fillId="11" borderId="50" xfId="1" applyNumberFormat="1" applyFont="1" applyFill="1" applyBorder="1" applyAlignment="1" applyProtection="1">
      <alignment horizontal="center" vertical="center"/>
    </xf>
    <xf numFmtId="168" fontId="4" fillId="11" borderId="6" xfId="1" applyNumberFormat="1" applyFont="1" applyFill="1" applyBorder="1" applyAlignment="1" applyProtection="1">
      <alignment horizontal="center" vertical="center"/>
    </xf>
    <xf numFmtId="168" fontId="22" fillId="0" borderId="51" xfId="1" applyNumberFormat="1" applyFont="1" applyFill="1" applyBorder="1" applyAlignment="1" applyProtection="1">
      <alignment horizontal="center" vertical="center"/>
    </xf>
    <xf numFmtId="168" fontId="22" fillId="0" borderId="40" xfId="1" applyNumberFormat="1" applyFont="1" applyFill="1" applyBorder="1" applyAlignment="1" applyProtection="1">
      <alignment horizontal="center" vertical="center"/>
    </xf>
    <xf numFmtId="168" fontId="22" fillId="0" borderId="71" xfId="1" applyNumberFormat="1" applyFont="1" applyFill="1" applyBorder="1" applyAlignment="1" applyProtection="1">
      <alignment horizontal="center" vertical="center"/>
    </xf>
    <xf numFmtId="168" fontId="22" fillId="0" borderId="9" xfId="1" applyNumberFormat="1" applyFont="1" applyFill="1" applyBorder="1" applyAlignment="1" applyProtection="1">
      <alignment horizontal="center" vertical="center"/>
    </xf>
    <xf numFmtId="168" fontId="22" fillId="0" borderId="52" xfId="1" applyNumberFormat="1" applyFont="1" applyFill="1" applyBorder="1" applyAlignment="1" applyProtection="1">
      <alignment horizontal="center" vertical="center"/>
    </xf>
    <xf numFmtId="168" fontId="22" fillId="0" borderId="46" xfId="1" applyNumberFormat="1" applyFont="1" applyFill="1" applyBorder="1" applyAlignment="1" applyProtection="1">
      <alignment horizontal="center" vertical="center"/>
    </xf>
    <xf numFmtId="168" fontId="4" fillId="5" borderId="50" xfId="1" applyNumberFormat="1" applyFont="1" applyFill="1" applyBorder="1" applyAlignment="1" applyProtection="1">
      <alignment horizontal="center" vertical="center"/>
    </xf>
    <xf numFmtId="168" fontId="4" fillId="5" borderId="6" xfId="1" applyNumberFormat="1" applyFont="1" applyFill="1" applyBorder="1" applyAlignment="1" applyProtection="1">
      <alignment horizontal="center" vertical="center"/>
    </xf>
    <xf numFmtId="168" fontId="4" fillId="21" borderId="50" xfId="1" applyNumberFormat="1" applyFont="1" applyFill="1" applyBorder="1" applyAlignment="1" applyProtection="1">
      <alignment horizontal="center" vertical="center"/>
    </xf>
    <xf numFmtId="168" fontId="4" fillId="21" borderId="6" xfId="1" applyNumberFormat="1" applyFont="1" applyFill="1" applyBorder="1" applyAlignment="1" applyProtection="1">
      <alignment horizontal="center" vertical="center"/>
    </xf>
    <xf numFmtId="168" fontId="4" fillId="13" borderId="50" xfId="1" applyNumberFormat="1" applyFont="1" applyFill="1" applyBorder="1" applyAlignment="1" applyProtection="1">
      <alignment horizontal="center" vertical="center"/>
    </xf>
    <xf numFmtId="168" fontId="4" fillId="13" borderId="6" xfId="1" applyNumberFormat="1" applyFont="1" applyFill="1" applyBorder="1" applyAlignment="1" applyProtection="1">
      <alignment horizontal="center" vertical="center"/>
    </xf>
    <xf numFmtId="168" fontId="4" fillId="12" borderId="50" xfId="1" applyNumberFormat="1" applyFont="1" applyFill="1" applyBorder="1" applyAlignment="1" applyProtection="1">
      <alignment horizontal="center" vertical="center"/>
    </xf>
    <xf numFmtId="168" fontId="4" fillId="12" borderId="6" xfId="1" applyNumberFormat="1" applyFont="1" applyFill="1" applyBorder="1" applyAlignment="1" applyProtection="1">
      <alignment horizontal="center" vertical="center"/>
    </xf>
    <xf numFmtId="168" fontId="4" fillId="17" borderId="50" xfId="1" applyNumberFormat="1" applyFont="1" applyFill="1" applyBorder="1" applyAlignment="1" applyProtection="1">
      <alignment horizontal="center" vertical="center"/>
    </xf>
    <xf numFmtId="168" fontId="4" fillId="17" borderId="6" xfId="1" applyNumberFormat="1" applyFont="1" applyFill="1" applyBorder="1" applyAlignment="1" applyProtection="1">
      <alignment horizontal="center" vertical="center"/>
    </xf>
    <xf numFmtId="168" fontId="4" fillId="15" borderId="50" xfId="1" applyNumberFormat="1" applyFont="1" applyFill="1" applyBorder="1" applyAlignment="1" applyProtection="1">
      <alignment horizontal="center" vertical="center"/>
    </xf>
    <xf numFmtId="168" fontId="4" fillId="15" borderId="6" xfId="1" applyNumberFormat="1" applyFont="1" applyFill="1" applyBorder="1" applyAlignment="1" applyProtection="1">
      <alignment horizontal="center" vertical="center"/>
    </xf>
    <xf numFmtId="168" fontId="4" fillId="16" borderId="50" xfId="1" applyNumberFormat="1" applyFont="1" applyFill="1" applyBorder="1" applyAlignment="1" applyProtection="1">
      <alignment horizontal="center" vertical="center"/>
    </xf>
    <xf numFmtId="168" fontId="4" fillId="16" borderId="6" xfId="1" applyNumberFormat="1" applyFont="1" applyFill="1" applyBorder="1" applyAlignment="1" applyProtection="1">
      <alignment horizontal="center" vertical="center"/>
    </xf>
    <xf numFmtId="168" fontId="4" fillId="23" borderId="50" xfId="1" applyNumberFormat="1" applyFont="1" applyFill="1" applyBorder="1" applyAlignment="1" applyProtection="1">
      <alignment horizontal="center" vertical="center"/>
    </xf>
    <xf numFmtId="168" fontId="4" fillId="23" borderId="6" xfId="1" applyNumberFormat="1" applyFont="1" applyFill="1" applyBorder="1" applyAlignment="1" applyProtection="1">
      <alignment horizontal="center" vertical="center"/>
    </xf>
    <xf numFmtId="3" fontId="4" fillId="7" borderId="37" xfId="1" applyNumberFormat="1" applyFont="1" applyFill="1" applyBorder="1" applyAlignment="1" applyProtection="1">
      <alignment horizontal="center" vertical="center"/>
    </xf>
    <xf numFmtId="3" fontId="22" fillId="0" borderId="39" xfId="1" applyNumberFormat="1" applyFont="1" applyFill="1" applyBorder="1" applyAlignment="1" applyProtection="1">
      <alignment horizontal="center" vertical="center"/>
    </xf>
    <xf numFmtId="3" fontId="22" fillId="0" borderId="65" xfId="1" applyNumberFormat="1" applyFont="1" applyFill="1" applyBorder="1" applyAlignment="1" applyProtection="1">
      <alignment horizontal="center" vertical="center"/>
    </xf>
    <xf numFmtId="3" fontId="22" fillId="0" borderId="45" xfId="1" applyNumberFormat="1" applyFont="1" applyFill="1" applyBorder="1" applyAlignment="1" applyProtection="1">
      <alignment horizontal="center" vertical="center"/>
    </xf>
    <xf numFmtId="3" fontId="4" fillId="5" borderId="37" xfId="1" applyNumberFormat="1" applyFont="1" applyFill="1" applyBorder="1" applyAlignment="1" applyProtection="1">
      <alignment horizontal="center" vertical="center"/>
    </xf>
    <xf numFmtId="3" fontId="4" fillId="13" borderId="37" xfId="1" applyNumberFormat="1" applyFont="1" applyFill="1" applyBorder="1" applyAlignment="1" applyProtection="1">
      <alignment horizontal="center" vertical="center"/>
    </xf>
    <xf numFmtId="3" fontId="4" fillId="17" borderId="37" xfId="1" applyNumberFormat="1" applyFont="1" applyFill="1" applyBorder="1" applyAlignment="1" applyProtection="1">
      <alignment horizontal="center" vertical="center"/>
    </xf>
    <xf numFmtId="3" fontId="4" fillId="16" borderId="37" xfId="1" applyNumberFormat="1" applyFont="1" applyFill="1" applyBorder="1" applyAlignment="1" applyProtection="1">
      <alignment horizontal="center" vertical="center"/>
    </xf>
    <xf numFmtId="170" fontId="4" fillId="11" borderId="37" xfId="1" applyNumberFormat="1" applyFont="1" applyFill="1" applyBorder="1" applyAlignment="1" applyProtection="1">
      <alignment horizontal="center" vertical="center"/>
    </xf>
    <xf numFmtId="170" fontId="22" fillId="0" borderId="39" xfId="1" applyNumberFormat="1" applyFont="1" applyFill="1" applyBorder="1" applyAlignment="1" applyProtection="1">
      <alignment horizontal="center" vertical="center"/>
    </xf>
    <xf numFmtId="170" fontId="22" fillId="0" borderId="65" xfId="1" applyNumberFormat="1" applyFont="1" applyFill="1" applyBorder="1" applyAlignment="1" applyProtection="1">
      <alignment horizontal="center" vertical="center"/>
    </xf>
    <xf numFmtId="170" fontId="22" fillId="0" borderId="45" xfId="1" applyNumberFormat="1" applyFont="1" applyFill="1" applyBorder="1" applyAlignment="1" applyProtection="1">
      <alignment horizontal="center" vertical="center"/>
    </xf>
    <xf numFmtId="170" fontId="4" fillId="21" borderId="37" xfId="1" applyNumberFormat="1" applyFont="1" applyFill="1" applyBorder="1" applyAlignment="1" applyProtection="1">
      <alignment horizontal="center" vertical="center"/>
    </xf>
    <xf numFmtId="170" fontId="4" fillId="12" borderId="37" xfId="1" applyNumberFormat="1" applyFont="1" applyFill="1" applyBorder="1" applyAlignment="1" applyProtection="1">
      <alignment horizontal="center" vertical="center"/>
    </xf>
    <xf numFmtId="170" fontId="4" fillId="15" borderId="37" xfId="1" applyNumberFormat="1" applyFont="1" applyFill="1" applyBorder="1" applyAlignment="1" applyProtection="1">
      <alignment horizontal="center" vertical="center"/>
    </xf>
    <xf numFmtId="170" fontId="4" fillId="23" borderId="37" xfId="1" applyNumberFormat="1" applyFont="1" applyFill="1" applyBorder="1" applyAlignment="1" applyProtection="1">
      <alignment horizontal="center" vertical="center"/>
    </xf>
    <xf numFmtId="3" fontId="22" fillId="0" borderId="69" xfId="1" applyNumberFormat="1" applyFont="1" applyFill="1" applyBorder="1" applyAlignment="1" applyProtection="1">
      <alignment horizontal="center" vertical="center"/>
    </xf>
    <xf numFmtId="168" fontId="22" fillId="0" borderId="74" xfId="1" applyNumberFormat="1" applyFont="1" applyFill="1" applyBorder="1" applyAlignment="1" applyProtection="1">
      <alignment horizontal="center" vertical="center"/>
    </xf>
    <xf numFmtId="168" fontId="22" fillId="0" borderId="29" xfId="1" applyNumberFormat="1" applyFont="1" applyFill="1" applyBorder="1" applyAlignment="1" applyProtection="1">
      <alignment horizontal="center" vertical="center"/>
    </xf>
    <xf numFmtId="3" fontId="22" fillId="4" borderId="0" xfId="1" applyNumberFormat="1" applyFont="1" applyFill="1" applyBorder="1" applyAlignment="1" applyProtection="1">
      <alignment horizontal="center" vertical="center"/>
    </xf>
    <xf numFmtId="3" fontId="3" fillId="5" borderId="37" xfId="0" applyNumberFormat="1" applyFont="1" applyFill="1" applyBorder="1" applyAlignment="1" applyProtection="1">
      <alignment horizontal="center" vertical="center" wrapText="1"/>
    </xf>
    <xf numFmtId="3" fontId="3" fillId="5" borderId="62" xfId="0" applyNumberFormat="1" applyFont="1" applyFill="1" applyBorder="1" applyAlignment="1" applyProtection="1">
      <alignment horizontal="center" vertical="center" wrapText="1"/>
    </xf>
    <xf numFmtId="3" fontId="3" fillId="21" borderId="37" xfId="0" applyNumberFormat="1" applyFont="1" applyFill="1" applyBorder="1" applyAlignment="1" applyProtection="1">
      <alignment horizontal="center" vertical="center" wrapText="1"/>
    </xf>
    <xf numFmtId="3" fontId="3" fillId="21" borderId="62" xfId="0" applyNumberFormat="1" applyFont="1" applyFill="1" applyBorder="1" applyAlignment="1" applyProtection="1">
      <alignment horizontal="center" vertical="center" wrapText="1"/>
    </xf>
    <xf numFmtId="3" fontId="22" fillId="0" borderId="0" xfId="1" applyNumberFormat="1" applyFont="1" applyFill="1" applyBorder="1" applyAlignment="1" applyProtection="1">
      <alignment horizontal="center" vertical="center"/>
    </xf>
    <xf numFmtId="3" fontId="22" fillId="13" borderId="2" xfId="1" applyNumberFormat="1" applyFont="1" applyFill="1" applyBorder="1" applyAlignment="1" applyProtection="1">
      <alignment horizontal="center" vertical="center" wrapText="1"/>
    </xf>
    <xf numFmtId="3" fontId="22" fillId="13" borderId="6" xfId="1" applyNumberFormat="1" applyFont="1" applyFill="1" applyBorder="1" applyAlignment="1" applyProtection="1">
      <alignment horizontal="center" vertical="center" wrapText="1"/>
    </xf>
    <xf numFmtId="3" fontId="22" fillId="12" borderId="2" xfId="1" applyNumberFormat="1" applyFont="1" applyFill="1" applyBorder="1" applyAlignment="1" applyProtection="1">
      <alignment horizontal="center" vertical="center" wrapText="1"/>
    </xf>
    <xf numFmtId="3" fontId="22" fillId="12" borderId="6" xfId="1" applyNumberFormat="1" applyFont="1" applyFill="1" applyBorder="1" applyAlignment="1" applyProtection="1">
      <alignment horizontal="center" vertical="center" wrapText="1"/>
    </xf>
    <xf numFmtId="3" fontId="22" fillId="0" borderId="67" xfId="1" applyNumberFormat="1" applyFont="1" applyFill="1" applyBorder="1" applyAlignment="1" applyProtection="1">
      <alignment horizontal="center" vertical="center"/>
    </xf>
    <xf numFmtId="3" fontId="22" fillId="0" borderId="63" xfId="1" applyNumberFormat="1" applyFont="1" applyFill="1" applyBorder="1" applyAlignment="1" applyProtection="1">
      <alignment horizontal="center" vertical="center"/>
    </xf>
    <xf numFmtId="3" fontId="22" fillId="0" borderId="64" xfId="1" applyNumberFormat="1" applyFont="1" applyFill="1" applyBorder="1" applyAlignment="1" applyProtection="1">
      <alignment horizontal="center" vertical="center"/>
    </xf>
    <xf numFmtId="3" fontId="22" fillId="0" borderId="66" xfId="1" applyNumberFormat="1" applyFont="1" applyFill="1" applyBorder="1" applyAlignment="1" applyProtection="1">
      <alignment horizontal="center" vertical="center"/>
    </xf>
    <xf numFmtId="3" fontId="22" fillId="0" borderId="68" xfId="1" applyNumberFormat="1" applyFont="1" applyFill="1" applyBorder="1" applyAlignment="1" applyProtection="1">
      <alignment horizontal="center" vertical="center"/>
    </xf>
    <xf numFmtId="3" fontId="22" fillId="0" borderId="70" xfId="1" applyNumberFormat="1" applyFont="1" applyFill="1" applyBorder="1" applyAlignment="1" applyProtection="1">
      <alignment horizontal="center" vertical="center"/>
    </xf>
    <xf numFmtId="0" fontId="48" fillId="0" borderId="0" xfId="6" applyFont="1" applyAlignment="1" applyProtection="1">
      <alignment horizontal="left" indent="5"/>
    </xf>
    <xf numFmtId="0" fontId="0" fillId="0" borderId="0" xfId="0" quotePrefix="1"/>
    <xf numFmtId="0" fontId="14" fillId="4" borderId="1" xfId="0" applyFont="1" applyFill="1" applyBorder="1" applyAlignment="1" applyProtection="1">
      <alignment horizontal="center" vertical="center"/>
    </xf>
    <xf numFmtId="0" fontId="5" fillId="24" borderId="24" xfId="0" applyFont="1" applyFill="1" applyBorder="1" applyProtection="1"/>
    <xf numFmtId="0" fontId="5" fillId="24" borderId="26" xfId="0" applyFont="1" applyFill="1" applyBorder="1" applyProtection="1"/>
    <xf numFmtId="0" fontId="23" fillId="25" borderId="24" xfId="0" applyFont="1" applyFill="1" applyBorder="1" applyProtection="1"/>
    <xf numFmtId="0" fontId="23" fillId="25" borderId="26" xfId="0" applyFont="1" applyFill="1" applyBorder="1" applyProtection="1"/>
    <xf numFmtId="0" fontId="5" fillId="26" borderId="24" xfId="0" applyFont="1" applyFill="1" applyBorder="1" applyProtection="1"/>
    <xf numFmtId="0" fontId="5" fillId="26" borderId="26" xfId="0" applyFont="1" applyFill="1" applyBorder="1" applyProtection="1"/>
    <xf numFmtId="0" fontId="5" fillId="29" borderId="24" xfId="0" applyFont="1" applyFill="1" applyBorder="1" applyProtection="1"/>
    <xf numFmtId="0" fontId="5" fillId="29" borderId="26" xfId="0" applyFont="1" applyFill="1" applyBorder="1" applyProtection="1"/>
    <xf numFmtId="0" fontId="5" fillId="30" borderId="24" xfId="0" applyFont="1" applyFill="1" applyBorder="1" applyProtection="1"/>
    <xf numFmtId="0" fontId="5" fillId="30" borderId="26" xfId="0" applyFont="1" applyFill="1" applyBorder="1" applyProtection="1"/>
    <xf numFmtId="164" fontId="5" fillId="31" borderId="75" xfId="1" applyNumberFormat="1" applyFont="1" applyFill="1" applyBorder="1" applyProtection="1"/>
    <xf numFmtId="0" fontId="5" fillId="24" borderId="75" xfId="0" applyFont="1" applyFill="1" applyBorder="1" applyProtection="1"/>
    <xf numFmtId="0" fontId="5" fillId="28" borderId="24" xfId="0" applyFont="1" applyFill="1" applyBorder="1" applyProtection="1"/>
    <xf numFmtId="0" fontId="5" fillId="28" borderId="26" xfId="0" applyFont="1" applyFill="1" applyBorder="1" applyProtection="1"/>
    <xf numFmtId="0" fontId="5" fillId="27" borderId="8" xfId="0" applyFont="1" applyFill="1" applyBorder="1" applyProtection="1"/>
    <xf numFmtId="0" fontId="3" fillId="4"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46" fillId="4" borderId="0" xfId="0" applyFont="1" applyFill="1" applyAlignment="1" applyProtection="1">
      <alignment vertical="center"/>
      <protection locked="0"/>
    </xf>
    <xf numFmtId="0" fontId="16" fillId="4" borderId="0" xfId="0" applyFont="1" applyFill="1" applyAlignment="1" applyProtection="1">
      <alignment vertical="center"/>
      <protection locked="0"/>
    </xf>
    <xf numFmtId="0" fontId="3" fillId="4"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right" vertical="center" indent="1"/>
      <protection locked="0"/>
    </xf>
    <xf numFmtId="0" fontId="16" fillId="4" borderId="0" xfId="0" applyFont="1" applyFill="1" applyAlignment="1" applyProtection="1">
      <alignment vertical="center" wrapText="1"/>
      <protection locked="0"/>
    </xf>
    <xf numFmtId="0" fontId="3" fillId="4" borderId="0" xfId="0" applyFont="1" applyFill="1" applyBorder="1" applyAlignment="1" applyProtection="1">
      <alignment vertical="center"/>
      <protection locked="0"/>
    </xf>
    <xf numFmtId="0" fontId="3" fillId="3"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21" fillId="3"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4" borderId="0" xfId="0" applyFont="1" applyFill="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3" borderId="37"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protection locked="0"/>
    </xf>
    <xf numFmtId="0" fontId="3" fillId="6" borderId="37" xfId="0" applyFont="1" applyFill="1" applyBorder="1" applyAlignment="1" applyProtection="1">
      <alignment horizontal="center" vertical="center"/>
      <protection locked="0"/>
    </xf>
    <xf numFmtId="0" fontId="3" fillId="6" borderId="6" xfId="0" applyFont="1" applyFill="1" applyBorder="1" applyAlignment="1" applyProtection="1">
      <alignment horizontal="center" vertical="center"/>
      <protection locked="0"/>
    </xf>
    <xf numFmtId="0" fontId="3" fillId="22" borderId="37" xfId="0" applyFont="1" applyFill="1" applyBorder="1" applyAlignment="1" applyProtection="1">
      <alignment horizontal="center" vertical="center"/>
      <protection locked="0"/>
    </xf>
    <xf numFmtId="0" fontId="3" fillId="22" borderId="6" xfId="0" applyFont="1" applyFill="1" applyBorder="1" applyAlignment="1" applyProtection="1">
      <alignment horizontal="center" vertical="center"/>
      <protection locked="0"/>
    </xf>
    <xf numFmtId="0" fontId="3" fillId="4" borderId="0" xfId="0" quotePrefix="1" applyFont="1" applyFill="1" applyAlignment="1" applyProtection="1">
      <alignment horizontal="left" vertical="center" indent="1"/>
      <protection locked="0"/>
    </xf>
    <xf numFmtId="0" fontId="3" fillId="0" borderId="38" xfId="0" applyFont="1" applyFill="1" applyBorder="1" applyAlignment="1" applyProtection="1">
      <alignment vertical="center"/>
      <protection locked="0"/>
    </xf>
    <xf numFmtId="165" fontId="20" fillId="4" borderId="0" xfId="2" applyNumberFormat="1" applyFont="1" applyFill="1" applyAlignment="1" applyProtection="1">
      <alignment horizontal="left" vertical="center"/>
      <protection locked="0"/>
    </xf>
    <xf numFmtId="0" fontId="3" fillId="0" borderId="41" xfId="0" applyFont="1" applyFill="1" applyBorder="1" applyAlignment="1" applyProtection="1">
      <alignment vertical="center"/>
      <protection locked="0"/>
    </xf>
    <xf numFmtId="0" fontId="3" fillId="0" borderId="44"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0" fontId="3" fillId="3" borderId="2" xfId="0" applyFont="1" applyFill="1" applyBorder="1" applyAlignment="1" applyProtection="1">
      <alignment horizontal="center" vertical="center"/>
      <protection locked="0"/>
    </xf>
    <xf numFmtId="0" fontId="3" fillId="6" borderId="7" xfId="0" applyFont="1" applyFill="1" applyBorder="1" applyAlignment="1" applyProtection="1">
      <alignment horizontal="center" vertical="center"/>
      <protection locked="0"/>
    </xf>
    <xf numFmtId="0" fontId="3" fillId="0" borderId="47" xfId="0" applyFont="1" applyFill="1" applyBorder="1" applyAlignment="1" applyProtection="1">
      <alignment vertical="center"/>
      <protection locked="0"/>
    </xf>
    <xf numFmtId="164" fontId="3" fillId="4" borderId="0" xfId="0" applyNumberFormat="1" applyFont="1" applyFill="1" applyBorder="1" applyAlignment="1" applyProtection="1">
      <alignment vertical="center"/>
      <protection locked="0"/>
    </xf>
    <xf numFmtId="0" fontId="3" fillId="0" borderId="48" xfId="0" applyFont="1" applyFill="1" applyBorder="1" applyAlignment="1" applyProtection="1">
      <alignment vertical="center"/>
      <protection locked="0"/>
    </xf>
    <xf numFmtId="0" fontId="3" fillId="0" borderId="49" xfId="0" applyFont="1" applyFill="1" applyBorder="1" applyAlignment="1" applyProtection="1">
      <alignment vertical="center"/>
      <protection locked="0"/>
    </xf>
    <xf numFmtId="164" fontId="3" fillId="4" borderId="0" xfId="1" applyNumberFormat="1" applyFont="1" applyFill="1" applyBorder="1" applyAlignment="1" applyProtection="1">
      <alignment vertical="center"/>
      <protection locked="0"/>
    </xf>
    <xf numFmtId="0" fontId="4" fillId="3" borderId="2" xfId="0" applyFont="1" applyFill="1" applyBorder="1" applyAlignment="1" applyProtection="1">
      <alignment horizontal="center" vertical="center"/>
      <protection locked="0"/>
    </xf>
    <xf numFmtId="0" fontId="3" fillId="0" borderId="60" xfId="0" applyFont="1" applyFill="1" applyBorder="1" applyAlignment="1" applyProtection="1">
      <alignment horizontal="left" vertical="center" indent="1"/>
      <protection locked="0"/>
    </xf>
    <xf numFmtId="44" fontId="3" fillId="4" borderId="0" xfId="3" applyNumberFormat="1" applyFont="1" applyFill="1" applyBorder="1" applyAlignment="1" applyProtection="1">
      <alignment vertical="center"/>
      <protection locked="0"/>
    </xf>
    <xf numFmtId="2" fontId="26" fillId="4" borderId="0" xfId="0" applyNumberFormat="1" applyFont="1" applyFill="1" applyBorder="1" applyAlignment="1" applyProtection="1">
      <alignment horizontal="right" vertical="center"/>
      <protection locked="0"/>
    </xf>
    <xf numFmtId="0" fontId="3" fillId="0" borderId="0" xfId="0" applyFont="1" applyFill="1" applyBorder="1" applyAlignment="1" applyProtection="1">
      <alignment vertical="center"/>
      <protection locked="0"/>
    </xf>
    <xf numFmtId="0" fontId="3" fillId="0" borderId="10" xfId="0" applyFont="1" applyFill="1" applyBorder="1" applyAlignment="1" applyProtection="1">
      <alignment horizontal="left" vertical="center" indent="1"/>
      <protection locked="0"/>
    </xf>
    <xf numFmtId="0" fontId="18" fillId="4" borderId="0" xfId="0" applyFont="1" applyFill="1" applyBorder="1" applyAlignment="1" applyProtection="1">
      <alignment horizontal="center" vertical="center"/>
      <protection locked="0"/>
    </xf>
    <xf numFmtId="0" fontId="4" fillId="3" borderId="2" xfId="0" applyFont="1" applyFill="1" applyBorder="1" applyAlignment="1" applyProtection="1">
      <alignment horizontal="left" vertical="center" indent="1"/>
      <protection locked="0"/>
    </xf>
    <xf numFmtId="44" fontId="4" fillId="4" borderId="0" xfId="3" applyNumberFormat="1" applyFont="1" applyFill="1" applyBorder="1" applyAlignment="1" applyProtection="1">
      <alignment vertical="center"/>
      <protection locked="0"/>
    </xf>
    <xf numFmtId="2" fontId="27" fillId="4" borderId="0" xfId="0" applyNumberFormat="1" applyFont="1" applyFill="1" applyBorder="1" applyAlignment="1" applyProtection="1">
      <alignment horizontal="right" vertical="center"/>
      <protection locked="0"/>
    </xf>
    <xf numFmtId="0" fontId="3" fillId="0" borderId="59" xfId="0" applyFont="1" applyFill="1" applyBorder="1" applyAlignment="1" applyProtection="1">
      <alignment horizontal="left" vertical="center" indent="1"/>
      <protection locked="0"/>
    </xf>
    <xf numFmtId="0" fontId="3" fillId="4" borderId="0" xfId="0" applyFont="1" applyFill="1" applyBorder="1" applyAlignment="1" applyProtection="1">
      <alignment horizontal="left" vertical="center" indent="1"/>
      <protection locked="0"/>
    </xf>
    <xf numFmtId="0" fontId="4" fillId="0" borderId="2" xfId="0" applyFont="1" applyFill="1" applyBorder="1" applyAlignment="1" applyProtection="1">
      <alignment horizontal="left" vertical="center" indent="1"/>
      <protection locked="0"/>
    </xf>
    <xf numFmtId="44" fontId="4" fillId="4" borderId="0" xfId="3" applyFont="1" applyFill="1" applyBorder="1" applyAlignment="1" applyProtection="1">
      <alignment vertical="center"/>
      <protection locked="0"/>
    </xf>
    <xf numFmtId="2" fontId="4" fillId="4" borderId="0" xfId="0" applyNumberFormat="1" applyFont="1" applyFill="1" applyBorder="1" applyAlignment="1" applyProtection="1">
      <alignment vertical="center"/>
      <protection locked="0"/>
    </xf>
    <xf numFmtId="0" fontId="3" fillId="4" borderId="0" xfId="0" applyFont="1" applyFill="1" applyBorder="1" applyAlignment="1" applyProtection="1">
      <alignment horizontal="left" vertical="center"/>
      <protection locked="0"/>
    </xf>
    <xf numFmtId="2" fontId="3" fillId="4" borderId="0" xfId="0" applyNumberFormat="1" applyFont="1" applyFill="1" applyBorder="1" applyAlignment="1" applyProtection="1">
      <alignment vertical="center"/>
      <protection locked="0"/>
    </xf>
    <xf numFmtId="2" fontId="17" fillId="4" borderId="0" xfId="0" applyNumberFormat="1" applyFont="1" applyFill="1" applyAlignment="1" applyProtection="1">
      <alignment vertical="center"/>
      <protection locked="0"/>
    </xf>
    <xf numFmtId="0" fontId="4" fillId="4" borderId="0" xfId="0" applyFont="1" applyFill="1" applyBorder="1" applyAlignment="1" applyProtection="1">
      <alignment horizontal="center" vertical="center"/>
      <protection locked="0"/>
    </xf>
    <xf numFmtId="0" fontId="3" fillId="4" borderId="0" xfId="0" applyFont="1" applyFill="1" applyAlignment="1" applyProtection="1">
      <alignment horizontal="center" vertical="center" wrapText="1"/>
      <protection locked="0"/>
    </xf>
    <xf numFmtId="0" fontId="21" fillId="3" borderId="1" xfId="0" applyFont="1" applyFill="1" applyBorder="1" applyAlignment="1" applyProtection="1">
      <alignment horizontal="center" vertical="center"/>
      <protection locked="0"/>
    </xf>
    <xf numFmtId="0" fontId="3" fillId="3" borderId="37" xfId="0" applyFont="1" applyFill="1" applyBorder="1" applyAlignment="1" applyProtection="1">
      <alignment horizontal="center" vertical="center" wrapText="1"/>
      <protection locked="0"/>
    </xf>
    <xf numFmtId="0" fontId="3" fillId="3" borderId="50"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6" borderId="37" xfId="0" applyFont="1" applyFill="1" applyBorder="1" applyAlignment="1" applyProtection="1">
      <alignment horizontal="center" vertical="center" wrapText="1"/>
      <protection locked="0"/>
    </xf>
    <xf numFmtId="0" fontId="3" fillId="6" borderId="50" xfId="0" applyFont="1" applyFill="1" applyBorder="1" applyAlignment="1" applyProtection="1">
      <alignment horizontal="center" vertical="center" wrapText="1"/>
      <protection locked="0"/>
    </xf>
    <xf numFmtId="0" fontId="3" fillId="6" borderId="6"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4" fillId="7" borderId="1" xfId="0" applyFont="1" applyFill="1" applyBorder="1" applyAlignment="1" applyProtection="1">
      <alignment horizontal="left" vertical="center" indent="1"/>
      <protection locked="0"/>
    </xf>
    <xf numFmtId="164" fontId="4" fillId="4" borderId="0" xfId="1" applyNumberFormat="1" applyFont="1" applyFill="1" applyBorder="1" applyAlignment="1" applyProtection="1">
      <alignment horizontal="center" vertical="center"/>
      <protection locked="0"/>
    </xf>
    <xf numFmtId="0" fontId="3" fillId="0" borderId="38" xfId="0" applyFont="1" applyFill="1" applyBorder="1" applyAlignment="1" applyProtection="1">
      <alignment horizontal="left" vertical="center" indent="1"/>
      <protection locked="0"/>
    </xf>
    <xf numFmtId="164" fontId="22" fillId="4" borderId="0" xfId="1" applyNumberFormat="1" applyFont="1" applyFill="1" applyBorder="1" applyAlignment="1" applyProtection="1">
      <alignment horizontal="center" vertical="center"/>
      <protection locked="0"/>
    </xf>
    <xf numFmtId="0" fontId="3" fillId="0" borderId="8" xfId="0" applyFont="1" applyFill="1" applyBorder="1" applyAlignment="1" applyProtection="1">
      <alignment horizontal="left" vertical="center" indent="1"/>
      <protection locked="0"/>
    </xf>
    <xf numFmtId="0" fontId="3" fillId="0" borderId="44" xfId="0" applyFont="1" applyFill="1" applyBorder="1" applyAlignment="1" applyProtection="1">
      <alignment horizontal="left" vertical="center" indent="1"/>
      <protection locked="0"/>
    </xf>
    <xf numFmtId="0" fontId="4" fillId="5" borderId="1" xfId="0" applyFont="1" applyFill="1" applyBorder="1" applyAlignment="1" applyProtection="1">
      <alignment horizontal="left" vertical="center" indent="1"/>
      <protection locked="0"/>
    </xf>
    <xf numFmtId="0" fontId="4" fillId="13" borderId="1" xfId="0" applyFont="1" applyFill="1" applyBorder="1" applyAlignment="1" applyProtection="1">
      <alignment horizontal="left" vertical="center" indent="1"/>
      <protection locked="0"/>
    </xf>
    <xf numFmtId="0" fontId="4" fillId="17" borderId="1" xfId="0" applyFont="1" applyFill="1" applyBorder="1" applyAlignment="1" applyProtection="1">
      <alignment horizontal="left" vertical="center" indent="1"/>
      <protection locked="0"/>
    </xf>
    <xf numFmtId="0" fontId="4" fillId="16" borderId="2" xfId="0" applyFont="1" applyFill="1" applyBorder="1" applyAlignment="1" applyProtection="1">
      <alignment horizontal="left" vertical="center" indent="1"/>
      <protection locked="0"/>
    </xf>
    <xf numFmtId="168" fontId="22" fillId="4" borderId="0" xfId="1" applyNumberFormat="1" applyFont="1" applyFill="1" applyBorder="1" applyAlignment="1" applyProtection="1">
      <alignment horizontal="right" vertical="center"/>
      <protection locked="0"/>
    </xf>
    <xf numFmtId="0" fontId="7" fillId="4" borderId="0" xfId="0" applyFont="1" applyFill="1" applyAlignment="1" applyProtection="1">
      <protection locked="0"/>
    </xf>
    <xf numFmtId="0" fontId="21" fillId="4" borderId="0" xfId="0" applyFont="1" applyFill="1" applyAlignment="1" applyProtection="1">
      <protection locked="0"/>
    </xf>
    <xf numFmtId="0" fontId="7" fillId="4" borderId="0" xfId="0" applyFont="1" applyFill="1" applyAlignment="1" applyProtection="1">
      <alignment horizontal="center"/>
      <protection locked="0"/>
    </xf>
    <xf numFmtId="0" fontId="4" fillId="4" borderId="0" xfId="0" applyFont="1" applyFill="1" applyBorder="1" applyAlignment="1" applyProtection="1">
      <alignment vertical="center"/>
      <protection locked="0"/>
    </xf>
    <xf numFmtId="0" fontId="3" fillId="4" borderId="0" xfId="0" applyFont="1" applyFill="1" applyAlignment="1" applyProtection="1">
      <protection locked="0"/>
    </xf>
    <xf numFmtId="0" fontId="3" fillId="0" borderId="0" xfId="0" applyFont="1" applyFill="1" applyAlignment="1" applyProtection="1">
      <protection locked="0"/>
    </xf>
    <xf numFmtId="0" fontId="3" fillId="5" borderId="37" xfId="0" applyFont="1" applyFill="1" applyBorder="1" applyAlignment="1" applyProtection="1">
      <alignment horizontal="center" vertical="center" wrapText="1"/>
      <protection locked="0"/>
    </xf>
    <xf numFmtId="0" fontId="3" fillId="5" borderId="50"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21" borderId="37" xfId="0" applyFont="1" applyFill="1" applyBorder="1" applyAlignment="1" applyProtection="1">
      <alignment horizontal="center" vertical="center" wrapText="1"/>
      <protection locked="0"/>
    </xf>
    <xf numFmtId="0" fontId="3" fillId="21" borderId="50" xfId="0" applyFont="1" applyFill="1" applyBorder="1" applyAlignment="1" applyProtection="1">
      <alignment horizontal="center" vertical="center" wrapText="1"/>
      <protection locked="0"/>
    </xf>
    <xf numFmtId="0" fontId="3" fillId="21" borderId="6"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21" fillId="4" borderId="0" xfId="0" applyFont="1" applyFill="1" applyAlignment="1" applyProtection="1">
      <alignment vertical="center"/>
      <protection locked="0"/>
    </xf>
    <xf numFmtId="0" fontId="7" fillId="4" borderId="0" xfId="0" applyFont="1" applyFill="1" applyAlignment="1" applyProtection="1">
      <alignment horizontal="center" vertical="center"/>
      <protection locked="0"/>
    </xf>
    <xf numFmtId="0" fontId="4" fillId="7" borderId="2" xfId="0" applyFont="1" applyFill="1" applyBorder="1" applyAlignment="1" applyProtection="1">
      <alignment horizontal="left" vertical="center" indent="1"/>
      <protection locked="0"/>
    </xf>
    <xf numFmtId="0" fontId="3" fillId="7" borderId="37" xfId="0" applyFont="1" applyFill="1" applyBorder="1" applyAlignment="1" applyProtection="1">
      <alignment horizontal="center" vertical="center" wrapText="1"/>
      <protection locked="0"/>
    </xf>
    <xf numFmtId="0" fontId="3" fillId="7" borderId="62" xfId="0" applyFont="1" applyFill="1" applyBorder="1" applyAlignment="1" applyProtection="1">
      <alignment horizontal="center" vertical="center" wrapText="1"/>
      <protection locked="0"/>
    </xf>
    <xf numFmtId="0" fontId="3" fillId="11" borderId="37" xfId="0" applyFont="1" applyFill="1" applyBorder="1" applyAlignment="1" applyProtection="1">
      <alignment horizontal="center" vertical="center" wrapText="1"/>
      <protection locked="0"/>
    </xf>
    <xf numFmtId="0" fontId="3" fillId="11" borderId="62" xfId="0" applyFont="1" applyFill="1" applyBorder="1" applyAlignment="1" applyProtection="1">
      <alignment horizontal="center" vertical="center" wrapText="1"/>
      <protection locked="0"/>
    </xf>
    <xf numFmtId="0" fontId="3" fillId="0" borderId="47" xfId="0" applyFont="1" applyFill="1" applyBorder="1" applyAlignment="1" applyProtection="1">
      <alignment horizontal="left" vertical="center" indent="1"/>
      <protection locked="0"/>
    </xf>
    <xf numFmtId="3" fontId="3" fillId="4" borderId="0" xfId="0" applyNumberFormat="1" applyFont="1" applyFill="1" applyAlignment="1" applyProtection="1">
      <alignment horizontal="center" vertical="center"/>
      <protection locked="0"/>
    </xf>
    <xf numFmtId="0" fontId="3" fillId="0" borderId="49" xfId="0" applyFont="1" applyFill="1" applyBorder="1" applyAlignment="1" applyProtection="1">
      <alignment horizontal="left" vertical="center" indent="1"/>
      <protection locked="0"/>
    </xf>
    <xf numFmtId="0" fontId="4" fillId="5" borderId="2" xfId="0" applyFont="1" applyFill="1" applyBorder="1" applyAlignment="1" applyProtection="1">
      <alignment horizontal="left" vertical="center" indent="1"/>
      <protection locked="0"/>
    </xf>
    <xf numFmtId="0" fontId="3" fillId="0" borderId="0" xfId="0" applyFont="1" applyFill="1" applyBorder="1" applyAlignment="1" applyProtection="1">
      <alignment horizontal="left" vertical="center" indent="1"/>
      <protection locked="0"/>
    </xf>
    <xf numFmtId="0" fontId="4" fillId="13" borderId="2" xfId="0" applyFont="1" applyFill="1" applyBorder="1" applyAlignment="1" applyProtection="1">
      <alignment horizontal="left" vertical="center" wrapText="1" indent="1"/>
      <protection locked="0"/>
    </xf>
    <xf numFmtId="0" fontId="21" fillId="4" borderId="0" xfId="0" applyFont="1" applyFill="1" applyBorder="1" applyAlignment="1" applyProtection="1">
      <alignment horizontal="center" vertical="center"/>
      <protection locked="0"/>
    </xf>
    <xf numFmtId="0" fontId="21" fillId="4" borderId="0" xfId="0" quotePrefix="1" applyFont="1" applyFill="1" applyAlignment="1" applyProtection="1">
      <alignment horizontal="center" vertical="center"/>
      <protection locked="0"/>
    </xf>
    <xf numFmtId="0" fontId="3" fillId="3" borderId="47" xfId="0" applyFont="1" applyFill="1" applyBorder="1" applyAlignment="1" applyProtection="1">
      <alignment horizontal="center" vertical="center" wrapText="1"/>
      <protection locked="0"/>
    </xf>
    <xf numFmtId="0" fontId="4" fillId="3" borderId="38" xfId="0" applyFont="1" applyFill="1" applyBorder="1" applyAlignment="1" applyProtection="1">
      <alignment horizontal="center" vertical="center" wrapText="1"/>
      <protection locked="0"/>
    </xf>
    <xf numFmtId="0" fontId="3" fillId="6" borderId="47" xfId="0" applyFont="1" applyFill="1" applyBorder="1" applyAlignment="1" applyProtection="1">
      <alignment horizontal="center" vertical="center" wrapText="1"/>
      <protection locked="0"/>
    </xf>
    <xf numFmtId="0" fontId="4" fillId="6" borderId="38" xfId="0" applyFont="1" applyFill="1" applyBorder="1" applyAlignment="1" applyProtection="1">
      <alignment horizontal="center" vertical="center" wrapText="1"/>
      <protection locked="0"/>
    </xf>
    <xf numFmtId="0" fontId="3" fillId="0" borderId="47"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2" fillId="4" borderId="0" xfId="5" applyFont="1" applyFill="1" applyAlignment="1" applyProtection="1">
      <alignment horizontal="left" vertical="top" wrapText="1"/>
    </xf>
    <xf numFmtId="0" fontId="7" fillId="3" borderId="0" xfId="0" applyFont="1" applyFill="1" applyAlignment="1" applyProtection="1">
      <alignment horizontal="center" vertical="center"/>
      <protection locked="0"/>
    </xf>
    <xf numFmtId="0" fontId="7" fillId="3" borderId="0" xfId="0" applyFont="1" applyFill="1" applyAlignment="1" applyProtection="1">
      <alignment horizontal="center" vertical="center"/>
    </xf>
    <xf numFmtId="0" fontId="12" fillId="4" borderId="28" xfId="0" applyFont="1" applyFill="1" applyBorder="1" applyAlignment="1" applyProtection="1">
      <alignment horizontal="center" vertical="center"/>
      <protection locked="0"/>
    </xf>
    <xf numFmtId="0" fontId="3" fillId="5" borderId="1"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3" fillId="4" borderId="0" xfId="0" applyFont="1" applyFill="1" applyAlignment="1" applyProtection="1">
      <alignment horizontal="right" vertical="center" indent="3"/>
      <protection locked="0"/>
    </xf>
    <xf numFmtId="166" fontId="3" fillId="0" borderId="59" xfId="1" applyNumberFormat="1" applyFont="1" applyFill="1" applyBorder="1" applyAlignment="1" applyProtection="1">
      <alignment horizontal="center" vertical="center"/>
    </xf>
    <xf numFmtId="166" fontId="3" fillId="0" borderId="28" xfId="1" applyNumberFormat="1" applyFont="1" applyFill="1" applyBorder="1" applyAlignment="1" applyProtection="1">
      <alignment horizontal="center" vertical="center"/>
    </xf>
    <xf numFmtId="0" fontId="3" fillId="22" borderId="2" xfId="0" applyFont="1" applyFill="1" applyBorder="1" applyAlignment="1" applyProtection="1">
      <alignment horizontal="center" vertical="center"/>
      <protection locked="0"/>
    </xf>
    <xf numFmtId="0" fontId="3" fillId="22" borderId="3" xfId="0" applyFont="1" applyFill="1" applyBorder="1" applyAlignment="1" applyProtection="1">
      <alignment horizontal="center" vertical="center"/>
      <protection locked="0"/>
    </xf>
    <xf numFmtId="0" fontId="3" fillId="22" borderId="6" xfId="0" applyFont="1" applyFill="1" applyBorder="1" applyAlignment="1" applyProtection="1">
      <alignment horizontal="center" vertical="center"/>
      <protection locked="0"/>
    </xf>
    <xf numFmtId="166" fontId="3" fillId="0" borderId="29" xfId="1" applyNumberFormat="1" applyFont="1" applyFill="1" applyBorder="1" applyAlignment="1" applyProtection="1">
      <alignment horizontal="center" vertical="center"/>
    </xf>
    <xf numFmtId="0" fontId="5" fillId="3" borderId="53" xfId="0" applyFont="1" applyFill="1" applyBorder="1" applyAlignment="1" applyProtection="1">
      <alignment horizontal="center"/>
    </xf>
    <xf numFmtId="0" fontId="5" fillId="3" borderId="27" xfId="0" applyFont="1" applyFill="1" applyBorder="1" applyAlignment="1" applyProtection="1">
      <alignment horizontal="center"/>
    </xf>
    <xf numFmtId="0" fontId="3" fillId="4" borderId="0" xfId="0" applyFont="1" applyFill="1" applyAlignment="1" applyProtection="1">
      <alignment horizontal="center"/>
    </xf>
    <xf numFmtId="0" fontId="5" fillId="3" borderId="2"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5" fillId="4" borderId="5" xfId="0" applyFont="1" applyFill="1" applyBorder="1" applyAlignment="1" applyProtection="1">
      <alignment horizontal="center" vertical="center" textRotation="90" wrapText="1"/>
    </xf>
    <xf numFmtId="0" fontId="5" fillId="4" borderId="0" xfId="0" applyFont="1" applyFill="1" applyBorder="1" applyAlignment="1" applyProtection="1">
      <alignment horizontal="center" vertical="center" textRotation="90" wrapText="1"/>
    </xf>
    <xf numFmtId="0" fontId="11" fillId="4" borderId="0" xfId="0" applyFont="1" applyFill="1" applyAlignment="1" applyProtection="1">
      <alignment horizontal="left" vertical="center" wrapText="1"/>
    </xf>
    <xf numFmtId="0" fontId="5" fillId="3" borderId="2" xfId="0" applyNumberFormat="1" applyFont="1" applyFill="1" applyBorder="1" applyAlignment="1" applyProtection="1">
      <alignment horizontal="center"/>
    </xf>
    <xf numFmtId="0" fontId="5" fillId="3" borderId="6" xfId="0" applyNumberFormat="1" applyFont="1" applyFill="1" applyBorder="1" applyAlignment="1" applyProtection="1">
      <alignment horizontal="center"/>
    </xf>
    <xf numFmtId="0" fontId="5" fillId="3" borderId="25" xfId="0" applyNumberFormat="1" applyFont="1" applyFill="1" applyBorder="1" applyAlignment="1" applyProtection="1">
      <alignment horizontal="center" vertical="center"/>
    </xf>
    <xf numFmtId="0" fontId="5" fillId="3" borderId="6" xfId="0" applyNumberFormat="1" applyFont="1" applyFill="1" applyBorder="1" applyAlignment="1" applyProtection="1">
      <alignment horizontal="center" vertical="center"/>
    </xf>
    <xf numFmtId="0" fontId="5" fillId="4" borderId="5" xfId="0" applyFont="1" applyFill="1" applyBorder="1" applyAlignment="1" applyProtection="1">
      <alignment horizontal="center" textRotation="90"/>
    </xf>
    <xf numFmtId="164" fontId="3" fillId="4" borderId="0" xfId="1" applyNumberFormat="1" applyFont="1" applyFill="1" applyAlignment="1" applyProtection="1">
      <alignment horizontal="center" vertical="top"/>
    </xf>
    <xf numFmtId="0" fontId="5" fillId="4" borderId="5" xfId="0" applyFont="1" applyFill="1" applyBorder="1" applyAlignment="1" applyProtection="1">
      <alignment horizontal="center" vertical="center" textRotation="90"/>
    </xf>
    <xf numFmtId="0" fontId="8" fillId="4" borderId="0" xfId="4" applyFont="1" applyFill="1" applyAlignment="1" applyProtection="1">
      <alignment horizontal="left" wrapText="1" indent="5"/>
    </xf>
  </cellXfs>
  <cellStyles count="9">
    <cellStyle name="Comma" xfId="1" builtinId="3"/>
    <cellStyle name="Comma 2" xfId="7"/>
    <cellStyle name="Currency" xfId="3" builtinId="4"/>
    <cellStyle name="Currency 2" xfId="8"/>
    <cellStyle name="Hyperlink" xfId="6" builtinId="8"/>
    <cellStyle name="Normal" xfId="0" builtinId="0"/>
    <cellStyle name="Normal 3" xfId="5"/>
    <cellStyle name="Normal_Topline_Tables_2008_Final" xfId="4"/>
    <cellStyle name="Percent" xfId="2"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6B721"/>
      <color rgb="FFF9B000"/>
      <color rgb="FF3C297C"/>
      <color rgb="FF0072B4"/>
      <color rgb="FF00A4AF"/>
      <color rgb="FFF266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16189201621321"/>
          <c:y val="0.17670682730923695"/>
          <c:w val="0.83109909359716883"/>
          <c:h val="0.72806533219492142"/>
        </c:manualLayout>
      </c:layout>
      <c:barChart>
        <c:barDir val="col"/>
        <c:grouping val="clustered"/>
        <c:varyColors val="0"/>
        <c:ser>
          <c:idx val="0"/>
          <c:order val="0"/>
          <c:spPr>
            <a:pattFill prst="dkUpDiag">
              <a:fgClr>
                <a:srgbClr val="3C297C"/>
              </a:fgClr>
              <a:bgClr>
                <a:schemeClr val="bg1"/>
              </a:bgClr>
            </a:pattFill>
            <a:ln>
              <a:solidFill>
                <a:srgbClr val="3C297C"/>
              </a:solidFill>
            </a:ln>
          </c:spPr>
          <c:invertIfNegative val="0"/>
          <c:dLbls>
            <c:dLbl>
              <c:idx val="0"/>
              <c:layout>
                <c:manualLayout>
                  <c:x val="3.720929626901117E-2"/>
                  <c:y val="-1.6064257028112448E-2"/>
                </c:manualLayout>
              </c:layout>
              <c:tx>
                <c:rich>
                  <a:bodyPr/>
                  <a:lstStyle/>
                  <a:p>
                    <a:fld id="{C2E04FD3-451C-410A-B9F6-F769A1B2DF0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E2A-4EDC-93C3-22118F9B00B6}"/>
                </c:ext>
              </c:extLst>
            </c:dLbl>
            <c:dLbl>
              <c:idx val="1"/>
              <c:layout>
                <c:manualLayout>
                  <c:x val="3.1007725568680301E-2"/>
                  <c:y val="-7.4262403711030059E-2"/>
                </c:manualLayout>
              </c:layout>
              <c:tx>
                <c:rich>
                  <a:bodyPr/>
                  <a:lstStyle/>
                  <a:p>
                    <a:fld id="{9CDBA4AE-1377-451D-A958-58E1D88A024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E2A-4EDC-93C3-22118F9B00B6}"/>
                </c:ext>
              </c:extLst>
            </c:dLbl>
            <c:dLbl>
              <c:idx val="2"/>
              <c:layout>
                <c:manualLayout>
                  <c:x val="4.8290128558337538E-2"/>
                  <c:y val="-2.3092697044781414E-2"/>
                </c:manualLayout>
              </c:layout>
              <c:tx>
                <c:rich>
                  <a:bodyPr/>
                  <a:lstStyle/>
                  <a:p>
                    <a:fld id="{AC1DDCBF-0B90-4CF0-8C22-0874F7279598}"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E2A-4EDC-93C3-22118F9B00B6}"/>
                </c:ext>
              </c:extLst>
            </c:dLbl>
            <c:spPr>
              <a:noFill/>
              <a:ln>
                <a:noFill/>
              </a:ln>
              <a:effectLst/>
            </c:spPr>
            <c:txPr>
              <a:bodyPr wrap="square" lIns="38100" tIns="19050" rIns="38100" bIns="19050" anchor="ctr">
                <a:spAutoFit/>
              </a:bodyPr>
              <a:lstStyle/>
              <a:p>
                <a:pPr>
                  <a:defRPr sz="1100"/>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'Table 3'!$C$23:$C$25</c:f>
              <c:strCache>
                <c:ptCount val="3"/>
                <c:pt idx="0">
                  <c:v>Total CYP</c:v>
                </c:pt>
                <c:pt idx="1">
                  <c:v>Total Adult</c:v>
                </c:pt>
                <c:pt idx="2">
                  <c:v>Total Unknown</c:v>
                </c:pt>
              </c:strCache>
            </c:strRef>
          </c:cat>
          <c:val>
            <c:numRef>
              <c:f>'Table 3'!$E$23:$E$25</c:f>
              <c:numCache>
                <c:formatCode>_-* #,##0_-;\-* #,##0_-;_-* "-"??_-;_-@_-</c:formatCode>
                <c:ptCount val="3"/>
                <c:pt idx="0">
                  <c:v>1372126</c:v>
                </c:pt>
                <c:pt idx="1">
                  <c:v>3956828</c:v>
                </c:pt>
                <c:pt idx="2">
                  <c:v>12509319</c:v>
                </c:pt>
              </c:numCache>
            </c:numRef>
          </c:val>
          <c:extLst>
            <c:ext xmlns:c15="http://schemas.microsoft.com/office/drawing/2012/chart" uri="{02D57815-91ED-43cb-92C2-25804820EDAC}">
              <c15:datalabelsRange>
                <c15:f>'Table 3'!$F$23:$F$25</c15:f>
                <c15:dlblRangeCache>
                  <c:ptCount val="3"/>
                  <c:pt idx="0">
                    <c:v>22.0%</c:v>
                  </c:pt>
                  <c:pt idx="1">
                    <c:v>27.6%</c:v>
                  </c:pt>
                  <c:pt idx="2">
                    <c:v>-14.4%</c:v>
                  </c:pt>
                </c15:dlblRangeCache>
              </c15:datalabelsRange>
            </c:ext>
            <c:ext xmlns:c16="http://schemas.microsoft.com/office/drawing/2014/chart" uri="{C3380CC4-5D6E-409C-BE32-E72D297353CC}">
              <c16:uniqueId val="{00000003-DE2A-4EDC-93C3-22118F9B00B6}"/>
            </c:ext>
          </c:extLst>
        </c:ser>
        <c:ser>
          <c:idx val="1"/>
          <c:order val="1"/>
          <c:spPr>
            <a:solidFill>
              <a:srgbClr val="3C297C"/>
            </a:solidFill>
            <a:ln>
              <a:solidFill>
                <a:srgbClr val="3C297C"/>
              </a:solidFill>
            </a:ln>
          </c:spPr>
          <c:invertIfNegative val="0"/>
          <c:cat>
            <c:strRef>
              <c:f>'Table 3'!$C$23:$C$25</c:f>
              <c:strCache>
                <c:ptCount val="3"/>
                <c:pt idx="0">
                  <c:v>Total CYP</c:v>
                </c:pt>
                <c:pt idx="1">
                  <c:v>Total Adult</c:v>
                </c:pt>
                <c:pt idx="2">
                  <c:v>Total Unknown</c:v>
                </c:pt>
              </c:strCache>
            </c:strRef>
          </c:cat>
          <c:val>
            <c:numRef>
              <c:f>'Table 3'!$D$23:$D$25</c:f>
              <c:numCache>
                <c:formatCode>_-* #,##0_-;\-* #,##0_-;_-* "-"??_-;_-@_-</c:formatCode>
                <c:ptCount val="3"/>
                <c:pt idx="0">
                  <c:v>1673967</c:v>
                </c:pt>
                <c:pt idx="1">
                  <c:v>5050394</c:v>
                </c:pt>
                <c:pt idx="2">
                  <c:v>10708094</c:v>
                </c:pt>
              </c:numCache>
            </c:numRef>
          </c:val>
          <c:extLst>
            <c:ext xmlns:c16="http://schemas.microsoft.com/office/drawing/2014/chart" uri="{C3380CC4-5D6E-409C-BE32-E72D297353CC}">
              <c16:uniqueId val="{00000004-DE2A-4EDC-93C3-22118F9B00B6}"/>
            </c:ext>
          </c:extLst>
        </c:ser>
        <c:dLbls>
          <c:showLegendKey val="0"/>
          <c:showVal val="0"/>
          <c:showCatName val="0"/>
          <c:showSerName val="0"/>
          <c:showPercent val="0"/>
          <c:showBubbleSize val="0"/>
        </c:dLbls>
        <c:gapWidth val="150"/>
        <c:axId val="170391336"/>
        <c:axId val="168770120"/>
      </c:barChart>
      <c:catAx>
        <c:axId val="170391336"/>
        <c:scaling>
          <c:orientation val="minMax"/>
        </c:scaling>
        <c:delete val="0"/>
        <c:axPos val="b"/>
        <c:numFmt formatCode="General" sourceLinked="0"/>
        <c:majorTickMark val="out"/>
        <c:minorTickMark val="none"/>
        <c:tickLblPos val="nextTo"/>
        <c:txPr>
          <a:bodyPr/>
          <a:lstStyle/>
          <a:p>
            <a:pPr>
              <a:defRPr sz="1100"/>
            </a:pPr>
            <a:endParaRPr lang="en-US"/>
          </a:p>
        </c:txPr>
        <c:crossAx val="168770120"/>
        <c:crosses val="autoZero"/>
        <c:auto val="1"/>
        <c:lblAlgn val="ctr"/>
        <c:lblOffset val="100"/>
        <c:noMultiLvlLbl val="0"/>
      </c:catAx>
      <c:valAx>
        <c:axId val="168770120"/>
        <c:scaling>
          <c:orientation val="minMax"/>
        </c:scaling>
        <c:delete val="0"/>
        <c:axPos val="l"/>
        <c:numFmt formatCode="_-* #,##0_-;\-* #,##0_-;_-* &quot;-&quot;??_-;_-@_-" sourceLinked="1"/>
        <c:majorTickMark val="out"/>
        <c:minorTickMark val="none"/>
        <c:tickLblPos val="nextTo"/>
        <c:txPr>
          <a:bodyPr/>
          <a:lstStyle/>
          <a:p>
            <a:pPr>
              <a:defRPr sz="1100"/>
            </a:pPr>
            <a:endParaRPr lang="en-US"/>
          </a:p>
        </c:txPr>
        <c:crossAx val="170391336"/>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Schools</a:t>
            </a:r>
            <a:r>
              <a:rPr lang="en-GB" sz="1200" baseline="0">
                <a:latin typeface="Arial" panose="020B0604020202020204" pitchFamily="34" charset="0"/>
                <a:cs typeface="Arial" panose="020B0604020202020204" pitchFamily="34" charset="0"/>
              </a:rPr>
              <a:t> Visits total - constant sample</a:t>
            </a:r>
            <a:endParaRPr lang="en-GB" sz="12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'Table 3'!$D$73</c:f>
              <c:strCache>
                <c:ptCount val="1"/>
                <c:pt idx="0">
                  <c:v>Self Directed Schools Visits</c:v>
                </c:pt>
              </c:strCache>
            </c:strRef>
          </c:tx>
          <c:spPr>
            <a:pattFill prst="wdUpDiag">
              <a:fgClr>
                <a:srgbClr val="00A4AF"/>
              </a:fgClr>
              <a:bgClr>
                <a:schemeClr val="bg1"/>
              </a:bgClr>
            </a:pattFill>
            <a:ln>
              <a:solidFill>
                <a:schemeClr val="tx1">
                  <a:lumMod val="50000"/>
                  <a:lumOff val="50000"/>
                </a:schemeClr>
              </a:solidFill>
            </a:ln>
            <a:effectLst/>
          </c:spPr>
          <c:invertIfNegative val="0"/>
          <c:cat>
            <c:strRef>
              <c:f>'Table 3'!$E$72:$F$72</c:f>
              <c:strCache>
                <c:ptCount val="2"/>
                <c:pt idx="0">
                  <c:v>2015/2016</c:v>
                </c:pt>
                <c:pt idx="1">
                  <c:v>2016/2017</c:v>
                </c:pt>
              </c:strCache>
            </c:strRef>
          </c:cat>
          <c:val>
            <c:numRef>
              <c:f>'Table 3'!$E$73:$F$73</c:f>
              <c:numCache>
                <c:formatCode>_-* #,##0_-;\-* #,##0_-;_-* "-"??_-;_-@_-</c:formatCode>
                <c:ptCount val="2"/>
                <c:pt idx="0">
                  <c:v>10638</c:v>
                </c:pt>
                <c:pt idx="1">
                  <c:v>10836</c:v>
                </c:pt>
              </c:numCache>
            </c:numRef>
          </c:val>
          <c:extLst>
            <c:ext xmlns:c16="http://schemas.microsoft.com/office/drawing/2014/chart" uri="{C3380CC4-5D6E-409C-BE32-E72D297353CC}">
              <c16:uniqueId val="{00000000-D406-44A2-930F-E89FD2AD52ED}"/>
            </c:ext>
          </c:extLst>
        </c:ser>
        <c:ser>
          <c:idx val="1"/>
          <c:order val="1"/>
          <c:tx>
            <c:strRef>
              <c:f>'Table 3'!$D$74</c:f>
              <c:strCache>
                <c:ptCount val="1"/>
                <c:pt idx="0">
                  <c:v>Facilitated Schools Visits</c:v>
                </c:pt>
              </c:strCache>
            </c:strRef>
          </c:tx>
          <c:spPr>
            <a:solidFill>
              <a:srgbClr val="00A4AF"/>
            </a:solidFill>
            <a:ln>
              <a:solidFill>
                <a:schemeClr val="tx1">
                  <a:lumMod val="50000"/>
                  <a:lumOff val="50000"/>
                </a:schemeClr>
              </a:solidFill>
            </a:ln>
            <a:effectLst/>
          </c:spPr>
          <c:invertIfNegative val="0"/>
          <c:cat>
            <c:strRef>
              <c:f>'Table 3'!$E$72:$F$72</c:f>
              <c:strCache>
                <c:ptCount val="2"/>
                <c:pt idx="0">
                  <c:v>2015/2016</c:v>
                </c:pt>
                <c:pt idx="1">
                  <c:v>2016/2017</c:v>
                </c:pt>
              </c:strCache>
            </c:strRef>
          </c:cat>
          <c:val>
            <c:numRef>
              <c:f>'Table 3'!$E$74:$F$74</c:f>
              <c:numCache>
                <c:formatCode>_-* #,##0_-;\-* #,##0_-;_-* "-"??_-;_-@_-</c:formatCode>
                <c:ptCount val="2"/>
                <c:pt idx="0">
                  <c:v>15867</c:v>
                </c:pt>
                <c:pt idx="1">
                  <c:v>18206</c:v>
                </c:pt>
              </c:numCache>
            </c:numRef>
          </c:val>
          <c:extLst>
            <c:ext xmlns:c16="http://schemas.microsoft.com/office/drawing/2014/chart" uri="{C3380CC4-5D6E-409C-BE32-E72D297353CC}">
              <c16:uniqueId val="{00000001-D406-44A2-930F-E89FD2AD52ED}"/>
            </c:ext>
          </c:extLst>
        </c:ser>
        <c:dLbls>
          <c:showLegendKey val="0"/>
          <c:showVal val="0"/>
          <c:showCatName val="0"/>
          <c:showSerName val="0"/>
          <c:showPercent val="0"/>
          <c:showBubbleSize val="0"/>
        </c:dLbls>
        <c:gapWidth val="219"/>
        <c:overlap val="100"/>
        <c:axId val="168598000"/>
        <c:axId val="112309176"/>
      </c:barChart>
      <c:catAx>
        <c:axId val="16859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12309176"/>
        <c:crosses val="autoZero"/>
        <c:auto val="1"/>
        <c:lblAlgn val="ctr"/>
        <c:lblOffset val="100"/>
        <c:noMultiLvlLbl val="0"/>
      </c:catAx>
      <c:valAx>
        <c:axId val="1123091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859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200">
                <a:latin typeface="Arial" panose="020B0604020202020204" pitchFamily="34" charset="0"/>
                <a:cs typeface="Arial" panose="020B0604020202020204" pitchFamily="34" charset="0"/>
              </a:rPr>
              <a:t>Schools Visitors</a:t>
            </a:r>
            <a:r>
              <a:rPr lang="en-GB" sz="1200" baseline="0">
                <a:latin typeface="Arial" panose="020B0604020202020204" pitchFamily="34" charset="0"/>
                <a:cs typeface="Arial" panose="020B0604020202020204" pitchFamily="34" charset="0"/>
              </a:rPr>
              <a:t> - constant sample</a:t>
            </a:r>
            <a:endParaRPr lang="en-GB" sz="120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83541631112999"/>
          <c:y val="0.12639913052217547"/>
          <c:w val="0.85593819952489925"/>
          <c:h val="0.61873545675869079"/>
        </c:manualLayout>
      </c:layout>
      <c:barChart>
        <c:barDir val="col"/>
        <c:grouping val="stacked"/>
        <c:varyColors val="0"/>
        <c:ser>
          <c:idx val="0"/>
          <c:order val="0"/>
          <c:tx>
            <c:strRef>
              <c:f>'Table 3'!$I$75</c:f>
              <c:strCache>
                <c:ptCount val="1"/>
                <c:pt idx="0">
                  <c:v>Self Directed Schools Visits</c:v>
                </c:pt>
              </c:strCache>
            </c:strRef>
          </c:tx>
          <c:spPr>
            <a:pattFill prst="wdUpDiag">
              <a:fgClr>
                <a:srgbClr val="0072B4"/>
              </a:fgClr>
              <a:bgClr>
                <a:schemeClr val="bg1"/>
              </a:bgClr>
            </a:pattFill>
            <a:ln>
              <a:solidFill>
                <a:schemeClr val="tx1">
                  <a:lumMod val="50000"/>
                  <a:lumOff val="50000"/>
                </a:schemeClr>
              </a:solidFill>
            </a:ln>
            <a:effectLst/>
          </c:spPr>
          <c:invertIfNegative val="0"/>
          <c:cat>
            <c:multiLvlStrRef>
              <c:f>('Table 3'!$J$73:$K$74,'Table 3'!$L$73:$M$74)</c:f>
              <c:multiLvlStrCache>
                <c:ptCount val="4"/>
                <c:lvl>
                  <c:pt idx="0">
                    <c:v>Children</c:v>
                  </c:pt>
                  <c:pt idx="1">
                    <c:v>Teachers</c:v>
                  </c:pt>
                  <c:pt idx="2">
                    <c:v>Children</c:v>
                  </c:pt>
                  <c:pt idx="3">
                    <c:v>Teachers</c:v>
                  </c:pt>
                </c:lvl>
                <c:lvl>
                  <c:pt idx="0">
                    <c:v>2015/2016</c:v>
                  </c:pt>
                  <c:pt idx="2">
                    <c:v>2016/2017</c:v>
                  </c:pt>
                </c:lvl>
              </c:multiLvlStrCache>
            </c:multiLvlStrRef>
          </c:cat>
          <c:val>
            <c:numRef>
              <c:f>('Table 3'!$J$75:$K$75,'Table 3'!$L$75:$M$75)</c:f>
              <c:numCache>
                <c:formatCode>_-* #,##0_-;\-* #,##0_-;_-* "-"??_-;_-@_-</c:formatCode>
                <c:ptCount val="4"/>
                <c:pt idx="0">
                  <c:v>325359</c:v>
                </c:pt>
                <c:pt idx="1">
                  <c:v>30767</c:v>
                </c:pt>
                <c:pt idx="2">
                  <c:v>354446</c:v>
                </c:pt>
                <c:pt idx="3">
                  <c:v>40605</c:v>
                </c:pt>
              </c:numCache>
            </c:numRef>
          </c:val>
          <c:extLst>
            <c:ext xmlns:c16="http://schemas.microsoft.com/office/drawing/2014/chart" uri="{C3380CC4-5D6E-409C-BE32-E72D297353CC}">
              <c16:uniqueId val="{00000000-F419-46F0-BD8B-7893D20C1944}"/>
            </c:ext>
          </c:extLst>
        </c:ser>
        <c:ser>
          <c:idx val="1"/>
          <c:order val="1"/>
          <c:tx>
            <c:strRef>
              <c:f>'Table 3'!$I$76</c:f>
              <c:strCache>
                <c:ptCount val="1"/>
                <c:pt idx="0">
                  <c:v>Facilitated Schools Visits</c:v>
                </c:pt>
              </c:strCache>
            </c:strRef>
          </c:tx>
          <c:spPr>
            <a:solidFill>
              <a:srgbClr val="0072B4"/>
            </a:solidFill>
            <a:ln>
              <a:solidFill>
                <a:schemeClr val="tx1">
                  <a:lumMod val="50000"/>
                  <a:lumOff val="50000"/>
                </a:schemeClr>
              </a:solidFill>
            </a:ln>
            <a:effectLst/>
          </c:spPr>
          <c:invertIfNegative val="0"/>
          <c:cat>
            <c:multiLvlStrRef>
              <c:f>('Table 3'!$J$73:$K$74,'Table 3'!$L$73:$M$74)</c:f>
              <c:multiLvlStrCache>
                <c:ptCount val="4"/>
                <c:lvl>
                  <c:pt idx="0">
                    <c:v>Children</c:v>
                  </c:pt>
                  <c:pt idx="1">
                    <c:v>Teachers</c:v>
                  </c:pt>
                  <c:pt idx="2">
                    <c:v>Children</c:v>
                  </c:pt>
                  <c:pt idx="3">
                    <c:v>Teachers</c:v>
                  </c:pt>
                </c:lvl>
                <c:lvl>
                  <c:pt idx="0">
                    <c:v>2015/2016</c:v>
                  </c:pt>
                  <c:pt idx="2">
                    <c:v>2016/2017</c:v>
                  </c:pt>
                </c:lvl>
              </c:multiLvlStrCache>
            </c:multiLvlStrRef>
          </c:cat>
          <c:val>
            <c:numRef>
              <c:f>('Table 3'!$J$76:$K$76,'Table 3'!$L$76:$M$76)</c:f>
              <c:numCache>
                <c:formatCode>_-* #,##0_-;\-* #,##0_-;_-* "-"??_-;_-@_-</c:formatCode>
                <c:ptCount val="4"/>
                <c:pt idx="0">
                  <c:v>488123</c:v>
                </c:pt>
                <c:pt idx="1">
                  <c:v>63902</c:v>
                </c:pt>
                <c:pt idx="2">
                  <c:v>592997</c:v>
                </c:pt>
                <c:pt idx="3">
                  <c:v>67303</c:v>
                </c:pt>
              </c:numCache>
            </c:numRef>
          </c:val>
          <c:extLst>
            <c:ext xmlns:c16="http://schemas.microsoft.com/office/drawing/2014/chart" uri="{C3380CC4-5D6E-409C-BE32-E72D297353CC}">
              <c16:uniqueId val="{00000001-F419-46F0-BD8B-7893D20C1944}"/>
            </c:ext>
          </c:extLst>
        </c:ser>
        <c:dLbls>
          <c:showLegendKey val="0"/>
          <c:showVal val="0"/>
          <c:showCatName val="0"/>
          <c:showSerName val="0"/>
          <c:showPercent val="0"/>
          <c:showBubbleSize val="0"/>
        </c:dLbls>
        <c:gapWidth val="124"/>
        <c:overlap val="100"/>
        <c:axId val="337962872"/>
        <c:axId val="336811824"/>
      </c:barChart>
      <c:catAx>
        <c:axId val="33796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GB"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6811824"/>
        <c:crosses val="autoZero"/>
        <c:auto val="1"/>
        <c:lblAlgn val="ctr"/>
        <c:lblOffset val="100"/>
        <c:noMultiLvlLbl val="0"/>
      </c:catAx>
      <c:valAx>
        <c:axId val="33681182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37962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3'!$P$95</c:f>
              <c:strCache>
                <c:ptCount val="1"/>
                <c:pt idx="0">
                  <c:v>England No. of Visits</c:v>
                </c:pt>
              </c:strCache>
            </c:strRef>
          </c:tx>
          <c:spPr>
            <a:solidFill>
              <a:srgbClr val="3C297C"/>
            </a:solidFill>
          </c:spPr>
          <c:invertIfNegative val="0"/>
          <c:cat>
            <c:strRef>
              <c:f>'Table 3'!$Q$94:$R$94</c:f>
              <c:strCache>
                <c:ptCount val="2"/>
                <c:pt idx="0">
                  <c:v>2015/2016</c:v>
                </c:pt>
                <c:pt idx="1">
                  <c:v>2016/2017</c:v>
                </c:pt>
              </c:strCache>
            </c:strRef>
          </c:cat>
          <c:val>
            <c:numRef>
              <c:f>'Table 3'!$Q$95:$R$95</c:f>
              <c:numCache>
                <c:formatCode>_-* #,##0_-;\-* #,##0_-;_-* "-"??_-;_-@_-</c:formatCode>
                <c:ptCount val="2"/>
                <c:pt idx="0">
                  <c:v>1373</c:v>
                </c:pt>
                <c:pt idx="1">
                  <c:v>1570</c:v>
                </c:pt>
              </c:numCache>
            </c:numRef>
          </c:val>
          <c:extLst>
            <c:ext xmlns:c16="http://schemas.microsoft.com/office/drawing/2014/chart" uri="{C3380CC4-5D6E-409C-BE32-E72D297353CC}">
              <c16:uniqueId val="{00000013-0765-4716-AA56-95A22B6F180E}"/>
            </c:ext>
          </c:extLst>
        </c:ser>
        <c:ser>
          <c:idx val="1"/>
          <c:order val="1"/>
          <c:tx>
            <c:strRef>
              <c:f>'Table 3'!$P$97</c:f>
              <c:strCache>
                <c:ptCount val="1"/>
                <c:pt idx="0">
                  <c:v>Rest of UK No. of Visits</c:v>
                </c:pt>
              </c:strCache>
            </c:strRef>
          </c:tx>
          <c:spPr>
            <a:solidFill>
              <a:srgbClr val="F2665E"/>
            </a:solidFill>
          </c:spPr>
          <c:invertIfNegative val="0"/>
          <c:cat>
            <c:strRef>
              <c:f>'Table 3'!$Q$94:$R$94</c:f>
              <c:strCache>
                <c:ptCount val="2"/>
                <c:pt idx="0">
                  <c:v>2015/2016</c:v>
                </c:pt>
                <c:pt idx="1">
                  <c:v>2016/2017</c:v>
                </c:pt>
              </c:strCache>
            </c:strRef>
          </c:cat>
          <c:val>
            <c:numRef>
              <c:f>'Table 3'!$Q$97:$R$97</c:f>
              <c:numCache>
                <c:formatCode>_-* #,##0_-;\-* #,##0_-;_-* "-"??_-;_-@_-</c:formatCode>
                <c:ptCount val="2"/>
                <c:pt idx="0">
                  <c:v>65</c:v>
                </c:pt>
                <c:pt idx="1">
                  <c:v>20</c:v>
                </c:pt>
              </c:numCache>
            </c:numRef>
          </c:val>
          <c:extLst>
            <c:ext xmlns:c16="http://schemas.microsoft.com/office/drawing/2014/chart" uri="{C3380CC4-5D6E-409C-BE32-E72D297353CC}">
              <c16:uniqueId val="{00000015-0765-4716-AA56-95A22B6F180E}"/>
            </c:ext>
          </c:extLst>
        </c:ser>
        <c:ser>
          <c:idx val="2"/>
          <c:order val="2"/>
          <c:tx>
            <c:strRef>
              <c:f>'Table 3'!$P$99</c:f>
              <c:strCache>
                <c:ptCount val="1"/>
                <c:pt idx="0">
                  <c:v>Overseas No. of Visits</c:v>
                </c:pt>
              </c:strCache>
            </c:strRef>
          </c:tx>
          <c:spPr>
            <a:solidFill>
              <a:srgbClr val="00A4AF"/>
            </a:solidFill>
          </c:spPr>
          <c:invertIfNegative val="0"/>
          <c:cat>
            <c:strRef>
              <c:f>'Table 3'!$Q$94:$R$94</c:f>
              <c:strCache>
                <c:ptCount val="2"/>
                <c:pt idx="0">
                  <c:v>2015/2016</c:v>
                </c:pt>
                <c:pt idx="1">
                  <c:v>2016/2017</c:v>
                </c:pt>
              </c:strCache>
            </c:strRef>
          </c:cat>
          <c:val>
            <c:numRef>
              <c:f>'Table 3'!$Q$99:$R$99</c:f>
              <c:numCache>
                <c:formatCode>_-* #,##0_-;\-* #,##0_-;_-* "-"??_-;_-@_-</c:formatCode>
                <c:ptCount val="2"/>
                <c:pt idx="0">
                  <c:v>207</c:v>
                </c:pt>
                <c:pt idx="1">
                  <c:v>254</c:v>
                </c:pt>
              </c:numCache>
            </c:numRef>
          </c:val>
          <c:extLst>
            <c:ext xmlns:c16="http://schemas.microsoft.com/office/drawing/2014/chart" uri="{C3380CC4-5D6E-409C-BE32-E72D297353CC}">
              <c16:uniqueId val="{00000017-0765-4716-AA56-95A22B6F180E}"/>
            </c:ext>
          </c:extLst>
        </c:ser>
        <c:dLbls>
          <c:showLegendKey val="0"/>
          <c:showVal val="0"/>
          <c:showCatName val="0"/>
          <c:showSerName val="0"/>
          <c:showPercent val="0"/>
          <c:showBubbleSize val="0"/>
        </c:dLbls>
        <c:gapWidth val="55"/>
        <c:axId val="337949928"/>
        <c:axId val="337566496"/>
      </c:barChart>
      <c:catAx>
        <c:axId val="337949928"/>
        <c:scaling>
          <c:orientation val="minMax"/>
        </c:scaling>
        <c:delete val="0"/>
        <c:axPos val="b"/>
        <c:numFmt formatCode="General" sourceLinked="1"/>
        <c:majorTickMark val="none"/>
        <c:minorTickMark val="none"/>
        <c:tickLblPos val="nextTo"/>
        <c:txPr>
          <a:bodyPr/>
          <a:lstStyle/>
          <a:p>
            <a:pPr>
              <a:defRPr sz="1050">
                <a:latin typeface="Arial" panose="020B0604020202020204" pitchFamily="34" charset="0"/>
                <a:cs typeface="Arial" panose="020B0604020202020204" pitchFamily="34" charset="0"/>
              </a:defRPr>
            </a:pPr>
            <a:endParaRPr lang="en-US"/>
          </a:p>
        </c:txPr>
        <c:crossAx val="337566496"/>
        <c:crosses val="autoZero"/>
        <c:auto val="1"/>
        <c:lblAlgn val="ctr"/>
        <c:lblOffset val="100"/>
        <c:noMultiLvlLbl val="0"/>
      </c:catAx>
      <c:valAx>
        <c:axId val="337566496"/>
        <c:scaling>
          <c:orientation val="minMax"/>
          <c:min val="0"/>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37949928"/>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3'!$P$96</c:f>
              <c:strCache>
                <c:ptCount val="1"/>
                <c:pt idx="0">
                  <c:v>England No. of Visitors</c:v>
                </c:pt>
              </c:strCache>
            </c:strRef>
          </c:tx>
          <c:spPr>
            <a:solidFill>
              <a:srgbClr val="3C297C"/>
            </a:solidFill>
          </c:spPr>
          <c:invertIfNegative val="0"/>
          <c:cat>
            <c:strRef>
              <c:f>'Table 3'!$Q$94:$R$94</c:f>
              <c:strCache>
                <c:ptCount val="2"/>
                <c:pt idx="0">
                  <c:v>2015/2016</c:v>
                </c:pt>
                <c:pt idx="1">
                  <c:v>2016/2017</c:v>
                </c:pt>
              </c:strCache>
            </c:strRef>
          </c:cat>
          <c:val>
            <c:numRef>
              <c:f>'Table 3'!$Q$96:$R$96</c:f>
              <c:numCache>
                <c:formatCode>_-* #,##0_-;\-* #,##0_-;_-* "-"??_-;_-@_-</c:formatCode>
                <c:ptCount val="2"/>
                <c:pt idx="0">
                  <c:v>41621</c:v>
                </c:pt>
                <c:pt idx="1">
                  <c:v>40895</c:v>
                </c:pt>
              </c:numCache>
            </c:numRef>
          </c:val>
          <c:extLst>
            <c:ext xmlns:c16="http://schemas.microsoft.com/office/drawing/2014/chart" uri="{C3380CC4-5D6E-409C-BE32-E72D297353CC}">
              <c16:uniqueId val="{00000013-0765-4716-AA56-95A22B6F180E}"/>
            </c:ext>
          </c:extLst>
        </c:ser>
        <c:ser>
          <c:idx val="1"/>
          <c:order val="1"/>
          <c:tx>
            <c:strRef>
              <c:f>'Table 3'!$P$98</c:f>
              <c:strCache>
                <c:ptCount val="1"/>
                <c:pt idx="0">
                  <c:v>Rest of UK No. of Visitors</c:v>
                </c:pt>
              </c:strCache>
            </c:strRef>
          </c:tx>
          <c:spPr>
            <a:solidFill>
              <a:srgbClr val="F2665E"/>
            </a:solidFill>
          </c:spPr>
          <c:invertIfNegative val="0"/>
          <c:cat>
            <c:strRef>
              <c:f>'Table 3'!$Q$94:$R$94</c:f>
              <c:strCache>
                <c:ptCount val="2"/>
                <c:pt idx="0">
                  <c:v>2015/2016</c:v>
                </c:pt>
                <c:pt idx="1">
                  <c:v>2016/2017</c:v>
                </c:pt>
              </c:strCache>
            </c:strRef>
          </c:cat>
          <c:val>
            <c:numRef>
              <c:f>'Table 3'!$Q$98:$R$98</c:f>
              <c:numCache>
                <c:formatCode>_-* #,##0_-;\-* #,##0_-;_-* "-"??_-;_-@_-</c:formatCode>
                <c:ptCount val="2"/>
                <c:pt idx="0">
                  <c:v>1587</c:v>
                </c:pt>
                <c:pt idx="1">
                  <c:v>526</c:v>
                </c:pt>
              </c:numCache>
            </c:numRef>
          </c:val>
          <c:extLst>
            <c:ext xmlns:c16="http://schemas.microsoft.com/office/drawing/2014/chart" uri="{C3380CC4-5D6E-409C-BE32-E72D297353CC}">
              <c16:uniqueId val="{00000015-0765-4716-AA56-95A22B6F180E}"/>
            </c:ext>
          </c:extLst>
        </c:ser>
        <c:ser>
          <c:idx val="2"/>
          <c:order val="2"/>
          <c:tx>
            <c:strRef>
              <c:f>'Table 3'!$P$100</c:f>
              <c:strCache>
                <c:ptCount val="1"/>
                <c:pt idx="0">
                  <c:v>Overseas No. of Visitors</c:v>
                </c:pt>
              </c:strCache>
            </c:strRef>
          </c:tx>
          <c:spPr>
            <a:solidFill>
              <a:srgbClr val="00A4AF"/>
            </a:solidFill>
          </c:spPr>
          <c:invertIfNegative val="0"/>
          <c:cat>
            <c:strRef>
              <c:f>'Table 3'!$Q$94:$R$94</c:f>
              <c:strCache>
                <c:ptCount val="2"/>
                <c:pt idx="0">
                  <c:v>2015/2016</c:v>
                </c:pt>
                <c:pt idx="1">
                  <c:v>2016/2017</c:v>
                </c:pt>
              </c:strCache>
            </c:strRef>
          </c:cat>
          <c:val>
            <c:numRef>
              <c:f>'Table 3'!$Q$100:$R$100</c:f>
              <c:numCache>
                <c:formatCode>_-* #,##0_-;\-* #,##0_-;_-* "-"??_-;_-@_-</c:formatCode>
                <c:ptCount val="2"/>
                <c:pt idx="0">
                  <c:v>4629</c:v>
                </c:pt>
                <c:pt idx="1">
                  <c:v>4820</c:v>
                </c:pt>
              </c:numCache>
            </c:numRef>
          </c:val>
          <c:extLst>
            <c:ext xmlns:c16="http://schemas.microsoft.com/office/drawing/2014/chart" uri="{C3380CC4-5D6E-409C-BE32-E72D297353CC}">
              <c16:uniqueId val="{00000017-0765-4716-AA56-95A22B6F180E}"/>
            </c:ext>
          </c:extLst>
        </c:ser>
        <c:dLbls>
          <c:showLegendKey val="0"/>
          <c:showVal val="0"/>
          <c:showCatName val="0"/>
          <c:showSerName val="0"/>
          <c:showPercent val="0"/>
          <c:showBubbleSize val="0"/>
        </c:dLbls>
        <c:gapWidth val="55"/>
        <c:axId val="425365904"/>
        <c:axId val="425363160"/>
      </c:barChart>
      <c:catAx>
        <c:axId val="425365904"/>
        <c:scaling>
          <c:orientation val="minMax"/>
        </c:scaling>
        <c:delete val="0"/>
        <c:axPos val="b"/>
        <c:numFmt formatCode="General" sourceLinked="1"/>
        <c:majorTickMark val="none"/>
        <c:minorTickMark val="none"/>
        <c:tickLblPos val="nextTo"/>
        <c:txPr>
          <a:bodyPr/>
          <a:lstStyle/>
          <a:p>
            <a:pPr>
              <a:defRPr sz="1050">
                <a:latin typeface="Arial" panose="020B0604020202020204" pitchFamily="34" charset="0"/>
                <a:cs typeface="Arial" panose="020B0604020202020204" pitchFamily="34" charset="0"/>
              </a:defRPr>
            </a:pPr>
            <a:endParaRPr lang="en-US"/>
          </a:p>
        </c:txPr>
        <c:crossAx val="425363160"/>
        <c:crosses val="autoZero"/>
        <c:auto val="1"/>
        <c:lblAlgn val="ctr"/>
        <c:lblOffset val="100"/>
        <c:noMultiLvlLbl val="0"/>
      </c:catAx>
      <c:valAx>
        <c:axId val="425363160"/>
        <c:scaling>
          <c:orientation val="minMax"/>
          <c:min val="0"/>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25365904"/>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3'!$P$112</c:f>
              <c:strCache>
                <c:ptCount val="1"/>
                <c:pt idx="0">
                  <c:v>Under 5yr No. of Activities</c:v>
                </c:pt>
              </c:strCache>
            </c:strRef>
          </c:tx>
          <c:spPr>
            <a:solidFill>
              <a:srgbClr val="3C297C"/>
            </a:solidFill>
          </c:spPr>
          <c:invertIfNegative val="0"/>
          <c:cat>
            <c:strRef>
              <c:f>'Table 3'!$Q$111:$R$111</c:f>
              <c:strCache>
                <c:ptCount val="2"/>
                <c:pt idx="0">
                  <c:v>2015/2016</c:v>
                </c:pt>
                <c:pt idx="1">
                  <c:v>2016/2017</c:v>
                </c:pt>
              </c:strCache>
            </c:strRef>
          </c:cat>
          <c:val>
            <c:numRef>
              <c:f>'Table 3'!$Q$112:$R$112</c:f>
              <c:numCache>
                <c:formatCode>_-* #,##0_-;\-* #,##0_-;_-* "-"??_-;_-@_-</c:formatCode>
                <c:ptCount val="2"/>
                <c:pt idx="0">
                  <c:v>265</c:v>
                </c:pt>
                <c:pt idx="1">
                  <c:v>344</c:v>
                </c:pt>
              </c:numCache>
            </c:numRef>
          </c:val>
          <c:extLst>
            <c:ext xmlns:c16="http://schemas.microsoft.com/office/drawing/2014/chart" uri="{C3380CC4-5D6E-409C-BE32-E72D297353CC}">
              <c16:uniqueId val="{00000008-D5D8-4506-8580-61392AA8D483}"/>
            </c:ext>
          </c:extLst>
        </c:ser>
        <c:ser>
          <c:idx val="1"/>
          <c:order val="1"/>
          <c:tx>
            <c:strRef>
              <c:f>'Table 3'!$P$114</c:f>
              <c:strCache>
                <c:ptCount val="1"/>
                <c:pt idx="0">
                  <c:v>5-16yr (school) No. of Activities</c:v>
                </c:pt>
              </c:strCache>
            </c:strRef>
          </c:tx>
          <c:spPr>
            <a:solidFill>
              <a:srgbClr val="F2665E"/>
            </a:solidFill>
          </c:spPr>
          <c:invertIfNegative val="0"/>
          <c:cat>
            <c:strRef>
              <c:f>'Table 3'!$Q$111:$R$111</c:f>
              <c:strCache>
                <c:ptCount val="2"/>
                <c:pt idx="0">
                  <c:v>2015/2016</c:v>
                </c:pt>
                <c:pt idx="1">
                  <c:v>2016/2017</c:v>
                </c:pt>
              </c:strCache>
            </c:strRef>
          </c:cat>
          <c:val>
            <c:numRef>
              <c:f>'Table 3'!$Q$114:$R$114</c:f>
              <c:numCache>
                <c:formatCode>_-* #,##0_-;\-* #,##0_-;_-* "-"??_-;_-@_-</c:formatCode>
                <c:ptCount val="2"/>
                <c:pt idx="0">
                  <c:v>1276</c:v>
                </c:pt>
                <c:pt idx="1">
                  <c:v>1855</c:v>
                </c:pt>
              </c:numCache>
            </c:numRef>
          </c:val>
          <c:extLst>
            <c:ext xmlns:c16="http://schemas.microsoft.com/office/drawing/2014/chart" uri="{C3380CC4-5D6E-409C-BE32-E72D297353CC}">
              <c16:uniqueId val="{0000000A-D5D8-4506-8580-61392AA8D483}"/>
            </c:ext>
          </c:extLst>
        </c:ser>
        <c:ser>
          <c:idx val="2"/>
          <c:order val="2"/>
          <c:tx>
            <c:strRef>
              <c:f>'Table 3'!$P$116</c:f>
              <c:strCache>
                <c:ptCount val="1"/>
                <c:pt idx="0">
                  <c:v>16-19yr (college) No. of Activities</c:v>
                </c:pt>
              </c:strCache>
            </c:strRef>
          </c:tx>
          <c:spPr>
            <a:solidFill>
              <a:srgbClr val="00A4AF"/>
            </a:solidFill>
          </c:spPr>
          <c:invertIfNegative val="0"/>
          <c:cat>
            <c:strRef>
              <c:f>'Table 3'!$Q$111:$R$111</c:f>
              <c:strCache>
                <c:ptCount val="2"/>
                <c:pt idx="0">
                  <c:v>2015/2016</c:v>
                </c:pt>
                <c:pt idx="1">
                  <c:v>2016/2017</c:v>
                </c:pt>
              </c:strCache>
            </c:strRef>
          </c:cat>
          <c:val>
            <c:numRef>
              <c:f>'Table 3'!$Q$116:$R$116</c:f>
              <c:numCache>
                <c:formatCode>_-* #,##0_-;\-* #,##0_-;_-* "-"??_-;_-@_-</c:formatCode>
                <c:ptCount val="2"/>
                <c:pt idx="0">
                  <c:v>324</c:v>
                </c:pt>
                <c:pt idx="1">
                  <c:v>143</c:v>
                </c:pt>
              </c:numCache>
            </c:numRef>
          </c:val>
          <c:extLst>
            <c:ext xmlns:c16="http://schemas.microsoft.com/office/drawing/2014/chart" uri="{C3380CC4-5D6E-409C-BE32-E72D297353CC}">
              <c16:uniqueId val="{0000000C-D5D8-4506-8580-61392AA8D483}"/>
            </c:ext>
          </c:extLst>
        </c:ser>
        <c:ser>
          <c:idx val="3"/>
          <c:order val="3"/>
          <c:tx>
            <c:strRef>
              <c:f>'Table 3'!$P$118</c:f>
              <c:strCache>
                <c:ptCount val="1"/>
                <c:pt idx="0">
                  <c:v>5-16yr (non-school) Targeted No. of Activities</c:v>
                </c:pt>
              </c:strCache>
            </c:strRef>
          </c:tx>
          <c:spPr>
            <a:solidFill>
              <a:srgbClr val="F9B000"/>
            </a:solidFill>
          </c:spPr>
          <c:invertIfNegative val="0"/>
          <c:cat>
            <c:strRef>
              <c:f>'Table 3'!$Q$111:$R$111</c:f>
              <c:strCache>
                <c:ptCount val="2"/>
                <c:pt idx="0">
                  <c:v>2015/2016</c:v>
                </c:pt>
                <c:pt idx="1">
                  <c:v>2016/2017</c:v>
                </c:pt>
              </c:strCache>
            </c:strRef>
          </c:cat>
          <c:val>
            <c:numRef>
              <c:f>'Table 3'!$Q$118:$R$118</c:f>
              <c:numCache>
                <c:formatCode>_-* #,##0_-;\-* #,##0_-;_-* "-"??_-;_-@_-</c:formatCode>
                <c:ptCount val="2"/>
                <c:pt idx="0">
                  <c:v>239</c:v>
                </c:pt>
                <c:pt idx="1">
                  <c:v>294</c:v>
                </c:pt>
              </c:numCache>
            </c:numRef>
          </c:val>
          <c:extLst>
            <c:ext xmlns:c16="http://schemas.microsoft.com/office/drawing/2014/chart" uri="{C3380CC4-5D6E-409C-BE32-E72D297353CC}">
              <c16:uniqueId val="{0000000E-D5D8-4506-8580-61392AA8D483}"/>
            </c:ext>
          </c:extLst>
        </c:ser>
        <c:ser>
          <c:idx val="4"/>
          <c:order val="4"/>
          <c:tx>
            <c:strRef>
              <c:f>'Table 3'!$P$120</c:f>
              <c:strCache>
                <c:ptCount val="1"/>
                <c:pt idx="0">
                  <c:v>5-16yr (non-school) Non-Targeted No. of Activities</c:v>
                </c:pt>
              </c:strCache>
            </c:strRef>
          </c:tx>
          <c:spPr>
            <a:solidFill>
              <a:srgbClr val="96B721"/>
            </a:solidFill>
          </c:spPr>
          <c:invertIfNegative val="0"/>
          <c:cat>
            <c:strRef>
              <c:f>'Table 3'!$Q$111:$R$111</c:f>
              <c:strCache>
                <c:ptCount val="2"/>
                <c:pt idx="0">
                  <c:v>2015/2016</c:v>
                </c:pt>
                <c:pt idx="1">
                  <c:v>2016/2017</c:v>
                </c:pt>
              </c:strCache>
            </c:strRef>
          </c:cat>
          <c:val>
            <c:numRef>
              <c:f>'Table 3'!$Q$120:$R$120</c:f>
              <c:numCache>
                <c:formatCode>_-* #,##0_-;\-* #,##0_-;_-* "-"??_-;_-@_-</c:formatCode>
                <c:ptCount val="2"/>
                <c:pt idx="0">
                  <c:v>67</c:v>
                </c:pt>
                <c:pt idx="1">
                  <c:v>112</c:v>
                </c:pt>
              </c:numCache>
            </c:numRef>
          </c:val>
          <c:extLst>
            <c:ext xmlns:c16="http://schemas.microsoft.com/office/drawing/2014/chart" uri="{C3380CC4-5D6E-409C-BE32-E72D297353CC}">
              <c16:uniqueId val="{00000010-D5D8-4506-8580-61392AA8D483}"/>
            </c:ext>
          </c:extLst>
        </c:ser>
        <c:ser>
          <c:idx val="5"/>
          <c:order val="5"/>
          <c:tx>
            <c:strRef>
              <c:f>'Table 3'!$P$122</c:f>
              <c:strCache>
                <c:ptCount val="1"/>
                <c:pt idx="0">
                  <c:v>5-16yr (non-school) Self directed No. of Activities</c:v>
                </c:pt>
              </c:strCache>
            </c:strRef>
          </c:tx>
          <c:spPr>
            <a:solidFill>
              <a:schemeClr val="bg1">
                <a:lumMod val="65000"/>
              </a:schemeClr>
            </a:solidFill>
          </c:spPr>
          <c:invertIfNegative val="0"/>
          <c:cat>
            <c:strRef>
              <c:f>'Table 3'!$Q$111:$R$111</c:f>
              <c:strCache>
                <c:ptCount val="2"/>
                <c:pt idx="0">
                  <c:v>2015/2016</c:v>
                </c:pt>
                <c:pt idx="1">
                  <c:v>2016/2017</c:v>
                </c:pt>
              </c:strCache>
            </c:strRef>
          </c:cat>
          <c:val>
            <c:numRef>
              <c:f>'Table 3'!$Q$122:$R$122</c:f>
              <c:numCache>
                <c:formatCode>_-* #,##0_-;\-* #,##0_-;_-* "-"??_-;_-@_-</c:formatCode>
                <c:ptCount val="2"/>
                <c:pt idx="0">
                  <c:v>80</c:v>
                </c:pt>
                <c:pt idx="1">
                  <c:v>115</c:v>
                </c:pt>
              </c:numCache>
            </c:numRef>
          </c:val>
          <c:extLst>
            <c:ext xmlns:c16="http://schemas.microsoft.com/office/drawing/2014/chart" uri="{C3380CC4-5D6E-409C-BE32-E72D297353CC}">
              <c16:uniqueId val="{00000012-D5D8-4506-8580-61392AA8D483}"/>
            </c:ext>
          </c:extLst>
        </c:ser>
        <c:ser>
          <c:idx val="6"/>
          <c:order val="6"/>
          <c:tx>
            <c:strRef>
              <c:f>'Table 3'!$P$124</c:f>
              <c:strCache>
                <c:ptCount val="1"/>
                <c:pt idx="0">
                  <c:v>Adults 20+ No. of Activities</c:v>
                </c:pt>
              </c:strCache>
            </c:strRef>
          </c:tx>
          <c:spPr>
            <a:solidFill>
              <a:srgbClr val="0072B4"/>
            </a:solidFill>
          </c:spPr>
          <c:invertIfNegative val="0"/>
          <c:cat>
            <c:strRef>
              <c:f>'Table 3'!$Q$111:$R$111</c:f>
              <c:strCache>
                <c:ptCount val="2"/>
                <c:pt idx="0">
                  <c:v>2015/2016</c:v>
                </c:pt>
                <c:pt idx="1">
                  <c:v>2016/2017</c:v>
                </c:pt>
              </c:strCache>
            </c:strRef>
          </c:cat>
          <c:val>
            <c:numRef>
              <c:f>'Table 3'!$Q$124:$R$124</c:f>
              <c:numCache>
                <c:formatCode>_-* #,##0_-;\-* #,##0_-;_-* "-"??_-;_-@_-</c:formatCode>
                <c:ptCount val="2"/>
                <c:pt idx="0">
                  <c:v>3361</c:v>
                </c:pt>
                <c:pt idx="1">
                  <c:v>2072</c:v>
                </c:pt>
              </c:numCache>
            </c:numRef>
          </c:val>
          <c:extLst>
            <c:ext xmlns:c16="http://schemas.microsoft.com/office/drawing/2014/chart" uri="{C3380CC4-5D6E-409C-BE32-E72D297353CC}">
              <c16:uniqueId val="{00000013-D5D8-4506-8580-61392AA8D483}"/>
            </c:ext>
          </c:extLst>
        </c:ser>
        <c:dLbls>
          <c:showLegendKey val="0"/>
          <c:showVal val="0"/>
          <c:showCatName val="0"/>
          <c:showSerName val="0"/>
          <c:showPercent val="0"/>
          <c:showBubbleSize val="0"/>
        </c:dLbls>
        <c:gapWidth val="55"/>
        <c:axId val="338117344"/>
        <c:axId val="338117736"/>
      </c:barChart>
      <c:catAx>
        <c:axId val="338117344"/>
        <c:scaling>
          <c:orientation val="minMax"/>
        </c:scaling>
        <c:delete val="0"/>
        <c:axPos val="b"/>
        <c:numFmt formatCode="General" sourceLinked="1"/>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338117736"/>
        <c:crosses val="autoZero"/>
        <c:auto val="1"/>
        <c:lblAlgn val="ctr"/>
        <c:lblOffset val="100"/>
        <c:noMultiLvlLbl val="0"/>
      </c:catAx>
      <c:valAx>
        <c:axId val="338117736"/>
        <c:scaling>
          <c:orientation val="minMax"/>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38117344"/>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 3'!$P$113</c:f>
              <c:strCache>
                <c:ptCount val="1"/>
                <c:pt idx="0">
                  <c:v>Under 5yr No. of Participants</c:v>
                </c:pt>
              </c:strCache>
            </c:strRef>
          </c:tx>
          <c:spPr>
            <a:solidFill>
              <a:srgbClr val="3C297C"/>
            </a:solidFill>
          </c:spPr>
          <c:invertIfNegative val="0"/>
          <c:cat>
            <c:strRef>
              <c:f>'Table 3'!$Q$111:$R$111</c:f>
              <c:strCache>
                <c:ptCount val="2"/>
                <c:pt idx="0">
                  <c:v>2015/2016</c:v>
                </c:pt>
                <c:pt idx="1">
                  <c:v>2016/2017</c:v>
                </c:pt>
              </c:strCache>
            </c:strRef>
          </c:cat>
          <c:val>
            <c:numRef>
              <c:f>'Table 3'!$Q$113:$R$113</c:f>
              <c:numCache>
                <c:formatCode>_-* #,##0_-;\-* #,##0_-;_-* "-"??_-;_-@_-</c:formatCode>
                <c:ptCount val="2"/>
                <c:pt idx="0">
                  <c:v>7002</c:v>
                </c:pt>
                <c:pt idx="1">
                  <c:v>12466</c:v>
                </c:pt>
              </c:numCache>
            </c:numRef>
          </c:val>
          <c:extLst>
            <c:ext xmlns:c16="http://schemas.microsoft.com/office/drawing/2014/chart" uri="{C3380CC4-5D6E-409C-BE32-E72D297353CC}">
              <c16:uniqueId val="{00000008-D5D8-4506-8580-61392AA8D483}"/>
            </c:ext>
          </c:extLst>
        </c:ser>
        <c:ser>
          <c:idx val="1"/>
          <c:order val="1"/>
          <c:tx>
            <c:strRef>
              <c:f>'Table 3'!$P$115</c:f>
              <c:strCache>
                <c:ptCount val="1"/>
                <c:pt idx="0">
                  <c:v>5-16yr (school) No. of Participants</c:v>
                </c:pt>
              </c:strCache>
            </c:strRef>
          </c:tx>
          <c:spPr>
            <a:solidFill>
              <a:srgbClr val="F2665E"/>
            </a:solidFill>
          </c:spPr>
          <c:invertIfNegative val="0"/>
          <c:cat>
            <c:strRef>
              <c:f>'Table 3'!$Q$111:$R$111</c:f>
              <c:strCache>
                <c:ptCount val="2"/>
                <c:pt idx="0">
                  <c:v>2015/2016</c:v>
                </c:pt>
                <c:pt idx="1">
                  <c:v>2016/2017</c:v>
                </c:pt>
              </c:strCache>
            </c:strRef>
          </c:cat>
          <c:val>
            <c:numRef>
              <c:f>'Table 3'!$Q$115:$R$115</c:f>
              <c:numCache>
                <c:formatCode>_-* #,##0_-;\-* #,##0_-;_-* "-"??_-;_-@_-</c:formatCode>
                <c:ptCount val="2"/>
                <c:pt idx="0">
                  <c:v>63761</c:v>
                </c:pt>
                <c:pt idx="1">
                  <c:v>98220</c:v>
                </c:pt>
              </c:numCache>
            </c:numRef>
          </c:val>
          <c:extLst>
            <c:ext xmlns:c16="http://schemas.microsoft.com/office/drawing/2014/chart" uri="{C3380CC4-5D6E-409C-BE32-E72D297353CC}">
              <c16:uniqueId val="{0000000A-D5D8-4506-8580-61392AA8D483}"/>
            </c:ext>
          </c:extLst>
        </c:ser>
        <c:ser>
          <c:idx val="2"/>
          <c:order val="2"/>
          <c:tx>
            <c:strRef>
              <c:f>'Table 3'!$P$117</c:f>
              <c:strCache>
                <c:ptCount val="1"/>
                <c:pt idx="0">
                  <c:v>16-19yr (college) No. of Participants</c:v>
                </c:pt>
              </c:strCache>
            </c:strRef>
          </c:tx>
          <c:spPr>
            <a:solidFill>
              <a:srgbClr val="00A4AF"/>
            </a:solidFill>
          </c:spPr>
          <c:invertIfNegative val="0"/>
          <c:cat>
            <c:strRef>
              <c:f>'Table 3'!$Q$111:$R$111</c:f>
              <c:strCache>
                <c:ptCount val="2"/>
                <c:pt idx="0">
                  <c:v>2015/2016</c:v>
                </c:pt>
                <c:pt idx="1">
                  <c:v>2016/2017</c:v>
                </c:pt>
              </c:strCache>
            </c:strRef>
          </c:cat>
          <c:val>
            <c:numRef>
              <c:f>'Table 3'!$Q$117:$R$117</c:f>
              <c:numCache>
                <c:formatCode>_-* #,##0_-;\-* #,##0_-;_-* "-"??_-;_-@_-</c:formatCode>
                <c:ptCount val="2"/>
                <c:pt idx="0">
                  <c:v>11172</c:v>
                </c:pt>
                <c:pt idx="1">
                  <c:v>2809</c:v>
                </c:pt>
              </c:numCache>
            </c:numRef>
          </c:val>
          <c:extLst>
            <c:ext xmlns:c16="http://schemas.microsoft.com/office/drawing/2014/chart" uri="{C3380CC4-5D6E-409C-BE32-E72D297353CC}">
              <c16:uniqueId val="{0000000C-D5D8-4506-8580-61392AA8D483}"/>
            </c:ext>
          </c:extLst>
        </c:ser>
        <c:ser>
          <c:idx val="3"/>
          <c:order val="3"/>
          <c:tx>
            <c:strRef>
              <c:f>'Table 3'!$P$119</c:f>
              <c:strCache>
                <c:ptCount val="1"/>
                <c:pt idx="0">
                  <c:v>5-16yr (non-school) Targeted No. of Participants</c:v>
                </c:pt>
              </c:strCache>
            </c:strRef>
          </c:tx>
          <c:spPr>
            <a:solidFill>
              <a:srgbClr val="96B721"/>
            </a:solidFill>
          </c:spPr>
          <c:invertIfNegative val="0"/>
          <c:cat>
            <c:strRef>
              <c:f>'Table 3'!$Q$111:$R$111</c:f>
              <c:strCache>
                <c:ptCount val="2"/>
                <c:pt idx="0">
                  <c:v>2015/2016</c:v>
                </c:pt>
                <c:pt idx="1">
                  <c:v>2016/2017</c:v>
                </c:pt>
              </c:strCache>
            </c:strRef>
          </c:cat>
          <c:val>
            <c:numRef>
              <c:f>'Table 3'!$Q$119:$R$119</c:f>
              <c:numCache>
                <c:formatCode>_-* #,##0_-;\-* #,##0_-;_-* "-"??_-;_-@_-</c:formatCode>
                <c:ptCount val="2"/>
                <c:pt idx="0">
                  <c:v>8243</c:v>
                </c:pt>
                <c:pt idx="1">
                  <c:v>11377</c:v>
                </c:pt>
              </c:numCache>
            </c:numRef>
          </c:val>
          <c:extLst>
            <c:ext xmlns:c16="http://schemas.microsoft.com/office/drawing/2014/chart" uri="{C3380CC4-5D6E-409C-BE32-E72D297353CC}">
              <c16:uniqueId val="{0000000E-D5D8-4506-8580-61392AA8D483}"/>
            </c:ext>
          </c:extLst>
        </c:ser>
        <c:ser>
          <c:idx val="4"/>
          <c:order val="4"/>
          <c:tx>
            <c:strRef>
              <c:f>'Table 3'!$P$121</c:f>
              <c:strCache>
                <c:ptCount val="1"/>
                <c:pt idx="0">
                  <c:v>5-16yr (non-school) Non-Targeted No. of Participants</c:v>
                </c:pt>
              </c:strCache>
            </c:strRef>
          </c:tx>
          <c:spPr>
            <a:solidFill>
              <a:srgbClr val="F9B000"/>
            </a:solidFill>
          </c:spPr>
          <c:invertIfNegative val="0"/>
          <c:cat>
            <c:strRef>
              <c:f>'Table 3'!$Q$111:$R$111</c:f>
              <c:strCache>
                <c:ptCount val="2"/>
                <c:pt idx="0">
                  <c:v>2015/2016</c:v>
                </c:pt>
                <c:pt idx="1">
                  <c:v>2016/2017</c:v>
                </c:pt>
              </c:strCache>
            </c:strRef>
          </c:cat>
          <c:val>
            <c:numRef>
              <c:f>'Table 3'!$Q$121:$R$121</c:f>
              <c:numCache>
                <c:formatCode>_-* #,##0_-;\-* #,##0_-;_-* "-"??_-;_-@_-</c:formatCode>
                <c:ptCount val="2"/>
                <c:pt idx="0">
                  <c:v>12247</c:v>
                </c:pt>
                <c:pt idx="1">
                  <c:v>32854</c:v>
                </c:pt>
              </c:numCache>
            </c:numRef>
          </c:val>
          <c:extLst>
            <c:ext xmlns:c16="http://schemas.microsoft.com/office/drawing/2014/chart" uri="{C3380CC4-5D6E-409C-BE32-E72D297353CC}">
              <c16:uniqueId val="{00000010-D5D8-4506-8580-61392AA8D483}"/>
            </c:ext>
          </c:extLst>
        </c:ser>
        <c:ser>
          <c:idx val="5"/>
          <c:order val="5"/>
          <c:tx>
            <c:strRef>
              <c:f>'Table 3'!$P$123</c:f>
              <c:strCache>
                <c:ptCount val="1"/>
                <c:pt idx="0">
                  <c:v>5-16yr (non-school) Self directed No. of Participants</c:v>
                </c:pt>
              </c:strCache>
            </c:strRef>
          </c:tx>
          <c:spPr>
            <a:solidFill>
              <a:schemeClr val="bg1">
                <a:lumMod val="65000"/>
              </a:schemeClr>
            </a:solidFill>
          </c:spPr>
          <c:invertIfNegative val="0"/>
          <c:cat>
            <c:strRef>
              <c:f>'Table 3'!$Q$111:$R$111</c:f>
              <c:strCache>
                <c:ptCount val="2"/>
                <c:pt idx="0">
                  <c:v>2015/2016</c:v>
                </c:pt>
                <c:pt idx="1">
                  <c:v>2016/2017</c:v>
                </c:pt>
              </c:strCache>
            </c:strRef>
          </c:cat>
          <c:val>
            <c:numRef>
              <c:f>'Table 3'!$Q$123:$R$123</c:f>
              <c:numCache>
                <c:formatCode>_-* #,##0_-;\-* #,##0_-;_-* "-"??_-;_-@_-</c:formatCode>
                <c:ptCount val="2"/>
                <c:pt idx="0">
                  <c:v>7798</c:v>
                </c:pt>
                <c:pt idx="1">
                  <c:v>25504</c:v>
                </c:pt>
              </c:numCache>
            </c:numRef>
          </c:val>
          <c:extLst>
            <c:ext xmlns:c16="http://schemas.microsoft.com/office/drawing/2014/chart" uri="{C3380CC4-5D6E-409C-BE32-E72D297353CC}">
              <c16:uniqueId val="{00000012-D5D8-4506-8580-61392AA8D483}"/>
            </c:ext>
          </c:extLst>
        </c:ser>
        <c:ser>
          <c:idx val="6"/>
          <c:order val="6"/>
          <c:tx>
            <c:strRef>
              <c:f>'Table 3'!$P$125</c:f>
              <c:strCache>
                <c:ptCount val="1"/>
                <c:pt idx="0">
                  <c:v>Adults 20+ No. of Participants</c:v>
                </c:pt>
              </c:strCache>
            </c:strRef>
          </c:tx>
          <c:spPr>
            <a:solidFill>
              <a:srgbClr val="0072B4"/>
            </a:solidFill>
          </c:spPr>
          <c:invertIfNegative val="0"/>
          <c:cat>
            <c:strRef>
              <c:f>'Table 3'!$Q$111:$R$111</c:f>
              <c:strCache>
                <c:ptCount val="2"/>
                <c:pt idx="0">
                  <c:v>2015/2016</c:v>
                </c:pt>
                <c:pt idx="1">
                  <c:v>2016/2017</c:v>
                </c:pt>
              </c:strCache>
            </c:strRef>
          </c:cat>
          <c:val>
            <c:numRef>
              <c:f>'Table 3'!$Q$125:$R$125</c:f>
              <c:numCache>
                <c:formatCode>_-* #,##0_-;\-* #,##0_-;_-* "-"??_-;_-@_-</c:formatCode>
                <c:ptCount val="2"/>
                <c:pt idx="0">
                  <c:v>141484</c:v>
                </c:pt>
                <c:pt idx="1">
                  <c:v>87316</c:v>
                </c:pt>
              </c:numCache>
            </c:numRef>
          </c:val>
          <c:extLst>
            <c:ext xmlns:c16="http://schemas.microsoft.com/office/drawing/2014/chart" uri="{C3380CC4-5D6E-409C-BE32-E72D297353CC}">
              <c16:uniqueId val="{00000013-D5D8-4506-8580-61392AA8D483}"/>
            </c:ext>
          </c:extLst>
        </c:ser>
        <c:dLbls>
          <c:showLegendKey val="0"/>
          <c:showVal val="0"/>
          <c:showCatName val="0"/>
          <c:showSerName val="0"/>
          <c:showPercent val="0"/>
          <c:showBubbleSize val="0"/>
        </c:dLbls>
        <c:gapWidth val="55"/>
        <c:axId val="425390992"/>
        <c:axId val="425358848"/>
      </c:barChart>
      <c:catAx>
        <c:axId val="425390992"/>
        <c:scaling>
          <c:orientation val="minMax"/>
        </c:scaling>
        <c:delete val="0"/>
        <c:axPos val="b"/>
        <c:numFmt formatCode="General" sourceLinked="1"/>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425358848"/>
        <c:crosses val="autoZero"/>
        <c:auto val="1"/>
        <c:lblAlgn val="ctr"/>
        <c:lblOffset val="100"/>
        <c:noMultiLvlLbl val="0"/>
      </c:catAx>
      <c:valAx>
        <c:axId val="425358848"/>
        <c:scaling>
          <c:orientation val="minMax"/>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25390992"/>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40549193784614"/>
          <c:y val="5.0289099324750945E-2"/>
          <c:w val="0.77075226332963209"/>
          <c:h val="0.84456096572349704"/>
        </c:manualLayout>
      </c:layout>
      <c:barChart>
        <c:barDir val="col"/>
        <c:grouping val="clustered"/>
        <c:varyColors val="0"/>
        <c:ser>
          <c:idx val="0"/>
          <c:order val="0"/>
          <c:tx>
            <c:strRef>
              <c:f>'Table 3'!$P$135</c:f>
              <c:strCache>
                <c:ptCount val="1"/>
                <c:pt idx="0">
                  <c:v>Under 5yr No. of Activities</c:v>
                </c:pt>
              </c:strCache>
            </c:strRef>
          </c:tx>
          <c:spPr>
            <a:solidFill>
              <a:srgbClr val="3C297C"/>
            </a:solidFill>
          </c:spPr>
          <c:invertIfNegative val="0"/>
          <c:cat>
            <c:strRef>
              <c:f>'Table 3'!$Q$134:$R$134</c:f>
              <c:strCache>
                <c:ptCount val="2"/>
                <c:pt idx="0">
                  <c:v>2015/2016</c:v>
                </c:pt>
                <c:pt idx="1">
                  <c:v>2016/2017</c:v>
                </c:pt>
              </c:strCache>
            </c:strRef>
          </c:cat>
          <c:val>
            <c:numRef>
              <c:f>'Table 3'!$Q$135:$R$135</c:f>
              <c:numCache>
                <c:formatCode>_-* #,##0_-;\-* #,##0_-;_-* "-"??_-;_-@_-</c:formatCode>
                <c:ptCount val="2"/>
                <c:pt idx="0">
                  <c:v>4327</c:v>
                </c:pt>
                <c:pt idx="1">
                  <c:v>4584</c:v>
                </c:pt>
              </c:numCache>
            </c:numRef>
          </c:val>
          <c:extLst>
            <c:ext xmlns:c16="http://schemas.microsoft.com/office/drawing/2014/chart" uri="{C3380CC4-5D6E-409C-BE32-E72D297353CC}">
              <c16:uniqueId val="{00000005-A4C7-4CD9-B7A7-7E2E04D010F1}"/>
            </c:ext>
          </c:extLst>
        </c:ser>
        <c:ser>
          <c:idx val="1"/>
          <c:order val="1"/>
          <c:tx>
            <c:strRef>
              <c:f>'Table 3'!$P$137</c:f>
              <c:strCache>
                <c:ptCount val="1"/>
                <c:pt idx="0">
                  <c:v>5-16yr No. of Activities</c:v>
                </c:pt>
              </c:strCache>
            </c:strRef>
          </c:tx>
          <c:spPr>
            <a:solidFill>
              <a:srgbClr val="F2665E"/>
            </a:solidFill>
          </c:spPr>
          <c:invertIfNegative val="0"/>
          <c:cat>
            <c:strRef>
              <c:f>'Table 3'!$Q$134:$R$134</c:f>
              <c:strCache>
                <c:ptCount val="2"/>
                <c:pt idx="0">
                  <c:v>2015/2016</c:v>
                </c:pt>
                <c:pt idx="1">
                  <c:v>2016/2017</c:v>
                </c:pt>
              </c:strCache>
            </c:strRef>
          </c:cat>
          <c:val>
            <c:numRef>
              <c:f>'Table 3'!$Q$137:$R$137</c:f>
              <c:numCache>
                <c:formatCode>_-* #,##0_-;\-* #,##0_-;_-* "-"??_-;_-@_-</c:formatCode>
                <c:ptCount val="2"/>
                <c:pt idx="0">
                  <c:v>12487</c:v>
                </c:pt>
                <c:pt idx="1">
                  <c:v>15239</c:v>
                </c:pt>
              </c:numCache>
            </c:numRef>
          </c:val>
          <c:extLst>
            <c:ext xmlns:c16="http://schemas.microsoft.com/office/drawing/2014/chart" uri="{C3380CC4-5D6E-409C-BE32-E72D297353CC}">
              <c16:uniqueId val="{00000007-A4C7-4CD9-B7A7-7E2E04D010F1}"/>
            </c:ext>
          </c:extLst>
        </c:ser>
        <c:ser>
          <c:idx val="2"/>
          <c:order val="2"/>
          <c:tx>
            <c:strRef>
              <c:f>'Table 3'!$P$139</c:f>
              <c:strCache>
                <c:ptCount val="1"/>
                <c:pt idx="0">
                  <c:v>16-19yr No. of Activities</c:v>
                </c:pt>
              </c:strCache>
            </c:strRef>
          </c:tx>
          <c:spPr>
            <a:solidFill>
              <a:srgbClr val="00A4AF"/>
            </a:solidFill>
          </c:spPr>
          <c:invertIfNegative val="0"/>
          <c:cat>
            <c:strRef>
              <c:f>'Table 3'!$Q$134:$R$134</c:f>
              <c:strCache>
                <c:ptCount val="2"/>
                <c:pt idx="0">
                  <c:v>2015/2016</c:v>
                </c:pt>
                <c:pt idx="1">
                  <c:v>2016/2017</c:v>
                </c:pt>
              </c:strCache>
            </c:strRef>
          </c:cat>
          <c:val>
            <c:numRef>
              <c:f>'Table 3'!$Q$139:$R$139</c:f>
              <c:numCache>
                <c:formatCode>_-* #,##0_-;\-* #,##0_-;_-* "-"??_-;_-@_-</c:formatCode>
                <c:ptCount val="2"/>
                <c:pt idx="0">
                  <c:v>4387</c:v>
                </c:pt>
                <c:pt idx="1">
                  <c:v>1768</c:v>
                </c:pt>
              </c:numCache>
            </c:numRef>
          </c:val>
          <c:extLst>
            <c:ext xmlns:c16="http://schemas.microsoft.com/office/drawing/2014/chart" uri="{C3380CC4-5D6E-409C-BE32-E72D297353CC}">
              <c16:uniqueId val="{00000009-A4C7-4CD9-B7A7-7E2E04D010F1}"/>
            </c:ext>
          </c:extLst>
        </c:ser>
        <c:ser>
          <c:idx val="3"/>
          <c:order val="3"/>
          <c:tx>
            <c:strRef>
              <c:f>'Table 3'!$P$141</c:f>
              <c:strCache>
                <c:ptCount val="1"/>
                <c:pt idx="0">
                  <c:v>Adults 20+ No. of Activities</c:v>
                </c:pt>
              </c:strCache>
            </c:strRef>
          </c:tx>
          <c:spPr>
            <a:solidFill>
              <a:srgbClr val="96B721"/>
            </a:solidFill>
          </c:spPr>
          <c:invertIfNegative val="0"/>
          <c:dPt>
            <c:idx val="0"/>
            <c:invertIfNegative val="0"/>
            <c:bubble3D val="0"/>
            <c:spPr>
              <a:solidFill>
                <a:srgbClr val="F9B000"/>
              </a:solidFill>
            </c:spPr>
            <c:extLst>
              <c:ext xmlns:c16="http://schemas.microsoft.com/office/drawing/2014/chart" uri="{C3380CC4-5D6E-409C-BE32-E72D297353CC}">
                <c16:uniqueId val="{00000001-5FF5-41B4-8333-E8E2FFC6260C}"/>
              </c:ext>
            </c:extLst>
          </c:dPt>
          <c:dPt>
            <c:idx val="1"/>
            <c:invertIfNegative val="0"/>
            <c:bubble3D val="0"/>
            <c:spPr>
              <a:solidFill>
                <a:srgbClr val="F9B000"/>
              </a:solidFill>
            </c:spPr>
            <c:extLst>
              <c:ext xmlns:c16="http://schemas.microsoft.com/office/drawing/2014/chart" uri="{C3380CC4-5D6E-409C-BE32-E72D297353CC}">
                <c16:uniqueId val="{00000003-5FF5-41B4-8333-E8E2FFC6260C}"/>
              </c:ext>
            </c:extLst>
          </c:dPt>
          <c:cat>
            <c:strRef>
              <c:f>'Table 3'!$Q$134:$R$134</c:f>
              <c:strCache>
                <c:ptCount val="2"/>
                <c:pt idx="0">
                  <c:v>2015/2016</c:v>
                </c:pt>
                <c:pt idx="1">
                  <c:v>2016/2017</c:v>
                </c:pt>
              </c:strCache>
            </c:strRef>
          </c:cat>
          <c:val>
            <c:numRef>
              <c:f>'Table 3'!$Q$141:$R$141</c:f>
              <c:numCache>
                <c:formatCode>_-* #,##0_-;\-* #,##0_-;_-* "-"??_-;_-@_-</c:formatCode>
                <c:ptCount val="2"/>
                <c:pt idx="0">
                  <c:v>12199</c:v>
                </c:pt>
                <c:pt idx="1">
                  <c:v>17734</c:v>
                </c:pt>
              </c:numCache>
            </c:numRef>
          </c:val>
          <c:extLst>
            <c:ext xmlns:c16="http://schemas.microsoft.com/office/drawing/2014/chart" uri="{C3380CC4-5D6E-409C-BE32-E72D297353CC}">
              <c16:uniqueId val="{0000000B-A4C7-4CD9-B7A7-7E2E04D010F1}"/>
            </c:ext>
          </c:extLst>
        </c:ser>
        <c:dLbls>
          <c:showLegendKey val="0"/>
          <c:showVal val="0"/>
          <c:showCatName val="0"/>
          <c:showSerName val="0"/>
          <c:showPercent val="0"/>
          <c:showBubbleSize val="0"/>
        </c:dLbls>
        <c:gapWidth val="55"/>
        <c:axId val="338116168"/>
        <c:axId val="168020944"/>
      </c:barChart>
      <c:catAx>
        <c:axId val="338116168"/>
        <c:scaling>
          <c:orientation val="minMax"/>
        </c:scaling>
        <c:delete val="0"/>
        <c:axPos val="b"/>
        <c:numFmt formatCode="General" sourceLinked="1"/>
        <c:majorTickMark val="out"/>
        <c:minorTickMark val="none"/>
        <c:tickLblPos val="nextTo"/>
        <c:crossAx val="168020944"/>
        <c:crosses val="autoZero"/>
        <c:auto val="1"/>
        <c:lblAlgn val="ctr"/>
        <c:lblOffset val="100"/>
        <c:noMultiLvlLbl val="0"/>
      </c:catAx>
      <c:valAx>
        <c:axId val="168020944"/>
        <c:scaling>
          <c:orientation val="minMax"/>
        </c:scaling>
        <c:delete val="0"/>
        <c:axPos val="l"/>
        <c:numFmt formatCode="_-* #,##0_-;\-* #,##0_-;_-* &quot;-&quot;??_-;_-@_-" sourceLinked="1"/>
        <c:majorTickMark val="out"/>
        <c:minorTickMark val="none"/>
        <c:tickLblPos val="nextTo"/>
        <c:crossAx val="338116168"/>
        <c:crosses val="autoZero"/>
        <c:crossBetween val="between"/>
      </c:valAx>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540549193784614"/>
          <c:y val="5.0289099324750945E-2"/>
          <c:w val="0.77075226332963209"/>
          <c:h val="0.84456096572349704"/>
        </c:manualLayout>
      </c:layout>
      <c:barChart>
        <c:barDir val="col"/>
        <c:grouping val="clustered"/>
        <c:varyColors val="0"/>
        <c:ser>
          <c:idx val="0"/>
          <c:order val="0"/>
          <c:tx>
            <c:strRef>
              <c:f>'Table 3'!$P$136</c:f>
              <c:strCache>
                <c:ptCount val="1"/>
                <c:pt idx="0">
                  <c:v>Under 5yr No. of Participants</c:v>
                </c:pt>
              </c:strCache>
            </c:strRef>
          </c:tx>
          <c:spPr>
            <a:solidFill>
              <a:srgbClr val="3C297C"/>
            </a:solidFill>
          </c:spPr>
          <c:invertIfNegative val="0"/>
          <c:cat>
            <c:strRef>
              <c:f>'Table 3'!$Q$134:$R$134</c:f>
              <c:strCache>
                <c:ptCount val="2"/>
                <c:pt idx="0">
                  <c:v>2015/2016</c:v>
                </c:pt>
                <c:pt idx="1">
                  <c:v>2016/2017</c:v>
                </c:pt>
              </c:strCache>
            </c:strRef>
          </c:cat>
          <c:val>
            <c:numRef>
              <c:f>'Table 3'!$Q$136:$R$136</c:f>
              <c:numCache>
                <c:formatCode>_-* #,##0_-;\-* #,##0_-;_-* "-"??_-;_-@_-</c:formatCode>
                <c:ptCount val="2"/>
                <c:pt idx="0">
                  <c:v>153526</c:v>
                </c:pt>
                <c:pt idx="1">
                  <c:v>159815</c:v>
                </c:pt>
              </c:numCache>
            </c:numRef>
          </c:val>
          <c:extLst>
            <c:ext xmlns:c16="http://schemas.microsoft.com/office/drawing/2014/chart" uri="{C3380CC4-5D6E-409C-BE32-E72D297353CC}">
              <c16:uniqueId val="{00000005-A4C7-4CD9-B7A7-7E2E04D010F1}"/>
            </c:ext>
          </c:extLst>
        </c:ser>
        <c:ser>
          <c:idx val="1"/>
          <c:order val="1"/>
          <c:tx>
            <c:strRef>
              <c:f>'Table 3'!$P$138</c:f>
              <c:strCache>
                <c:ptCount val="1"/>
                <c:pt idx="0">
                  <c:v>5-16yr No. of Participants</c:v>
                </c:pt>
              </c:strCache>
            </c:strRef>
          </c:tx>
          <c:spPr>
            <a:solidFill>
              <a:srgbClr val="F2665E"/>
            </a:solidFill>
          </c:spPr>
          <c:invertIfNegative val="0"/>
          <c:cat>
            <c:strRef>
              <c:f>'Table 3'!$Q$134:$R$134</c:f>
              <c:strCache>
                <c:ptCount val="2"/>
                <c:pt idx="0">
                  <c:v>2015/2016</c:v>
                </c:pt>
                <c:pt idx="1">
                  <c:v>2016/2017</c:v>
                </c:pt>
              </c:strCache>
            </c:strRef>
          </c:cat>
          <c:val>
            <c:numRef>
              <c:f>'Table 3'!$Q$138:$R$138</c:f>
              <c:numCache>
                <c:formatCode>_-* #,##0_-;\-* #,##0_-;_-* "-"??_-;_-@_-</c:formatCode>
                <c:ptCount val="2"/>
                <c:pt idx="0">
                  <c:v>603989</c:v>
                </c:pt>
                <c:pt idx="1">
                  <c:v>891633</c:v>
                </c:pt>
              </c:numCache>
            </c:numRef>
          </c:val>
          <c:extLst>
            <c:ext xmlns:c16="http://schemas.microsoft.com/office/drawing/2014/chart" uri="{C3380CC4-5D6E-409C-BE32-E72D297353CC}">
              <c16:uniqueId val="{00000007-A4C7-4CD9-B7A7-7E2E04D010F1}"/>
            </c:ext>
          </c:extLst>
        </c:ser>
        <c:ser>
          <c:idx val="2"/>
          <c:order val="2"/>
          <c:tx>
            <c:strRef>
              <c:f>'Table 3'!$P$140</c:f>
              <c:strCache>
                <c:ptCount val="1"/>
                <c:pt idx="0">
                  <c:v>16-19yr No. of Participants</c:v>
                </c:pt>
              </c:strCache>
            </c:strRef>
          </c:tx>
          <c:spPr>
            <a:solidFill>
              <a:srgbClr val="00A4AF"/>
            </a:solidFill>
          </c:spPr>
          <c:invertIfNegative val="0"/>
          <c:cat>
            <c:strRef>
              <c:f>'Table 3'!$Q$134:$R$134</c:f>
              <c:strCache>
                <c:ptCount val="2"/>
                <c:pt idx="0">
                  <c:v>2015/2016</c:v>
                </c:pt>
                <c:pt idx="1">
                  <c:v>2016/2017</c:v>
                </c:pt>
              </c:strCache>
            </c:strRef>
          </c:cat>
          <c:val>
            <c:numRef>
              <c:f>'Table 3'!$Q$140:$R$140</c:f>
              <c:numCache>
                <c:formatCode>_-* #,##0_-;\-* #,##0_-;_-* "-"??_-;_-@_-</c:formatCode>
                <c:ptCount val="2"/>
                <c:pt idx="0">
                  <c:v>87497</c:v>
                </c:pt>
                <c:pt idx="1">
                  <c:v>44485</c:v>
                </c:pt>
              </c:numCache>
            </c:numRef>
          </c:val>
          <c:extLst>
            <c:ext xmlns:c16="http://schemas.microsoft.com/office/drawing/2014/chart" uri="{C3380CC4-5D6E-409C-BE32-E72D297353CC}">
              <c16:uniqueId val="{00000009-A4C7-4CD9-B7A7-7E2E04D010F1}"/>
            </c:ext>
          </c:extLst>
        </c:ser>
        <c:ser>
          <c:idx val="3"/>
          <c:order val="3"/>
          <c:tx>
            <c:strRef>
              <c:f>'Table 3'!$P$142</c:f>
              <c:strCache>
                <c:ptCount val="1"/>
                <c:pt idx="0">
                  <c:v>Adults 20+ No. of Participants</c:v>
                </c:pt>
              </c:strCache>
            </c:strRef>
          </c:tx>
          <c:spPr>
            <a:solidFill>
              <a:srgbClr val="96B721"/>
            </a:solidFill>
          </c:spPr>
          <c:invertIfNegative val="0"/>
          <c:dPt>
            <c:idx val="0"/>
            <c:invertIfNegative val="0"/>
            <c:bubble3D val="0"/>
            <c:spPr>
              <a:solidFill>
                <a:srgbClr val="F9B000"/>
              </a:solidFill>
            </c:spPr>
            <c:extLst>
              <c:ext xmlns:c16="http://schemas.microsoft.com/office/drawing/2014/chart" uri="{C3380CC4-5D6E-409C-BE32-E72D297353CC}">
                <c16:uniqueId val="{00000001-2789-4D3D-ADE5-6210538DF5C8}"/>
              </c:ext>
            </c:extLst>
          </c:dPt>
          <c:dPt>
            <c:idx val="1"/>
            <c:invertIfNegative val="0"/>
            <c:bubble3D val="0"/>
            <c:spPr>
              <a:solidFill>
                <a:srgbClr val="F9B000"/>
              </a:solidFill>
            </c:spPr>
            <c:extLst>
              <c:ext xmlns:c16="http://schemas.microsoft.com/office/drawing/2014/chart" uri="{C3380CC4-5D6E-409C-BE32-E72D297353CC}">
                <c16:uniqueId val="{00000003-2789-4D3D-ADE5-6210538DF5C8}"/>
              </c:ext>
            </c:extLst>
          </c:dPt>
          <c:cat>
            <c:strRef>
              <c:f>'Table 3'!$Q$134:$R$134</c:f>
              <c:strCache>
                <c:ptCount val="2"/>
                <c:pt idx="0">
                  <c:v>2015/2016</c:v>
                </c:pt>
                <c:pt idx="1">
                  <c:v>2016/2017</c:v>
                </c:pt>
              </c:strCache>
            </c:strRef>
          </c:cat>
          <c:val>
            <c:numRef>
              <c:f>'Table 3'!$Q$142:$R$142</c:f>
              <c:numCache>
                <c:formatCode>_-* #,##0_-;\-* #,##0_-;_-* "-"??_-;_-@_-</c:formatCode>
                <c:ptCount val="2"/>
                <c:pt idx="0">
                  <c:v>484423</c:v>
                </c:pt>
                <c:pt idx="1">
                  <c:v>674565</c:v>
                </c:pt>
              </c:numCache>
            </c:numRef>
          </c:val>
          <c:extLst>
            <c:ext xmlns:c16="http://schemas.microsoft.com/office/drawing/2014/chart" uri="{C3380CC4-5D6E-409C-BE32-E72D297353CC}">
              <c16:uniqueId val="{0000000B-A4C7-4CD9-B7A7-7E2E04D010F1}"/>
            </c:ext>
          </c:extLst>
        </c:ser>
        <c:dLbls>
          <c:showLegendKey val="0"/>
          <c:showVal val="0"/>
          <c:showCatName val="0"/>
          <c:showSerName val="0"/>
          <c:showPercent val="0"/>
          <c:showBubbleSize val="0"/>
        </c:dLbls>
        <c:gapWidth val="55"/>
        <c:axId val="425373744"/>
        <c:axId val="425461160"/>
      </c:barChart>
      <c:catAx>
        <c:axId val="425373744"/>
        <c:scaling>
          <c:orientation val="minMax"/>
        </c:scaling>
        <c:delete val="0"/>
        <c:axPos val="b"/>
        <c:numFmt formatCode="General" sourceLinked="1"/>
        <c:majorTickMark val="out"/>
        <c:minorTickMark val="none"/>
        <c:tickLblPos val="nextTo"/>
        <c:crossAx val="425461160"/>
        <c:crosses val="autoZero"/>
        <c:auto val="1"/>
        <c:lblAlgn val="ctr"/>
        <c:lblOffset val="100"/>
        <c:noMultiLvlLbl val="0"/>
      </c:catAx>
      <c:valAx>
        <c:axId val="425461160"/>
        <c:scaling>
          <c:orientation val="minMax"/>
        </c:scaling>
        <c:delete val="0"/>
        <c:axPos val="l"/>
        <c:numFmt formatCode="_-* #,##0_-;\-* #,##0_-;_-* &quot;-&quot;??_-;_-@_-" sourceLinked="1"/>
        <c:majorTickMark val="out"/>
        <c:minorTickMark val="none"/>
        <c:tickLblPos val="nextTo"/>
        <c:crossAx val="425373744"/>
        <c:crosses val="autoZero"/>
        <c:crossBetween val="between"/>
      </c:valAx>
    </c:plotArea>
    <c:plotVisOnly val="0"/>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5940139</xdr:colOff>
      <xdr:row>0</xdr:row>
      <xdr:rowOff>116031</xdr:rowOff>
    </xdr:from>
    <xdr:to>
      <xdr:col>0</xdr:col>
      <xdr:colOff>5940139</xdr:colOff>
      <xdr:row>3</xdr:row>
      <xdr:rowOff>35237</xdr:rowOff>
    </xdr:to>
    <xdr:pic>
      <xdr:nvPicPr>
        <xdr:cNvPr id="2" name="Picture 1" descr="Untitled.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0139" y="116031"/>
          <a:ext cx="0" cy="624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4743450</xdr:colOff>
      <xdr:row>1</xdr:row>
      <xdr:rowOff>66675</xdr:rowOff>
    </xdr:from>
    <xdr:to>
      <xdr:col>2</xdr:col>
      <xdr:colOff>4743450</xdr:colOff>
      <xdr:row>12</xdr:row>
      <xdr:rowOff>343744</xdr:rowOff>
    </xdr:to>
    <xdr:pic>
      <xdr:nvPicPr>
        <xdr:cNvPr id="2" name="Picture 2" descr="Untitled.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419100"/>
          <a:ext cx="0" cy="237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238127</xdr:colOff>
      <xdr:row>0</xdr:row>
      <xdr:rowOff>95250</xdr:rowOff>
    </xdr:from>
    <xdr:to>
      <xdr:col>3</xdr:col>
      <xdr:colOff>180976</xdr:colOff>
      <xdr:row>44</xdr:row>
      <xdr:rowOff>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238127" y="95250"/>
          <a:ext cx="10172699" cy="22840951"/>
        </a:xfrm>
        <a:prstGeom prst="rect">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666749</xdr:colOff>
      <xdr:row>1</xdr:row>
      <xdr:rowOff>78408</xdr:rowOff>
    </xdr:from>
    <xdr:to>
      <xdr:col>5</xdr:col>
      <xdr:colOff>666749</xdr:colOff>
      <xdr:row>7</xdr:row>
      <xdr:rowOff>1261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a:srcRect l="18831" r="22727"/>
        <a:stretch/>
      </xdr:blipFill>
      <xdr:spPr>
        <a:xfrm flipH="1">
          <a:off x="7353299" y="278433"/>
          <a:ext cx="923926" cy="11085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666749</xdr:colOff>
      <xdr:row>1</xdr:row>
      <xdr:rowOff>78408</xdr:rowOff>
    </xdr:from>
    <xdr:to>
      <xdr:col>5</xdr:col>
      <xdr:colOff>666749</xdr:colOff>
      <xdr:row>7</xdr:row>
      <xdr:rowOff>1261</xdr:rowOff>
    </xdr:to>
    <xdr:pic>
      <xdr:nvPicPr>
        <xdr:cNvPr id="2" name="Picture 1">
          <a:extLst>
            <a:ext uri="{FF2B5EF4-FFF2-40B4-BE49-F238E27FC236}">
              <a16:creationId xmlns:a16="http://schemas.microsoft.com/office/drawing/2014/main" id="{EAD092FB-E62B-471A-A299-AA39C7DEEF62}"/>
            </a:ext>
          </a:extLst>
        </xdr:cNvPr>
        <xdr:cNvPicPr>
          <a:picLocks noChangeAspect="1"/>
        </xdr:cNvPicPr>
      </xdr:nvPicPr>
      <xdr:blipFill rotWithShape="1">
        <a:blip xmlns:r="http://schemas.openxmlformats.org/officeDocument/2006/relationships" r:embed="rId1"/>
        <a:srcRect l="18831" r="22727"/>
        <a:stretch/>
      </xdr:blipFill>
      <xdr:spPr>
        <a:xfrm flipH="1">
          <a:off x="8448674" y="259383"/>
          <a:ext cx="0" cy="15516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335615</xdr:colOff>
      <xdr:row>10</xdr:row>
      <xdr:rowOff>278466</xdr:rowOff>
    </xdr:from>
    <xdr:to>
      <xdr:col>12</xdr:col>
      <xdr:colOff>14941</xdr:colOff>
      <xdr:row>27</xdr:row>
      <xdr:rowOff>135591</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989855</xdr:colOff>
      <xdr:row>66</xdr:row>
      <xdr:rowOff>34243</xdr:rowOff>
    </xdr:from>
    <xdr:to>
      <xdr:col>6</xdr:col>
      <xdr:colOff>89647</xdr:colOff>
      <xdr:row>85</xdr:row>
      <xdr:rowOff>78441</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201082</xdr:colOff>
      <xdr:row>65</xdr:row>
      <xdr:rowOff>178856</xdr:rowOff>
    </xdr:from>
    <xdr:to>
      <xdr:col>13</xdr:col>
      <xdr:colOff>425824</xdr:colOff>
      <xdr:row>87</xdr:row>
      <xdr:rowOff>22411</xdr:rowOff>
    </xdr:to>
    <xdr:graphicFrame macro="">
      <xdr:nvGraphicFramePr>
        <xdr:cNvPr id="20" name="Chart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560295</xdr:colOff>
      <xdr:row>89</xdr:row>
      <xdr:rowOff>168088</xdr:rowOff>
    </xdr:from>
    <xdr:to>
      <xdr:col>9</xdr:col>
      <xdr:colOff>145677</xdr:colOff>
      <xdr:row>104</xdr:row>
      <xdr:rowOff>138951</xdr:rowOff>
    </xdr:to>
    <xdr:graphicFrame macro="">
      <xdr:nvGraphicFramePr>
        <xdr:cNvPr id="5" name="Chart 4">
          <a:extLst>
            <a:ext uri="{FF2B5EF4-FFF2-40B4-BE49-F238E27FC236}">
              <a16:creationId xmlns:a16="http://schemas.microsoft.com/office/drawing/2014/main" id="{EFC07BE5-7E4E-4F96-81B3-CF9B5A70DB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235323</xdr:colOff>
      <xdr:row>89</xdr:row>
      <xdr:rowOff>134470</xdr:rowOff>
    </xdr:from>
    <xdr:to>
      <xdr:col>13</xdr:col>
      <xdr:colOff>179293</xdr:colOff>
      <xdr:row>104</xdr:row>
      <xdr:rowOff>94128</xdr:rowOff>
    </xdr:to>
    <xdr:graphicFrame macro="">
      <xdr:nvGraphicFramePr>
        <xdr:cNvPr id="7" name="Chart 6">
          <a:extLst>
            <a:ext uri="{FF2B5EF4-FFF2-40B4-BE49-F238E27FC236}">
              <a16:creationId xmlns:a16="http://schemas.microsoft.com/office/drawing/2014/main" id="{987B1CA6-0D45-4B17-A39C-AFEEDF1317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330577</xdr:colOff>
      <xdr:row>108</xdr:row>
      <xdr:rowOff>112058</xdr:rowOff>
    </xdr:from>
    <xdr:to>
      <xdr:col>9</xdr:col>
      <xdr:colOff>67237</xdr:colOff>
      <xdr:row>129</xdr:row>
      <xdr:rowOff>11205</xdr:rowOff>
    </xdr:to>
    <xdr:graphicFrame macro="">
      <xdr:nvGraphicFramePr>
        <xdr:cNvPr id="8" name="Chart 7">
          <a:extLst>
            <a:ext uri="{FF2B5EF4-FFF2-40B4-BE49-F238E27FC236}">
              <a16:creationId xmlns:a16="http://schemas.microsoft.com/office/drawing/2014/main" id="{47733651-A872-4401-92C6-2A53115728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184896</xdr:colOff>
      <xdr:row>108</xdr:row>
      <xdr:rowOff>29135</xdr:rowOff>
    </xdr:from>
    <xdr:to>
      <xdr:col>13</xdr:col>
      <xdr:colOff>437030</xdr:colOff>
      <xdr:row>129</xdr:row>
      <xdr:rowOff>33617</xdr:rowOff>
    </xdr:to>
    <xdr:graphicFrame macro="">
      <xdr:nvGraphicFramePr>
        <xdr:cNvPr id="9" name="Chart 8">
          <a:extLst>
            <a:ext uri="{FF2B5EF4-FFF2-40B4-BE49-F238E27FC236}">
              <a16:creationId xmlns:a16="http://schemas.microsoft.com/office/drawing/2014/main" id="{490D05FF-2994-4AB7-B111-CEC30C7AA6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386605</xdr:colOff>
      <xdr:row>130</xdr:row>
      <xdr:rowOff>123262</xdr:rowOff>
    </xdr:from>
    <xdr:to>
      <xdr:col>9</xdr:col>
      <xdr:colOff>201706</xdr:colOff>
      <xdr:row>147</xdr:row>
      <xdr:rowOff>0</xdr:rowOff>
    </xdr:to>
    <xdr:graphicFrame macro="">
      <xdr:nvGraphicFramePr>
        <xdr:cNvPr id="10" name="Chart 9">
          <a:extLst>
            <a:ext uri="{FF2B5EF4-FFF2-40B4-BE49-F238E27FC236}">
              <a16:creationId xmlns:a16="http://schemas.microsoft.com/office/drawing/2014/main" id="{0A53ED89-8284-4B17-BFFA-44C261268C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168088</xdr:colOff>
      <xdr:row>131</xdr:row>
      <xdr:rowOff>44823</xdr:rowOff>
    </xdr:from>
    <xdr:to>
      <xdr:col>13</xdr:col>
      <xdr:colOff>168089</xdr:colOff>
      <xdr:row>146</xdr:row>
      <xdr:rowOff>168088</xdr:rowOff>
    </xdr:to>
    <xdr:graphicFrame macro="">
      <xdr:nvGraphicFramePr>
        <xdr:cNvPr id="11" name="Chart 10">
          <a:extLst>
            <a:ext uri="{FF2B5EF4-FFF2-40B4-BE49-F238E27FC236}">
              <a16:creationId xmlns:a16="http://schemas.microsoft.com/office/drawing/2014/main" id="{DCCB6DE0-6C9D-4C5C-BBA8-F15013518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Birch\Downloads\ACE_NPO_MPM_ToplineTables_141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finitions"/>
      <sheetName val="Corrections"/>
      <sheetName val="Table 1.1"/>
      <sheetName val="Table 1.2"/>
      <sheetName val="Table 2.1"/>
      <sheetName val="Table 2.2"/>
      <sheetName val="Table 3"/>
      <sheetName val="1314"/>
      <sheetName val="1415"/>
      <sheetName val="REF"/>
      <sheetName val="REF (CS)"/>
      <sheetName val="REF (BME)"/>
      <sheetName val="REF (CS) (2)"/>
      <sheetName val="Table lk"/>
      <sheetName val="Muschart"/>
      <sheetName val="Chart data"/>
    </sheetNames>
    <sheetDataSet>
      <sheetData sheetId="0"/>
      <sheetData sheetId="1"/>
      <sheetData sheetId="2"/>
      <sheetData sheetId="3"/>
      <sheetData sheetId="4"/>
      <sheetData sheetId="5"/>
      <sheetData sheetId="6"/>
      <sheetData sheetId="7"/>
      <sheetData sheetId="8"/>
      <sheetData sheetId="9"/>
      <sheetData sheetId="10">
        <row r="2">
          <cell r="A2" t="str">
            <v>All regions</v>
          </cell>
          <cell r="B2" t="str">
            <v>All disciplines</v>
          </cell>
          <cell r="C2" t="str">
            <v>All organisations</v>
          </cell>
        </row>
        <row r="3">
          <cell r="A3" t="str">
            <v>East of England</v>
          </cell>
          <cell r="B3" t="str">
            <v>Combined arts</v>
          </cell>
          <cell r="C3" t="str">
            <v>Small organisations</v>
          </cell>
        </row>
        <row r="4">
          <cell r="A4" t="str">
            <v>East Midlands</v>
          </cell>
          <cell r="B4" t="str">
            <v>Dance</v>
          </cell>
          <cell r="C4" t="str">
            <v>Medium organisations</v>
          </cell>
        </row>
        <row r="5">
          <cell r="A5" t="str">
            <v>London</v>
          </cell>
          <cell r="B5" t="str">
            <v>Literature</v>
          </cell>
          <cell r="C5" t="str">
            <v>Large organisations</v>
          </cell>
        </row>
        <row r="6">
          <cell r="A6" t="str">
            <v>North East</v>
          </cell>
          <cell r="B6" t="str">
            <v>Music</v>
          </cell>
        </row>
        <row r="7">
          <cell r="A7" t="str">
            <v>North West</v>
          </cell>
          <cell r="B7" t="str">
            <v>Not artform specific</v>
          </cell>
        </row>
        <row r="8">
          <cell r="A8" t="str">
            <v>South East</v>
          </cell>
          <cell r="B8" t="str">
            <v>Theatre</v>
          </cell>
        </row>
        <row r="9">
          <cell r="A9" t="str">
            <v>South West</v>
          </cell>
          <cell r="B9" t="str">
            <v>Visual arts</v>
          </cell>
        </row>
        <row r="10">
          <cell r="A10" t="str">
            <v>West Midlands</v>
          </cell>
          <cell r="B10" t="str">
            <v>Museums</v>
          </cell>
        </row>
        <row r="11">
          <cell r="A11" t="str">
            <v>Yorkshire</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59999389629810485"/>
  </sheetPr>
  <dimension ref="A1:D66"/>
  <sheetViews>
    <sheetView tabSelected="1" workbookViewId="0">
      <selection activeCell="B8" sqref="B8"/>
    </sheetView>
  </sheetViews>
  <sheetFormatPr defaultColWidth="0" defaultRowHeight="14.25" customHeight="1" zeroHeight="1" x14ac:dyDescent="0.2"/>
  <cols>
    <col min="1" max="1" width="100" style="211" customWidth="1"/>
    <col min="2" max="2" width="9.140625" style="184" customWidth="1"/>
    <col min="3" max="3" width="8" style="184" customWidth="1"/>
    <col min="4" max="16384" width="9.140625" style="184" hidden="1"/>
  </cols>
  <sheetData>
    <row r="1" spans="1:2" x14ac:dyDescent="0.2"/>
    <row r="2" spans="1:2" s="226" customFormat="1" ht="47.25" customHeight="1" x14ac:dyDescent="0.25">
      <c r="A2" s="225" t="s">
        <v>699</v>
      </c>
    </row>
    <row r="3" spans="1:2" x14ac:dyDescent="0.2"/>
    <row r="4" spans="1:2" x14ac:dyDescent="0.2"/>
    <row r="5" spans="1:2" ht="15.75" x14ac:dyDescent="0.25">
      <c r="A5" s="220" t="s">
        <v>545</v>
      </c>
    </row>
    <row r="6" spans="1:2" ht="15.75" x14ac:dyDescent="0.25">
      <c r="A6" s="212"/>
    </row>
    <row r="7" spans="1:2" ht="273" customHeight="1" x14ac:dyDescent="0.2">
      <c r="A7" s="185" t="s">
        <v>744</v>
      </c>
    </row>
    <row r="8" spans="1:2" ht="15" x14ac:dyDescent="0.2">
      <c r="A8" s="213"/>
    </row>
    <row r="9" spans="1:2" ht="15.75" x14ac:dyDescent="0.25">
      <c r="A9" s="186" t="s">
        <v>546</v>
      </c>
    </row>
    <row r="10" spans="1:2" ht="15.75" x14ac:dyDescent="0.25">
      <c r="A10" s="214"/>
    </row>
    <row r="11" spans="1:2" s="221" customFormat="1" ht="88.5" customHeight="1" x14ac:dyDescent="0.2">
      <c r="A11" s="187" t="s">
        <v>745</v>
      </c>
    </row>
    <row r="12" spans="1:2" ht="15" x14ac:dyDescent="0.2">
      <c r="A12" s="216"/>
    </row>
    <row r="13" spans="1:2" ht="15" x14ac:dyDescent="0.2">
      <c r="A13" s="402" t="s">
        <v>740</v>
      </c>
      <c r="B13" s="188"/>
    </row>
    <row r="14" spans="1:2" ht="15" x14ac:dyDescent="0.2">
      <c r="A14" s="195"/>
      <c r="B14" s="189"/>
    </row>
    <row r="15" spans="1:2" ht="15" x14ac:dyDescent="0.2">
      <c r="A15" s="402" t="s">
        <v>741</v>
      </c>
      <c r="B15" s="188"/>
    </row>
    <row r="16" spans="1:2" ht="15" x14ac:dyDescent="0.2">
      <c r="A16" s="196"/>
    </row>
    <row r="17" spans="1:4" ht="15" x14ac:dyDescent="0.2">
      <c r="A17" s="402" t="s">
        <v>558</v>
      </c>
      <c r="B17" s="188"/>
    </row>
    <row r="18" spans="1:4" x14ac:dyDescent="0.2">
      <c r="A18" s="217"/>
    </row>
    <row r="19" spans="1:4" s="188" customFormat="1" ht="28.5" x14ac:dyDescent="0.2">
      <c r="A19" s="190" t="s">
        <v>547</v>
      </c>
    </row>
    <row r="20" spans="1:4" s="188" customFormat="1" ht="15" x14ac:dyDescent="0.2">
      <c r="A20" s="218"/>
    </row>
    <row r="21" spans="1:4" ht="15.75" x14ac:dyDescent="0.25">
      <c r="A21" s="220" t="s">
        <v>548</v>
      </c>
    </row>
    <row r="22" spans="1:4" ht="15.75" customHeight="1" x14ac:dyDescent="0.25">
      <c r="A22" s="212"/>
    </row>
    <row r="23" spans="1:4" ht="213.75" x14ac:dyDescent="0.2">
      <c r="A23" s="191" t="s">
        <v>721</v>
      </c>
    </row>
    <row r="24" spans="1:4" ht="35.25" customHeight="1" x14ac:dyDescent="0.25">
      <c r="A24" s="192" t="s">
        <v>549</v>
      </c>
      <c r="C24" s="193"/>
      <c r="D24" s="184" t="s">
        <v>550</v>
      </c>
    </row>
    <row r="25" spans="1:4" ht="13.5" customHeight="1" x14ac:dyDescent="0.25">
      <c r="A25" s="219"/>
      <c r="C25" s="193"/>
    </row>
    <row r="26" spans="1:4" ht="218.25" customHeight="1" x14ac:dyDescent="0.2">
      <c r="A26" s="187" t="s">
        <v>722</v>
      </c>
      <c r="C26" s="193"/>
    </row>
    <row r="27" spans="1:4" ht="15.75" x14ac:dyDescent="0.25">
      <c r="A27" s="192" t="s">
        <v>551</v>
      </c>
      <c r="C27" s="193"/>
    </row>
    <row r="28" spans="1:4" ht="15.75" x14ac:dyDescent="0.25">
      <c r="A28" s="219"/>
      <c r="C28" s="193"/>
    </row>
    <row r="29" spans="1:4" ht="85.5" x14ac:dyDescent="0.2">
      <c r="A29" s="187" t="s">
        <v>552</v>
      </c>
    </row>
    <row r="30" spans="1:4" ht="15" x14ac:dyDescent="0.2">
      <c r="A30" s="215"/>
    </row>
    <row r="31" spans="1:4" ht="15.75" x14ac:dyDescent="0.25">
      <c r="A31" s="192" t="s">
        <v>553</v>
      </c>
    </row>
    <row r="32" spans="1:4" ht="15.75" x14ac:dyDescent="0.25">
      <c r="A32" s="219"/>
    </row>
    <row r="33" spans="1:1" x14ac:dyDescent="0.2">
      <c r="A33" s="194" t="s">
        <v>554</v>
      </c>
    </row>
    <row r="34" spans="1:1" ht="28.5" x14ac:dyDescent="0.2">
      <c r="A34" s="194" t="s">
        <v>723</v>
      </c>
    </row>
    <row r="35" spans="1:1" ht="42.75" x14ac:dyDescent="0.2">
      <c r="A35" s="194" t="s">
        <v>724</v>
      </c>
    </row>
    <row r="36" spans="1:1" x14ac:dyDescent="0.2"/>
    <row r="37" spans="1:1" ht="15.75" x14ac:dyDescent="0.25">
      <c r="A37" s="192" t="s">
        <v>555</v>
      </c>
    </row>
    <row r="38" spans="1:1" ht="15.75" x14ac:dyDescent="0.25">
      <c r="A38" s="219"/>
    </row>
    <row r="39" spans="1:1" x14ac:dyDescent="0.2">
      <c r="A39" s="222" t="s">
        <v>556</v>
      </c>
    </row>
    <row r="40" spans="1:1" x14ac:dyDescent="0.2">
      <c r="A40" s="558" t="s">
        <v>748</v>
      </c>
    </row>
    <row r="41" spans="1:1" x14ac:dyDescent="0.2"/>
    <row r="42" spans="1:1" ht="15.75" x14ac:dyDescent="0.25">
      <c r="A42" s="186" t="s">
        <v>557</v>
      </c>
    </row>
    <row r="43" spans="1:1" ht="15.75" x14ac:dyDescent="0.25">
      <c r="A43" s="214"/>
    </row>
    <row r="44" spans="1:1" ht="186" customHeight="1" x14ac:dyDescent="0.2">
      <c r="A44" s="185" t="s">
        <v>742</v>
      </c>
    </row>
    <row r="45" spans="1:1" ht="14.25" hidden="1" customHeight="1" x14ac:dyDescent="0.2"/>
    <row r="46" spans="1:1" ht="14.25" hidden="1" customHeight="1" x14ac:dyDescent="0.2"/>
    <row r="47" spans="1:1" ht="14.25" hidden="1" customHeight="1" x14ac:dyDescent="0.2"/>
    <row r="48" spans="1:1" ht="14.25" hidden="1" customHeight="1" x14ac:dyDescent="0.2"/>
    <row r="49" ht="14.25" hidden="1" customHeight="1" x14ac:dyDescent="0.2"/>
    <row r="50" ht="14.25" hidden="1" customHeight="1" x14ac:dyDescent="0.2"/>
    <row r="51" ht="14.25" hidden="1" customHeight="1" x14ac:dyDescent="0.2"/>
    <row r="52" ht="14.25" hidden="1" customHeight="1" x14ac:dyDescent="0.2"/>
    <row r="53" ht="14.25" hidden="1" customHeight="1" x14ac:dyDescent="0.2"/>
    <row r="54" ht="14.25" hidden="1" customHeight="1" x14ac:dyDescent="0.2"/>
    <row r="55" ht="14.25" hidden="1" customHeight="1" x14ac:dyDescent="0.2"/>
    <row r="56" ht="14.25" hidden="1" customHeight="1" x14ac:dyDescent="0.2"/>
    <row r="57" ht="14.25" hidden="1" customHeight="1" x14ac:dyDescent="0.2"/>
    <row r="58" ht="14.25" hidden="1" customHeight="1" x14ac:dyDescent="0.2"/>
    <row r="59" ht="14.25" hidden="1" customHeight="1" x14ac:dyDescent="0.2"/>
    <row r="60" ht="14.25" hidden="1" customHeight="1" x14ac:dyDescent="0.2"/>
    <row r="61" ht="14.25" hidden="1" customHeight="1" x14ac:dyDescent="0.2"/>
    <row r="62" ht="14.25" hidden="1" customHeight="1" x14ac:dyDescent="0.2"/>
    <row r="63" ht="14.25" hidden="1" customHeight="1" x14ac:dyDescent="0.2"/>
    <row r="64" ht="14.25" hidden="1" customHeight="1" x14ac:dyDescent="0.2"/>
    <row r="65" ht="14.25" hidden="1" customHeight="1" x14ac:dyDescent="0.2"/>
    <row r="66" ht="14.25" hidden="1" customHeight="1" x14ac:dyDescent="0.2"/>
  </sheetData>
  <hyperlinks>
    <hyperlink ref="A13" location="'Table 1'!A1" display="Table 1: 2016/17"/>
    <hyperlink ref="A15" location="'Table 2'!A1" display="Table 2: 2016/17 Diverse led organisations"/>
    <hyperlink ref="A17" location="'Table 3'!A1" display="Table 3: Major Partner Museums "/>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tint="0.59999389629810485"/>
  </sheetPr>
  <dimension ref="A1:J57"/>
  <sheetViews>
    <sheetView workbookViewId="0">
      <selection activeCell="C4" sqref="C4"/>
    </sheetView>
  </sheetViews>
  <sheetFormatPr defaultColWidth="0" defaultRowHeight="0" customHeight="1" zeroHeight="1" x14ac:dyDescent="0.25"/>
  <cols>
    <col min="1" max="1" width="6" style="199" customWidth="1"/>
    <col min="2" max="2" width="52" style="197" customWidth="1"/>
    <col min="3" max="3" width="89.5703125" style="198" customWidth="1"/>
    <col min="4" max="4" width="7.140625" style="199" customWidth="1"/>
    <col min="5" max="10" width="0" style="199" hidden="1" customWidth="1"/>
    <col min="11" max="16384" width="9.140625" style="199" hidden="1"/>
  </cols>
  <sheetData>
    <row r="1" spans="2:10" ht="27.75" customHeight="1" x14ac:dyDescent="0.25"/>
    <row r="2" spans="2:10" ht="46.5" customHeight="1" x14ac:dyDescent="0.25">
      <c r="B2" s="530" t="s">
        <v>699</v>
      </c>
      <c r="C2" s="530"/>
      <c r="D2" s="200"/>
      <c r="E2" s="200"/>
      <c r="F2" s="200"/>
      <c r="G2" s="200"/>
      <c r="H2" s="200"/>
      <c r="I2" s="200"/>
      <c r="J2" s="200"/>
    </row>
    <row r="3" spans="2:10" ht="18" x14ac:dyDescent="0.25">
      <c r="B3" s="200"/>
      <c r="C3" s="201"/>
      <c r="D3" s="200"/>
      <c r="E3" s="200"/>
      <c r="F3" s="200"/>
      <c r="G3" s="200"/>
      <c r="H3" s="200"/>
      <c r="I3" s="200"/>
      <c r="J3" s="200"/>
    </row>
    <row r="4" spans="2:10" ht="18" x14ac:dyDescent="0.25">
      <c r="B4" s="202" t="s">
        <v>559</v>
      </c>
    </row>
    <row r="5" spans="2:10" ht="14.25" customHeight="1" x14ac:dyDescent="0.25">
      <c r="B5" s="203"/>
    </row>
    <row r="6" spans="2:10" ht="21.75" customHeight="1" x14ac:dyDescent="0.25">
      <c r="B6" s="204" t="s">
        <v>560</v>
      </c>
      <c r="C6" s="204" t="s">
        <v>561</v>
      </c>
    </row>
    <row r="7" spans="2:10" ht="15.75" x14ac:dyDescent="0.25">
      <c r="B7" s="205"/>
      <c r="C7" s="205"/>
    </row>
    <row r="8" spans="2:10" ht="54" customHeight="1" x14ac:dyDescent="0.25">
      <c r="B8" s="206" t="s">
        <v>4</v>
      </c>
      <c r="C8" s="198" t="s">
        <v>562</v>
      </c>
    </row>
    <row r="9" spans="2:10" ht="24.75" customHeight="1" x14ac:dyDescent="0.25">
      <c r="B9" s="206" t="s">
        <v>563</v>
      </c>
      <c r="C9" s="198" t="s">
        <v>564</v>
      </c>
    </row>
    <row r="10" spans="2:10" ht="83.25" customHeight="1" x14ac:dyDescent="0.25">
      <c r="B10" s="206" t="s">
        <v>565</v>
      </c>
      <c r="C10" s="198" t="s">
        <v>725</v>
      </c>
    </row>
    <row r="11" spans="2:10" ht="74.25" customHeight="1" x14ac:dyDescent="0.25">
      <c r="B11" s="206" t="s">
        <v>697</v>
      </c>
      <c r="C11" s="198" t="s">
        <v>700</v>
      </c>
    </row>
    <row r="12" spans="2:10" ht="60" x14ac:dyDescent="0.25">
      <c r="B12" s="206" t="s">
        <v>476</v>
      </c>
      <c r="C12" s="198" t="s">
        <v>701</v>
      </c>
    </row>
    <row r="13" spans="2:10" ht="28.5" customHeight="1" x14ac:dyDescent="0.25">
      <c r="B13" s="206"/>
    </row>
    <row r="14" spans="2:10" ht="60.75" customHeight="1" x14ac:dyDescent="0.25">
      <c r="B14" s="207" t="s">
        <v>566</v>
      </c>
      <c r="C14" s="207" t="s">
        <v>702</v>
      </c>
    </row>
    <row r="15" spans="2:10" s="224" customFormat="1" ht="39.75" customHeight="1" x14ac:dyDescent="0.25">
      <c r="B15" s="223" t="s">
        <v>567</v>
      </c>
      <c r="C15" s="223" t="s">
        <v>568</v>
      </c>
    </row>
    <row r="16" spans="2:10" s="224" customFormat="1" ht="40.5" customHeight="1" x14ac:dyDescent="0.25">
      <c r="B16" s="223" t="s">
        <v>26</v>
      </c>
      <c r="C16" s="223" t="s">
        <v>569</v>
      </c>
    </row>
    <row r="17" spans="2:3" s="224" customFormat="1" ht="37.5" customHeight="1" x14ac:dyDescent="0.25">
      <c r="B17" s="223" t="s">
        <v>28</v>
      </c>
      <c r="C17" s="223" t="s">
        <v>570</v>
      </c>
    </row>
    <row r="18" spans="2:3" s="224" customFormat="1" ht="67.5" customHeight="1" x14ac:dyDescent="0.25">
      <c r="B18" s="223" t="s">
        <v>29</v>
      </c>
      <c r="C18" s="223" t="s">
        <v>571</v>
      </c>
    </row>
    <row r="19" spans="2:3" s="224" customFormat="1" ht="51" customHeight="1" x14ac:dyDescent="0.25">
      <c r="B19" s="223" t="s">
        <v>27</v>
      </c>
      <c r="C19" s="223" t="s">
        <v>572</v>
      </c>
    </row>
    <row r="20" spans="2:3" s="224" customFormat="1" ht="28.5" customHeight="1" x14ac:dyDescent="0.25">
      <c r="B20" s="321" t="s">
        <v>573</v>
      </c>
      <c r="C20" s="321" t="s">
        <v>574</v>
      </c>
    </row>
    <row r="21" spans="2:3" ht="15" x14ac:dyDescent="0.25">
      <c r="B21" s="209"/>
      <c r="C21" s="209"/>
    </row>
    <row r="22" spans="2:3" ht="33" customHeight="1" x14ac:dyDescent="0.25">
      <c r="B22" s="206" t="s">
        <v>665</v>
      </c>
      <c r="C22" s="206" t="s">
        <v>708</v>
      </c>
    </row>
    <row r="23" spans="2:3" ht="33" customHeight="1" x14ac:dyDescent="0.25">
      <c r="B23" s="206" t="s">
        <v>666</v>
      </c>
      <c r="C23" s="227" t="s">
        <v>709</v>
      </c>
    </row>
    <row r="24" spans="2:3" ht="33" customHeight="1" x14ac:dyDescent="0.25">
      <c r="B24" s="206" t="s">
        <v>667</v>
      </c>
      <c r="C24" s="227" t="s">
        <v>710</v>
      </c>
    </row>
    <row r="25" spans="2:3" ht="33" customHeight="1" x14ac:dyDescent="0.25">
      <c r="B25" s="206" t="s">
        <v>35</v>
      </c>
      <c r="C25" s="227" t="s">
        <v>711</v>
      </c>
    </row>
    <row r="26" spans="2:3" ht="34.5" customHeight="1" x14ac:dyDescent="0.25">
      <c r="B26" s="206" t="s">
        <v>703</v>
      </c>
      <c r="C26" s="227" t="s">
        <v>712</v>
      </c>
    </row>
    <row r="27" spans="2:3" ht="33" customHeight="1" x14ac:dyDescent="0.25">
      <c r="B27" s="206" t="s">
        <v>704</v>
      </c>
      <c r="C27" s="227" t="s">
        <v>713</v>
      </c>
    </row>
    <row r="28" spans="2:3" ht="33" customHeight="1" x14ac:dyDescent="0.25">
      <c r="B28" s="206" t="s">
        <v>36</v>
      </c>
      <c r="C28" s="227" t="s">
        <v>714</v>
      </c>
    </row>
    <row r="29" spans="2:3" ht="33" customHeight="1" x14ac:dyDescent="0.25">
      <c r="B29" s="206" t="s">
        <v>33</v>
      </c>
      <c r="C29" s="227" t="s">
        <v>707</v>
      </c>
    </row>
    <row r="30" spans="2:3" ht="33" customHeight="1" x14ac:dyDescent="0.25">
      <c r="B30" s="206" t="s">
        <v>34</v>
      </c>
      <c r="C30" s="227" t="s">
        <v>706</v>
      </c>
    </row>
    <row r="31" spans="2:3" ht="33" customHeight="1" x14ac:dyDescent="0.25">
      <c r="B31" s="207" t="s">
        <v>705</v>
      </c>
      <c r="C31" s="322" t="s">
        <v>715</v>
      </c>
    </row>
    <row r="32" spans="2:3" ht="15" x14ac:dyDescent="0.25">
      <c r="B32" s="209"/>
      <c r="C32" s="210"/>
    </row>
    <row r="33" spans="1:3" ht="78.75" x14ac:dyDescent="0.25">
      <c r="B33" s="205" t="s">
        <v>341</v>
      </c>
      <c r="C33" s="205" t="s">
        <v>586</v>
      </c>
    </row>
    <row r="34" spans="1:3" s="224" customFormat="1" ht="54" customHeight="1" x14ac:dyDescent="0.25">
      <c r="B34" s="208" t="s">
        <v>515</v>
      </c>
      <c r="C34" s="227" t="s">
        <v>716</v>
      </c>
    </row>
    <row r="35" spans="1:3" s="224" customFormat="1" ht="51" customHeight="1" x14ac:dyDescent="0.25">
      <c r="B35" s="208" t="s">
        <v>575</v>
      </c>
      <c r="C35" s="227" t="s">
        <v>717</v>
      </c>
    </row>
    <row r="36" spans="1:3" s="224" customFormat="1" ht="49.5" customHeight="1" x14ac:dyDescent="0.25">
      <c r="B36" s="208" t="s">
        <v>517</v>
      </c>
      <c r="C36" s="227" t="s">
        <v>718</v>
      </c>
    </row>
    <row r="37" spans="1:3" s="224" customFormat="1" ht="49.5" customHeight="1" x14ac:dyDescent="0.25">
      <c r="B37" s="208" t="s">
        <v>585</v>
      </c>
      <c r="C37" s="227" t="s">
        <v>719</v>
      </c>
    </row>
    <row r="38" spans="1:3" ht="45" x14ac:dyDescent="0.25">
      <c r="B38" s="208" t="s">
        <v>576</v>
      </c>
      <c r="C38" s="227" t="s">
        <v>577</v>
      </c>
    </row>
    <row r="39" spans="1:3" ht="36" customHeight="1" x14ac:dyDescent="0.25">
      <c r="B39" s="205" t="s">
        <v>578</v>
      </c>
      <c r="C39" s="205" t="s">
        <v>579</v>
      </c>
    </row>
    <row r="40" spans="1:3" ht="30" x14ac:dyDescent="0.25">
      <c r="B40" s="208" t="s">
        <v>580</v>
      </c>
      <c r="C40" s="227" t="s">
        <v>581</v>
      </c>
    </row>
    <row r="41" spans="1:3" ht="51" customHeight="1" x14ac:dyDescent="0.25">
      <c r="B41" s="208" t="s">
        <v>582</v>
      </c>
      <c r="C41" s="230" t="s">
        <v>583</v>
      </c>
    </row>
    <row r="42" spans="1:3" ht="62.25" customHeight="1" x14ac:dyDescent="0.25">
      <c r="A42" s="232"/>
      <c r="B42" s="205" t="s">
        <v>587</v>
      </c>
      <c r="C42" s="205" t="s">
        <v>746</v>
      </c>
    </row>
    <row r="43" spans="1:3" ht="83.25" customHeight="1" x14ac:dyDescent="0.25">
      <c r="B43" s="205" t="s">
        <v>584</v>
      </c>
      <c r="C43" s="231" t="s">
        <v>720</v>
      </c>
    </row>
    <row r="44" spans="1:3" ht="29.25" customHeight="1" x14ac:dyDescent="0.25">
      <c r="B44" s="199"/>
      <c r="C44" s="199"/>
    </row>
    <row r="45" spans="1:3" ht="15" customHeight="1" x14ac:dyDescent="0.25"/>
    <row r="46" spans="1:3" ht="15" hidden="1" customHeight="1" x14ac:dyDescent="0.25"/>
    <row r="47" spans="1:3" ht="15" hidden="1" customHeight="1" x14ac:dyDescent="0.25"/>
    <row r="48" spans="1:3"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customHeight="1" x14ac:dyDescent="0.25"/>
    <row r="57" ht="15" customHeight="1" x14ac:dyDescent="0.25"/>
  </sheetData>
  <mergeCells count="1">
    <mergeCell ref="B2:C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39997558519241921"/>
  </sheetPr>
  <dimension ref="A1:AC139"/>
  <sheetViews>
    <sheetView zoomScale="80" zoomScaleNormal="80" workbookViewId="0">
      <pane ySplit="5" topLeftCell="A6" activePane="bottomLeft" state="frozen"/>
      <selection pane="bottomLeft" activeCell="N18" sqref="N18"/>
    </sheetView>
  </sheetViews>
  <sheetFormatPr defaultColWidth="0" defaultRowHeight="15" zeroHeight="1" x14ac:dyDescent="0.25"/>
  <cols>
    <col min="1" max="1" width="5" style="420" customWidth="1"/>
    <col min="2" max="2" width="60" style="420" customWidth="1"/>
    <col min="3" max="4" width="15" style="420" customWidth="1"/>
    <col min="5" max="5" width="15.42578125" style="420" customWidth="1"/>
    <col min="6" max="6" width="15.28515625" style="420" customWidth="1"/>
    <col min="7" max="8" width="17" style="420" customWidth="1"/>
    <col min="9" max="9" width="14.28515625" style="420" customWidth="1"/>
    <col min="10" max="13" width="17" style="420" customWidth="1"/>
    <col min="14" max="14" width="13.7109375" style="420" customWidth="1"/>
    <col min="15" max="15" width="14.28515625" style="420" customWidth="1"/>
    <col min="16" max="16" width="9.140625" style="420" customWidth="1"/>
    <col min="17" max="29" width="0" style="423" hidden="1" customWidth="1"/>
    <col min="30" max="16384" width="9.140625" style="423" hidden="1"/>
  </cols>
  <sheetData>
    <row r="1" spans="1:18" ht="14.25" customHeight="1" x14ac:dyDescent="0.25">
      <c r="Q1" s="421" t="s">
        <v>468</v>
      </c>
      <c r="R1" s="422">
        <f>COUNTIF('DATA TEMPLATE 1617'!D:D,3)</f>
        <v>649</v>
      </c>
    </row>
    <row r="2" spans="1:18" ht="22.5" customHeight="1" x14ac:dyDescent="0.25">
      <c r="B2" s="424" t="s">
        <v>692</v>
      </c>
      <c r="C2" s="425"/>
      <c r="D2" s="425"/>
      <c r="J2" s="426" t="s">
        <v>466</v>
      </c>
      <c r="K2" s="427" t="s">
        <v>431</v>
      </c>
      <c r="L2" s="534" t="s">
        <v>452</v>
      </c>
      <c r="M2" s="534"/>
      <c r="Q2" s="421" t="s">
        <v>469</v>
      </c>
      <c r="R2" s="422">
        <f>COUNTIFS('DATA TEMPLATE 1617'!D:D,3,'DATA TEMPLATE 1617'!H:H,"CS")</f>
        <v>625</v>
      </c>
    </row>
    <row r="3" spans="1:18" ht="22.5" customHeight="1" x14ac:dyDescent="0.25">
      <c r="B3" s="428"/>
      <c r="C3" s="428"/>
      <c r="D3" s="428"/>
      <c r="F3" s="429"/>
      <c r="K3" s="427" t="s">
        <v>432</v>
      </c>
      <c r="L3" s="534" t="s">
        <v>453</v>
      </c>
      <c r="M3" s="534"/>
    </row>
    <row r="4" spans="1:18" ht="22.5" customHeight="1" x14ac:dyDescent="0.25">
      <c r="A4" s="430"/>
      <c r="B4" s="92" t="str">
        <f>IF(R1=649, "Full Portfolio (649)", CONCATENATE(L2, " ", "-"," ", L3, " ", "-", " ", L4," (",R1,")"))</f>
        <v>Full Portfolio (649)</v>
      </c>
      <c r="C4" s="431"/>
      <c r="D4" s="431"/>
      <c r="E4" s="430"/>
      <c r="F4" s="430"/>
      <c r="K4" s="427" t="s">
        <v>433</v>
      </c>
      <c r="L4" s="534" t="s">
        <v>457</v>
      </c>
      <c r="M4" s="534"/>
    </row>
    <row r="5" spans="1:18" ht="27.75" customHeight="1" x14ac:dyDescent="0.25">
      <c r="B5" s="151" t="str">
        <f>IF(R1&lt;3, "Fewer than three organisations fall into this selection, for reasons of commericial sensitivity, their details are obscured", "")</f>
        <v/>
      </c>
      <c r="J5" s="536" t="s">
        <v>467</v>
      </c>
      <c r="K5" s="536"/>
      <c r="L5" s="536"/>
      <c r="M5" s="536"/>
    </row>
    <row r="6" spans="1:18" ht="10.5" customHeight="1" x14ac:dyDescent="0.25"/>
    <row r="7" spans="1:18" s="434" customFormat="1" ht="22.5" customHeight="1" x14ac:dyDescent="0.25">
      <c r="A7" s="431"/>
      <c r="B7" s="432" t="s">
        <v>434</v>
      </c>
      <c r="C7" s="531" t="s">
        <v>671</v>
      </c>
      <c r="D7" s="531"/>
      <c r="E7" s="532" t="str">
        <f>CONCATENATE("Current Selection"," (",$R$1,")")</f>
        <v>Current Selection (649)</v>
      </c>
      <c r="F7" s="532"/>
      <c r="G7" s="431"/>
      <c r="H7" s="304" t="str">
        <f>CONCATENATE("Constant Sample"," (",$R$2,")")</f>
        <v>Constant Sample (625)</v>
      </c>
      <c r="I7" s="431"/>
      <c r="J7" s="431"/>
      <c r="K7" s="431"/>
      <c r="L7" s="431"/>
      <c r="M7" s="431"/>
      <c r="N7" s="431"/>
      <c r="O7" s="431"/>
      <c r="P7" s="433"/>
    </row>
    <row r="8" spans="1:18" ht="27.75" customHeight="1" x14ac:dyDescent="0.25">
      <c r="H8" s="533" t="s">
        <v>23</v>
      </c>
      <c r="I8" s="533"/>
      <c r="J8" s="533" t="s">
        <v>670</v>
      </c>
      <c r="K8" s="533"/>
    </row>
    <row r="9" spans="1:18" s="421" customFormat="1" ht="18.75" customHeight="1" x14ac:dyDescent="0.25">
      <c r="A9" s="435"/>
      <c r="B9" s="436" t="s">
        <v>24</v>
      </c>
      <c r="C9" s="437" t="s">
        <v>747</v>
      </c>
      <c r="D9" s="438" t="s">
        <v>25</v>
      </c>
      <c r="E9" s="439" t="s">
        <v>747</v>
      </c>
      <c r="F9" s="440" t="s">
        <v>25</v>
      </c>
      <c r="G9" s="435"/>
      <c r="H9" s="441" t="s">
        <v>747</v>
      </c>
      <c r="I9" s="442" t="s">
        <v>25</v>
      </c>
      <c r="J9" s="441" t="s">
        <v>747</v>
      </c>
      <c r="K9" s="442" t="s">
        <v>25</v>
      </c>
      <c r="L9" s="443" t="s">
        <v>472</v>
      </c>
      <c r="M9" s="435"/>
      <c r="N9" s="435"/>
      <c r="O9" s="435"/>
      <c r="P9" s="435"/>
    </row>
    <row r="10" spans="1:18" ht="21" customHeight="1" x14ac:dyDescent="0.25">
      <c r="B10" s="444" t="s">
        <v>5</v>
      </c>
      <c r="C10" s="82">
        <f>SUM('DATA TEMPLATE 1617'!O:O)</f>
        <v>872586149</v>
      </c>
      <c r="D10" s="88">
        <f>IFERROR(C10/C$15, "-")</f>
        <v>0.52356604296306786</v>
      </c>
      <c r="E10" s="82">
        <f>IF(R1&lt;3,"&lt;3",SUMIF('DATA TEMPLATE 1617'!$D:$D,3,'DATA TEMPLATE 1617'!$O:$O))</f>
        <v>872586149</v>
      </c>
      <c r="F10" s="88">
        <f>IFERROR(E10/E$15, "-")</f>
        <v>0.52356604296306786</v>
      </c>
      <c r="H10" s="82">
        <f>IF($R$2&lt;3,"&lt;3",SUMIFS('DATA TEMPLATE 1516'!$O:$O,'DATA TEMPLATE 1516'!$D:$D,3,'DATA TEMPLATE 1516'!$H:$H,"CS"))</f>
        <v>821818147</v>
      </c>
      <c r="I10" s="88">
        <f>IFERROR(H10/H$15, "-")</f>
        <v>0.51077121099018341</v>
      </c>
      <c r="J10" s="82">
        <f>IF(R2&lt;3,"&lt;3",SUMIFS('DATA TEMPLATE 1617'!$O:$O,'DATA TEMPLATE 1617'!$D:$D,3,'DATA TEMPLATE 1617'!$H:$H,"CS"))</f>
        <v>857727594</v>
      </c>
      <c r="K10" s="88">
        <f>IFERROR(J10/J$15, "-")</f>
        <v>0.52425912727643287</v>
      </c>
      <c r="L10" s="85">
        <f t="shared" ref="L10:L15" si="0">IFERROR((J10-H10)/H10,0)</f>
        <v>4.3695125413189498E-2</v>
      </c>
    </row>
    <row r="11" spans="1:18" ht="21" customHeight="1" x14ac:dyDescent="0.25">
      <c r="B11" s="446" t="s">
        <v>26</v>
      </c>
      <c r="C11" s="83">
        <f>SUM('DATA TEMPLATE 1617'!P:P)</f>
        <v>402736407</v>
      </c>
      <c r="D11" s="89">
        <f>IFERROR(C11/C$15, "-")</f>
        <v>0.24164846899277745</v>
      </c>
      <c r="E11" s="83">
        <f>IF(R1&lt;3,"&lt;3",SUMIF('DATA TEMPLATE 1617'!$D:$D,3,'DATA TEMPLATE 1617'!$P:$P))</f>
        <v>402736407</v>
      </c>
      <c r="F11" s="89">
        <f>IFERROR(E11/E$15, "-")</f>
        <v>0.24164846899277745</v>
      </c>
      <c r="H11" s="83">
        <f>IF($R$2&lt;3,"&lt;3",SUMIFS('DATA TEMPLATE 1516'!P:P,'DATA TEMPLATE 1516'!$D:$D,3,'DATA TEMPLATE 1516'!$H:$H,"CS"))</f>
        <v>398989072</v>
      </c>
      <c r="I11" s="89">
        <f>IFERROR(H11/H$15, "-")</f>
        <v>0.24797716163998201</v>
      </c>
      <c r="J11" s="83">
        <f>IF(R2&lt;3,"&lt;3",SUMIFS('DATA TEMPLATE 1617'!$P:$P,'DATA TEMPLATE 1617'!$D:$D,3,'DATA TEMPLATE 1617'!$H:$H,"CS"))</f>
        <v>393981321</v>
      </c>
      <c r="K11" s="89">
        <f>IFERROR(J11/J$15, "-")</f>
        <v>0.24080874272383052</v>
      </c>
      <c r="L11" s="85">
        <f t="shared" si="0"/>
        <v>-1.2551098141354609E-2</v>
      </c>
    </row>
    <row r="12" spans="1:18" ht="21" customHeight="1" x14ac:dyDescent="0.25">
      <c r="B12" s="446" t="s">
        <v>27</v>
      </c>
      <c r="C12" s="83">
        <f>SUM('DATA TEMPLATE 1617'!Q:Q)</f>
        <v>214967433</v>
      </c>
      <c r="D12" s="89">
        <f>IFERROR(C12/C$15, "-")</f>
        <v>0.12898399589624748</v>
      </c>
      <c r="E12" s="83">
        <f>IF(R1&lt;3,"&lt;3",SUMIF('DATA TEMPLATE 1617'!$D:$D,3,'DATA TEMPLATE 1617'!$Q:$Q))</f>
        <v>214967433</v>
      </c>
      <c r="F12" s="89">
        <f>IFERROR(E12/E$15, "-")</f>
        <v>0.12898399589624748</v>
      </c>
      <c r="H12" s="83">
        <f>IF($R$2&lt;3,"&lt;3",SUMIFS('DATA TEMPLATE 1516'!Q:Q,'DATA TEMPLATE 1516'!$D:$D,3,'DATA TEMPLATE 1516'!$H:$H,"CS"))</f>
        <v>204810433</v>
      </c>
      <c r="I12" s="89">
        <f>IFERROR(H12/H$15, "-")</f>
        <v>0.12729248346329572</v>
      </c>
      <c r="J12" s="83">
        <f>IF(R2&lt;3,"&lt;3",SUMIFS('DATA TEMPLATE 1617'!$Q:$Q,'DATA TEMPLATE 1617'!$D:$D,3,'DATA TEMPLATE 1617'!$H:$H,"CS"))</f>
        <v>211147913</v>
      </c>
      <c r="K12" s="89">
        <f>IFERROR(J12/J$15, "-")</f>
        <v>0.12905754853867996</v>
      </c>
      <c r="L12" s="85">
        <f t="shared" si="0"/>
        <v>3.0943150244694809E-2</v>
      </c>
    </row>
    <row r="13" spans="1:18" ht="21" customHeight="1" x14ac:dyDescent="0.25">
      <c r="B13" s="446" t="s">
        <v>28</v>
      </c>
      <c r="C13" s="83">
        <f>SUM('DATA TEMPLATE 1617'!R:R)</f>
        <v>113332197</v>
      </c>
      <c r="D13" s="89">
        <f>IFERROR(C13/C$15, "-")</f>
        <v>6.8001182452416931E-2</v>
      </c>
      <c r="E13" s="83">
        <f>IF(R1&lt;3,"&lt;3",SUMIF('DATA TEMPLATE 1617'!$D:$D,3,'DATA TEMPLATE 1617'!$R:$R))</f>
        <v>113332197</v>
      </c>
      <c r="F13" s="89">
        <f>IFERROR(E13/E$15, "-")</f>
        <v>6.8001182452416931E-2</v>
      </c>
      <c r="H13" s="83">
        <f>IF($R$2&lt;3,"&lt;3",SUMIFS('DATA TEMPLATE 1516'!R:R,'DATA TEMPLATE 1516'!$D:$D,3,'DATA TEMPLATE 1516'!$H:$H,"CS"))</f>
        <v>124011487</v>
      </c>
      <c r="I13" s="89">
        <f>IFERROR(H13/H$15, "-")</f>
        <v>7.707483416240915E-2</v>
      </c>
      <c r="J13" s="83">
        <f>IF(R2&lt;3,"&lt;3",SUMIFS('DATA TEMPLATE 1617'!$R:$R,'DATA TEMPLATE 1617'!$D:$D,3,'DATA TEMPLATE 1617'!$H:$H,"CS"))</f>
        <v>111749067</v>
      </c>
      <c r="K13" s="89">
        <f>IFERROR(J13/J$15, "-")</f>
        <v>6.8303117154204118E-2</v>
      </c>
      <c r="L13" s="85">
        <f t="shared" si="0"/>
        <v>-9.8881323792206446E-2</v>
      </c>
    </row>
    <row r="14" spans="1:18" ht="21" customHeight="1" x14ac:dyDescent="0.25">
      <c r="B14" s="447" t="s">
        <v>29</v>
      </c>
      <c r="C14" s="84">
        <f>SUM('DATA TEMPLATE 1617'!S:S)</f>
        <v>62998789</v>
      </c>
      <c r="D14" s="90">
        <f>IFERROR(C14/C$15, "-")</f>
        <v>3.7800309695490301E-2</v>
      </c>
      <c r="E14" s="84">
        <f>IF(R1&lt;3,"&lt;3",SUMIF('DATA TEMPLATE 1617'!$D:$D,3,'DATA TEMPLATE 1617'!$S:$S))</f>
        <v>62998789</v>
      </c>
      <c r="F14" s="90">
        <f>IFERROR(E14/E$15, "-")</f>
        <v>3.7800309695490301E-2</v>
      </c>
      <c r="H14" s="84">
        <f>IF($R$2&lt;3,"&lt;3",SUMIFS('DATA TEMPLATE 1516'!S:S,'DATA TEMPLATE 1516'!$D:$D,3,'DATA TEMPLATE 1516'!$H:$H,"CS"))</f>
        <v>59345935</v>
      </c>
      <c r="I14" s="90">
        <f>IFERROR(H14/H$15, "-")</f>
        <v>3.6884309744129699E-2</v>
      </c>
      <c r="J14" s="84">
        <f>IF(R2&lt;3,"&lt;3",SUMIFS('DATA TEMPLATE 1617'!$S:$S,'DATA TEMPLATE 1617'!$D:$D,3,'DATA TEMPLATE 1617'!$H:$H,"CS"))</f>
        <v>61469758</v>
      </c>
      <c r="K14" s="90">
        <f>IFERROR(J14/J$15, "-")</f>
        <v>3.7571464306852563E-2</v>
      </c>
      <c r="L14" s="85">
        <f t="shared" si="0"/>
        <v>3.5787168910558068E-2</v>
      </c>
    </row>
    <row r="15" spans="1:18" ht="22.5" customHeight="1" x14ac:dyDescent="0.25">
      <c r="B15" s="422" t="s">
        <v>30</v>
      </c>
      <c r="C15" s="335">
        <f>SUM(C10:C14)</f>
        <v>1666620975</v>
      </c>
      <c r="D15" s="336"/>
      <c r="E15" s="337">
        <f>SUM(E10:E14)</f>
        <v>1666620975</v>
      </c>
      <c r="F15" s="338"/>
      <c r="H15" s="330">
        <f>SUM(H10:H14)</f>
        <v>1608975074</v>
      </c>
      <c r="I15" s="331"/>
      <c r="J15" s="330">
        <f>SUM(J10:J14)</f>
        <v>1636075653</v>
      </c>
      <c r="K15" s="331"/>
      <c r="L15" s="85">
        <f t="shared" si="0"/>
        <v>1.6843380259848575E-2</v>
      </c>
    </row>
    <row r="16" spans="1:18" x14ac:dyDescent="0.25"/>
    <row r="17" spans="1:16" s="434" customFormat="1" ht="17.25" customHeight="1" x14ac:dyDescent="0.25">
      <c r="A17" s="431"/>
      <c r="B17" s="432" t="s">
        <v>31</v>
      </c>
      <c r="C17" s="531" t="s">
        <v>671</v>
      </c>
      <c r="D17" s="531"/>
      <c r="E17" s="532" t="str">
        <f>CONCATENATE("Current Selection"," (",$R$1,")")</f>
        <v>Current Selection (649)</v>
      </c>
      <c r="F17" s="532"/>
      <c r="G17" s="431"/>
      <c r="H17" s="304" t="str">
        <f>CONCATENATE("Constant Sample"," (",$R$2,")")</f>
        <v>Constant Sample (625)</v>
      </c>
      <c r="I17" s="431"/>
      <c r="J17" s="431"/>
      <c r="K17" s="431"/>
      <c r="L17" s="431"/>
      <c r="M17" s="431"/>
      <c r="N17" s="431"/>
      <c r="O17" s="431"/>
      <c r="P17" s="433"/>
    </row>
    <row r="18" spans="1:16" ht="27.75" customHeight="1" x14ac:dyDescent="0.25">
      <c r="B18" s="448"/>
      <c r="C18" s="435"/>
      <c r="D18" s="435"/>
      <c r="E18" s="435"/>
      <c r="F18" s="435"/>
      <c r="H18" s="535"/>
      <c r="I18" s="535"/>
      <c r="J18" s="535"/>
      <c r="K18" s="535"/>
    </row>
    <row r="19" spans="1:16" ht="18" customHeight="1" x14ac:dyDescent="0.25">
      <c r="B19" s="449" t="s">
        <v>32</v>
      </c>
      <c r="C19" s="437" t="s">
        <v>747</v>
      </c>
      <c r="D19" s="438" t="s">
        <v>25</v>
      </c>
      <c r="E19" s="450" t="s">
        <v>747</v>
      </c>
      <c r="F19" s="440" t="s">
        <v>25</v>
      </c>
      <c r="G19" s="435"/>
      <c r="H19" s="429"/>
      <c r="I19" s="429"/>
      <c r="J19" s="429"/>
      <c r="K19" s="429"/>
      <c r="L19" s="443"/>
    </row>
    <row r="20" spans="1:16" ht="21" customHeight="1" x14ac:dyDescent="0.25">
      <c r="B20" s="451" t="s">
        <v>665</v>
      </c>
      <c r="C20" s="83">
        <f>SUM('DATA TEMPLATE 1617'!$U:$U)</f>
        <v>840987186</v>
      </c>
      <c r="D20" s="88">
        <f t="shared" ref="D20:D28" si="1">C20/C$29</f>
        <v>0.51958768953058332</v>
      </c>
      <c r="E20" s="83">
        <f>IF(R1&lt;3,"&lt;3",SUMIF('DATA TEMPLATE 1617'!$D:$D,3,'DATA TEMPLATE 1617'!$U:$U))</f>
        <v>840987186</v>
      </c>
      <c r="F20" s="88">
        <f t="shared" ref="F20:F28" si="2">IFERROR(E20/E$29,"-")</f>
        <v>0.51958768953058332</v>
      </c>
      <c r="G20" s="452"/>
    </row>
    <row r="21" spans="1:16" ht="21" customHeight="1" x14ac:dyDescent="0.25">
      <c r="B21" s="453" t="s">
        <v>666</v>
      </c>
      <c r="C21" s="83">
        <f>SUM('DATA TEMPLATE 1617'!$V:$V)</f>
        <v>80336037</v>
      </c>
      <c r="D21" s="89">
        <f t="shared" si="1"/>
        <v>4.9634068801226006E-2</v>
      </c>
      <c r="E21" s="83">
        <f>IF(R1&lt;3,"&lt;3",SUMIF('DATA TEMPLATE 1617'!$D:$D,3,'DATA TEMPLATE 1617'!$V:$V))</f>
        <v>80336037</v>
      </c>
      <c r="F21" s="89">
        <f t="shared" si="2"/>
        <v>4.9634068801226006E-2</v>
      </c>
      <c r="G21" s="452"/>
      <c r="L21" s="445"/>
    </row>
    <row r="22" spans="1:16" ht="21" customHeight="1" x14ac:dyDescent="0.25">
      <c r="B22" s="453" t="s">
        <v>667</v>
      </c>
      <c r="C22" s="83">
        <f>SUM('DATA TEMPLATE 1617'!$W:$W)</f>
        <v>90319357</v>
      </c>
      <c r="D22" s="89">
        <f t="shared" si="1"/>
        <v>5.580207023929365E-2</v>
      </c>
      <c r="E22" s="83">
        <f>IF(R1&lt;3,"&lt;3",SUMIF('DATA TEMPLATE 1617'!$D:$D,3,'DATA TEMPLATE 1617'!$W:$W))</f>
        <v>90319357</v>
      </c>
      <c r="F22" s="89">
        <f t="shared" si="2"/>
        <v>5.580207023929365E-2</v>
      </c>
      <c r="G22" s="452"/>
      <c r="L22" s="445"/>
    </row>
    <row r="23" spans="1:16" ht="21" customHeight="1" x14ac:dyDescent="0.25">
      <c r="B23" s="453" t="s">
        <v>668</v>
      </c>
      <c r="C23" s="83">
        <f>SUM('DATA TEMPLATE 1617'!$X:$X)</f>
        <v>137834071</v>
      </c>
      <c r="D23" s="89">
        <f t="shared" si="1"/>
        <v>8.5158118556023246E-2</v>
      </c>
      <c r="E23" s="83">
        <f>IF(R1&lt;3,"&lt;3",SUMIF('DATA TEMPLATE 1617'!$D:$D,3,'DATA TEMPLATE 1617'!$X:$X))</f>
        <v>137834071</v>
      </c>
      <c r="F23" s="89">
        <f t="shared" si="2"/>
        <v>8.5158118556023246E-2</v>
      </c>
      <c r="G23" s="452"/>
      <c r="L23" s="445"/>
    </row>
    <row r="24" spans="1:16" ht="21" customHeight="1" x14ac:dyDescent="0.25">
      <c r="B24" s="453" t="s">
        <v>669</v>
      </c>
      <c r="C24" s="83">
        <f>SUM('DATA TEMPLATE 1617'!$Y:$Y)</f>
        <v>18362008</v>
      </c>
      <c r="D24" s="89">
        <f t="shared" si="1"/>
        <v>1.1344611987776573E-2</v>
      </c>
      <c r="E24" s="83">
        <f>IF(R1&lt;3,"&lt;3",SUMIF('DATA TEMPLATE 1617'!$D:$D,3,'DATA TEMPLATE 1617'!$Y:$Y))</f>
        <v>18362008</v>
      </c>
      <c r="F24" s="89">
        <f t="shared" si="2"/>
        <v>1.1344611987776573E-2</v>
      </c>
      <c r="G24" s="452"/>
      <c r="L24" s="445"/>
    </row>
    <row r="25" spans="1:16" ht="21" customHeight="1" x14ac:dyDescent="0.25">
      <c r="B25" s="453" t="s">
        <v>33</v>
      </c>
      <c r="C25" s="83">
        <f>SUM('DATA TEMPLATE 1617'!$Z:$Z)</f>
        <v>9522243</v>
      </c>
      <c r="D25" s="89">
        <f t="shared" si="1"/>
        <v>5.8831339191400831E-3</v>
      </c>
      <c r="E25" s="83">
        <f>IF(R1&lt;3,"&lt;3",SUMIF('DATA TEMPLATE 1617'!$D:$D,3,'DATA TEMPLATE 1617'!$Z:$Z))</f>
        <v>9522243</v>
      </c>
      <c r="F25" s="89">
        <f t="shared" si="2"/>
        <v>5.8831339191400831E-3</v>
      </c>
      <c r="G25" s="452"/>
      <c r="H25" s="433" t="s">
        <v>684</v>
      </c>
      <c r="L25" s="445"/>
    </row>
    <row r="26" spans="1:16" ht="21" customHeight="1" x14ac:dyDescent="0.25">
      <c r="B26" s="453" t="s">
        <v>34</v>
      </c>
      <c r="C26" s="83">
        <f>SUM('DATA TEMPLATE 1617'!$AA:$AA)</f>
        <v>10842143</v>
      </c>
      <c r="D26" s="89">
        <f t="shared" si="1"/>
        <v>6.698608640786338E-3</v>
      </c>
      <c r="E26" s="83">
        <f>IF(R1&lt;3,"&lt;3",SUMIF('DATA TEMPLATE 1617'!$D:$D,3,'DATA TEMPLATE 1617'!$AA:$AA))</f>
        <v>10842143</v>
      </c>
      <c r="F26" s="89">
        <f t="shared" si="2"/>
        <v>6.698608640786338E-3</v>
      </c>
      <c r="G26" s="452"/>
      <c r="L26" s="445"/>
    </row>
    <row r="27" spans="1:16" ht="21" customHeight="1" x14ac:dyDescent="0.25">
      <c r="B27" s="453" t="s">
        <v>35</v>
      </c>
      <c r="C27" s="83">
        <f>SUM('DATA TEMPLATE 1617'!$AB:$AB)</f>
        <v>355947248</v>
      </c>
      <c r="D27" s="89">
        <f t="shared" si="1"/>
        <v>0.21991513219452258</v>
      </c>
      <c r="E27" s="83">
        <f>IF(R1&lt;3,"&lt;3",SUMIF('DATA TEMPLATE 1617'!$D:$D,3,'DATA TEMPLATE 1617'!$AB:$AB))</f>
        <v>355947248</v>
      </c>
      <c r="F27" s="89">
        <f t="shared" si="2"/>
        <v>0.21991513219452258</v>
      </c>
      <c r="G27" s="452"/>
      <c r="H27" s="533" t="s">
        <v>23</v>
      </c>
      <c r="I27" s="533"/>
      <c r="J27" s="533" t="s">
        <v>670</v>
      </c>
      <c r="K27" s="533"/>
      <c r="L27" s="445"/>
    </row>
    <row r="28" spans="1:16" ht="21" customHeight="1" x14ac:dyDescent="0.25">
      <c r="B28" s="454" t="s">
        <v>36</v>
      </c>
      <c r="C28" s="83">
        <f>SUM('DATA TEMPLATE 1617'!$AC:$AC)</f>
        <v>74416126</v>
      </c>
      <c r="D28" s="90">
        <f t="shared" si="1"/>
        <v>4.5976566130648232E-2</v>
      </c>
      <c r="E28" s="83">
        <f>IF(R1&lt;3,"&lt;3",SUMIF('DATA TEMPLATE 1617'!$D:$D,3,'DATA TEMPLATE 1617'!$AC:$AC))</f>
        <v>74416126</v>
      </c>
      <c r="F28" s="90">
        <f t="shared" si="2"/>
        <v>4.5976566130648232E-2</v>
      </c>
      <c r="G28" s="455"/>
      <c r="H28" s="539" t="s">
        <v>747</v>
      </c>
      <c r="I28" s="540"/>
      <c r="J28" s="539" t="s">
        <v>747</v>
      </c>
      <c r="K28" s="541"/>
      <c r="L28" s="445"/>
    </row>
    <row r="29" spans="1:16" ht="21" customHeight="1" x14ac:dyDescent="0.25">
      <c r="B29" s="456" t="s">
        <v>30</v>
      </c>
      <c r="C29" s="335">
        <f>SUM(C20:C28)</f>
        <v>1618566419</v>
      </c>
      <c r="D29" s="336"/>
      <c r="E29" s="337">
        <f>SUM(E20:E28)</f>
        <v>1618566419</v>
      </c>
      <c r="F29" s="338"/>
      <c r="H29" s="537">
        <f>IF($R$2&lt;3,"&lt;3",SUMIFS('DATA TEMPLATE 1516'!$AE:$AE,'DATA TEMPLATE 1516'!$D:$D,3,'DATA TEMPLATE 1516'!$H:$H,"CS"))</f>
        <v>1549936834</v>
      </c>
      <c r="I29" s="538"/>
      <c r="J29" s="537">
        <f>IF(R2&lt;3,"&lt;3",SUMIFS('DATA TEMPLATE 1617'!$AD:$AD,'DATA TEMPLATE 1617'!$D:$D,3,'DATA TEMPLATE 1617'!$H:$H,"CS"))</f>
        <v>1587672963</v>
      </c>
      <c r="K29" s="542"/>
      <c r="L29" s="85">
        <f>IFERROR((J29-H29)/H29,0)</f>
        <v>2.43468818678323E-2</v>
      </c>
    </row>
    <row r="30" spans="1:16" x14ac:dyDescent="0.25"/>
    <row r="31" spans="1:16" x14ac:dyDescent="0.25"/>
    <row r="32" spans="1:16" s="434" customFormat="1" ht="20.25" customHeight="1" x14ac:dyDescent="0.25">
      <c r="A32" s="431"/>
      <c r="B32" s="432" t="s">
        <v>332</v>
      </c>
      <c r="C32" s="531" t="s">
        <v>671</v>
      </c>
      <c r="D32" s="531"/>
      <c r="E32" s="532" t="str">
        <f>CONCATENATE("Current Selection"," (",$R$1,")")</f>
        <v>Current Selection (649)</v>
      </c>
      <c r="F32" s="532"/>
      <c r="G32" s="431"/>
      <c r="H32" s="431"/>
      <c r="I32" s="431"/>
      <c r="J32" s="431"/>
      <c r="K32" s="431"/>
      <c r="L32" s="431"/>
      <c r="M32" s="431"/>
      <c r="N32" s="431"/>
      <c r="O32" s="431"/>
      <c r="P32" s="433"/>
    </row>
    <row r="33" spans="1:16" ht="7.5" customHeight="1" x14ac:dyDescent="0.25"/>
    <row r="34" spans="1:16" ht="21" customHeight="1" x14ac:dyDescent="0.25">
      <c r="C34" s="420" t="s">
        <v>726</v>
      </c>
      <c r="E34" s="420" t="s">
        <v>727</v>
      </c>
      <c r="H34" s="535"/>
      <c r="I34" s="535"/>
      <c r="J34" s="535"/>
      <c r="K34" s="535"/>
    </row>
    <row r="35" spans="1:16" s="460" customFormat="1" ht="22.5" customHeight="1" x14ac:dyDescent="0.25">
      <c r="A35" s="429"/>
      <c r="B35" s="457" t="s">
        <v>333</v>
      </c>
      <c r="C35" s="153">
        <f>$C10/SUM(D$65:E$65)</f>
        <v>9.9556583841522848</v>
      </c>
      <c r="D35" s="156">
        <f>C35</f>
        <v>9.9556583841522848</v>
      </c>
      <c r="E35" s="153">
        <f>IFERROR(IF(R1&lt;3,"&lt;3",E10/SUM($G$65:$H$65)), "-")</f>
        <v>9.9556583841522848</v>
      </c>
      <c r="F35" s="156">
        <f t="shared" ref="F35:F42" si="3">E35</f>
        <v>9.9556583841522848</v>
      </c>
      <c r="G35" s="429"/>
      <c r="H35" s="458"/>
      <c r="I35" s="459"/>
      <c r="J35" s="458"/>
      <c r="K35" s="459"/>
      <c r="L35" s="445"/>
      <c r="M35" s="429"/>
      <c r="N35" s="429"/>
      <c r="O35" s="429"/>
      <c r="P35" s="429"/>
    </row>
    <row r="36" spans="1:16" s="460" customFormat="1" ht="22.5" customHeight="1" x14ac:dyDescent="0.25">
      <c r="A36" s="429"/>
      <c r="B36" s="461" t="s">
        <v>334</v>
      </c>
      <c r="C36" s="154">
        <f>C11/SUM($D$65:$E$65)</f>
        <v>4.5949687507048855</v>
      </c>
      <c r="D36" s="157">
        <f t="shared" ref="D36:D44" si="4">C36</f>
        <v>4.5949687507048855</v>
      </c>
      <c r="E36" s="154">
        <f>IFERROR(IF(R1&lt;3,"&lt;3",E11/SUM($G$65:$H$65)), "-")</f>
        <v>4.5949687507048855</v>
      </c>
      <c r="F36" s="157">
        <f t="shared" si="3"/>
        <v>4.5949687507048855</v>
      </c>
      <c r="G36" s="429"/>
      <c r="H36" s="458"/>
      <c r="I36" s="459"/>
      <c r="J36" s="458"/>
      <c r="K36" s="459"/>
      <c r="L36" s="445"/>
      <c r="M36" s="429"/>
      <c r="N36" s="429"/>
      <c r="O36" s="429"/>
      <c r="P36" s="429"/>
    </row>
    <row r="37" spans="1:16" s="460" customFormat="1" ht="22.5" customHeight="1" x14ac:dyDescent="0.25">
      <c r="A37" s="429"/>
      <c r="B37" s="461" t="s">
        <v>27</v>
      </c>
      <c r="C37" s="154">
        <f>C12/SUM($D$65:$E$65)</f>
        <v>2.4526430188225969</v>
      </c>
      <c r="D37" s="157">
        <f t="shared" si="4"/>
        <v>2.4526430188225969</v>
      </c>
      <c r="E37" s="154">
        <f>IFERROR(IF(R1&lt;3,"&lt;3",E12/SUM($G$65:$H$65)), "-")</f>
        <v>2.4526430188225969</v>
      </c>
      <c r="F37" s="157">
        <f t="shared" si="3"/>
        <v>2.4526430188225969</v>
      </c>
      <c r="G37" s="429"/>
      <c r="H37" s="458"/>
      <c r="I37" s="459"/>
      <c r="J37" s="458"/>
      <c r="K37" s="459"/>
      <c r="L37" s="445"/>
      <c r="M37" s="429"/>
      <c r="N37" s="429"/>
      <c r="O37" s="429"/>
      <c r="P37" s="429"/>
    </row>
    <row r="38" spans="1:16" s="460" customFormat="1" ht="22.5" customHeight="1" x14ac:dyDescent="0.25">
      <c r="A38" s="429"/>
      <c r="B38" s="461" t="s">
        <v>335</v>
      </c>
      <c r="C38" s="154">
        <f>C13/SUM($D$65:$E$65)</f>
        <v>1.2930489884013141</v>
      </c>
      <c r="D38" s="157">
        <f t="shared" si="4"/>
        <v>1.2930489884013141</v>
      </c>
      <c r="E38" s="154">
        <f>IFERROR(IF(R1&lt;3,"&lt;3",E13/SUM($G$65:$H$65)), "-")</f>
        <v>1.2930489884013141</v>
      </c>
      <c r="F38" s="157">
        <f t="shared" si="3"/>
        <v>1.2930489884013141</v>
      </c>
      <c r="G38" s="429"/>
      <c r="H38" s="458"/>
      <c r="I38" s="459"/>
      <c r="J38" s="458"/>
      <c r="K38" s="459"/>
      <c r="L38" s="445"/>
      <c r="M38" s="429"/>
      <c r="N38" s="429"/>
      <c r="O38" s="429"/>
      <c r="P38" s="429"/>
    </row>
    <row r="39" spans="1:16" s="460" customFormat="1" ht="22.5" customHeight="1" x14ac:dyDescent="0.25">
      <c r="A39" s="429"/>
      <c r="B39" s="461" t="s">
        <v>336</v>
      </c>
      <c r="C39" s="154">
        <f>C14/SUM($D$65:$E$65)</f>
        <v>0.71877650432346107</v>
      </c>
      <c r="D39" s="157">
        <f t="shared" si="4"/>
        <v>0.71877650432346107</v>
      </c>
      <c r="E39" s="154">
        <f>IFERROR(IF(R1&lt;3,"&lt;3",E14/SUM($G$65:$H$65)), "-")</f>
        <v>0.71877650432346107</v>
      </c>
      <c r="F39" s="157">
        <f t="shared" si="3"/>
        <v>0.71877650432346107</v>
      </c>
      <c r="G39" s="429"/>
      <c r="H39" s="458"/>
      <c r="I39" s="459"/>
      <c r="J39" s="458"/>
      <c r="K39" s="459"/>
      <c r="L39" s="445"/>
      <c r="M39" s="429"/>
      <c r="N39" s="429"/>
      <c r="O39" s="462"/>
      <c r="P39" s="429"/>
    </row>
    <row r="40" spans="1:16" s="460" customFormat="1" ht="22.5" customHeight="1" x14ac:dyDescent="0.25">
      <c r="A40" s="429"/>
      <c r="B40" s="463" t="s">
        <v>337</v>
      </c>
      <c r="C40" s="228">
        <f>SUM(C36,C38,C39)</f>
        <v>6.6067942434296612</v>
      </c>
      <c r="D40" s="229">
        <f t="shared" si="4"/>
        <v>6.6067942434296612</v>
      </c>
      <c r="E40" s="339">
        <f>IF($R$1&lt;3,"&lt;3",SUM(E36,E38,E39))</f>
        <v>6.6067942434296612</v>
      </c>
      <c r="F40" s="340">
        <f t="shared" si="3"/>
        <v>6.6067942434296612</v>
      </c>
      <c r="G40" s="429"/>
      <c r="H40" s="464"/>
      <c r="I40" s="465"/>
      <c r="J40" s="464"/>
      <c r="K40" s="465"/>
      <c r="L40" s="445"/>
      <c r="M40" s="429"/>
      <c r="N40" s="429"/>
      <c r="O40" s="429"/>
      <c r="P40" s="429"/>
    </row>
    <row r="41" spans="1:16" s="460" customFormat="1" ht="22.5" customHeight="1" x14ac:dyDescent="0.25">
      <c r="A41" s="429"/>
      <c r="B41" s="461" t="s">
        <v>338</v>
      </c>
      <c r="C41" s="154">
        <f>C15/SUM($D$65:$E$65)</f>
        <v>19.015095646404543</v>
      </c>
      <c r="D41" s="157">
        <f t="shared" si="4"/>
        <v>19.015095646404543</v>
      </c>
      <c r="E41" s="150">
        <f>IFERROR(IF(R1&lt;3,"&lt;3",E15/SUM(G65:H65)), "-")</f>
        <v>19.015095646404543</v>
      </c>
      <c r="F41" s="157">
        <f t="shared" si="3"/>
        <v>19.015095646404543</v>
      </c>
      <c r="G41" s="429"/>
      <c r="H41" s="458"/>
      <c r="I41" s="459"/>
      <c r="J41" s="458"/>
      <c r="K41" s="459"/>
      <c r="L41" s="445"/>
      <c r="M41" s="429"/>
      <c r="N41" s="429"/>
      <c r="O41" s="429"/>
      <c r="P41" s="429"/>
    </row>
    <row r="42" spans="1:16" s="460" customFormat="1" ht="22.5" customHeight="1" x14ac:dyDescent="0.25">
      <c r="A42" s="429"/>
      <c r="B42" s="466" t="s">
        <v>339</v>
      </c>
      <c r="C42" s="155">
        <f>C29/SUM($D$65:$E$65)</f>
        <v>18.466823428370382</v>
      </c>
      <c r="D42" s="158">
        <f t="shared" si="4"/>
        <v>18.466823428370382</v>
      </c>
      <c r="E42" s="152">
        <f>IFERROR(IF(R1&lt;3,"&lt;3",E29/SUM(G65:H65)), "-")</f>
        <v>18.466823428370382</v>
      </c>
      <c r="F42" s="158">
        <f t="shared" si="3"/>
        <v>18.466823428370382</v>
      </c>
      <c r="G42" s="429"/>
      <c r="H42" s="458"/>
      <c r="I42" s="459"/>
      <c r="J42" s="458"/>
      <c r="K42" s="459"/>
      <c r="L42" s="445"/>
      <c r="M42" s="429"/>
      <c r="N42" s="429"/>
      <c r="O42" s="429"/>
      <c r="P42" s="429"/>
    </row>
    <row r="43" spans="1:16" s="460" customFormat="1" ht="17.25" customHeight="1" x14ac:dyDescent="0.25">
      <c r="A43" s="429"/>
      <c r="B43" s="467"/>
      <c r="C43" s="74"/>
      <c r="D43" s="159">
        <f t="shared" si="4"/>
        <v>0</v>
      </c>
      <c r="E43" s="74"/>
      <c r="F43" s="159"/>
      <c r="G43" s="429"/>
      <c r="H43" s="429"/>
      <c r="I43" s="459"/>
      <c r="J43" s="429"/>
      <c r="K43" s="459"/>
      <c r="L43" s="429"/>
      <c r="M43" s="429"/>
      <c r="N43" s="429"/>
      <c r="O43" s="429"/>
      <c r="P43" s="429"/>
    </row>
    <row r="44" spans="1:16" s="460" customFormat="1" ht="22.5" customHeight="1" x14ac:dyDescent="0.25">
      <c r="B44" s="468" t="s">
        <v>340</v>
      </c>
      <c r="C44" s="161">
        <f>C11/SUM(D66:E66)</f>
        <v>5.089926485078669</v>
      </c>
      <c r="D44" s="160">
        <f t="shared" si="4"/>
        <v>5.089926485078669</v>
      </c>
      <c r="E44" s="161">
        <f>IFERROR(IF(R1&lt;3,"&lt;3",E11/SUM(G66:H66)), "-")</f>
        <v>5.089926485078669</v>
      </c>
      <c r="F44" s="160">
        <f>E44</f>
        <v>5.089926485078669</v>
      </c>
      <c r="G44" s="429"/>
      <c r="H44" s="469"/>
      <c r="I44" s="465"/>
      <c r="J44" s="470"/>
      <c r="K44" s="465"/>
      <c r="L44" s="445"/>
      <c r="M44" s="429"/>
      <c r="N44" s="429"/>
      <c r="O44" s="429"/>
      <c r="P44" s="429"/>
    </row>
    <row r="45" spans="1:16" ht="18.75" customHeight="1" x14ac:dyDescent="0.25">
      <c r="B45" s="471"/>
      <c r="C45" s="472"/>
      <c r="D45" s="473"/>
      <c r="E45" s="472"/>
      <c r="H45" s="472"/>
      <c r="J45" s="472"/>
    </row>
    <row r="46" spans="1:16" s="434" customFormat="1" ht="26.25" customHeight="1" x14ac:dyDescent="0.25">
      <c r="A46" s="431"/>
      <c r="B46" s="432" t="s">
        <v>341</v>
      </c>
      <c r="C46" s="531" t="s">
        <v>671</v>
      </c>
      <c r="D46" s="531"/>
      <c r="E46" s="431"/>
      <c r="F46" s="304" t="str">
        <f>CONCATENATE("Current Selection"," (",$R$1,")")</f>
        <v>Current Selection (649)</v>
      </c>
      <c r="G46" s="431"/>
      <c r="H46" s="431"/>
      <c r="I46" s="431"/>
      <c r="J46" s="304" t="str">
        <f>CONCATENATE("Constant Sample"," (",$R$2,")")</f>
        <v>Constant Sample (625)</v>
      </c>
      <c r="K46" s="431"/>
      <c r="L46" s="431"/>
      <c r="M46" s="431"/>
      <c r="N46" s="431"/>
      <c r="O46" s="431"/>
      <c r="P46" s="433"/>
    </row>
    <row r="47" spans="1:16" ht="34.5" customHeight="1" x14ac:dyDescent="0.25">
      <c r="I47" s="474"/>
      <c r="J47" s="533" t="s">
        <v>23</v>
      </c>
      <c r="K47" s="533"/>
      <c r="L47" s="533"/>
      <c r="M47" s="533" t="s">
        <v>670</v>
      </c>
      <c r="N47" s="533"/>
      <c r="O47" s="533"/>
    </row>
    <row r="48" spans="1:16" s="484" customFormat="1" ht="48.75" customHeight="1" x14ac:dyDescent="0.25">
      <c r="A48" s="475"/>
      <c r="B48" s="476" t="s">
        <v>342</v>
      </c>
      <c r="C48" s="477" t="s">
        <v>341</v>
      </c>
      <c r="D48" s="478" t="s">
        <v>473</v>
      </c>
      <c r="E48" s="479" t="s">
        <v>474</v>
      </c>
      <c r="F48" s="480" t="s">
        <v>341</v>
      </c>
      <c r="G48" s="481" t="s">
        <v>473</v>
      </c>
      <c r="H48" s="482" t="s">
        <v>474</v>
      </c>
      <c r="I48" s="483"/>
      <c r="J48" s="477" t="s">
        <v>341</v>
      </c>
      <c r="K48" s="478" t="s">
        <v>473</v>
      </c>
      <c r="L48" s="479" t="s">
        <v>474</v>
      </c>
      <c r="M48" s="477" t="s">
        <v>341</v>
      </c>
      <c r="N48" s="478" t="s">
        <v>473</v>
      </c>
      <c r="O48" s="479" t="s">
        <v>474</v>
      </c>
      <c r="P48" s="475"/>
    </row>
    <row r="49" spans="2:17" ht="18.75" customHeight="1" x14ac:dyDescent="0.25">
      <c r="B49" s="485" t="s">
        <v>480</v>
      </c>
      <c r="C49" s="367">
        <f>SUM(C50:C52)</f>
        <v>79313</v>
      </c>
      <c r="D49" s="341">
        <f t="shared" ref="D49:H49" si="5">SUM(D50:D52)</f>
        <v>21767079</v>
      </c>
      <c r="E49" s="342">
        <f t="shared" si="5"/>
        <v>7117515</v>
      </c>
      <c r="F49" s="375">
        <f t="shared" si="5"/>
        <v>79313</v>
      </c>
      <c r="G49" s="343">
        <f t="shared" si="5"/>
        <v>21767079</v>
      </c>
      <c r="H49" s="344">
        <f t="shared" si="5"/>
        <v>7117515</v>
      </c>
      <c r="I49" s="486"/>
      <c r="J49" s="367">
        <f t="shared" ref="J49:L49" si="6">SUM(J50:J52)</f>
        <v>67870</v>
      </c>
      <c r="K49" s="341">
        <f t="shared" si="6"/>
        <v>19415456</v>
      </c>
      <c r="L49" s="342">
        <f t="shared" si="6"/>
        <v>9994782.125</v>
      </c>
      <c r="M49" s="375">
        <f t="shared" ref="M49:O49" si="7">SUM(M50:M52)</f>
        <v>76502</v>
      </c>
      <c r="N49" s="343">
        <f t="shared" si="7"/>
        <v>21105750</v>
      </c>
      <c r="O49" s="344">
        <f t="shared" si="7"/>
        <v>6868353</v>
      </c>
    </row>
    <row r="50" spans="2:17" ht="18.75" customHeight="1" x14ac:dyDescent="0.25">
      <c r="B50" s="487" t="s">
        <v>475</v>
      </c>
      <c r="C50" s="368">
        <f>SUM('DATA TEMPLATE 1617'!AE:AE)</f>
        <v>73852</v>
      </c>
      <c r="D50" s="345">
        <f>SUM('DATA TEMPLATE 1617'!AG:AG)</f>
        <v>19594258</v>
      </c>
      <c r="E50" s="346">
        <f>SUM('DATA TEMPLATE 1617'!AH:AH)</f>
        <v>6340037</v>
      </c>
      <c r="F50" s="376">
        <f>IF($R$1&lt;3,"&lt;3",SUMIF('DATA TEMPLATE 1617'!$D:$D,3,'DATA TEMPLATE 1617'!$AE:$AE))</f>
        <v>73852</v>
      </c>
      <c r="G50" s="345">
        <f>IF($R$1&lt;3,"&lt;3",SUMIF('DATA TEMPLATE 1617'!$D:$D,3,'DATA TEMPLATE 1617'!$AG:$AG))</f>
        <v>19594258</v>
      </c>
      <c r="H50" s="346">
        <f>IF($R$1&lt;3,"&lt;3",SUMIF('DATA TEMPLATE 1617'!$D:$D,3,'DATA TEMPLATE 1617'!$AH:$AH))</f>
        <v>6340037</v>
      </c>
      <c r="I50" s="488"/>
      <c r="J50" s="368">
        <f>IF($R$2&lt;3,"&lt;3",SUMIFS('DATA TEMPLATE 1516'!AF:AF,'DATA TEMPLATE 1516'!$D:$D,3,'DATA TEMPLATE 1516'!$H:$H,"CS"))</f>
        <v>63937</v>
      </c>
      <c r="K50" s="345">
        <f>IF($R$2&lt;3,"&lt;3",SUMIFS('DATA TEMPLATE 1516'!AH:AH,'DATA TEMPLATE 1516'!$D:$D,3,'DATA TEMPLATE 1516'!$H:$H,"CS"))</f>
        <v>17593487</v>
      </c>
      <c r="L50" s="346">
        <f>IF($R$2&lt;3,"&lt;3",SUMIFS('DATA TEMPLATE 1516'!AI:AI,'DATA TEMPLATE 1516'!$D:$D,3,'DATA TEMPLATE 1516'!$H:$H,"CS"))</f>
        <v>8901810.125</v>
      </c>
      <c r="M50" s="376">
        <f>IF($R$2&lt;3,"&lt;3",SUMIFS('DATA TEMPLATE 1617'!$AE:$AE,'DATA TEMPLATE 1617'!$D:$D,3,'DATA TEMPLATE 1617'!$H:$H,"CS"))</f>
        <v>71311</v>
      </c>
      <c r="N50" s="345">
        <f>IF($R$2&lt;3,"&lt;3",SUMIFS('DATA TEMPLATE 1617'!$AG:$AG,'DATA TEMPLATE 1617'!$D:$D,3,'DATA TEMPLATE 1617'!$H:$H,"CS"))</f>
        <v>18980112</v>
      </c>
      <c r="O50" s="346">
        <f>IF($R$2&lt;3,"&lt;3",SUMIFS('DATA TEMPLATE 1617'!$AH:$AH,'DATA TEMPLATE 1617'!$D:$D,3,'DATA TEMPLATE 1617'!$H:$H,"CS"))</f>
        <v>6160142</v>
      </c>
    </row>
    <row r="51" spans="2:17" ht="18.75" customHeight="1" x14ac:dyDescent="0.25">
      <c r="B51" s="489" t="s">
        <v>694</v>
      </c>
      <c r="C51" s="369">
        <f>SUM('DATA TEMPLATE 1617'!AI:AI)</f>
        <v>1709</v>
      </c>
      <c r="D51" s="347">
        <f>SUM('DATA TEMPLATE 1617'!AK:AK)</f>
        <v>463100</v>
      </c>
      <c r="E51" s="348">
        <f>SUM('DATA TEMPLATE 1617'!AL:AL)</f>
        <v>64467</v>
      </c>
      <c r="F51" s="377">
        <f>IF($R$1&lt;3,"&lt;3",SUMIF('DATA TEMPLATE 1617'!$D:$D,3,'DATA TEMPLATE 1617'!$AI:$AI))</f>
        <v>1709</v>
      </c>
      <c r="G51" s="347">
        <f>IF($R$1&lt;3,"&lt;3",SUMIF('DATA TEMPLATE 1617'!$D:$D,3,'DATA TEMPLATE 1617'!$AK:$AK))</f>
        <v>463100</v>
      </c>
      <c r="H51" s="348">
        <f>IF($R$1&lt;3,"&lt;3",SUMIF('DATA TEMPLATE 1617'!$D:$D,3,'DATA TEMPLATE 1617'!$AL:$AL))</f>
        <v>64467</v>
      </c>
      <c r="I51" s="488"/>
      <c r="J51" s="369">
        <f>IF($R$2&lt;3,"&lt;3",SUMIFS('DATA TEMPLATE 1516'!AJ:AJ,'DATA TEMPLATE 1516'!$D:$D,3,'DATA TEMPLATE 1516'!$H:$H,"CS"))</f>
        <v>1222</v>
      </c>
      <c r="K51" s="347">
        <f>IF($R$2&lt;3,"&lt;3",SUMIFS('DATA TEMPLATE 1516'!AL:AL,'DATA TEMPLATE 1516'!$D:$D,3,'DATA TEMPLATE 1516'!$H:$H,"CS"))</f>
        <v>398091</v>
      </c>
      <c r="L51" s="348">
        <f>IF($R$2&lt;3,"&lt;3",SUMIFS('DATA TEMPLATE 1516'!AM:AM,'DATA TEMPLATE 1516'!$D:$D,3,'DATA TEMPLATE 1516'!$H:$H,"CS"))</f>
        <v>91049</v>
      </c>
      <c r="M51" s="377">
        <f>IF($R$2&lt;3,"&lt;3",SUMIFS('DATA TEMPLATE 1617'!$AI:$AI,'DATA TEMPLATE 1617'!$D:$D,3,'DATA TEMPLATE 1617'!$H:$H,"CS"))</f>
        <v>1585</v>
      </c>
      <c r="N51" s="347">
        <f>IF($R$2&lt;3,"&lt;3",SUMIFS('DATA TEMPLATE 1617'!$AK:$AK,'DATA TEMPLATE 1617'!$D:$D,3,'DATA TEMPLATE 1617'!$H:$H,"CS"))</f>
        <v>435177</v>
      </c>
      <c r="O51" s="348">
        <f>IF($R$2&lt;3,"&lt;3",SUMIFS('DATA TEMPLATE 1617'!$AL:$AL,'DATA TEMPLATE 1617'!$D:$D,3,'DATA TEMPLATE 1617'!$H:$H,"CS"))</f>
        <v>59350</v>
      </c>
    </row>
    <row r="52" spans="2:17" ht="18.75" customHeight="1" x14ac:dyDescent="0.25">
      <c r="B52" s="490" t="s">
        <v>695</v>
      </c>
      <c r="C52" s="370">
        <f>SUM('DATA TEMPLATE 1617'!AM:AM)</f>
        <v>3752</v>
      </c>
      <c r="D52" s="349">
        <f>SUM('DATA TEMPLATE 1617'!AO:AO)</f>
        <v>1709721</v>
      </c>
      <c r="E52" s="350">
        <f>SUM('DATA TEMPLATE 1617'!AP:AP)</f>
        <v>713011</v>
      </c>
      <c r="F52" s="378">
        <f>IF($R$1&lt;3,"&lt;3",SUMIF('DATA TEMPLATE 1617'!$D:$D,3,'DATA TEMPLATE 1617'!$AM:$AM))</f>
        <v>3752</v>
      </c>
      <c r="G52" s="349">
        <f>IF($R$1&lt;3,"&lt;3",SUMIF('DATA TEMPLATE 1617'!$D:$D,3,'DATA TEMPLATE 1617'!$AO:$AO))</f>
        <v>1709721</v>
      </c>
      <c r="H52" s="350">
        <f>IF($R$1&lt;3,"&lt;3",SUMIF('DATA TEMPLATE 1617'!$D:$D,3,'DATA TEMPLATE 1617'!$AP:$AP))</f>
        <v>713011</v>
      </c>
      <c r="I52" s="488"/>
      <c r="J52" s="370">
        <f>IF($R$2&lt;3,"&lt;3",SUMIFS('DATA TEMPLATE 1516'!AN:AN,'DATA TEMPLATE 1516'!$D:$D,3,'DATA TEMPLATE 1516'!$H:$H,"CS"))</f>
        <v>2711</v>
      </c>
      <c r="K52" s="349">
        <f>IF($R$2&lt;3,"&lt;3",SUMIFS('DATA TEMPLATE 1516'!AP:AP,'DATA TEMPLATE 1516'!$D:$D,3,'DATA TEMPLATE 1516'!$H:$H,"CS"))</f>
        <v>1423878</v>
      </c>
      <c r="L52" s="350">
        <f>IF($R$2&lt;3,"&lt;3",SUMIFS('DATA TEMPLATE 1516'!AQ:AQ,'DATA TEMPLATE 1516'!$D:$D,3,'DATA TEMPLATE 1516'!$H:$H,"CS"))</f>
        <v>1001923</v>
      </c>
      <c r="M52" s="378">
        <f>IF($R$2&lt;3,"&lt;3",SUMIFS('DATA TEMPLATE 1617'!$AM:$AM,'DATA TEMPLATE 1617'!$D:$D,3,'DATA TEMPLATE 1617'!$H:$H,"CS"))</f>
        <v>3606</v>
      </c>
      <c r="N52" s="349">
        <f>IF($R$2&lt;3,"&lt;3",SUMIFS('DATA TEMPLATE 1617'!$AO:$AO,'DATA TEMPLATE 1617'!$D:$D,3,'DATA TEMPLATE 1617'!$H:$H,"CS"))</f>
        <v>1690461</v>
      </c>
      <c r="O52" s="350">
        <f>IF($R$2&lt;3,"&lt;3",SUMIFS('DATA TEMPLATE 1617'!$AP:$AP,'DATA TEMPLATE 1617'!$D:$D,3,'DATA TEMPLATE 1617'!$H:$H,"CS"))</f>
        <v>648861</v>
      </c>
    </row>
    <row r="53" spans="2:17" ht="18.75" customHeight="1" x14ac:dyDescent="0.25">
      <c r="B53" s="491" t="s">
        <v>485</v>
      </c>
      <c r="C53" s="371">
        <f t="shared" ref="C53:H53" si="8">SUM(C54:C56)</f>
        <v>165527</v>
      </c>
      <c r="D53" s="351">
        <f t="shared" si="8"/>
        <v>18720503</v>
      </c>
      <c r="E53" s="352">
        <f t="shared" si="8"/>
        <v>26914310</v>
      </c>
      <c r="F53" s="379">
        <f t="shared" si="8"/>
        <v>165527</v>
      </c>
      <c r="G53" s="353">
        <f t="shared" si="8"/>
        <v>18720503</v>
      </c>
      <c r="H53" s="354">
        <f t="shared" si="8"/>
        <v>26914310</v>
      </c>
      <c r="I53" s="486"/>
      <c r="J53" s="371">
        <f t="shared" ref="J53:L53" si="9">SUM(J54:J56)</f>
        <v>128089</v>
      </c>
      <c r="K53" s="351">
        <f t="shared" si="9"/>
        <v>15709340</v>
      </c>
      <c r="L53" s="352">
        <f t="shared" si="9"/>
        <v>31828486</v>
      </c>
      <c r="M53" s="379">
        <f t="shared" ref="M53:O53" si="10">SUM(M54:M56)</f>
        <v>162748</v>
      </c>
      <c r="N53" s="353">
        <f t="shared" si="10"/>
        <v>18577645</v>
      </c>
      <c r="O53" s="354">
        <f t="shared" si="10"/>
        <v>25812090</v>
      </c>
      <c r="P53" s="429"/>
      <c r="Q53" s="429"/>
    </row>
    <row r="54" spans="2:17" ht="18.75" customHeight="1" x14ac:dyDescent="0.25">
      <c r="B54" s="487" t="s">
        <v>475</v>
      </c>
      <c r="C54" s="368">
        <f>SUM('DATA TEMPLATE 1617'!BL:BL)</f>
        <v>132297</v>
      </c>
      <c r="D54" s="345">
        <f>SUM('DATA TEMPLATE 1617'!BM:BM)</f>
        <v>14855148</v>
      </c>
      <c r="E54" s="346">
        <f>SUM('DATA TEMPLATE 1617'!BN:BN)</f>
        <v>25865311</v>
      </c>
      <c r="F54" s="376">
        <f>IF($R$1&lt;3,"&lt;3",SUMIF('DATA TEMPLATE 1617'!$D:$D,3,'DATA TEMPLATE 1617'!$BL:$BL))</f>
        <v>132297</v>
      </c>
      <c r="G54" s="345">
        <f>IF($R$1&lt;3,"&lt;3",SUMIF('DATA TEMPLATE 1617'!$D:$D,3,'DATA TEMPLATE 1617'!$BM:$BM))</f>
        <v>14855148</v>
      </c>
      <c r="H54" s="346">
        <f>IF($R$1&lt;3,"&lt;3",SUMIF('DATA TEMPLATE 1617'!$D:$D,3,'DATA TEMPLATE 1617'!$BN:$BN))</f>
        <v>25865311</v>
      </c>
      <c r="I54" s="488"/>
      <c r="J54" s="368">
        <f>IF($R$2&lt;3,"&lt;3",SUMIFS('DATA TEMPLATE 1516'!BM:BM,'DATA TEMPLATE 1516'!$D:$D,3,'DATA TEMPLATE 1516'!$H:$H,"CS"))</f>
        <v>113982</v>
      </c>
      <c r="K54" s="345">
        <f>IF($R$2&lt;3,"&lt;3",SUMIFS('DATA TEMPLATE 1516'!BN:BN,'DATA TEMPLATE 1516'!$D:$D,3,'DATA TEMPLATE 1516'!$H:$H,"CS"))</f>
        <v>13419485</v>
      </c>
      <c r="L54" s="346">
        <f>IF($R$2&lt;3,"&lt;3",SUMIFS('DATA TEMPLATE 1516'!BO:BO,'DATA TEMPLATE 1516'!$D:$D,3,'DATA TEMPLATE 1516'!$H:$H,"CS"))</f>
        <v>28325693</v>
      </c>
      <c r="M54" s="376">
        <f>IF($R$2&lt;3,"&lt;3",SUMIFS('DATA TEMPLATE 1617'!$BL:$BL,'DATA TEMPLATE 1617'!$D:$D,3,'DATA TEMPLATE 1617'!$H:$H,"CS"))</f>
        <v>130027</v>
      </c>
      <c r="N54" s="345">
        <f>IF($R$2&lt;3,"&lt;3",SUMIFS('DATA TEMPLATE 1617'!$BM:$BM,'DATA TEMPLATE 1617'!$D:$D,3,'DATA TEMPLATE 1617'!$H:$H,"CS"))</f>
        <v>14715623</v>
      </c>
      <c r="O54" s="346">
        <f>IF($R$2&lt;3,"&lt;3",SUMIFS('DATA TEMPLATE 1617'!$BN:$BN,'DATA TEMPLATE 1617'!$D:$D,3,'DATA TEMPLATE 1617'!$H:$H,"CS"))</f>
        <v>24904947</v>
      </c>
      <c r="P54" s="429"/>
      <c r="Q54" s="429"/>
    </row>
    <row r="55" spans="2:17" ht="18.75" customHeight="1" x14ac:dyDescent="0.25">
      <c r="B55" s="489" t="s">
        <v>694</v>
      </c>
      <c r="C55" s="369">
        <f>SUM('DATA TEMPLATE 1617'!BP:BP)</f>
        <v>4671</v>
      </c>
      <c r="D55" s="347">
        <f>SUM('DATA TEMPLATE 1617'!BQ:BQ)</f>
        <v>358478</v>
      </c>
      <c r="E55" s="348">
        <f>SUM('DATA TEMPLATE 1617'!BR:BR)</f>
        <v>106726</v>
      </c>
      <c r="F55" s="377">
        <f>IF($R$1&lt;3,"&lt;3",SUMIF('DATA TEMPLATE 1617'!$D:$D,3,'DATA TEMPLATE 1617'!$BP:$BP))</f>
        <v>4671</v>
      </c>
      <c r="G55" s="347">
        <f>IF($R$1&lt;3,"&lt;3",SUMIF('DATA TEMPLATE 1617'!$D:$D,3,'DATA TEMPLATE 1617'!$BQ:$BQ))</f>
        <v>358478</v>
      </c>
      <c r="H55" s="348">
        <f>IF($R$1&lt;3,"&lt;3",SUMIF('DATA TEMPLATE 1617'!$D:$D,3,'DATA TEMPLATE 1617'!$BR:$BR))</f>
        <v>106726</v>
      </c>
      <c r="I55" s="488"/>
      <c r="J55" s="369">
        <f>IF($R$2&lt;3,"&lt;3",SUMIFS('DATA TEMPLATE 1516'!BQ:BQ,'DATA TEMPLATE 1516'!$D:$D,3,'DATA TEMPLATE 1516'!$H:$H,"CS"))</f>
        <v>4667</v>
      </c>
      <c r="K55" s="347">
        <f>IF($R$2&lt;3,"&lt;3",SUMIFS('DATA TEMPLATE 1516'!BR:BR,'DATA TEMPLATE 1516'!$D:$D,3,'DATA TEMPLATE 1516'!$H:$H,"CS"))</f>
        <v>553784</v>
      </c>
      <c r="L55" s="348">
        <f>IF($R$2&lt;3,"&lt;3",SUMIFS('DATA TEMPLATE 1516'!BS:BS,'DATA TEMPLATE 1516'!$D:$D,3,'DATA TEMPLATE 1516'!$H:$H,"CS"))</f>
        <v>542861</v>
      </c>
      <c r="M55" s="377">
        <f>IF($R$2&lt;3,"&lt;3",SUMIFS('DATA TEMPLATE 1617'!$BP:$BP,'DATA TEMPLATE 1617'!$D:$D,3,'DATA TEMPLATE 1617'!$H:$H,"CS"))</f>
        <v>4671</v>
      </c>
      <c r="N55" s="347">
        <f>IF($R$2&lt;3,"&lt;3",SUMIFS('DATA TEMPLATE 1617'!$BQ:$BQ,'DATA TEMPLATE 1617'!$D:$D,3,'DATA TEMPLATE 1617'!$H:$H,"CS"))</f>
        <v>358478</v>
      </c>
      <c r="O55" s="348">
        <f>IF($R$2&lt;3,"&lt;3",SUMIFS('DATA TEMPLATE 1617'!$BR:$BR,'DATA TEMPLATE 1617'!$D:$D,3,'DATA TEMPLATE 1617'!$H:$H,"CS"))</f>
        <v>106726</v>
      </c>
      <c r="P55" s="429"/>
      <c r="Q55" s="429"/>
    </row>
    <row r="56" spans="2:17" ht="18.75" customHeight="1" x14ac:dyDescent="0.25">
      <c r="B56" s="490" t="s">
        <v>695</v>
      </c>
      <c r="C56" s="370">
        <f>SUM('DATA TEMPLATE 1617'!BT:BT)</f>
        <v>28559</v>
      </c>
      <c r="D56" s="349">
        <f>SUM('DATA TEMPLATE 1617'!BU:BU)</f>
        <v>3506877</v>
      </c>
      <c r="E56" s="350">
        <f>SUM('DATA TEMPLATE 1617'!BV:BV)</f>
        <v>942273</v>
      </c>
      <c r="F56" s="378">
        <f>IF($R$1&lt;3,"&lt;3",SUMIF('DATA TEMPLATE 1617'!$D:$D,3,'DATA TEMPLATE 1617'!$BT:$BT))</f>
        <v>28559</v>
      </c>
      <c r="G56" s="349">
        <f>IF($R$1&lt;3,"&lt;3",SUMIF('DATA TEMPLATE 1617'!$D:$D,3,'DATA TEMPLATE 1617'!$BU:$BU))</f>
        <v>3506877</v>
      </c>
      <c r="H56" s="350">
        <f>IF($R$1&lt;3,"&lt;3",SUMIF('DATA TEMPLATE 1617'!$D:$D,3,'DATA TEMPLATE 1617'!$BV:$BV))</f>
        <v>942273</v>
      </c>
      <c r="I56" s="488"/>
      <c r="J56" s="370">
        <f>IF($R$2&lt;3,"&lt;3",SUMIFS('DATA TEMPLATE 1516'!BU:BU,'DATA TEMPLATE 1516'!$D:$D,3,'DATA TEMPLATE 1516'!$H:$H,"CS"))</f>
        <v>9440</v>
      </c>
      <c r="K56" s="349">
        <f>IF($R$2&lt;3,"&lt;3",SUMIFS('DATA TEMPLATE 1516'!BV:BV,'DATA TEMPLATE 1516'!$D:$D,3,'DATA TEMPLATE 1516'!$H:$H,"CS"))</f>
        <v>1736071</v>
      </c>
      <c r="L56" s="350">
        <f>IF($R$2&lt;3,"&lt;3",SUMIFS('DATA TEMPLATE 1516'!BW:BW,'DATA TEMPLATE 1516'!$D:$D,3,'DATA TEMPLATE 1516'!$H:$H,"CS"))</f>
        <v>2959932</v>
      </c>
      <c r="M56" s="378">
        <f>IF($R$2&lt;3,"&lt;3",SUMIFS('DATA TEMPLATE 1617'!$BT:$BT,'DATA TEMPLATE 1617'!$D:$D,3,'DATA TEMPLATE 1617'!$H:$H,"CS"))</f>
        <v>28050</v>
      </c>
      <c r="N56" s="349">
        <f>IF($R$2&lt;3,"&lt;3",SUMIFS('DATA TEMPLATE 1617'!$BU:$BU,'DATA TEMPLATE 1617'!$D:$D,3,'DATA TEMPLATE 1617'!$H:$H,"CS"))</f>
        <v>3503544</v>
      </c>
      <c r="O56" s="350">
        <f>IF($R$2&lt;3,"&lt;3",SUMIFS('DATA TEMPLATE 1617'!$BV:$BV,'DATA TEMPLATE 1617'!$D:$D,3,'DATA TEMPLATE 1617'!$H:$H,"CS"))</f>
        <v>800417</v>
      </c>
      <c r="P56" s="429"/>
      <c r="Q56" s="429"/>
    </row>
    <row r="57" spans="2:17" ht="18.75" customHeight="1" x14ac:dyDescent="0.25">
      <c r="B57" s="492" t="s">
        <v>490</v>
      </c>
      <c r="C57" s="372">
        <f t="shared" ref="C57:H57" si="11">SUM(C58:C60)</f>
        <v>23146</v>
      </c>
      <c r="D57" s="355">
        <f t="shared" si="11"/>
        <v>1445264</v>
      </c>
      <c r="E57" s="356">
        <f t="shared" si="11"/>
        <v>358212</v>
      </c>
      <c r="F57" s="380">
        <f t="shared" si="11"/>
        <v>23146</v>
      </c>
      <c r="G57" s="357">
        <f t="shared" si="11"/>
        <v>1445264</v>
      </c>
      <c r="H57" s="358">
        <f t="shared" si="11"/>
        <v>358212</v>
      </c>
      <c r="I57" s="486"/>
      <c r="J57" s="372">
        <f t="shared" ref="J57:L57" si="12">SUM(J58:J60)</f>
        <v>24359</v>
      </c>
      <c r="K57" s="355">
        <f t="shared" si="12"/>
        <v>1502228</v>
      </c>
      <c r="L57" s="356">
        <f t="shared" si="12"/>
        <v>1006264</v>
      </c>
      <c r="M57" s="380">
        <f t="shared" ref="M57:O57" si="13">SUM(M58:M60)</f>
        <v>23136</v>
      </c>
      <c r="N57" s="357">
        <f t="shared" si="13"/>
        <v>1444018</v>
      </c>
      <c r="O57" s="358">
        <f t="shared" si="13"/>
        <v>357220</v>
      </c>
      <c r="P57" s="429"/>
      <c r="Q57" s="429"/>
    </row>
    <row r="58" spans="2:17" ht="18.75" customHeight="1" x14ac:dyDescent="0.25">
      <c r="B58" s="487" t="s">
        <v>475</v>
      </c>
      <c r="C58" s="368">
        <f>SUM('DATA TEMPLATE 1617'!CR:CR)</f>
        <v>17196</v>
      </c>
      <c r="D58" s="345">
        <f>SUM('DATA TEMPLATE 1617'!CS:CS)</f>
        <v>1257516</v>
      </c>
      <c r="E58" s="346">
        <f>SUM('DATA TEMPLATE 1617'!CT:CT)</f>
        <v>301911</v>
      </c>
      <c r="F58" s="376">
        <f>IF($R$1&lt;3,"&lt;3",SUMIF('DATA TEMPLATE 1617'!$D:$D,3,'DATA TEMPLATE 1617'!$CR:$CR))</f>
        <v>17196</v>
      </c>
      <c r="G58" s="345">
        <f>IF($R$1&lt;3,"&lt;3",SUMIF('DATA TEMPLATE 1617'!$D:$D,3,'DATA TEMPLATE 1617'!$CS:$CS))</f>
        <v>1257516</v>
      </c>
      <c r="H58" s="346">
        <f>IF($R$1&lt;3,"&lt;3",SUMIF('DATA TEMPLATE 1617'!$D:$D,3,'DATA TEMPLATE 1617'!$CT:$CT))</f>
        <v>301911</v>
      </c>
      <c r="I58" s="488"/>
      <c r="J58" s="368">
        <f>IF($R$2&lt;3,"&lt;3",SUMIFS('DATA TEMPLATE 1516'!CR:CR,'DATA TEMPLATE 1516'!$D:$D,3,'DATA TEMPLATE 1516'!$H:$H,"CS"))</f>
        <v>20273</v>
      </c>
      <c r="K58" s="345">
        <f>IF($R$2&lt;3,"&lt;3",SUMIFS('DATA TEMPLATE 1516'!CT:CT,'DATA TEMPLATE 1516'!$D:$D,3,'DATA TEMPLATE 1516'!$H:$H,"CS"))</f>
        <v>1352273</v>
      </c>
      <c r="L58" s="346">
        <f>IF($R$2&lt;3,"&lt;3",SUMIFS('DATA TEMPLATE 1516'!CU:CU,'DATA TEMPLATE 1516'!$D:$D,3,'DATA TEMPLATE 1516'!$H:$H,"CS"))</f>
        <v>475575</v>
      </c>
      <c r="M58" s="376">
        <f>IF($R$2&lt;3,"&lt;3",SUMIFS('DATA TEMPLATE 1617'!$CR:$CR,'DATA TEMPLATE 1617'!$D:$D,3,'DATA TEMPLATE 1617'!$H:$H,"CS"))</f>
        <v>17186</v>
      </c>
      <c r="N58" s="345">
        <f>IF($R$2&lt;3,"&lt;3",SUMIFS('DATA TEMPLATE 1617'!$CS:$CS,'DATA TEMPLATE 1617'!$D:$D,3,'DATA TEMPLATE 1617'!$H:$H,"CS"))</f>
        <v>1256270</v>
      </c>
      <c r="O58" s="346">
        <f>IF($R$2&lt;3,"&lt;3",SUMIFS('DATA TEMPLATE 1617'!$CT:$CT,'DATA TEMPLATE 1617'!$D:$D,3,'DATA TEMPLATE 1617'!$H:$H,"CS"))</f>
        <v>300919</v>
      </c>
      <c r="P58" s="429"/>
      <c r="Q58" s="429"/>
    </row>
    <row r="59" spans="2:17" ht="18.75" customHeight="1" x14ac:dyDescent="0.25">
      <c r="B59" s="489" t="s">
        <v>694</v>
      </c>
      <c r="C59" s="369">
        <f>SUM('DATA TEMPLATE 1617'!CU:CU)</f>
        <v>1503</v>
      </c>
      <c r="D59" s="347">
        <f>SUM('DATA TEMPLATE 1617'!CW:CW)</f>
        <v>45288</v>
      </c>
      <c r="E59" s="348">
        <f>SUM('DATA TEMPLATE 1617'!CX:CX)</f>
        <v>10311</v>
      </c>
      <c r="F59" s="377">
        <f>IF($R$1&lt;3,"&lt;3",SUMIF('DATA TEMPLATE 1617'!$D:$D,3,'DATA TEMPLATE 1617'!$CU:$CU))</f>
        <v>1503</v>
      </c>
      <c r="G59" s="347">
        <f>IF($R$1&lt;3,"&lt;3",SUMIF('DATA TEMPLATE 1617'!$D:$D,3,'DATA TEMPLATE 1617'!$CW:$CW))</f>
        <v>45288</v>
      </c>
      <c r="H59" s="348">
        <f>IF($R$1&lt;3,"&lt;3",SUMIF('DATA TEMPLATE 1617'!$D:$D,3,'DATA TEMPLATE 1617'!$CX:$CX))</f>
        <v>10311</v>
      </c>
      <c r="I59" s="488"/>
      <c r="J59" s="369">
        <f>IF($R$2&lt;3,"&lt;3",SUMIFS('DATA TEMPLATE 1516'!CV:CV,'DATA TEMPLATE 1516'!$D:$D,3,'DATA TEMPLATE 1516'!$H:$H,"CS"))</f>
        <v>1402</v>
      </c>
      <c r="K59" s="347">
        <f>IF($R$2&lt;3,"&lt;3",SUMIFS('DATA TEMPLATE 1516'!CX:CX,'DATA TEMPLATE 1516'!$D:$D,3,'DATA TEMPLATE 1516'!$H:$H,"CS"))</f>
        <v>35621</v>
      </c>
      <c r="L59" s="348">
        <f>IF($R$2&lt;3,"&lt;3",SUMIFS('DATA TEMPLATE 1516'!CY:CY,'DATA TEMPLATE 1516'!$D:$D,3,'DATA TEMPLATE 1516'!$H:$H,"CS"))</f>
        <v>82615</v>
      </c>
      <c r="M59" s="377">
        <f>IF($R$2&lt;3,"&lt;3",SUMIFS('DATA TEMPLATE 1617'!$CU:$CU,'DATA TEMPLATE 1617'!$D:$D,3,'DATA TEMPLATE 1617'!$H:$H,"CS"))</f>
        <v>1503</v>
      </c>
      <c r="N59" s="347">
        <f>IF($R$2&lt;3,"&lt;3",SUMIFS('DATA TEMPLATE 1617'!$CW:$CW,'DATA TEMPLATE 1617'!$D:$D,3,'DATA TEMPLATE 1617'!$H:$H,"CS"))</f>
        <v>45288</v>
      </c>
      <c r="O59" s="348">
        <f>IF($R$2&lt;3,"&lt;3",SUMIFS('DATA TEMPLATE 1617'!$CX:$CX,'DATA TEMPLATE 1617'!$D:$D,3,'DATA TEMPLATE 1617'!$H:$H,"CS"))</f>
        <v>10311</v>
      </c>
      <c r="P59" s="429"/>
      <c r="Q59" s="429"/>
    </row>
    <row r="60" spans="2:17" ht="18.75" customHeight="1" x14ac:dyDescent="0.25">
      <c r="B60" s="490" t="s">
        <v>695</v>
      </c>
      <c r="C60" s="370">
        <f>SUM('DATA TEMPLATE 1617'!CY:CY)</f>
        <v>4447</v>
      </c>
      <c r="D60" s="349">
        <f>SUM('DATA TEMPLATE 1617'!DA:DA)</f>
        <v>142460</v>
      </c>
      <c r="E60" s="350">
        <f>SUM('DATA TEMPLATE 1617'!DB:DB)</f>
        <v>45990</v>
      </c>
      <c r="F60" s="378">
        <f>IF($R$1&lt;3,"&lt;3",SUMIF('DATA TEMPLATE 1617'!$D:$D,3,'DATA TEMPLATE 1617'!$CY:$CY))</f>
        <v>4447</v>
      </c>
      <c r="G60" s="349">
        <f>IF($R$1&lt;3,"&lt;3",SUMIF('DATA TEMPLATE 1617'!$D:$D,3,'DATA TEMPLATE 1617'!$DA:$DA))</f>
        <v>142460</v>
      </c>
      <c r="H60" s="350">
        <f>IF($R$1&lt;3,"&lt;3",SUMIF('DATA TEMPLATE 1617'!$D:$D,3,'DATA TEMPLATE 1617'!$DB:$DB))</f>
        <v>45990</v>
      </c>
      <c r="I60" s="488"/>
      <c r="J60" s="370">
        <f>IF($R$2&lt;3,"&lt;3",SUMIFS('DATA TEMPLATE 1516'!CZ:CZ,'DATA TEMPLATE 1516'!$D:$D,3,'DATA TEMPLATE 1516'!$H:$H,"CS"))</f>
        <v>2684</v>
      </c>
      <c r="K60" s="349">
        <f>IF($R$2&lt;3,"&lt;3",SUMIFS('DATA TEMPLATE 1516'!DB:DB,'DATA TEMPLATE 1516'!$D:$D,3,'DATA TEMPLATE 1516'!$H:$H,"CS"))</f>
        <v>114334</v>
      </c>
      <c r="L60" s="350">
        <f>IF($R$2&lt;3,"&lt;3",SUMIFS('DATA TEMPLATE 1516'!DC:DC,'DATA TEMPLATE 1516'!$D:$D,3,'DATA TEMPLATE 1516'!$H:$H,"CS"))</f>
        <v>448074</v>
      </c>
      <c r="M60" s="378">
        <f>IF($R$2&lt;3,"&lt;3",SUMIFS('DATA TEMPLATE 1617'!$CY:$CY,'DATA TEMPLATE 1617'!$D:$D,3,'DATA TEMPLATE 1617'!$H:$H,"CS"))</f>
        <v>4447</v>
      </c>
      <c r="N60" s="349">
        <f>IF($R$2&lt;3,"&lt;3",SUMIFS('DATA TEMPLATE 1617'!$DA:$DA,'DATA TEMPLATE 1617'!$D:$D,3,'DATA TEMPLATE 1617'!$H:$H,"CS"))</f>
        <v>142460</v>
      </c>
      <c r="O60" s="350">
        <f>IF($R$2&lt;3,"&lt;3",SUMIFS('DATA TEMPLATE 1617'!$DB:$DB,'DATA TEMPLATE 1617'!$D:$D,3,'DATA TEMPLATE 1617'!$H:$H,"CS"))</f>
        <v>45990</v>
      </c>
      <c r="P60" s="429"/>
      <c r="Q60" s="429"/>
    </row>
    <row r="61" spans="2:17" ht="18.75" customHeight="1" x14ac:dyDescent="0.25">
      <c r="B61" s="493" t="s">
        <v>681</v>
      </c>
      <c r="C61" s="373">
        <f t="shared" ref="C61" si="14">SUM(C62:C64)</f>
        <v>1821</v>
      </c>
      <c r="D61" s="359">
        <f t="shared" ref="D61" si="15">SUM(D62:D64)</f>
        <v>2496494</v>
      </c>
      <c r="E61" s="360">
        <f t="shared" ref="E61" si="16">SUM(E62:E64)</f>
        <v>8827880</v>
      </c>
      <c r="F61" s="381">
        <f t="shared" ref="F61" si="17">SUM(F62:F64)</f>
        <v>1821</v>
      </c>
      <c r="G61" s="361">
        <f t="shared" ref="G61" si="18">SUM(G62:G64)</f>
        <v>2496494</v>
      </c>
      <c r="H61" s="362">
        <f t="shared" ref="H61" si="19">SUM(H62:H64)</f>
        <v>8827880</v>
      </c>
      <c r="I61" s="429"/>
      <c r="J61" s="373">
        <f t="shared" ref="J61:L61" si="20">SUM(J62:J64)</f>
        <v>5518</v>
      </c>
      <c r="K61" s="359">
        <f t="shared" si="20"/>
        <v>2813099</v>
      </c>
      <c r="L61" s="360">
        <f t="shared" si="20"/>
        <v>4673028</v>
      </c>
      <c r="M61" s="381">
        <f t="shared" ref="M61:O61" si="21">SUM(M62:M64)</f>
        <v>1762</v>
      </c>
      <c r="N61" s="361">
        <f t="shared" si="21"/>
        <v>2472628</v>
      </c>
      <c r="O61" s="362">
        <f t="shared" si="21"/>
        <v>8274176</v>
      </c>
      <c r="P61" s="429"/>
      <c r="Q61" s="429"/>
    </row>
    <row r="62" spans="2:17" ht="18.75" customHeight="1" x14ac:dyDescent="0.25">
      <c r="B62" s="487" t="s">
        <v>475</v>
      </c>
      <c r="C62" s="368">
        <f>SUM('DATA TEMPLATE 1617'!DW:DW)</f>
        <v>1677</v>
      </c>
      <c r="D62" s="345">
        <f>SUM('DATA TEMPLATE 1617'!DY:DY)</f>
        <v>2426807</v>
      </c>
      <c r="E62" s="346">
        <f>SUM('DATA TEMPLATE 1617'!DZ:DZ)</f>
        <v>8483221</v>
      </c>
      <c r="F62" s="376">
        <f>IF($R$1&lt;3,"&lt;3",SUMIF('DATA TEMPLATE 1617'!$D:$D,3,'DATA TEMPLATE 1617'!$DW:$DW))</f>
        <v>1677</v>
      </c>
      <c r="G62" s="345">
        <f>IF($R$1&lt;3,"&lt;3",SUMIF('DATA TEMPLATE 1617'!$D:$D,3,'DATA TEMPLATE 1617'!$DY:$DY))</f>
        <v>2426807</v>
      </c>
      <c r="H62" s="346">
        <f>IF($R$1&lt;3,"&lt;3",SUMIF('DATA TEMPLATE 1617'!$D:$D,3,'DATA TEMPLATE 1617'!$DZ:$DZ))</f>
        <v>8483221</v>
      </c>
      <c r="I62" s="429"/>
      <c r="J62" s="368">
        <f>IF($R$2&lt;3,"&lt;3",SUMIFS('DATA TEMPLATE 1516'!DX:DX,'DATA TEMPLATE 1516'!$D:$D,3,'DATA TEMPLATE 1516'!$H:$H,"CS"))</f>
        <v>3938</v>
      </c>
      <c r="K62" s="345">
        <f>IF($R$2&lt;3,"&lt;3",SUMIFS('DATA TEMPLATE 1516'!DZ:DZ,'DATA TEMPLATE 1516'!$D:$D,3,'DATA TEMPLATE 1516'!$H:$H,"CS"))</f>
        <v>2730973</v>
      </c>
      <c r="L62" s="346">
        <f>IF($R$2&lt;3,"&lt;3",SUMIFS('DATA TEMPLATE 1516'!EA:EA,'DATA TEMPLATE 1516'!$D:$D,3,'DATA TEMPLATE 1516'!$H:$H,"CS"))</f>
        <v>4268994</v>
      </c>
      <c r="M62" s="376">
        <f>IF($R$2&lt;3,"&lt;3",SUMIFS('DATA TEMPLATE 1617'!$DW:$DW,'DATA TEMPLATE 1617'!$D:$D,3,'DATA TEMPLATE 1617'!$H:$H,"CS"))</f>
        <v>1620</v>
      </c>
      <c r="N62" s="345">
        <f>IF($R$2&lt;3,"&lt;3",SUMIFS('DATA TEMPLATE 1617'!$DY:$DY,'DATA TEMPLATE 1617'!$D:$D,3,'DATA TEMPLATE 1617'!$H:$H,"CS"))</f>
        <v>2403011</v>
      </c>
      <c r="O62" s="346">
        <f>IF($R$2&lt;3,"&lt;3",SUMIFS('DATA TEMPLATE 1617'!$DZ:$DZ,'DATA TEMPLATE 1617'!$D:$D,3,'DATA TEMPLATE 1617'!$H:$H,"CS"))</f>
        <v>8029517</v>
      </c>
      <c r="P62" s="429"/>
      <c r="Q62" s="429"/>
    </row>
    <row r="63" spans="2:17" ht="18.75" customHeight="1" x14ac:dyDescent="0.25">
      <c r="B63" s="489" t="s">
        <v>694</v>
      </c>
      <c r="C63" s="369">
        <f>SUM('DATA TEMPLATE 1617'!EA:EA)</f>
        <v>41</v>
      </c>
      <c r="D63" s="347">
        <f>SUM('DATA TEMPLATE 1617'!EC:EC)</f>
        <v>14031</v>
      </c>
      <c r="E63" s="348">
        <f>SUM('DATA TEMPLATE 1617'!ED:ED)</f>
        <v>5786</v>
      </c>
      <c r="F63" s="377">
        <f>IF($R$1&lt;3,"&lt;3",SUMIF('DATA TEMPLATE 1617'!$D:$D,3,'DATA TEMPLATE 1617'!$EA:$EA))</f>
        <v>41</v>
      </c>
      <c r="G63" s="347">
        <f>IF($R$1&lt;3,"&lt;3",SUMIF('DATA TEMPLATE 1617'!$D:$D,3,'DATA TEMPLATE 1617'!$EC:$EC))</f>
        <v>14031</v>
      </c>
      <c r="H63" s="348">
        <f>IF($R$1&lt;3,"&lt;3",SUMIF('DATA TEMPLATE 1617'!$D:$D,3,'DATA TEMPLATE 1617'!$ED:$ED))</f>
        <v>5786</v>
      </c>
      <c r="I63" s="429"/>
      <c r="J63" s="369">
        <f>IF($R$2&lt;3,"&lt;3",SUMIFS('DATA TEMPLATE 1516'!EB:EB,'DATA TEMPLATE 1516'!$D:$D,3,'DATA TEMPLATE 1516'!$H:$H,"CS"))</f>
        <v>229</v>
      </c>
      <c r="K63" s="347">
        <f>IF($R$2&lt;3,"&lt;3",SUMIFS('DATA TEMPLATE 1516'!ED:ED,'DATA TEMPLATE 1516'!$D:$D,3,'DATA TEMPLATE 1516'!$H:$H,"CS"))</f>
        <v>21081</v>
      </c>
      <c r="L63" s="348">
        <f>IF($R$2&lt;3,"&lt;3",SUMIFS('DATA TEMPLATE 1516'!EE:EE,'DATA TEMPLATE 1516'!$D:$D,3,'DATA TEMPLATE 1516'!$H:$H,"CS"))</f>
        <v>27344</v>
      </c>
      <c r="M63" s="377">
        <f>IF($R$2&lt;3,"&lt;3",SUMIFS('DATA TEMPLATE 1617'!$EA:$EA,'DATA TEMPLATE 1617'!$D:$D,3,'DATA TEMPLATE 1617'!$H:$H,"CS"))</f>
        <v>41</v>
      </c>
      <c r="N63" s="347">
        <f>IF($R$2&lt;3,"&lt;3",SUMIFS('DATA TEMPLATE 1617'!$EC:$EC,'DATA TEMPLATE 1617'!$D:$D,3,'DATA TEMPLATE 1617'!$H:$H,"CS"))</f>
        <v>14031</v>
      </c>
      <c r="O63" s="348">
        <f>IF($R$2&lt;3,"&lt;3",SUMIFS('DATA TEMPLATE 1617'!$ED:$ED,'DATA TEMPLATE 1617'!$D:$D,3,'DATA TEMPLATE 1617'!$H:$H,"CS"))</f>
        <v>5786</v>
      </c>
      <c r="P63" s="429"/>
      <c r="Q63" s="429"/>
    </row>
    <row r="64" spans="2:17" ht="18.75" customHeight="1" x14ac:dyDescent="0.25">
      <c r="B64" s="490" t="s">
        <v>695</v>
      </c>
      <c r="C64" s="370">
        <f>SUM('DATA TEMPLATE 1617'!EE:EE)</f>
        <v>103</v>
      </c>
      <c r="D64" s="349">
        <f>SUM('DATA TEMPLATE 1617'!EG:EG)</f>
        <v>55656</v>
      </c>
      <c r="E64" s="350">
        <f>SUM('DATA TEMPLATE 1617'!EH:EH)</f>
        <v>338873</v>
      </c>
      <c r="F64" s="378">
        <f>IF($R$1&lt;3,"&lt;3",SUMIF('DATA TEMPLATE 1617'!$D:$D,3,'DATA TEMPLATE 1617'!$EE:$EE))</f>
        <v>103</v>
      </c>
      <c r="G64" s="349">
        <f>IF($R$1&lt;3,"&lt;3",SUMIF('DATA TEMPLATE 1617'!$D:$D,3,'DATA TEMPLATE 1617'!$EG:$EG))</f>
        <v>55656</v>
      </c>
      <c r="H64" s="350">
        <f>IF($R$1&lt;3,"&lt;3",SUMIF('DATA TEMPLATE 1617'!$D:$D,3,'DATA TEMPLATE 1617'!$EH:$EH))</f>
        <v>338873</v>
      </c>
      <c r="I64" s="429"/>
      <c r="J64" s="370">
        <f>IF($R$2&lt;3,"&lt;3",SUMIFS('DATA TEMPLATE 1516'!EF:EF,'DATA TEMPLATE 1516'!$D:$D,3,'DATA TEMPLATE 1516'!$H:$H,"CS"))</f>
        <v>1351</v>
      </c>
      <c r="K64" s="349">
        <f>IF($R$2&lt;3,"&lt;3",SUMIFS('DATA TEMPLATE 1516'!EH:EH,'DATA TEMPLATE 1516'!$D:$D,3,'DATA TEMPLATE 1516'!$H:$H,"CS"))</f>
        <v>61045</v>
      </c>
      <c r="L64" s="350">
        <f>IF($R$2&lt;3,"&lt;3",SUMIFS('DATA TEMPLATE 1516'!EI:EI,'DATA TEMPLATE 1516'!$D:$D,3,'DATA TEMPLATE 1516'!$H:$H,"CS"))</f>
        <v>376690</v>
      </c>
      <c r="M64" s="378">
        <f>IF($R$2&lt;3,"&lt;3",SUMIFS('DATA TEMPLATE 1617'!$EE:$EE,'DATA TEMPLATE 1617'!$D:$D,3,'DATA TEMPLATE 1617'!$H:$H,"CS"))</f>
        <v>101</v>
      </c>
      <c r="N64" s="349">
        <f>IF($R$2&lt;3,"&lt;3",SUMIFS('DATA TEMPLATE 1617'!$EG:$EG,'DATA TEMPLATE 1617'!$D:$D,3,'DATA TEMPLATE 1617'!$H:$H,"CS"))</f>
        <v>55586</v>
      </c>
      <c r="O64" s="350">
        <f>IF($R$2&lt;3,"&lt;3",SUMIFS('DATA TEMPLATE 1617'!$EH:$EH,'DATA TEMPLATE 1617'!$D:$D,3,'DATA TEMPLATE 1617'!$H:$H,"CS"))</f>
        <v>238873</v>
      </c>
    </row>
    <row r="65" spans="1:16" ht="18.75" customHeight="1" x14ac:dyDescent="0.25">
      <c r="B65" s="494" t="s">
        <v>495</v>
      </c>
      <c r="C65" s="374">
        <f>SUM(C49,C53,C57,C61)</f>
        <v>269807</v>
      </c>
      <c r="D65" s="363">
        <f t="shared" ref="D65:H65" si="22">SUM(D49,D53,D57,D61)</f>
        <v>44429340</v>
      </c>
      <c r="E65" s="364">
        <f t="shared" si="22"/>
        <v>43217917</v>
      </c>
      <c r="F65" s="382">
        <f t="shared" si="22"/>
        <v>269807</v>
      </c>
      <c r="G65" s="365">
        <f t="shared" si="22"/>
        <v>44429340</v>
      </c>
      <c r="H65" s="366">
        <f t="shared" si="22"/>
        <v>43217917</v>
      </c>
      <c r="I65" s="486"/>
      <c r="J65" s="374">
        <f t="shared" ref="J65:L65" si="23">SUM(J49,J53,J57,J61)</f>
        <v>225836</v>
      </c>
      <c r="K65" s="363">
        <f t="shared" si="23"/>
        <v>39440123</v>
      </c>
      <c r="L65" s="364">
        <f t="shared" si="23"/>
        <v>47502560.125</v>
      </c>
      <c r="M65" s="382">
        <f t="shared" ref="M65:O65" si="24">SUM(M49,M53,M57,M61)</f>
        <v>264148</v>
      </c>
      <c r="N65" s="365">
        <f t="shared" si="24"/>
        <v>43600041</v>
      </c>
      <c r="O65" s="366">
        <f t="shared" si="24"/>
        <v>41311839</v>
      </c>
    </row>
    <row r="66" spans="1:16" ht="18.75" customHeight="1" x14ac:dyDescent="0.25">
      <c r="B66" s="487" t="s">
        <v>475</v>
      </c>
      <c r="C66" s="368">
        <f>SUM(C50,C54,C58,C62)</f>
        <v>225022</v>
      </c>
      <c r="D66" s="345">
        <f t="shared" ref="D66:E67" si="25">SUM(D50,D54,D58,D62)</f>
        <v>38133729</v>
      </c>
      <c r="E66" s="346">
        <f t="shared" si="25"/>
        <v>40990480</v>
      </c>
      <c r="F66" s="376">
        <f t="shared" ref="F66:H67" si="26">IF($R$1&lt;3,"&lt;3",SUM(F50,F54,F58,F62))</f>
        <v>225022</v>
      </c>
      <c r="G66" s="345">
        <f t="shared" si="26"/>
        <v>38133729</v>
      </c>
      <c r="H66" s="346">
        <f t="shared" si="26"/>
        <v>40990480</v>
      </c>
      <c r="I66" s="488"/>
      <c r="J66" s="368">
        <f t="shared" ref="J66:O68" si="27">IF($R$2&lt;3,"&lt;3",SUM(J50,J54,J58,J62))</f>
        <v>202130</v>
      </c>
      <c r="K66" s="345">
        <f t="shared" si="27"/>
        <v>35096218</v>
      </c>
      <c r="L66" s="346">
        <f t="shared" si="27"/>
        <v>41972072.125</v>
      </c>
      <c r="M66" s="376">
        <f t="shared" si="27"/>
        <v>220144</v>
      </c>
      <c r="N66" s="345">
        <f t="shared" si="27"/>
        <v>37355016</v>
      </c>
      <c r="O66" s="346">
        <f t="shared" si="27"/>
        <v>39395525</v>
      </c>
    </row>
    <row r="67" spans="1:16" ht="18.75" customHeight="1" x14ac:dyDescent="0.25">
      <c r="B67" s="489" t="s">
        <v>694</v>
      </c>
      <c r="C67" s="369">
        <f>SUM(C51,C55,C59,C63)</f>
        <v>7924</v>
      </c>
      <c r="D67" s="347">
        <f t="shared" si="25"/>
        <v>880897</v>
      </c>
      <c r="E67" s="348">
        <f t="shared" si="25"/>
        <v>187290</v>
      </c>
      <c r="F67" s="377">
        <f t="shared" si="26"/>
        <v>7924</v>
      </c>
      <c r="G67" s="347">
        <f t="shared" si="26"/>
        <v>880897</v>
      </c>
      <c r="H67" s="348">
        <f t="shared" si="26"/>
        <v>187290</v>
      </c>
      <c r="I67" s="488"/>
      <c r="J67" s="369">
        <f t="shared" si="27"/>
        <v>7520</v>
      </c>
      <c r="K67" s="347">
        <f t="shared" si="27"/>
        <v>1008577</v>
      </c>
      <c r="L67" s="348">
        <f t="shared" si="27"/>
        <v>743869</v>
      </c>
      <c r="M67" s="377">
        <f t="shared" si="27"/>
        <v>7800</v>
      </c>
      <c r="N67" s="347">
        <f t="shared" si="27"/>
        <v>852974</v>
      </c>
      <c r="O67" s="348">
        <f t="shared" si="27"/>
        <v>182173</v>
      </c>
    </row>
    <row r="68" spans="1:16" ht="18.75" customHeight="1" x14ac:dyDescent="0.25">
      <c r="B68" s="490" t="s">
        <v>695</v>
      </c>
      <c r="C68" s="370">
        <f>SUM(C52,C56,C60,C64)</f>
        <v>36861</v>
      </c>
      <c r="D68" s="349">
        <f t="shared" ref="D68:E68" si="28">SUM(D52,D56,D60,D64)</f>
        <v>5414714</v>
      </c>
      <c r="E68" s="350">
        <f t="shared" si="28"/>
        <v>2040147</v>
      </c>
      <c r="F68" s="378">
        <f t="shared" ref="F68:H68" si="29">IF($R$1&lt;3,"&lt;3",SUM(F52,F56,F60,F64))</f>
        <v>36861</v>
      </c>
      <c r="G68" s="349">
        <f t="shared" si="29"/>
        <v>5414714</v>
      </c>
      <c r="H68" s="350">
        <f t="shared" si="29"/>
        <v>2040147</v>
      </c>
      <c r="I68" s="488"/>
      <c r="J68" s="370">
        <f t="shared" si="27"/>
        <v>16186</v>
      </c>
      <c r="K68" s="349">
        <f t="shared" si="27"/>
        <v>3335328</v>
      </c>
      <c r="L68" s="350">
        <f t="shared" si="27"/>
        <v>4786619</v>
      </c>
      <c r="M68" s="378">
        <f t="shared" si="27"/>
        <v>36204</v>
      </c>
      <c r="N68" s="349">
        <f t="shared" si="27"/>
        <v>5392051</v>
      </c>
      <c r="O68" s="350">
        <f t="shared" si="27"/>
        <v>1734141</v>
      </c>
    </row>
    <row r="69" spans="1:16" ht="27" customHeight="1" x14ac:dyDescent="0.25">
      <c r="B69" s="467"/>
      <c r="C69" s="488"/>
      <c r="D69" s="495"/>
      <c r="E69" s="495"/>
      <c r="F69" s="488"/>
      <c r="G69" s="495"/>
      <c r="H69" s="495"/>
    </row>
    <row r="70" spans="1:16" x14ac:dyDescent="0.25">
      <c r="B70" s="467"/>
    </row>
    <row r="71" spans="1:16" ht="22.5" customHeight="1" x14ac:dyDescent="0.25">
      <c r="A71" s="431"/>
      <c r="B71" s="432" t="s">
        <v>514</v>
      </c>
      <c r="C71" s="531" t="s">
        <v>671</v>
      </c>
      <c r="D71" s="531"/>
      <c r="E71" s="431"/>
      <c r="F71" s="304" t="str">
        <f>CONCATENATE("Current Selection"," (",$R$1,")")</f>
        <v>Current Selection (649)</v>
      </c>
      <c r="G71" s="431"/>
      <c r="H71" s="431"/>
      <c r="I71" s="431"/>
      <c r="J71" s="304" t="str">
        <f>CONCATENATE("Constant Sample"," (",$R$2,")")</f>
        <v>Constant Sample (625)</v>
      </c>
      <c r="K71" s="431"/>
      <c r="L71" s="431"/>
      <c r="M71" s="431"/>
      <c r="N71" s="431"/>
      <c r="O71" s="430"/>
    </row>
    <row r="72" spans="1:16" s="501" customFormat="1" ht="31.5" customHeight="1" x14ac:dyDescent="0.25">
      <c r="A72" s="496"/>
      <c r="B72" s="497"/>
      <c r="C72" s="498"/>
      <c r="D72" s="498"/>
      <c r="E72" s="496"/>
      <c r="F72" s="496"/>
      <c r="G72" s="496"/>
      <c r="H72" s="496"/>
      <c r="I72" s="499"/>
      <c r="J72" s="533" t="s">
        <v>23</v>
      </c>
      <c r="K72" s="533"/>
      <c r="L72" s="533"/>
      <c r="M72" s="533" t="s">
        <v>670</v>
      </c>
      <c r="N72" s="533"/>
      <c r="O72" s="533"/>
      <c r="P72" s="500"/>
    </row>
    <row r="73" spans="1:16" ht="51.75" customHeight="1" x14ac:dyDescent="0.25">
      <c r="B73" s="491" t="s">
        <v>342</v>
      </c>
      <c r="C73" s="502" t="s">
        <v>341</v>
      </c>
      <c r="D73" s="503" t="s">
        <v>473</v>
      </c>
      <c r="E73" s="504" t="s">
        <v>474</v>
      </c>
      <c r="F73" s="505" t="s">
        <v>341</v>
      </c>
      <c r="G73" s="506" t="s">
        <v>473</v>
      </c>
      <c r="H73" s="507" t="s">
        <v>474</v>
      </c>
      <c r="I73" s="483"/>
      <c r="J73" s="477" t="s">
        <v>341</v>
      </c>
      <c r="K73" s="478" t="s">
        <v>473</v>
      </c>
      <c r="L73" s="479" t="s">
        <v>474</v>
      </c>
      <c r="M73" s="477" t="s">
        <v>341</v>
      </c>
      <c r="N73" s="478" t="s">
        <v>473</v>
      </c>
      <c r="O73" s="479" t="s">
        <v>474</v>
      </c>
    </row>
    <row r="74" spans="1:16" ht="19.5" customHeight="1" x14ac:dyDescent="0.25">
      <c r="B74" s="487" t="s">
        <v>515</v>
      </c>
      <c r="C74" s="368">
        <f>SUM('DATA TEMPLATE 1617'!BG:BG)</f>
        <v>17499.5</v>
      </c>
      <c r="D74" s="345">
        <f>SUM('DATA TEMPLATE 1617'!BI:BI)</f>
        <v>3345604</v>
      </c>
      <c r="E74" s="346">
        <f>SUM('DATA TEMPLATE 1617'!BJ:BJ)</f>
        <v>1251175</v>
      </c>
      <c r="F74" s="368">
        <f>IF($R$1&lt;3,"&lt;3",SUMIF('DATA TEMPLATE 1617'!$D:$D,3,'DATA TEMPLATE 1617'!BG:BG))</f>
        <v>17499.5</v>
      </c>
      <c r="G74" s="345">
        <f>IF($R$1&lt;3,"&lt;3",SUMIF('DATA TEMPLATE 1617'!$D:$D,3,'DATA TEMPLATE 1617'!BI:BI))</f>
        <v>3345604</v>
      </c>
      <c r="H74" s="346">
        <f>IF($R$1&lt;3,"&lt;3",SUMIF('DATA TEMPLATE 1617'!$D:$D,3,'DATA TEMPLATE 1617'!BJ:BJ))</f>
        <v>1251175</v>
      </c>
      <c r="I74" s="488"/>
      <c r="J74" s="368">
        <f>IF($R$2&lt;3,"&lt;3",SUMIFS('DATA TEMPLATE 1516'!BH:BH,'DATA TEMPLATE 1516'!$D:$D,3,'DATA TEMPLATE 1516'!$H:$H,"CS"))</f>
        <v>17833</v>
      </c>
      <c r="K74" s="345">
        <f>IF($R$2&lt;3,"&lt;3",SUMIFS('DATA TEMPLATE 1516'!BJ:BJ,'DATA TEMPLATE 1516'!$D:$D,3,'DATA TEMPLATE 1516'!$H:$H,"CS"))</f>
        <v>3499452</v>
      </c>
      <c r="L74" s="346">
        <f>IF($R$2&lt;3,"&lt;3",SUMIFS('DATA TEMPLATE 1516'!BK:BK,'DATA TEMPLATE 1516'!$D:$D,3,'DATA TEMPLATE 1516'!$H:$H,"CS"))</f>
        <v>2563348</v>
      </c>
      <c r="M74" s="368">
        <f>IF($R$2&lt;3,"&lt;3",SUMIFS('DATA TEMPLATE 1617'!BG:BG,'DATA TEMPLATE 1617'!$D:$D,3,'DATA TEMPLATE 1617'!$H:$H,"CS"))</f>
        <v>16928.5</v>
      </c>
      <c r="N74" s="345">
        <f>IF($R$2&lt;3,"&lt;3",SUMIFS('DATA TEMPLATE 1617'!$BI:$BI,'DATA TEMPLATE 1617'!$D:$D,3,'DATA TEMPLATE 1617'!$H:$H,"CS"))</f>
        <v>3246819</v>
      </c>
      <c r="O74" s="346">
        <f>IF($R$2&lt;3,"&lt;3",SUMIFS('DATA TEMPLATE 1617'!$BJ:$BJ,'DATA TEMPLATE 1617'!$D:$D,3,'DATA TEMPLATE 1617'!$H:$H,"CS"))</f>
        <v>1216295</v>
      </c>
    </row>
    <row r="75" spans="1:16" ht="19.5" customHeight="1" x14ac:dyDescent="0.25">
      <c r="B75" s="489" t="s">
        <v>516</v>
      </c>
      <c r="C75" s="369">
        <f>SUM('DATA TEMPLATE 1617'!CN:CN)</f>
        <v>8059</v>
      </c>
      <c r="D75" s="347">
        <f>SUM('DATA TEMPLATE 1617'!CO:CO)</f>
        <v>655388</v>
      </c>
      <c r="E75" s="348">
        <f>SUM('DATA TEMPLATE 1617'!CP:CP)</f>
        <v>598692</v>
      </c>
      <c r="F75" s="369">
        <f>IF($R$1&lt;3,"&lt;3",SUMIF('DATA TEMPLATE 1617'!$D:$D,3,'DATA TEMPLATE 1617'!CN:CN))</f>
        <v>8059</v>
      </c>
      <c r="G75" s="347">
        <f>IF($R$1&lt;3,"&lt;3",SUMIF('DATA TEMPLATE 1617'!$D:$D,3,'DATA TEMPLATE 1617'!CO:CO))</f>
        <v>655388</v>
      </c>
      <c r="H75" s="348">
        <f>IF($R$1&lt;3,"&lt;3",SUMIF('DATA TEMPLATE 1617'!$D:$D,3,'DATA TEMPLATE 1617'!CP:CP))</f>
        <v>598692</v>
      </c>
      <c r="I75" s="488"/>
      <c r="J75" s="369">
        <f>IF($R$2&lt;3,"&lt;3",SUMIFS('DATA TEMPLATE 1516'!CO:CO,'DATA TEMPLATE 1516'!$D:$D,3,'DATA TEMPLATE 1516'!$H:$H,"CS"))</f>
        <v>8377</v>
      </c>
      <c r="K75" s="347">
        <f>IF($R$2&lt;3,"&lt;3",SUMIFS('DATA TEMPLATE 1516'!CP:CP,'DATA TEMPLATE 1516'!$D:$D,3,'DATA TEMPLATE 1516'!$H:$H,"CS"))</f>
        <v>1029729</v>
      </c>
      <c r="L75" s="348">
        <f>IF($R$2&lt;3,"&lt;3",SUMIFS('DATA TEMPLATE 1516'!CQ:CQ,'DATA TEMPLATE 1516'!$D:$D,3,'DATA TEMPLATE 1516'!$H:$H,"CS"))</f>
        <v>2278561</v>
      </c>
      <c r="M75" s="369">
        <f>IF($R$2&lt;3,"&lt;3",SUMIFS('DATA TEMPLATE 1617'!CN:CN,'DATA TEMPLATE 1617'!$D:$D,3,'DATA TEMPLATE 1617'!$H:$H,"CS"))</f>
        <v>8059</v>
      </c>
      <c r="N75" s="347">
        <f>IF($R$2&lt;3,"&lt;3",SUMIFS('DATA TEMPLATE 1617'!$CO:$CO,'DATA TEMPLATE 1617'!$D:$D,3,'DATA TEMPLATE 1617'!$H:$H,"CS"))</f>
        <v>655388</v>
      </c>
      <c r="O75" s="348">
        <f>IF($R$2&lt;3,"&lt;3",SUMIFS('DATA TEMPLATE 1617'!$CP:$CP,'DATA TEMPLATE 1617'!$D:$D,3,'DATA TEMPLATE 1617'!$H:$H,"CS"))</f>
        <v>598692</v>
      </c>
    </row>
    <row r="76" spans="1:16" ht="19.5" customHeight="1" x14ac:dyDescent="0.25">
      <c r="B76" s="489" t="s">
        <v>517</v>
      </c>
      <c r="C76" s="369">
        <f>SUM('DATA TEMPLATE 1617'!DS:DS)</f>
        <v>1776</v>
      </c>
      <c r="D76" s="347">
        <f>SUM('DATA TEMPLATE 1617'!DU:DU)</f>
        <v>97479</v>
      </c>
      <c r="E76" s="348">
        <f>SUM('DATA TEMPLATE 1617'!DV:DV)</f>
        <v>83247</v>
      </c>
      <c r="F76" s="369">
        <f>IF($R$1&lt;3,"&lt;3",SUMIF('DATA TEMPLATE 1617'!$D:$D,3,'DATA TEMPLATE 1617'!DS:DS))</f>
        <v>1776</v>
      </c>
      <c r="G76" s="347">
        <f>IF($R$1&lt;3,"&lt;3",SUMIF('DATA TEMPLATE 1617'!$D:$D,3,'DATA TEMPLATE 1617'!DU:DU))</f>
        <v>97479</v>
      </c>
      <c r="H76" s="348">
        <f>IF($R$1&lt;3,"&lt;3",SUMIF('DATA TEMPLATE 1617'!$D:$D,3,'DATA TEMPLATE 1617'!DV:DV))</f>
        <v>83247</v>
      </c>
      <c r="I76" s="488"/>
      <c r="J76" s="369">
        <f>IF($R$2&lt;3,"&lt;3",SUMIFS('DATA TEMPLATE 1516'!DT:DT,'DATA TEMPLATE 1516'!$D:$D,3,'DATA TEMPLATE 1516'!$H:$H,"CS"))</f>
        <v>550</v>
      </c>
      <c r="K76" s="347">
        <f>IF($R$2&lt;3,"&lt;3",SUMIFS('DATA TEMPLATE 1516'!DV:DV,'DATA TEMPLATE 1516'!$D:$D,3,'DATA TEMPLATE 1516'!$H:$H,"CS"))</f>
        <v>56910</v>
      </c>
      <c r="L76" s="348">
        <f>IF($R$2&lt;3,"&lt;3",SUMIFS('DATA TEMPLATE 1516'!DW:DW,'DATA TEMPLATE 1516'!$D:$D,3,'DATA TEMPLATE 1516'!$H:$H,"CS"))</f>
        <v>40749</v>
      </c>
      <c r="M76" s="369">
        <f>IF($R$2&lt;3,"&lt;3",SUMIFS('DATA TEMPLATE 1617'!DS:DS,'DATA TEMPLATE 1617'!$D:$D,3,'DATA TEMPLATE 1617'!$H:$H,"CS"))</f>
        <v>1776</v>
      </c>
      <c r="N76" s="347">
        <f>IF($R$2&lt;3,"&lt;3",SUMIFS('DATA TEMPLATE 1617'!$DU:$DU,'DATA TEMPLATE 1617'!$D:$D,3,'DATA TEMPLATE 1617'!$H:$H,"CS"))</f>
        <v>97479</v>
      </c>
      <c r="O76" s="348">
        <f>IF($R$2&lt;3,"&lt;3",SUMIFS('DATA TEMPLATE 1617'!$DV:$DV,'DATA TEMPLATE 1617'!$D:$D,3,'DATA TEMPLATE 1617'!$H:$H,"CS"))</f>
        <v>83247</v>
      </c>
    </row>
    <row r="77" spans="1:16" s="421" customFormat="1" ht="19.5" customHeight="1" x14ac:dyDescent="0.25">
      <c r="A77" s="435"/>
      <c r="B77" s="490" t="s">
        <v>682</v>
      </c>
      <c r="C77" s="383">
        <f>SUM('DATA TEMPLATE 1617'!EY:EY)</f>
        <v>790.5</v>
      </c>
      <c r="D77" s="384">
        <f>SUM('DATA TEMPLATE 1617'!FA:FA)</f>
        <v>161458</v>
      </c>
      <c r="E77" s="385">
        <f>SUM('DATA TEMPLATE 1617'!FB:FB)</f>
        <v>2549104</v>
      </c>
      <c r="F77" s="383">
        <f>IF($R$1&lt;3,"&lt;3",SUMIF('DATA TEMPLATE 1617'!$D:$D,3,'DATA TEMPLATE 1617'!EY:EY))</f>
        <v>790.5</v>
      </c>
      <c r="G77" s="384">
        <f>IF($R$1&lt;3,"&lt;3",SUMIF('DATA TEMPLATE 1617'!$D:$D,3,'DATA TEMPLATE 1617'!FA:FA))</f>
        <v>161458</v>
      </c>
      <c r="H77" s="385">
        <f>IF($R$1&lt;3,"&lt;3",SUMIF('DATA TEMPLATE 1617'!$D:$D,3,'DATA TEMPLATE 1617'!FB:FB))</f>
        <v>2549104</v>
      </c>
      <c r="I77" s="488"/>
      <c r="J77" s="383">
        <f>IF($R$2&lt;3,"&lt;3",SUMIFS('DATA TEMPLATE 1516'!EZ:EZ,'DATA TEMPLATE 1516'!$D:$D,3,'DATA TEMPLATE 1516'!$H:$H,"CS"))</f>
        <v>829</v>
      </c>
      <c r="K77" s="384">
        <f>IF($R$2&lt;3,"&lt;3",SUMIFS('DATA TEMPLATE 1516'!FB:FB,'DATA TEMPLATE 1516'!$D:$D,3,'DATA TEMPLATE 1516'!$H:$H,"CS"))</f>
        <v>428628</v>
      </c>
      <c r="L77" s="385">
        <f>IF($R$2&lt;3,"&lt;3",SUMIFS('DATA TEMPLATE 1516'!FC:FC,'DATA TEMPLATE 1516'!$D:$D,3,'DATA TEMPLATE 1516'!$H:$H,"CS"))</f>
        <v>168714</v>
      </c>
      <c r="M77" s="383">
        <f>IF($R$2&lt;3,"&lt;3",SUMIFS('DATA TEMPLATE 1617'!EY:EY,'DATA TEMPLATE 1617'!$D:$D,3,'DATA TEMPLATE 1617'!$H:$H,"CS"))</f>
        <v>763.5</v>
      </c>
      <c r="N77" s="384">
        <f>IF($R$2&lt;3,"&lt;3",SUMIFS('DATA TEMPLATE 1617'!FA:FA,'DATA TEMPLATE 1617'!$D:$D,3,'DATA TEMPLATE 1617'!$H:$H,"CS"))</f>
        <v>161458</v>
      </c>
      <c r="O77" s="385">
        <f>IF($R$2&lt;3,"&lt;3",SUMIFS('DATA TEMPLATE 1617'!$FB:$FB,'DATA TEMPLATE 1617'!$D:$D,3,'DATA TEMPLATE 1617'!$H:$H,"CS"))</f>
        <v>2448704</v>
      </c>
      <c r="P77" s="435"/>
    </row>
    <row r="78" spans="1:16" s="421" customFormat="1" ht="20.25" customHeight="1" x14ac:dyDescent="0.25">
      <c r="A78" s="435"/>
      <c r="B78" s="426"/>
      <c r="C78" s="435"/>
      <c r="D78" s="435"/>
      <c r="E78" s="435"/>
      <c r="F78" s="435"/>
      <c r="G78" s="435"/>
      <c r="H78" s="435"/>
      <c r="I78" s="435"/>
      <c r="J78" s="435"/>
      <c r="K78" s="435"/>
      <c r="L78" s="435"/>
      <c r="M78" s="435"/>
      <c r="N78" s="435"/>
      <c r="O78" s="435"/>
      <c r="P78" s="435"/>
    </row>
    <row r="79" spans="1:16" x14ac:dyDescent="0.25"/>
    <row r="80" spans="1:16" x14ac:dyDescent="0.25"/>
    <row r="81" spans="1:15" ht="27.75" customHeight="1" x14ac:dyDescent="0.25">
      <c r="A81" s="431"/>
      <c r="B81" s="432" t="s">
        <v>587</v>
      </c>
      <c r="C81" s="531" t="s">
        <v>671</v>
      </c>
      <c r="D81" s="531"/>
      <c r="E81" s="304" t="str">
        <f>CONCATENATE("Current Selection"," (",$R$1,")")</f>
        <v>Current Selection (649)</v>
      </c>
      <c r="F81" s="431"/>
      <c r="G81" s="431"/>
      <c r="H81" s="326" t="str">
        <f t="shared" ref="H81" si="30">CONCATENATE("Constant Sample"," (",$R$2,")")</f>
        <v>Constant Sample (625)</v>
      </c>
      <c r="I81" s="508"/>
      <c r="J81" s="431"/>
      <c r="K81" s="431"/>
      <c r="L81" s="431"/>
      <c r="M81" s="431"/>
      <c r="N81" s="431"/>
      <c r="O81" s="431"/>
    </row>
    <row r="82" spans="1:15" ht="27.75" customHeight="1" x14ac:dyDescent="0.25">
      <c r="A82" s="433"/>
      <c r="B82" s="509"/>
      <c r="C82" s="510"/>
      <c r="D82" s="510"/>
      <c r="E82" s="433"/>
      <c r="F82" s="433"/>
      <c r="G82" s="433"/>
      <c r="H82" s="533" t="s">
        <v>23</v>
      </c>
      <c r="I82" s="533"/>
      <c r="J82" s="533" t="s">
        <v>670</v>
      </c>
      <c r="K82" s="533"/>
    </row>
    <row r="83" spans="1:15" ht="27.75" customHeight="1" x14ac:dyDescent="0.25">
      <c r="B83" s="511" t="s">
        <v>6</v>
      </c>
      <c r="C83" s="512" t="s">
        <v>501</v>
      </c>
      <c r="D83" s="513" t="s">
        <v>502</v>
      </c>
      <c r="E83" s="514" t="s">
        <v>501</v>
      </c>
      <c r="F83" s="515" t="s">
        <v>502</v>
      </c>
      <c r="H83" s="512" t="s">
        <v>501</v>
      </c>
      <c r="I83" s="513" t="s">
        <v>502</v>
      </c>
      <c r="J83" s="512" t="s">
        <v>501</v>
      </c>
      <c r="K83" s="513" t="s">
        <v>502</v>
      </c>
      <c r="L83" s="443"/>
    </row>
    <row r="84" spans="1:15" ht="24.75" customHeight="1" x14ac:dyDescent="0.25">
      <c r="B84" s="516" t="s">
        <v>500</v>
      </c>
      <c r="C84" s="369">
        <f>SUM('DATA TEMPLATE 1617'!FW:FW)</f>
        <v>878</v>
      </c>
      <c r="D84" s="397">
        <f>SUM('DATA TEMPLATE 1617'!GC:GC)</f>
        <v>9749</v>
      </c>
      <c r="E84" s="368">
        <f>IF($R$1&lt;3,"&lt;3",SUMIF('DATA TEMPLATE 1617'!$D:$D,3,'DATA TEMPLATE 1617'!$FW:$FW))</f>
        <v>878</v>
      </c>
      <c r="F84" s="397">
        <f>IF($R$1&lt;3,"&lt;3",SUMIF('DATA TEMPLATE 1617'!$D:$D,3,'DATA TEMPLATE 1617'!$GC:$GC))</f>
        <v>9749</v>
      </c>
      <c r="G84" s="517"/>
      <c r="H84" s="368">
        <f>IF($R$1&lt;3,"&lt;3",SUMIFS('DATA TEMPLATE 1516'!FN:FN,'DATA TEMPLATE 1516'!$D:$D,3,'DATA TEMPLATE 1516'!$H:$H,"CS"))</f>
        <v>1757</v>
      </c>
      <c r="I84" s="397">
        <f>IF($R$1&lt;3,"&lt;3",SUMIFS('DATA TEMPLATE 1516'!FT:FT,'DATA TEMPLATE 1516'!$D:$D,3,'DATA TEMPLATE 1516'!$H:$H,"CS"))</f>
        <v>8193</v>
      </c>
      <c r="J84" s="368">
        <f>IF($R$1&lt;3,"&lt;3",SUMIFS('DATA TEMPLATE 1617'!$FW:$FW,'DATA TEMPLATE 1617'!$D:$D,3,'DATA TEMPLATE 1617'!$H:$H,"CS"))</f>
        <v>873</v>
      </c>
      <c r="K84" s="397">
        <f>IF($R$1&lt;3,"&lt;3",SUMIFS('DATA TEMPLATE 1617'!$GC:$GC,'DATA TEMPLATE 1617'!$D:$D,3,'DATA TEMPLATE 1617'!$H:$H,"CS"))</f>
        <v>9698</v>
      </c>
      <c r="L84" s="445"/>
    </row>
    <row r="85" spans="1:15" ht="24.75" customHeight="1" x14ac:dyDescent="0.25">
      <c r="B85" s="518" t="s">
        <v>503</v>
      </c>
      <c r="C85" s="370">
        <f>SUM('DATA TEMPLATE 1617'!GI:GI)</f>
        <v>315</v>
      </c>
      <c r="D85" s="398">
        <f>SUM('DATA TEMPLATE 1617'!GK:GK)</f>
        <v>1359</v>
      </c>
      <c r="E85" s="370">
        <f>IF($R$1&lt;3,"&lt;3",SUMIF('DATA TEMPLATE 1617'!$D:$D,3,'DATA TEMPLATE 1617'!$GI:$GI))</f>
        <v>315</v>
      </c>
      <c r="F85" s="398">
        <f>IF($R$1&lt;3,"&lt;3",SUMIF('DATA TEMPLATE 1617'!$D:$D,3,'DATA TEMPLATE 1617'!$GK:$GK))</f>
        <v>1359</v>
      </c>
      <c r="G85" s="517"/>
      <c r="H85" s="370">
        <f>IF($R$1&lt;3,"&lt;3",SUMIFS('DATA TEMPLATE 1516'!FZ:FZ,'DATA TEMPLATE 1516'!$D:$D,3,'DATA TEMPLATE 1516'!$H:$H,"CS"))</f>
        <v>3424</v>
      </c>
      <c r="I85" s="398">
        <f>IF($R$1&lt;3,"&lt;3",SUMIFS('DATA TEMPLATE 1516'!GB:GB,'DATA TEMPLATE 1516'!$D:$D,3,'DATA TEMPLATE 1516'!$H:$H,"CS"))</f>
        <v>1302</v>
      </c>
      <c r="J85" s="370">
        <f>IF($R$1&lt;3,"&lt;3",SUMIFS('DATA TEMPLATE 1617'!$GI:$GI,'DATA TEMPLATE 1617'!$D:$D,3,'DATA TEMPLATE 1617'!$H:$H,"CS"))</f>
        <v>309</v>
      </c>
      <c r="K85" s="398">
        <f>IF($R$1&lt;3,"&lt;3",SUMIFS('DATA TEMPLATE 1617'!$GK:$GK,'DATA TEMPLATE 1617'!$D:$D,3,'DATA TEMPLATE 1617'!$H:$H,"CS"))</f>
        <v>1350</v>
      </c>
      <c r="L85" s="445"/>
    </row>
    <row r="86" spans="1:15" ht="18.75" customHeight="1" x14ac:dyDescent="0.25">
      <c r="B86" s="467"/>
      <c r="C86" s="386"/>
      <c r="D86" s="386"/>
      <c r="E86" s="386"/>
      <c r="F86" s="386"/>
      <c r="G86" s="517"/>
      <c r="H86" s="386"/>
      <c r="I86" s="386"/>
      <c r="J86" s="386"/>
      <c r="K86" s="386"/>
    </row>
    <row r="87" spans="1:15" ht="39.75" customHeight="1" x14ac:dyDescent="0.25">
      <c r="B87" s="519" t="s">
        <v>504</v>
      </c>
      <c r="C87" s="387" t="s">
        <v>508</v>
      </c>
      <c r="D87" s="388" t="s">
        <v>504</v>
      </c>
      <c r="E87" s="389" t="s">
        <v>508</v>
      </c>
      <c r="F87" s="390" t="s">
        <v>504</v>
      </c>
      <c r="G87" s="517"/>
      <c r="H87" s="387" t="s">
        <v>508</v>
      </c>
      <c r="I87" s="388" t="s">
        <v>504</v>
      </c>
      <c r="J87" s="387" t="s">
        <v>508</v>
      </c>
      <c r="K87" s="388" t="s">
        <v>504</v>
      </c>
    </row>
    <row r="88" spans="1:15" ht="24.75" customHeight="1" x14ac:dyDescent="0.25">
      <c r="B88" s="516" t="s">
        <v>505</v>
      </c>
      <c r="C88" s="368">
        <f>SUM('DATA TEMPLATE 1617'!GW:GW)</f>
        <v>9638</v>
      </c>
      <c r="D88" s="397">
        <f>SUM('DATA TEMPLATE 1617'!GX:GX)</f>
        <v>23902528</v>
      </c>
      <c r="E88" s="368">
        <f>IF($R$1&lt;3,"&lt;3",SUMIF('DATA TEMPLATE 1617'!$D:$D,3,'DATA TEMPLATE 1617'!$GW:$GW))</f>
        <v>9638</v>
      </c>
      <c r="F88" s="397">
        <f>IF($R$1&lt;3,"&lt;3",SUMIF('DATA TEMPLATE 1617'!$D:$D,3,'DATA TEMPLATE 1617'!$GX:$GX))</f>
        <v>23902528</v>
      </c>
      <c r="G88" s="517"/>
      <c r="H88" s="368">
        <f>IF($R$1&lt;3,"&lt;3",SUMIFS('DATA TEMPLATE 1516'!GN:GN,'DATA TEMPLATE 1516'!$D:$D,3,'DATA TEMPLATE 1516'!$H:$H,"CS"))</f>
        <v>13088</v>
      </c>
      <c r="I88" s="397">
        <f>IF($R$1&lt;3,"&lt;3",SUMIFS('DATA TEMPLATE 1516'!GO:GO,'DATA TEMPLATE 1516'!$D:$D,3,'DATA TEMPLATE 1516'!$H:$H,"CS"))</f>
        <v>23045621</v>
      </c>
      <c r="J88" s="368">
        <f>IF($R$1&lt;3,"&lt;3",SUMIFS('DATA TEMPLATE 1617'!$GW:$GW,'DATA TEMPLATE 1617'!$D:$D,3,'DATA TEMPLATE 1617'!$H:$H,"CS"))</f>
        <v>9626</v>
      </c>
      <c r="K88" s="397">
        <f>IF($R$1&lt;3,"&lt;3",SUMIFS('DATA TEMPLATE 1617'!$GX:$GX,'DATA TEMPLATE 1617'!$D:$D,3,'DATA TEMPLATE 1617'!$H:$H,"CS"))</f>
        <v>23897037</v>
      </c>
    </row>
    <row r="89" spans="1:15" ht="24.75" customHeight="1" x14ac:dyDescent="0.25">
      <c r="B89" s="461" t="s">
        <v>506</v>
      </c>
      <c r="C89" s="369">
        <f>SUM('DATA TEMPLATE 1617'!GY:GY)</f>
        <v>3319</v>
      </c>
      <c r="D89" s="399">
        <f>SUM('DATA TEMPLATE 1617'!GZ:GZ)</f>
        <v>40609036</v>
      </c>
      <c r="E89" s="369">
        <f>IF($R$1&lt;3,"&lt;3",SUMIF('DATA TEMPLATE 1617'!$D:$D,3,'DATA TEMPLATE 1617'!$GY:$GY))</f>
        <v>3319</v>
      </c>
      <c r="F89" s="399">
        <f>IF($R$1&lt;3,"&lt;3",SUMIF('DATA TEMPLATE 1617'!$D:$D,3,'DATA TEMPLATE 1617'!$GZ:$GZ))</f>
        <v>40609036</v>
      </c>
      <c r="G89" s="517"/>
      <c r="H89" s="369">
        <f>IF($R$1&lt;3,"&lt;3",SUMIFS('DATA TEMPLATE 1516'!GP:GP,'DATA TEMPLATE 1516'!$D:$D,3,'DATA TEMPLATE 1516'!$H:$H,"CS"))</f>
        <v>2721</v>
      </c>
      <c r="I89" s="399">
        <f>IF($R$1&lt;3,"&lt;3",SUMIFS('DATA TEMPLATE 1516'!GQ:GQ,'DATA TEMPLATE 1516'!$D:$D,3,'DATA TEMPLATE 1516'!$H:$H,"CS"))</f>
        <v>21970116</v>
      </c>
      <c r="J89" s="369">
        <f>IF($R$1&lt;3,"&lt;3",SUMIFS('DATA TEMPLATE 1617'!$GY:$GY,'DATA TEMPLATE 1617'!$D:$D,3,'DATA TEMPLATE 1617'!$H:$H,"CS"))</f>
        <v>3288</v>
      </c>
      <c r="K89" s="399">
        <f>IF($R$1&lt;3,"&lt;3",SUMIFS('DATA TEMPLATE 1617'!$GZ:$GZ,'DATA TEMPLATE 1617'!$D:$D,3,'DATA TEMPLATE 1617'!$H:$H,"CS"))</f>
        <v>40607962</v>
      </c>
    </row>
    <row r="90" spans="1:15" ht="24.75" customHeight="1" x14ac:dyDescent="0.25">
      <c r="B90" s="518" t="s">
        <v>507</v>
      </c>
      <c r="C90" s="370">
        <f>SUM('DATA TEMPLATE 1617'!HA:HA)</f>
        <v>45</v>
      </c>
      <c r="D90" s="398">
        <f>SUM('DATA TEMPLATE 1617'!HB:HB)</f>
        <v>136536</v>
      </c>
      <c r="E90" s="370">
        <f>IF($R$1&lt;3,"&lt;3",SUMIF('DATA TEMPLATE 1617'!$D:$D,3,'DATA TEMPLATE 1617'!$HA:$HA))</f>
        <v>45</v>
      </c>
      <c r="F90" s="398">
        <f>IF($R$1&lt;3,"&lt;3",SUMIF('DATA TEMPLATE 1617'!$D:$D,3,'DATA TEMPLATE 1617'!$HB:$HB))</f>
        <v>136536</v>
      </c>
      <c r="G90" s="517"/>
      <c r="H90" s="370">
        <f>IF($R$1&lt;3,"&lt;3",SUMIFS('DATA TEMPLATE 1516'!GR:GR,'DATA TEMPLATE 1516'!$D:$D,3,'DATA TEMPLATE 1516'!$H:$H,"CS"))</f>
        <v>52</v>
      </c>
      <c r="I90" s="398">
        <f>IF($R$1&lt;3,"&lt;3",SUMIFS('DATA TEMPLATE 1516'!GS:GS,'DATA TEMPLATE 1516'!$D:$D,3,'DATA TEMPLATE 1516'!$H:$H,"CS"))</f>
        <v>187688</v>
      </c>
      <c r="J90" s="370">
        <f>IF($R$1&lt;3,"&lt;3",SUMIFS('DATA TEMPLATE 1617'!$HA:$HA,'DATA TEMPLATE 1617'!$D:$D,3,'DATA TEMPLATE 1617'!$H:$H,"CS"))</f>
        <v>45</v>
      </c>
      <c r="K90" s="398">
        <f>IF($R$1&lt;3,"&lt;3",SUMIFS('DATA TEMPLATE 1617'!$HB:$HB,'DATA TEMPLATE 1617'!$D:$D,3,'DATA TEMPLATE 1617'!$H:$H,"CS"))</f>
        <v>136536</v>
      </c>
    </row>
    <row r="91" spans="1:15" ht="18.75" customHeight="1" x14ac:dyDescent="0.25">
      <c r="B91" s="520"/>
      <c r="C91" s="391"/>
      <c r="D91" s="391"/>
      <c r="E91" s="391"/>
      <c r="F91" s="391"/>
      <c r="G91" s="517"/>
      <c r="H91" s="391"/>
      <c r="I91" s="391"/>
      <c r="J91" s="391"/>
      <c r="K91" s="391"/>
    </row>
    <row r="92" spans="1:15" ht="37.5" customHeight="1" x14ac:dyDescent="0.25">
      <c r="B92" s="521" t="s">
        <v>512</v>
      </c>
      <c r="C92" s="392" t="s">
        <v>513</v>
      </c>
      <c r="D92" s="393" t="s">
        <v>509</v>
      </c>
      <c r="E92" s="394" t="s">
        <v>513</v>
      </c>
      <c r="F92" s="395" t="s">
        <v>509</v>
      </c>
      <c r="G92" s="517"/>
      <c r="H92" s="392" t="s">
        <v>513</v>
      </c>
      <c r="I92" s="393" t="s">
        <v>509</v>
      </c>
      <c r="J92" s="392" t="s">
        <v>513</v>
      </c>
      <c r="K92" s="393" t="s">
        <v>509</v>
      </c>
    </row>
    <row r="93" spans="1:15" ht="24.75" customHeight="1" x14ac:dyDescent="0.25">
      <c r="B93" s="457" t="s">
        <v>500</v>
      </c>
      <c r="C93" s="396">
        <f>SUM('DATA TEMPLATE 1617'!HC:HC)</f>
        <v>665</v>
      </c>
      <c r="D93" s="400">
        <f>SUM('DATA TEMPLATE 1617'!HD:HD)</f>
        <v>586</v>
      </c>
      <c r="E93" s="396">
        <f>IF($R$1&lt;3,"&lt;3",SUMIF('DATA TEMPLATE 1617'!$D:$D,3,'DATA TEMPLATE 1617'!$HC:$HC))</f>
        <v>665</v>
      </c>
      <c r="F93" s="400">
        <f>IF($R$1&lt;3,"&lt;3",SUMIF('DATA TEMPLATE 1617'!$D:$D,3,'DATA TEMPLATE 1617'!$HD:$HD))</f>
        <v>586</v>
      </c>
      <c r="G93" s="517"/>
      <c r="H93" s="396">
        <f>IF($R$1&lt;3,"&lt;3",SUMIFS('DATA TEMPLATE 1516'!GT:GT,'DATA TEMPLATE 1516'!$D:$D,3,'DATA TEMPLATE 1516'!$H:$H,"CS"))</f>
        <v>1047</v>
      </c>
      <c r="I93" s="400">
        <f>IF($R$1&lt;3,"&lt;3",SUMIFS('DATA TEMPLATE 1516'!GU:GU,'DATA TEMPLATE 1516'!$D:$D,3,'DATA TEMPLATE 1516'!$H:$H,"CS"))</f>
        <v>806</v>
      </c>
      <c r="J93" s="396">
        <f>IF($R$1&lt;3,"&lt;3",SUMIFS('DATA TEMPLATE 1617'!$HC:$HC,'DATA TEMPLATE 1617'!$D:$D,3,'DATA TEMPLATE 1617'!$H:$H,"CS"))</f>
        <v>665</v>
      </c>
      <c r="K93" s="400">
        <f>IF($R$1&lt;3,"&lt;3",SUMIFS('DATA TEMPLATE 1617'!$HD:$HD,'DATA TEMPLATE 1617'!$D:$D,3,'DATA TEMPLATE 1617'!$H:$H,"CS"))</f>
        <v>586</v>
      </c>
    </row>
    <row r="94" spans="1:15" ht="24.75" customHeight="1" x14ac:dyDescent="0.25">
      <c r="B94" s="461" t="s">
        <v>510</v>
      </c>
      <c r="C94" s="369">
        <f>SUM('DATA TEMPLATE 1617'!HE:HE)</f>
        <v>79</v>
      </c>
      <c r="D94" s="399">
        <f>SUM('DATA TEMPLATE 1617'!HF:HF)</f>
        <v>20</v>
      </c>
      <c r="E94" s="369">
        <f>IF($R$1&lt;3,"&lt;3",SUMIF('DATA TEMPLATE 1617'!$D:$D,3,'DATA TEMPLATE 1617'!$HE:$HE))</f>
        <v>79</v>
      </c>
      <c r="F94" s="399">
        <f>IF($R$1&lt;3,"&lt;3",SUMIF('DATA TEMPLATE 1617'!$D:$D,3,'DATA TEMPLATE 1617'!$HF:$HF))</f>
        <v>20</v>
      </c>
      <c r="G94" s="517"/>
      <c r="H94" s="369">
        <f>IF($R$1&lt;3,"&lt;3",SUMIFS('DATA TEMPLATE 1516'!GV:GV,'DATA TEMPLATE 1516'!$D:$D,3,'DATA TEMPLATE 1516'!$H:$H,"CS"))</f>
        <v>99</v>
      </c>
      <c r="I94" s="399">
        <f>IF($R$1&lt;3,"&lt;3",SUMIFS('DATA TEMPLATE 1516'!GW:GW,'DATA TEMPLATE 1516'!$D:$D,3,'DATA TEMPLATE 1516'!$H:$H,"CS"))</f>
        <v>2232</v>
      </c>
      <c r="J94" s="369">
        <f>IF($R$1&lt;3,"&lt;3",SUMIFS('DATA TEMPLATE 1617'!$HE:$HE,'DATA TEMPLATE 1617'!$D:$D,3,'DATA TEMPLATE 1617'!$H:$H,"CS"))</f>
        <v>79</v>
      </c>
      <c r="K94" s="399">
        <f>IF($R$1&lt;3,"&lt;3",SUMIFS('DATA TEMPLATE 1617'!$HF:$HF,'DATA TEMPLATE 1617'!$D:$D,3,'DATA TEMPLATE 1617'!$H:$H,"CS"))</f>
        <v>20</v>
      </c>
    </row>
    <row r="95" spans="1:15" ht="24.75" customHeight="1" x14ac:dyDescent="0.25">
      <c r="B95" s="461" t="s">
        <v>511</v>
      </c>
      <c r="C95" s="369">
        <f>SUM('DATA TEMPLATE 1617'!HG:HG)</f>
        <v>38899</v>
      </c>
      <c r="D95" s="399">
        <f>SUM('DATA TEMPLATE 1617'!HH:HH)</f>
        <v>38065</v>
      </c>
      <c r="E95" s="369">
        <f>IF($R$1&lt;3,"&lt;3",SUMIF('DATA TEMPLATE 1617'!$D:$D,3,'DATA TEMPLATE 1617'!$HG:$HG))</f>
        <v>38899</v>
      </c>
      <c r="F95" s="399">
        <f>IF($R$1&lt;3,"&lt;3",SUMIF('DATA TEMPLATE 1617'!$D:$D,3,'DATA TEMPLATE 1617'!$HH:$HH))</f>
        <v>38065</v>
      </c>
      <c r="G95" s="517"/>
      <c r="H95" s="369">
        <f>IF($R$1&lt;3,"&lt;3",SUMIFS('DATA TEMPLATE 1516'!GX:GX,'DATA TEMPLATE 1516'!$D:$D,3,'DATA TEMPLATE 1516'!$H:$H,"CS"))</f>
        <v>9756</v>
      </c>
      <c r="I95" s="399">
        <f>IF($R$1&lt;3,"&lt;3",SUMIFS('DATA TEMPLATE 1516'!GY:GY,'DATA TEMPLATE 1516'!$D:$D,3,'DATA TEMPLATE 1516'!$H:$H,"CS"))</f>
        <v>33213</v>
      </c>
      <c r="J95" s="369">
        <f>IF($R$1&lt;3,"&lt;3",SUMIFS('DATA TEMPLATE 1617'!$HG:$HG,'DATA TEMPLATE 1617'!$D:$D,3,'DATA TEMPLATE 1617'!$H:$H,"CS"))</f>
        <v>38899</v>
      </c>
      <c r="K95" s="399">
        <f>IF($R$1&lt;3,"&lt;3",SUMIFS('DATA TEMPLATE 1617'!$HH:$HH,'DATA TEMPLATE 1617'!$D:$D,3,'DATA TEMPLATE 1617'!$H:$H,"CS"))</f>
        <v>38065</v>
      </c>
    </row>
    <row r="96" spans="1:15" ht="24.75" customHeight="1" x14ac:dyDescent="0.25">
      <c r="B96" s="466" t="s">
        <v>504</v>
      </c>
      <c r="C96" s="383">
        <f>SUM('DATA TEMPLATE 1617'!HI:HI)</f>
        <v>1408</v>
      </c>
      <c r="D96" s="401">
        <f>SUM('DATA TEMPLATE 1617'!HJ:HJ)</f>
        <v>39587</v>
      </c>
      <c r="E96" s="383">
        <f>IF($R$1&lt;3,"&lt;3",SUMIF('DATA TEMPLATE 1617'!$D:$D,3,'DATA TEMPLATE 1617'!$HI:$HI))</f>
        <v>1408</v>
      </c>
      <c r="F96" s="401">
        <f>IF($R$1&lt;3,"&lt;3",SUMIF('DATA TEMPLATE 1617'!$D:$D,3,'DATA TEMPLATE 1617'!$HJ:$HJ))</f>
        <v>39587</v>
      </c>
      <c r="G96" s="517"/>
      <c r="H96" s="383">
        <f>IF($R$1&lt;3,"&lt;3",SUMIFS('DATA TEMPLATE 1516'!GZ:GZ,'DATA TEMPLATE 1516'!$D:$D,3,'DATA TEMPLATE 1516'!$H:$H,"CS"))</f>
        <v>1035</v>
      </c>
      <c r="I96" s="401">
        <f>IF($R$1&lt;3,"&lt;3",SUMIFS('DATA TEMPLATE 1516'!HA:HA,'DATA TEMPLATE 1516'!$D:$D,3,'DATA TEMPLATE 1516'!$H:$H,"CS"))</f>
        <v>12868</v>
      </c>
      <c r="J96" s="383">
        <f>IF($R$1&lt;3,"&lt;3",SUMIFS('DATA TEMPLATE 1617'!$HI:$HI,'DATA TEMPLATE 1617'!$D:$D,3,'DATA TEMPLATE 1617'!$H:$H,"CS"))</f>
        <v>1407</v>
      </c>
      <c r="K96" s="401">
        <f>IF($R$1&lt;3,"&lt;3",SUMIFS('DATA TEMPLATE 1617'!$HJ:$HJ,'DATA TEMPLATE 1617'!$D:$D,3,'DATA TEMPLATE 1617'!$H:$H,"CS"))</f>
        <v>39586</v>
      </c>
    </row>
    <row r="97" spans="1:29" ht="23.25" customHeight="1" x14ac:dyDescent="0.25"/>
    <row r="98" spans="1:29" ht="25.5" customHeight="1" x14ac:dyDescent="0.25">
      <c r="A98" s="431"/>
      <c r="B98" s="432" t="s">
        <v>672</v>
      </c>
      <c r="C98" s="531" t="s">
        <v>671</v>
      </c>
      <c r="D98" s="531"/>
      <c r="E98" s="431"/>
      <c r="F98" s="304" t="str">
        <f>CONCATENATE("Current Selection"," (",$R$1,")")</f>
        <v>Current Selection (649)</v>
      </c>
      <c r="G98" s="430"/>
      <c r="H98" s="431"/>
      <c r="I98" s="431"/>
      <c r="J98" s="431"/>
      <c r="K98" s="431"/>
      <c r="L98" s="431"/>
      <c r="M98" s="431"/>
      <c r="N98" s="431"/>
      <c r="O98" s="431"/>
    </row>
    <row r="99" spans="1:29" s="434" customFormat="1" ht="29.25" customHeight="1" x14ac:dyDescent="0.25">
      <c r="A99" s="433"/>
      <c r="B99" s="433"/>
      <c r="C99" s="433"/>
      <c r="D99" s="433"/>
      <c r="E99" s="433"/>
      <c r="F99" s="433"/>
      <c r="H99" s="433"/>
      <c r="J99" s="426"/>
      <c r="K99" s="426"/>
      <c r="L99" s="426"/>
      <c r="M99" s="522"/>
      <c r="N99" s="523"/>
      <c r="O99" s="433"/>
      <c r="P99" s="433"/>
    </row>
    <row r="100" spans="1:29" ht="48" customHeight="1" x14ac:dyDescent="0.25">
      <c r="B100" s="463" t="s">
        <v>683</v>
      </c>
      <c r="C100" s="524" t="s">
        <v>673</v>
      </c>
      <c r="D100" s="524" t="s">
        <v>696</v>
      </c>
      <c r="E100" s="525" t="s">
        <v>30</v>
      </c>
      <c r="F100" s="526" t="s">
        <v>673</v>
      </c>
      <c r="G100" s="526" t="s">
        <v>696</v>
      </c>
      <c r="H100" s="527" t="s">
        <v>30</v>
      </c>
      <c r="M100" s="426"/>
      <c r="N100" s="426"/>
      <c r="S100" s="528" t="s">
        <v>673</v>
      </c>
      <c r="T100" s="529" t="s">
        <v>674</v>
      </c>
      <c r="U100" s="529" t="s">
        <v>675</v>
      </c>
      <c r="V100" s="529" t="s">
        <v>676</v>
      </c>
      <c r="W100" s="423" t="s">
        <v>696</v>
      </c>
      <c r="Y100" s="528" t="s">
        <v>673</v>
      </c>
      <c r="Z100" s="529" t="s">
        <v>674</v>
      </c>
      <c r="AA100" s="529" t="s">
        <v>675</v>
      </c>
      <c r="AB100" s="529" t="s">
        <v>676</v>
      </c>
      <c r="AC100" s="423" t="s">
        <v>696</v>
      </c>
    </row>
    <row r="101" spans="1:29" ht="21" customHeight="1" x14ac:dyDescent="0.25">
      <c r="B101" s="457" t="s">
        <v>677</v>
      </c>
      <c r="C101" s="315">
        <f>S101/S$105</f>
        <v>0.51597444089456868</v>
      </c>
      <c r="D101" s="315">
        <f>W101/W$105</f>
        <v>0.38107489994282445</v>
      </c>
      <c r="E101" s="319">
        <f>AVERAGE(C101:D101)</f>
        <v>0.44852467041869659</v>
      </c>
      <c r="F101" s="315">
        <f>IFERROR(Y101/Y$105, "-")</f>
        <v>0.51597444089456868</v>
      </c>
      <c r="G101" s="315">
        <f>IFERROR(AC101/AC$105, "-")</f>
        <v>0.38107489994282445</v>
      </c>
      <c r="H101" s="319">
        <f>IFERROR(AVERAGE(F101:G101), "-")</f>
        <v>0.44852467041869659</v>
      </c>
      <c r="S101" s="423">
        <f>SUM('DATA TEMPLATE 1617'!$HM:$HM)</f>
        <v>3230</v>
      </c>
      <c r="T101" s="423">
        <f>SUM('DATA TEMPLATE 1617'!$HR:$HR)</f>
        <v>1103</v>
      </c>
      <c r="U101" s="423">
        <f>SUM('DATA TEMPLATE 1617'!$HW:$HW)</f>
        <v>201</v>
      </c>
      <c r="V101" s="423">
        <f>SUM('DATA TEMPLATE 1617'!$IB:$IB)</f>
        <v>29</v>
      </c>
      <c r="W101" s="423">
        <f>SUM(T101:V101)</f>
        <v>1333</v>
      </c>
      <c r="Y101" s="423">
        <f>IF($R$1&lt;3,"&lt;3",SUMIF('DATA TEMPLATE 1617'!$D:$D,3,'DATA TEMPLATE 1617'!$HM:$HM))</f>
        <v>3230</v>
      </c>
      <c r="Z101" s="423">
        <f>IF($R$1&lt;3,"&lt;3",SUMIF('DATA TEMPLATE 1617'!$D:$D,3,'DATA TEMPLATE 1617'!$HR:$HR))</f>
        <v>1103</v>
      </c>
      <c r="AA101" s="423">
        <f>IF($R$1&lt;3,"&lt;3",SUMIF('DATA TEMPLATE 1617'!$D:$D,3,'DATA TEMPLATE 1617'!$HW:$HW))</f>
        <v>201</v>
      </c>
      <c r="AB101" s="423">
        <f>IF($R$1&lt;3,"&lt;3",SUMIF('DATA TEMPLATE 1617'!$D:$D,3,'DATA TEMPLATE 1617'!$IB:$IB))</f>
        <v>29</v>
      </c>
      <c r="AC101" s="423">
        <f>SUM(Z101:AB101)</f>
        <v>1333</v>
      </c>
    </row>
    <row r="102" spans="1:29" ht="21" customHeight="1" x14ac:dyDescent="0.25">
      <c r="B102" s="461" t="s">
        <v>678</v>
      </c>
      <c r="C102" s="316">
        <f>S102/S$105</f>
        <v>0.46246006389776356</v>
      </c>
      <c r="D102" s="316">
        <f t="shared" ref="D102:D104" si="31">W102/W$105</f>
        <v>0.57032590051457976</v>
      </c>
      <c r="E102" s="320">
        <f t="shared" ref="E102:E104" si="32">AVERAGE(C102:D102)</f>
        <v>0.51639298220617169</v>
      </c>
      <c r="F102" s="316">
        <f>IFERROR(Y102/Y$105, "-")</f>
        <v>0.46246006389776356</v>
      </c>
      <c r="G102" s="316">
        <f>IFERROR(AC102/AC$105, "-")</f>
        <v>0.57032590051457976</v>
      </c>
      <c r="H102" s="320">
        <f t="shared" ref="H102:H104" si="33">IFERROR(AVERAGE(F102:G102), "-")</f>
        <v>0.51639298220617169</v>
      </c>
      <c r="S102" s="423">
        <f>SUM('DATA TEMPLATE 1617'!$HL:$HL)</f>
        <v>2895</v>
      </c>
      <c r="T102" s="423">
        <f>SUM('DATA TEMPLATE 1617'!$HQ:$HQ)</f>
        <v>1620</v>
      </c>
      <c r="U102" s="423">
        <f>SUM('DATA TEMPLATE 1617'!$HV:$HV)</f>
        <v>325</v>
      </c>
      <c r="V102" s="423">
        <f>SUM('DATA TEMPLATE 1617'!$IA:$IA)</f>
        <v>50</v>
      </c>
      <c r="W102" s="423">
        <f t="shared" ref="W102:W105" si="34">SUM(T102:V102)</f>
        <v>1995</v>
      </c>
      <c r="Y102" s="423">
        <f>IF($R$1&lt;3,"&lt;3",SUMIF('DATA TEMPLATE 1617'!$D:$D,3,'DATA TEMPLATE 1617'!$HL:$HL))</f>
        <v>2895</v>
      </c>
      <c r="Z102" s="423">
        <f>IF($R$1&lt;3,"&lt;3",SUMIF('DATA TEMPLATE 1617'!$D:$D,3,'DATA TEMPLATE 1617'!$HQ:$HQ))</f>
        <v>1620</v>
      </c>
      <c r="AA102" s="423">
        <f>IF($R$1&lt;3,"&lt;3",SUMIF('DATA TEMPLATE 1617'!$D:$D,3,'DATA TEMPLATE 1617'!$HV:$HV))</f>
        <v>325</v>
      </c>
      <c r="AB102" s="423">
        <f>IF($R$1&lt;3,"&lt;3",SUMIF('DATA TEMPLATE 1617'!$D:$D,3,'DATA TEMPLATE 1617'!$IA:$IA))</f>
        <v>50</v>
      </c>
      <c r="AC102" s="423">
        <f t="shared" ref="AC102:AC105" si="35">SUM(Z102:AB102)</f>
        <v>1995</v>
      </c>
    </row>
    <row r="103" spans="1:29" ht="21" customHeight="1" x14ac:dyDescent="0.25">
      <c r="B103" s="461" t="s">
        <v>679</v>
      </c>
      <c r="C103" s="316">
        <f>S103/S$105</f>
        <v>7.5079872204472844E-3</v>
      </c>
      <c r="D103" s="316">
        <f t="shared" si="31"/>
        <v>8.2904516866781023E-3</v>
      </c>
      <c r="E103" s="320">
        <f t="shared" si="32"/>
        <v>7.8992194535626933E-3</v>
      </c>
      <c r="F103" s="316">
        <f>IFERROR(Y103/Y$105, "-")</f>
        <v>7.5079872204472844E-3</v>
      </c>
      <c r="G103" s="316">
        <f>IFERROR(AC103/AC$105, "-")</f>
        <v>8.2904516866781023E-3</v>
      </c>
      <c r="H103" s="320">
        <f t="shared" si="33"/>
        <v>7.8992194535626933E-3</v>
      </c>
      <c r="S103" s="423">
        <f>SUM('DATA TEMPLATE 1617'!$HO:$HO)</f>
        <v>47</v>
      </c>
      <c r="T103" s="423">
        <f>SUM('DATA TEMPLATE 1617'!$HT:$HT)</f>
        <v>14</v>
      </c>
      <c r="U103" s="423">
        <f>SUM('DATA TEMPLATE 1617'!$HY:$HY)</f>
        <v>15</v>
      </c>
      <c r="V103" s="423">
        <f>SUM('DATA TEMPLATE 1617'!$ID:$ID)</f>
        <v>0</v>
      </c>
      <c r="W103" s="423">
        <f t="shared" si="34"/>
        <v>29</v>
      </c>
      <c r="Y103" s="423">
        <f>IF($R$1&lt;3,"&lt;3",SUMIF('DATA TEMPLATE 1617'!$D:$D,3,'DATA TEMPLATE 1617'!$HO:$HO))</f>
        <v>47</v>
      </c>
      <c r="Z103" s="423">
        <f>IF($R$1&lt;3,"&lt;3",SUMIF('DATA TEMPLATE 1617'!$D:$D,3,'DATA TEMPLATE 1617'!$HT:$HT))</f>
        <v>14</v>
      </c>
      <c r="AA103" s="423">
        <f>IF($R$1&lt;3,"&lt;3",SUMIF('DATA TEMPLATE 1617'!$D:$D,3,'DATA TEMPLATE 1617'!$HY:$HY))</f>
        <v>15</v>
      </c>
      <c r="AB103" s="423">
        <f>IF($R$1&lt;3,"&lt;3",SUMIF('DATA TEMPLATE 1617'!$D:$D,3,'DATA TEMPLATE 1617'!$ID:$ID))</f>
        <v>0</v>
      </c>
      <c r="AC103" s="423">
        <f t="shared" si="35"/>
        <v>29</v>
      </c>
    </row>
    <row r="104" spans="1:29" ht="21" customHeight="1" x14ac:dyDescent="0.25">
      <c r="B104" s="466" t="s">
        <v>680</v>
      </c>
      <c r="C104" s="316">
        <f>S104/S$105</f>
        <v>1.4057507987220448E-2</v>
      </c>
      <c r="D104" s="316">
        <f t="shared" si="31"/>
        <v>4.0308747855917669E-2</v>
      </c>
      <c r="E104" s="320">
        <f t="shared" si="32"/>
        <v>2.7183127921569059E-2</v>
      </c>
      <c r="F104" s="316">
        <f>IFERROR(Y104/Y$105, "-")</f>
        <v>1.4057507987220448E-2</v>
      </c>
      <c r="G104" s="316">
        <f>IFERROR(AC104/AC$105, "-")</f>
        <v>4.0308747855917669E-2</v>
      </c>
      <c r="H104" s="320">
        <f t="shared" si="33"/>
        <v>2.7183127921569059E-2</v>
      </c>
      <c r="S104" s="423">
        <f>SUM('DATA TEMPLATE 1617'!$HP:$HP)</f>
        <v>88</v>
      </c>
      <c r="T104" s="423">
        <f>SUM('DATA TEMPLATE 1617'!$HU:$HU)</f>
        <v>127</v>
      </c>
      <c r="U104" s="423">
        <f>SUM('DATA TEMPLATE 1617'!$HZ:$HZ)</f>
        <v>3</v>
      </c>
      <c r="V104" s="423">
        <f>SUM('DATA TEMPLATE 1617'!$IE:$IE)</f>
        <v>11</v>
      </c>
      <c r="W104" s="423">
        <f t="shared" si="34"/>
        <v>141</v>
      </c>
      <c r="Y104" s="423">
        <f>IF($R$1&lt;3,"&lt;3",SUMIF('DATA TEMPLATE 1617'!$D:$D,3,'DATA TEMPLATE 1617'!$HP:$HP))</f>
        <v>88</v>
      </c>
      <c r="Z104" s="423">
        <f>IF($R$1&lt;3,"&lt;3",SUMIF('DATA TEMPLATE 1617'!$D:$D,3,'DATA TEMPLATE 1617'!$HU:$HU))</f>
        <v>127</v>
      </c>
      <c r="AA104" s="423">
        <f>IF($R$1&lt;3,"&lt;3",SUMIF('DATA TEMPLATE 1617'!$D:$D,3,'DATA TEMPLATE 1617'!$HZ:$HZ))</f>
        <v>3</v>
      </c>
      <c r="AB104" s="423">
        <f>IF($R$1&lt;3,"&lt;3",SUMIF('DATA TEMPLATE 1617'!$D:$D,3,'DATA TEMPLATE 1617'!$IE:$IE))</f>
        <v>11</v>
      </c>
      <c r="AC104" s="423">
        <f t="shared" si="35"/>
        <v>141</v>
      </c>
    </row>
    <row r="105" spans="1:29" ht="27.75" customHeight="1" x14ac:dyDescent="0.25">
      <c r="B105" s="463" t="s">
        <v>30</v>
      </c>
      <c r="C105" s="259">
        <v>1</v>
      </c>
      <c r="D105" s="259">
        <v>0.99999999999999989</v>
      </c>
      <c r="E105" s="260">
        <v>1</v>
      </c>
      <c r="F105" s="332">
        <v>1</v>
      </c>
      <c r="G105" s="332">
        <v>0.99999999999999989</v>
      </c>
      <c r="H105" s="333">
        <v>1</v>
      </c>
      <c r="S105" s="423">
        <f>SUM(S101:S104)</f>
        <v>6260</v>
      </c>
      <c r="T105" s="423">
        <f t="shared" ref="T105:V105" si="36">SUM(T101:T104)</f>
        <v>2864</v>
      </c>
      <c r="U105" s="423">
        <f t="shared" si="36"/>
        <v>544</v>
      </c>
      <c r="V105" s="423">
        <f t="shared" si="36"/>
        <v>90</v>
      </c>
      <c r="W105" s="423">
        <f t="shared" si="34"/>
        <v>3498</v>
      </c>
      <c r="Y105" s="423">
        <f>SUM(Y101:Y104)</f>
        <v>6260</v>
      </c>
      <c r="Z105" s="423">
        <f t="shared" ref="Z105" si="37">SUM(Z101:Z104)</f>
        <v>2864</v>
      </c>
      <c r="AA105" s="423">
        <f t="shared" ref="AA105" si="38">SUM(AA101:AA104)</f>
        <v>544</v>
      </c>
      <c r="AB105" s="423">
        <f t="shared" ref="AB105" si="39">SUM(AB101:AB104)</f>
        <v>90</v>
      </c>
      <c r="AC105" s="423">
        <f t="shared" si="35"/>
        <v>3498</v>
      </c>
    </row>
    <row r="106" spans="1:29" x14ac:dyDescent="0.25">
      <c r="J106" s="426"/>
      <c r="K106" s="426"/>
      <c r="L106" s="426"/>
    </row>
    <row r="107" spans="1:29" x14ac:dyDescent="0.25"/>
    <row r="108" spans="1:29" x14ac:dyDescent="0.25"/>
    <row r="109" spans="1:29" x14ac:dyDescent="0.25"/>
    <row r="110" spans="1:29" hidden="1" x14ac:dyDescent="0.25"/>
    <row r="111" spans="1:29" hidden="1" x14ac:dyDescent="0.25"/>
    <row r="112" spans="1:29"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sheetData>
  <sheetProtection algorithmName="SHA-512" hashValue="EWV+QbUzOpQHPxjS7FDUlkeS+jD2pTRvekizS4DqOgLR4qUB4k4Q6iw8W6IqKsARg/5VuBqodw8XzbzxpBPtPQ==" saltValue="Ws3kRUQ6/lIo/vXVp+drgw==" spinCount="100000" sheet="1" objects="1" scenarios="1" formatCells="0" formatColumns="0" formatRows="0" insertHyperlinks="0" selectLockedCells="1" sort="0" autoFilter="0" pivotTables="0"/>
  <mergeCells count="32">
    <mergeCell ref="H27:I27"/>
    <mergeCell ref="J27:K27"/>
    <mergeCell ref="H82:I82"/>
    <mergeCell ref="J82:K82"/>
    <mergeCell ref="J72:L72"/>
    <mergeCell ref="H34:I34"/>
    <mergeCell ref="M72:O72"/>
    <mergeCell ref="L2:M2"/>
    <mergeCell ref="H18:I18"/>
    <mergeCell ref="J18:K18"/>
    <mergeCell ref="H8:I8"/>
    <mergeCell ref="J8:K8"/>
    <mergeCell ref="J5:M5"/>
    <mergeCell ref="L4:M4"/>
    <mergeCell ref="L3:M3"/>
    <mergeCell ref="M47:O47"/>
    <mergeCell ref="J47:L47"/>
    <mergeCell ref="H29:I29"/>
    <mergeCell ref="H28:I28"/>
    <mergeCell ref="J28:K28"/>
    <mergeCell ref="J29:K29"/>
    <mergeCell ref="J34:K34"/>
    <mergeCell ref="C98:D98"/>
    <mergeCell ref="C81:D81"/>
    <mergeCell ref="C71:D71"/>
    <mergeCell ref="C7:D7"/>
    <mergeCell ref="E7:F7"/>
    <mergeCell ref="C32:D32"/>
    <mergeCell ref="E32:F32"/>
    <mergeCell ref="C46:D46"/>
    <mergeCell ref="C17:D17"/>
    <mergeCell ref="E17:F17"/>
  </mergeCells>
  <conditionalFormatting sqref="D10:D14">
    <cfRule type="dataBar" priority="105">
      <dataBar>
        <cfvo type="num" val="0"/>
        <cfvo type="num" val="1"/>
        <color theme="4" tint="0.59999389629810485"/>
      </dataBar>
      <extLst>
        <ext xmlns:x14="http://schemas.microsoft.com/office/spreadsheetml/2009/9/main" uri="{B025F937-C7B1-47D3-B67F-A62EFF666E3E}">
          <x14:id>{CC27F153-7693-41DF-A916-4E124A4604BF}</x14:id>
        </ext>
      </extLst>
    </cfRule>
  </conditionalFormatting>
  <conditionalFormatting sqref="D20:D28 F20:F28">
    <cfRule type="dataBar" priority="104">
      <dataBar>
        <cfvo type="num" val="0"/>
        <cfvo type="num" val="1"/>
        <color theme="4" tint="0.39997558519241921"/>
      </dataBar>
      <extLst>
        <ext xmlns:x14="http://schemas.microsoft.com/office/spreadsheetml/2009/9/main" uri="{B025F937-C7B1-47D3-B67F-A62EFF666E3E}">
          <x14:id>{125EEFFD-CBC7-4C0E-9916-91894DE1F196}</x14:id>
        </ext>
      </extLst>
    </cfRule>
  </conditionalFormatting>
  <conditionalFormatting sqref="I10:I14">
    <cfRule type="dataBar" priority="94">
      <dataBar>
        <cfvo type="num" val="0"/>
        <cfvo type="num" val="1"/>
        <color theme="9" tint="0.59999389629810485"/>
      </dataBar>
      <extLst>
        <ext xmlns:x14="http://schemas.microsoft.com/office/spreadsheetml/2009/9/main" uri="{B025F937-C7B1-47D3-B67F-A62EFF666E3E}">
          <x14:id>{782FE023-5708-41F0-9D21-FD027BE86340}</x14:id>
        </ext>
      </extLst>
    </cfRule>
  </conditionalFormatting>
  <conditionalFormatting sqref="F35:F44">
    <cfRule type="dataBar" priority="56">
      <dataBar>
        <cfvo type="num" val="0"/>
        <cfvo type="num" val="50"/>
        <color rgb="FF638EC6"/>
      </dataBar>
      <extLst>
        <ext xmlns:x14="http://schemas.microsoft.com/office/spreadsheetml/2009/9/main" uri="{B025F937-C7B1-47D3-B67F-A62EFF666E3E}">
          <x14:id>{F13F0F15-B19B-4917-A0AA-7D38BFD12486}</x14:id>
        </ext>
      </extLst>
    </cfRule>
  </conditionalFormatting>
  <conditionalFormatting sqref="I35:I44">
    <cfRule type="dataBar" priority="55">
      <dataBar>
        <cfvo type="num" val="0"/>
        <cfvo type="num" val="50"/>
        <color theme="9" tint="0.39997558519241921"/>
      </dataBar>
      <extLst>
        <ext xmlns:x14="http://schemas.microsoft.com/office/spreadsheetml/2009/9/main" uri="{B025F937-C7B1-47D3-B67F-A62EFF666E3E}">
          <x14:id>{97680335-4830-4647-83DC-0470E557E10F}</x14:id>
        </ext>
      </extLst>
    </cfRule>
  </conditionalFormatting>
  <conditionalFormatting sqref="K35:K44">
    <cfRule type="dataBar" priority="54">
      <dataBar>
        <cfvo type="num" val="0"/>
        <cfvo type="num" val="50"/>
        <color theme="9" tint="0.39997558519241921"/>
      </dataBar>
      <extLst>
        <ext xmlns:x14="http://schemas.microsoft.com/office/spreadsheetml/2009/9/main" uri="{B025F937-C7B1-47D3-B67F-A62EFF666E3E}">
          <x14:id>{DB510A25-CA63-4390-989C-41A70EADB8ED}</x14:id>
        </ext>
      </extLst>
    </cfRule>
  </conditionalFormatting>
  <conditionalFormatting sqref="F10:F14">
    <cfRule type="dataBar" priority="40">
      <dataBar>
        <cfvo type="num" val="0"/>
        <cfvo type="num" val="1"/>
        <color theme="4" tint="0.59999389629810485"/>
      </dataBar>
      <extLst>
        <ext xmlns:x14="http://schemas.microsoft.com/office/spreadsheetml/2009/9/main" uri="{B025F937-C7B1-47D3-B67F-A62EFF666E3E}">
          <x14:id>{9B4BA614-5325-4A1E-B858-A7915917C552}</x14:id>
        </ext>
      </extLst>
    </cfRule>
  </conditionalFormatting>
  <conditionalFormatting sqref="K10:K14">
    <cfRule type="dataBar" priority="39">
      <dataBar>
        <cfvo type="num" val="0"/>
        <cfvo type="num" val="1"/>
        <color theme="9" tint="0.59999389629810485"/>
      </dataBar>
      <extLst>
        <ext xmlns:x14="http://schemas.microsoft.com/office/spreadsheetml/2009/9/main" uri="{B025F937-C7B1-47D3-B67F-A62EFF666E3E}">
          <x14:id>{8AF65F18-1891-4E58-900F-2CE90B3D2198}</x14:id>
        </ext>
      </extLst>
    </cfRule>
  </conditionalFormatting>
  <conditionalFormatting sqref="C101:C104">
    <cfRule type="dataBar" priority="37">
      <dataBar>
        <cfvo type="num" val="0"/>
        <cfvo type="num" val="1"/>
        <color theme="5" tint="0.59999389629810485"/>
      </dataBar>
      <extLst>
        <ext xmlns:x14="http://schemas.microsoft.com/office/spreadsheetml/2009/9/main" uri="{B025F937-C7B1-47D3-B67F-A62EFF666E3E}">
          <x14:id>{CD1CD7ED-7FA8-43FC-A023-05DE6635EF9A}</x14:id>
        </ext>
      </extLst>
    </cfRule>
  </conditionalFormatting>
  <conditionalFormatting sqref="D101:D104">
    <cfRule type="dataBar" priority="23">
      <dataBar>
        <cfvo type="num" val="0"/>
        <cfvo type="num" val="1"/>
        <color theme="5" tint="0.59999389629810485"/>
      </dataBar>
      <extLst>
        <ext xmlns:x14="http://schemas.microsoft.com/office/spreadsheetml/2009/9/main" uri="{B025F937-C7B1-47D3-B67F-A62EFF666E3E}">
          <x14:id>{514A64A1-6098-4017-A047-41ADDF275E7D}</x14:id>
        </ext>
      </extLst>
    </cfRule>
  </conditionalFormatting>
  <conditionalFormatting sqref="E101:E104">
    <cfRule type="dataBar" priority="22">
      <dataBar>
        <cfvo type="num" val="0"/>
        <cfvo type="num" val="1"/>
        <color theme="5" tint="0.59999389629810485"/>
      </dataBar>
      <extLst>
        <ext xmlns:x14="http://schemas.microsoft.com/office/spreadsheetml/2009/9/main" uri="{B025F937-C7B1-47D3-B67F-A62EFF666E3E}">
          <x14:id>{C7208D28-74C2-4CD7-B86B-0F6F412865A7}</x14:id>
        </ext>
      </extLst>
    </cfRule>
  </conditionalFormatting>
  <conditionalFormatting sqref="F101:F104">
    <cfRule type="dataBar" priority="10">
      <dataBar>
        <cfvo type="num" val="0"/>
        <cfvo type="num" val="1"/>
        <color theme="5" tint="0.39997558519241921"/>
      </dataBar>
      <extLst>
        <ext xmlns:x14="http://schemas.microsoft.com/office/spreadsheetml/2009/9/main" uri="{B025F937-C7B1-47D3-B67F-A62EFF666E3E}">
          <x14:id>{9A98EFAF-FCF0-45A5-A888-7E21556AEE41}</x14:id>
        </ext>
      </extLst>
    </cfRule>
  </conditionalFormatting>
  <conditionalFormatting sqref="G101:G104">
    <cfRule type="dataBar" priority="9">
      <dataBar>
        <cfvo type="num" val="0"/>
        <cfvo type="num" val="1"/>
        <color theme="5" tint="0.39997558519241921"/>
      </dataBar>
      <extLst>
        <ext xmlns:x14="http://schemas.microsoft.com/office/spreadsheetml/2009/9/main" uri="{B025F937-C7B1-47D3-B67F-A62EFF666E3E}">
          <x14:id>{E3812EFE-3ECC-4653-A893-52B885CFD6C8}</x14:id>
        </ext>
      </extLst>
    </cfRule>
  </conditionalFormatting>
  <conditionalFormatting sqref="H101:H104">
    <cfRule type="dataBar" priority="8">
      <dataBar>
        <cfvo type="num" val="0"/>
        <cfvo type="num" val="1"/>
        <color theme="5" tint="0.39997558519241921"/>
      </dataBar>
      <extLst>
        <ext xmlns:x14="http://schemas.microsoft.com/office/spreadsheetml/2009/9/main" uri="{B025F937-C7B1-47D3-B67F-A62EFF666E3E}">
          <x14:id>{3690C53E-40DE-4A79-87A2-40136832D49A}</x14:id>
        </ext>
      </extLst>
    </cfRule>
  </conditionalFormatting>
  <conditionalFormatting sqref="D35:D44">
    <cfRule type="dataBar" priority="3">
      <dataBar>
        <cfvo type="num" val="0"/>
        <cfvo type="num" val="50"/>
        <color rgb="FF638EC6"/>
      </dataBar>
      <extLst>
        <ext xmlns:x14="http://schemas.microsoft.com/office/spreadsheetml/2009/9/main" uri="{B025F937-C7B1-47D3-B67F-A62EFF666E3E}">
          <x14:id>{69295797-DC3D-4224-BD2B-7A0397F399EC}</x14:id>
        </ext>
      </extLst>
    </cfRule>
  </conditionalFormatting>
  <pageMargins left="0.7" right="0.7" top="0.75" bottom="0.75" header="0.3" footer="0.3"/>
  <pageSetup paperSize="9" orientation="portrait" r:id="rId1"/>
  <ignoredErrors>
    <ignoredError sqref="E15 I10:I14 D20:D23 E10:E14 J11:J14 D24:D28" formula="1"/>
  </ignoredErrors>
  <drawing r:id="rId2"/>
  <extLst>
    <ext xmlns:x14="http://schemas.microsoft.com/office/spreadsheetml/2009/9/main" uri="{78C0D931-6437-407d-A8EE-F0AAD7539E65}">
      <x14:conditionalFormattings>
        <x14:conditionalFormatting xmlns:xm="http://schemas.microsoft.com/office/excel/2006/main">
          <x14:cfRule type="dataBar" id="{CC27F153-7693-41DF-A916-4E124A4604BF}">
            <x14:dataBar minLength="0" maxLength="100" gradient="0">
              <x14:cfvo type="num">
                <xm:f>0</xm:f>
              </x14:cfvo>
              <x14:cfvo type="num">
                <xm:f>1</xm:f>
              </x14:cfvo>
              <x14:negativeFillColor rgb="FFFF0000"/>
              <x14:axisColor rgb="FF000000"/>
            </x14:dataBar>
          </x14:cfRule>
          <xm:sqref>D10:D14</xm:sqref>
        </x14:conditionalFormatting>
        <x14:conditionalFormatting xmlns:xm="http://schemas.microsoft.com/office/excel/2006/main">
          <x14:cfRule type="dataBar" id="{125EEFFD-CBC7-4C0E-9916-91894DE1F196}">
            <x14:dataBar minLength="0" maxLength="100" gradient="0">
              <x14:cfvo type="num">
                <xm:f>0</xm:f>
              </x14:cfvo>
              <x14:cfvo type="num">
                <xm:f>1</xm:f>
              </x14:cfvo>
              <x14:negativeFillColor rgb="FFFF0000"/>
              <x14:axisColor rgb="FF000000"/>
            </x14:dataBar>
          </x14:cfRule>
          <xm:sqref>D20:D28 F20:F28</xm:sqref>
        </x14:conditionalFormatting>
        <x14:conditionalFormatting xmlns:xm="http://schemas.microsoft.com/office/excel/2006/main">
          <x14:cfRule type="dataBar" id="{782FE023-5708-41F0-9D21-FD027BE86340}">
            <x14:dataBar minLength="0" maxLength="100" gradient="0">
              <x14:cfvo type="num">
                <xm:f>0</xm:f>
              </x14:cfvo>
              <x14:cfvo type="num">
                <xm:f>1</xm:f>
              </x14:cfvo>
              <x14:negativeFillColor rgb="FFFF0000"/>
              <x14:axisColor rgb="FF000000"/>
            </x14:dataBar>
          </x14:cfRule>
          <xm:sqref>I10:I14</xm:sqref>
        </x14:conditionalFormatting>
        <x14:conditionalFormatting xmlns:xm="http://schemas.microsoft.com/office/excel/2006/main">
          <x14:cfRule type="dataBar" id="{F13F0F15-B19B-4917-A0AA-7D38BFD12486}">
            <x14:dataBar minLength="0" maxLength="100" gradient="0">
              <x14:cfvo type="num">
                <xm:f>0</xm:f>
              </x14:cfvo>
              <x14:cfvo type="num">
                <xm:f>50</xm:f>
              </x14:cfvo>
              <x14:negativeFillColor rgb="FFFF0000"/>
              <x14:axisColor rgb="FF000000"/>
            </x14:dataBar>
          </x14:cfRule>
          <xm:sqref>F35:F44</xm:sqref>
        </x14:conditionalFormatting>
        <x14:conditionalFormatting xmlns:xm="http://schemas.microsoft.com/office/excel/2006/main">
          <x14:cfRule type="dataBar" id="{97680335-4830-4647-83DC-0470E557E10F}">
            <x14:dataBar minLength="0" maxLength="100">
              <x14:cfvo type="num">
                <xm:f>0</xm:f>
              </x14:cfvo>
              <x14:cfvo type="num">
                <xm:f>50</xm:f>
              </x14:cfvo>
              <x14:negativeFillColor rgb="FFFF0000"/>
              <x14:axisColor rgb="FF000000"/>
            </x14:dataBar>
          </x14:cfRule>
          <xm:sqref>I35:I44</xm:sqref>
        </x14:conditionalFormatting>
        <x14:conditionalFormatting xmlns:xm="http://schemas.microsoft.com/office/excel/2006/main">
          <x14:cfRule type="dataBar" id="{DB510A25-CA63-4390-989C-41A70EADB8ED}">
            <x14:dataBar minLength="0" maxLength="100">
              <x14:cfvo type="num">
                <xm:f>0</xm:f>
              </x14:cfvo>
              <x14:cfvo type="num">
                <xm:f>50</xm:f>
              </x14:cfvo>
              <x14:negativeFillColor rgb="FFFF0000"/>
              <x14:axisColor rgb="FF000000"/>
            </x14:dataBar>
          </x14:cfRule>
          <xm:sqref>K35:K44</xm:sqref>
        </x14:conditionalFormatting>
        <x14:conditionalFormatting xmlns:xm="http://schemas.microsoft.com/office/excel/2006/main">
          <x14:cfRule type="dataBar" id="{9B4BA614-5325-4A1E-B858-A7915917C552}">
            <x14:dataBar minLength="0" maxLength="100" gradient="0">
              <x14:cfvo type="num">
                <xm:f>0</xm:f>
              </x14:cfvo>
              <x14:cfvo type="num">
                <xm:f>1</xm:f>
              </x14:cfvo>
              <x14:negativeFillColor rgb="FFFF0000"/>
              <x14:axisColor rgb="FF000000"/>
            </x14:dataBar>
          </x14:cfRule>
          <xm:sqref>F10:F14</xm:sqref>
        </x14:conditionalFormatting>
        <x14:conditionalFormatting xmlns:xm="http://schemas.microsoft.com/office/excel/2006/main">
          <x14:cfRule type="dataBar" id="{8AF65F18-1891-4E58-900F-2CE90B3D2198}">
            <x14:dataBar minLength="0" maxLength="100" gradient="0">
              <x14:cfvo type="num">
                <xm:f>0</xm:f>
              </x14:cfvo>
              <x14:cfvo type="num">
                <xm:f>1</xm:f>
              </x14:cfvo>
              <x14:negativeFillColor rgb="FFFF0000"/>
              <x14:axisColor rgb="FF000000"/>
            </x14:dataBar>
          </x14:cfRule>
          <xm:sqref>K10:K14</xm:sqref>
        </x14:conditionalFormatting>
        <x14:conditionalFormatting xmlns:xm="http://schemas.microsoft.com/office/excel/2006/main">
          <x14:cfRule type="dataBar" id="{CD1CD7ED-7FA8-43FC-A023-05DE6635EF9A}">
            <x14:dataBar minLength="0" maxLength="100" gradient="0">
              <x14:cfvo type="num">
                <xm:f>0</xm:f>
              </x14:cfvo>
              <x14:cfvo type="num">
                <xm:f>1</xm:f>
              </x14:cfvo>
              <x14:negativeFillColor rgb="FFFF0000"/>
              <x14:axisColor rgb="FF000000"/>
            </x14:dataBar>
          </x14:cfRule>
          <xm:sqref>C101:C104</xm:sqref>
        </x14:conditionalFormatting>
        <x14:conditionalFormatting xmlns:xm="http://schemas.microsoft.com/office/excel/2006/main">
          <x14:cfRule type="dataBar" id="{514A64A1-6098-4017-A047-41ADDF275E7D}">
            <x14:dataBar minLength="0" maxLength="100" gradient="0">
              <x14:cfvo type="num">
                <xm:f>0</xm:f>
              </x14:cfvo>
              <x14:cfvo type="num">
                <xm:f>1</xm:f>
              </x14:cfvo>
              <x14:negativeFillColor rgb="FFFF0000"/>
              <x14:axisColor rgb="FF000000"/>
            </x14:dataBar>
          </x14:cfRule>
          <xm:sqref>D101:D104</xm:sqref>
        </x14:conditionalFormatting>
        <x14:conditionalFormatting xmlns:xm="http://schemas.microsoft.com/office/excel/2006/main">
          <x14:cfRule type="dataBar" id="{C7208D28-74C2-4CD7-B86B-0F6F412865A7}">
            <x14:dataBar minLength="0" maxLength="100" gradient="0">
              <x14:cfvo type="num">
                <xm:f>0</xm:f>
              </x14:cfvo>
              <x14:cfvo type="num">
                <xm:f>1</xm:f>
              </x14:cfvo>
              <x14:negativeFillColor rgb="FFFF0000"/>
              <x14:axisColor rgb="FF000000"/>
            </x14:dataBar>
          </x14:cfRule>
          <xm:sqref>E101:E104</xm:sqref>
        </x14:conditionalFormatting>
        <x14:conditionalFormatting xmlns:xm="http://schemas.microsoft.com/office/excel/2006/main">
          <x14:cfRule type="dataBar" id="{9A98EFAF-FCF0-45A5-A888-7E21556AEE41}">
            <x14:dataBar minLength="0" maxLength="100" gradient="0">
              <x14:cfvo type="num">
                <xm:f>0</xm:f>
              </x14:cfvo>
              <x14:cfvo type="num">
                <xm:f>1</xm:f>
              </x14:cfvo>
              <x14:negativeFillColor rgb="FFFF0000"/>
              <x14:axisColor rgb="FF000000"/>
            </x14:dataBar>
          </x14:cfRule>
          <xm:sqref>F101:F104</xm:sqref>
        </x14:conditionalFormatting>
        <x14:conditionalFormatting xmlns:xm="http://schemas.microsoft.com/office/excel/2006/main">
          <x14:cfRule type="dataBar" id="{E3812EFE-3ECC-4653-A893-52B885CFD6C8}">
            <x14:dataBar minLength="0" maxLength="100" gradient="0">
              <x14:cfvo type="num">
                <xm:f>0</xm:f>
              </x14:cfvo>
              <x14:cfvo type="num">
                <xm:f>1</xm:f>
              </x14:cfvo>
              <x14:negativeFillColor rgb="FFFF0000"/>
              <x14:axisColor rgb="FF000000"/>
            </x14:dataBar>
          </x14:cfRule>
          <xm:sqref>G101:G104</xm:sqref>
        </x14:conditionalFormatting>
        <x14:conditionalFormatting xmlns:xm="http://schemas.microsoft.com/office/excel/2006/main">
          <x14:cfRule type="dataBar" id="{3690C53E-40DE-4A79-87A2-40136832D49A}">
            <x14:dataBar minLength="0" maxLength="100" gradient="0">
              <x14:cfvo type="num">
                <xm:f>0</xm:f>
              </x14:cfvo>
              <x14:cfvo type="num">
                <xm:f>1</xm:f>
              </x14:cfvo>
              <x14:negativeFillColor rgb="FFFF0000"/>
              <x14:axisColor rgb="FF000000"/>
            </x14:dataBar>
          </x14:cfRule>
          <xm:sqref>H101:H104</xm:sqref>
        </x14:conditionalFormatting>
        <x14:conditionalFormatting xmlns:xm="http://schemas.microsoft.com/office/excel/2006/main">
          <x14:cfRule type="dataBar" id="{69295797-DC3D-4224-BD2B-7A0397F399EC}">
            <x14:dataBar minLength="0" maxLength="100" gradient="0">
              <x14:cfvo type="num">
                <xm:f>0</xm:f>
              </x14:cfvo>
              <x14:cfvo type="num">
                <xm:f>50</xm:f>
              </x14:cfvo>
              <x14:negativeFillColor rgb="FFFF0000"/>
              <x14:axisColor rgb="FF000000"/>
            </x14:dataBar>
          </x14:cfRule>
          <xm:sqref>D35:D44</xm:sqref>
        </x14:conditionalFormatting>
        <x14:conditionalFormatting xmlns:xm="http://schemas.microsoft.com/office/excel/2006/main">
          <x14:cfRule type="iconSet" priority="91" id="{A111D585-571E-4778-B7A2-80A21CF2F6F9}">
            <x14:iconSet iconSet="3Triangles">
              <x14:cfvo type="percent">
                <xm:f>0</xm:f>
              </x14:cfvo>
              <x14:cfvo type="num">
                <xm:f>-0.02</xm:f>
              </x14:cfvo>
              <x14:cfvo type="num">
                <xm:f>0.02</xm:f>
              </x14:cfvo>
            </x14:iconSet>
          </x14:cfRule>
          <xm:sqref>L10</xm:sqref>
        </x14:conditionalFormatting>
        <x14:conditionalFormatting xmlns:xm="http://schemas.microsoft.com/office/excel/2006/main">
          <x14:cfRule type="iconSet" priority="83" id="{2F0C8826-078A-4E1D-9D48-EE3ED7386016}">
            <x14:iconSet iconSet="3Triangles">
              <x14:cfvo type="percent">
                <xm:f>0</xm:f>
              </x14:cfvo>
              <x14:cfvo type="num">
                <xm:f>-0.02</xm:f>
              </x14:cfvo>
              <x14:cfvo type="num">
                <xm:f>0.02</xm:f>
              </x14:cfvo>
            </x14:iconSet>
          </x14:cfRule>
          <xm:sqref>L11:L15</xm:sqref>
        </x14:conditionalFormatting>
        <x14:conditionalFormatting xmlns:xm="http://schemas.microsoft.com/office/excel/2006/main">
          <x14:cfRule type="iconSet" priority="53" id="{923E1751-FE20-4324-B3BF-A2E1EB8DA0E1}">
            <x14:iconSet iconSet="3Triangles">
              <x14:cfvo type="percent">
                <xm:f>0</xm:f>
              </x14:cfvo>
              <x14:cfvo type="num">
                <xm:f>-0.02</xm:f>
              </x14:cfvo>
              <x14:cfvo type="num">
                <xm:f>0.02</xm:f>
              </x14:cfvo>
            </x14:iconSet>
          </x14:cfRule>
          <xm:sqref>L35:L42</xm:sqref>
        </x14:conditionalFormatting>
        <x14:conditionalFormatting xmlns:xm="http://schemas.microsoft.com/office/excel/2006/main">
          <x14:cfRule type="iconSet" priority="52" id="{11B72DBA-C32B-4B4B-8158-C86DFE4CD722}">
            <x14:iconSet iconSet="3Triangles">
              <x14:cfvo type="percent">
                <xm:f>0</xm:f>
              </x14:cfvo>
              <x14:cfvo type="num">
                <xm:f>-0.02</xm:f>
              </x14:cfvo>
              <x14:cfvo type="num">
                <xm:f>0.02</xm:f>
              </x14:cfvo>
            </x14:iconSet>
          </x14:cfRule>
          <xm:sqref>L44</xm:sqref>
        </x14:conditionalFormatting>
        <x14:conditionalFormatting xmlns:xm="http://schemas.microsoft.com/office/excel/2006/main">
          <x14:cfRule type="iconSet" priority="185" id="{6652665F-0478-46E5-BFF7-1F4AF5EF9B51}">
            <x14:iconSet iconSet="3Triangles">
              <x14:cfvo type="percent">
                <xm:f>0</xm:f>
              </x14:cfvo>
              <x14:cfvo type="num">
                <xm:f>-0.02</xm:f>
              </x14:cfvo>
              <x14:cfvo type="num">
                <xm:f>0.02</xm:f>
              </x14:cfvo>
            </x14:iconSet>
          </x14:cfRule>
          <xm:sqref>L21:L28</xm:sqref>
        </x14:conditionalFormatting>
        <x14:conditionalFormatting xmlns:xm="http://schemas.microsoft.com/office/excel/2006/main">
          <x14:cfRule type="iconSet" priority="38" id="{5D1840C2-E9E9-4226-AC42-5427BD063442}">
            <x14:iconSet iconSet="3Triangles">
              <x14:cfvo type="percent">
                <xm:f>0</xm:f>
              </x14:cfvo>
              <x14:cfvo type="num">
                <xm:f>-0.02</xm:f>
              </x14:cfvo>
              <x14:cfvo type="num">
                <xm:f>0.02</xm:f>
              </x14:cfvo>
            </x14:iconSet>
          </x14:cfRule>
          <xm:sqref>L29</xm:sqref>
        </x14:conditionalFormatting>
        <x14:conditionalFormatting xmlns:xm="http://schemas.microsoft.com/office/excel/2006/main">
          <x14:cfRule type="iconSet" priority="2" id="{1477287F-A456-40A3-A9DA-003186C95F0F}">
            <x14:iconSet iconSet="3Triangles">
              <x14:cfvo type="percent">
                <xm:f>0</xm:f>
              </x14:cfvo>
              <x14:cfvo type="num">
                <xm:f>-0.02</xm:f>
              </x14:cfvo>
              <x14:cfvo type="num">
                <xm:f>0.02</xm:f>
              </x14:cfvo>
            </x14:iconSet>
          </x14:cfRule>
          <xm:sqref>L84</xm:sqref>
        </x14:conditionalFormatting>
        <x14:conditionalFormatting xmlns:xm="http://schemas.microsoft.com/office/excel/2006/main">
          <x14:cfRule type="iconSet" priority="1" id="{ED2A5AAA-630F-4871-AF15-5303410E2636}">
            <x14:iconSet iconSet="3Triangles">
              <x14:cfvo type="percent">
                <xm:f>0</xm:f>
              </x14:cfvo>
              <x14:cfvo type="num">
                <xm:f>-0.02</xm:f>
              </x14:cfvo>
              <x14:cfvo type="num">
                <xm:f>0.02</xm:f>
              </x14:cfvo>
            </x14:iconSet>
          </x14:cfRule>
          <xm:sqref>L85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Lookup!$C$1:$C$9</xm:f>
          </x14:formula1>
          <xm:sqref>L3</xm:sqref>
        </x14:dataValidation>
        <x14:dataValidation type="list" allowBlank="1" showInputMessage="1" showErrorMessage="1">
          <x14:formula1>
            <xm:f>Lookup!$A$1:$A$10</xm:f>
          </x14:formula1>
          <xm:sqref>L2</xm:sqref>
        </x14:dataValidation>
        <x14:dataValidation type="list" allowBlank="1" showInputMessage="1" showErrorMessage="1">
          <x14:formula1>
            <xm:f>Lookup!$E$1:$E$4</xm:f>
          </x14:formula1>
          <xm:sqref>L4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39997558519241921"/>
  </sheetPr>
  <dimension ref="A1:AC139"/>
  <sheetViews>
    <sheetView zoomScale="80" zoomScaleNormal="80" workbookViewId="0">
      <pane ySplit="5" topLeftCell="A6" activePane="bottomLeft" state="frozen"/>
      <selection pane="bottomLeft" activeCell="O15" sqref="O15"/>
    </sheetView>
  </sheetViews>
  <sheetFormatPr defaultColWidth="0" defaultRowHeight="15" customHeight="1" zeroHeight="1" x14ac:dyDescent="0.25"/>
  <cols>
    <col min="1" max="1" width="5" style="420" customWidth="1"/>
    <col min="2" max="2" width="60.7109375" style="420" customWidth="1"/>
    <col min="3" max="5" width="17" style="420" customWidth="1"/>
    <col min="6" max="6" width="16.42578125" style="420" customWidth="1"/>
    <col min="7" max="8" width="17" style="420" customWidth="1"/>
    <col min="9" max="9" width="15.85546875" style="420" customWidth="1"/>
    <col min="10" max="13" width="17" style="420" customWidth="1"/>
    <col min="14" max="14" width="13.7109375" style="420" customWidth="1"/>
    <col min="15" max="15" width="14.28515625" style="420" customWidth="1"/>
    <col min="16" max="16" width="9.140625" style="420" customWidth="1"/>
    <col min="17" max="16384" width="9.140625" style="423" hidden="1"/>
  </cols>
  <sheetData>
    <row r="1" spans="1:18" ht="14.25" customHeight="1" x14ac:dyDescent="0.25">
      <c r="Q1" s="421" t="s">
        <v>468</v>
      </c>
      <c r="R1" s="422">
        <f>COUNTIF('DATA TEMPLATE 1617'!G:G,4)</f>
        <v>39</v>
      </c>
    </row>
    <row r="2" spans="1:18" ht="22.5" customHeight="1" x14ac:dyDescent="0.25">
      <c r="B2" s="424" t="s">
        <v>692</v>
      </c>
      <c r="C2" s="425"/>
      <c r="D2" s="425"/>
      <c r="J2" s="426" t="s">
        <v>466</v>
      </c>
      <c r="K2" s="427" t="s">
        <v>693</v>
      </c>
      <c r="L2" s="534" t="s">
        <v>698</v>
      </c>
      <c r="M2" s="534"/>
      <c r="Q2" s="421" t="s">
        <v>469</v>
      </c>
      <c r="R2" s="422">
        <f>COUNTIFS('DATA TEMPLATE 1617'!G:G,4,'DATA TEMPLATE 1617'!H:H,"CS")</f>
        <v>37</v>
      </c>
    </row>
    <row r="3" spans="1:18" ht="22.5" customHeight="1" x14ac:dyDescent="0.25">
      <c r="B3" s="428"/>
      <c r="C3" s="428"/>
      <c r="D3" s="428"/>
      <c r="F3" s="429"/>
      <c r="K3" s="536" t="s">
        <v>743</v>
      </c>
      <c r="L3" s="536"/>
      <c r="M3" s="536"/>
      <c r="N3" s="536"/>
    </row>
    <row r="4" spans="1:18" ht="22.5" customHeight="1" x14ac:dyDescent="0.25">
      <c r="A4" s="430"/>
      <c r="B4" s="92" t="str">
        <f>IF(R1=676, "Full Portfolio (653)", CONCATENATE(L2, " ", "- "," (",R1,")"))</f>
        <v>All Diverse Led -  (39)</v>
      </c>
      <c r="C4" s="431"/>
      <c r="D4" s="431"/>
      <c r="E4" s="430"/>
      <c r="F4" s="430"/>
      <c r="K4" s="427"/>
    </row>
    <row r="5" spans="1:18" ht="27.75" customHeight="1" x14ac:dyDescent="0.25">
      <c r="B5" s="151" t="str">
        <f>IF(R1&lt;3, "Fewer than three organisations fall into this selection, for reasons of commericial sensitivity, their details are obscured", "")</f>
        <v/>
      </c>
    </row>
    <row r="6" spans="1:18" ht="10.5" customHeight="1" x14ac:dyDescent="0.25"/>
    <row r="7" spans="1:18" s="434" customFormat="1" ht="22.5" customHeight="1" x14ac:dyDescent="0.25">
      <c r="A7" s="431"/>
      <c r="B7" s="432" t="s">
        <v>434</v>
      </c>
      <c r="C7" s="531" t="s">
        <v>671</v>
      </c>
      <c r="D7" s="531"/>
      <c r="E7" s="532" t="str">
        <f>CONCATENATE("Current Selection"," (",$R$1,")")</f>
        <v>Current Selection (39)</v>
      </c>
      <c r="F7" s="532"/>
      <c r="G7" s="431"/>
      <c r="H7" s="304" t="str">
        <f>CONCATENATE("Constant Sample"," (",$R$2,")")</f>
        <v>Constant Sample (37)</v>
      </c>
      <c r="I7" s="431"/>
      <c r="J7" s="431"/>
      <c r="K7" s="431"/>
      <c r="L7" s="431"/>
      <c r="M7" s="431"/>
      <c r="N7" s="431"/>
      <c r="O7" s="431"/>
      <c r="P7" s="433"/>
    </row>
    <row r="8" spans="1:18" ht="27.75" customHeight="1" x14ac:dyDescent="0.25">
      <c r="H8" s="533" t="s">
        <v>23</v>
      </c>
      <c r="I8" s="533"/>
      <c r="J8" s="533" t="s">
        <v>670</v>
      </c>
      <c r="K8" s="533"/>
    </row>
    <row r="9" spans="1:18" s="421" customFormat="1" ht="18.75" customHeight="1" x14ac:dyDescent="0.25">
      <c r="A9" s="435"/>
      <c r="B9" s="436" t="s">
        <v>24</v>
      </c>
      <c r="C9" s="437" t="s">
        <v>747</v>
      </c>
      <c r="D9" s="438" t="s">
        <v>25</v>
      </c>
      <c r="E9" s="439" t="s">
        <v>747</v>
      </c>
      <c r="F9" s="440" t="s">
        <v>25</v>
      </c>
      <c r="G9" s="435"/>
      <c r="H9" s="441" t="s">
        <v>747</v>
      </c>
      <c r="I9" s="442" t="s">
        <v>25</v>
      </c>
      <c r="J9" s="441" t="s">
        <v>747</v>
      </c>
      <c r="K9" s="442" t="s">
        <v>25</v>
      </c>
      <c r="L9" s="443" t="s">
        <v>472</v>
      </c>
      <c r="M9" s="435"/>
      <c r="N9" s="435"/>
      <c r="O9" s="435"/>
      <c r="P9" s="435"/>
    </row>
    <row r="10" spans="1:18" ht="21" customHeight="1" x14ac:dyDescent="0.25">
      <c r="B10" s="444" t="s">
        <v>5</v>
      </c>
      <c r="C10" s="82">
        <f>SUM('DATA TEMPLATE 1617'!O:O)</f>
        <v>872586149</v>
      </c>
      <c r="D10" s="88">
        <f>IFERROR(C10/C$15, "-")</f>
        <v>0.52356604296306786</v>
      </c>
      <c r="E10" s="82">
        <f>IF(R1&lt;3,"&lt;3",SUMIF('DATA TEMPLATE 1617'!$G:$G, 4,'DATA TEMPLATE 1617'!$O:$O))</f>
        <v>3242313</v>
      </c>
      <c r="F10" s="88">
        <f>IFERROR(E10/E$15, "-")</f>
        <v>0.23709942055190275</v>
      </c>
      <c r="H10" s="82">
        <f>IF($R$2&lt;3,"&lt;3",SUMIFS('DATA TEMPLATE 1516'!$O:$O,'DATA TEMPLATE 1516'!$G:$G, 4,'DATA TEMPLATE 1516'!$H:$H,"CS"))</f>
        <v>2486624</v>
      </c>
      <c r="I10" s="88">
        <f>IFERROR(H10/H$15, "-")</f>
        <v>0.21992132223920302</v>
      </c>
      <c r="J10" s="82">
        <f>IF(R2&lt;3,"&lt;3",SUMIFS('DATA TEMPLATE 1617'!$O:$O,'DATA TEMPLATE 1617'!$G:$G, 4,'DATA TEMPLATE 1617'!$H:$H,"CS"))</f>
        <v>2949833</v>
      </c>
      <c r="K10" s="88">
        <f>IFERROR(J10/J$15, "-")</f>
        <v>0.2284235366998674</v>
      </c>
      <c r="L10" s="85">
        <f t="shared" ref="L10:L15" si="0">IFERROR((J10-H10)/H10,0)</f>
        <v>0.18628027397789132</v>
      </c>
    </row>
    <row r="11" spans="1:18" ht="21" customHeight="1" x14ac:dyDescent="0.25">
      <c r="B11" s="446" t="s">
        <v>26</v>
      </c>
      <c r="C11" s="83">
        <f>SUM('DATA TEMPLATE 1617'!P:P)</f>
        <v>402736407</v>
      </c>
      <c r="D11" s="89">
        <f>IFERROR(C11/C$15, "-")</f>
        <v>0.24164846899277745</v>
      </c>
      <c r="E11" s="83">
        <f>IF(R1&lt;3,"&lt;3",SUMIF('DATA TEMPLATE 1617'!$G:$G, 4,'DATA TEMPLATE 1617'!$P:$P))</f>
        <v>7999377</v>
      </c>
      <c r="F11" s="89">
        <f>IFERROR(E11/E$15, "-")</f>
        <v>0.58496747583475694</v>
      </c>
      <c r="H11" s="83">
        <f>IF($R$2&lt;3,"&lt;3",SUMIFS('DATA TEMPLATE 1516'!P:P,'DATA TEMPLATE 1516'!$G:$G, 4,'DATA TEMPLATE 1516'!$H:$H,"CS"))</f>
        <v>6924337</v>
      </c>
      <c r="I11" s="89">
        <f>IFERROR(H11/H$15, "-")</f>
        <v>0.61240032617309104</v>
      </c>
      <c r="J11" s="83">
        <f>IF(R2&lt;3,"&lt;3",SUMIFS('DATA TEMPLATE 1617'!$P:$P,'DATA TEMPLATE 1617'!$G:$G, 4,'DATA TEMPLATE 1617'!$H:$H,"CS"))</f>
        <v>7722856</v>
      </c>
      <c r="K11" s="89">
        <f>IFERROR(J11/J$15, "-")</f>
        <v>0.59802778019765557</v>
      </c>
      <c r="L11" s="85">
        <f t="shared" si="0"/>
        <v>0.11532064369484038</v>
      </c>
    </row>
    <row r="12" spans="1:18" ht="21" customHeight="1" x14ac:dyDescent="0.25">
      <c r="B12" s="446" t="s">
        <v>27</v>
      </c>
      <c r="C12" s="83">
        <f>SUM('DATA TEMPLATE 1617'!Q:Q)</f>
        <v>214967433</v>
      </c>
      <c r="D12" s="89">
        <f>IFERROR(C12/C$15, "-")</f>
        <v>0.12898399589624748</v>
      </c>
      <c r="E12" s="83">
        <f>IF(R1&lt;3,"&lt;3",SUMIF('DATA TEMPLATE 1617'!$G:$G, 4,'DATA TEMPLATE 1617'!$Q:$Q))</f>
        <v>1367600</v>
      </c>
      <c r="F12" s="89">
        <f>IFERROR(E12/E$15, "-")</f>
        <v>0.10000797811524742</v>
      </c>
      <c r="H12" s="83">
        <f>IF($R$2&lt;3,"&lt;3",SUMIFS('DATA TEMPLATE 1516'!Q:Q,'DATA TEMPLATE 1516'!$G:$G, 4,'DATA TEMPLATE 1516'!$H:$H,"CS"))</f>
        <v>874785</v>
      </c>
      <c r="I12" s="89">
        <f>IFERROR(H12/H$15, "-")</f>
        <v>7.7367496603837668E-2</v>
      </c>
      <c r="J12" s="83">
        <f>IF(R2&lt;3,"&lt;3",SUMIFS('DATA TEMPLATE 1617'!$Q:$Q,'DATA TEMPLATE 1617'!$G:$G, 4,'DATA TEMPLATE 1617'!$H:$H,"CS"))</f>
        <v>1175567</v>
      </c>
      <c r="K12" s="89">
        <f>IFERROR(J12/J$15, "-")</f>
        <v>9.1031313219308685E-2</v>
      </c>
      <c r="L12" s="85">
        <f t="shared" si="0"/>
        <v>0.3438353423984179</v>
      </c>
    </row>
    <row r="13" spans="1:18" ht="21" customHeight="1" x14ac:dyDescent="0.25">
      <c r="B13" s="446" t="s">
        <v>28</v>
      </c>
      <c r="C13" s="83">
        <f>SUM('DATA TEMPLATE 1617'!R:R)</f>
        <v>113332197</v>
      </c>
      <c r="D13" s="89">
        <f>IFERROR(C13/C$15, "-")</f>
        <v>6.8001182452416931E-2</v>
      </c>
      <c r="E13" s="83">
        <f>IF(R1&lt;3,"&lt;3",SUMIF('DATA TEMPLATE 1617'!$G:$G, 4,'DATA TEMPLATE 1617'!$R:$R))</f>
        <v>387278</v>
      </c>
      <c r="F13" s="89">
        <f>IFERROR(E13/E$15, "-")</f>
        <v>2.8320334709357114E-2</v>
      </c>
      <c r="H13" s="83">
        <f>IF($R$2&lt;3,"&lt;3",SUMIFS('DATA TEMPLATE 1516'!R:R,'DATA TEMPLATE 1516'!$G:$G, 4,'DATA TEMPLATE 1516'!$H:$H,"CS"))</f>
        <v>399827</v>
      </c>
      <c r="I13" s="89">
        <f>IFERROR(H13/H$15, "-")</f>
        <v>3.5361390586970055E-2</v>
      </c>
      <c r="J13" s="83">
        <f>IF(R2&lt;3,"&lt;3",SUMIFS('DATA TEMPLATE 1617'!$R:$R,'DATA TEMPLATE 1617'!$G:$G, 4,'DATA TEMPLATE 1617'!$H:$H,"CS"))</f>
        <v>387278</v>
      </c>
      <c r="K13" s="89">
        <f>IFERROR(J13/J$15, "-")</f>
        <v>2.9989294460415639E-2</v>
      </c>
      <c r="L13" s="85">
        <f t="shared" si="0"/>
        <v>-3.1386074477211395E-2</v>
      </c>
    </row>
    <row r="14" spans="1:18" ht="21" customHeight="1" x14ac:dyDescent="0.25">
      <c r="B14" s="447" t="s">
        <v>29</v>
      </c>
      <c r="C14" s="84">
        <f>SUM('DATA TEMPLATE 1617'!S:S)</f>
        <v>62998789</v>
      </c>
      <c r="D14" s="90">
        <f>IFERROR(C14/C$15, "-")</f>
        <v>3.7800309695490301E-2</v>
      </c>
      <c r="E14" s="84">
        <f>IF(R1&lt;3,"&lt;3",SUMIF('DATA TEMPLATE 1617'!$G:$G, 4,'DATA TEMPLATE 1617'!$S:$S))</f>
        <v>678341</v>
      </c>
      <c r="F14" s="90">
        <f>IFERROR(E14/E$15, "-")</f>
        <v>4.9604790788735781E-2</v>
      </c>
      <c r="H14" s="84">
        <f>IF($R$2&lt;3,"&lt;3",SUMIFS('DATA TEMPLATE 1516'!S:S,'DATA TEMPLATE 1516'!$G:$G, 4,'DATA TEMPLATE 1516'!$H:$H,"CS"))</f>
        <v>621307</v>
      </c>
      <c r="I14" s="90">
        <f>IFERROR(H14/H$15, "-")</f>
        <v>5.4949464396898171E-2</v>
      </c>
      <c r="J14" s="84">
        <f>IF(R2&lt;3,"&lt;3",SUMIFS('DATA TEMPLATE 1617'!$S:$S,'DATA TEMPLATE 1617'!$G:$G, 4,'DATA TEMPLATE 1617'!$H:$H,"CS"))</f>
        <v>678341</v>
      </c>
      <c r="K14" s="90">
        <f>IFERROR(J14/J$15, "-")</f>
        <v>5.252807542275266E-2</v>
      </c>
      <c r="L14" s="85">
        <f t="shared" si="0"/>
        <v>9.1796808984930159E-2</v>
      </c>
    </row>
    <row r="15" spans="1:18" ht="22.5" customHeight="1" x14ac:dyDescent="0.25">
      <c r="B15" s="422" t="s">
        <v>30</v>
      </c>
      <c r="C15" s="335">
        <f>SUM(C10:C14)</f>
        <v>1666620975</v>
      </c>
      <c r="D15" s="336"/>
      <c r="E15" s="337">
        <f>SUM(E10:E14)</f>
        <v>13674909</v>
      </c>
      <c r="F15" s="338"/>
      <c r="H15" s="330">
        <f>SUM(H10:H14)</f>
        <v>11306880</v>
      </c>
      <c r="I15" s="331"/>
      <c r="J15" s="330">
        <f>SUM(J10:J14)</f>
        <v>12913875</v>
      </c>
      <c r="K15" s="331"/>
      <c r="L15" s="85">
        <f t="shared" si="0"/>
        <v>0.14212541390728478</v>
      </c>
    </row>
    <row r="16" spans="1:18" x14ac:dyDescent="0.25"/>
    <row r="17" spans="1:16" s="434" customFormat="1" ht="17.25" customHeight="1" x14ac:dyDescent="0.25">
      <c r="A17" s="431"/>
      <c r="B17" s="432" t="s">
        <v>31</v>
      </c>
      <c r="C17" s="531" t="s">
        <v>671</v>
      </c>
      <c r="D17" s="531"/>
      <c r="E17" s="532" t="str">
        <f>CONCATENATE("Current Selection"," (",$R$1,")")</f>
        <v>Current Selection (39)</v>
      </c>
      <c r="F17" s="532"/>
      <c r="G17" s="431"/>
      <c r="H17" s="304" t="str">
        <f>CONCATENATE("Constant Sample"," (",$R$2,")")</f>
        <v>Constant Sample (37)</v>
      </c>
      <c r="I17" s="431"/>
      <c r="J17" s="431"/>
      <c r="K17" s="431"/>
      <c r="L17" s="431"/>
      <c r="M17" s="431"/>
      <c r="N17" s="431"/>
      <c r="O17" s="431"/>
      <c r="P17" s="433"/>
    </row>
    <row r="18" spans="1:16" ht="27.75" customHeight="1" x14ac:dyDescent="0.25">
      <c r="B18" s="448"/>
      <c r="C18" s="435"/>
      <c r="D18" s="435"/>
      <c r="E18" s="435"/>
      <c r="F18" s="435"/>
      <c r="H18" s="535"/>
      <c r="I18" s="535"/>
      <c r="J18" s="535"/>
      <c r="K18" s="535"/>
    </row>
    <row r="19" spans="1:16" ht="18" customHeight="1" x14ac:dyDescent="0.25">
      <c r="B19" s="449" t="s">
        <v>32</v>
      </c>
      <c r="C19" s="437" t="s">
        <v>747</v>
      </c>
      <c r="D19" s="438" t="s">
        <v>25</v>
      </c>
      <c r="E19" s="450" t="s">
        <v>747</v>
      </c>
      <c r="F19" s="440" t="s">
        <v>25</v>
      </c>
      <c r="G19" s="435"/>
      <c r="H19" s="429"/>
      <c r="I19" s="429"/>
      <c r="J19" s="429"/>
      <c r="K19" s="429"/>
      <c r="L19" s="443"/>
    </row>
    <row r="20" spans="1:16" ht="21" customHeight="1" x14ac:dyDescent="0.25">
      <c r="B20" s="451" t="s">
        <v>665</v>
      </c>
      <c r="C20" s="83">
        <f>SUM('DATA TEMPLATE 1617'!$U:$U)</f>
        <v>840987186</v>
      </c>
      <c r="D20" s="88">
        <f t="shared" ref="D20:D28" si="1">C20/C$29</f>
        <v>0.51958768953058332</v>
      </c>
      <c r="E20" s="83">
        <f>IF(R1&lt;3,"&lt;3",SUMIF('DATA TEMPLATE 1617'!$G:$G, 4,'DATA TEMPLATE 1617'!$U:$U))</f>
        <v>6792930</v>
      </c>
      <c r="F20" s="88">
        <f t="shared" ref="F20:F28" si="2">IFERROR(E20/E$29,"-")</f>
        <v>0.51766807220115141</v>
      </c>
      <c r="G20" s="452"/>
    </row>
    <row r="21" spans="1:16" ht="21" customHeight="1" x14ac:dyDescent="0.25">
      <c r="B21" s="453" t="s">
        <v>666</v>
      </c>
      <c r="C21" s="83">
        <f>SUM('DATA TEMPLATE 1617'!$V:$V)</f>
        <v>80336037</v>
      </c>
      <c r="D21" s="89">
        <f t="shared" si="1"/>
        <v>4.9634068801226006E-2</v>
      </c>
      <c r="E21" s="83">
        <f>IF(R1&lt;3,"&lt;3",SUMIF('DATA TEMPLATE 1617'!$G:$G, 4,'DATA TEMPLATE 1617'!$V:$V))</f>
        <v>453065</v>
      </c>
      <c r="F21" s="89">
        <f t="shared" si="2"/>
        <v>3.452667481216716E-2</v>
      </c>
      <c r="G21" s="452"/>
      <c r="L21" s="445"/>
    </row>
    <row r="22" spans="1:16" ht="21" customHeight="1" x14ac:dyDescent="0.25">
      <c r="B22" s="453" t="s">
        <v>667</v>
      </c>
      <c r="C22" s="83">
        <f>SUM('DATA TEMPLATE 1617'!$W:$W)</f>
        <v>90319357</v>
      </c>
      <c r="D22" s="89">
        <f t="shared" si="1"/>
        <v>5.580207023929365E-2</v>
      </c>
      <c r="E22" s="83">
        <f>IF(R1&lt;3,"&lt;3",SUMIF('DATA TEMPLATE 1617'!$G:$G, 4,'DATA TEMPLATE 1617'!$W:$W))</f>
        <v>897018</v>
      </c>
      <c r="F22" s="89">
        <f t="shared" si="2"/>
        <v>6.8358952438746234E-2</v>
      </c>
      <c r="G22" s="452"/>
      <c r="L22" s="445"/>
    </row>
    <row r="23" spans="1:16" ht="21" customHeight="1" x14ac:dyDescent="0.25">
      <c r="B23" s="453" t="s">
        <v>668</v>
      </c>
      <c r="C23" s="83">
        <f>SUM('DATA TEMPLATE 1617'!$X:$X)</f>
        <v>137834071</v>
      </c>
      <c r="D23" s="89">
        <f t="shared" si="1"/>
        <v>8.5158118556023246E-2</v>
      </c>
      <c r="E23" s="83">
        <f>IF(R1&lt;3,"&lt;3",SUMIF('DATA TEMPLATE 1617'!$G:$G, 4,'DATA TEMPLATE 1617'!$X:$X))</f>
        <v>657051</v>
      </c>
      <c r="F23" s="89">
        <f t="shared" si="2"/>
        <v>5.007181356319567E-2</v>
      </c>
      <c r="G23" s="452"/>
      <c r="L23" s="445"/>
    </row>
    <row r="24" spans="1:16" ht="21" customHeight="1" x14ac:dyDescent="0.25">
      <c r="B24" s="453" t="s">
        <v>669</v>
      </c>
      <c r="C24" s="83">
        <f>SUM('DATA TEMPLATE 1617'!$Y:$Y)</f>
        <v>18362008</v>
      </c>
      <c r="D24" s="89">
        <f t="shared" si="1"/>
        <v>1.1344611987776573E-2</v>
      </c>
      <c r="E24" s="83">
        <f>IF(R1&lt;3,"&lt;3",SUMIF('DATA TEMPLATE 1617'!$G:$G, 4,'DATA TEMPLATE 1617'!$Y:$Y))</f>
        <v>257426</v>
      </c>
      <c r="F24" s="89">
        <f t="shared" si="2"/>
        <v>1.9617634975548637E-2</v>
      </c>
      <c r="G24" s="452"/>
      <c r="L24" s="445"/>
    </row>
    <row r="25" spans="1:16" ht="21" customHeight="1" x14ac:dyDescent="0.25">
      <c r="B25" s="453" t="s">
        <v>33</v>
      </c>
      <c r="C25" s="83">
        <f>SUM('DATA TEMPLATE 1617'!$Z:$Z)</f>
        <v>9522243</v>
      </c>
      <c r="D25" s="89">
        <f t="shared" si="1"/>
        <v>5.8831339191400831E-3</v>
      </c>
      <c r="E25" s="83">
        <f>IF(R1&lt;3,"&lt;3",SUMIF('DATA TEMPLATE 1617'!$G:$G, 4,'DATA TEMPLATE 1617'!$Z:$Z))</f>
        <v>0</v>
      </c>
      <c r="F25" s="89">
        <f t="shared" si="2"/>
        <v>0</v>
      </c>
      <c r="G25" s="452"/>
      <c r="H25" s="433" t="s">
        <v>684</v>
      </c>
      <c r="L25" s="445"/>
    </row>
    <row r="26" spans="1:16" ht="21" customHeight="1" x14ac:dyDescent="0.25">
      <c r="B26" s="453" t="s">
        <v>34</v>
      </c>
      <c r="C26" s="83">
        <f>SUM('DATA TEMPLATE 1617'!$AA:$AA)</f>
        <v>10842143</v>
      </c>
      <c r="D26" s="89">
        <f t="shared" si="1"/>
        <v>6.698608640786338E-3</v>
      </c>
      <c r="E26" s="83">
        <f>IF(R1&lt;3,"&lt;3",SUMIF('DATA TEMPLATE 1617'!$G:$G, 4,'DATA TEMPLATE 1617'!$AA:$AA))</f>
        <v>0</v>
      </c>
      <c r="F26" s="89">
        <f t="shared" si="2"/>
        <v>0</v>
      </c>
      <c r="G26" s="452"/>
      <c r="L26" s="445"/>
    </row>
    <row r="27" spans="1:16" ht="21" customHeight="1" x14ac:dyDescent="0.25">
      <c r="B27" s="453" t="s">
        <v>35</v>
      </c>
      <c r="C27" s="83">
        <f>SUM('DATA TEMPLATE 1617'!$AB:$AB)</f>
        <v>355947248</v>
      </c>
      <c r="D27" s="89">
        <f t="shared" si="1"/>
        <v>0.21991513219452258</v>
      </c>
      <c r="E27" s="83">
        <f>IF(R1&lt;3,"&lt;3",SUMIF('DATA TEMPLATE 1617'!$G:$G, 4,'DATA TEMPLATE 1617'!$AB:$AB))</f>
        <v>3826015</v>
      </c>
      <c r="F27" s="89">
        <f t="shared" si="2"/>
        <v>0.29156870588430744</v>
      </c>
      <c r="G27" s="452"/>
      <c r="H27" s="533" t="s">
        <v>23</v>
      </c>
      <c r="I27" s="533"/>
      <c r="J27" s="533" t="s">
        <v>670</v>
      </c>
      <c r="K27" s="533"/>
      <c r="L27" s="445"/>
    </row>
    <row r="28" spans="1:16" ht="21" customHeight="1" x14ac:dyDescent="0.25">
      <c r="B28" s="454" t="s">
        <v>36</v>
      </c>
      <c r="C28" s="83">
        <f>SUM('DATA TEMPLATE 1617'!$AC:$AC)</f>
        <v>74416126</v>
      </c>
      <c r="D28" s="90">
        <f t="shared" si="1"/>
        <v>4.5976566130648232E-2</v>
      </c>
      <c r="E28" s="83">
        <f>IF(R1&lt;3,"&lt;3",SUMIF('DATA TEMPLATE 1617'!$G:$G, 4,'DATA TEMPLATE 1617'!$AC:$AC))</f>
        <v>238668</v>
      </c>
      <c r="F28" s="90">
        <f t="shared" si="2"/>
        <v>1.8188146124883432E-2</v>
      </c>
      <c r="G28" s="455"/>
      <c r="H28" s="539" t="s">
        <v>747</v>
      </c>
      <c r="I28" s="540"/>
      <c r="J28" s="539" t="s">
        <v>747</v>
      </c>
      <c r="K28" s="541"/>
      <c r="L28" s="445"/>
    </row>
    <row r="29" spans="1:16" ht="21" customHeight="1" x14ac:dyDescent="0.25">
      <c r="B29" s="456" t="s">
        <v>30</v>
      </c>
      <c r="C29" s="335">
        <f>SUM(C20:C28)</f>
        <v>1618566419</v>
      </c>
      <c r="D29" s="336"/>
      <c r="E29" s="337">
        <f>SUM(E20:E28)</f>
        <v>13122173</v>
      </c>
      <c r="F29" s="338"/>
      <c r="H29" s="537">
        <f>IF($R$2&lt;3,"&lt;3",SUMIFS('DATA TEMPLATE 1516'!$AE:$AE,'DATA TEMPLATE 1516'!$G:$G,4,'DATA TEMPLATE 1516'!$H:$H,"CS"))</f>
        <v>11605270</v>
      </c>
      <c r="I29" s="538"/>
      <c r="J29" s="537">
        <f>IF(R2&lt;3,"&lt;3",SUMIFS('DATA TEMPLATE 1617'!$AD:$AD,'DATA TEMPLATE 1617'!$G:$G,4,'DATA TEMPLATE 1617'!$H:$H,"CS"))</f>
        <v>12392069</v>
      </c>
      <c r="K29" s="542"/>
      <c r="L29" s="85">
        <f>IFERROR((J29-H29)/H29,0)</f>
        <v>6.7796699258181839E-2</v>
      </c>
    </row>
    <row r="30" spans="1:16" x14ac:dyDescent="0.25"/>
    <row r="31" spans="1:16" x14ac:dyDescent="0.25"/>
    <row r="32" spans="1:16" s="434" customFormat="1" ht="20.25" customHeight="1" x14ac:dyDescent="0.25">
      <c r="A32" s="431"/>
      <c r="B32" s="432" t="s">
        <v>332</v>
      </c>
      <c r="C32" s="531" t="s">
        <v>671</v>
      </c>
      <c r="D32" s="531"/>
      <c r="E32" s="532" t="str">
        <f>CONCATENATE("Current Selection"," (",$R$1,")")</f>
        <v>Current Selection (39)</v>
      </c>
      <c r="F32" s="532"/>
      <c r="G32" s="431"/>
      <c r="H32" s="431"/>
      <c r="I32" s="431"/>
      <c r="J32" s="431"/>
      <c r="K32" s="431"/>
      <c r="L32" s="431"/>
      <c r="M32" s="431"/>
      <c r="N32" s="431"/>
      <c r="O32" s="431"/>
      <c r="P32" s="433"/>
    </row>
    <row r="33" spans="1:16" ht="7.5" customHeight="1" x14ac:dyDescent="0.25"/>
    <row r="34" spans="1:16" ht="21" customHeight="1" x14ac:dyDescent="0.25">
      <c r="H34" s="535"/>
      <c r="I34" s="535"/>
      <c r="J34" s="535"/>
      <c r="K34" s="535"/>
    </row>
    <row r="35" spans="1:16" s="460" customFormat="1" ht="22.5" customHeight="1" x14ac:dyDescent="0.25">
      <c r="A35" s="429"/>
      <c r="B35" s="457" t="s">
        <v>333</v>
      </c>
      <c r="C35" s="153">
        <f>$C10/SUM(D$65:E$65)</f>
        <v>9.9556583841522848</v>
      </c>
      <c r="D35" s="156">
        <f>C35</f>
        <v>9.9556583841522848</v>
      </c>
      <c r="E35" s="153">
        <f>IF(R1&lt;3,"&lt;3",E10/SUM($G$65:$H$65))</f>
        <v>0.74103337893684551</v>
      </c>
      <c r="F35" s="156">
        <f>E35</f>
        <v>0.74103337893684551</v>
      </c>
      <c r="G35" s="429"/>
      <c r="H35" s="458"/>
      <c r="I35" s="459"/>
      <c r="J35" s="458"/>
      <c r="K35" s="459"/>
      <c r="L35" s="445"/>
      <c r="M35" s="429"/>
      <c r="N35" s="429"/>
      <c r="O35" s="429"/>
      <c r="P35" s="429"/>
    </row>
    <row r="36" spans="1:16" s="460" customFormat="1" ht="22.5" customHeight="1" x14ac:dyDescent="0.25">
      <c r="A36" s="429"/>
      <c r="B36" s="461" t="s">
        <v>334</v>
      </c>
      <c r="C36" s="154">
        <f>C11/SUM($D$65:$E$65)</f>
        <v>4.5949687507048855</v>
      </c>
      <c r="D36" s="157">
        <f t="shared" ref="D36:F42" si="3">C36</f>
        <v>4.5949687507048855</v>
      </c>
      <c r="E36" s="154">
        <f>IF(R1&lt;3,"&lt;3",E11/SUM($G$65:$H$65))</f>
        <v>1.8282643803049508</v>
      </c>
      <c r="F36" s="157">
        <f t="shared" si="3"/>
        <v>1.8282643803049508</v>
      </c>
      <c r="G36" s="429"/>
      <c r="H36" s="458"/>
      <c r="I36" s="459"/>
      <c r="J36" s="458"/>
      <c r="K36" s="459"/>
      <c r="L36" s="445"/>
      <c r="M36" s="429"/>
      <c r="N36" s="429"/>
      <c r="O36" s="429"/>
      <c r="P36" s="429"/>
    </row>
    <row r="37" spans="1:16" s="460" customFormat="1" ht="22.5" customHeight="1" x14ac:dyDescent="0.25">
      <c r="A37" s="429"/>
      <c r="B37" s="461" t="s">
        <v>27</v>
      </c>
      <c r="C37" s="154">
        <f>C12/SUM($D$65:$E$65)</f>
        <v>2.4526430188225969</v>
      </c>
      <c r="D37" s="157">
        <f t="shared" si="3"/>
        <v>2.4526430188225969</v>
      </c>
      <c r="E37" s="154">
        <f>IF(R1&lt;3,"&lt;3",E12/SUM($G$65:$H$65))</f>
        <v>0.31256613690104251</v>
      </c>
      <c r="F37" s="157">
        <f t="shared" si="3"/>
        <v>0.31256613690104251</v>
      </c>
      <c r="G37" s="429"/>
      <c r="H37" s="458"/>
      <c r="I37" s="459"/>
      <c r="J37" s="458"/>
      <c r="K37" s="459"/>
      <c r="L37" s="445"/>
      <c r="M37" s="429"/>
      <c r="N37" s="429"/>
      <c r="O37" s="429"/>
      <c r="P37" s="429"/>
    </row>
    <row r="38" spans="1:16" s="460" customFormat="1" ht="22.5" customHeight="1" x14ac:dyDescent="0.25">
      <c r="A38" s="429"/>
      <c r="B38" s="461" t="s">
        <v>335</v>
      </c>
      <c r="C38" s="154">
        <f>C13/SUM($D$65:$E$65)</f>
        <v>1.2930489884013141</v>
      </c>
      <c r="D38" s="157">
        <f t="shared" si="3"/>
        <v>1.2930489884013141</v>
      </c>
      <c r="E38" s="154">
        <f>IF(R1&lt;3,"&lt;3",E13/SUM($G$65:$H$65))</f>
        <v>8.8512714512110222E-2</v>
      </c>
      <c r="F38" s="157">
        <f t="shared" si="3"/>
        <v>8.8512714512110222E-2</v>
      </c>
      <c r="G38" s="429"/>
      <c r="H38" s="458"/>
      <c r="I38" s="459"/>
      <c r="J38" s="458"/>
      <c r="K38" s="459"/>
      <c r="L38" s="445"/>
      <c r="M38" s="429"/>
      <c r="N38" s="429"/>
      <c r="O38" s="429"/>
      <c r="P38" s="429"/>
    </row>
    <row r="39" spans="1:16" s="460" customFormat="1" ht="22.5" customHeight="1" x14ac:dyDescent="0.25">
      <c r="A39" s="429"/>
      <c r="B39" s="461" t="s">
        <v>336</v>
      </c>
      <c r="C39" s="154">
        <f>C14/SUM($D$65:$E$65)</f>
        <v>0.71877650432346107</v>
      </c>
      <c r="D39" s="157">
        <f>C39</f>
        <v>0.71877650432346107</v>
      </c>
      <c r="E39" s="154">
        <f>IF(R1&lt;3,"&lt;3",E14/SUM($G$65:$H$65))</f>
        <v>0.15503540938256075</v>
      </c>
      <c r="F39" s="157">
        <f t="shared" si="3"/>
        <v>0.15503540938256075</v>
      </c>
      <c r="G39" s="429"/>
      <c r="H39" s="458"/>
      <c r="I39" s="459"/>
      <c r="J39" s="458"/>
      <c r="K39" s="459"/>
      <c r="L39" s="445"/>
      <c r="M39" s="429"/>
      <c r="N39" s="429"/>
      <c r="O39" s="462"/>
      <c r="P39" s="429"/>
    </row>
    <row r="40" spans="1:16" s="460" customFormat="1" ht="22.5" customHeight="1" x14ac:dyDescent="0.25">
      <c r="A40" s="429"/>
      <c r="B40" s="463" t="s">
        <v>337</v>
      </c>
      <c r="C40" s="228">
        <f>SUM(C36,C38,C39)</f>
        <v>6.6067942434296612</v>
      </c>
      <c r="D40" s="229">
        <f t="shared" si="3"/>
        <v>6.6067942434296612</v>
      </c>
      <c r="E40" s="339">
        <f>IF($R$1&lt;3,"&lt;3",SUM(E36,E38,E39))</f>
        <v>2.0718125041996216</v>
      </c>
      <c r="F40" s="340">
        <f t="shared" si="3"/>
        <v>2.0718125041996216</v>
      </c>
      <c r="G40" s="429"/>
      <c r="H40" s="464"/>
      <c r="I40" s="465"/>
      <c r="J40" s="464"/>
      <c r="K40" s="465"/>
      <c r="L40" s="445"/>
      <c r="M40" s="429"/>
      <c r="N40" s="429"/>
      <c r="O40" s="429"/>
      <c r="P40" s="429"/>
    </row>
    <row r="41" spans="1:16" s="460" customFormat="1" ht="22.5" customHeight="1" x14ac:dyDescent="0.25">
      <c r="A41" s="429"/>
      <c r="B41" s="461" t="s">
        <v>338</v>
      </c>
      <c r="C41" s="154">
        <f>C15/SUM($D$65:$E$65)</f>
        <v>19.015095646404543</v>
      </c>
      <c r="D41" s="157">
        <f t="shared" si="3"/>
        <v>19.015095646404543</v>
      </c>
      <c r="E41" s="150">
        <f>IF(R1&lt;3,"&lt;3",E15/SUM(G65:H65))</f>
        <v>3.1254120200375097</v>
      </c>
      <c r="F41" s="157">
        <f t="shared" si="3"/>
        <v>3.1254120200375097</v>
      </c>
      <c r="G41" s="429"/>
      <c r="H41" s="458"/>
      <c r="I41" s="459"/>
      <c r="J41" s="458"/>
      <c r="K41" s="459"/>
      <c r="L41" s="445"/>
      <c r="M41" s="429"/>
      <c r="N41" s="429"/>
      <c r="O41" s="429"/>
      <c r="P41" s="429"/>
    </row>
    <row r="42" spans="1:16" s="460" customFormat="1" ht="22.5" customHeight="1" x14ac:dyDescent="0.25">
      <c r="A42" s="429"/>
      <c r="B42" s="466" t="s">
        <v>339</v>
      </c>
      <c r="C42" s="155">
        <f>C29/SUM($D$65:$E$65)</f>
        <v>18.466823428370382</v>
      </c>
      <c r="D42" s="158">
        <f t="shared" si="3"/>
        <v>18.466823428370382</v>
      </c>
      <c r="E42" s="152">
        <f>IF(R1&lt;3,"&lt;3",E29/SUM(G65:H65))</f>
        <v>2.9990837396586456</v>
      </c>
      <c r="F42" s="158">
        <f t="shared" si="3"/>
        <v>2.9990837396586456</v>
      </c>
      <c r="G42" s="429"/>
      <c r="H42" s="458"/>
      <c r="I42" s="459"/>
      <c r="J42" s="458"/>
      <c r="K42" s="459"/>
      <c r="L42" s="445"/>
      <c r="M42" s="429"/>
      <c r="N42" s="429"/>
      <c r="O42" s="429"/>
      <c r="P42" s="429"/>
    </row>
    <row r="43" spans="1:16" s="460" customFormat="1" ht="17.25" customHeight="1" x14ac:dyDescent="0.25">
      <c r="A43" s="429"/>
      <c r="B43" s="467"/>
      <c r="C43" s="74"/>
      <c r="D43" s="159"/>
      <c r="E43" s="74"/>
      <c r="F43" s="159"/>
      <c r="G43" s="429"/>
      <c r="H43" s="429"/>
      <c r="I43" s="459"/>
      <c r="J43" s="429"/>
      <c r="K43" s="459"/>
      <c r="L43" s="429"/>
      <c r="M43" s="429"/>
      <c r="N43" s="429"/>
      <c r="O43" s="429"/>
      <c r="P43" s="429"/>
    </row>
    <row r="44" spans="1:16" s="460" customFormat="1" ht="22.5" customHeight="1" x14ac:dyDescent="0.25">
      <c r="B44" s="468" t="s">
        <v>340</v>
      </c>
      <c r="C44" s="161">
        <f>C11/SUM(D66:E66)</f>
        <v>5.089926485078669</v>
      </c>
      <c r="D44" s="160">
        <f>C44</f>
        <v>5.089926485078669</v>
      </c>
      <c r="E44" s="161">
        <f>IF(R1&lt;3,"&lt;3",E11/SUM(G66:H66))</f>
        <v>1.864782700928501</v>
      </c>
      <c r="F44" s="160">
        <f>E44</f>
        <v>1.864782700928501</v>
      </c>
      <c r="G44" s="429"/>
      <c r="H44" s="469"/>
      <c r="I44" s="465"/>
      <c r="J44" s="470"/>
      <c r="K44" s="465"/>
      <c r="L44" s="445"/>
      <c r="M44" s="429"/>
      <c r="N44" s="429"/>
      <c r="O44" s="429"/>
      <c r="P44" s="429"/>
    </row>
    <row r="45" spans="1:16" ht="18.75" customHeight="1" x14ac:dyDescent="0.25">
      <c r="B45" s="471"/>
      <c r="C45" s="472"/>
      <c r="D45" s="473"/>
      <c r="E45" s="472"/>
      <c r="H45" s="472"/>
      <c r="J45" s="472"/>
    </row>
    <row r="46" spans="1:16" s="434" customFormat="1" ht="26.25" customHeight="1" x14ac:dyDescent="0.25">
      <c r="A46" s="431"/>
      <c r="B46" s="432" t="s">
        <v>341</v>
      </c>
      <c r="C46" s="531" t="s">
        <v>671</v>
      </c>
      <c r="D46" s="531"/>
      <c r="E46" s="431"/>
      <c r="F46" s="304" t="str">
        <f>CONCATENATE("Current Selection"," (",$R$1,")")</f>
        <v>Current Selection (39)</v>
      </c>
      <c r="G46" s="431"/>
      <c r="H46" s="431"/>
      <c r="I46" s="431"/>
      <c r="J46" s="304" t="str">
        <f>CONCATENATE("Constant Sample"," (",$R$2,")")</f>
        <v>Constant Sample (37)</v>
      </c>
      <c r="K46" s="431"/>
      <c r="L46" s="431"/>
      <c r="M46" s="431"/>
      <c r="N46" s="431"/>
      <c r="O46" s="431"/>
      <c r="P46" s="433"/>
    </row>
    <row r="47" spans="1:16" ht="34.5" customHeight="1" x14ac:dyDescent="0.25">
      <c r="I47" s="474"/>
      <c r="J47" s="533" t="s">
        <v>23</v>
      </c>
      <c r="K47" s="533"/>
      <c r="L47" s="533"/>
      <c r="M47" s="533" t="s">
        <v>670</v>
      </c>
      <c r="N47" s="533"/>
      <c r="O47" s="533"/>
    </row>
    <row r="48" spans="1:16" s="484" customFormat="1" ht="48.75" customHeight="1" x14ac:dyDescent="0.25">
      <c r="A48" s="475"/>
      <c r="B48" s="476" t="s">
        <v>342</v>
      </c>
      <c r="C48" s="477" t="s">
        <v>341</v>
      </c>
      <c r="D48" s="478" t="s">
        <v>473</v>
      </c>
      <c r="E48" s="479" t="s">
        <v>474</v>
      </c>
      <c r="F48" s="480" t="s">
        <v>341</v>
      </c>
      <c r="G48" s="481" t="s">
        <v>473</v>
      </c>
      <c r="H48" s="482" t="s">
        <v>474</v>
      </c>
      <c r="I48" s="483"/>
      <c r="J48" s="477" t="s">
        <v>341</v>
      </c>
      <c r="K48" s="478" t="s">
        <v>473</v>
      </c>
      <c r="L48" s="479" t="s">
        <v>474</v>
      </c>
      <c r="M48" s="477" t="s">
        <v>341</v>
      </c>
      <c r="N48" s="478" t="s">
        <v>473</v>
      </c>
      <c r="O48" s="479" t="s">
        <v>474</v>
      </c>
      <c r="P48" s="475"/>
    </row>
    <row r="49" spans="2:17" ht="18.75" customHeight="1" x14ac:dyDescent="0.25">
      <c r="B49" s="485" t="s">
        <v>480</v>
      </c>
      <c r="C49" s="367">
        <f>SUM(C50:C52)</f>
        <v>79313</v>
      </c>
      <c r="D49" s="341">
        <f t="shared" ref="D49:H49" si="4">SUM(D50:D52)</f>
        <v>21767079</v>
      </c>
      <c r="E49" s="342">
        <f t="shared" si="4"/>
        <v>7117515</v>
      </c>
      <c r="F49" s="375">
        <f t="shared" si="4"/>
        <v>1134</v>
      </c>
      <c r="G49" s="343">
        <f t="shared" si="4"/>
        <v>160189</v>
      </c>
      <c r="H49" s="344">
        <f t="shared" si="4"/>
        <v>1271973</v>
      </c>
      <c r="I49" s="486"/>
      <c r="J49" s="367">
        <f t="shared" ref="J49:O49" si="5">SUM(J50:J52)</f>
        <v>1050</v>
      </c>
      <c r="K49" s="341">
        <f t="shared" si="5"/>
        <v>127653</v>
      </c>
      <c r="L49" s="342">
        <f t="shared" si="5"/>
        <v>3818347</v>
      </c>
      <c r="M49" s="375">
        <f t="shared" si="5"/>
        <v>1134</v>
      </c>
      <c r="N49" s="343">
        <f t="shared" si="5"/>
        <v>160189</v>
      </c>
      <c r="O49" s="344">
        <f t="shared" si="5"/>
        <v>1337938</v>
      </c>
    </row>
    <row r="50" spans="2:17" ht="18.75" customHeight="1" x14ac:dyDescent="0.25">
      <c r="B50" s="487" t="s">
        <v>475</v>
      </c>
      <c r="C50" s="368">
        <f>SUM('DATA TEMPLATE 1617'!AE:AE)</f>
        <v>73852</v>
      </c>
      <c r="D50" s="345">
        <f>SUM('DATA TEMPLATE 1617'!AG:AG)</f>
        <v>19594258</v>
      </c>
      <c r="E50" s="346">
        <f>SUM('DATA TEMPLATE 1617'!AH:AH)</f>
        <v>6340037</v>
      </c>
      <c r="F50" s="376">
        <f>IF($R$1&lt;3,"&lt;3",SUMIF('DATA TEMPLATE 1617'!$G:$G, 4,'DATA TEMPLATE 1617'!$AE:$AE))</f>
        <v>1015</v>
      </c>
      <c r="G50" s="345">
        <f>IF($R$1&lt;3,"&lt;3",SUMIF('DATA TEMPLATE 1617'!$G:$G, 4,'DATA TEMPLATE 1617'!$AG:$AG))</f>
        <v>149615</v>
      </c>
      <c r="H50" s="346">
        <f>IF($R$1&lt;3,"&lt;3",SUMIF('DATA TEMPLATE 1617'!$G:$G, 4,'DATA TEMPLATE 1617'!$AH:$AH))</f>
        <v>1241980</v>
      </c>
      <c r="I50" s="488"/>
      <c r="J50" s="368">
        <f>IF($R$2&lt;3,"&lt;3",SUMIFS('DATA TEMPLATE 1516'!AF:AF,'DATA TEMPLATE 1516'!$G:$G, 4,'DATA TEMPLATE 1516'!$H:$H,"CS"))</f>
        <v>963</v>
      </c>
      <c r="K50" s="345">
        <f>IF($R$2&lt;3,"&lt;3",SUMIFS('DATA TEMPLATE 1516'!AH:AH,'DATA TEMPLATE 1516'!$G:$G, 4,'DATA TEMPLATE 1516'!$H:$H,"CS"))</f>
        <v>122862</v>
      </c>
      <c r="L50" s="346">
        <f>IF($R$2&lt;3,"&lt;3",SUMIFS('DATA TEMPLATE 1516'!AI:AI,'DATA TEMPLATE 1516'!$G:$G, 4,'DATA TEMPLATE 1516'!$H:$H,"CS"))</f>
        <v>3575957</v>
      </c>
      <c r="M50" s="376">
        <f>IF($R$2&lt;3,"&lt;3",SUMIFS('DATA TEMPLATE 1617'!$AE:$AE,'DATA TEMPLATE 1617'!$G:$G, 4,'DATA TEMPLATE 1617'!$H:$H,"CS"))</f>
        <v>1015</v>
      </c>
      <c r="N50" s="345">
        <f>IF($R$2&lt;3,"&lt;3",SUMIFS('DATA TEMPLATE 1617'!$AG:$AG,'DATA TEMPLATE 1617'!$G:$G, 4,'DATA TEMPLATE 1617'!$H:$H,"CS"))</f>
        <v>149615</v>
      </c>
      <c r="O50" s="346">
        <f>IF($R$2&lt;3,"&lt;3",SUMIFS('DATA TEMPLATE 1617'!$AH:$AH,'DATA TEMPLATE 1617'!$G:$G, 4,'DATA TEMPLATE 1617'!$H:$H,"CS"))</f>
        <v>1241980</v>
      </c>
    </row>
    <row r="51" spans="2:17" ht="18.75" customHeight="1" x14ac:dyDescent="0.25">
      <c r="B51" s="489" t="s">
        <v>694</v>
      </c>
      <c r="C51" s="369">
        <f>SUM('DATA TEMPLATE 1617'!AI:AI)</f>
        <v>1709</v>
      </c>
      <c r="D51" s="347">
        <f>SUM('DATA TEMPLATE 1617'!AK:AK)</f>
        <v>463100</v>
      </c>
      <c r="E51" s="348">
        <f>SUM('DATA TEMPLATE 1617'!AL:AL)</f>
        <v>64467</v>
      </c>
      <c r="F51" s="377">
        <f>IF($R$1&lt;3,"&lt;3",SUMIF('DATA TEMPLATE 1617'!$G:$G, 4,'DATA TEMPLATE 1617'!$AI:$AI))</f>
        <v>69</v>
      </c>
      <c r="G51" s="347">
        <f>IF($R$1&lt;3,"&lt;3",SUMIF('DATA TEMPLATE 1617'!$G:$G, 4,'DATA TEMPLATE 1617'!$AK:$AK))</f>
        <v>5171</v>
      </c>
      <c r="H51" s="348">
        <f>IF($R$1&lt;3,"&lt;3",SUMIF('DATA TEMPLATE 1617'!$G:$G, 4,'DATA TEMPLATE 1617'!$AL:$AL))</f>
        <v>24590</v>
      </c>
      <c r="I51" s="488"/>
      <c r="J51" s="369">
        <f>IF($R$2&lt;3,"&lt;3",SUMIFS('DATA TEMPLATE 1516'!AJ:AJ,'DATA TEMPLATE 1516'!$G:$G, 4,'DATA TEMPLATE 1516'!$H:$H,"CS"))</f>
        <v>58</v>
      </c>
      <c r="K51" s="347">
        <f>IF($R$2&lt;3,"&lt;3",SUMIFS('DATA TEMPLATE 1516'!AL:AL,'DATA TEMPLATE 1516'!$G:$G, 4,'DATA TEMPLATE 1516'!$H:$H,"CS"))</f>
        <v>2150</v>
      </c>
      <c r="L51" s="348">
        <f>IF($R$2&lt;3,"&lt;3",SUMIFS('DATA TEMPLATE 1516'!AM:AM,'DATA TEMPLATE 1516'!$G:$G, 4,'DATA TEMPLATE 1516'!$H:$H,"CS"))</f>
        <v>20600</v>
      </c>
      <c r="M51" s="377">
        <f>IF($R$2&lt;3,"&lt;3",SUMIFS('DATA TEMPLATE 1617'!$AI:$AI,'DATA TEMPLATE 1617'!$G:$G, 4,'DATA TEMPLATE 1617'!$H:$H,"CS"))</f>
        <v>69</v>
      </c>
      <c r="N51" s="347">
        <f>IF($R$2&lt;3,"&lt;3",SUMIFS('DATA TEMPLATE 1617'!$AK:$AK,'DATA TEMPLATE 1617'!$G:$G, 4,'DATA TEMPLATE 1617'!$H:$H,"CS"))</f>
        <v>5171</v>
      </c>
      <c r="O51" s="348">
        <f>IF($R$2&lt;3,"&lt;3",SUMIFS('DATA TEMPLATE 1617'!$AL:$AL,'DATA TEMPLATE 1617'!$G:$G, 4,'DATA TEMPLATE 1617'!$H:$H,"CS"))</f>
        <v>24590</v>
      </c>
    </row>
    <row r="52" spans="2:17" ht="18.75" customHeight="1" x14ac:dyDescent="0.25">
      <c r="B52" s="490" t="s">
        <v>695</v>
      </c>
      <c r="C52" s="370">
        <f>SUM('DATA TEMPLATE 1617'!AM:AM)</f>
        <v>3752</v>
      </c>
      <c r="D52" s="349">
        <f>SUM('DATA TEMPLATE 1617'!AO:AO)</f>
        <v>1709721</v>
      </c>
      <c r="E52" s="350">
        <f>SUM('DATA TEMPLATE 1617'!AP:AP)</f>
        <v>713011</v>
      </c>
      <c r="F52" s="378">
        <f>IF($R$1&lt;3,"&lt;3",SUMIF('DATA TEMPLATE 1617'!$G:$G, 4,'DATA TEMPLATE 1617'!$AM:$AM))</f>
        <v>50</v>
      </c>
      <c r="G52" s="349">
        <f>IF($R$1&lt;3,"&lt;3",SUMIF('DATA TEMPLATE 1617'!$G:$G, 4,'DATA TEMPLATE 1617'!$AO:$AO))</f>
        <v>5403</v>
      </c>
      <c r="H52" s="350">
        <f>IF($R$1&lt;3,"&lt;3",SUMIF('DATA TEMPLATE 1617'!$G:$G, 4,'DATA TEMPLATE 1617'!$AO:$AO))</f>
        <v>5403</v>
      </c>
      <c r="I52" s="488"/>
      <c r="J52" s="370">
        <f>IF($R$2&lt;3,"&lt;3",SUMIFS('DATA TEMPLATE 1516'!AN:AN,'DATA TEMPLATE 1516'!$G:$G, 4,'DATA TEMPLATE 1516'!$H:$H,"CS"))</f>
        <v>29</v>
      </c>
      <c r="K52" s="349">
        <f>IF($R$2&lt;3,"&lt;3",SUMIFS('DATA TEMPLATE 1516'!AP:AP,'DATA TEMPLATE 1516'!$G:$G, 4,'DATA TEMPLATE 1516'!$H:$H,"CS"))</f>
        <v>2641</v>
      </c>
      <c r="L52" s="350">
        <f>IF($R$2&lt;3,"&lt;3",SUMIFS('DATA TEMPLATE 1516'!AQ:AQ,'DATA TEMPLATE 1516'!$G:$G, 4,'DATA TEMPLATE 1516'!$H:$H,"CS"))</f>
        <v>221790</v>
      </c>
      <c r="M52" s="378">
        <f>IF($R$2&lt;3,"&lt;3",SUMIFS('DATA TEMPLATE 1617'!$AM:$AM,'DATA TEMPLATE 1617'!$G:$G, 4,'DATA TEMPLATE 1617'!$H:$H,"CS"))</f>
        <v>50</v>
      </c>
      <c r="N52" s="349">
        <f>IF($R$2&lt;3,"&lt;3",SUMIFS('DATA TEMPLATE 1617'!$AO:$AO,'DATA TEMPLATE 1617'!$G:$G, 4,'DATA TEMPLATE 1617'!$H:$H,"CS"))</f>
        <v>5403</v>
      </c>
      <c r="O52" s="350">
        <f>IF($R$2&lt;3,"&lt;3",SUMIFS('DATA TEMPLATE 1617'!$AP:$AP,'DATA TEMPLATE 1617'!$G:$G, 4,'DATA TEMPLATE 1617'!$H:$H,"CS"))</f>
        <v>71368</v>
      </c>
    </row>
    <row r="53" spans="2:17" ht="18.75" customHeight="1" x14ac:dyDescent="0.25">
      <c r="B53" s="491" t="s">
        <v>485</v>
      </c>
      <c r="C53" s="371">
        <f t="shared" ref="C53:H53" si="6">SUM(C54:C56)</f>
        <v>165527</v>
      </c>
      <c r="D53" s="351">
        <f t="shared" si="6"/>
        <v>18720503</v>
      </c>
      <c r="E53" s="352">
        <f t="shared" si="6"/>
        <v>26914310</v>
      </c>
      <c r="F53" s="379">
        <f t="shared" si="6"/>
        <v>1986</v>
      </c>
      <c r="G53" s="353">
        <f t="shared" si="6"/>
        <v>55211</v>
      </c>
      <c r="H53" s="354">
        <f t="shared" si="6"/>
        <v>153608</v>
      </c>
      <c r="I53" s="486"/>
      <c r="J53" s="371">
        <f t="shared" ref="J53:O53" si="7">SUM(J54:J56)</f>
        <v>3520</v>
      </c>
      <c r="K53" s="351">
        <f t="shared" si="7"/>
        <v>221812</v>
      </c>
      <c r="L53" s="352">
        <f t="shared" si="7"/>
        <v>748190</v>
      </c>
      <c r="M53" s="379">
        <f t="shared" si="7"/>
        <v>1986</v>
      </c>
      <c r="N53" s="353">
        <f t="shared" si="7"/>
        <v>55211</v>
      </c>
      <c r="O53" s="354">
        <f t="shared" si="7"/>
        <v>153608</v>
      </c>
      <c r="P53" s="429"/>
      <c r="Q53" s="429"/>
    </row>
    <row r="54" spans="2:17" ht="18.75" customHeight="1" x14ac:dyDescent="0.25">
      <c r="B54" s="487" t="s">
        <v>475</v>
      </c>
      <c r="C54" s="368">
        <f>SUM('DATA TEMPLATE 1617'!BL:BL)</f>
        <v>132297</v>
      </c>
      <c r="D54" s="345">
        <f>SUM('DATA TEMPLATE 1617'!BM:BM)</f>
        <v>14855148</v>
      </c>
      <c r="E54" s="346">
        <f>SUM('DATA TEMPLATE 1617'!BN:BN)</f>
        <v>25865311</v>
      </c>
      <c r="F54" s="376">
        <f>IF($R$1&lt;3,"&lt;3",SUMIF('DATA TEMPLATE 1617'!$G:$G, 4,'DATA TEMPLATE 1617'!$BL:$BL))</f>
        <v>1807</v>
      </c>
      <c r="G54" s="345">
        <f>IF($R$1&lt;3,"&lt;3",SUMIF('DATA TEMPLATE 1617'!$G:$G, 4,'DATA TEMPLATE 1617'!$BM:$BM))</f>
        <v>55011</v>
      </c>
      <c r="H54" s="346">
        <f>IF($R$1&lt;3,"&lt;3",SUMIF('DATA TEMPLATE 1617'!$G:$G, 4,'DATA TEMPLATE 1617'!$BN:$BN))</f>
        <v>148108</v>
      </c>
      <c r="I54" s="488"/>
      <c r="J54" s="368">
        <f>IF($R$2&lt;3,"&lt;3",SUMIFS('DATA TEMPLATE 1516'!BM:BM,'DATA TEMPLATE 1516'!$G:$G, 4,'DATA TEMPLATE 1516'!$H:$H,"CS"))</f>
        <v>1955</v>
      </c>
      <c r="K54" s="345">
        <f>IF($R$2&lt;3,"&lt;3",SUMIFS('DATA TEMPLATE 1516'!BN:BN,'DATA TEMPLATE 1516'!$G:$G, 4,'DATA TEMPLATE 1516'!$H:$H,"CS"))</f>
        <v>141264</v>
      </c>
      <c r="L54" s="346">
        <f>IF($R$2&lt;3,"&lt;3",SUMIFS('DATA TEMPLATE 1516'!BO:BO,'DATA TEMPLATE 1516'!$G:$G, 4,'DATA TEMPLATE 1516'!$H:$H,"CS"))</f>
        <v>695410</v>
      </c>
      <c r="M54" s="376">
        <f>IF($R$2&lt;3,"&lt;3",SUMIFS('DATA TEMPLATE 1617'!$BL:$BL,'DATA TEMPLATE 1617'!$G:$G, 4,'DATA TEMPLATE 1617'!$H:$H,"CS"))</f>
        <v>1807</v>
      </c>
      <c r="N54" s="345">
        <f>IF($R$2&lt;3,"&lt;3",SUMIFS('DATA TEMPLATE 1617'!$BM:$BM,'DATA TEMPLATE 1617'!$G:$G, 4,'DATA TEMPLATE 1617'!$H:$H,"CS"))</f>
        <v>55011</v>
      </c>
      <c r="O54" s="346">
        <f>IF($R$2&lt;3,"&lt;3",SUMIFS('DATA TEMPLATE 1617'!$BN:$BN,'DATA TEMPLATE 1617'!$G:$G, 4,'DATA TEMPLATE 1617'!$H:$H,"CS"))</f>
        <v>148108</v>
      </c>
      <c r="P54" s="429"/>
      <c r="Q54" s="429"/>
    </row>
    <row r="55" spans="2:17" ht="18.75" customHeight="1" x14ac:dyDescent="0.25">
      <c r="B55" s="489" t="s">
        <v>694</v>
      </c>
      <c r="C55" s="369">
        <f>SUM('DATA TEMPLATE 1617'!BP:BP)</f>
        <v>4671</v>
      </c>
      <c r="D55" s="347">
        <f>SUM('DATA TEMPLATE 1617'!BQ:BQ)</f>
        <v>358478</v>
      </c>
      <c r="E55" s="348">
        <f>SUM('DATA TEMPLATE 1617'!BR:BR)</f>
        <v>106726</v>
      </c>
      <c r="F55" s="377">
        <f>IF($R$1&lt;3,"&lt;3",SUMIF('DATA TEMPLATE 1617'!$G:$G, 4,'DATA TEMPLATE 1617'!$BP:$BP))</f>
        <v>30</v>
      </c>
      <c r="G55" s="347">
        <f>IF($R$1&lt;3,"&lt;3",SUMIF('DATA TEMPLATE 1617'!$G:$G, 4,'DATA TEMPLATE 1617'!$BQ:$BQ))</f>
        <v>200</v>
      </c>
      <c r="H55" s="348">
        <f>IF($R$1&lt;3,"&lt;3",SUMIF('DATA TEMPLATE 1617'!$G:$G, 4,'DATA TEMPLATE 1617'!$BR:$BR))</f>
        <v>500</v>
      </c>
      <c r="I55" s="488"/>
      <c r="J55" s="369">
        <f>IF($R$2&lt;3,"&lt;3",SUMIFS('DATA TEMPLATE 1516'!BQ:BQ,'DATA TEMPLATE 1516'!$G:$G, 4,'DATA TEMPLATE 1516'!$H:$H,"CS"))</f>
        <v>448</v>
      </c>
      <c r="K55" s="347">
        <f>IF($R$2&lt;3,"&lt;3",SUMIFS('DATA TEMPLATE 1516'!BR:BR,'DATA TEMPLATE 1516'!$G:$G, 4,'DATA TEMPLATE 1516'!$H:$H,"CS"))</f>
        <v>19371</v>
      </c>
      <c r="L55" s="348">
        <f>IF($R$2&lt;3,"&lt;3",SUMIFS('DATA TEMPLATE 1516'!BS:BS,'DATA TEMPLATE 1516'!$G:$G, 4,'DATA TEMPLATE 1516'!$H:$H,"CS"))</f>
        <v>0</v>
      </c>
      <c r="M55" s="377">
        <f>IF($R$2&lt;3,"&lt;3",SUMIFS('DATA TEMPLATE 1617'!$BP:$BP,'DATA TEMPLATE 1617'!$G:$G, 4,'DATA TEMPLATE 1617'!$H:$H,"CS"))</f>
        <v>30</v>
      </c>
      <c r="N55" s="347">
        <f>IF($R$2&lt;3,"&lt;3",SUMIFS('DATA TEMPLATE 1617'!$BQ:$BQ,'DATA TEMPLATE 1617'!$G:$G, 4,'DATA TEMPLATE 1617'!$H:$H,"CS"))</f>
        <v>200</v>
      </c>
      <c r="O55" s="348">
        <f>IF($R$2&lt;3,"&lt;3",SUMIFS('DATA TEMPLATE 1617'!$BR:$BR,'DATA TEMPLATE 1617'!$G:$G, 4,'DATA TEMPLATE 1617'!$H:$H,"CS"))</f>
        <v>500</v>
      </c>
      <c r="P55" s="429"/>
      <c r="Q55" s="429"/>
    </row>
    <row r="56" spans="2:17" ht="18.75" customHeight="1" x14ac:dyDescent="0.25">
      <c r="B56" s="490" t="s">
        <v>695</v>
      </c>
      <c r="C56" s="370">
        <f>SUM('DATA TEMPLATE 1617'!BT:BT)</f>
        <v>28559</v>
      </c>
      <c r="D56" s="349">
        <f>SUM('DATA TEMPLATE 1617'!BU:BU)</f>
        <v>3506877</v>
      </c>
      <c r="E56" s="350">
        <f>SUM('DATA TEMPLATE 1617'!BV:BV)</f>
        <v>942273</v>
      </c>
      <c r="F56" s="378">
        <f>IF($R$1&lt;3,"&lt;3",SUMIF('DATA TEMPLATE 1617'!$G:$G, 4,'DATA TEMPLATE 1617'!$BT:$BT))</f>
        <v>149</v>
      </c>
      <c r="G56" s="349">
        <f>IF($R$1&lt;3,"&lt;3",SUMIF('DATA TEMPLATE 1617'!$G:$G, 4,'DATA TEMPLATE 1617'!$BU:$BU))</f>
        <v>0</v>
      </c>
      <c r="H56" s="350">
        <f>IF($R$1&lt;3,"&lt;3",SUMIF('DATA TEMPLATE 1617'!$G:$G, 4,'DATA TEMPLATE 1617'!$BV:$BV))</f>
        <v>5000</v>
      </c>
      <c r="I56" s="488"/>
      <c r="J56" s="370">
        <f>IF($R$2&lt;3,"&lt;3",SUMIFS('DATA TEMPLATE 1516'!BU:BU,'DATA TEMPLATE 1516'!$G:$G, 4,'DATA TEMPLATE 1516'!$H:$H,"CS"))</f>
        <v>1117</v>
      </c>
      <c r="K56" s="349">
        <f>IF($R$2&lt;3,"&lt;3",SUMIFS('DATA TEMPLATE 1516'!BV:BV,'DATA TEMPLATE 1516'!$G:$G, 4,'DATA TEMPLATE 1516'!$H:$H,"CS"))</f>
        <v>61177</v>
      </c>
      <c r="L56" s="350">
        <f>IF($R$2&lt;3,"&lt;3",SUMIFS('DATA TEMPLATE 1516'!BW:BW,'DATA TEMPLATE 1516'!$G:$G, 4,'DATA TEMPLATE 1516'!$H:$H,"CS"))</f>
        <v>52780</v>
      </c>
      <c r="M56" s="378">
        <f>IF($R$2&lt;3,"&lt;3",SUMIFS('DATA TEMPLATE 1617'!$BT:$BT,'DATA TEMPLATE 1617'!$G:$G, 4,'DATA TEMPLATE 1617'!$H:$H,"CS"))</f>
        <v>149</v>
      </c>
      <c r="N56" s="349">
        <f>IF($R$2&lt;3,"&lt;3",SUMIFS('DATA TEMPLATE 1617'!$BU:$BU,'DATA TEMPLATE 1617'!$G:$G, 4,'DATA TEMPLATE 1617'!$H:$H,"CS"))</f>
        <v>0</v>
      </c>
      <c r="O56" s="350">
        <f>IF($R$2&lt;3,"&lt;3",SUMIFS('DATA TEMPLATE 1617'!$BV:$BV,'DATA TEMPLATE 1617'!$G:$G, 4,'DATA TEMPLATE 1617'!$H:$H,"CS"))</f>
        <v>5000</v>
      </c>
      <c r="P56" s="429"/>
      <c r="Q56" s="429"/>
    </row>
    <row r="57" spans="2:17" ht="18.75" customHeight="1" x14ac:dyDescent="0.25">
      <c r="B57" s="492" t="s">
        <v>490</v>
      </c>
      <c r="C57" s="372">
        <f t="shared" ref="C57:H57" si="8">SUM(C58:C60)</f>
        <v>23146</v>
      </c>
      <c r="D57" s="355">
        <f t="shared" si="8"/>
        <v>1445264</v>
      </c>
      <c r="E57" s="356">
        <f t="shared" si="8"/>
        <v>358212</v>
      </c>
      <c r="F57" s="380">
        <f t="shared" si="8"/>
        <v>84.5</v>
      </c>
      <c r="G57" s="357">
        <f t="shared" si="8"/>
        <v>22051</v>
      </c>
      <c r="H57" s="358">
        <f t="shared" si="8"/>
        <v>9570</v>
      </c>
      <c r="I57" s="486"/>
      <c r="J57" s="372">
        <f t="shared" ref="J57:O57" si="9">SUM(J58:J60)</f>
        <v>117</v>
      </c>
      <c r="K57" s="355">
        <f t="shared" si="9"/>
        <v>9523</v>
      </c>
      <c r="L57" s="356">
        <f t="shared" si="9"/>
        <v>3116</v>
      </c>
      <c r="M57" s="380">
        <f t="shared" si="9"/>
        <v>84.5</v>
      </c>
      <c r="N57" s="357">
        <f t="shared" si="9"/>
        <v>22051</v>
      </c>
      <c r="O57" s="358">
        <f t="shared" si="9"/>
        <v>9570</v>
      </c>
      <c r="P57" s="429"/>
      <c r="Q57" s="429"/>
    </row>
    <row r="58" spans="2:17" ht="18.75" customHeight="1" x14ac:dyDescent="0.25">
      <c r="B58" s="487" t="s">
        <v>475</v>
      </c>
      <c r="C58" s="368">
        <f>SUM('DATA TEMPLATE 1617'!CR:CR)</f>
        <v>17196</v>
      </c>
      <c r="D58" s="345">
        <f>SUM('DATA TEMPLATE 1617'!CS:CS)</f>
        <v>1257516</v>
      </c>
      <c r="E58" s="346">
        <f>SUM('DATA TEMPLATE 1617'!CT:CT)</f>
        <v>301911</v>
      </c>
      <c r="F58" s="376">
        <f>IF($R$1&lt;3,"&lt;3",SUMIF('DATA TEMPLATE 1617'!$G:$G, 4,'DATA TEMPLATE 1617'!$CR:$CR))</f>
        <v>66.5</v>
      </c>
      <c r="G58" s="345">
        <f>IF($R$1&lt;3,"&lt;3",SUMIF('DATA TEMPLATE 1617'!$G:$G, 4,'DATA TEMPLATE 1617'!$CS:$CS))</f>
        <v>21042</v>
      </c>
      <c r="H58" s="346">
        <f>IF($R$1&lt;3,"&lt;3",SUMIF('DATA TEMPLATE 1617'!$G:$G, 4,'DATA TEMPLATE 1617'!$CT:$CT))</f>
        <v>6920</v>
      </c>
      <c r="I58" s="488"/>
      <c r="J58" s="368">
        <f>IF($R$2&lt;3,"&lt;3",SUMIFS('DATA TEMPLATE 1516'!CR:CR,'DATA TEMPLATE 1516'!$G:$G, 4,'DATA TEMPLATE 1516'!$H:$H,"CS"))</f>
        <v>114</v>
      </c>
      <c r="K58" s="345">
        <f>IF($R$2&lt;3,"&lt;3",SUMIFS('DATA TEMPLATE 1516'!CT:CT,'DATA TEMPLATE 1516'!$G:$G, 4,'DATA TEMPLATE 1516'!$H:$H,"CS"))</f>
        <v>9358</v>
      </c>
      <c r="L58" s="346">
        <f>IF($R$2&lt;3,"&lt;3",SUMIFS('DATA TEMPLATE 1516'!CU:CU,'DATA TEMPLATE 1516'!$G:$G, 4,'DATA TEMPLATE 1516'!$H:$H,"CS"))</f>
        <v>3016</v>
      </c>
      <c r="M58" s="376">
        <f>IF($R$2&lt;3,"&lt;3",SUMIFS('DATA TEMPLATE 1617'!$CR:$CR,'DATA TEMPLATE 1617'!$G:$G, 4,'DATA TEMPLATE 1617'!$H:$H,"CS"))</f>
        <v>66.5</v>
      </c>
      <c r="N58" s="345">
        <f>IF($R$2&lt;3,"&lt;3",SUMIFS('DATA TEMPLATE 1617'!$CS:$CS,'DATA TEMPLATE 1617'!$G:$G, 4,'DATA TEMPLATE 1617'!$H:$H,"CS"))</f>
        <v>21042</v>
      </c>
      <c r="O58" s="346">
        <f>IF($R$2&lt;3,"&lt;3",SUMIFS('DATA TEMPLATE 1617'!$CT:$CT,'DATA TEMPLATE 1617'!$G:$G, 4,'DATA TEMPLATE 1617'!$H:$H,"CS"))</f>
        <v>6920</v>
      </c>
      <c r="P58" s="429"/>
      <c r="Q58" s="429"/>
    </row>
    <row r="59" spans="2:17" ht="18.75" customHeight="1" x14ac:dyDescent="0.25">
      <c r="B59" s="489" t="s">
        <v>694</v>
      </c>
      <c r="C59" s="369">
        <f>SUM('DATA TEMPLATE 1617'!CU:CU)</f>
        <v>1503</v>
      </c>
      <c r="D59" s="347">
        <f>SUM('DATA TEMPLATE 1617'!CW:CW)</f>
        <v>45288</v>
      </c>
      <c r="E59" s="348">
        <f>SUM('DATA TEMPLATE 1617'!CX:CX)</f>
        <v>10311</v>
      </c>
      <c r="F59" s="377">
        <f>IF($R$1&lt;3,"&lt;3",SUMIF('DATA TEMPLATE 1617'!$G:$G, 4,'DATA TEMPLATE 1617'!$CU:$CU))</f>
        <v>0</v>
      </c>
      <c r="G59" s="347">
        <f>IF($R$1&lt;3,"&lt;3",SUMIF('DATA TEMPLATE 1617'!$G:$G, 4,'DATA TEMPLATE 1617'!$CW:$CW))</f>
        <v>0</v>
      </c>
      <c r="H59" s="348">
        <f>IF($R$1&lt;3,"&lt;3",SUMIF('DATA TEMPLATE 1617'!$G:$G, 4,'DATA TEMPLATE 1617'!$CX:$CX))</f>
        <v>0</v>
      </c>
      <c r="I59" s="488"/>
      <c r="J59" s="369">
        <f>IF($R$2&lt;3,"&lt;3",SUMIFS('DATA TEMPLATE 1516'!CV:CV,'DATA TEMPLATE 1516'!$G:$G, 4,'DATA TEMPLATE 1516'!$H:$H,"CS"))</f>
        <v>1</v>
      </c>
      <c r="K59" s="347">
        <f>IF($R$2&lt;3,"&lt;3",SUMIFS('DATA TEMPLATE 1516'!CX:CX,'DATA TEMPLATE 1516'!$G:$G, 4,'DATA TEMPLATE 1516'!$H:$H,"CS"))</f>
        <v>13</v>
      </c>
      <c r="L59" s="348">
        <f>IF($R$2&lt;3,"&lt;3",SUMIFS('DATA TEMPLATE 1516'!CY:CY,'DATA TEMPLATE 1516'!$G:$G, 4,'DATA TEMPLATE 1516'!$H:$H,"CS"))</f>
        <v>100</v>
      </c>
      <c r="M59" s="377">
        <f>IF($R$2&lt;3,"&lt;3",SUMIFS('DATA TEMPLATE 1617'!$CU:$CU,'DATA TEMPLATE 1617'!$G:$G, 4,'DATA TEMPLATE 1617'!$H:$H,"CS"))</f>
        <v>0</v>
      </c>
      <c r="N59" s="347">
        <f>IF($R$2&lt;3,"&lt;3",SUMIFS('DATA TEMPLATE 1617'!$CW:$CW,'DATA TEMPLATE 1617'!$G:$G, 4,'DATA TEMPLATE 1617'!$H:$H,"CS"))</f>
        <v>0</v>
      </c>
      <c r="O59" s="348">
        <f>IF($R$2&lt;3,"&lt;3",SUMIFS('DATA TEMPLATE 1617'!$CX:$CX,'DATA TEMPLATE 1617'!$G:$G, 4,'DATA TEMPLATE 1617'!$H:$H,"CS"))</f>
        <v>0</v>
      </c>
      <c r="P59" s="429"/>
      <c r="Q59" s="429"/>
    </row>
    <row r="60" spans="2:17" ht="18.75" customHeight="1" x14ac:dyDescent="0.25">
      <c r="B60" s="490" t="s">
        <v>695</v>
      </c>
      <c r="C60" s="370">
        <f>SUM('DATA TEMPLATE 1617'!CY:CY)</f>
        <v>4447</v>
      </c>
      <c r="D60" s="349">
        <f>SUM('DATA TEMPLATE 1617'!DA:DA)</f>
        <v>142460</v>
      </c>
      <c r="E60" s="350">
        <f>SUM('DATA TEMPLATE 1617'!DB:DB)</f>
        <v>45990</v>
      </c>
      <c r="F60" s="378">
        <f>IF($R$1&lt;3,"&lt;3",SUMIF('DATA TEMPLATE 1617'!$G:$G, 4,'DATA TEMPLATE 1617'!$CY:$CY))</f>
        <v>18</v>
      </c>
      <c r="G60" s="349">
        <f>IF($R$1&lt;3,"&lt;3",SUMIF('DATA TEMPLATE 1617'!$G:$G, 4,'DATA TEMPLATE 1617'!$DA:$DA))</f>
        <v>1009</v>
      </c>
      <c r="H60" s="350">
        <f>IF($R$1&lt;3,"&lt;3",SUMIF('DATA TEMPLATE 1617'!$G:$G, 4,'DATA TEMPLATE 1617'!$DB:$DB))</f>
        <v>2650</v>
      </c>
      <c r="I60" s="488"/>
      <c r="J60" s="370">
        <f>IF($R$2&lt;3,"&lt;3",SUMIFS('DATA TEMPLATE 1516'!CZ:CZ,'DATA TEMPLATE 1516'!$G:$G, 4,'DATA TEMPLATE 1516'!$H:$H,"CS"))</f>
        <v>2</v>
      </c>
      <c r="K60" s="349">
        <f>IF($R$2&lt;3,"&lt;3",SUMIFS('DATA TEMPLATE 1516'!DB:DB,'DATA TEMPLATE 1516'!$G:$G, 4,'DATA TEMPLATE 1516'!$H:$H,"CS"))</f>
        <v>152</v>
      </c>
      <c r="L60" s="350">
        <f>IF($R$2&lt;3,"&lt;3",SUMIFS('DATA TEMPLATE 1516'!DC:DC,'DATA TEMPLATE 1516'!$G:$G, 4,'DATA TEMPLATE 1516'!$H:$H,"CS"))</f>
        <v>0</v>
      </c>
      <c r="M60" s="378">
        <f>IF($R$2&lt;3,"&lt;3",SUMIFS('DATA TEMPLATE 1617'!$CY:$CY,'DATA TEMPLATE 1617'!$G:$G, 4,'DATA TEMPLATE 1617'!$H:$H,"CS"))</f>
        <v>18</v>
      </c>
      <c r="N60" s="349">
        <f>IF($R$2&lt;3,"&lt;3",SUMIFS('DATA TEMPLATE 1617'!$DA:$DA,'DATA TEMPLATE 1617'!$G:$G, 4,'DATA TEMPLATE 1617'!$H:$H,"CS"))</f>
        <v>1009</v>
      </c>
      <c r="O60" s="350">
        <f>IF($R$2&lt;3,"&lt;3",SUMIFS('DATA TEMPLATE 1617'!$DB:$DB,'DATA TEMPLATE 1617'!$G:$G, 4,'DATA TEMPLATE 1617'!$H:$H,"CS"))</f>
        <v>2650</v>
      </c>
      <c r="P60" s="429"/>
      <c r="Q60" s="429"/>
    </row>
    <row r="61" spans="2:17" ht="18.75" customHeight="1" x14ac:dyDescent="0.25">
      <c r="B61" s="493" t="s">
        <v>681</v>
      </c>
      <c r="C61" s="373">
        <f t="shared" ref="C61" si="10">SUM(C62:C64)</f>
        <v>1821</v>
      </c>
      <c r="D61" s="359">
        <f t="shared" ref="D61:H61" si="11">SUM(D62:D64)</f>
        <v>2496494</v>
      </c>
      <c r="E61" s="360">
        <f t="shared" si="11"/>
        <v>8827880</v>
      </c>
      <c r="F61" s="381">
        <f t="shared" si="11"/>
        <v>78</v>
      </c>
      <c r="G61" s="361">
        <f t="shared" si="11"/>
        <v>36030</v>
      </c>
      <c r="H61" s="362">
        <f t="shared" si="11"/>
        <v>2666762</v>
      </c>
      <c r="I61" s="429"/>
      <c r="J61" s="373">
        <f t="shared" ref="J61:O61" si="12">SUM(J62:J64)</f>
        <v>55</v>
      </c>
      <c r="K61" s="359">
        <f t="shared" si="12"/>
        <v>48267</v>
      </c>
      <c r="L61" s="360">
        <f t="shared" si="12"/>
        <v>353630</v>
      </c>
      <c r="M61" s="381">
        <f t="shared" si="12"/>
        <v>78</v>
      </c>
      <c r="N61" s="361">
        <f t="shared" si="12"/>
        <v>36030</v>
      </c>
      <c r="O61" s="362">
        <f t="shared" si="12"/>
        <v>2666762</v>
      </c>
      <c r="P61" s="429"/>
      <c r="Q61" s="429"/>
    </row>
    <row r="62" spans="2:17" ht="18.75" customHeight="1" x14ac:dyDescent="0.25">
      <c r="B62" s="487" t="s">
        <v>475</v>
      </c>
      <c r="C62" s="368">
        <f>SUM('DATA TEMPLATE 1617'!DW:DW)</f>
        <v>1677</v>
      </c>
      <c r="D62" s="345">
        <f>SUM('DATA TEMPLATE 1617'!DY:DY)</f>
        <v>2426807</v>
      </c>
      <c r="E62" s="346">
        <f>SUM('DATA TEMPLATE 1617'!DZ:DZ)</f>
        <v>8483221</v>
      </c>
      <c r="F62" s="376">
        <f>IF($R$1&lt;3,"&lt;3",SUMIF('DATA TEMPLATE 1617'!$G:$G, 4,'DATA TEMPLATE 1617'!$DW:$DW))</f>
        <v>59</v>
      </c>
      <c r="G62" s="345">
        <f>IF($R$1&lt;3,"&lt;3",SUMIF('DATA TEMPLATE 1617'!$G:$G, 4,'DATA TEMPLATE 1617'!$DY:$DY))</f>
        <v>30722</v>
      </c>
      <c r="H62" s="346">
        <f>IF($R$1&lt;3,"&lt;3",SUMIF('DATA TEMPLATE 1617'!$G:$G, 4,'DATA TEMPLATE 1617'!$DZ:$DZ))</f>
        <v>2636312</v>
      </c>
      <c r="I62" s="429"/>
      <c r="J62" s="368">
        <f>IF($R$2&lt;3,"&lt;3",SUMIFS('DATA TEMPLATE 1516'!DX:DX,'DATA TEMPLATE 1516'!$G:$G, 4,'DATA TEMPLATE 1516'!$H:$H,"CS"))</f>
        <v>47</v>
      </c>
      <c r="K62" s="345">
        <f>IF($R$2&lt;3,"&lt;3",SUMIFS('DATA TEMPLATE 1516'!DZ:DZ,'DATA TEMPLATE 1516'!$G:$G, 4,'DATA TEMPLATE 1516'!$H:$H,"CS"))</f>
        <v>48267</v>
      </c>
      <c r="L62" s="346">
        <f>IF($R$2&lt;3,"&lt;3",SUMIFS('DATA TEMPLATE 1516'!EA:EA,'DATA TEMPLATE 1516'!$G:$G, 4,'DATA TEMPLATE 1516'!$H:$H,"CS"))</f>
        <v>351130</v>
      </c>
      <c r="M62" s="376">
        <f>IF($R$2&lt;3,"&lt;3",SUMIFS('DATA TEMPLATE 1617'!$DW:$DW,'DATA TEMPLATE 1617'!$G:$G, 4,'DATA TEMPLATE 1617'!$H:$H,"CS"))</f>
        <v>59</v>
      </c>
      <c r="N62" s="345">
        <f>IF($R$2&lt;3,"&lt;3",SUMIFS('DATA TEMPLATE 1617'!$DY:$DY,'DATA TEMPLATE 1617'!$G:$G, 4,'DATA TEMPLATE 1617'!$H:$H,"CS"))</f>
        <v>30722</v>
      </c>
      <c r="O62" s="346">
        <f>IF($R$2&lt;3,"&lt;3",SUMIFS('DATA TEMPLATE 1617'!$DZ:$DZ,'DATA TEMPLATE 1617'!$G:$G, 4,'DATA TEMPLATE 1617'!$H:$H,"CS"))</f>
        <v>2636312</v>
      </c>
      <c r="P62" s="429"/>
      <c r="Q62" s="429"/>
    </row>
    <row r="63" spans="2:17" ht="18.75" customHeight="1" x14ac:dyDescent="0.25">
      <c r="B63" s="489" t="s">
        <v>694</v>
      </c>
      <c r="C63" s="369">
        <f>SUM('DATA TEMPLATE 1617'!EA:EA)</f>
        <v>41</v>
      </c>
      <c r="D63" s="347">
        <f>SUM('DATA TEMPLATE 1617'!EC:EC)</f>
        <v>14031</v>
      </c>
      <c r="E63" s="348">
        <f>SUM('DATA TEMPLATE 1617'!ED:ED)</f>
        <v>5786</v>
      </c>
      <c r="F63" s="377">
        <f>IF($R$1&lt;3,"&lt;3",SUMIF('DATA TEMPLATE 1617'!$G:$G, 4,'DATA TEMPLATE 1617'!$EA:$EA))</f>
        <v>1</v>
      </c>
      <c r="G63" s="347">
        <f>IF($R$1&lt;3,"&lt;3",SUMIF('DATA TEMPLATE 1617'!$G:$G, 4,'DATA TEMPLATE 1617'!$EC:$EC))</f>
        <v>0</v>
      </c>
      <c r="H63" s="348">
        <f>IF($R$1&lt;3,"&lt;3",SUMIF('DATA TEMPLATE 1617'!$G:$G, 4,'DATA TEMPLATE 1617'!$ED:$ED))</f>
        <v>4700</v>
      </c>
      <c r="I63" s="429"/>
      <c r="J63" s="369">
        <f>IF($R$2&lt;3,"&lt;3",SUMIFS('DATA TEMPLATE 1516'!EB:EB,'DATA TEMPLATE 1516'!$G:$G, 4,'DATA TEMPLATE 1516'!$H:$H,"CS"))</f>
        <v>3</v>
      </c>
      <c r="K63" s="347">
        <f>IF($R$2&lt;3,"&lt;3",SUMIFS('DATA TEMPLATE 1516'!ED:ED,'DATA TEMPLATE 1516'!$G:$G, 4,'DATA TEMPLATE 1516'!$H:$H,"CS"))</f>
        <v>0</v>
      </c>
      <c r="L63" s="348">
        <f>IF($R$2&lt;3,"&lt;3",SUMIFS('DATA TEMPLATE 1516'!EE:EE,'DATA TEMPLATE 1516'!$G:$G, 4,'DATA TEMPLATE 1516'!$H:$H,"CS"))</f>
        <v>2500</v>
      </c>
      <c r="M63" s="377">
        <f>IF($R$2&lt;3,"&lt;3",SUMIFS('DATA TEMPLATE 1617'!$EA:$EA,'DATA TEMPLATE 1617'!$G:$G, 4,'DATA TEMPLATE 1617'!$H:$H,"CS"))</f>
        <v>1</v>
      </c>
      <c r="N63" s="347">
        <f>IF($R$2&lt;3,"&lt;3",SUMIFS('DATA TEMPLATE 1617'!$EC:$EC,'DATA TEMPLATE 1617'!$G:$G, 4,'DATA TEMPLATE 1617'!$H:$H,"CS"))</f>
        <v>0</v>
      </c>
      <c r="O63" s="348">
        <f>IF($R$2&lt;3,"&lt;3",SUMIFS('DATA TEMPLATE 1617'!$ED:$ED,'DATA TEMPLATE 1617'!$G:$G, 4,'DATA TEMPLATE 1617'!$H:$H,"CS"))</f>
        <v>4700</v>
      </c>
      <c r="P63" s="429"/>
      <c r="Q63" s="429"/>
    </row>
    <row r="64" spans="2:17" ht="18.75" customHeight="1" x14ac:dyDescent="0.25">
      <c r="B64" s="490" t="s">
        <v>695</v>
      </c>
      <c r="C64" s="370">
        <f>SUM('DATA TEMPLATE 1617'!EE:EE)</f>
        <v>103</v>
      </c>
      <c r="D64" s="349">
        <f>SUM('DATA TEMPLATE 1617'!EG:EG)</f>
        <v>55656</v>
      </c>
      <c r="E64" s="350">
        <f>SUM('DATA TEMPLATE 1617'!EH:EH)</f>
        <v>338873</v>
      </c>
      <c r="F64" s="378">
        <f>IF($R$1&lt;3,"&lt;3",SUMIF('DATA TEMPLATE 1617'!$G:$G, 4,'DATA TEMPLATE 1617'!$EE:$EE))</f>
        <v>18</v>
      </c>
      <c r="G64" s="349">
        <f>IF($R$1&lt;3,"&lt;3",SUMIF('DATA TEMPLATE 1617'!$G:$G, 4,'DATA TEMPLATE 1617'!$EG:$EG))</f>
        <v>5308</v>
      </c>
      <c r="H64" s="350">
        <f>IF($R$1&lt;3,"&lt;3",SUMIF('DATA TEMPLATE 1617'!$G:$G, 4,'DATA TEMPLATE 1617'!$EH:$EH))</f>
        <v>25750</v>
      </c>
      <c r="I64" s="429"/>
      <c r="J64" s="370">
        <f>IF($R$2&lt;3,"&lt;3",SUMIFS('DATA TEMPLATE 1516'!EF:EF,'DATA TEMPLATE 1516'!$G:$G, 4,'DATA TEMPLATE 1516'!$H:$H,"CS"))</f>
        <v>5</v>
      </c>
      <c r="K64" s="349">
        <f>IF($R$2&lt;3,"&lt;3",SUMIFS('DATA TEMPLATE 1516'!EH:EH,'DATA TEMPLATE 1516'!$G:$G, 4,'DATA TEMPLATE 1516'!$H:$H,"CS"))</f>
        <v>0</v>
      </c>
      <c r="L64" s="350">
        <f>IF($R$2&lt;3,"&lt;3",SUMIFS('DATA TEMPLATE 1516'!EI:EI,'DATA TEMPLATE 1516'!$G:$G, 4,'DATA TEMPLATE 1516'!$H:$H,"CS"))</f>
        <v>0</v>
      </c>
      <c r="M64" s="378">
        <f>IF($R$2&lt;3,"&lt;3",SUMIFS('DATA TEMPLATE 1617'!$EE:$EE,'DATA TEMPLATE 1617'!$G:$G, 4,'DATA TEMPLATE 1617'!$H:$H,"CS"))</f>
        <v>18</v>
      </c>
      <c r="N64" s="349">
        <f>IF($R$2&lt;3,"&lt;3",SUMIFS('DATA TEMPLATE 1617'!$EG:$EG,'DATA TEMPLATE 1617'!$G:$G, 4,'DATA TEMPLATE 1617'!$H:$H,"CS"))</f>
        <v>5308</v>
      </c>
      <c r="O64" s="350">
        <f>IF($R$2&lt;3,"&lt;3",SUMIFS('DATA TEMPLATE 1617'!$EH:$EH,'DATA TEMPLATE 1617'!$G:$G, 4,'DATA TEMPLATE 1617'!$H:$H,"CS"))</f>
        <v>25750</v>
      </c>
    </row>
    <row r="65" spans="1:16" ht="18.75" customHeight="1" x14ac:dyDescent="0.25">
      <c r="B65" s="494" t="s">
        <v>495</v>
      </c>
      <c r="C65" s="374">
        <f>SUM(C49,C53,C57,C61)</f>
        <v>269807</v>
      </c>
      <c r="D65" s="363">
        <f t="shared" ref="D65:H68" si="13">SUM(D49,D53,D57,D61)</f>
        <v>44429340</v>
      </c>
      <c r="E65" s="364">
        <f t="shared" si="13"/>
        <v>43217917</v>
      </c>
      <c r="F65" s="382">
        <f t="shared" si="13"/>
        <v>3282.5</v>
      </c>
      <c r="G65" s="365">
        <f t="shared" si="13"/>
        <v>273481</v>
      </c>
      <c r="H65" s="366">
        <f t="shared" si="13"/>
        <v>4101913</v>
      </c>
      <c r="I65" s="486"/>
      <c r="J65" s="374">
        <f t="shared" ref="J65:O65" si="14">SUM(J49,J53,J57,J61)</f>
        <v>4742</v>
      </c>
      <c r="K65" s="363">
        <f t="shared" si="14"/>
        <v>407255</v>
      </c>
      <c r="L65" s="364">
        <f t="shared" si="14"/>
        <v>4923283</v>
      </c>
      <c r="M65" s="382">
        <f t="shared" si="14"/>
        <v>3282.5</v>
      </c>
      <c r="N65" s="365">
        <f t="shared" si="14"/>
        <v>273481</v>
      </c>
      <c r="O65" s="366">
        <f t="shared" si="14"/>
        <v>4167878</v>
      </c>
    </row>
    <row r="66" spans="1:16" ht="18.75" customHeight="1" x14ac:dyDescent="0.25">
      <c r="B66" s="487" t="s">
        <v>475</v>
      </c>
      <c r="C66" s="368">
        <f>SUM(C50,C54,C58,C62)</f>
        <v>225022</v>
      </c>
      <c r="D66" s="345">
        <f t="shared" si="13"/>
        <v>38133729</v>
      </c>
      <c r="E66" s="346">
        <f t="shared" si="13"/>
        <v>40990480</v>
      </c>
      <c r="F66" s="376">
        <f t="shared" ref="F66:H67" si="15">IF($R$1&lt;3,"&lt;3",SUM(F50,F54,F58,F62))</f>
        <v>2947.5</v>
      </c>
      <c r="G66" s="345">
        <f t="shared" si="15"/>
        <v>256390</v>
      </c>
      <c r="H66" s="346">
        <f t="shared" si="15"/>
        <v>4033320</v>
      </c>
      <c r="I66" s="488"/>
      <c r="J66" s="368">
        <f t="shared" ref="J66:O68" si="16">IF($R$2&lt;3,"&lt;3",SUM(J50,J54,J58,J62))</f>
        <v>3079</v>
      </c>
      <c r="K66" s="345">
        <f t="shared" si="16"/>
        <v>321751</v>
      </c>
      <c r="L66" s="346">
        <f t="shared" si="16"/>
        <v>4625513</v>
      </c>
      <c r="M66" s="376">
        <f t="shared" si="16"/>
        <v>2947.5</v>
      </c>
      <c r="N66" s="345">
        <f t="shared" si="16"/>
        <v>256390</v>
      </c>
      <c r="O66" s="346">
        <f t="shared" si="16"/>
        <v>4033320</v>
      </c>
    </row>
    <row r="67" spans="1:16" ht="18.75" customHeight="1" x14ac:dyDescent="0.25">
      <c r="B67" s="489" t="s">
        <v>694</v>
      </c>
      <c r="C67" s="369">
        <f>SUM(C51,C55,C59,C63)</f>
        <v>7924</v>
      </c>
      <c r="D67" s="347">
        <f t="shared" si="13"/>
        <v>880897</v>
      </c>
      <c r="E67" s="348">
        <f t="shared" si="13"/>
        <v>187290</v>
      </c>
      <c r="F67" s="377">
        <f t="shared" si="15"/>
        <v>100</v>
      </c>
      <c r="G67" s="347">
        <f t="shared" si="15"/>
        <v>5371</v>
      </c>
      <c r="H67" s="348">
        <f t="shared" si="15"/>
        <v>29790</v>
      </c>
      <c r="I67" s="488"/>
      <c r="J67" s="369">
        <f t="shared" si="16"/>
        <v>510</v>
      </c>
      <c r="K67" s="347">
        <f t="shared" si="16"/>
        <v>21534</v>
      </c>
      <c r="L67" s="348">
        <f t="shared" si="16"/>
        <v>23200</v>
      </c>
      <c r="M67" s="377">
        <f t="shared" si="16"/>
        <v>100</v>
      </c>
      <c r="N67" s="347">
        <f t="shared" si="16"/>
        <v>5371</v>
      </c>
      <c r="O67" s="348">
        <f t="shared" si="16"/>
        <v>29790</v>
      </c>
    </row>
    <row r="68" spans="1:16" ht="18.75" customHeight="1" x14ac:dyDescent="0.25">
      <c r="B68" s="490" t="s">
        <v>695</v>
      </c>
      <c r="C68" s="370">
        <f>SUM(C52,C56,C60,C64)</f>
        <v>36861</v>
      </c>
      <c r="D68" s="349">
        <f t="shared" si="13"/>
        <v>5414714</v>
      </c>
      <c r="E68" s="350">
        <f t="shared" si="13"/>
        <v>2040147</v>
      </c>
      <c r="F68" s="378">
        <f t="shared" ref="F68:H68" si="17">IF($R$1&lt;3,"&lt;3",SUM(F52,F56,F60,F64))</f>
        <v>235</v>
      </c>
      <c r="G68" s="349">
        <f t="shared" si="17"/>
        <v>11720</v>
      </c>
      <c r="H68" s="350">
        <f t="shared" si="17"/>
        <v>38803</v>
      </c>
      <c r="I68" s="488"/>
      <c r="J68" s="370">
        <f t="shared" si="16"/>
        <v>1153</v>
      </c>
      <c r="K68" s="349">
        <f t="shared" si="16"/>
        <v>63970</v>
      </c>
      <c r="L68" s="350">
        <f t="shared" si="16"/>
        <v>274570</v>
      </c>
      <c r="M68" s="378">
        <f t="shared" si="16"/>
        <v>235</v>
      </c>
      <c r="N68" s="349">
        <f t="shared" si="16"/>
        <v>11720</v>
      </c>
      <c r="O68" s="350">
        <f t="shared" si="16"/>
        <v>104768</v>
      </c>
    </row>
    <row r="69" spans="1:16" ht="27" customHeight="1" x14ac:dyDescent="0.25">
      <c r="B69" s="467"/>
      <c r="C69" s="488"/>
      <c r="D69" s="495"/>
      <c r="E69" s="495"/>
      <c r="F69" s="488"/>
      <c r="G69" s="495"/>
      <c r="H69" s="495"/>
    </row>
    <row r="70" spans="1:16" x14ac:dyDescent="0.25">
      <c r="B70" s="467"/>
    </row>
    <row r="71" spans="1:16" ht="22.5" customHeight="1" x14ac:dyDescent="0.25">
      <c r="A71" s="431"/>
      <c r="B71" s="432" t="s">
        <v>514</v>
      </c>
      <c r="C71" s="531" t="s">
        <v>671</v>
      </c>
      <c r="D71" s="531"/>
      <c r="E71" s="431"/>
      <c r="F71" s="304" t="str">
        <f>CONCATENATE("Current Selection"," (",$R$1,")")</f>
        <v>Current Selection (39)</v>
      </c>
      <c r="G71" s="431"/>
      <c r="H71" s="431"/>
      <c r="I71" s="431"/>
      <c r="J71" s="431"/>
      <c r="K71" s="431"/>
      <c r="L71" s="431"/>
      <c r="M71" s="431"/>
      <c r="N71" s="431"/>
      <c r="O71" s="430"/>
    </row>
    <row r="72" spans="1:16" s="501" customFormat="1" ht="31.5" customHeight="1" x14ac:dyDescent="0.25">
      <c r="A72" s="496"/>
      <c r="B72" s="497"/>
      <c r="C72" s="498"/>
      <c r="D72" s="498"/>
      <c r="E72" s="496"/>
      <c r="F72" s="496"/>
      <c r="G72" s="496"/>
      <c r="H72" s="496"/>
      <c r="I72" s="499"/>
      <c r="J72" s="533" t="s">
        <v>23</v>
      </c>
      <c r="K72" s="533"/>
      <c r="L72" s="533"/>
      <c r="M72" s="533" t="s">
        <v>670</v>
      </c>
      <c r="N72" s="533"/>
      <c r="O72" s="533"/>
      <c r="P72" s="500"/>
    </row>
    <row r="73" spans="1:16" ht="51.75" customHeight="1" x14ac:dyDescent="0.25">
      <c r="B73" s="491" t="s">
        <v>342</v>
      </c>
      <c r="C73" s="502" t="s">
        <v>341</v>
      </c>
      <c r="D73" s="503" t="s">
        <v>473</v>
      </c>
      <c r="E73" s="504" t="s">
        <v>474</v>
      </c>
      <c r="F73" s="505" t="s">
        <v>341</v>
      </c>
      <c r="G73" s="506" t="s">
        <v>473</v>
      </c>
      <c r="H73" s="507" t="s">
        <v>474</v>
      </c>
      <c r="I73" s="483"/>
      <c r="J73" s="477" t="s">
        <v>341</v>
      </c>
      <c r="K73" s="478" t="s">
        <v>473</v>
      </c>
      <c r="L73" s="479" t="s">
        <v>474</v>
      </c>
      <c r="M73" s="477" t="s">
        <v>341</v>
      </c>
      <c r="N73" s="478" t="s">
        <v>473</v>
      </c>
      <c r="O73" s="479" t="s">
        <v>474</v>
      </c>
    </row>
    <row r="74" spans="1:16" ht="21" customHeight="1" x14ac:dyDescent="0.25">
      <c r="B74" s="487" t="s">
        <v>515</v>
      </c>
      <c r="C74" s="368">
        <f>SUM('DATA TEMPLATE 1617'!BG:BG)</f>
        <v>17499.5</v>
      </c>
      <c r="D74" s="345">
        <f>SUM('DATA TEMPLATE 1617'!BI:BI)</f>
        <v>3345604</v>
      </c>
      <c r="E74" s="346">
        <f>SUM('DATA TEMPLATE 1617'!BJ:BJ)</f>
        <v>1251175</v>
      </c>
      <c r="F74" s="368">
        <f>IF($R$1&lt;3,"&lt;3",SUMIF('DATA TEMPLATE 1617'!$G:$G, 4,'DATA TEMPLATE 1617'!BG:BG))</f>
        <v>193</v>
      </c>
      <c r="G74" s="345">
        <f>IF($R$1&lt;3,"&lt;3",SUMIF('DATA TEMPLATE 1617'!$G:$G, 4,'DATA TEMPLATE 1617'!BI:BI))</f>
        <v>18104</v>
      </c>
      <c r="H74" s="346">
        <f>IF($R$1&lt;3,"&lt;3",SUMIF('DATA TEMPLATE 1617'!$G:$G, 4,'DATA TEMPLATE 1617'!BJ:BJ))</f>
        <v>746072</v>
      </c>
      <c r="I74" s="488"/>
      <c r="J74" s="368">
        <f>IF($R$2&lt;3,"&lt;3",SUMIFS('DATA TEMPLATE 1516'!BH:BH,'DATA TEMPLATE 1516'!$G:$G, 4,'DATA TEMPLATE 1516'!$H:$H,"CS"))</f>
        <v>311</v>
      </c>
      <c r="K74" s="345">
        <f>IF($R$2&lt;3,"&lt;3",SUMIFS('DATA TEMPLATE 1516'!BJ:BJ,'DATA TEMPLATE 1516'!$G:$G, 4,'DATA TEMPLATE 1516'!$H:$H,"CS"))</f>
        <v>4814</v>
      </c>
      <c r="L74" s="346">
        <f>IF($R$2&lt;3,"&lt;3",SUMIFS('DATA TEMPLATE 1516'!BK:BK,'DATA TEMPLATE 1516'!$G:$G, 4,'DATA TEMPLATE 1516'!$H:$H,"CS"))</f>
        <v>1859908</v>
      </c>
      <c r="M74" s="368">
        <f>IF($R$2&lt;3,"&lt;3",SUMIFS('DATA TEMPLATE 1617'!BG:BG,'DATA TEMPLATE 1617'!$G:$G, 4,'DATA TEMPLATE 1617'!$H:$H,"CS"))</f>
        <v>193</v>
      </c>
      <c r="N74" s="345">
        <f>IF($R$2&lt;3,"&lt;3",SUMIFS('DATA TEMPLATE 1617'!$BI:$BI,'DATA TEMPLATE 1617'!$G:$G, 4,'DATA TEMPLATE 1617'!$H:$H,"CS"))</f>
        <v>18104</v>
      </c>
      <c r="O74" s="346">
        <f>IF($R$2&lt;3,"&lt;3",SUMIFS('DATA TEMPLATE 1617'!$BJ:$BJ,'DATA TEMPLATE 1617'!$G:$G, 4,'DATA TEMPLATE 1617'!$H:$H,"CS"))</f>
        <v>746072</v>
      </c>
    </row>
    <row r="75" spans="1:16" ht="21" customHeight="1" x14ac:dyDescent="0.25">
      <c r="B75" s="489" t="s">
        <v>516</v>
      </c>
      <c r="C75" s="369">
        <f>SUM('DATA TEMPLATE 1617'!CN:CN)</f>
        <v>8059</v>
      </c>
      <c r="D75" s="347">
        <f>SUM('DATA TEMPLATE 1617'!CO:CO)</f>
        <v>655388</v>
      </c>
      <c r="E75" s="348">
        <f>SUM('DATA TEMPLATE 1617'!CP:CP)</f>
        <v>598692</v>
      </c>
      <c r="F75" s="369">
        <f>IF($R$1&lt;3,"&lt;3",SUMIF('DATA TEMPLATE 1617'!$G:$G, 4,'DATA TEMPLATE 1617'!CN:CN))</f>
        <v>0</v>
      </c>
      <c r="G75" s="347">
        <f>IF($R$1&lt;3,"&lt;3",SUMIF('DATA TEMPLATE 1617'!$G:$G, 4,'DATA TEMPLATE 1617'!CO:CO))</f>
        <v>0</v>
      </c>
      <c r="H75" s="348">
        <f>IF($R$1&lt;3,"&lt;3",SUMIF('DATA TEMPLATE 1617'!$G:$G, 4,'DATA TEMPLATE 1617'!CP:CP))</f>
        <v>0</v>
      </c>
      <c r="I75" s="488"/>
      <c r="J75" s="369">
        <f>IF($R$2&lt;3,"&lt;3",SUMIFS('DATA TEMPLATE 1516'!CO:CO,'DATA TEMPLATE 1516'!$G:$G, 4,'DATA TEMPLATE 1516'!$H:$H,"CS"))</f>
        <v>512</v>
      </c>
      <c r="K75" s="347">
        <f>IF($R$2&lt;3,"&lt;3",SUMIFS('DATA TEMPLATE 1516'!CP:CP,'DATA TEMPLATE 1516'!$G:$G, 4,'DATA TEMPLATE 1516'!$H:$H,"CS"))</f>
        <v>35000</v>
      </c>
      <c r="L75" s="348">
        <f>IF($R$2&lt;3,"&lt;3",SUMIFS('DATA TEMPLATE 1516'!CQ:CQ,'DATA TEMPLATE 1516'!$G:$G, 4,'DATA TEMPLATE 1516'!$H:$H,"CS"))</f>
        <v>33945</v>
      </c>
      <c r="M75" s="369">
        <f>IF($R$2&lt;3,"&lt;3",SUMIFS('DATA TEMPLATE 1617'!CN:CN,'DATA TEMPLATE 1617'!$G:$G, 4,'DATA TEMPLATE 1617'!$H:$H,"CS"))</f>
        <v>0</v>
      </c>
      <c r="N75" s="347">
        <f>IF($R$2&lt;3,"&lt;3",SUMIFS('DATA TEMPLATE 1617'!$CO:$CO,'DATA TEMPLATE 1617'!$G:$G, 4,'DATA TEMPLATE 1617'!$H:$H,"CS"))</f>
        <v>0</v>
      </c>
      <c r="O75" s="348">
        <f>IF($R$2&lt;3,"&lt;3",SUMIFS('DATA TEMPLATE 1617'!$CP:$CP,'DATA TEMPLATE 1617'!$G:$G, 4,'DATA TEMPLATE 1617'!$H:$H,"CS"))</f>
        <v>0</v>
      </c>
    </row>
    <row r="76" spans="1:16" ht="21" customHeight="1" x14ac:dyDescent="0.25">
      <c r="B76" s="489" t="s">
        <v>517</v>
      </c>
      <c r="C76" s="369">
        <f>SUM('DATA TEMPLATE 1617'!DS:DS)</f>
        <v>1776</v>
      </c>
      <c r="D76" s="347">
        <f>SUM('DATA TEMPLATE 1617'!DU:DU)</f>
        <v>97479</v>
      </c>
      <c r="E76" s="348">
        <f>SUM('DATA TEMPLATE 1617'!DV:DV)</f>
        <v>83247</v>
      </c>
      <c r="F76" s="369">
        <f>IF($R$1&lt;3,"&lt;3",SUMIF('DATA TEMPLATE 1617'!$G:$G, 4,'DATA TEMPLATE 1617'!DS:DS))</f>
        <v>6</v>
      </c>
      <c r="G76" s="347">
        <f>IF($R$1&lt;3,"&lt;3",SUMIF('DATA TEMPLATE 1617'!$G:$G, 4,'DATA TEMPLATE 1617'!DU:DU))</f>
        <v>248</v>
      </c>
      <c r="H76" s="348">
        <f>IF($R$1&lt;3,"&lt;3",SUMIF('DATA TEMPLATE 1617'!$G:$G, 4,'DATA TEMPLATE 1617'!DV:DV))</f>
        <v>70</v>
      </c>
      <c r="I76" s="488"/>
      <c r="J76" s="369">
        <f>IF($R$2&lt;3,"&lt;3",SUMIFS('DATA TEMPLATE 1516'!DT:DT,'DATA TEMPLATE 1516'!$G:$G, 4,'DATA TEMPLATE 1516'!$H:$H,"CS"))</f>
        <v>1</v>
      </c>
      <c r="K76" s="347">
        <f>IF($R$2&lt;3,"&lt;3",SUMIFS('DATA TEMPLATE 1516'!DV:DV,'DATA TEMPLATE 1516'!$G:$G, 4,'DATA TEMPLATE 1516'!$H:$H,"CS"))</f>
        <v>56</v>
      </c>
      <c r="L76" s="348">
        <f>IF($R$2&lt;3,"&lt;3",SUMIFS('DATA TEMPLATE 1516'!DW:DW,'DATA TEMPLATE 1516'!$G:$G, 4,'DATA TEMPLATE 1516'!$H:$H,"CS"))</f>
        <v>0</v>
      </c>
      <c r="M76" s="369">
        <f>IF($R$2&lt;3,"&lt;3",SUMIFS('DATA TEMPLATE 1617'!DS:DS,'DATA TEMPLATE 1617'!$G:$G, 4,'DATA TEMPLATE 1617'!$H:$H,"CS"))</f>
        <v>6</v>
      </c>
      <c r="N76" s="347">
        <f>IF($R$2&lt;3,"&lt;3",SUMIFS('DATA TEMPLATE 1617'!$DU:$DU,'DATA TEMPLATE 1617'!$G:$G, 4,'DATA TEMPLATE 1617'!$H:$H,"CS"))</f>
        <v>248</v>
      </c>
      <c r="O76" s="348">
        <f>IF($R$2&lt;3,"&lt;3",SUMIFS('DATA TEMPLATE 1617'!$DV:$DV,'DATA TEMPLATE 1617'!$G:$G, 4,'DATA TEMPLATE 1617'!$H:$H,"CS"))</f>
        <v>70</v>
      </c>
    </row>
    <row r="77" spans="1:16" s="421" customFormat="1" ht="21" customHeight="1" x14ac:dyDescent="0.25">
      <c r="A77" s="435"/>
      <c r="B77" s="490" t="s">
        <v>682</v>
      </c>
      <c r="C77" s="383">
        <f>SUM('DATA TEMPLATE 1617'!EY:EY)</f>
        <v>790.5</v>
      </c>
      <c r="D77" s="384">
        <f>SUM('DATA TEMPLATE 1617'!FA:FA)</f>
        <v>161458</v>
      </c>
      <c r="E77" s="385">
        <f>SUM('DATA TEMPLATE 1617'!FB:FB)</f>
        <v>2549104</v>
      </c>
      <c r="F77" s="383">
        <f>IF($R$1&lt;3,"&lt;3",SUMIF('DATA TEMPLATE 1617'!$G:$G, 4,'DATA TEMPLATE 1617'!EY:EY))</f>
        <v>24</v>
      </c>
      <c r="G77" s="384">
        <f>IF($R$1&lt;3,"&lt;3",SUMIF('DATA TEMPLATE 1617'!$G:$G, 4,'DATA TEMPLATE 1617'!FA:FA))</f>
        <v>650</v>
      </c>
      <c r="H77" s="385">
        <f>IF($R$1&lt;3,"&lt;3",SUMIF('DATA TEMPLATE 1617'!$G:$G, 4,'DATA TEMPLATE 1617'!FB:FB))</f>
        <v>2202130</v>
      </c>
      <c r="I77" s="488"/>
      <c r="J77" s="383">
        <f>IF($R$2&lt;3,"&lt;3",SUMIFS('DATA TEMPLATE 1516'!EZ:EZ,'DATA TEMPLATE 1516'!$G:$G, 4,'DATA TEMPLATE 1516'!$H:$H,"CS"))</f>
        <v>1</v>
      </c>
      <c r="K77" s="384">
        <f>IF($R$2&lt;3,"&lt;3",SUMIFS('DATA TEMPLATE 1516'!FB:FB,'DATA TEMPLATE 1516'!$G:$G, 4,'DATA TEMPLATE 1516'!$H:$H,"CS"))</f>
        <v>200</v>
      </c>
      <c r="L77" s="385">
        <f>IF($R$2&lt;3,"&lt;3",SUMIFS('DATA TEMPLATE 1516'!FC:FC,'DATA TEMPLATE 1516'!$G:$G, 4,'DATA TEMPLATE 1516'!$H:$H,"CS"))</f>
        <v>3000</v>
      </c>
      <c r="M77" s="383">
        <f>IF($R$2&lt;3,"&lt;3",SUMIFS('DATA TEMPLATE 1617'!EY:EY,'DATA TEMPLATE 1617'!$G:$G, 4,'DATA TEMPLATE 1617'!$H:$H,"CS"))</f>
        <v>24</v>
      </c>
      <c r="N77" s="384">
        <f>IF($R$2&lt;3,"&lt;3",SUMIFS('DATA TEMPLATE 1617'!FA:FA,'DATA TEMPLATE 1617'!$G:$G, 4,'DATA TEMPLATE 1617'!$H:$H,"CS"))</f>
        <v>650</v>
      </c>
      <c r="O77" s="385">
        <f>IF($R$2&lt;3,"&lt;3",SUMIFS('DATA TEMPLATE 1617'!$FB:$FB,'DATA TEMPLATE 1617'!$G:$G, 4,'DATA TEMPLATE 1617'!$H:$H,"CS"))</f>
        <v>2202130</v>
      </c>
      <c r="P77" s="435"/>
    </row>
    <row r="78" spans="1:16" s="421" customFormat="1" ht="20.25" customHeight="1" x14ac:dyDescent="0.25">
      <c r="A78" s="435"/>
      <c r="B78" s="426"/>
      <c r="C78" s="435"/>
      <c r="D78" s="435"/>
      <c r="E78" s="435"/>
      <c r="F78" s="435"/>
      <c r="G78" s="435"/>
      <c r="H78" s="435"/>
      <c r="I78" s="435"/>
      <c r="J78" s="435"/>
      <c r="K78" s="435"/>
      <c r="L78" s="435"/>
      <c r="M78" s="435"/>
      <c r="N78" s="435"/>
      <c r="O78" s="435"/>
      <c r="P78" s="435"/>
    </row>
    <row r="79" spans="1:16" x14ac:dyDescent="0.25"/>
    <row r="80" spans="1:16" x14ac:dyDescent="0.25"/>
    <row r="81" spans="1:15" ht="27.75" customHeight="1" x14ac:dyDescent="0.25">
      <c r="A81" s="431"/>
      <c r="B81" s="432" t="s">
        <v>587</v>
      </c>
      <c r="C81" s="531" t="s">
        <v>671</v>
      </c>
      <c r="D81" s="531"/>
      <c r="E81" s="304" t="str">
        <f>CONCATENATE("Current Selection"," (",$R$1,")")</f>
        <v>Current Selection (39)</v>
      </c>
      <c r="F81" s="431"/>
      <c r="G81" s="431"/>
      <c r="H81" s="326" t="str">
        <f t="shared" ref="H81" si="18">CONCATENATE("Constant Sample"," (",$R$2,")")</f>
        <v>Constant Sample (37)</v>
      </c>
      <c r="I81" s="508"/>
      <c r="J81" s="431"/>
      <c r="K81" s="431"/>
      <c r="L81" s="431"/>
      <c r="M81" s="431"/>
      <c r="N81" s="431"/>
      <c r="O81" s="431"/>
    </row>
    <row r="82" spans="1:15" ht="27.75" customHeight="1" x14ac:dyDescent="0.25">
      <c r="A82" s="433"/>
      <c r="B82" s="509"/>
      <c r="C82" s="510"/>
      <c r="D82" s="510"/>
      <c r="E82" s="433"/>
      <c r="F82" s="433"/>
      <c r="G82" s="433"/>
      <c r="H82" s="533" t="s">
        <v>23</v>
      </c>
      <c r="I82" s="533"/>
      <c r="J82" s="533" t="s">
        <v>670</v>
      </c>
      <c r="K82" s="533"/>
    </row>
    <row r="83" spans="1:15" ht="18.75" customHeight="1" x14ac:dyDescent="0.25">
      <c r="B83" s="511" t="s">
        <v>6</v>
      </c>
      <c r="C83" s="512" t="s">
        <v>501</v>
      </c>
      <c r="D83" s="513" t="s">
        <v>502</v>
      </c>
      <c r="E83" s="514" t="s">
        <v>501</v>
      </c>
      <c r="F83" s="515" t="s">
        <v>502</v>
      </c>
      <c r="H83" s="512" t="s">
        <v>501</v>
      </c>
      <c r="I83" s="513" t="s">
        <v>502</v>
      </c>
      <c r="J83" s="512" t="s">
        <v>501</v>
      </c>
      <c r="K83" s="513" t="s">
        <v>502</v>
      </c>
      <c r="L83" s="443"/>
    </row>
    <row r="84" spans="1:15" ht="18.75" customHeight="1" x14ac:dyDescent="0.25">
      <c r="B84" s="516" t="s">
        <v>500</v>
      </c>
      <c r="C84" s="369">
        <f>SUM('DATA TEMPLATE 1617'!FW:FW)</f>
        <v>878</v>
      </c>
      <c r="D84" s="397">
        <f>SUM('DATA TEMPLATE 1617'!GC:GC)</f>
        <v>9749</v>
      </c>
      <c r="E84" s="368">
        <f>IF($R$1&lt;3,"&lt;3",SUMIF('DATA TEMPLATE 1617'!$G:$G, 4,'DATA TEMPLATE 1617'!FW:FW))</f>
        <v>16</v>
      </c>
      <c r="F84" s="397">
        <f>IF($R$1&lt;3,"&lt;3",SUMIF('DATA TEMPLATE 1617'!$G:$G, 4,'DATA TEMPLATE 1617'!GC:GC))</f>
        <v>57</v>
      </c>
      <c r="G84" s="517"/>
      <c r="H84" s="368">
        <f>IF($R$1&lt;3,"&lt;3",SUMIFS('DATA TEMPLATE 1516'!FN:FN,'DATA TEMPLATE 1516'!$G:$G,4,'DATA TEMPLATE 1516'!$H:$H,"CS"))</f>
        <v>7</v>
      </c>
      <c r="I84" s="397">
        <f>IF($R$1&lt;3,"&lt;3",SUMIFS('DATA TEMPLATE 1516'!FT:FT,'DATA TEMPLATE 1516'!$G:$G,4,'DATA TEMPLATE 1516'!$H:$H,"CS"))</f>
        <v>61</v>
      </c>
      <c r="J84" s="368">
        <f>IF($R$1&lt;3,"&lt;3",SUMIFS('DATA TEMPLATE 1617'!$FW:$FW,'DATA TEMPLATE 1617'!$G:$G,4,'DATA TEMPLATE 1617'!$H:$H,"CS"))</f>
        <v>16</v>
      </c>
      <c r="K84" s="397">
        <f>IF($R$1&lt;3,"&lt;3",SUMIFS('DATA TEMPLATE 1617'!$GC:$GC,'DATA TEMPLATE 1617'!$G:$G,4,'DATA TEMPLATE 1617'!$H:$H,"CS"))</f>
        <v>57</v>
      </c>
      <c r="L84" s="445"/>
    </row>
    <row r="85" spans="1:15" ht="18.75" customHeight="1" x14ac:dyDescent="0.25">
      <c r="B85" s="518" t="s">
        <v>503</v>
      </c>
      <c r="C85" s="370">
        <f>SUM('DATA TEMPLATE 1617'!GI:GI)</f>
        <v>315</v>
      </c>
      <c r="D85" s="398">
        <f>SUM('DATA TEMPLATE 1617'!GK:GK)</f>
        <v>1359</v>
      </c>
      <c r="E85" s="370">
        <f>IF($R$1&lt;3,"&lt;3",SUMIF('DATA TEMPLATE 1617'!$G:$G, 4,'DATA TEMPLATE 1617'!GI:GI))</f>
        <v>12</v>
      </c>
      <c r="F85" s="398">
        <f>IF($R$1&lt;3,"&lt;3",SUMIF('DATA TEMPLATE 1617'!$G:$G, 4,'DATA TEMPLATE 1617'!GK:GK))</f>
        <v>23</v>
      </c>
      <c r="G85" s="517"/>
      <c r="H85" s="370">
        <f>IF($R$1&lt;3,"&lt;3",SUMIFS('DATA TEMPLATE 1516'!FZ:FZ,'DATA TEMPLATE 1516'!$G:$G,4,'DATA TEMPLATE 1516'!$H:$H,"CS"))</f>
        <v>184</v>
      </c>
      <c r="I85" s="398">
        <f>IF($R$1&lt;3,"&lt;3",SUMIFS('DATA TEMPLATE 1516'!GB:GB,'DATA TEMPLATE 1516'!$G:$G,4,'DATA TEMPLATE 1516'!$H:$H,"CS"))</f>
        <v>19</v>
      </c>
      <c r="J85" s="370">
        <f>IF($R$1&lt;3,"&lt;3",SUMIFS('DATA TEMPLATE 1617'!$GI:$GI,'DATA TEMPLATE 1617'!$G:$G,4,'DATA TEMPLATE 1617'!$H:$H,"CS"))</f>
        <v>12</v>
      </c>
      <c r="K85" s="398">
        <f>IF($R$1&lt;3,"&lt;3",SUMIFS('DATA TEMPLATE 1617'!$GK:$GK,'DATA TEMPLATE 1617'!$G:$G,4,'DATA TEMPLATE 1617'!$H:$H,"CS"))</f>
        <v>23</v>
      </c>
      <c r="L85" s="445"/>
    </row>
    <row r="86" spans="1:15" ht="22.5" customHeight="1" x14ac:dyDescent="0.25">
      <c r="B86" s="467"/>
      <c r="C86" s="386"/>
      <c r="D86" s="386"/>
      <c r="E86" s="386"/>
      <c r="F86" s="386"/>
      <c r="G86" s="517"/>
      <c r="H86" s="386"/>
      <c r="I86" s="386"/>
      <c r="J86" s="386"/>
      <c r="K86" s="386"/>
    </row>
    <row r="87" spans="1:15" ht="39.75" customHeight="1" x14ac:dyDescent="0.25">
      <c r="B87" s="519" t="s">
        <v>504</v>
      </c>
      <c r="C87" s="387" t="s">
        <v>508</v>
      </c>
      <c r="D87" s="388" t="s">
        <v>504</v>
      </c>
      <c r="E87" s="389" t="s">
        <v>508</v>
      </c>
      <c r="F87" s="390" t="s">
        <v>504</v>
      </c>
      <c r="G87" s="517"/>
      <c r="H87" s="387" t="s">
        <v>508</v>
      </c>
      <c r="I87" s="388" t="s">
        <v>504</v>
      </c>
      <c r="J87" s="387" t="s">
        <v>508</v>
      </c>
      <c r="K87" s="388" t="s">
        <v>504</v>
      </c>
    </row>
    <row r="88" spans="1:15" ht="18.75" customHeight="1" x14ac:dyDescent="0.25">
      <c r="B88" s="516" t="s">
        <v>505</v>
      </c>
      <c r="C88" s="368">
        <f>SUM('DATA TEMPLATE 1617'!GW:GW)</f>
        <v>9638</v>
      </c>
      <c r="D88" s="397">
        <f>SUM('DATA TEMPLATE 1617'!GX:GX)</f>
        <v>23902528</v>
      </c>
      <c r="E88" s="368">
        <f>IF($R$1&lt;3,"&lt;3",SUMIF('DATA TEMPLATE 1617'!$G:$G, 4,'DATA TEMPLATE 1617'!GW:GW))</f>
        <v>42</v>
      </c>
      <c r="F88" s="397">
        <f>IF($R$1&lt;3,"&lt;3",SUMIF('DATA TEMPLATE 1617'!$G:$G, 4,'DATA TEMPLATE 1617'!GX:GX))</f>
        <v>11643</v>
      </c>
      <c r="G88" s="517"/>
      <c r="H88" s="368">
        <f>IF($R$1&lt;3,"&lt;3",SUMIFS('DATA TEMPLATE 1516'!GN:GN,'DATA TEMPLATE 1516'!$G:$G,4,'DATA TEMPLATE 1516'!$H:$H,"CS"))</f>
        <v>83</v>
      </c>
      <c r="I88" s="397">
        <f>IF($R$1&lt;3,"&lt;3",SUMIFS('DATA TEMPLATE 1516'!GO:GO,'DATA TEMPLATE 1516'!$G:$G,4,'DATA TEMPLATE 1516'!$H:$H,"CS"))</f>
        <v>9843</v>
      </c>
      <c r="J88" s="368">
        <f>IF($R$1&lt;3,"&lt;3",SUMIFS('DATA TEMPLATE 1617'!$GW:$GW,'DATA TEMPLATE 1617'!$G:$G,4,'DATA TEMPLATE 1617'!$H:$H,"CS"))</f>
        <v>42</v>
      </c>
      <c r="K88" s="397">
        <f>IF($R$1&lt;3,"&lt;3",SUMIFS('DATA TEMPLATE 1617'!$GX:$GX,'DATA TEMPLATE 1617'!$G:$G,4,'DATA TEMPLATE 1617'!$H:$H,"CS"))</f>
        <v>11643</v>
      </c>
    </row>
    <row r="89" spans="1:15" ht="18.75" customHeight="1" x14ac:dyDescent="0.25">
      <c r="B89" s="461" t="s">
        <v>506</v>
      </c>
      <c r="C89" s="369">
        <f>SUM('DATA TEMPLATE 1617'!GY:GY)</f>
        <v>3319</v>
      </c>
      <c r="D89" s="399">
        <f>SUM('DATA TEMPLATE 1617'!GZ:GZ)</f>
        <v>40609036</v>
      </c>
      <c r="E89" s="369">
        <f>IF($R$1&lt;3,"&lt;3",SUMIF('DATA TEMPLATE 1617'!$G:$G, 4,'DATA TEMPLATE 1617'!GY:GY))</f>
        <v>38</v>
      </c>
      <c r="F89" s="399">
        <f>IF($R$1&lt;3,"&lt;3",SUMIF('DATA TEMPLATE 1617'!$G:$G, 4,'DATA TEMPLATE 1617'!GZ:GZ))</f>
        <v>39298</v>
      </c>
      <c r="G89" s="517"/>
      <c r="H89" s="369">
        <f>IF($R$1&lt;3,"&lt;3",SUMIFS('DATA TEMPLATE 1516'!GP:GP,'DATA TEMPLATE 1516'!$G:$G,4,'DATA TEMPLATE 1516'!$H:$H,"CS"))</f>
        <v>38</v>
      </c>
      <c r="I89" s="399">
        <f>IF($R$1&lt;3,"&lt;3",SUMIFS('DATA TEMPLATE 1516'!GQ:GQ,'DATA TEMPLATE 1516'!$G:$G,4,'DATA TEMPLATE 1516'!$H:$H,"CS"))</f>
        <v>16694</v>
      </c>
      <c r="J89" s="369">
        <f>IF($R$1&lt;3,"&lt;3",SUMIFS('DATA TEMPLATE 1617'!$GY:$GY,'DATA TEMPLATE 1617'!$G:$G,4,'DATA TEMPLATE 1617'!$H:$H,"CS"))</f>
        <v>38</v>
      </c>
      <c r="K89" s="399">
        <f>IF($R$1&lt;3,"&lt;3",SUMIFS('DATA TEMPLATE 1617'!$GZ:$GZ,'DATA TEMPLATE 1617'!$G:$G,4,'DATA TEMPLATE 1617'!$H:$H,"CS"))</f>
        <v>39298</v>
      </c>
    </row>
    <row r="90" spans="1:15" ht="18.75" customHeight="1" x14ac:dyDescent="0.25">
      <c r="B90" s="518" t="s">
        <v>507</v>
      </c>
      <c r="C90" s="370">
        <f>SUM('DATA TEMPLATE 1617'!HA:HA)</f>
        <v>45</v>
      </c>
      <c r="D90" s="398">
        <f>SUM('DATA TEMPLATE 1617'!HB:HB)</f>
        <v>136536</v>
      </c>
      <c r="E90" s="370">
        <f>IF($R$1&lt;3,"&lt;3",SUMIF('DATA TEMPLATE 1617'!$G:$G, 4,'DATA TEMPLATE 1617'!HA:HA))</f>
        <v>0</v>
      </c>
      <c r="F90" s="398">
        <f>IF($R$1&lt;3,"&lt;3",SUMIF('DATA TEMPLATE 1617'!$G:$G, 4,'DATA TEMPLATE 1617'!HB:HB))</f>
        <v>0</v>
      </c>
      <c r="G90" s="517"/>
      <c r="H90" s="370">
        <f>IF($R$1&lt;3,"&lt;3",SUMIFS('DATA TEMPLATE 1516'!GR:GR,'DATA TEMPLATE 1516'!$G:$G,4,'DATA TEMPLATE 1516'!$H:$H,"CS"))</f>
        <v>0</v>
      </c>
      <c r="I90" s="398">
        <f>IF($R$1&lt;3,"&lt;3",SUMIFS('DATA TEMPLATE 1516'!GS:GS,'DATA TEMPLATE 1516'!$G:$G,4,'DATA TEMPLATE 1516'!$H:$H,"CS"))</f>
        <v>0</v>
      </c>
      <c r="J90" s="370">
        <f>IF($R$1&lt;3,"&lt;3",SUMIFS('DATA TEMPLATE 1617'!$HA:$HA,'DATA TEMPLATE 1617'!$G:$G,4,'DATA TEMPLATE 1617'!$H:$H,"CS"))</f>
        <v>0</v>
      </c>
      <c r="K90" s="398">
        <f>IF($R$1&lt;3,"&lt;3",SUMIFS('DATA TEMPLATE 1617'!$HB:$HB,'DATA TEMPLATE 1617'!$G:$G,4,'DATA TEMPLATE 1617'!$H:$H,"CS"))</f>
        <v>0</v>
      </c>
    </row>
    <row r="91" spans="1:15" s="420" customFormat="1" ht="18.75" customHeight="1" x14ac:dyDescent="0.25">
      <c r="B91" s="467"/>
      <c r="C91" s="386"/>
      <c r="D91" s="386"/>
      <c r="E91" s="386"/>
      <c r="F91" s="386"/>
      <c r="G91" s="517"/>
      <c r="H91" s="386"/>
      <c r="I91" s="386"/>
      <c r="J91" s="386"/>
      <c r="K91" s="386"/>
    </row>
    <row r="92" spans="1:15" ht="37.5" customHeight="1" x14ac:dyDescent="0.25">
      <c r="B92" s="521" t="s">
        <v>512</v>
      </c>
      <c r="C92" s="392" t="s">
        <v>513</v>
      </c>
      <c r="D92" s="393" t="s">
        <v>509</v>
      </c>
      <c r="E92" s="394" t="s">
        <v>513</v>
      </c>
      <c r="F92" s="395" t="s">
        <v>509</v>
      </c>
      <c r="G92" s="517"/>
      <c r="H92" s="392" t="s">
        <v>513</v>
      </c>
      <c r="I92" s="393" t="s">
        <v>509</v>
      </c>
      <c r="J92" s="392" t="s">
        <v>513</v>
      </c>
      <c r="K92" s="393" t="s">
        <v>509</v>
      </c>
    </row>
    <row r="93" spans="1:15" ht="18.75" customHeight="1" x14ac:dyDescent="0.25">
      <c r="B93" s="457" t="s">
        <v>500</v>
      </c>
      <c r="C93" s="396">
        <f>SUM('DATA TEMPLATE 1617'!HC:HC)</f>
        <v>665</v>
      </c>
      <c r="D93" s="400">
        <f>SUM('DATA TEMPLATE 1617'!HD:HD)</f>
        <v>586</v>
      </c>
      <c r="E93" s="396">
        <f>IF($R$1&lt;3,"&lt;3",SUMIF('DATA TEMPLATE 1617'!$G:$G, 4,'DATA TEMPLATE 1617'!HC:HC))</f>
        <v>11</v>
      </c>
      <c r="F93" s="400">
        <f>IF($R$1&lt;3,"&lt;3",SUMIF('DATA TEMPLATE 1617'!$G:$G, 4,'DATA TEMPLATE 1617'!HD:HD))</f>
        <v>1</v>
      </c>
      <c r="G93" s="517"/>
      <c r="H93" s="396">
        <f>IF($R$1&lt;3,"&lt;3",SUMIFS('DATA TEMPLATE 1516'!GT:GT,'DATA TEMPLATE 1516'!$G:$G,4,'DATA TEMPLATE 1516'!$H:$H,"CS"))</f>
        <v>2</v>
      </c>
      <c r="I93" s="400">
        <f>IF($R$1&lt;3,"&lt;3",SUMIFS('DATA TEMPLATE 1516'!GU:GU,'DATA TEMPLATE 1516'!$G:$G,4,'DATA TEMPLATE 1516'!$H:$H,"CS"))</f>
        <v>0</v>
      </c>
      <c r="J93" s="396">
        <f>IF($R$1&lt;3,"&lt;3",SUMIFS('DATA TEMPLATE 1617'!$HC:$HC,'DATA TEMPLATE 1617'!$G:$G,4,'DATA TEMPLATE 1617'!$H:$H,"CS"))</f>
        <v>11</v>
      </c>
      <c r="K93" s="400">
        <f>IF($R$1&lt;3,"&lt;3",SUMIFS('DATA TEMPLATE 1617'!$HD:$HD,'DATA TEMPLATE 1617'!$G:$G,4,'DATA TEMPLATE 1617'!$H:$H,"CS"))</f>
        <v>1</v>
      </c>
    </row>
    <row r="94" spans="1:15" ht="18.75" customHeight="1" x14ac:dyDescent="0.25">
      <c r="B94" s="461" t="s">
        <v>510</v>
      </c>
      <c r="C94" s="369">
        <f>SUM('DATA TEMPLATE 1617'!HE:HE)</f>
        <v>79</v>
      </c>
      <c r="D94" s="399">
        <f>SUM('DATA TEMPLATE 1617'!HF:HF)</f>
        <v>20</v>
      </c>
      <c r="E94" s="369">
        <f>IF($R$1&lt;3,"&lt;3",SUMIF('DATA TEMPLATE 1617'!$G:$G, 4,'DATA TEMPLATE 1617'!HE:HE))</f>
        <v>1</v>
      </c>
      <c r="F94" s="399">
        <f>IF($R$1&lt;3,"&lt;3",SUMIF('DATA TEMPLATE 1617'!$G:$G, 4,'DATA TEMPLATE 1617'!HF:HF))</f>
        <v>0</v>
      </c>
      <c r="G94" s="517"/>
      <c r="H94" s="369">
        <f>IF($R$1&lt;3,"&lt;3",SUMIFS('DATA TEMPLATE 1516'!GV:GV,'DATA TEMPLATE 1516'!$G:$G,4,'DATA TEMPLATE 1516'!$H:$H,"CS"))</f>
        <v>0</v>
      </c>
      <c r="I94" s="399">
        <f>IF($R$1&lt;3,"&lt;3",SUMIFS('DATA TEMPLATE 1516'!GW:GW,'DATA TEMPLATE 1516'!$G:$G,4,'DATA TEMPLATE 1516'!$H:$H,"CS"))</f>
        <v>0</v>
      </c>
      <c r="J94" s="369">
        <f>IF($R$1&lt;3,"&lt;3",SUMIFS('DATA TEMPLATE 1617'!$HE:$HE,'DATA TEMPLATE 1617'!$G:$G,4,'DATA TEMPLATE 1617'!$H:$H,"CS"))</f>
        <v>1</v>
      </c>
      <c r="K94" s="399">
        <f>IF($R$1&lt;3,"&lt;3",SUMIFS('DATA TEMPLATE 1617'!$HF:$HF,'DATA TEMPLATE 1617'!$G:$G,4,'DATA TEMPLATE 1617'!$H:$H,"CS"))</f>
        <v>0</v>
      </c>
    </row>
    <row r="95" spans="1:15" ht="18.75" customHeight="1" x14ac:dyDescent="0.25">
      <c r="B95" s="461" t="s">
        <v>511</v>
      </c>
      <c r="C95" s="369">
        <f>SUM('DATA TEMPLATE 1617'!HG:HG)</f>
        <v>38899</v>
      </c>
      <c r="D95" s="399">
        <f>SUM('DATA TEMPLATE 1617'!HH:HH)</f>
        <v>38065</v>
      </c>
      <c r="E95" s="369">
        <f>IF($R$1&lt;3,"&lt;3",SUMIF('DATA TEMPLATE 1617'!$G:$G, 4,'DATA TEMPLATE 1617'!HG:HG))</f>
        <v>71</v>
      </c>
      <c r="F95" s="399">
        <f>IF($R$1&lt;3,"&lt;3",SUMIF('DATA TEMPLATE 1617'!$G:$G, 4,'DATA TEMPLATE 1617'!HH:HH))</f>
        <v>1</v>
      </c>
      <c r="G95" s="517"/>
      <c r="H95" s="369">
        <f>IF($R$1&lt;3,"&lt;3",SUMIFS('DATA TEMPLATE 1516'!GX:GX,'DATA TEMPLATE 1516'!$G:$G,4,'DATA TEMPLATE 1516'!$H:$H,"CS"))</f>
        <v>7</v>
      </c>
      <c r="I95" s="399">
        <f>IF($R$1&lt;3,"&lt;3",SUMIFS('DATA TEMPLATE 1516'!GY:GY,'DATA TEMPLATE 1516'!$G:$G,4,'DATA TEMPLATE 1516'!$H:$H,"CS"))</f>
        <v>1</v>
      </c>
      <c r="J95" s="369">
        <f>IF($R$1&lt;3,"&lt;3",SUMIFS('DATA TEMPLATE 1617'!$HG:$HG,'DATA TEMPLATE 1617'!$G:$G,4,'DATA TEMPLATE 1617'!$H:$H,"CS"))</f>
        <v>71</v>
      </c>
      <c r="K95" s="399">
        <f>IF($R$1&lt;3,"&lt;3",SUMIFS('DATA TEMPLATE 1617'!$HH:$HH,'DATA TEMPLATE 1617'!$G:$G,4,'DATA TEMPLATE 1617'!$H:$H,"CS"))</f>
        <v>1</v>
      </c>
    </row>
    <row r="96" spans="1:15" ht="18.75" customHeight="1" x14ac:dyDescent="0.25">
      <c r="B96" s="466" t="s">
        <v>504</v>
      </c>
      <c r="C96" s="383">
        <f>SUM('DATA TEMPLATE 1617'!HI:HI)</f>
        <v>1408</v>
      </c>
      <c r="D96" s="401">
        <f>SUM('DATA TEMPLATE 1617'!HJ:HJ)</f>
        <v>39587</v>
      </c>
      <c r="E96" s="383">
        <f>IF($R$1&lt;3,"&lt;3",SUMIF('DATA TEMPLATE 1617'!$G:$G, 4,'DATA TEMPLATE 1617'!HI:HI))</f>
        <v>0</v>
      </c>
      <c r="F96" s="401">
        <f>IF($R$1&lt;3,"&lt;3",SUMIF('DATA TEMPLATE 1617'!$G:$G, 4,'DATA TEMPLATE 1617'!HJ:HJ))</f>
        <v>0</v>
      </c>
      <c r="G96" s="517"/>
      <c r="H96" s="383">
        <f>IF($R$1&lt;3,"&lt;3",SUMIFS('DATA TEMPLATE 1516'!GZ:GZ,'DATA TEMPLATE 1516'!$G:$G,4,'DATA TEMPLATE 1516'!$H:$H,"CS"))</f>
        <v>3</v>
      </c>
      <c r="I96" s="401">
        <f>IF($R$1&lt;3,"&lt;3",SUMIFS('DATA TEMPLATE 1516'!HA:HA,'DATA TEMPLATE 1516'!$G:$G,4,'DATA TEMPLATE 1516'!$H:$H,"CS"))</f>
        <v>0</v>
      </c>
      <c r="J96" s="383">
        <f>IF($R$1&lt;3,"&lt;3",SUMIFS('DATA TEMPLATE 1617'!$HI:$HI,'DATA TEMPLATE 1617'!$G:$G,4,'DATA TEMPLATE 1617'!$H:$H,"CS"))</f>
        <v>0</v>
      </c>
      <c r="K96" s="401">
        <f>IF($R$1&lt;3,"&lt;3",SUMIFS('DATA TEMPLATE 1617'!$HJ:$HJ,'DATA TEMPLATE 1617'!$G:$G,4,'DATA TEMPLATE 1617'!$H:$H,"CS"))</f>
        <v>0</v>
      </c>
    </row>
    <row r="97" spans="1:29" ht="18.75" customHeight="1" x14ac:dyDescent="0.25"/>
    <row r="98" spans="1:29" ht="25.5" customHeight="1" x14ac:dyDescent="0.25">
      <c r="A98" s="431"/>
      <c r="B98" s="432" t="s">
        <v>672</v>
      </c>
      <c r="C98" s="531" t="s">
        <v>671</v>
      </c>
      <c r="D98" s="531"/>
      <c r="E98" s="431"/>
      <c r="F98" s="304" t="str">
        <f>CONCATENATE("Current Selection"," (",$R$1,")")</f>
        <v>Current Selection (39)</v>
      </c>
      <c r="G98" s="430"/>
      <c r="H98" s="431"/>
      <c r="I98" s="431"/>
      <c r="J98" s="431"/>
      <c r="K98" s="431"/>
      <c r="L98" s="431"/>
      <c r="M98" s="431"/>
      <c r="N98" s="431"/>
      <c r="O98" s="431"/>
    </row>
    <row r="99" spans="1:29" s="434" customFormat="1" ht="29.25" customHeight="1" x14ac:dyDescent="0.25">
      <c r="A99" s="433"/>
      <c r="B99" s="433"/>
      <c r="C99" s="433"/>
      <c r="D99" s="433"/>
      <c r="E99" s="433"/>
      <c r="F99" s="433"/>
      <c r="H99" s="433"/>
      <c r="J99" s="426"/>
      <c r="K99" s="426"/>
      <c r="L99" s="426"/>
      <c r="M99" s="522"/>
      <c r="N99" s="523"/>
      <c r="O99" s="433"/>
      <c r="P99" s="433"/>
    </row>
    <row r="100" spans="1:29" ht="30" customHeight="1" x14ac:dyDescent="0.25">
      <c r="B100" s="463" t="s">
        <v>683</v>
      </c>
      <c r="C100" s="524" t="s">
        <v>673</v>
      </c>
      <c r="D100" s="524" t="s">
        <v>696</v>
      </c>
      <c r="E100" s="525" t="s">
        <v>30</v>
      </c>
      <c r="F100" s="526" t="s">
        <v>673</v>
      </c>
      <c r="G100" s="526" t="s">
        <v>696</v>
      </c>
      <c r="H100" s="527" t="s">
        <v>30</v>
      </c>
      <c r="M100" s="426"/>
      <c r="N100" s="426"/>
      <c r="S100" s="528" t="s">
        <v>673</v>
      </c>
      <c r="T100" s="529" t="s">
        <v>674</v>
      </c>
      <c r="U100" s="529" t="s">
        <v>675</v>
      </c>
      <c r="V100" s="529" t="s">
        <v>676</v>
      </c>
      <c r="W100" s="423" t="s">
        <v>696</v>
      </c>
      <c r="Y100" s="528" t="s">
        <v>673</v>
      </c>
      <c r="Z100" s="529" t="s">
        <v>674</v>
      </c>
      <c r="AA100" s="529" t="s">
        <v>675</v>
      </c>
      <c r="AB100" s="529" t="s">
        <v>676</v>
      </c>
      <c r="AC100" s="423" t="s">
        <v>696</v>
      </c>
    </row>
    <row r="101" spans="1:29" ht="22.5" customHeight="1" x14ac:dyDescent="0.25">
      <c r="B101" s="457" t="s">
        <v>677</v>
      </c>
      <c r="C101" s="315">
        <f>S101/S$105</f>
        <v>0.51597444089456868</v>
      </c>
      <c r="D101" s="315">
        <f>W101/W$105</f>
        <v>0.38107489994282445</v>
      </c>
      <c r="E101" s="319">
        <f>AVERAGE(C101:D101)</f>
        <v>0.44852467041869659</v>
      </c>
      <c r="F101" s="315">
        <f>IFERROR(Y101/Y$105, "-")</f>
        <v>0.53</v>
      </c>
      <c r="G101" s="315">
        <f>IFERROR(AC101/AC$105, "-")</f>
        <v>0.4689655172413793</v>
      </c>
      <c r="H101" s="319">
        <f>IFERROR(AVERAGE(F101:G101), "-")</f>
        <v>0.49948275862068969</v>
      </c>
      <c r="S101" s="423">
        <f>SUM('DATA TEMPLATE 1617'!$HM:$HM)</f>
        <v>3230</v>
      </c>
      <c r="T101" s="423">
        <f>SUM('DATA TEMPLATE 1617'!$HR:$HR)</f>
        <v>1103</v>
      </c>
      <c r="U101" s="423">
        <f>SUM('DATA TEMPLATE 1617'!$HW:$HW)</f>
        <v>201</v>
      </c>
      <c r="V101" s="423">
        <f>SUM('DATA TEMPLATE 1617'!$IB:$IB)</f>
        <v>29</v>
      </c>
      <c r="W101" s="423">
        <f>SUM(T101:V101)</f>
        <v>1333</v>
      </c>
      <c r="Y101" s="423">
        <f>IF($R$1&lt;3,"&lt;3",SUMIF('DATA TEMPLATE 1617'!$G:$G, 4,'DATA TEMPLATE 1617'!$HM:$HM))</f>
        <v>159</v>
      </c>
      <c r="Z101" s="423">
        <f>IF($R$1&lt;3,"&lt;3",SUMIF('DATA TEMPLATE 1617'!$G:$G, 4,'DATA TEMPLATE 1617'!$HR:$HR))</f>
        <v>37</v>
      </c>
      <c r="AA101" s="423">
        <f>IF($R$1&lt;3,"&lt;3",SUMIF('DATA TEMPLATE 1617'!$G:$G, 4,'DATA TEMPLATE 1617'!$HW:$HW))</f>
        <v>10</v>
      </c>
      <c r="AB101" s="423">
        <f>IF($R$1&lt;3,"&lt;3",SUMIF('DATA TEMPLATE 1617'!$G:$G, 4,'DATA TEMPLATE 1617'!$IB:$IB))</f>
        <v>21</v>
      </c>
      <c r="AC101" s="423">
        <f>SUM(Z101:AB101)</f>
        <v>68</v>
      </c>
    </row>
    <row r="102" spans="1:29" ht="22.5" customHeight="1" x14ac:dyDescent="0.25">
      <c r="B102" s="461" t="s">
        <v>678</v>
      </c>
      <c r="C102" s="316">
        <f>S102/S$105</f>
        <v>0.46246006389776356</v>
      </c>
      <c r="D102" s="316">
        <f t="shared" ref="D102:D104" si="19">W102/W$105</f>
        <v>0.57032590051457976</v>
      </c>
      <c r="E102" s="320">
        <f t="shared" ref="E102:E104" si="20">AVERAGE(C102:D102)</f>
        <v>0.51639298220617169</v>
      </c>
      <c r="F102" s="316">
        <f>IFERROR(Y102/Y$105, "-")</f>
        <v>0.46666666666666667</v>
      </c>
      <c r="G102" s="316">
        <f>IFERROR(AC102/AC$105, "-")</f>
        <v>0.53103448275862064</v>
      </c>
      <c r="H102" s="320">
        <f t="shared" ref="H102:H104" si="21">IFERROR(AVERAGE(F102:G102), "-")</f>
        <v>0.49885057471264366</v>
      </c>
      <c r="S102" s="423">
        <f>SUM('DATA TEMPLATE 1617'!$HL:$HL)</f>
        <v>2895</v>
      </c>
      <c r="T102" s="423">
        <f>SUM('DATA TEMPLATE 1617'!$HQ:$HQ)</f>
        <v>1620</v>
      </c>
      <c r="U102" s="423">
        <f>SUM('DATA TEMPLATE 1617'!$HV:$HV)</f>
        <v>325</v>
      </c>
      <c r="V102" s="423">
        <f>SUM('DATA TEMPLATE 1617'!$IA:$IA)</f>
        <v>50</v>
      </c>
      <c r="W102" s="423">
        <f t="shared" ref="W102:W105" si="22">SUM(T102:V102)</f>
        <v>1995</v>
      </c>
      <c r="Y102" s="423">
        <f>IF($R$1&lt;3,"&lt;3",SUMIF('DATA TEMPLATE 1617'!$G:$G, 4,'DATA TEMPLATE 1617'!$HL:$HL))</f>
        <v>140</v>
      </c>
      <c r="Z102" s="423">
        <f>IF($R$1&lt;3,"&lt;3",SUMIF('DATA TEMPLATE 1617'!$G:$G, 4,'DATA TEMPLATE 1617'!$HQ:$HQ))</f>
        <v>48</v>
      </c>
      <c r="AA102" s="423">
        <f>IF($R$1&lt;3,"&lt;3",SUMIF('DATA TEMPLATE 1617'!$G:$G, 4,'DATA TEMPLATE 1617'!$HV:$HV))</f>
        <v>11</v>
      </c>
      <c r="AB102" s="423">
        <f>IF($R$1&lt;3,"&lt;3",SUMIF('DATA TEMPLATE 1617'!$G:$G, 4,'DATA TEMPLATE 1617'!$IA:$IA))</f>
        <v>18</v>
      </c>
      <c r="AC102" s="423">
        <f t="shared" ref="AC102:AC105" si="23">SUM(Z102:AB102)</f>
        <v>77</v>
      </c>
    </row>
    <row r="103" spans="1:29" ht="22.5" customHeight="1" x14ac:dyDescent="0.25">
      <c r="B103" s="461" t="s">
        <v>679</v>
      </c>
      <c r="C103" s="316">
        <f>S103/S$105</f>
        <v>7.5079872204472844E-3</v>
      </c>
      <c r="D103" s="316">
        <f t="shared" si="19"/>
        <v>8.2904516866781023E-3</v>
      </c>
      <c r="E103" s="320">
        <f t="shared" si="20"/>
        <v>7.8992194535626933E-3</v>
      </c>
      <c r="F103" s="316">
        <f>IFERROR(Y103/Y$105, "-")</f>
        <v>3.3333333333333335E-3</v>
      </c>
      <c r="G103" s="316">
        <f>IFERROR(AC103/AC$105, "-")</f>
        <v>0</v>
      </c>
      <c r="H103" s="320">
        <f t="shared" si="21"/>
        <v>1.6666666666666668E-3</v>
      </c>
      <c r="S103" s="423">
        <f>SUM('DATA TEMPLATE 1617'!$HO:$HO)</f>
        <v>47</v>
      </c>
      <c r="T103" s="423">
        <f>SUM('DATA TEMPLATE 1617'!$HT:$HT)</f>
        <v>14</v>
      </c>
      <c r="U103" s="423">
        <f>SUM('DATA TEMPLATE 1617'!$HY:$HY)</f>
        <v>15</v>
      </c>
      <c r="V103" s="423">
        <f>SUM('DATA TEMPLATE 1617'!$ID:$ID)</f>
        <v>0</v>
      </c>
      <c r="W103" s="423">
        <f t="shared" si="22"/>
        <v>29</v>
      </c>
      <c r="Y103" s="423">
        <f>IF($R$1&lt;3,"&lt;3",SUMIF('DATA TEMPLATE 1617'!$G:$G, 4,'DATA TEMPLATE 1617'!$HO:$HO))</f>
        <v>1</v>
      </c>
      <c r="Z103" s="423">
        <f>IF($R$1&lt;3,"&lt;3",SUMIF('DATA TEMPLATE 1617'!$G:$G, 4,'DATA TEMPLATE 1617'!$HT:$HT))</f>
        <v>0</v>
      </c>
      <c r="AA103" s="423">
        <f>IF($R$1&lt;3,"&lt;3",SUMIF('DATA TEMPLATE 1617'!$G:$G, 4,'DATA TEMPLATE 1617'!$HY:$HY))</f>
        <v>0</v>
      </c>
      <c r="AB103" s="423">
        <f>IF($R$1&lt;3,"&lt;3",SUMIF('DATA TEMPLATE 1617'!$G:$G, 4,'DATA TEMPLATE 1617'!$ID:$ID))</f>
        <v>0</v>
      </c>
      <c r="AC103" s="423">
        <f t="shared" si="23"/>
        <v>0</v>
      </c>
    </row>
    <row r="104" spans="1:29" ht="22.5" customHeight="1" x14ac:dyDescent="0.25">
      <c r="B104" s="466" t="s">
        <v>680</v>
      </c>
      <c r="C104" s="316">
        <f>S104/S$105</f>
        <v>1.4057507987220448E-2</v>
      </c>
      <c r="D104" s="316">
        <f t="shared" si="19"/>
        <v>4.0308747855917669E-2</v>
      </c>
      <c r="E104" s="320">
        <f t="shared" si="20"/>
        <v>2.7183127921569059E-2</v>
      </c>
      <c r="F104" s="316">
        <f>IFERROR(Y104/Y$105, "-")</f>
        <v>0</v>
      </c>
      <c r="G104" s="316">
        <f>IFERROR(AC104/AC$105, "-")</f>
        <v>0</v>
      </c>
      <c r="H104" s="320">
        <f t="shared" si="21"/>
        <v>0</v>
      </c>
      <c r="S104" s="423">
        <f>SUM('DATA TEMPLATE 1617'!$HP:$HP)</f>
        <v>88</v>
      </c>
      <c r="T104" s="423">
        <f>SUM('DATA TEMPLATE 1617'!$HU:$HU)</f>
        <v>127</v>
      </c>
      <c r="U104" s="423">
        <f>SUM('DATA TEMPLATE 1617'!$HZ:$HZ)</f>
        <v>3</v>
      </c>
      <c r="V104" s="423">
        <f>SUM('DATA TEMPLATE 1617'!$IE:$IE)</f>
        <v>11</v>
      </c>
      <c r="W104" s="423">
        <f t="shared" si="22"/>
        <v>141</v>
      </c>
      <c r="Y104" s="423">
        <f>IF($R$1&lt;3,"&lt;3",SUMIF('DATA TEMPLATE 1617'!$G:$G, 4,'DATA TEMPLATE 1617'!$HP:$HP))</f>
        <v>0</v>
      </c>
      <c r="Z104" s="423">
        <f>IF($R$1&lt;3,"&lt;3",SUMIF('DATA TEMPLATE 1617'!$G:$G, 4,'DATA TEMPLATE 1617'!$HU:$HU))</f>
        <v>0</v>
      </c>
      <c r="AA104" s="423">
        <f>IF($R$1&lt;3,"&lt;3",SUMIF('DATA TEMPLATE 1617'!$G:$G, 4,'DATA TEMPLATE 1617'!$HZ:$HZ))</f>
        <v>0</v>
      </c>
      <c r="AB104" s="423">
        <f>IF($R$1&lt;3,"&lt;3",SUMIF('DATA TEMPLATE 1617'!$G:$G, 4,'DATA TEMPLATE 1617'!$IE:$IE))</f>
        <v>0</v>
      </c>
      <c r="AC104" s="423">
        <f t="shared" si="23"/>
        <v>0</v>
      </c>
    </row>
    <row r="105" spans="1:29" ht="22.5" customHeight="1" x14ac:dyDescent="0.25">
      <c r="B105" s="463" t="s">
        <v>30</v>
      </c>
      <c r="C105" s="259">
        <v>1</v>
      </c>
      <c r="D105" s="259">
        <v>0.99999999999999989</v>
      </c>
      <c r="E105" s="260">
        <v>1</v>
      </c>
      <c r="F105" s="332">
        <v>1</v>
      </c>
      <c r="G105" s="332">
        <v>1</v>
      </c>
      <c r="H105" s="333">
        <v>1</v>
      </c>
      <c r="S105" s="423">
        <f>SUM(S101:S104)</f>
        <v>6260</v>
      </c>
      <c r="T105" s="423">
        <f t="shared" ref="T105:V105" si="24">SUM(T101:T104)</f>
        <v>2864</v>
      </c>
      <c r="U105" s="423">
        <f t="shared" si="24"/>
        <v>544</v>
      </c>
      <c r="V105" s="423">
        <f t="shared" si="24"/>
        <v>90</v>
      </c>
      <c r="W105" s="423">
        <f t="shared" si="22"/>
        <v>3498</v>
      </c>
      <c r="Y105" s="423">
        <f>SUM(Y101:Y104)</f>
        <v>300</v>
      </c>
      <c r="Z105" s="423">
        <f t="shared" ref="Z105:AB105" si="25">SUM(Z101:Z104)</f>
        <v>85</v>
      </c>
      <c r="AA105" s="423">
        <f t="shared" si="25"/>
        <v>21</v>
      </c>
      <c r="AB105" s="423">
        <f t="shared" si="25"/>
        <v>39</v>
      </c>
      <c r="AC105" s="423">
        <f t="shared" si="23"/>
        <v>145</v>
      </c>
    </row>
    <row r="106" spans="1:29" x14ac:dyDescent="0.25">
      <c r="J106" s="426"/>
      <c r="K106" s="426"/>
      <c r="L106" s="426"/>
    </row>
    <row r="107" spans="1:29" x14ac:dyDescent="0.25"/>
    <row r="108" spans="1:29" x14ac:dyDescent="0.25"/>
    <row r="109" spans="1:29" x14ac:dyDescent="0.25"/>
    <row r="110" spans="1:29" hidden="1" x14ac:dyDescent="0.25"/>
    <row r="111" spans="1:29" hidden="1" x14ac:dyDescent="0.25"/>
    <row r="112" spans="1:29"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sheetProtection algorithmName="SHA-512" hashValue="2gb1PrYtJvzv3oioe5CoGfMi6CkImRcRU8kgEEJL7hK3p5aT8POHK2Gw+lBrwMpQWIoBl7CaZhDpcq5IqH0SFw==" saltValue="1PyrUEfZa0v20Q2noOCHgA==" spinCount="100000" sheet="1" objects="1" scenarios="1" formatCells="0" formatColumns="0" formatRows="0" insertHyperlinks="0" selectLockedCells="1" sort="0" autoFilter="0" pivotTables="0"/>
  <mergeCells count="30">
    <mergeCell ref="H34:I34"/>
    <mergeCell ref="J34:K34"/>
    <mergeCell ref="C46:D46"/>
    <mergeCell ref="J47:L47"/>
    <mergeCell ref="L2:M2"/>
    <mergeCell ref="K3:N3"/>
    <mergeCell ref="C7:D7"/>
    <mergeCell ref="E7:F7"/>
    <mergeCell ref="H27:I27"/>
    <mergeCell ref="J27:K27"/>
    <mergeCell ref="H8:I8"/>
    <mergeCell ref="J8:K8"/>
    <mergeCell ref="C17:D17"/>
    <mergeCell ref="E17:F17"/>
    <mergeCell ref="H18:I18"/>
    <mergeCell ref="J18:K18"/>
    <mergeCell ref="H28:I28"/>
    <mergeCell ref="J28:K28"/>
    <mergeCell ref="H29:I29"/>
    <mergeCell ref="J29:K29"/>
    <mergeCell ref="C32:D32"/>
    <mergeCell ref="E32:F32"/>
    <mergeCell ref="M47:O47"/>
    <mergeCell ref="J72:L72"/>
    <mergeCell ref="M72:O72"/>
    <mergeCell ref="C81:D81"/>
    <mergeCell ref="C98:D98"/>
    <mergeCell ref="H82:I82"/>
    <mergeCell ref="J82:K82"/>
    <mergeCell ref="C71:D71"/>
  </mergeCells>
  <conditionalFormatting sqref="I10:I14">
    <cfRule type="dataBar" priority="21">
      <dataBar>
        <cfvo type="num" val="0"/>
        <cfvo type="num" val="1"/>
        <color theme="9" tint="0.59999389629810485"/>
      </dataBar>
      <extLst>
        <ext xmlns:x14="http://schemas.microsoft.com/office/spreadsheetml/2009/9/main" uri="{B025F937-C7B1-47D3-B67F-A62EFF666E3E}">
          <x14:id>{2059A24B-2D39-47E2-9752-8FB55F4FC222}</x14:id>
        </ext>
      </extLst>
    </cfRule>
  </conditionalFormatting>
  <conditionalFormatting sqref="D10:D14">
    <cfRule type="dataBar" priority="23">
      <dataBar>
        <cfvo type="num" val="0"/>
        <cfvo type="num" val="1"/>
        <color theme="4" tint="0.59999389629810485"/>
      </dataBar>
      <extLst>
        <ext xmlns:x14="http://schemas.microsoft.com/office/spreadsheetml/2009/9/main" uri="{B025F937-C7B1-47D3-B67F-A62EFF666E3E}">
          <x14:id>{53C3464A-0211-483C-A85B-FD5D6322F285}</x14:id>
        </ext>
      </extLst>
    </cfRule>
  </conditionalFormatting>
  <conditionalFormatting sqref="D20:D28 F20:F28">
    <cfRule type="dataBar" priority="22">
      <dataBar>
        <cfvo type="num" val="0"/>
        <cfvo type="num" val="1"/>
        <color theme="4" tint="0.39997558519241921"/>
      </dataBar>
      <extLst>
        <ext xmlns:x14="http://schemas.microsoft.com/office/spreadsheetml/2009/9/main" uri="{B025F937-C7B1-47D3-B67F-A62EFF666E3E}">
          <x14:id>{3B0B7627-9F0C-423A-AF51-BDD1B3512972}</x14:id>
        </ext>
      </extLst>
    </cfRule>
  </conditionalFormatting>
  <conditionalFormatting sqref="F35:F44">
    <cfRule type="dataBar" priority="20">
      <dataBar>
        <cfvo type="num" val="0"/>
        <cfvo type="num" val="50"/>
        <color rgb="FF638EC6"/>
      </dataBar>
      <extLst>
        <ext xmlns:x14="http://schemas.microsoft.com/office/spreadsheetml/2009/9/main" uri="{B025F937-C7B1-47D3-B67F-A62EFF666E3E}">
          <x14:id>{93A4E680-3B0E-4543-B936-FB1DF157ACD6}</x14:id>
        </ext>
      </extLst>
    </cfRule>
  </conditionalFormatting>
  <conditionalFormatting sqref="I35:I44">
    <cfRule type="dataBar" priority="19">
      <dataBar>
        <cfvo type="num" val="0"/>
        <cfvo type="num" val="50"/>
        <color theme="9" tint="0.39997558519241921"/>
      </dataBar>
      <extLst>
        <ext xmlns:x14="http://schemas.microsoft.com/office/spreadsheetml/2009/9/main" uri="{B025F937-C7B1-47D3-B67F-A62EFF666E3E}">
          <x14:id>{63A6573F-ADD1-4268-96ED-092A917A9438}</x14:id>
        </ext>
      </extLst>
    </cfRule>
  </conditionalFormatting>
  <conditionalFormatting sqref="F10:F14">
    <cfRule type="dataBar" priority="18">
      <dataBar>
        <cfvo type="num" val="0"/>
        <cfvo type="num" val="1"/>
        <color theme="4" tint="0.59999389629810485"/>
      </dataBar>
      <extLst>
        <ext xmlns:x14="http://schemas.microsoft.com/office/spreadsheetml/2009/9/main" uri="{B025F937-C7B1-47D3-B67F-A62EFF666E3E}">
          <x14:id>{992CB983-CC9A-4472-BCFB-4F1111542222}</x14:id>
        </ext>
      </extLst>
    </cfRule>
  </conditionalFormatting>
  <conditionalFormatting sqref="C101:C104">
    <cfRule type="dataBar" priority="17">
      <dataBar>
        <cfvo type="num" val="0"/>
        <cfvo type="num" val="1"/>
        <color theme="5" tint="0.59999389629810485"/>
      </dataBar>
      <extLst>
        <ext xmlns:x14="http://schemas.microsoft.com/office/spreadsheetml/2009/9/main" uri="{B025F937-C7B1-47D3-B67F-A62EFF666E3E}">
          <x14:id>{328AFC6B-3858-40AB-8936-CFCCFDCBDF69}</x14:id>
        </ext>
      </extLst>
    </cfRule>
  </conditionalFormatting>
  <conditionalFormatting sqref="D101:D104">
    <cfRule type="dataBar" priority="16">
      <dataBar>
        <cfvo type="num" val="0"/>
        <cfvo type="num" val="1"/>
        <color theme="5" tint="0.59999389629810485"/>
      </dataBar>
      <extLst>
        <ext xmlns:x14="http://schemas.microsoft.com/office/spreadsheetml/2009/9/main" uri="{B025F937-C7B1-47D3-B67F-A62EFF666E3E}">
          <x14:id>{64B915F7-42C6-4AD4-A921-3DF1A43759D4}</x14:id>
        </ext>
      </extLst>
    </cfRule>
  </conditionalFormatting>
  <conditionalFormatting sqref="E101:E104">
    <cfRule type="dataBar" priority="15">
      <dataBar>
        <cfvo type="num" val="0"/>
        <cfvo type="num" val="1"/>
        <color theme="5" tint="0.59999389629810485"/>
      </dataBar>
      <extLst>
        <ext xmlns:x14="http://schemas.microsoft.com/office/spreadsheetml/2009/9/main" uri="{B025F937-C7B1-47D3-B67F-A62EFF666E3E}">
          <x14:id>{B3818A45-D38A-4D5A-88C5-C05D2CB5A21B}</x14:id>
        </ext>
      </extLst>
    </cfRule>
  </conditionalFormatting>
  <conditionalFormatting sqref="F101:F104">
    <cfRule type="dataBar" priority="14">
      <dataBar>
        <cfvo type="num" val="0"/>
        <cfvo type="num" val="1"/>
        <color theme="5" tint="0.39997558519241921"/>
      </dataBar>
      <extLst>
        <ext xmlns:x14="http://schemas.microsoft.com/office/spreadsheetml/2009/9/main" uri="{B025F937-C7B1-47D3-B67F-A62EFF666E3E}">
          <x14:id>{01510AA1-E38C-47FB-A13F-367FC6A918DE}</x14:id>
        </ext>
      </extLst>
    </cfRule>
  </conditionalFormatting>
  <conditionalFormatting sqref="G101:G104">
    <cfRule type="dataBar" priority="13">
      <dataBar>
        <cfvo type="num" val="0"/>
        <cfvo type="num" val="1"/>
        <color theme="5" tint="0.39997558519241921"/>
      </dataBar>
      <extLst>
        <ext xmlns:x14="http://schemas.microsoft.com/office/spreadsheetml/2009/9/main" uri="{B025F937-C7B1-47D3-B67F-A62EFF666E3E}">
          <x14:id>{708B354D-F2A5-4BA4-9F2B-789D09944102}</x14:id>
        </ext>
      </extLst>
    </cfRule>
  </conditionalFormatting>
  <conditionalFormatting sqref="H101:H104">
    <cfRule type="dataBar" priority="12">
      <dataBar>
        <cfvo type="num" val="0"/>
        <cfvo type="num" val="1"/>
        <color theme="5" tint="0.39997558519241921"/>
      </dataBar>
      <extLst>
        <ext xmlns:x14="http://schemas.microsoft.com/office/spreadsheetml/2009/9/main" uri="{B025F937-C7B1-47D3-B67F-A62EFF666E3E}">
          <x14:id>{A8684ACB-51FD-41EA-BEB6-4B2B78FD4EE2}</x14:id>
        </ext>
      </extLst>
    </cfRule>
  </conditionalFormatting>
  <conditionalFormatting sqref="D35:D44">
    <cfRule type="dataBar" priority="11">
      <dataBar>
        <cfvo type="num" val="0"/>
        <cfvo type="num" val="50"/>
        <color rgb="FF638EC6"/>
      </dataBar>
      <extLst>
        <ext xmlns:x14="http://schemas.microsoft.com/office/spreadsheetml/2009/9/main" uri="{B025F937-C7B1-47D3-B67F-A62EFF666E3E}">
          <x14:id>{50A3BF2D-ACE4-4E54-B5DB-D79A896664A8}</x14:id>
        </ext>
      </extLst>
    </cfRule>
  </conditionalFormatting>
  <conditionalFormatting sqref="K35:K44">
    <cfRule type="dataBar" priority="7">
      <dataBar>
        <cfvo type="num" val="0"/>
        <cfvo type="num" val="50"/>
        <color theme="9" tint="0.39997558519241921"/>
      </dataBar>
      <extLst>
        <ext xmlns:x14="http://schemas.microsoft.com/office/spreadsheetml/2009/9/main" uri="{B025F937-C7B1-47D3-B67F-A62EFF666E3E}">
          <x14:id>{EE46F3FB-0A6F-4728-9C2E-D29353DDBAA9}</x14:id>
        </ext>
      </extLst>
    </cfRule>
  </conditionalFormatting>
  <conditionalFormatting sqref="K10:K14">
    <cfRule type="dataBar" priority="4">
      <dataBar>
        <cfvo type="num" val="0"/>
        <cfvo type="num" val="1"/>
        <color theme="9" tint="0.59999389629810485"/>
      </dataBar>
      <extLst>
        <ext xmlns:x14="http://schemas.microsoft.com/office/spreadsheetml/2009/9/main" uri="{B025F937-C7B1-47D3-B67F-A62EFF666E3E}">
          <x14:id>{1F810E2A-E08A-44FD-A457-7AEA9D5F9561}</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2059A24B-2D39-47E2-9752-8FB55F4FC222}">
            <x14:dataBar minLength="0" maxLength="100" gradient="0">
              <x14:cfvo type="num">
                <xm:f>0</xm:f>
              </x14:cfvo>
              <x14:cfvo type="num">
                <xm:f>1</xm:f>
              </x14:cfvo>
              <x14:negativeFillColor rgb="FFFF0000"/>
              <x14:axisColor rgb="FF000000"/>
            </x14:dataBar>
          </x14:cfRule>
          <xm:sqref>I10:I14</xm:sqref>
        </x14:conditionalFormatting>
        <x14:conditionalFormatting xmlns:xm="http://schemas.microsoft.com/office/excel/2006/main">
          <x14:cfRule type="dataBar" id="{53C3464A-0211-483C-A85B-FD5D6322F285}">
            <x14:dataBar minLength="0" maxLength="100" gradient="0">
              <x14:cfvo type="num">
                <xm:f>0</xm:f>
              </x14:cfvo>
              <x14:cfvo type="num">
                <xm:f>1</xm:f>
              </x14:cfvo>
              <x14:negativeFillColor rgb="FFFF0000"/>
              <x14:axisColor rgb="FF000000"/>
            </x14:dataBar>
          </x14:cfRule>
          <xm:sqref>D10:D14</xm:sqref>
        </x14:conditionalFormatting>
        <x14:conditionalFormatting xmlns:xm="http://schemas.microsoft.com/office/excel/2006/main">
          <x14:cfRule type="dataBar" id="{3B0B7627-9F0C-423A-AF51-BDD1B3512972}">
            <x14:dataBar minLength="0" maxLength="100" gradient="0">
              <x14:cfvo type="num">
                <xm:f>0</xm:f>
              </x14:cfvo>
              <x14:cfvo type="num">
                <xm:f>1</xm:f>
              </x14:cfvo>
              <x14:negativeFillColor rgb="FFFF0000"/>
              <x14:axisColor rgb="FF000000"/>
            </x14:dataBar>
          </x14:cfRule>
          <xm:sqref>D20:D28 F20:F28</xm:sqref>
        </x14:conditionalFormatting>
        <x14:conditionalFormatting xmlns:xm="http://schemas.microsoft.com/office/excel/2006/main">
          <x14:cfRule type="dataBar" id="{93A4E680-3B0E-4543-B936-FB1DF157ACD6}">
            <x14:dataBar minLength="0" maxLength="100" gradient="0">
              <x14:cfvo type="num">
                <xm:f>0</xm:f>
              </x14:cfvo>
              <x14:cfvo type="num">
                <xm:f>50</xm:f>
              </x14:cfvo>
              <x14:negativeFillColor rgb="FFFF0000"/>
              <x14:axisColor rgb="FF000000"/>
            </x14:dataBar>
          </x14:cfRule>
          <xm:sqref>F35:F44</xm:sqref>
        </x14:conditionalFormatting>
        <x14:conditionalFormatting xmlns:xm="http://schemas.microsoft.com/office/excel/2006/main">
          <x14:cfRule type="dataBar" id="{63A6573F-ADD1-4268-96ED-092A917A9438}">
            <x14:dataBar minLength="0" maxLength="100">
              <x14:cfvo type="num">
                <xm:f>0</xm:f>
              </x14:cfvo>
              <x14:cfvo type="num">
                <xm:f>50</xm:f>
              </x14:cfvo>
              <x14:negativeFillColor rgb="FFFF0000"/>
              <x14:axisColor rgb="FF000000"/>
            </x14:dataBar>
          </x14:cfRule>
          <xm:sqref>I35:I44</xm:sqref>
        </x14:conditionalFormatting>
        <x14:conditionalFormatting xmlns:xm="http://schemas.microsoft.com/office/excel/2006/main">
          <x14:cfRule type="dataBar" id="{992CB983-CC9A-4472-BCFB-4F1111542222}">
            <x14:dataBar minLength="0" maxLength="100" gradient="0">
              <x14:cfvo type="num">
                <xm:f>0</xm:f>
              </x14:cfvo>
              <x14:cfvo type="num">
                <xm:f>1</xm:f>
              </x14:cfvo>
              <x14:negativeFillColor rgb="FFFF0000"/>
              <x14:axisColor rgb="FF000000"/>
            </x14:dataBar>
          </x14:cfRule>
          <xm:sqref>F10:F14</xm:sqref>
        </x14:conditionalFormatting>
        <x14:conditionalFormatting xmlns:xm="http://schemas.microsoft.com/office/excel/2006/main">
          <x14:cfRule type="dataBar" id="{328AFC6B-3858-40AB-8936-CFCCFDCBDF69}">
            <x14:dataBar minLength="0" maxLength="100" gradient="0">
              <x14:cfvo type="num">
                <xm:f>0</xm:f>
              </x14:cfvo>
              <x14:cfvo type="num">
                <xm:f>1</xm:f>
              </x14:cfvo>
              <x14:negativeFillColor rgb="FFFF0000"/>
              <x14:axisColor rgb="FF000000"/>
            </x14:dataBar>
          </x14:cfRule>
          <xm:sqref>C101:C104</xm:sqref>
        </x14:conditionalFormatting>
        <x14:conditionalFormatting xmlns:xm="http://schemas.microsoft.com/office/excel/2006/main">
          <x14:cfRule type="dataBar" id="{64B915F7-42C6-4AD4-A921-3DF1A43759D4}">
            <x14:dataBar minLength="0" maxLength="100" gradient="0">
              <x14:cfvo type="num">
                <xm:f>0</xm:f>
              </x14:cfvo>
              <x14:cfvo type="num">
                <xm:f>1</xm:f>
              </x14:cfvo>
              <x14:negativeFillColor rgb="FFFF0000"/>
              <x14:axisColor rgb="FF000000"/>
            </x14:dataBar>
          </x14:cfRule>
          <xm:sqref>D101:D104</xm:sqref>
        </x14:conditionalFormatting>
        <x14:conditionalFormatting xmlns:xm="http://schemas.microsoft.com/office/excel/2006/main">
          <x14:cfRule type="dataBar" id="{B3818A45-D38A-4D5A-88C5-C05D2CB5A21B}">
            <x14:dataBar minLength="0" maxLength="100" gradient="0">
              <x14:cfvo type="num">
                <xm:f>0</xm:f>
              </x14:cfvo>
              <x14:cfvo type="num">
                <xm:f>1</xm:f>
              </x14:cfvo>
              <x14:negativeFillColor rgb="FFFF0000"/>
              <x14:axisColor rgb="FF000000"/>
            </x14:dataBar>
          </x14:cfRule>
          <xm:sqref>E101:E104</xm:sqref>
        </x14:conditionalFormatting>
        <x14:conditionalFormatting xmlns:xm="http://schemas.microsoft.com/office/excel/2006/main">
          <x14:cfRule type="dataBar" id="{01510AA1-E38C-47FB-A13F-367FC6A918DE}">
            <x14:dataBar minLength="0" maxLength="100" gradient="0">
              <x14:cfvo type="num">
                <xm:f>0</xm:f>
              </x14:cfvo>
              <x14:cfvo type="num">
                <xm:f>1</xm:f>
              </x14:cfvo>
              <x14:negativeFillColor rgb="FFFF0000"/>
              <x14:axisColor rgb="FF000000"/>
            </x14:dataBar>
          </x14:cfRule>
          <xm:sqref>F101:F104</xm:sqref>
        </x14:conditionalFormatting>
        <x14:conditionalFormatting xmlns:xm="http://schemas.microsoft.com/office/excel/2006/main">
          <x14:cfRule type="dataBar" id="{708B354D-F2A5-4BA4-9F2B-789D09944102}">
            <x14:dataBar minLength="0" maxLength="100" gradient="0">
              <x14:cfvo type="num">
                <xm:f>0</xm:f>
              </x14:cfvo>
              <x14:cfvo type="num">
                <xm:f>1</xm:f>
              </x14:cfvo>
              <x14:negativeFillColor rgb="FFFF0000"/>
              <x14:axisColor rgb="FF000000"/>
            </x14:dataBar>
          </x14:cfRule>
          <xm:sqref>G101:G104</xm:sqref>
        </x14:conditionalFormatting>
        <x14:conditionalFormatting xmlns:xm="http://schemas.microsoft.com/office/excel/2006/main">
          <x14:cfRule type="dataBar" id="{A8684ACB-51FD-41EA-BEB6-4B2B78FD4EE2}">
            <x14:dataBar minLength="0" maxLength="100" gradient="0">
              <x14:cfvo type="num">
                <xm:f>0</xm:f>
              </x14:cfvo>
              <x14:cfvo type="num">
                <xm:f>1</xm:f>
              </x14:cfvo>
              <x14:negativeFillColor rgb="FFFF0000"/>
              <x14:axisColor rgb="FF000000"/>
            </x14:dataBar>
          </x14:cfRule>
          <xm:sqref>H101:H104</xm:sqref>
        </x14:conditionalFormatting>
        <x14:conditionalFormatting xmlns:xm="http://schemas.microsoft.com/office/excel/2006/main">
          <x14:cfRule type="dataBar" id="{50A3BF2D-ACE4-4E54-B5DB-D79A896664A8}">
            <x14:dataBar minLength="0" maxLength="100" gradient="0">
              <x14:cfvo type="num">
                <xm:f>0</xm:f>
              </x14:cfvo>
              <x14:cfvo type="num">
                <xm:f>50</xm:f>
              </x14:cfvo>
              <x14:negativeFillColor rgb="FFFF0000"/>
              <x14:axisColor rgb="FF000000"/>
            </x14:dataBar>
          </x14:cfRule>
          <xm:sqref>D35:D44</xm:sqref>
        </x14:conditionalFormatting>
        <x14:conditionalFormatting xmlns:xm="http://schemas.microsoft.com/office/excel/2006/main">
          <x14:cfRule type="dataBar" id="{EE46F3FB-0A6F-4728-9C2E-D29353DDBAA9}">
            <x14:dataBar minLength="0" maxLength="100">
              <x14:cfvo type="num">
                <xm:f>0</xm:f>
              </x14:cfvo>
              <x14:cfvo type="num">
                <xm:f>50</xm:f>
              </x14:cfvo>
              <x14:negativeFillColor rgb="FFFF0000"/>
              <x14:axisColor rgb="FF000000"/>
            </x14:dataBar>
          </x14:cfRule>
          <xm:sqref>K35:K44</xm:sqref>
        </x14:conditionalFormatting>
        <x14:conditionalFormatting xmlns:xm="http://schemas.microsoft.com/office/excel/2006/main">
          <x14:cfRule type="dataBar" id="{1F810E2A-E08A-44FD-A457-7AEA9D5F9561}">
            <x14:dataBar minLength="0" maxLength="100" gradient="0">
              <x14:cfvo type="num">
                <xm:f>0</xm:f>
              </x14:cfvo>
              <x14:cfvo type="num">
                <xm:f>1</xm:f>
              </x14:cfvo>
              <x14:negativeFillColor rgb="FFFF0000"/>
              <x14:axisColor rgb="FF000000"/>
            </x14:dataBar>
          </x14:cfRule>
          <xm:sqref>K10:K14</xm:sqref>
        </x14:conditionalFormatting>
        <x14:conditionalFormatting xmlns:xm="http://schemas.microsoft.com/office/excel/2006/main">
          <x14:cfRule type="iconSet" priority="9" id="{126BCA51-D6D6-416B-A76C-8C1D9E26FBEE}">
            <x14:iconSet iconSet="3Triangles">
              <x14:cfvo type="percent">
                <xm:f>0</xm:f>
              </x14:cfvo>
              <x14:cfvo type="num">
                <xm:f>-0.02</xm:f>
              </x14:cfvo>
              <x14:cfvo type="num">
                <xm:f>0.02</xm:f>
              </x14:cfvo>
            </x14:iconSet>
          </x14:cfRule>
          <xm:sqref>L10</xm:sqref>
        </x14:conditionalFormatting>
        <x14:conditionalFormatting xmlns:xm="http://schemas.microsoft.com/office/excel/2006/main">
          <x14:cfRule type="iconSet" priority="8" id="{7B6C3235-A54C-4F49-ACA4-2A22776742DD}">
            <x14:iconSet iconSet="3Triangles">
              <x14:cfvo type="percent">
                <xm:f>0</xm:f>
              </x14:cfvo>
              <x14:cfvo type="num">
                <xm:f>-0.02</xm:f>
              </x14:cfvo>
              <x14:cfvo type="num">
                <xm:f>0.02</xm:f>
              </x14:cfvo>
            </x14:iconSet>
          </x14:cfRule>
          <xm:sqref>L11:L15</xm:sqref>
        </x14:conditionalFormatting>
        <x14:conditionalFormatting xmlns:xm="http://schemas.microsoft.com/office/excel/2006/main">
          <x14:cfRule type="iconSet" priority="6" id="{7A8D3AAB-34B2-4715-88F3-4F893F75BD49}">
            <x14:iconSet iconSet="3Triangles">
              <x14:cfvo type="percent">
                <xm:f>0</xm:f>
              </x14:cfvo>
              <x14:cfvo type="num">
                <xm:f>-0.02</xm:f>
              </x14:cfvo>
              <x14:cfvo type="num">
                <xm:f>0.02</xm:f>
              </x14:cfvo>
            </x14:iconSet>
          </x14:cfRule>
          <xm:sqref>L35:L42</xm:sqref>
        </x14:conditionalFormatting>
        <x14:conditionalFormatting xmlns:xm="http://schemas.microsoft.com/office/excel/2006/main">
          <x14:cfRule type="iconSet" priority="5" id="{2214CC7A-C34B-4289-8DE9-798A03D9C26D}">
            <x14:iconSet iconSet="3Triangles">
              <x14:cfvo type="percent">
                <xm:f>0</xm:f>
              </x14:cfvo>
              <x14:cfvo type="num">
                <xm:f>-0.02</xm:f>
              </x14:cfvo>
              <x14:cfvo type="num">
                <xm:f>0.02</xm:f>
              </x14:cfvo>
            </x14:iconSet>
          </x14:cfRule>
          <xm:sqref>L44</xm:sqref>
        </x14:conditionalFormatting>
        <x14:conditionalFormatting xmlns:xm="http://schemas.microsoft.com/office/excel/2006/main">
          <x14:cfRule type="iconSet" priority="10" id="{BCBBCFAA-EB4E-42FB-86AA-11F3B37C715B}">
            <x14:iconSet iconSet="3Triangles">
              <x14:cfvo type="percent">
                <xm:f>0</xm:f>
              </x14:cfvo>
              <x14:cfvo type="num">
                <xm:f>-0.02</xm:f>
              </x14:cfvo>
              <x14:cfvo type="num">
                <xm:f>0.02</xm:f>
              </x14:cfvo>
            </x14:iconSet>
          </x14:cfRule>
          <xm:sqref>L21:L28</xm:sqref>
        </x14:conditionalFormatting>
        <x14:conditionalFormatting xmlns:xm="http://schemas.microsoft.com/office/excel/2006/main">
          <x14:cfRule type="iconSet" priority="3" id="{E8732BCC-55C7-45C7-B95D-AEB1B4DC29DF}">
            <x14:iconSet iconSet="3Triangles">
              <x14:cfvo type="percent">
                <xm:f>0</xm:f>
              </x14:cfvo>
              <x14:cfvo type="num">
                <xm:f>-0.02</xm:f>
              </x14:cfvo>
              <x14:cfvo type="num">
                <xm:f>0.02</xm:f>
              </x14:cfvo>
            </x14:iconSet>
          </x14:cfRule>
          <xm:sqref>L29</xm:sqref>
        </x14:conditionalFormatting>
        <x14:conditionalFormatting xmlns:xm="http://schemas.microsoft.com/office/excel/2006/main">
          <x14:cfRule type="iconSet" priority="2" id="{04A22870-3E0D-47E8-91D0-1DBAFC7121FB}">
            <x14:iconSet iconSet="3Triangles">
              <x14:cfvo type="percent">
                <xm:f>0</xm:f>
              </x14:cfvo>
              <x14:cfvo type="num">
                <xm:f>-0.02</xm:f>
              </x14:cfvo>
              <x14:cfvo type="num">
                <xm:f>0.02</xm:f>
              </x14:cfvo>
            </x14:iconSet>
          </x14:cfRule>
          <xm:sqref>L84</xm:sqref>
        </x14:conditionalFormatting>
        <x14:conditionalFormatting xmlns:xm="http://schemas.microsoft.com/office/excel/2006/main">
          <x14:cfRule type="iconSet" priority="1" id="{59EFEDD2-4166-46E0-8565-6242CD271601}">
            <x14:iconSet iconSet="3Triangles">
              <x14:cfvo type="percent">
                <xm:f>0</xm:f>
              </x14:cfvo>
              <x14:cfvo type="num">
                <xm:f>-0.02</xm:f>
              </x14:cfvo>
              <x14:cfvo type="num">
                <xm:f>0.02</xm:f>
              </x14:cfvo>
            </x14:iconSet>
          </x14:cfRule>
          <xm:sqref>L85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Lookup!$G$1:$G$3</xm:f>
          </x14:formula1>
          <xm:sqref>L2:M2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39997558519241921"/>
  </sheetPr>
  <dimension ref="A1:R149"/>
  <sheetViews>
    <sheetView zoomScale="86" zoomScaleNormal="86" workbookViewId="0">
      <selection activeCell="D29" sqref="D29"/>
    </sheetView>
  </sheetViews>
  <sheetFormatPr defaultColWidth="0" defaultRowHeight="14.25" zeroHeight="1" x14ac:dyDescent="0.2"/>
  <cols>
    <col min="1" max="1" width="2.140625" style="57" customWidth="1"/>
    <col min="2" max="2" width="2" style="57" customWidth="1"/>
    <col min="3" max="3" width="49.42578125" style="57" customWidth="1"/>
    <col min="4" max="4" width="13.28515625" style="57" customWidth="1"/>
    <col min="5" max="5" width="13.28515625" style="51" customWidth="1"/>
    <col min="6" max="6" width="9.7109375" style="59" customWidth="1"/>
    <col min="7" max="7" width="6.140625" style="57" customWidth="1"/>
    <col min="8" max="8" width="12.42578125" style="23" customWidth="1"/>
    <col min="9" max="9" width="38.140625" style="57" customWidth="1"/>
    <col min="10" max="10" width="14" style="57" customWidth="1"/>
    <col min="11" max="11" width="11.7109375" style="57" customWidth="1"/>
    <col min="12" max="12" width="11.42578125" style="57" customWidth="1"/>
    <col min="13" max="13" width="5.5703125" style="57" customWidth="1"/>
    <col min="14" max="14" width="8" style="57" customWidth="1"/>
    <col min="15" max="17" width="11.5703125" style="57" hidden="1" customWidth="1"/>
    <col min="18" max="16384" width="9.140625" style="57" hidden="1"/>
  </cols>
  <sheetData>
    <row r="1" spans="1:14" x14ac:dyDescent="0.2">
      <c r="A1" s="8"/>
      <c r="B1" s="8"/>
      <c r="C1" s="8"/>
      <c r="D1" s="8"/>
      <c r="E1" s="13"/>
      <c r="F1" s="10"/>
      <c r="G1" s="8"/>
      <c r="H1" s="11"/>
      <c r="I1" s="8"/>
      <c r="J1" s="8"/>
      <c r="K1" s="8"/>
      <c r="L1" s="8"/>
      <c r="M1" s="8"/>
      <c r="N1" s="8"/>
    </row>
    <row r="2" spans="1:14" s="56" customFormat="1" ht="20.25" x14ac:dyDescent="0.25">
      <c r="A2" s="9"/>
      <c r="B2" s="9"/>
      <c r="C2" s="550" t="s">
        <v>692</v>
      </c>
      <c r="D2" s="550"/>
      <c r="E2" s="550"/>
      <c r="F2" s="14"/>
      <c r="G2" s="9"/>
      <c r="H2" s="32"/>
      <c r="I2" s="31" t="s">
        <v>347</v>
      </c>
      <c r="J2" s="29" t="s">
        <v>687</v>
      </c>
      <c r="K2" s="404">
        <v>21</v>
      </c>
      <c r="L2" s="9"/>
      <c r="M2" s="9"/>
      <c r="N2" s="9"/>
    </row>
    <row r="3" spans="1:14" s="56" customFormat="1" ht="20.25" x14ac:dyDescent="0.25">
      <c r="A3" s="9"/>
      <c r="B3" s="9"/>
      <c r="C3" s="550"/>
      <c r="D3" s="550"/>
      <c r="E3" s="550"/>
      <c r="F3" s="14"/>
      <c r="G3" s="33"/>
      <c r="H3" s="32"/>
      <c r="I3" s="30" t="s">
        <v>429</v>
      </c>
      <c r="J3" s="29" t="s">
        <v>688</v>
      </c>
      <c r="K3" s="404">
        <v>21</v>
      </c>
      <c r="L3" s="9"/>
      <c r="M3" s="9"/>
      <c r="N3" s="9"/>
    </row>
    <row r="4" spans="1:14" ht="23.25" x14ac:dyDescent="0.25">
      <c r="A4" s="8"/>
      <c r="B4" s="8"/>
      <c r="C4" s="7" t="s">
        <v>348</v>
      </c>
      <c r="D4" s="7"/>
      <c r="E4" s="13"/>
      <c r="F4" s="10"/>
      <c r="G4" s="8"/>
      <c r="H4" s="11"/>
      <c r="I4" s="8"/>
      <c r="J4" s="8"/>
      <c r="K4" s="15"/>
      <c r="L4" s="8"/>
      <c r="M4" s="8"/>
      <c r="N4" s="8"/>
    </row>
    <row r="5" spans="1:14" x14ac:dyDescent="0.2">
      <c r="A5" s="8"/>
      <c r="B5" s="8"/>
      <c r="C5" s="8"/>
      <c r="D5" s="8"/>
      <c r="E5" s="13"/>
      <c r="F5" s="10"/>
      <c r="G5" s="8"/>
      <c r="H5" s="11"/>
      <c r="I5" s="8"/>
      <c r="J5" s="8"/>
      <c r="K5" s="8"/>
      <c r="L5" s="8"/>
      <c r="M5" s="8"/>
      <c r="N5" s="8"/>
    </row>
    <row r="6" spans="1:14" x14ac:dyDescent="0.2">
      <c r="A6" s="8"/>
      <c r="B6" s="8"/>
      <c r="C6" s="8"/>
      <c r="D6" s="8"/>
      <c r="E6" s="13"/>
      <c r="F6" s="10"/>
      <c r="G6" s="8"/>
      <c r="H6" s="11"/>
      <c r="I6" s="8"/>
      <c r="J6" s="8"/>
      <c r="K6" s="8"/>
      <c r="L6" s="8"/>
      <c r="M6" s="8"/>
      <c r="N6" s="8"/>
    </row>
    <row r="7" spans="1:14" x14ac:dyDescent="0.2">
      <c r="A7" s="8"/>
      <c r="B7" s="8"/>
      <c r="C7" s="8"/>
      <c r="D7" s="8"/>
      <c r="E7" s="13"/>
      <c r="F7" s="10"/>
      <c r="G7" s="8"/>
      <c r="H7" s="11"/>
      <c r="I7" s="8"/>
      <c r="J7" s="8"/>
      <c r="K7" s="8"/>
      <c r="L7" s="8"/>
      <c r="M7" s="8"/>
      <c r="N7" s="8"/>
    </row>
    <row r="8" spans="1:14" ht="18" x14ac:dyDescent="0.25">
      <c r="A8" s="8"/>
      <c r="B8" s="8"/>
      <c r="C8" s="7" t="s">
        <v>349</v>
      </c>
      <c r="D8" s="7"/>
      <c r="E8" s="13"/>
      <c r="F8" s="10"/>
      <c r="G8" s="8"/>
      <c r="H8" s="11"/>
      <c r="I8" s="8"/>
      <c r="J8" s="8"/>
      <c r="K8" s="8"/>
      <c r="L8" s="8"/>
      <c r="M8" s="8"/>
      <c r="N8" s="8"/>
    </row>
    <row r="9" spans="1:14" x14ac:dyDescent="0.2">
      <c r="A9" s="8"/>
      <c r="B9" s="8"/>
      <c r="C9" s="8"/>
      <c r="D9" s="8"/>
      <c r="E9" s="8"/>
      <c r="F9" s="10"/>
      <c r="G9" s="8"/>
      <c r="H9" s="11"/>
      <c r="I9" s="8"/>
      <c r="J9" s="8"/>
      <c r="K9" s="8"/>
      <c r="L9" s="8"/>
      <c r="M9" s="8"/>
      <c r="N9" s="8"/>
    </row>
    <row r="10" spans="1:14" x14ac:dyDescent="0.2">
      <c r="A10" s="8"/>
      <c r="B10" s="8"/>
      <c r="C10" s="8"/>
      <c r="D10" s="8"/>
      <c r="E10" s="13"/>
      <c r="F10" s="10"/>
      <c r="G10" s="8"/>
      <c r="H10" s="11"/>
      <c r="I10" s="8"/>
      <c r="J10" s="8"/>
      <c r="K10" s="8"/>
      <c r="L10" s="8"/>
      <c r="M10" s="8"/>
      <c r="N10" s="8"/>
    </row>
    <row r="11" spans="1:14" s="58" customFormat="1" ht="24.75" customHeight="1" x14ac:dyDescent="0.25">
      <c r="A11" s="50"/>
      <c r="B11" s="50"/>
      <c r="C11" s="49" t="s">
        <v>350</v>
      </c>
      <c r="D11" s="134" t="s">
        <v>430</v>
      </c>
      <c r="F11" s="281" t="s">
        <v>689</v>
      </c>
      <c r="G11" s="132"/>
      <c r="H11" s="133"/>
      <c r="I11" s="556" t="s">
        <v>479</v>
      </c>
      <c r="J11" s="556"/>
      <c r="K11" s="50"/>
      <c r="L11" s="50"/>
      <c r="M11" s="50"/>
      <c r="N11" s="50"/>
    </row>
    <row r="12" spans="1:14" ht="15" x14ac:dyDescent="0.2">
      <c r="A12" s="8"/>
      <c r="B12" s="8"/>
      <c r="C12" s="8"/>
      <c r="D12" s="25" t="s">
        <v>686</v>
      </c>
      <c r="E12" s="53" t="s">
        <v>428</v>
      </c>
      <c r="F12" s="551" t="s">
        <v>351</v>
      </c>
      <c r="G12" s="552"/>
      <c r="H12" s="11"/>
      <c r="I12" s="8"/>
      <c r="J12" s="8"/>
      <c r="K12" s="8"/>
      <c r="L12" s="8"/>
      <c r="M12" s="8"/>
      <c r="N12" s="8"/>
    </row>
    <row r="13" spans="1:14" x14ac:dyDescent="0.2">
      <c r="A13" s="8"/>
      <c r="B13" s="8"/>
      <c r="C13" s="38" t="s">
        <v>352</v>
      </c>
      <c r="D13" s="39">
        <v>1612019</v>
      </c>
      <c r="E13" s="39">
        <v>1321060</v>
      </c>
      <c r="F13" s="43">
        <v>0.22024662013837373</v>
      </c>
      <c r="G13" s="44">
        <v>0.22024662013837373</v>
      </c>
      <c r="H13" s="11"/>
      <c r="I13" s="8"/>
      <c r="J13" s="8"/>
      <c r="K13" s="8"/>
      <c r="L13" s="8"/>
      <c r="M13" s="8"/>
      <c r="N13" s="8"/>
    </row>
    <row r="14" spans="1:14" x14ac:dyDescent="0.2">
      <c r="A14" s="8"/>
      <c r="B14" s="8"/>
      <c r="C14" s="40" t="s">
        <v>353</v>
      </c>
      <c r="D14" s="35">
        <v>4988880</v>
      </c>
      <c r="E14" s="35">
        <v>3904850</v>
      </c>
      <c r="F14" s="36">
        <v>0.277611175845423</v>
      </c>
      <c r="G14" s="37">
        <v>0.277611175845423</v>
      </c>
      <c r="H14" s="11"/>
      <c r="I14" s="8"/>
      <c r="J14" s="8"/>
      <c r="K14" s="8"/>
      <c r="L14" s="8"/>
      <c r="M14" s="8"/>
      <c r="N14" s="8"/>
    </row>
    <row r="15" spans="1:14" x14ac:dyDescent="0.2">
      <c r="A15" s="8"/>
      <c r="B15" s="8"/>
      <c r="C15" s="41" t="s">
        <v>354</v>
      </c>
      <c r="D15" s="42">
        <v>10565698</v>
      </c>
      <c r="E15" s="42">
        <v>12314767</v>
      </c>
      <c r="F15" s="45">
        <v>-0.14203021461957013</v>
      </c>
      <c r="G15" s="46">
        <v>-0.14203021461957013</v>
      </c>
      <c r="H15" s="11"/>
      <c r="I15" s="8"/>
      <c r="J15" s="8"/>
      <c r="K15" s="8"/>
      <c r="L15" s="8"/>
      <c r="M15" s="8"/>
      <c r="N15" s="8"/>
    </row>
    <row r="16" spans="1:14" x14ac:dyDescent="0.2">
      <c r="A16" s="8"/>
      <c r="B16" s="8"/>
      <c r="C16" s="16" t="s">
        <v>355</v>
      </c>
      <c r="D16" s="27">
        <v>17166597</v>
      </c>
      <c r="E16" s="27">
        <v>17540677</v>
      </c>
      <c r="F16" s="277">
        <v>-2.1326428848783888E-2</v>
      </c>
      <c r="G16" s="278">
        <v>-2.1326428848783888E-2</v>
      </c>
      <c r="H16" s="11"/>
      <c r="I16" s="8"/>
      <c r="J16" s="8"/>
      <c r="K16" s="8"/>
      <c r="L16" s="8"/>
      <c r="M16" s="8"/>
      <c r="N16" s="8"/>
    </row>
    <row r="17" spans="1:14" x14ac:dyDescent="0.2">
      <c r="A17" s="8"/>
      <c r="B17" s="8"/>
      <c r="C17" s="17"/>
      <c r="D17" s="28"/>
      <c r="E17" s="28"/>
      <c r="F17" s="18"/>
      <c r="G17" s="19"/>
      <c r="H17" s="11"/>
      <c r="I17" s="8"/>
      <c r="J17" s="8"/>
      <c r="K17" s="8"/>
      <c r="L17" s="8"/>
      <c r="M17" s="8"/>
      <c r="N17" s="8"/>
    </row>
    <row r="18" spans="1:14" x14ac:dyDescent="0.2">
      <c r="A18" s="8"/>
      <c r="B18" s="8"/>
      <c r="C18" s="38" t="s">
        <v>356</v>
      </c>
      <c r="D18" s="39">
        <v>61948</v>
      </c>
      <c r="E18" s="39">
        <v>51066</v>
      </c>
      <c r="F18" s="43">
        <v>0.21309677672032271</v>
      </c>
      <c r="G18" s="44">
        <v>0.21309677672032271</v>
      </c>
      <c r="H18" s="11"/>
      <c r="I18" s="8"/>
      <c r="J18" s="8"/>
      <c r="K18" s="8"/>
      <c r="L18" s="8"/>
      <c r="M18" s="8"/>
      <c r="N18" s="8"/>
    </row>
    <row r="19" spans="1:14" x14ac:dyDescent="0.2">
      <c r="A19" s="8"/>
      <c r="B19" s="8"/>
      <c r="C19" s="40" t="s">
        <v>357</v>
      </c>
      <c r="D19" s="35">
        <v>61514</v>
      </c>
      <c r="E19" s="35">
        <v>51978</v>
      </c>
      <c r="F19" s="36">
        <v>0.18346223402208628</v>
      </c>
      <c r="G19" s="37">
        <v>0.18346223402208628</v>
      </c>
      <c r="H19" s="11"/>
      <c r="I19" s="8"/>
      <c r="J19" s="8"/>
      <c r="K19" s="8"/>
      <c r="L19" s="8"/>
      <c r="M19" s="8"/>
      <c r="N19" s="8"/>
    </row>
    <row r="20" spans="1:14" x14ac:dyDescent="0.2">
      <c r="A20" s="8"/>
      <c r="B20" s="8"/>
      <c r="C20" s="41" t="s">
        <v>358</v>
      </c>
      <c r="D20" s="42">
        <v>142396</v>
      </c>
      <c r="E20" s="42">
        <v>194552</v>
      </c>
      <c r="F20" s="45">
        <v>-0.26808256918458817</v>
      </c>
      <c r="G20" s="46">
        <v>-0.26808256918458817</v>
      </c>
      <c r="H20" s="11"/>
      <c r="I20" s="8"/>
      <c r="J20" s="8"/>
      <c r="K20" s="8"/>
      <c r="L20" s="8"/>
      <c r="M20" s="8"/>
      <c r="N20" s="8"/>
    </row>
    <row r="21" spans="1:14" x14ac:dyDescent="0.2">
      <c r="A21" s="8"/>
      <c r="B21" s="8"/>
      <c r="C21" s="16" t="s">
        <v>359</v>
      </c>
      <c r="D21" s="27">
        <v>265858</v>
      </c>
      <c r="E21" s="27">
        <v>297596</v>
      </c>
      <c r="F21" s="277">
        <v>-0.10664793881638195</v>
      </c>
      <c r="G21" s="278">
        <v>-0.10664793881638195</v>
      </c>
      <c r="H21" s="11"/>
      <c r="I21" s="8"/>
      <c r="J21" s="8"/>
      <c r="K21" s="8"/>
      <c r="L21" s="8"/>
      <c r="M21" s="8"/>
      <c r="N21" s="8"/>
    </row>
    <row r="22" spans="1:14" x14ac:dyDescent="0.2">
      <c r="A22" s="8"/>
      <c r="B22" s="8"/>
      <c r="C22" s="17"/>
      <c r="D22" s="28"/>
      <c r="E22" s="28"/>
      <c r="F22" s="18"/>
      <c r="G22" s="19"/>
      <c r="H22" s="11"/>
      <c r="I22" s="8"/>
      <c r="J22" s="8"/>
      <c r="K22" s="8"/>
      <c r="L22" s="8"/>
      <c r="M22" s="8"/>
      <c r="N22" s="8"/>
    </row>
    <row r="23" spans="1:14" x14ac:dyDescent="0.2">
      <c r="A23" s="8"/>
      <c r="B23" s="8"/>
      <c r="C23" s="275" t="s">
        <v>360</v>
      </c>
      <c r="D23" s="265">
        <v>1673967</v>
      </c>
      <c r="E23" s="265">
        <v>1372126</v>
      </c>
      <c r="F23" s="43">
        <v>0.21998052656971737</v>
      </c>
      <c r="G23" s="44">
        <v>0.21998052656971737</v>
      </c>
      <c r="H23" s="11"/>
      <c r="I23" s="8"/>
      <c r="J23" s="8"/>
      <c r="K23" s="8"/>
      <c r="L23" s="8"/>
      <c r="M23" s="8"/>
      <c r="N23" s="8"/>
    </row>
    <row r="24" spans="1:14" x14ac:dyDescent="0.2">
      <c r="A24" s="8"/>
      <c r="B24" s="8"/>
      <c r="C24" s="279" t="s">
        <v>361</v>
      </c>
      <c r="D24" s="26">
        <v>5050394</v>
      </c>
      <c r="E24" s="26">
        <v>3956828</v>
      </c>
      <c r="F24" s="36">
        <v>0.27637440899629706</v>
      </c>
      <c r="G24" s="37">
        <v>0.27637440899629706</v>
      </c>
      <c r="H24" s="11"/>
      <c r="I24" s="8"/>
      <c r="J24" s="8"/>
      <c r="K24" s="8"/>
      <c r="L24" s="8"/>
      <c r="M24" s="8"/>
      <c r="N24" s="8"/>
    </row>
    <row r="25" spans="1:14" x14ac:dyDescent="0.2">
      <c r="A25" s="8"/>
      <c r="B25" s="8"/>
      <c r="C25" s="280" t="s">
        <v>362</v>
      </c>
      <c r="D25" s="62">
        <v>10708094</v>
      </c>
      <c r="E25" s="62">
        <v>12509319</v>
      </c>
      <c r="F25" s="45">
        <v>-0.14399065208905457</v>
      </c>
      <c r="G25" s="46">
        <v>-0.14399065208905457</v>
      </c>
      <c r="H25" s="11"/>
      <c r="I25" s="8"/>
      <c r="J25" s="8"/>
      <c r="K25" s="8"/>
      <c r="L25" s="8"/>
      <c r="M25" s="8"/>
      <c r="N25" s="8"/>
    </row>
    <row r="26" spans="1:14" ht="15" x14ac:dyDescent="0.25">
      <c r="A26" s="8"/>
      <c r="B26" s="8"/>
      <c r="C26" s="47" t="s">
        <v>363</v>
      </c>
      <c r="D26" s="54">
        <v>17432455</v>
      </c>
      <c r="E26" s="54">
        <v>17838273</v>
      </c>
      <c r="F26" s="55">
        <v>-2.2749848037419317E-2</v>
      </c>
      <c r="G26" s="48">
        <v>-2.2749848037419317E-2</v>
      </c>
      <c r="H26" s="11"/>
      <c r="I26" s="8"/>
      <c r="J26" s="8"/>
      <c r="K26" s="8"/>
      <c r="L26" s="8"/>
      <c r="M26" s="8"/>
      <c r="N26" s="8"/>
    </row>
    <row r="27" spans="1:14" x14ac:dyDescent="0.2">
      <c r="A27" s="8"/>
      <c r="B27" s="8"/>
      <c r="C27" s="8"/>
      <c r="D27" s="416"/>
      <c r="E27" s="415"/>
      <c r="F27" s="20"/>
      <c r="G27" s="21"/>
      <c r="H27" s="11"/>
      <c r="I27" s="8"/>
      <c r="J27" s="8"/>
      <c r="K27" s="8"/>
      <c r="L27" s="8"/>
      <c r="M27" s="8"/>
      <c r="N27" s="8"/>
    </row>
    <row r="28" spans="1:14" x14ac:dyDescent="0.2">
      <c r="A28" s="8"/>
      <c r="B28" s="8"/>
      <c r="C28" s="8"/>
      <c r="D28" s="8"/>
      <c r="E28" s="13"/>
      <c r="F28" s="20"/>
      <c r="G28" s="21"/>
      <c r="H28" s="11"/>
      <c r="I28" s="8"/>
      <c r="J28" s="8"/>
      <c r="K28" s="8"/>
      <c r="L28" s="8"/>
      <c r="M28" s="8"/>
      <c r="N28" s="8"/>
    </row>
    <row r="29" spans="1:14" x14ac:dyDescent="0.2">
      <c r="A29" s="8"/>
      <c r="B29" s="8"/>
      <c r="C29" s="8"/>
      <c r="D29" s="8"/>
      <c r="E29" s="13"/>
      <c r="F29" s="20"/>
      <c r="G29" s="21"/>
      <c r="H29" s="11"/>
      <c r="I29" s="8"/>
      <c r="J29" s="8"/>
      <c r="K29" s="8"/>
      <c r="L29" s="8"/>
      <c r="M29" s="8"/>
      <c r="N29" s="8"/>
    </row>
    <row r="30" spans="1:14" ht="18" x14ac:dyDescent="0.25">
      <c r="A30" s="8"/>
      <c r="B30" s="8"/>
      <c r="C30" s="7" t="s">
        <v>364</v>
      </c>
      <c r="D30" s="7"/>
      <c r="E30" s="13"/>
      <c r="F30" s="20"/>
      <c r="G30" s="21"/>
      <c r="H30" s="11"/>
      <c r="I30" s="7" t="s">
        <v>365</v>
      </c>
      <c r="J30" s="13"/>
      <c r="K30" s="22"/>
      <c r="L30" s="8"/>
      <c r="M30" s="8"/>
      <c r="N30" s="8"/>
    </row>
    <row r="31" spans="1:14" ht="15" x14ac:dyDescent="0.2">
      <c r="A31" s="8"/>
      <c r="B31" s="8"/>
      <c r="C31" s="8"/>
      <c r="D31" s="25" t="s">
        <v>686</v>
      </c>
      <c r="E31" s="53" t="s">
        <v>428</v>
      </c>
      <c r="F31" s="553" t="s">
        <v>351</v>
      </c>
      <c r="G31" s="554"/>
      <c r="H31" s="32"/>
      <c r="I31" s="9"/>
      <c r="J31" s="25" t="s">
        <v>686</v>
      </c>
      <c r="K31" s="53" t="s">
        <v>428</v>
      </c>
      <c r="L31" s="553" t="s">
        <v>351</v>
      </c>
      <c r="M31" s="554"/>
      <c r="N31" s="8"/>
    </row>
    <row r="32" spans="1:14" x14ac:dyDescent="0.2">
      <c r="A32" s="8"/>
      <c r="B32" s="555"/>
      <c r="C32" s="38" t="s">
        <v>366</v>
      </c>
      <c r="D32" s="96">
        <v>597</v>
      </c>
      <c r="E32" s="34">
        <v>485</v>
      </c>
      <c r="F32" s="43">
        <v>0.2309278350515464</v>
      </c>
      <c r="G32" s="44">
        <v>0.2309278350515464</v>
      </c>
      <c r="H32" s="11"/>
      <c r="I32" s="38" t="s">
        <v>366</v>
      </c>
      <c r="J32" s="96">
        <v>745</v>
      </c>
      <c r="K32" s="34">
        <v>724</v>
      </c>
      <c r="L32" s="295">
        <v>2.9005524861878452E-2</v>
      </c>
      <c r="M32" s="296">
        <v>2.9005524861878452E-2</v>
      </c>
      <c r="N32" s="8"/>
    </row>
    <row r="33" spans="1:14" x14ac:dyDescent="0.2">
      <c r="A33" s="8"/>
      <c r="B33" s="555"/>
      <c r="C33" s="40" t="s">
        <v>367</v>
      </c>
      <c r="D33" s="35">
        <v>13036</v>
      </c>
      <c r="E33" s="35">
        <v>12011</v>
      </c>
      <c r="F33" s="36">
        <v>8.5338439763550072E-2</v>
      </c>
      <c r="G33" s="37">
        <v>8.5338439763550072E-2</v>
      </c>
      <c r="H33" s="11"/>
      <c r="I33" s="40" t="s">
        <v>367</v>
      </c>
      <c r="J33" s="35">
        <v>21420</v>
      </c>
      <c r="K33" s="35">
        <v>16560</v>
      </c>
      <c r="L33" s="293">
        <v>0.29347826086956524</v>
      </c>
      <c r="M33" s="294">
        <v>0.29347826086956524</v>
      </c>
      <c r="N33" s="8"/>
    </row>
    <row r="34" spans="1:14" x14ac:dyDescent="0.2">
      <c r="A34" s="8"/>
      <c r="B34" s="555"/>
      <c r="C34" s="41" t="s">
        <v>368</v>
      </c>
      <c r="D34" s="42">
        <v>3807</v>
      </c>
      <c r="E34" s="42">
        <v>2321</v>
      </c>
      <c r="F34" s="45">
        <v>0.64024127531236541</v>
      </c>
      <c r="G34" s="46">
        <v>0.64024127531236541</v>
      </c>
      <c r="H34" s="11"/>
      <c r="I34" s="41" t="s">
        <v>368</v>
      </c>
      <c r="J34" s="42">
        <v>5062</v>
      </c>
      <c r="K34" s="42">
        <v>3100</v>
      </c>
      <c r="L34" s="297">
        <v>0.63290322580645164</v>
      </c>
      <c r="M34" s="298">
        <v>0.63290322580645164</v>
      </c>
      <c r="N34" s="8"/>
    </row>
    <row r="35" spans="1:14" x14ac:dyDescent="0.2">
      <c r="A35" s="8"/>
      <c r="B35" s="555"/>
      <c r="C35" s="16" t="s">
        <v>369</v>
      </c>
      <c r="D35" s="27">
        <v>17440</v>
      </c>
      <c r="E35" s="27">
        <v>14817</v>
      </c>
      <c r="F35" s="277">
        <v>0.17702638860768036</v>
      </c>
      <c r="G35" s="278">
        <v>0.17702638860768036</v>
      </c>
      <c r="H35" s="11"/>
      <c r="I35" s="16" t="s">
        <v>369</v>
      </c>
      <c r="J35" s="27">
        <v>27227</v>
      </c>
      <c r="K35" s="27">
        <v>20384</v>
      </c>
      <c r="L35" s="287">
        <v>0.33570447409733123</v>
      </c>
      <c r="M35" s="288">
        <v>0.33570447409733123</v>
      </c>
      <c r="N35" s="8"/>
    </row>
    <row r="36" spans="1:14" x14ac:dyDescent="0.2">
      <c r="A36" s="8"/>
      <c r="B36" s="8"/>
      <c r="C36" s="17"/>
      <c r="D36" s="28"/>
      <c r="E36" s="28"/>
      <c r="F36" s="18"/>
      <c r="G36" s="19"/>
      <c r="H36" s="11"/>
      <c r="I36" s="17"/>
      <c r="J36" s="28"/>
      <c r="K36" s="28"/>
      <c r="L36" s="289"/>
      <c r="M36" s="290"/>
      <c r="N36" s="8"/>
    </row>
    <row r="37" spans="1:14" x14ac:dyDescent="0.2">
      <c r="A37" s="8"/>
      <c r="B37" s="557"/>
      <c r="C37" s="38" t="s">
        <v>370</v>
      </c>
      <c r="D37" s="39">
        <v>1856</v>
      </c>
      <c r="E37" s="39">
        <v>1179</v>
      </c>
      <c r="F37" s="43">
        <v>0.57421543681085663</v>
      </c>
      <c r="G37" s="44">
        <v>0.57421543681085663</v>
      </c>
      <c r="H37" s="11"/>
      <c r="I37" s="38" t="s">
        <v>370</v>
      </c>
      <c r="J37" s="39">
        <v>3149</v>
      </c>
      <c r="K37" s="39">
        <v>3016</v>
      </c>
      <c r="L37" s="295">
        <v>4.4098143236074271E-2</v>
      </c>
      <c r="M37" s="296">
        <v>4.4098143236074271E-2</v>
      </c>
      <c r="N37" s="8"/>
    </row>
    <row r="38" spans="1:14" x14ac:dyDescent="0.2">
      <c r="A38" s="8"/>
      <c r="B38" s="557"/>
      <c r="C38" s="40" t="s">
        <v>371</v>
      </c>
      <c r="D38" s="334">
        <v>62636</v>
      </c>
      <c r="E38" s="35">
        <v>39523</v>
      </c>
      <c r="F38" s="36">
        <v>0.58479872479315842</v>
      </c>
      <c r="G38" s="37">
        <v>0.58479872479315842</v>
      </c>
      <c r="H38" s="11"/>
      <c r="I38" s="40" t="s">
        <v>371</v>
      </c>
      <c r="J38" s="35">
        <v>110528</v>
      </c>
      <c r="K38" s="35">
        <v>100406</v>
      </c>
      <c r="L38" s="293">
        <v>0.10081070852339502</v>
      </c>
      <c r="M38" s="294">
        <v>0.10081070852339502</v>
      </c>
      <c r="N38" s="8"/>
    </row>
    <row r="39" spans="1:14" x14ac:dyDescent="0.2">
      <c r="A39" s="8"/>
      <c r="B39" s="557"/>
      <c r="C39" s="41" t="s">
        <v>372</v>
      </c>
      <c r="D39" s="42">
        <v>8073</v>
      </c>
      <c r="E39" s="42">
        <v>6005</v>
      </c>
      <c r="F39" s="45">
        <v>0.34437968359700249</v>
      </c>
      <c r="G39" s="46">
        <v>0.34437968359700249</v>
      </c>
      <c r="H39" s="11"/>
      <c r="I39" s="41" t="s">
        <v>372</v>
      </c>
      <c r="J39" s="42">
        <v>13658</v>
      </c>
      <c r="K39" s="42">
        <v>12182</v>
      </c>
      <c r="L39" s="297">
        <v>0.12116237071088491</v>
      </c>
      <c r="M39" s="298">
        <v>0.12116237071088491</v>
      </c>
      <c r="N39" s="8"/>
    </row>
    <row r="40" spans="1:14" x14ac:dyDescent="0.2">
      <c r="A40" s="8"/>
      <c r="B40" s="557"/>
      <c r="C40" s="16" t="s">
        <v>373</v>
      </c>
      <c r="D40" s="27">
        <v>72565</v>
      </c>
      <c r="E40" s="27">
        <v>46707</v>
      </c>
      <c r="F40" s="277">
        <v>0.55362151283533523</v>
      </c>
      <c r="G40" s="278">
        <v>0.55362151283533523</v>
      </c>
      <c r="H40" s="11"/>
      <c r="I40" s="16" t="s">
        <v>373</v>
      </c>
      <c r="J40" s="27">
        <v>127335</v>
      </c>
      <c r="K40" s="27">
        <v>115604</v>
      </c>
      <c r="L40" s="287">
        <v>0.10147572748347808</v>
      </c>
      <c r="M40" s="288">
        <v>0.10147572748347808</v>
      </c>
      <c r="N40" s="8"/>
    </row>
    <row r="41" spans="1:14" x14ac:dyDescent="0.2">
      <c r="A41" s="8"/>
      <c r="B41" s="8"/>
      <c r="C41" s="17"/>
      <c r="D41" s="28"/>
      <c r="E41" s="28"/>
      <c r="F41" s="18"/>
      <c r="G41" s="19"/>
      <c r="H41" s="11"/>
      <c r="I41" s="17"/>
      <c r="J41" s="28"/>
      <c r="K41" s="28"/>
      <c r="L41" s="289"/>
      <c r="M41" s="290"/>
      <c r="N41" s="8"/>
    </row>
    <row r="42" spans="1:14" x14ac:dyDescent="0.2">
      <c r="A42" s="8"/>
      <c r="B42" s="548"/>
      <c r="C42" s="38" t="s">
        <v>374</v>
      </c>
      <c r="D42" s="39">
        <v>3640</v>
      </c>
      <c r="E42" s="39">
        <v>4669</v>
      </c>
      <c r="F42" s="43">
        <v>-0.22038980509745126</v>
      </c>
      <c r="G42" s="44">
        <v>-0.22038980509745126</v>
      </c>
      <c r="H42" s="11"/>
      <c r="I42" s="38" t="s">
        <v>374</v>
      </c>
      <c r="J42" s="39">
        <v>9943</v>
      </c>
      <c r="K42" s="39">
        <v>12253</v>
      </c>
      <c r="L42" s="295">
        <v>-0.18852525912021545</v>
      </c>
      <c r="M42" s="296">
        <v>-0.18852525912021545</v>
      </c>
      <c r="N42" s="8"/>
    </row>
    <row r="43" spans="1:14" x14ac:dyDescent="0.2">
      <c r="A43" s="8"/>
      <c r="B43" s="548"/>
      <c r="C43" s="40" t="s">
        <v>375</v>
      </c>
      <c r="D43" s="35">
        <v>129423</v>
      </c>
      <c r="E43" s="35">
        <v>127231</v>
      </c>
      <c r="F43" s="36">
        <v>1.7228505631489182E-2</v>
      </c>
      <c r="G43" s="37">
        <v>1.7228505631489182E-2</v>
      </c>
      <c r="H43" s="11"/>
      <c r="I43" s="40" t="s">
        <v>375</v>
      </c>
      <c r="J43" s="35">
        <v>373299</v>
      </c>
      <c r="K43" s="35">
        <v>340538</v>
      </c>
      <c r="L43" s="293">
        <v>9.6203654217737813E-2</v>
      </c>
      <c r="M43" s="294">
        <v>9.6203654217737813E-2</v>
      </c>
      <c r="N43" s="8"/>
    </row>
    <row r="44" spans="1:14" x14ac:dyDescent="0.2">
      <c r="A44" s="8"/>
      <c r="B44" s="548"/>
      <c r="C44" s="41" t="s">
        <v>376</v>
      </c>
      <c r="D44" s="42">
        <v>14131</v>
      </c>
      <c r="E44" s="42">
        <v>9702</v>
      </c>
      <c r="F44" s="45">
        <v>0.45650381364667081</v>
      </c>
      <c r="G44" s="46">
        <v>0.45650381364667081</v>
      </c>
      <c r="H44" s="11"/>
      <c r="I44" s="41" t="s">
        <v>376</v>
      </c>
      <c r="J44" s="42">
        <v>33165</v>
      </c>
      <c r="K44" s="42">
        <v>31295</v>
      </c>
      <c r="L44" s="297">
        <v>5.9753954305799648E-2</v>
      </c>
      <c r="M44" s="298">
        <v>5.9753954305799648E-2</v>
      </c>
      <c r="N44" s="8"/>
    </row>
    <row r="45" spans="1:14" x14ac:dyDescent="0.2">
      <c r="A45" s="8"/>
      <c r="B45" s="548"/>
      <c r="C45" s="16" t="s">
        <v>377</v>
      </c>
      <c r="D45" s="27">
        <v>147194</v>
      </c>
      <c r="E45" s="27">
        <v>141602</v>
      </c>
      <c r="F45" s="277">
        <v>3.9490967641699973E-2</v>
      </c>
      <c r="G45" s="278">
        <v>3.9490967641699973E-2</v>
      </c>
      <c r="H45" s="11"/>
      <c r="I45" s="16" t="s">
        <v>377</v>
      </c>
      <c r="J45" s="27">
        <v>416407</v>
      </c>
      <c r="K45" s="27">
        <v>384086</v>
      </c>
      <c r="L45" s="287">
        <v>8.4150424644480665E-2</v>
      </c>
      <c r="M45" s="288">
        <v>8.4150424644480665E-2</v>
      </c>
      <c r="N45" s="8"/>
    </row>
    <row r="46" spans="1:14" x14ac:dyDescent="0.2">
      <c r="A46" s="8"/>
      <c r="B46" s="8"/>
      <c r="C46" s="17"/>
      <c r="D46" s="28"/>
      <c r="E46" s="28"/>
      <c r="F46" s="18"/>
      <c r="G46" s="19"/>
      <c r="H46" s="11"/>
      <c r="I46" s="17"/>
      <c r="J46" s="28"/>
      <c r="K46" s="28"/>
      <c r="L46" s="289"/>
      <c r="M46" s="290"/>
      <c r="N46" s="8"/>
    </row>
    <row r="47" spans="1:14" x14ac:dyDescent="0.2">
      <c r="A47" s="8"/>
      <c r="B47" s="548"/>
      <c r="C47" s="38" t="s">
        <v>378</v>
      </c>
      <c r="D47" s="39">
        <v>1707</v>
      </c>
      <c r="E47" s="39">
        <v>1753</v>
      </c>
      <c r="F47" s="43">
        <v>-2.6240730176839703E-2</v>
      </c>
      <c r="G47" s="44">
        <v>-2.6240730176839703E-2</v>
      </c>
      <c r="H47" s="11"/>
      <c r="I47" s="38" t="s">
        <v>378</v>
      </c>
      <c r="J47" s="39">
        <v>1798</v>
      </c>
      <c r="K47" s="39">
        <v>2385</v>
      </c>
      <c r="L47" s="295">
        <v>-0.24612159329140462</v>
      </c>
      <c r="M47" s="296">
        <v>-0.24612159329140462</v>
      </c>
      <c r="N47" s="8"/>
    </row>
    <row r="48" spans="1:14" x14ac:dyDescent="0.2">
      <c r="A48" s="8"/>
      <c r="B48" s="548"/>
      <c r="C48" s="40" t="s">
        <v>379</v>
      </c>
      <c r="D48" s="35">
        <v>63042</v>
      </c>
      <c r="E48" s="35">
        <v>66344</v>
      </c>
      <c r="F48" s="36">
        <v>-4.9770891112986854E-2</v>
      </c>
      <c r="G48" s="37">
        <v>-4.9770891112986854E-2</v>
      </c>
      <c r="H48" s="11"/>
      <c r="I48" s="40" t="s">
        <v>379</v>
      </c>
      <c r="J48" s="35">
        <v>57129</v>
      </c>
      <c r="K48" s="35">
        <v>69916</v>
      </c>
      <c r="L48" s="293">
        <v>-0.18289089764860689</v>
      </c>
      <c r="M48" s="294">
        <v>-0.18289089764860689</v>
      </c>
      <c r="N48" s="8"/>
    </row>
    <row r="49" spans="1:14" x14ac:dyDescent="0.2">
      <c r="A49" s="8"/>
      <c r="B49" s="548"/>
      <c r="C49" s="41" t="s">
        <v>380</v>
      </c>
      <c r="D49" s="42">
        <v>5526</v>
      </c>
      <c r="E49" s="42">
        <v>5484</v>
      </c>
      <c r="F49" s="45">
        <v>7.658643326039387E-3</v>
      </c>
      <c r="G49" s="46">
        <v>7.658643326039387E-3</v>
      </c>
      <c r="H49" s="11"/>
      <c r="I49" s="41" t="s">
        <v>380</v>
      </c>
      <c r="J49" s="42">
        <v>6079</v>
      </c>
      <c r="K49" s="42">
        <v>8363</v>
      </c>
      <c r="L49" s="297">
        <v>-0.27310773645820879</v>
      </c>
      <c r="M49" s="298">
        <v>-0.27310773645820879</v>
      </c>
      <c r="N49" s="8"/>
    </row>
    <row r="50" spans="1:14" x14ac:dyDescent="0.2">
      <c r="A50" s="8"/>
      <c r="B50" s="548"/>
      <c r="C50" s="16" t="s">
        <v>381</v>
      </c>
      <c r="D50" s="27">
        <v>70275</v>
      </c>
      <c r="E50" s="27">
        <v>73581</v>
      </c>
      <c r="F50" s="277">
        <v>-4.4930077057936155E-2</v>
      </c>
      <c r="G50" s="278">
        <v>-4.4930077057936155E-2</v>
      </c>
      <c r="H50" s="11"/>
      <c r="I50" s="16" t="s">
        <v>381</v>
      </c>
      <c r="J50" s="27">
        <v>65006</v>
      </c>
      <c r="K50" s="27">
        <v>80664</v>
      </c>
      <c r="L50" s="287">
        <v>-0.1941138550034712</v>
      </c>
      <c r="M50" s="288">
        <v>-0.1941138550034712</v>
      </c>
      <c r="N50" s="8"/>
    </row>
    <row r="51" spans="1:14" x14ac:dyDescent="0.2">
      <c r="A51" s="8"/>
      <c r="B51" s="8"/>
      <c r="C51" s="17"/>
      <c r="D51" s="28"/>
      <c r="E51" s="28"/>
      <c r="F51" s="18"/>
      <c r="G51" s="19"/>
      <c r="H51" s="11"/>
      <c r="I51" s="17"/>
      <c r="J51" s="28"/>
      <c r="K51" s="28"/>
      <c r="L51" s="289"/>
      <c r="M51" s="290"/>
      <c r="N51" s="8"/>
    </row>
    <row r="52" spans="1:14" x14ac:dyDescent="0.2">
      <c r="A52" s="8"/>
      <c r="B52" s="548"/>
      <c r="C52" s="38" t="s">
        <v>382</v>
      </c>
      <c r="D52" s="39">
        <v>1623</v>
      </c>
      <c r="E52" s="39">
        <v>1238</v>
      </c>
      <c r="F52" s="43">
        <v>0.31098546042003233</v>
      </c>
      <c r="G52" s="44">
        <v>0.31098546042003233</v>
      </c>
      <c r="H52" s="11"/>
      <c r="I52" s="38" t="s">
        <v>382</v>
      </c>
      <c r="J52" s="39">
        <v>1381</v>
      </c>
      <c r="K52" s="39">
        <v>1316</v>
      </c>
      <c r="L52" s="295">
        <v>4.939209726443769E-2</v>
      </c>
      <c r="M52" s="296">
        <v>4.939209726443769E-2</v>
      </c>
      <c r="N52" s="8"/>
    </row>
    <row r="53" spans="1:14" x14ac:dyDescent="0.2">
      <c r="A53" s="8"/>
      <c r="B53" s="548"/>
      <c r="C53" s="40" t="s">
        <v>383</v>
      </c>
      <c r="D53" s="35">
        <v>45567</v>
      </c>
      <c r="E53" s="35">
        <v>46149</v>
      </c>
      <c r="F53" s="36">
        <v>-1.261132418903985E-2</v>
      </c>
      <c r="G53" s="37">
        <v>-1.261132418903985E-2</v>
      </c>
      <c r="H53" s="11"/>
      <c r="I53" s="40" t="s">
        <v>383</v>
      </c>
      <c r="J53" s="35">
        <v>17901</v>
      </c>
      <c r="K53" s="35">
        <v>18990</v>
      </c>
      <c r="L53" s="293">
        <v>-5.7345971563981045E-2</v>
      </c>
      <c r="M53" s="294">
        <v>-5.7345971563981045E-2</v>
      </c>
      <c r="N53" s="8"/>
    </row>
    <row r="54" spans="1:14" x14ac:dyDescent="0.2">
      <c r="A54" s="8"/>
      <c r="B54" s="548"/>
      <c r="C54" s="41" t="s">
        <v>384</v>
      </c>
      <c r="D54" s="42">
        <v>5483</v>
      </c>
      <c r="E54" s="42">
        <v>3552</v>
      </c>
      <c r="F54" s="45">
        <v>0.54363738738738743</v>
      </c>
      <c r="G54" s="46">
        <v>0.54363738738738743</v>
      </c>
      <c r="H54" s="11"/>
      <c r="I54" s="41" t="s">
        <v>384</v>
      </c>
      <c r="J54" s="42">
        <v>5044</v>
      </c>
      <c r="K54" s="42">
        <v>4116</v>
      </c>
      <c r="L54" s="297">
        <v>0.22546161321671526</v>
      </c>
      <c r="M54" s="298">
        <v>0.22546161321671526</v>
      </c>
      <c r="N54" s="8"/>
    </row>
    <row r="55" spans="1:14" x14ac:dyDescent="0.2">
      <c r="A55" s="8"/>
      <c r="B55" s="548"/>
      <c r="C55" s="16" t="s">
        <v>385</v>
      </c>
      <c r="D55" s="27">
        <v>52673</v>
      </c>
      <c r="E55" s="27">
        <v>50939</v>
      </c>
      <c r="F55" s="277">
        <v>3.4040715365437089E-2</v>
      </c>
      <c r="G55" s="278">
        <v>3.4040715365437089E-2</v>
      </c>
      <c r="H55" s="11"/>
      <c r="I55" s="16" t="s">
        <v>385</v>
      </c>
      <c r="J55" s="27">
        <v>24326</v>
      </c>
      <c r="K55" s="27">
        <v>24422</v>
      </c>
      <c r="L55" s="287">
        <v>-3.9308819916468755E-3</v>
      </c>
      <c r="M55" s="288">
        <v>-3.9308819916468755E-3</v>
      </c>
      <c r="N55" s="8"/>
    </row>
    <row r="56" spans="1:14" x14ac:dyDescent="0.2">
      <c r="A56" s="8"/>
      <c r="B56" s="8"/>
      <c r="C56" s="17"/>
      <c r="D56" s="28"/>
      <c r="E56" s="28"/>
      <c r="F56" s="18"/>
      <c r="G56" s="19"/>
      <c r="H56" s="11"/>
      <c r="I56" s="17"/>
      <c r="J56" s="28"/>
      <c r="K56" s="28"/>
      <c r="L56" s="289"/>
      <c r="M56" s="290"/>
      <c r="N56" s="8"/>
    </row>
    <row r="57" spans="1:14" x14ac:dyDescent="0.2">
      <c r="A57" s="8"/>
      <c r="B57" s="548"/>
      <c r="C57" s="38" t="s">
        <v>386</v>
      </c>
      <c r="D57" s="39">
        <v>1413</v>
      </c>
      <c r="E57" s="39">
        <v>1314</v>
      </c>
      <c r="F57" s="43">
        <v>7.5342465753424653E-2</v>
      </c>
      <c r="G57" s="44">
        <v>7.5342465753424653E-2</v>
      </c>
      <c r="H57" s="11"/>
      <c r="I57" s="38" t="s">
        <v>386</v>
      </c>
      <c r="J57" s="39">
        <v>1190</v>
      </c>
      <c r="K57" s="39">
        <v>990</v>
      </c>
      <c r="L57" s="295">
        <v>0.20202020202020202</v>
      </c>
      <c r="M57" s="296">
        <v>0.20202020202020202</v>
      </c>
      <c r="N57" s="8"/>
    </row>
    <row r="58" spans="1:14" x14ac:dyDescent="0.2">
      <c r="A58" s="8"/>
      <c r="B58" s="548"/>
      <c r="C58" s="40" t="s">
        <v>387</v>
      </c>
      <c r="D58" s="35">
        <v>40742</v>
      </c>
      <c r="E58" s="35">
        <v>34101</v>
      </c>
      <c r="F58" s="36">
        <v>0.19474502214011319</v>
      </c>
      <c r="G58" s="37">
        <v>0.19474502214011319</v>
      </c>
      <c r="H58" s="11"/>
      <c r="I58" s="40" t="s">
        <v>387</v>
      </c>
      <c r="J58" s="35">
        <v>12720</v>
      </c>
      <c r="K58" s="35">
        <v>11196</v>
      </c>
      <c r="L58" s="293">
        <v>0.13612004287245444</v>
      </c>
      <c r="M58" s="294">
        <v>0.13612004287245444</v>
      </c>
      <c r="N58" s="8"/>
    </row>
    <row r="59" spans="1:14" x14ac:dyDescent="0.2">
      <c r="A59" s="8"/>
      <c r="B59" s="548"/>
      <c r="C59" s="41" t="s">
        <v>388</v>
      </c>
      <c r="D59" s="42">
        <v>3585</v>
      </c>
      <c r="E59" s="42">
        <v>3703</v>
      </c>
      <c r="F59" s="45">
        <v>-3.1866054550364571E-2</v>
      </c>
      <c r="G59" s="46">
        <v>-3.1866054550364571E-2</v>
      </c>
      <c r="H59" s="11"/>
      <c r="I59" s="41" t="s">
        <v>388</v>
      </c>
      <c r="J59" s="42">
        <v>4295</v>
      </c>
      <c r="K59" s="42">
        <v>2924</v>
      </c>
      <c r="L59" s="297">
        <v>0.4688782489740082</v>
      </c>
      <c r="M59" s="298">
        <v>0.4688782489740082</v>
      </c>
      <c r="N59" s="8"/>
    </row>
    <row r="60" spans="1:14" x14ac:dyDescent="0.2">
      <c r="A60" s="8"/>
      <c r="B60" s="548"/>
      <c r="C60" s="16" t="s">
        <v>389</v>
      </c>
      <c r="D60" s="27">
        <v>45740</v>
      </c>
      <c r="E60" s="27">
        <v>39118</v>
      </c>
      <c r="F60" s="277">
        <v>0.16928268316376094</v>
      </c>
      <c r="G60" s="278">
        <v>0.16928268316376094</v>
      </c>
      <c r="H60" s="11"/>
      <c r="I60" s="16" t="s">
        <v>389</v>
      </c>
      <c r="J60" s="27">
        <v>18205</v>
      </c>
      <c r="K60" s="27">
        <v>15110</v>
      </c>
      <c r="L60" s="287">
        <v>0.20483123759099933</v>
      </c>
      <c r="M60" s="288">
        <v>0.20483123759099933</v>
      </c>
      <c r="N60" s="8"/>
    </row>
    <row r="61" spans="1:14" x14ac:dyDescent="0.2">
      <c r="A61" s="8"/>
      <c r="B61" s="8"/>
      <c r="C61" s="17"/>
      <c r="D61" s="28"/>
      <c r="E61" s="28"/>
      <c r="F61" s="18"/>
      <c r="G61" s="19"/>
      <c r="H61" s="11"/>
      <c r="I61" s="17"/>
      <c r="J61" s="28"/>
      <c r="K61" s="28"/>
      <c r="L61" s="289"/>
      <c r="M61" s="290"/>
      <c r="N61" s="8"/>
    </row>
    <row r="62" spans="1:14" x14ac:dyDescent="0.2">
      <c r="A62" s="8"/>
      <c r="B62" s="548"/>
      <c r="C62" s="38" t="s">
        <v>390</v>
      </c>
      <c r="D62" s="39">
        <v>10836</v>
      </c>
      <c r="E62" s="39">
        <v>10638</v>
      </c>
      <c r="F62" s="43">
        <v>1.8612521150592216E-2</v>
      </c>
      <c r="G62" s="44">
        <v>1.8612521150592216E-2</v>
      </c>
      <c r="H62" s="11"/>
      <c r="I62" s="38" t="s">
        <v>390</v>
      </c>
      <c r="J62" s="39">
        <v>18206</v>
      </c>
      <c r="K62" s="39">
        <v>15867</v>
      </c>
      <c r="L62" s="295">
        <v>0.14741286947753199</v>
      </c>
      <c r="M62" s="296">
        <v>0.14741286947753199</v>
      </c>
      <c r="N62" s="8"/>
    </row>
    <row r="63" spans="1:14" x14ac:dyDescent="0.2">
      <c r="A63" s="8"/>
      <c r="B63" s="548"/>
      <c r="C63" s="40" t="s">
        <v>391</v>
      </c>
      <c r="D63" s="35">
        <v>354446</v>
      </c>
      <c r="E63" s="35">
        <v>325359</v>
      </c>
      <c r="F63" s="36">
        <v>8.9399709244250197E-2</v>
      </c>
      <c r="G63" s="37">
        <v>8.9399709244250197E-2</v>
      </c>
      <c r="H63" s="11"/>
      <c r="I63" s="40" t="s">
        <v>391</v>
      </c>
      <c r="J63" s="35">
        <v>592997</v>
      </c>
      <c r="K63" s="35">
        <v>488123</v>
      </c>
      <c r="L63" s="293">
        <v>0.2148515845391428</v>
      </c>
      <c r="M63" s="294">
        <v>0.2148515845391428</v>
      </c>
      <c r="N63" s="11"/>
    </row>
    <row r="64" spans="1:14" x14ac:dyDescent="0.2">
      <c r="A64" s="8"/>
      <c r="B64" s="548"/>
      <c r="C64" s="41" t="s">
        <v>392</v>
      </c>
      <c r="D64" s="42">
        <v>40605</v>
      </c>
      <c r="E64" s="42">
        <v>30767</v>
      </c>
      <c r="F64" s="45">
        <v>0.31975818246822896</v>
      </c>
      <c r="G64" s="46">
        <v>0.31975818246822896</v>
      </c>
      <c r="H64" s="11"/>
      <c r="I64" s="116" t="s">
        <v>392</v>
      </c>
      <c r="J64" s="42">
        <v>67303</v>
      </c>
      <c r="K64" s="115">
        <v>63902</v>
      </c>
      <c r="L64" s="297">
        <v>5.322212137335295E-2</v>
      </c>
      <c r="M64" s="298">
        <v>5.322212137335295E-2</v>
      </c>
      <c r="N64" s="11"/>
    </row>
    <row r="65" spans="1:14" ht="15" x14ac:dyDescent="0.25">
      <c r="A65" s="8"/>
      <c r="B65" s="549"/>
      <c r="C65" s="60" t="s">
        <v>393</v>
      </c>
      <c r="D65" s="54">
        <v>405887</v>
      </c>
      <c r="E65" s="54">
        <v>366764</v>
      </c>
      <c r="F65" s="55">
        <v>0.10667077466708837</v>
      </c>
      <c r="G65" s="48">
        <v>0.10667077466708837</v>
      </c>
      <c r="H65" s="11"/>
      <c r="I65" s="60" t="s">
        <v>393</v>
      </c>
      <c r="J65" s="54">
        <v>678506</v>
      </c>
      <c r="K65" s="54">
        <v>567892</v>
      </c>
      <c r="L65" s="300">
        <v>0.19477999337902277</v>
      </c>
      <c r="M65" s="299">
        <v>0.19477999337902277</v>
      </c>
      <c r="N65" s="11"/>
    </row>
    <row r="66" spans="1:14" x14ac:dyDescent="0.2">
      <c r="A66" s="8"/>
      <c r="B66" s="94"/>
      <c r="C66" s="11"/>
      <c r="D66" s="11"/>
      <c r="E66" s="129"/>
      <c r="F66" s="21"/>
      <c r="G66" s="21"/>
      <c r="H66" s="11"/>
      <c r="I66" s="11"/>
      <c r="J66" s="11"/>
      <c r="K66" s="129"/>
      <c r="L66" s="21"/>
      <c r="M66" s="8"/>
      <c r="N66" s="11"/>
    </row>
    <row r="67" spans="1:14" s="8" customFormat="1" x14ac:dyDescent="0.2">
      <c r="E67" s="13"/>
      <c r="F67" s="20"/>
      <c r="G67" s="21"/>
      <c r="H67" s="11"/>
      <c r="N67" s="11"/>
    </row>
    <row r="68" spans="1:14" s="8" customFormat="1" x14ac:dyDescent="0.2">
      <c r="C68" s="117"/>
      <c r="D68" s="117"/>
      <c r="E68" s="117"/>
      <c r="F68" s="20"/>
      <c r="L68" s="276"/>
    </row>
    <row r="69" spans="1:14" s="8" customFormat="1" x14ac:dyDescent="0.2">
      <c r="L69" s="276"/>
    </row>
    <row r="70" spans="1:14" s="8" customFormat="1" x14ac:dyDescent="0.2"/>
    <row r="71" spans="1:14" s="8" customFormat="1" x14ac:dyDescent="0.2"/>
    <row r="72" spans="1:14" s="8" customFormat="1" ht="15" x14ac:dyDescent="0.2">
      <c r="D72" s="118"/>
      <c r="E72" s="119" t="s">
        <v>428</v>
      </c>
      <c r="F72" s="120" t="s">
        <v>686</v>
      </c>
      <c r="G72" s="21"/>
      <c r="H72" s="11"/>
    </row>
    <row r="73" spans="1:14" s="8" customFormat="1" ht="15" x14ac:dyDescent="0.2">
      <c r="D73" s="121" t="s">
        <v>364</v>
      </c>
      <c r="E73" s="122">
        <v>10638</v>
      </c>
      <c r="F73" s="122">
        <v>10836</v>
      </c>
      <c r="G73" s="21"/>
      <c r="H73" s="11"/>
      <c r="I73" s="276"/>
      <c r="J73" s="256" t="s">
        <v>428</v>
      </c>
      <c r="K73" s="257"/>
      <c r="L73" s="258" t="s">
        <v>686</v>
      </c>
      <c r="M73" s="258"/>
    </row>
    <row r="74" spans="1:14" s="8" customFormat="1" x14ac:dyDescent="0.2">
      <c r="D74" s="121" t="s">
        <v>365</v>
      </c>
      <c r="E74" s="122">
        <v>15867</v>
      </c>
      <c r="F74" s="122">
        <v>18206</v>
      </c>
      <c r="G74" s="21"/>
      <c r="H74" s="11"/>
      <c r="I74" s="276"/>
      <c r="J74" s="276" t="s">
        <v>477</v>
      </c>
      <c r="K74" s="276" t="s">
        <v>478</v>
      </c>
      <c r="L74" s="276" t="s">
        <v>477</v>
      </c>
      <c r="M74" s="276" t="s">
        <v>478</v>
      </c>
    </row>
    <row r="75" spans="1:14" s="8" customFormat="1" ht="15" x14ac:dyDescent="0.2">
      <c r="E75" s="13"/>
      <c r="F75" s="20"/>
      <c r="G75" s="21"/>
      <c r="H75" s="11"/>
      <c r="I75" s="123" t="s">
        <v>364</v>
      </c>
      <c r="J75" s="124">
        <v>325359</v>
      </c>
      <c r="K75" s="125">
        <v>30767</v>
      </c>
      <c r="L75" s="124">
        <v>354446</v>
      </c>
      <c r="M75" s="124">
        <v>40605</v>
      </c>
    </row>
    <row r="76" spans="1:14" s="8" customFormat="1" ht="15" x14ac:dyDescent="0.2">
      <c r="E76" s="13"/>
      <c r="F76" s="20"/>
      <c r="G76" s="21"/>
      <c r="H76" s="11"/>
      <c r="I76" s="126" t="s">
        <v>365</v>
      </c>
      <c r="J76" s="127">
        <v>488123</v>
      </c>
      <c r="K76" s="125">
        <v>63902</v>
      </c>
      <c r="L76" s="124">
        <v>592997</v>
      </c>
      <c r="M76" s="124">
        <v>67303</v>
      </c>
    </row>
    <row r="77" spans="1:14" s="8" customFormat="1" x14ac:dyDescent="0.2">
      <c r="E77" s="13"/>
      <c r="F77" s="20"/>
      <c r="G77" s="21"/>
      <c r="H77" s="11"/>
    </row>
    <row r="78" spans="1:14" s="8" customFormat="1" x14ac:dyDescent="0.2">
      <c r="E78" s="13"/>
      <c r="F78" s="20"/>
      <c r="G78" s="21"/>
      <c r="H78" s="11"/>
    </row>
    <row r="79" spans="1:14" s="8" customFormat="1" x14ac:dyDescent="0.2">
      <c r="E79" s="13"/>
      <c r="F79" s="20"/>
      <c r="G79" s="21"/>
      <c r="H79" s="11"/>
    </row>
    <row r="80" spans="1:14" s="8" customFormat="1" x14ac:dyDescent="0.2">
      <c r="E80" s="13"/>
      <c r="F80" s="20"/>
      <c r="G80" s="21"/>
      <c r="H80" s="11"/>
    </row>
    <row r="81" spans="1:18" s="8" customFormat="1" x14ac:dyDescent="0.2">
      <c r="E81" s="13"/>
      <c r="F81" s="20"/>
      <c r="G81" s="21"/>
      <c r="H81" s="11"/>
    </row>
    <row r="82" spans="1:18" s="8" customFormat="1" x14ac:dyDescent="0.2">
      <c r="E82" s="13"/>
      <c r="F82" s="20"/>
      <c r="G82" s="21"/>
      <c r="H82" s="11"/>
    </row>
    <row r="83" spans="1:18" s="8" customFormat="1" x14ac:dyDescent="0.2">
      <c r="E83" s="13"/>
      <c r="F83" s="20"/>
      <c r="G83" s="21"/>
      <c r="H83" s="11"/>
    </row>
    <row r="84" spans="1:18" s="8" customFormat="1" x14ac:dyDescent="0.2">
      <c r="H84" s="11"/>
    </row>
    <row r="85" spans="1:18" s="8" customFormat="1" x14ac:dyDescent="0.2">
      <c r="H85" s="11"/>
    </row>
    <row r="86" spans="1:18" s="8" customFormat="1" x14ac:dyDescent="0.2">
      <c r="H86" s="11"/>
    </row>
    <row r="87" spans="1:18" s="8" customFormat="1" x14ac:dyDescent="0.2">
      <c r="H87" s="11"/>
      <c r="I87" s="128"/>
    </row>
    <row r="88" spans="1:18" s="8" customFormat="1" x14ac:dyDescent="0.2">
      <c r="C88" s="128"/>
      <c r="D88" s="128"/>
      <c r="E88" s="13"/>
      <c r="F88" s="20"/>
      <c r="G88" s="21"/>
      <c r="H88" s="11"/>
    </row>
    <row r="89" spans="1:18" x14ac:dyDescent="0.2">
      <c r="A89" s="8"/>
      <c r="B89" s="8"/>
      <c r="C89" s="8"/>
      <c r="D89" s="8"/>
      <c r="E89" s="13"/>
      <c r="F89" s="20"/>
      <c r="G89" s="21"/>
      <c r="H89" s="130"/>
      <c r="I89" s="130"/>
      <c r="J89" s="130"/>
      <c r="K89" s="8"/>
      <c r="L89" s="8"/>
      <c r="M89" s="8"/>
      <c r="N89" s="8"/>
    </row>
    <row r="90" spans="1:18" x14ac:dyDescent="0.2">
      <c r="A90" s="8"/>
      <c r="B90" s="8"/>
      <c r="C90" s="8"/>
      <c r="D90" s="8"/>
      <c r="E90" s="13"/>
      <c r="F90" s="20"/>
      <c r="G90" s="21"/>
      <c r="H90" s="11"/>
      <c r="I90" s="8"/>
      <c r="J90" s="8"/>
      <c r="K90" s="8"/>
      <c r="L90" s="8"/>
      <c r="M90" s="8"/>
      <c r="N90" s="8"/>
    </row>
    <row r="91" spans="1:18" x14ac:dyDescent="0.2">
      <c r="A91" s="8"/>
      <c r="B91" s="8"/>
      <c r="C91" s="8"/>
      <c r="D91" s="8"/>
      <c r="E91" s="13"/>
      <c r="F91" s="20"/>
      <c r="G91" s="21"/>
      <c r="H91" s="11"/>
      <c r="I91" s="8"/>
      <c r="J91" s="8"/>
      <c r="K91" s="8"/>
      <c r="L91" s="8"/>
      <c r="M91" s="8"/>
      <c r="N91" s="8"/>
    </row>
    <row r="92" spans="1:18" x14ac:dyDescent="0.2">
      <c r="A92" s="8"/>
      <c r="B92" s="8"/>
      <c r="C92" s="8"/>
      <c r="D92" s="8"/>
      <c r="E92" s="13"/>
      <c r="F92" s="20"/>
      <c r="G92" s="21"/>
      <c r="H92" s="11"/>
      <c r="I92" s="8"/>
      <c r="J92" s="8"/>
      <c r="K92" s="8"/>
      <c r="L92" s="8"/>
      <c r="M92" s="8"/>
      <c r="N92" s="8"/>
    </row>
    <row r="93" spans="1:18" ht="18" x14ac:dyDescent="0.25">
      <c r="A93" s="8"/>
      <c r="B93" s="8"/>
      <c r="C93" s="7" t="s">
        <v>396</v>
      </c>
      <c r="D93" s="7"/>
      <c r="E93" s="13"/>
      <c r="F93" s="20"/>
      <c r="G93" s="21"/>
      <c r="H93" s="11"/>
      <c r="I93" s="8"/>
      <c r="J93" s="8"/>
      <c r="K93" s="8"/>
      <c r="L93" s="8"/>
      <c r="M93" s="8"/>
      <c r="N93" s="8"/>
    </row>
    <row r="94" spans="1:18" ht="15" x14ac:dyDescent="0.2">
      <c r="A94" s="8"/>
      <c r="B94" s="8"/>
      <c r="C94" s="8"/>
      <c r="D94" s="52" t="s">
        <v>686</v>
      </c>
      <c r="E94" s="283" t="s">
        <v>428</v>
      </c>
      <c r="F94" s="543" t="s">
        <v>351</v>
      </c>
      <c r="G94" s="544"/>
      <c r="H94" s="11"/>
      <c r="I94" s="8"/>
      <c r="J94" s="8"/>
      <c r="K94" s="8"/>
      <c r="L94" s="8"/>
      <c r="M94" s="8"/>
      <c r="N94" s="8"/>
      <c r="Q94" s="283" t="s">
        <v>428</v>
      </c>
      <c r="R94" s="52" t="s">
        <v>686</v>
      </c>
    </row>
    <row r="95" spans="1:18" x14ac:dyDescent="0.2">
      <c r="A95" s="8"/>
      <c r="B95" s="266"/>
      <c r="C95" s="272" t="s">
        <v>397</v>
      </c>
      <c r="D95" s="327">
        <v>1570</v>
      </c>
      <c r="E95" s="282">
        <v>1373</v>
      </c>
      <c r="F95" s="293">
        <v>0.14348142753095411</v>
      </c>
      <c r="G95" s="294">
        <v>0.14348142753095411</v>
      </c>
      <c r="H95" s="11"/>
      <c r="I95" s="8"/>
      <c r="J95" s="8"/>
      <c r="K95" s="8"/>
      <c r="L95" s="8"/>
      <c r="M95" s="8"/>
      <c r="N95" s="8"/>
      <c r="P95" s="57" t="s">
        <v>397</v>
      </c>
      <c r="Q95" s="310">
        <v>1373</v>
      </c>
      <c r="R95" s="310">
        <v>1570</v>
      </c>
    </row>
    <row r="96" spans="1:18" x14ac:dyDescent="0.2">
      <c r="A96" s="8"/>
      <c r="B96" s="267"/>
      <c r="C96" s="273" t="s">
        <v>398</v>
      </c>
      <c r="D96" s="328">
        <v>40895</v>
      </c>
      <c r="E96" s="307">
        <v>41621</v>
      </c>
      <c r="F96" s="293">
        <v>-1.7443117656952018E-2</v>
      </c>
      <c r="G96" s="294">
        <v>-1.7443117656952018E-2</v>
      </c>
      <c r="H96" s="11"/>
      <c r="I96" s="8"/>
      <c r="J96" s="8"/>
      <c r="K96" s="8"/>
      <c r="L96" s="8"/>
      <c r="M96" s="8"/>
      <c r="N96" s="8"/>
      <c r="P96" s="301" t="s">
        <v>398</v>
      </c>
      <c r="Q96" s="310">
        <v>41621</v>
      </c>
      <c r="R96" s="310">
        <v>40895</v>
      </c>
    </row>
    <row r="97" spans="1:18" x14ac:dyDescent="0.2">
      <c r="A97" s="8"/>
      <c r="B97" s="268"/>
      <c r="C97" s="273" t="s">
        <v>399</v>
      </c>
      <c r="D97" s="328">
        <v>20</v>
      </c>
      <c r="E97" s="307">
        <v>65</v>
      </c>
      <c r="F97" s="293">
        <v>-0.69230769230769229</v>
      </c>
      <c r="G97" s="294">
        <v>-0.69230769230769229</v>
      </c>
      <c r="H97" s="11"/>
      <c r="I97" s="8"/>
      <c r="J97" s="8"/>
      <c r="K97" s="8"/>
      <c r="L97" s="8"/>
      <c r="M97" s="8"/>
      <c r="N97" s="8"/>
      <c r="P97" s="301" t="s">
        <v>399</v>
      </c>
      <c r="Q97" s="310">
        <v>65</v>
      </c>
      <c r="R97" s="310">
        <v>20</v>
      </c>
    </row>
    <row r="98" spans="1:18" x14ac:dyDescent="0.2">
      <c r="A98" s="8"/>
      <c r="B98" s="269"/>
      <c r="C98" s="273" t="s">
        <v>400</v>
      </c>
      <c r="D98" s="328">
        <v>526</v>
      </c>
      <c r="E98" s="307">
        <v>1587</v>
      </c>
      <c r="F98" s="293">
        <v>-0.66855702583490861</v>
      </c>
      <c r="G98" s="294">
        <v>-0.66855702583490861</v>
      </c>
      <c r="H98" s="11"/>
      <c r="I98" s="8"/>
      <c r="J98" s="8"/>
      <c r="K98" s="8"/>
      <c r="L98" s="8"/>
      <c r="M98" s="8"/>
      <c r="N98" s="8"/>
      <c r="P98" s="301" t="s">
        <v>400</v>
      </c>
      <c r="Q98" s="310">
        <v>1587</v>
      </c>
      <c r="R98" s="310">
        <v>526</v>
      </c>
    </row>
    <row r="99" spans="1:18" x14ac:dyDescent="0.2">
      <c r="A99" s="8"/>
      <c r="B99" s="270"/>
      <c r="C99" s="273" t="s">
        <v>401</v>
      </c>
      <c r="D99" s="26">
        <v>254</v>
      </c>
      <c r="E99" s="307">
        <v>207</v>
      </c>
      <c r="F99" s="293">
        <v>0.22705314009661837</v>
      </c>
      <c r="G99" s="294">
        <v>0.22705314009661837</v>
      </c>
      <c r="H99" s="11"/>
      <c r="I99" s="8"/>
      <c r="J99" s="8"/>
      <c r="K99" s="8"/>
      <c r="L99" s="8"/>
      <c r="M99" s="8"/>
      <c r="N99" s="8"/>
      <c r="P99" s="301" t="s">
        <v>401</v>
      </c>
      <c r="Q99" s="310">
        <v>207</v>
      </c>
      <c r="R99" s="310">
        <v>254</v>
      </c>
    </row>
    <row r="100" spans="1:18" x14ac:dyDescent="0.2">
      <c r="A100" s="8"/>
      <c r="B100" s="271"/>
      <c r="C100" s="273" t="s">
        <v>402</v>
      </c>
      <c r="D100" s="26">
        <v>4820</v>
      </c>
      <c r="E100" s="307">
        <v>4629</v>
      </c>
      <c r="F100" s="293">
        <v>4.1261611579174767E-2</v>
      </c>
      <c r="G100" s="294">
        <v>4.1261611579174767E-2</v>
      </c>
      <c r="H100" s="11"/>
      <c r="I100" s="8"/>
      <c r="J100" s="8"/>
      <c r="K100" s="8"/>
      <c r="L100" s="8"/>
      <c r="M100" s="8"/>
      <c r="N100" s="8"/>
      <c r="P100" s="301" t="s">
        <v>402</v>
      </c>
      <c r="Q100" s="310">
        <v>4629</v>
      </c>
      <c r="R100" s="310">
        <v>4820</v>
      </c>
    </row>
    <row r="101" spans="1:18" x14ac:dyDescent="0.2">
      <c r="A101" s="8"/>
      <c r="B101" s="8"/>
      <c r="C101" s="61"/>
      <c r="D101" s="61"/>
      <c r="E101" s="308"/>
      <c r="F101" s="305"/>
      <c r="G101" s="302"/>
      <c r="H101" s="11"/>
      <c r="I101" s="8"/>
      <c r="J101" s="8"/>
      <c r="K101" s="8"/>
      <c r="L101" s="8"/>
      <c r="M101" s="8"/>
      <c r="N101" s="8"/>
      <c r="Q101" s="310"/>
      <c r="R101" s="310"/>
    </row>
    <row r="102" spans="1:18" x14ac:dyDescent="0.2">
      <c r="A102" s="8"/>
      <c r="B102" s="8"/>
      <c r="C102" s="273" t="s">
        <v>363</v>
      </c>
      <c r="D102" s="26">
        <v>1844</v>
      </c>
      <c r="E102" s="307">
        <v>1645</v>
      </c>
      <c r="F102" s="293">
        <v>0.1209726443768997</v>
      </c>
      <c r="G102" s="294">
        <v>0.1209726443768997</v>
      </c>
      <c r="H102" s="11"/>
      <c r="I102" s="8"/>
      <c r="J102" s="8"/>
      <c r="K102" s="8"/>
      <c r="L102" s="8"/>
      <c r="M102" s="8"/>
      <c r="N102" s="8"/>
      <c r="Q102" s="310"/>
      <c r="R102" s="310"/>
    </row>
    <row r="103" spans="1:18" x14ac:dyDescent="0.2">
      <c r="A103" s="8"/>
      <c r="B103" s="8"/>
      <c r="C103" s="274" t="s">
        <v>403</v>
      </c>
      <c r="D103" s="62">
        <v>46241</v>
      </c>
      <c r="E103" s="309">
        <v>47837</v>
      </c>
      <c r="F103" s="297">
        <v>-3.3363296193323157E-2</v>
      </c>
      <c r="G103" s="298">
        <v>-3.3363296193323157E-2</v>
      </c>
      <c r="H103" s="11"/>
      <c r="I103" s="8"/>
      <c r="J103" s="8"/>
      <c r="K103" s="8"/>
      <c r="L103" s="8"/>
      <c r="M103" s="8"/>
      <c r="N103" s="8"/>
      <c r="Q103" s="310"/>
      <c r="R103" s="310"/>
    </row>
    <row r="104" spans="1:18" x14ac:dyDescent="0.2">
      <c r="A104" s="8"/>
      <c r="B104" s="8"/>
      <c r="C104" s="8"/>
      <c r="D104" s="8"/>
      <c r="E104" s="13"/>
      <c r="F104" s="20"/>
      <c r="G104" s="21"/>
      <c r="H104" s="11"/>
      <c r="I104" s="8"/>
      <c r="J104" s="8"/>
      <c r="K104" s="8"/>
      <c r="L104" s="8"/>
      <c r="M104" s="8"/>
      <c r="N104" s="8"/>
    </row>
    <row r="105" spans="1:18" x14ac:dyDescent="0.2">
      <c r="A105" s="8"/>
      <c r="B105" s="8"/>
      <c r="C105" s="8"/>
      <c r="D105" s="8"/>
      <c r="E105" s="13"/>
      <c r="F105" s="20"/>
      <c r="G105" s="21"/>
      <c r="H105" s="11"/>
      <c r="I105" s="8"/>
      <c r="J105" s="8"/>
      <c r="K105" s="8"/>
      <c r="L105" s="8"/>
      <c r="M105" s="8"/>
      <c r="N105" s="8"/>
    </row>
    <row r="106" spans="1:18" ht="15" x14ac:dyDescent="0.2">
      <c r="A106" s="8"/>
      <c r="B106" s="8"/>
      <c r="C106" s="8"/>
      <c r="D106" s="8"/>
      <c r="E106" s="13"/>
      <c r="F106" s="20"/>
      <c r="G106" s="21"/>
      <c r="H106" s="11"/>
      <c r="I106" s="73" t="s">
        <v>394</v>
      </c>
      <c r="J106" s="8"/>
      <c r="K106" s="545" t="s">
        <v>395</v>
      </c>
      <c r="L106" s="545"/>
      <c r="M106" s="8"/>
      <c r="N106" s="8"/>
    </row>
    <row r="107" spans="1:18" x14ac:dyDescent="0.2">
      <c r="A107" s="8"/>
      <c r="B107" s="8"/>
      <c r="C107" s="8"/>
      <c r="D107" s="8"/>
      <c r="E107" s="13"/>
      <c r="F107" s="20"/>
      <c r="G107" s="21"/>
      <c r="H107" s="11"/>
      <c r="I107" s="8"/>
      <c r="J107" s="8"/>
      <c r="K107" s="8"/>
      <c r="L107" s="8"/>
      <c r="M107" s="8"/>
      <c r="N107" s="8"/>
    </row>
    <row r="108" spans="1:18" x14ac:dyDescent="0.2">
      <c r="A108" s="8"/>
      <c r="B108" s="8"/>
      <c r="C108" s="8"/>
      <c r="D108" s="8"/>
      <c r="E108" s="13"/>
      <c r="F108" s="20"/>
      <c r="G108" s="21"/>
      <c r="H108" s="11"/>
      <c r="I108" s="8"/>
      <c r="J108" s="8"/>
      <c r="K108" s="8"/>
      <c r="L108" s="8"/>
      <c r="M108" s="8"/>
      <c r="N108" s="8"/>
    </row>
    <row r="109" spans="1:18" x14ac:dyDescent="0.2">
      <c r="A109" s="8"/>
      <c r="B109" s="8"/>
      <c r="C109" s="8"/>
      <c r="D109" s="8"/>
      <c r="E109" s="13"/>
      <c r="F109" s="20"/>
      <c r="G109" s="21"/>
      <c r="H109" s="11"/>
      <c r="I109" s="8"/>
      <c r="J109" s="8"/>
      <c r="K109" s="8"/>
      <c r="L109" s="8"/>
      <c r="M109" s="8"/>
      <c r="N109" s="8"/>
    </row>
    <row r="110" spans="1:18" ht="18" x14ac:dyDescent="0.25">
      <c r="A110" s="8"/>
      <c r="B110" s="8"/>
      <c r="C110" s="7" t="s">
        <v>404</v>
      </c>
      <c r="D110" s="7"/>
      <c r="E110" s="13"/>
      <c r="F110" s="20"/>
      <c r="G110" s="21"/>
      <c r="H110" s="11"/>
      <c r="I110" s="8"/>
      <c r="J110" s="8"/>
      <c r="K110" s="8"/>
      <c r="L110" s="8"/>
      <c r="M110" s="8"/>
      <c r="N110" s="8"/>
    </row>
    <row r="111" spans="1:18" ht="15" x14ac:dyDescent="0.2">
      <c r="A111" s="8"/>
      <c r="B111" s="8"/>
      <c r="C111" s="8"/>
      <c r="D111" s="69" t="s">
        <v>686</v>
      </c>
      <c r="E111" s="283" t="s">
        <v>428</v>
      </c>
      <c r="F111" s="546" t="s">
        <v>351</v>
      </c>
      <c r="G111" s="547"/>
      <c r="H111" s="11"/>
      <c r="I111" s="8"/>
      <c r="J111" s="8"/>
      <c r="K111" s="8"/>
      <c r="L111" s="8"/>
      <c r="M111" s="8"/>
      <c r="N111" s="8"/>
      <c r="P111" s="301"/>
      <c r="Q111" s="283" t="s">
        <v>428</v>
      </c>
      <c r="R111" s="52" t="s">
        <v>686</v>
      </c>
    </row>
    <row r="112" spans="1:18" x14ac:dyDescent="0.2">
      <c r="A112" s="8"/>
      <c r="B112" s="405"/>
      <c r="C112" s="67" t="s">
        <v>405</v>
      </c>
      <c r="D112" s="64">
        <v>344</v>
      </c>
      <c r="E112" s="311">
        <v>265</v>
      </c>
      <c r="F112" s="291">
        <v>0.2981132075471698</v>
      </c>
      <c r="G112" s="292">
        <v>0.2981132075471698</v>
      </c>
      <c r="H112" s="11"/>
      <c r="I112" s="8"/>
      <c r="J112" s="8"/>
      <c r="K112" s="8"/>
      <c r="L112" s="8"/>
      <c r="M112" s="8"/>
      <c r="N112" s="8"/>
      <c r="P112" s="301" t="s">
        <v>405</v>
      </c>
      <c r="Q112" s="310">
        <v>265</v>
      </c>
      <c r="R112" s="310">
        <v>344</v>
      </c>
    </row>
    <row r="113" spans="1:18" x14ac:dyDescent="0.2">
      <c r="A113" s="8"/>
      <c r="B113" s="406"/>
      <c r="C113" s="70" t="s">
        <v>406</v>
      </c>
      <c r="D113" s="65">
        <v>12466</v>
      </c>
      <c r="E113" s="312">
        <v>7002</v>
      </c>
      <c r="F113" s="293">
        <v>0.78034847186518141</v>
      </c>
      <c r="G113" s="294">
        <v>0.78034847186518141</v>
      </c>
      <c r="H113" s="11"/>
      <c r="I113" s="8"/>
      <c r="J113" s="8"/>
      <c r="K113" s="8"/>
      <c r="L113" s="8"/>
      <c r="M113" s="8"/>
      <c r="N113" s="8"/>
      <c r="P113" s="301" t="s">
        <v>406</v>
      </c>
      <c r="Q113" s="310">
        <v>7002</v>
      </c>
      <c r="R113" s="310">
        <v>12466</v>
      </c>
    </row>
    <row r="114" spans="1:18" x14ac:dyDescent="0.2">
      <c r="A114" s="8"/>
      <c r="B114" s="407"/>
      <c r="C114" s="70" t="s">
        <v>407</v>
      </c>
      <c r="D114" s="65">
        <v>1855</v>
      </c>
      <c r="E114" s="312">
        <v>1276</v>
      </c>
      <c r="F114" s="293">
        <v>0.45376175548589343</v>
      </c>
      <c r="G114" s="294">
        <v>0.45376175548589343</v>
      </c>
      <c r="H114" s="11"/>
      <c r="I114" s="8"/>
      <c r="J114" s="8"/>
      <c r="K114" s="8"/>
      <c r="L114" s="8"/>
      <c r="M114" s="8"/>
      <c r="N114" s="8"/>
      <c r="P114" s="301" t="s">
        <v>407</v>
      </c>
      <c r="Q114" s="310">
        <v>1276</v>
      </c>
      <c r="R114" s="310">
        <v>1855</v>
      </c>
    </row>
    <row r="115" spans="1:18" x14ac:dyDescent="0.2">
      <c r="A115" s="8"/>
      <c r="B115" s="408"/>
      <c r="C115" s="70" t="s">
        <v>408</v>
      </c>
      <c r="D115" s="65">
        <v>98220</v>
      </c>
      <c r="E115" s="312">
        <v>63761</v>
      </c>
      <c r="F115" s="293">
        <v>0.54044008092721252</v>
      </c>
      <c r="G115" s="294">
        <v>0.54044008092721252</v>
      </c>
      <c r="H115" s="11"/>
      <c r="I115" s="8"/>
      <c r="J115" s="8"/>
      <c r="K115" s="8"/>
      <c r="L115" s="8"/>
      <c r="M115" s="8"/>
      <c r="N115" s="8"/>
      <c r="P115" s="301" t="s">
        <v>408</v>
      </c>
      <c r="Q115" s="310">
        <v>63761</v>
      </c>
      <c r="R115" s="310">
        <v>98220</v>
      </c>
    </row>
    <row r="116" spans="1:18" x14ac:dyDescent="0.2">
      <c r="A116" s="8"/>
      <c r="B116" s="409"/>
      <c r="C116" s="70" t="s">
        <v>409</v>
      </c>
      <c r="D116" s="65">
        <v>143</v>
      </c>
      <c r="E116" s="312">
        <v>324</v>
      </c>
      <c r="F116" s="293">
        <v>-0.55864197530864201</v>
      </c>
      <c r="G116" s="294">
        <v>-0.55864197530864201</v>
      </c>
      <c r="H116" s="11"/>
      <c r="I116" s="8"/>
      <c r="J116" s="8"/>
      <c r="K116" s="8"/>
      <c r="L116" s="8"/>
      <c r="M116" s="8"/>
      <c r="N116" s="8"/>
      <c r="P116" s="301" t="s">
        <v>409</v>
      </c>
      <c r="Q116" s="310">
        <v>324</v>
      </c>
      <c r="R116" s="310">
        <v>143</v>
      </c>
    </row>
    <row r="117" spans="1:18" x14ac:dyDescent="0.2">
      <c r="A117" s="8"/>
      <c r="B117" s="410"/>
      <c r="C117" s="70" t="s">
        <v>410</v>
      </c>
      <c r="D117" s="65">
        <v>2809</v>
      </c>
      <c r="E117" s="312">
        <v>11172</v>
      </c>
      <c r="F117" s="293">
        <v>-0.74856784819190836</v>
      </c>
      <c r="G117" s="294">
        <v>-0.74856784819190836</v>
      </c>
      <c r="H117" s="11"/>
      <c r="I117" s="8"/>
      <c r="J117" s="8"/>
      <c r="K117" s="8"/>
      <c r="L117" s="8"/>
      <c r="M117" s="8"/>
      <c r="N117" s="8"/>
      <c r="P117" s="301" t="s">
        <v>410</v>
      </c>
      <c r="Q117" s="310">
        <v>11172</v>
      </c>
      <c r="R117" s="310">
        <v>2809</v>
      </c>
    </row>
    <row r="118" spans="1:18" x14ac:dyDescent="0.2">
      <c r="A118" s="8"/>
      <c r="B118" s="417"/>
      <c r="C118" s="70" t="s">
        <v>411</v>
      </c>
      <c r="D118" s="65">
        <v>294</v>
      </c>
      <c r="E118" s="312">
        <v>239</v>
      </c>
      <c r="F118" s="293">
        <v>0.23012552301255229</v>
      </c>
      <c r="G118" s="294">
        <v>0.23012552301255229</v>
      </c>
      <c r="H118" s="11"/>
      <c r="I118" s="8"/>
      <c r="J118" s="8"/>
      <c r="K118" s="8"/>
      <c r="L118" s="8"/>
      <c r="M118" s="8"/>
      <c r="N118" s="8"/>
      <c r="P118" s="301" t="s">
        <v>411</v>
      </c>
      <c r="Q118" s="310">
        <v>239</v>
      </c>
      <c r="R118" s="310">
        <v>294</v>
      </c>
    </row>
    <row r="119" spans="1:18" x14ac:dyDescent="0.2">
      <c r="A119" s="8"/>
      <c r="B119" s="418"/>
      <c r="C119" s="70" t="s">
        <v>412</v>
      </c>
      <c r="D119" s="65">
        <v>11377</v>
      </c>
      <c r="E119" s="312">
        <v>8243</v>
      </c>
      <c r="F119" s="293">
        <v>0.38020138299162926</v>
      </c>
      <c r="G119" s="294">
        <v>0.38020138299162926</v>
      </c>
      <c r="H119" s="11"/>
      <c r="I119" s="8"/>
      <c r="J119" s="8"/>
      <c r="K119" s="8"/>
      <c r="L119" s="8"/>
      <c r="M119" s="8"/>
      <c r="N119" s="8"/>
      <c r="P119" s="301" t="s">
        <v>412</v>
      </c>
      <c r="Q119" s="310">
        <v>8243</v>
      </c>
      <c r="R119" s="310">
        <v>11377</v>
      </c>
    </row>
    <row r="120" spans="1:18" s="301" customFormat="1" x14ac:dyDescent="0.2">
      <c r="A120" s="285"/>
      <c r="B120" s="419"/>
      <c r="C120" s="303" t="s">
        <v>690</v>
      </c>
      <c r="D120" s="65">
        <v>112</v>
      </c>
      <c r="E120" s="312">
        <v>67</v>
      </c>
      <c r="F120" s="293">
        <v>0.67164179104477617</v>
      </c>
      <c r="G120" s="294">
        <v>0.67164179104477617</v>
      </c>
      <c r="H120" s="286"/>
      <c r="I120" s="285"/>
      <c r="J120" s="285"/>
      <c r="K120" s="285"/>
      <c r="L120" s="285"/>
      <c r="M120" s="285"/>
      <c r="N120" s="285"/>
      <c r="P120" s="301" t="s">
        <v>690</v>
      </c>
      <c r="Q120" s="310">
        <v>67</v>
      </c>
      <c r="R120" s="310">
        <v>112</v>
      </c>
    </row>
    <row r="121" spans="1:18" s="301" customFormat="1" x14ac:dyDescent="0.2">
      <c r="A121" s="285"/>
      <c r="B121" s="419"/>
      <c r="C121" s="303" t="s">
        <v>691</v>
      </c>
      <c r="D121" s="65">
        <v>32854</v>
      </c>
      <c r="E121" s="312">
        <v>12247</v>
      </c>
      <c r="F121" s="293">
        <v>1.6826161508940964</v>
      </c>
      <c r="G121" s="294">
        <v>1.6826161508940964</v>
      </c>
      <c r="H121" s="286"/>
      <c r="I121" s="285"/>
      <c r="J121" s="285"/>
      <c r="K121" s="285"/>
      <c r="L121" s="285"/>
      <c r="M121" s="285"/>
      <c r="N121" s="285"/>
      <c r="P121" s="301" t="s">
        <v>691</v>
      </c>
      <c r="Q121" s="310">
        <v>12247</v>
      </c>
      <c r="R121" s="310">
        <v>32854</v>
      </c>
    </row>
    <row r="122" spans="1:18" x14ac:dyDescent="0.2">
      <c r="A122" s="8"/>
      <c r="B122" s="411"/>
      <c r="C122" s="70" t="s">
        <v>413</v>
      </c>
      <c r="D122" s="65">
        <v>115</v>
      </c>
      <c r="E122" s="312">
        <v>80</v>
      </c>
      <c r="F122" s="293">
        <v>0.4375</v>
      </c>
      <c r="G122" s="294">
        <v>0.4375</v>
      </c>
      <c r="H122" s="11"/>
      <c r="I122" s="8"/>
      <c r="J122" s="8"/>
      <c r="K122" s="8"/>
      <c r="L122" s="8"/>
      <c r="M122" s="8"/>
      <c r="N122" s="8"/>
      <c r="P122" s="301" t="s">
        <v>413</v>
      </c>
      <c r="Q122" s="310">
        <v>80</v>
      </c>
      <c r="R122" s="310">
        <v>115</v>
      </c>
    </row>
    <row r="123" spans="1:18" x14ac:dyDescent="0.2">
      <c r="A123" s="8"/>
      <c r="B123" s="412"/>
      <c r="C123" s="70" t="s">
        <v>414</v>
      </c>
      <c r="D123" s="65">
        <v>25504</v>
      </c>
      <c r="E123" s="312">
        <v>7798</v>
      </c>
      <c r="F123" s="293">
        <v>2.2705822005642471</v>
      </c>
      <c r="G123" s="294">
        <v>2.2705822005642471</v>
      </c>
      <c r="H123" s="11"/>
      <c r="I123" s="8"/>
      <c r="J123" s="8"/>
      <c r="K123" s="8"/>
      <c r="L123" s="8"/>
      <c r="M123" s="8"/>
      <c r="N123" s="8"/>
      <c r="P123" s="301" t="s">
        <v>414</v>
      </c>
      <c r="Q123" s="310">
        <v>7798</v>
      </c>
      <c r="R123" s="310">
        <v>25504</v>
      </c>
    </row>
    <row r="124" spans="1:18" x14ac:dyDescent="0.2">
      <c r="A124" s="8"/>
      <c r="B124" s="413"/>
      <c r="C124" s="70" t="s">
        <v>415</v>
      </c>
      <c r="D124" s="329">
        <v>2072</v>
      </c>
      <c r="E124" s="312">
        <v>3361</v>
      </c>
      <c r="F124" s="293">
        <v>-0.38351681047307351</v>
      </c>
      <c r="G124" s="294">
        <v>-0.38351681047307351</v>
      </c>
      <c r="H124" s="11"/>
      <c r="I124" s="8"/>
      <c r="J124" s="8"/>
      <c r="K124" s="8"/>
      <c r="L124" s="8"/>
      <c r="M124" s="8"/>
      <c r="N124" s="8"/>
      <c r="P124" s="301" t="s">
        <v>415</v>
      </c>
      <c r="Q124" s="310">
        <v>3361</v>
      </c>
      <c r="R124" s="310">
        <v>2072</v>
      </c>
    </row>
    <row r="125" spans="1:18" x14ac:dyDescent="0.2">
      <c r="A125" s="8"/>
      <c r="B125" s="414"/>
      <c r="C125" s="68" t="s">
        <v>416</v>
      </c>
      <c r="D125" s="66">
        <v>87316</v>
      </c>
      <c r="E125" s="312">
        <v>141484</v>
      </c>
      <c r="F125" s="293">
        <v>-0.38285601198722119</v>
      </c>
      <c r="G125" s="294">
        <v>-0.38285601198722119</v>
      </c>
      <c r="H125" s="11"/>
      <c r="I125" s="8"/>
      <c r="J125" s="8"/>
      <c r="K125" s="8"/>
      <c r="L125" s="8"/>
      <c r="M125" s="8"/>
      <c r="N125" s="8"/>
      <c r="P125" s="301" t="s">
        <v>416</v>
      </c>
      <c r="Q125" s="310">
        <v>141484</v>
      </c>
      <c r="R125" s="310">
        <v>87316</v>
      </c>
    </row>
    <row r="126" spans="1:18" x14ac:dyDescent="0.2">
      <c r="A126" s="8"/>
      <c r="B126" s="8"/>
      <c r="C126" s="71"/>
      <c r="D126" s="72"/>
      <c r="E126" s="313"/>
      <c r="F126" s="314"/>
      <c r="G126" s="306"/>
      <c r="H126" s="11"/>
      <c r="I126" s="8"/>
      <c r="J126" s="8"/>
      <c r="K126" s="8"/>
      <c r="L126" s="8"/>
      <c r="M126" s="8"/>
      <c r="N126" s="8"/>
      <c r="P126" s="301"/>
      <c r="Q126" s="310"/>
      <c r="R126" s="310"/>
    </row>
    <row r="127" spans="1:18" x14ac:dyDescent="0.2">
      <c r="A127" s="8"/>
      <c r="B127" s="8"/>
      <c r="C127" s="67" t="s">
        <v>417</v>
      </c>
      <c r="D127" s="64">
        <v>4935</v>
      </c>
      <c r="E127" s="64">
        <v>5612</v>
      </c>
      <c r="F127" s="293">
        <v>-0.12063435495367071</v>
      </c>
      <c r="G127" s="294">
        <v>-0.12063435495367071</v>
      </c>
      <c r="H127" s="11"/>
      <c r="I127" s="8"/>
      <c r="J127" s="8"/>
      <c r="K127" s="8"/>
      <c r="L127" s="8"/>
      <c r="M127" s="8"/>
      <c r="N127" s="8"/>
    </row>
    <row r="128" spans="1:18" x14ac:dyDescent="0.2">
      <c r="A128" s="8"/>
      <c r="B128" s="8"/>
      <c r="C128" s="68" t="s">
        <v>418</v>
      </c>
      <c r="D128" s="66">
        <v>270546</v>
      </c>
      <c r="E128" s="66">
        <v>251707</v>
      </c>
      <c r="F128" s="297">
        <v>7.4844958622525395E-2</v>
      </c>
      <c r="G128" s="298">
        <v>7.4844958622525395E-2</v>
      </c>
      <c r="H128" s="11"/>
      <c r="I128" s="8"/>
      <c r="J128" s="8"/>
      <c r="K128" s="8"/>
      <c r="L128" s="8"/>
      <c r="M128" s="8"/>
      <c r="N128" s="8"/>
    </row>
    <row r="129" spans="1:18" x14ac:dyDescent="0.2">
      <c r="A129" s="8"/>
      <c r="B129" s="8"/>
      <c r="C129" s="8"/>
      <c r="D129" s="8"/>
      <c r="E129" s="13"/>
      <c r="F129" s="20"/>
      <c r="G129" s="21"/>
      <c r="H129" s="11"/>
      <c r="I129" s="8"/>
      <c r="J129" s="8"/>
      <c r="K129" s="8"/>
      <c r="L129" s="8"/>
      <c r="M129" s="8"/>
      <c r="N129" s="8"/>
    </row>
    <row r="130" spans="1:18" ht="15" x14ac:dyDescent="0.2">
      <c r="A130" s="8"/>
      <c r="B130" s="8"/>
      <c r="C130" s="8"/>
      <c r="D130" s="8"/>
      <c r="E130" s="13"/>
      <c r="F130" s="20"/>
      <c r="G130" s="21"/>
      <c r="H130" s="11"/>
      <c r="I130" s="73" t="s">
        <v>419</v>
      </c>
      <c r="J130" s="131"/>
      <c r="K130" s="545" t="s">
        <v>420</v>
      </c>
      <c r="L130" s="545"/>
      <c r="M130" s="8"/>
      <c r="N130" s="8"/>
    </row>
    <row r="131" spans="1:18" x14ac:dyDescent="0.2">
      <c r="A131" s="8"/>
      <c r="B131" s="8"/>
      <c r="C131" s="8"/>
      <c r="D131" s="8"/>
      <c r="E131" s="13"/>
      <c r="F131" s="20"/>
      <c r="G131" s="21"/>
      <c r="H131" s="11"/>
      <c r="I131" s="10"/>
      <c r="J131" s="8"/>
      <c r="K131" s="24"/>
      <c r="L131" s="24"/>
      <c r="M131" s="8"/>
      <c r="N131" s="8"/>
    </row>
    <row r="132" spans="1:18" x14ac:dyDescent="0.2">
      <c r="A132" s="8"/>
      <c r="B132" s="8"/>
      <c r="C132" s="8"/>
      <c r="D132" s="8"/>
      <c r="E132" s="13"/>
      <c r="F132" s="20"/>
      <c r="G132" s="21"/>
      <c r="H132" s="11"/>
      <c r="I132" s="10"/>
      <c r="J132" s="8"/>
      <c r="K132" s="24"/>
      <c r="L132" s="24"/>
      <c r="M132" s="8"/>
      <c r="N132" s="8"/>
    </row>
    <row r="133" spans="1:18" ht="18" x14ac:dyDescent="0.25">
      <c r="A133" s="8"/>
      <c r="B133" s="8"/>
      <c r="C133" s="7" t="s">
        <v>421</v>
      </c>
      <c r="D133" s="7"/>
      <c r="E133" s="13"/>
      <c r="F133" s="20"/>
      <c r="G133" s="21"/>
      <c r="H133" s="11"/>
      <c r="I133" s="8"/>
      <c r="J133" s="8"/>
      <c r="K133" s="8"/>
      <c r="L133" s="8"/>
      <c r="M133" s="8"/>
      <c r="N133" s="8"/>
    </row>
    <row r="134" spans="1:18" ht="15" x14ac:dyDescent="0.2">
      <c r="A134" s="8"/>
      <c r="B134" s="8"/>
      <c r="C134" s="8"/>
      <c r="D134" s="52" t="s">
        <v>686</v>
      </c>
      <c r="E134" s="63" t="s">
        <v>428</v>
      </c>
      <c r="F134" s="543" t="s">
        <v>351</v>
      </c>
      <c r="G134" s="544"/>
      <c r="H134" s="11"/>
      <c r="I134" s="8"/>
      <c r="J134" s="8"/>
      <c r="K134" s="8"/>
      <c r="L134" s="8"/>
      <c r="M134" s="8"/>
      <c r="N134" s="8"/>
      <c r="P134" s="301"/>
      <c r="Q134" s="283" t="s">
        <v>428</v>
      </c>
      <c r="R134" s="52" t="s">
        <v>686</v>
      </c>
    </row>
    <row r="135" spans="1:18" x14ac:dyDescent="0.2">
      <c r="A135" s="8"/>
      <c r="B135" s="405"/>
      <c r="C135" s="99" t="s">
        <v>405</v>
      </c>
      <c r="D135" s="100">
        <v>4584</v>
      </c>
      <c r="E135" s="105">
        <v>4327</v>
      </c>
      <c r="F135" s="291">
        <v>5.9394499653339497E-2</v>
      </c>
      <c r="G135" s="292">
        <v>5.9394499653339497E-2</v>
      </c>
      <c r="H135" s="11"/>
      <c r="I135" s="8"/>
      <c r="J135" s="8"/>
      <c r="K135" s="8"/>
      <c r="L135" s="8"/>
      <c r="M135" s="8"/>
      <c r="N135" s="8"/>
      <c r="P135" s="301" t="s">
        <v>405</v>
      </c>
      <c r="Q135" s="310">
        <v>4327</v>
      </c>
      <c r="R135" s="310">
        <v>4584</v>
      </c>
    </row>
    <row r="136" spans="1:18" x14ac:dyDescent="0.2">
      <c r="A136" s="8"/>
      <c r="B136" s="406"/>
      <c r="C136" s="101" t="s">
        <v>406</v>
      </c>
      <c r="D136" s="102">
        <v>159815</v>
      </c>
      <c r="E136" s="106">
        <v>153526</v>
      </c>
      <c r="F136" s="293">
        <v>4.0963745554498915E-2</v>
      </c>
      <c r="G136" s="294">
        <v>4.0963745554498915E-2</v>
      </c>
      <c r="H136" s="11"/>
      <c r="I136" s="8"/>
      <c r="J136" s="8"/>
      <c r="K136" s="8"/>
      <c r="L136" s="8"/>
      <c r="M136" s="8"/>
      <c r="N136" s="8"/>
      <c r="P136" s="301" t="s">
        <v>406</v>
      </c>
      <c r="Q136" s="310">
        <v>153526</v>
      </c>
      <c r="R136" s="310">
        <v>159815</v>
      </c>
    </row>
    <row r="137" spans="1:18" x14ac:dyDescent="0.2">
      <c r="A137" s="8"/>
      <c r="B137" s="407"/>
      <c r="C137" s="101" t="s">
        <v>422</v>
      </c>
      <c r="D137" s="102">
        <v>15239</v>
      </c>
      <c r="E137" s="106">
        <v>12487</v>
      </c>
      <c r="F137" s="293">
        <v>0.22038920477296389</v>
      </c>
      <c r="G137" s="294">
        <v>0.22038920477296389</v>
      </c>
      <c r="H137" s="11"/>
      <c r="I137" s="8"/>
      <c r="J137" s="8"/>
      <c r="K137" s="8"/>
      <c r="L137" s="8"/>
      <c r="M137" s="8"/>
      <c r="N137" s="8"/>
      <c r="P137" s="301" t="s">
        <v>422</v>
      </c>
      <c r="Q137" s="310">
        <v>12487</v>
      </c>
      <c r="R137" s="310">
        <v>15239</v>
      </c>
    </row>
    <row r="138" spans="1:18" x14ac:dyDescent="0.2">
      <c r="A138" s="8"/>
      <c r="B138" s="408"/>
      <c r="C138" s="101" t="s">
        <v>423</v>
      </c>
      <c r="D138" s="102">
        <v>891633</v>
      </c>
      <c r="E138" s="106">
        <v>603989</v>
      </c>
      <c r="F138" s="293">
        <v>0.4762404613329051</v>
      </c>
      <c r="G138" s="294">
        <v>0.4762404613329051</v>
      </c>
      <c r="H138" s="11"/>
      <c r="I138" s="8"/>
      <c r="J138" s="8"/>
      <c r="K138" s="8"/>
      <c r="L138" s="8"/>
      <c r="M138" s="8"/>
      <c r="N138" s="8"/>
      <c r="P138" s="301" t="s">
        <v>423</v>
      </c>
      <c r="Q138" s="310">
        <v>603989</v>
      </c>
      <c r="R138" s="310">
        <v>891633</v>
      </c>
    </row>
    <row r="139" spans="1:18" x14ac:dyDescent="0.2">
      <c r="A139" s="8"/>
      <c r="B139" s="409"/>
      <c r="C139" s="101" t="s">
        <v>424</v>
      </c>
      <c r="D139" s="102">
        <v>1768</v>
      </c>
      <c r="E139" s="106">
        <v>4387</v>
      </c>
      <c r="F139" s="293">
        <v>-0.59699111009801686</v>
      </c>
      <c r="G139" s="294">
        <v>-0.59699111009801686</v>
      </c>
      <c r="H139" s="11"/>
      <c r="I139" s="8"/>
      <c r="J139" s="8"/>
      <c r="K139" s="8"/>
      <c r="L139" s="8"/>
      <c r="M139" s="8"/>
      <c r="N139" s="8"/>
      <c r="P139" s="301" t="s">
        <v>424</v>
      </c>
      <c r="Q139" s="310">
        <v>4387</v>
      </c>
      <c r="R139" s="310">
        <v>1768</v>
      </c>
    </row>
    <row r="140" spans="1:18" x14ac:dyDescent="0.2">
      <c r="A140" s="8"/>
      <c r="B140" s="410"/>
      <c r="C140" s="101" t="s">
        <v>425</v>
      </c>
      <c r="D140" s="102">
        <v>44485</v>
      </c>
      <c r="E140" s="106">
        <v>87497</v>
      </c>
      <c r="F140" s="293">
        <v>-0.49158256854520727</v>
      </c>
      <c r="G140" s="294">
        <v>-0.49158256854520727</v>
      </c>
      <c r="H140" s="11"/>
      <c r="I140" s="8"/>
      <c r="J140" s="8"/>
      <c r="K140" s="8"/>
      <c r="L140" s="8"/>
      <c r="M140" s="8"/>
      <c r="N140" s="8"/>
      <c r="P140" s="301" t="s">
        <v>425</v>
      </c>
      <c r="Q140" s="310">
        <v>87497</v>
      </c>
      <c r="R140" s="310">
        <v>44485</v>
      </c>
    </row>
    <row r="141" spans="1:18" x14ac:dyDescent="0.2">
      <c r="A141" s="8"/>
      <c r="B141" s="417"/>
      <c r="C141" s="101" t="s">
        <v>415</v>
      </c>
      <c r="D141" s="102">
        <v>17734</v>
      </c>
      <c r="E141" s="106">
        <v>12199</v>
      </c>
      <c r="F141" s="293">
        <v>0.45372571522255922</v>
      </c>
      <c r="G141" s="294">
        <v>0.45372571522255922</v>
      </c>
      <c r="H141" s="11"/>
      <c r="I141" s="8"/>
      <c r="J141" s="8"/>
      <c r="K141" s="8"/>
      <c r="L141" s="8"/>
      <c r="M141" s="8"/>
      <c r="N141" s="8"/>
      <c r="P141" s="301" t="s">
        <v>415</v>
      </c>
      <c r="Q141" s="310">
        <v>12199</v>
      </c>
      <c r="R141" s="310">
        <v>17734</v>
      </c>
    </row>
    <row r="142" spans="1:18" x14ac:dyDescent="0.2">
      <c r="A142" s="8"/>
      <c r="B142" s="418"/>
      <c r="C142" s="103" t="s">
        <v>416</v>
      </c>
      <c r="D142" s="104">
        <v>674565</v>
      </c>
      <c r="E142" s="107">
        <v>484423</v>
      </c>
      <c r="F142" s="293">
        <v>0.39251232910080652</v>
      </c>
      <c r="G142" s="294">
        <v>0.39251232910080652</v>
      </c>
      <c r="H142" s="11"/>
      <c r="I142" s="8"/>
      <c r="J142" s="8"/>
      <c r="K142" s="8"/>
      <c r="L142" s="8"/>
      <c r="M142" s="8"/>
      <c r="N142" s="8"/>
      <c r="P142" s="301" t="s">
        <v>416</v>
      </c>
      <c r="Q142" s="310">
        <v>484423</v>
      </c>
      <c r="R142" s="310">
        <v>674565</v>
      </c>
    </row>
    <row r="143" spans="1:18" x14ac:dyDescent="0.2">
      <c r="A143" s="8"/>
      <c r="B143" s="8"/>
      <c r="C143" s="61"/>
      <c r="D143" s="61"/>
      <c r="E143" s="97"/>
      <c r="F143" s="114"/>
      <c r="G143" s="98"/>
      <c r="H143" s="11"/>
      <c r="I143" s="8"/>
      <c r="J143" s="8"/>
      <c r="K143" s="8"/>
      <c r="L143" s="8"/>
      <c r="M143" s="8"/>
      <c r="N143" s="8"/>
      <c r="P143" s="301"/>
      <c r="Q143" s="310"/>
      <c r="R143" s="310"/>
    </row>
    <row r="144" spans="1:18" x14ac:dyDescent="0.2">
      <c r="A144" s="8"/>
      <c r="B144" s="8"/>
      <c r="C144" s="108" t="s">
        <v>417</v>
      </c>
      <c r="D144" s="109">
        <v>39325</v>
      </c>
      <c r="E144" s="112">
        <v>33400</v>
      </c>
      <c r="F144" s="293">
        <v>0.17739520958083832</v>
      </c>
      <c r="G144" s="294">
        <v>0.17739520958083832</v>
      </c>
      <c r="H144" s="11"/>
      <c r="I144" s="8"/>
      <c r="J144" s="8"/>
      <c r="K144" s="8"/>
      <c r="L144" s="8"/>
      <c r="M144" s="8"/>
      <c r="N144" s="8"/>
    </row>
    <row r="145" spans="1:14" x14ac:dyDescent="0.2">
      <c r="A145" s="8"/>
      <c r="B145" s="8"/>
      <c r="C145" s="110" t="s">
        <v>418</v>
      </c>
      <c r="D145" s="111">
        <v>1770498</v>
      </c>
      <c r="E145" s="113">
        <v>1329435</v>
      </c>
      <c r="F145" s="297">
        <v>0.3317672545103747</v>
      </c>
      <c r="G145" s="298">
        <v>0.3317672545103747</v>
      </c>
      <c r="H145" s="11"/>
      <c r="I145" s="8"/>
      <c r="J145" s="8"/>
      <c r="K145" s="8"/>
      <c r="L145" s="8"/>
      <c r="M145" s="8"/>
      <c r="N145" s="8"/>
    </row>
    <row r="146" spans="1:14" x14ac:dyDescent="0.2">
      <c r="A146" s="8"/>
      <c r="B146" s="8"/>
      <c r="C146" s="8"/>
      <c r="D146" s="8"/>
      <c r="E146" s="13"/>
      <c r="F146" s="10"/>
      <c r="G146" s="8"/>
      <c r="H146" s="11"/>
      <c r="I146" s="8"/>
      <c r="J146" s="8"/>
      <c r="K146" s="8"/>
      <c r="L146" s="8"/>
      <c r="M146" s="8"/>
      <c r="N146" s="8"/>
    </row>
    <row r="147" spans="1:14" x14ac:dyDescent="0.2">
      <c r="A147" s="8"/>
      <c r="B147" s="8"/>
      <c r="C147" s="8"/>
      <c r="D147" s="8"/>
      <c r="E147" s="13"/>
      <c r="F147" s="10"/>
      <c r="G147" s="8"/>
      <c r="H147" s="11"/>
      <c r="I147" s="8"/>
      <c r="J147" s="8"/>
      <c r="K147" s="8"/>
      <c r="L147" s="8"/>
      <c r="M147" s="8"/>
      <c r="N147" s="8"/>
    </row>
    <row r="148" spans="1:14" ht="15" x14ac:dyDescent="0.2">
      <c r="A148" s="8"/>
      <c r="B148" s="8"/>
      <c r="C148" s="8"/>
      <c r="D148" s="8"/>
      <c r="E148" s="13"/>
      <c r="F148" s="10"/>
      <c r="G148" s="8"/>
      <c r="H148" s="11"/>
      <c r="I148" s="73" t="s">
        <v>419</v>
      </c>
      <c r="J148" s="131"/>
      <c r="K148" s="545" t="s">
        <v>420</v>
      </c>
      <c r="L148" s="545"/>
      <c r="M148" s="545"/>
      <c r="N148" s="8"/>
    </row>
    <row r="149" spans="1:14" x14ac:dyDescent="0.2">
      <c r="A149" s="8"/>
      <c r="B149" s="8"/>
      <c r="C149" s="8"/>
      <c r="D149" s="8"/>
      <c r="E149" s="13"/>
      <c r="F149" s="10"/>
      <c r="G149" s="8"/>
      <c r="H149" s="11"/>
      <c r="I149" s="8"/>
      <c r="J149" s="8"/>
      <c r="K149" s="8"/>
      <c r="L149" s="8"/>
      <c r="M149" s="8"/>
      <c r="N149" s="8"/>
    </row>
  </sheetData>
  <mergeCells count="18">
    <mergeCell ref="B62:B65"/>
    <mergeCell ref="C2:E3"/>
    <mergeCell ref="F12:G12"/>
    <mergeCell ref="F31:G31"/>
    <mergeCell ref="L31:M31"/>
    <mergeCell ref="B32:B35"/>
    <mergeCell ref="I11:J11"/>
    <mergeCell ref="B37:B40"/>
    <mergeCell ref="B42:B45"/>
    <mergeCell ref="B47:B50"/>
    <mergeCell ref="B52:B55"/>
    <mergeCell ref="B57:B60"/>
    <mergeCell ref="F94:G94"/>
    <mergeCell ref="K106:L106"/>
    <mergeCell ref="F111:G111"/>
    <mergeCell ref="K130:L130"/>
    <mergeCell ref="K148:M148"/>
    <mergeCell ref="F134:G134"/>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71" id="{E055C057-D3C1-4433-A1C9-0697D1A4E0D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G101</xm:sqref>
        </x14:conditionalFormatting>
        <x14:conditionalFormatting xmlns:xm="http://schemas.microsoft.com/office/excel/2006/main">
          <x14:cfRule type="iconSet" priority="170" id="{CDEA872E-28ED-4EB9-9BA3-66FB2967F24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G126</xm:sqref>
        </x14:conditionalFormatting>
        <x14:conditionalFormatting xmlns:xm="http://schemas.microsoft.com/office/excel/2006/main">
          <x14:cfRule type="iconSet" priority="169" id="{A9504647-3E77-4B10-B836-F844EA81831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G143</xm:sqref>
        </x14:conditionalFormatting>
        <x14:conditionalFormatting xmlns:xm="http://schemas.microsoft.com/office/excel/2006/main">
          <x14:cfRule type="iconSet" priority="154" id="{7DF1911E-9F1D-4E34-95C8-D95E5B44CC4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G66</xm:sqref>
        </x14:conditionalFormatting>
        <x14:conditionalFormatting xmlns:xm="http://schemas.microsoft.com/office/excel/2006/main">
          <x14:cfRule type="iconSet" priority="153" id="{55A42241-DD18-43CB-AB4A-CF3A2C27C28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G66</xm:sqref>
        </x14:conditionalFormatting>
        <x14:conditionalFormatting xmlns:xm="http://schemas.microsoft.com/office/excel/2006/main">
          <x14:cfRule type="iconSet" priority="188" id="{D114C5A7-0242-4434-B45F-B72A2E90094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G67 G72:G83 G88:G90</xm:sqref>
        </x14:conditionalFormatting>
        <x14:conditionalFormatting xmlns:xm="http://schemas.microsoft.com/office/excel/2006/main">
          <x14:cfRule type="iconSet" priority="78" id="{252EAE0D-9460-4EA1-8BB4-8D9D6F69157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G41 G51 G61 G36 G46 G56</xm:sqref>
        </x14:conditionalFormatting>
        <x14:conditionalFormatting xmlns:xm="http://schemas.microsoft.com/office/excel/2006/main">
          <x14:cfRule type="iconSet" priority="62" id="{AF94B016-6799-4AEF-980F-88B3E6B2350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G13:G15</xm:sqref>
        </x14:conditionalFormatting>
        <x14:conditionalFormatting xmlns:xm="http://schemas.microsoft.com/office/excel/2006/main">
          <x14:cfRule type="iconSet" priority="61" id="{3DFB03D9-74AD-46B5-8138-02338CD69D7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G16</xm:sqref>
        </x14:conditionalFormatting>
        <x14:conditionalFormatting xmlns:xm="http://schemas.microsoft.com/office/excel/2006/main">
          <x14:cfRule type="iconSet" priority="60" id="{62ABA774-57CE-4C8D-B5E0-CE0F780158E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G16</xm:sqref>
        </x14:conditionalFormatting>
        <x14:conditionalFormatting xmlns:xm="http://schemas.microsoft.com/office/excel/2006/main">
          <x14:cfRule type="iconSet" priority="59" id="{BF8A8C8D-B692-47EC-8652-27F85191E69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G18:G20</xm:sqref>
        </x14:conditionalFormatting>
        <x14:conditionalFormatting xmlns:xm="http://schemas.microsoft.com/office/excel/2006/main">
          <x14:cfRule type="iconSet" priority="58" id="{CE747592-9D89-4015-B992-FFAA0841A56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G21</xm:sqref>
        </x14:conditionalFormatting>
        <x14:conditionalFormatting xmlns:xm="http://schemas.microsoft.com/office/excel/2006/main">
          <x14:cfRule type="iconSet" priority="57" id="{BD71FCA8-C251-457D-B683-4EB99B4A0BD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G21</xm:sqref>
        </x14:conditionalFormatting>
        <x14:conditionalFormatting xmlns:xm="http://schemas.microsoft.com/office/excel/2006/main">
          <x14:cfRule type="iconSet" priority="56" id="{6BDCE439-7971-4095-A482-7FD2A4EA4B2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G23:G25</xm:sqref>
        </x14:conditionalFormatting>
        <x14:conditionalFormatting xmlns:xm="http://schemas.microsoft.com/office/excel/2006/main">
          <x14:cfRule type="iconSet" priority="55" id="{D2EC5884-1E82-4133-9876-B42A4AD847D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G26</xm:sqref>
        </x14:conditionalFormatting>
        <x14:conditionalFormatting xmlns:xm="http://schemas.microsoft.com/office/excel/2006/main">
          <x14:cfRule type="iconSet" priority="54" id="{B5C2414E-2881-43AD-AC34-DB936A0350F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G26</xm:sqref>
        </x14:conditionalFormatting>
        <x14:conditionalFormatting xmlns:xm="http://schemas.microsoft.com/office/excel/2006/main">
          <x14:cfRule type="iconSet" priority="202" id="{D7D3F4AE-DEB7-412F-AA5E-F67ADA9DDDB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G129:G133 G22 G17 G91:G93 G104:G110 G27:G30</xm:sqref>
        </x14:conditionalFormatting>
        <x14:conditionalFormatting xmlns:xm="http://schemas.microsoft.com/office/excel/2006/main">
          <x14:cfRule type="iconSet" priority="53" id="{197ABE43-8543-4DBE-9BD5-1516A461C2B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G32:G34</xm:sqref>
        </x14:conditionalFormatting>
        <x14:conditionalFormatting xmlns:xm="http://schemas.microsoft.com/office/excel/2006/main">
          <x14:cfRule type="iconSet" priority="52" id="{5944657D-1553-46A4-8E8E-95AC8B39073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G35</xm:sqref>
        </x14:conditionalFormatting>
        <x14:conditionalFormatting xmlns:xm="http://schemas.microsoft.com/office/excel/2006/main">
          <x14:cfRule type="iconSet" priority="51" id="{437F417E-3AA9-43D6-8061-9D6EA355EA8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G35</xm:sqref>
        </x14:conditionalFormatting>
        <x14:conditionalFormatting xmlns:xm="http://schemas.microsoft.com/office/excel/2006/main">
          <x14:cfRule type="iconSet" priority="50" id="{05578503-0800-4268-9B0A-C9B8CA3044C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G37:G39</xm:sqref>
        </x14:conditionalFormatting>
        <x14:conditionalFormatting xmlns:xm="http://schemas.microsoft.com/office/excel/2006/main">
          <x14:cfRule type="iconSet" priority="49" id="{5ED9843A-26E1-4B9A-A4EC-FEEF6391054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G40</xm:sqref>
        </x14:conditionalFormatting>
        <x14:conditionalFormatting xmlns:xm="http://schemas.microsoft.com/office/excel/2006/main">
          <x14:cfRule type="iconSet" priority="48" id="{D970B0A8-4012-4DB8-BF4F-CE078551C86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G40</xm:sqref>
        </x14:conditionalFormatting>
        <x14:conditionalFormatting xmlns:xm="http://schemas.microsoft.com/office/excel/2006/main">
          <x14:cfRule type="iconSet" priority="47" id="{CF301D2D-39C3-4497-9CAC-9F76D20A4EB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G42:G44</xm:sqref>
        </x14:conditionalFormatting>
        <x14:conditionalFormatting xmlns:xm="http://schemas.microsoft.com/office/excel/2006/main">
          <x14:cfRule type="iconSet" priority="46" id="{79876F80-8714-485D-9F7D-B2537999A85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G45</xm:sqref>
        </x14:conditionalFormatting>
        <x14:conditionalFormatting xmlns:xm="http://schemas.microsoft.com/office/excel/2006/main">
          <x14:cfRule type="iconSet" priority="45" id="{EAC99FE0-E256-406C-83F6-F025CA2231C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G45</xm:sqref>
        </x14:conditionalFormatting>
        <x14:conditionalFormatting xmlns:xm="http://schemas.microsoft.com/office/excel/2006/main">
          <x14:cfRule type="iconSet" priority="44" id="{ECCD05C7-BC80-4C74-AF5C-BA4BA2B922D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G47:G49</xm:sqref>
        </x14:conditionalFormatting>
        <x14:conditionalFormatting xmlns:xm="http://schemas.microsoft.com/office/excel/2006/main">
          <x14:cfRule type="iconSet" priority="43" id="{33406852-8C56-4638-AA33-948AF325579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G50</xm:sqref>
        </x14:conditionalFormatting>
        <x14:conditionalFormatting xmlns:xm="http://schemas.microsoft.com/office/excel/2006/main">
          <x14:cfRule type="iconSet" priority="42" id="{9CCBC3C6-D89C-400E-BD0C-D43CCCD2077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G50</xm:sqref>
        </x14:conditionalFormatting>
        <x14:conditionalFormatting xmlns:xm="http://schemas.microsoft.com/office/excel/2006/main">
          <x14:cfRule type="iconSet" priority="41" id="{3FBE631F-F366-4FF7-9F1D-E153B9D9686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G52:G54</xm:sqref>
        </x14:conditionalFormatting>
        <x14:conditionalFormatting xmlns:xm="http://schemas.microsoft.com/office/excel/2006/main">
          <x14:cfRule type="iconSet" priority="40" id="{BBB5939D-C093-4426-9726-E75B9FA2591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G55</xm:sqref>
        </x14:conditionalFormatting>
        <x14:conditionalFormatting xmlns:xm="http://schemas.microsoft.com/office/excel/2006/main">
          <x14:cfRule type="iconSet" priority="39" id="{F249388B-33EA-4303-94D7-6197989FFEE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G55</xm:sqref>
        </x14:conditionalFormatting>
        <x14:conditionalFormatting xmlns:xm="http://schemas.microsoft.com/office/excel/2006/main">
          <x14:cfRule type="iconSet" priority="38" id="{AEEAFE10-505D-4950-B028-D891A1BB297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G57:G59</xm:sqref>
        </x14:conditionalFormatting>
        <x14:conditionalFormatting xmlns:xm="http://schemas.microsoft.com/office/excel/2006/main">
          <x14:cfRule type="iconSet" priority="37" id="{445A24ED-9731-4B25-91C5-5F4D901FBBC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G60</xm:sqref>
        </x14:conditionalFormatting>
        <x14:conditionalFormatting xmlns:xm="http://schemas.microsoft.com/office/excel/2006/main">
          <x14:cfRule type="iconSet" priority="36" id="{1B5A1AC4-0205-4633-8745-D30BB2875E1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G60</xm:sqref>
        </x14:conditionalFormatting>
        <x14:conditionalFormatting xmlns:xm="http://schemas.microsoft.com/office/excel/2006/main">
          <x14:cfRule type="iconSet" priority="32" id="{2685D256-4014-4916-8322-A35AD226FD2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G62:G64</xm:sqref>
        </x14:conditionalFormatting>
        <x14:conditionalFormatting xmlns:xm="http://schemas.microsoft.com/office/excel/2006/main">
          <x14:cfRule type="iconSet" priority="31" id="{B1EA5B28-65D1-46B6-B64B-DB747B744A2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G65</xm:sqref>
        </x14:conditionalFormatting>
        <x14:conditionalFormatting xmlns:xm="http://schemas.microsoft.com/office/excel/2006/main">
          <x14:cfRule type="iconSet" priority="30" id="{8187BE6D-98FB-4350-8ADF-6D9B1648828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G65</xm:sqref>
        </x14:conditionalFormatting>
        <x14:conditionalFormatting xmlns:xm="http://schemas.microsoft.com/office/excel/2006/main">
          <x14:cfRule type="iconSet" priority="29" id="{BAA709BC-63D7-42EA-B7E8-16700AB23F7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M41 M51 M61 M36 M46 M56</xm:sqref>
        </x14:conditionalFormatting>
        <x14:conditionalFormatting xmlns:xm="http://schemas.microsoft.com/office/excel/2006/main">
          <x14:cfRule type="iconSet" priority="28" id="{0C02012B-CA88-490A-8A76-D5168B3FA57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M32:M34</xm:sqref>
        </x14:conditionalFormatting>
        <x14:conditionalFormatting xmlns:xm="http://schemas.microsoft.com/office/excel/2006/main">
          <x14:cfRule type="iconSet" priority="27" id="{7CE4D21D-5CEE-4484-AC2F-917F2B0A176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M35</xm:sqref>
        </x14:conditionalFormatting>
        <x14:conditionalFormatting xmlns:xm="http://schemas.microsoft.com/office/excel/2006/main">
          <x14:cfRule type="iconSet" priority="26" id="{291FF3AC-B018-4F14-99E3-8CCF852F1AE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M35</xm:sqref>
        </x14:conditionalFormatting>
        <x14:conditionalFormatting xmlns:xm="http://schemas.microsoft.com/office/excel/2006/main">
          <x14:cfRule type="iconSet" priority="25" id="{F3C5F404-C7C1-4233-BA66-04A142E286A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M37:M39</xm:sqref>
        </x14:conditionalFormatting>
        <x14:conditionalFormatting xmlns:xm="http://schemas.microsoft.com/office/excel/2006/main">
          <x14:cfRule type="iconSet" priority="24" id="{6EA548D8-63D2-4F83-AAC5-39F19C54318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M40</xm:sqref>
        </x14:conditionalFormatting>
        <x14:conditionalFormatting xmlns:xm="http://schemas.microsoft.com/office/excel/2006/main">
          <x14:cfRule type="iconSet" priority="23" id="{7D2D033A-5678-4FD1-8ED0-8FB58C04793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M40</xm:sqref>
        </x14:conditionalFormatting>
        <x14:conditionalFormatting xmlns:xm="http://schemas.microsoft.com/office/excel/2006/main">
          <x14:cfRule type="iconSet" priority="22" id="{EABE6299-C70C-42EF-B65D-090B196AE09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M42:M44</xm:sqref>
        </x14:conditionalFormatting>
        <x14:conditionalFormatting xmlns:xm="http://schemas.microsoft.com/office/excel/2006/main">
          <x14:cfRule type="iconSet" priority="21" id="{B46236B0-14FF-4333-A66D-32366E21E04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M45</xm:sqref>
        </x14:conditionalFormatting>
        <x14:conditionalFormatting xmlns:xm="http://schemas.microsoft.com/office/excel/2006/main">
          <x14:cfRule type="iconSet" priority="20" id="{886265D0-F411-482D-AF69-D34E0466AF9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M45</xm:sqref>
        </x14:conditionalFormatting>
        <x14:conditionalFormatting xmlns:xm="http://schemas.microsoft.com/office/excel/2006/main">
          <x14:cfRule type="iconSet" priority="19" id="{1D6C331C-47E0-47C3-967F-C834E7CD1F6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M47:M49</xm:sqref>
        </x14:conditionalFormatting>
        <x14:conditionalFormatting xmlns:xm="http://schemas.microsoft.com/office/excel/2006/main">
          <x14:cfRule type="iconSet" priority="18" id="{6E6AAE9C-3330-4961-8D0C-73F36F30669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M50</xm:sqref>
        </x14:conditionalFormatting>
        <x14:conditionalFormatting xmlns:xm="http://schemas.microsoft.com/office/excel/2006/main">
          <x14:cfRule type="iconSet" priority="17" id="{7D96C5ED-A284-43AD-AB42-C7E1F7CFDE6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M50</xm:sqref>
        </x14:conditionalFormatting>
        <x14:conditionalFormatting xmlns:xm="http://schemas.microsoft.com/office/excel/2006/main">
          <x14:cfRule type="iconSet" priority="16" id="{BEEFF554-04C4-4B3C-B0BA-414E2EE70AE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M52:M54</xm:sqref>
        </x14:conditionalFormatting>
        <x14:conditionalFormatting xmlns:xm="http://schemas.microsoft.com/office/excel/2006/main">
          <x14:cfRule type="iconSet" priority="15" id="{96382358-11B7-4D0D-AD47-B0E5D107C96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M55</xm:sqref>
        </x14:conditionalFormatting>
        <x14:conditionalFormatting xmlns:xm="http://schemas.microsoft.com/office/excel/2006/main">
          <x14:cfRule type="iconSet" priority="14" id="{26298892-7DE9-40A4-8D38-069974BF56C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M55</xm:sqref>
        </x14:conditionalFormatting>
        <x14:conditionalFormatting xmlns:xm="http://schemas.microsoft.com/office/excel/2006/main">
          <x14:cfRule type="iconSet" priority="13" id="{10263EB0-CBB4-4102-A5C7-B28CF76046A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M57:M59</xm:sqref>
        </x14:conditionalFormatting>
        <x14:conditionalFormatting xmlns:xm="http://schemas.microsoft.com/office/excel/2006/main">
          <x14:cfRule type="iconSet" priority="12" id="{E66DDCCD-7D52-4D81-8B17-1EE66FC99F8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M60</xm:sqref>
        </x14:conditionalFormatting>
        <x14:conditionalFormatting xmlns:xm="http://schemas.microsoft.com/office/excel/2006/main">
          <x14:cfRule type="iconSet" priority="11" id="{8858BD18-9F29-429A-B456-9225C4A6C07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M60</xm:sqref>
        </x14:conditionalFormatting>
        <x14:conditionalFormatting xmlns:xm="http://schemas.microsoft.com/office/excel/2006/main">
          <x14:cfRule type="iconSet" priority="10" id="{0BFA02E6-5015-48C9-97C4-368E5B813B4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M62:M64</xm:sqref>
        </x14:conditionalFormatting>
        <x14:conditionalFormatting xmlns:xm="http://schemas.microsoft.com/office/excel/2006/main">
          <x14:cfRule type="iconSet" priority="9" id="{2AA7381B-CC90-4104-A5D8-D7E8E033C88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M65</xm:sqref>
        </x14:conditionalFormatting>
        <x14:conditionalFormatting xmlns:xm="http://schemas.microsoft.com/office/excel/2006/main">
          <x14:cfRule type="iconSet" priority="8" id="{8E0466A2-4907-4AC0-8B09-14DC3CCF3F8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M65</xm:sqref>
        </x14:conditionalFormatting>
        <x14:conditionalFormatting xmlns:xm="http://schemas.microsoft.com/office/excel/2006/main">
          <x14:cfRule type="iconSet" priority="7" id="{5AF44B7A-3F3C-4F1F-9A91-7DC46923972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G95:G100</xm:sqref>
        </x14:conditionalFormatting>
        <x14:conditionalFormatting xmlns:xm="http://schemas.microsoft.com/office/excel/2006/main">
          <x14:cfRule type="iconSet" priority="6" id="{512AB22B-0D62-460C-B2EE-AAC7FF679DA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G102</xm:sqref>
        </x14:conditionalFormatting>
        <x14:conditionalFormatting xmlns:xm="http://schemas.microsoft.com/office/excel/2006/main">
          <x14:cfRule type="iconSet" priority="5" id="{2F965017-85C0-437E-91A2-1C9B84C2EF4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G103</xm:sqref>
        </x14:conditionalFormatting>
        <x14:conditionalFormatting xmlns:xm="http://schemas.microsoft.com/office/excel/2006/main">
          <x14:cfRule type="iconSet" priority="4" id="{C0F953E7-6ADD-48C4-B4DB-921CA41A44B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G112:G125</xm:sqref>
        </x14:conditionalFormatting>
        <x14:conditionalFormatting xmlns:xm="http://schemas.microsoft.com/office/excel/2006/main">
          <x14:cfRule type="iconSet" priority="3" id="{3FC0E794-5A86-468B-B676-E2BEBF68F8E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G127:G128</xm:sqref>
        </x14:conditionalFormatting>
        <x14:conditionalFormatting xmlns:xm="http://schemas.microsoft.com/office/excel/2006/main">
          <x14:cfRule type="iconSet" priority="2" id="{FA7DC3AD-151F-471D-9EDD-DE5CCA39BDF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G135:G142</xm:sqref>
        </x14:conditionalFormatting>
        <x14:conditionalFormatting xmlns:xm="http://schemas.microsoft.com/office/excel/2006/main">
          <x14:cfRule type="iconSet" priority="1" id="{42C4C1ED-893D-4FB3-ADE6-E4175225E3E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G144:G145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JP651"/>
  <sheetViews>
    <sheetView zoomScale="60" zoomScaleNormal="60" workbookViewId="0">
      <pane xSplit="14" ySplit="2" topLeftCell="O3" activePane="bottomRight" state="frozen"/>
      <selection pane="topRight" activeCell="G1" sqref="G1"/>
      <selection pane="bottomLeft" activeCell="A4" sqref="A4"/>
      <selection pane="bottomRight" activeCell="L35" sqref="L35"/>
    </sheetView>
  </sheetViews>
  <sheetFormatPr defaultRowHeight="15" x14ac:dyDescent="0.25"/>
  <cols>
    <col min="1" max="4" width="7.7109375" style="2" customWidth="1"/>
    <col min="5" max="7" width="6.140625" style="2" customWidth="1"/>
    <col min="8" max="8" width="8.7109375" style="1" customWidth="1"/>
    <col min="9" max="9" width="13" style="1" customWidth="1"/>
    <col min="10" max="10" width="9.7109375" style="1" customWidth="1"/>
    <col min="11" max="11" width="29.5703125" customWidth="1"/>
    <col min="12" max="13" width="13" customWidth="1"/>
    <col min="14" max="14" width="18.28515625" customWidth="1"/>
    <col min="15" max="15" width="20.5703125" style="76" bestFit="1" customWidth="1"/>
    <col min="16" max="16" width="21.140625" style="76" bestFit="1" customWidth="1"/>
    <col min="17" max="17" width="21" style="76" bestFit="1" customWidth="1"/>
    <col min="18" max="18" width="20.140625" style="76" bestFit="1" customWidth="1"/>
    <col min="19" max="19" width="21.85546875" style="76" bestFit="1" customWidth="1"/>
    <col min="20" max="20" width="20.42578125" style="76" bestFit="1" customWidth="1"/>
    <col min="21" max="21" width="20.28515625" bestFit="1" customWidth="1"/>
    <col min="22" max="22" width="19.7109375" bestFit="1" customWidth="1"/>
    <col min="23" max="23" width="19.28515625" bestFit="1" customWidth="1"/>
    <col min="24" max="24" width="18.42578125" bestFit="1" customWidth="1"/>
    <col min="25" max="25" width="19" bestFit="1" customWidth="1"/>
    <col min="26" max="26" width="21.140625" bestFit="1" customWidth="1"/>
    <col min="27" max="27" width="17.140625" bestFit="1" customWidth="1"/>
    <col min="28" max="28" width="19.28515625" bestFit="1" customWidth="1"/>
    <col min="29" max="29" width="15.7109375" bestFit="1" customWidth="1"/>
    <col min="30" max="30" width="16.85546875" bestFit="1" customWidth="1"/>
    <col min="31" max="31" width="18.28515625" style="1" customWidth="1"/>
    <col min="32" max="86" width="18.28515625" customWidth="1"/>
    <col min="87" max="98" width="18.28515625" style="1" customWidth="1"/>
    <col min="99" max="150" width="18.28515625" customWidth="1"/>
    <col min="151" max="158" width="18.28515625" style="1" customWidth="1"/>
    <col min="159" max="161" width="18.28515625" customWidth="1"/>
    <col min="162" max="162" width="16.140625" customWidth="1"/>
    <col min="163" max="218" width="18.28515625" customWidth="1"/>
    <col min="219" max="219" width="15" bestFit="1" customWidth="1"/>
    <col min="220" max="224" width="10" customWidth="1"/>
    <col min="225" max="229" width="12.7109375" style="1" customWidth="1"/>
    <col min="230" max="234" width="11.28515625" customWidth="1"/>
    <col min="235" max="239" width="10.7109375" customWidth="1"/>
    <col min="240" max="247" width="6.7109375" customWidth="1"/>
    <col min="248" max="262" width="16.85546875" customWidth="1"/>
    <col min="263" max="263" width="15" bestFit="1" customWidth="1"/>
    <col min="264" max="264" width="15.28515625" bestFit="1" customWidth="1"/>
    <col min="265" max="266" width="15.28515625" customWidth="1"/>
    <col min="267" max="268" width="15.28515625" style="284" customWidth="1"/>
    <col min="269" max="269" width="12.42578125" customWidth="1"/>
    <col min="270" max="270" width="13" style="284" customWidth="1"/>
    <col min="272" max="272" width="12.7109375" style="250" customWidth="1"/>
    <col min="274" max="274" width="16.5703125" customWidth="1"/>
  </cols>
  <sheetData>
    <row r="1" spans="1:276" s="77" customFormat="1" ht="60" x14ac:dyDescent="0.25">
      <c r="A1" s="91" t="s">
        <v>454</v>
      </c>
      <c r="B1" s="91" t="s">
        <v>455</v>
      </c>
      <c r="C1" s="91" t="s">
        <v>462</v>
      </c>
      <c r="D1" s="91" t="s">
        <v>465</v>
      </c>
      <c r="E1" s="91" t="s">
        <v>463</v>
      </c>
      <c r="F1" s="91" t="s">
        <v>464</v>
      </c>
      <c r="G1" s="233" t="s">
        <v>465</v>
      </c>
      <c r="H1" s="4" t="s">
        <v>461</v>
      </c>
      <c r="I1" s="78" t="s">
        <v>0</v>
      </c>
      <c r="J1" s="78" t="s">
        <v>1</v>
      </c>
      <c r="K1" s="78" t="s">
        <v>2</v>
      </c>
      <c r="L1" s="78" t="s">
        <v>3</v>
      </c>
      <c r="M1" s="78" t="s">
        <v>4</v>
      </c>
      <c r="N1" s="78" t="s">
        <v>456</v>
      </c>
      <c r="O1" s="79"/>
      <c r="P1" s="79"/>
      <c r="Q1" s="79"/>
      <c r="R1" s="79"/>
      <c r="S1" s="79"/>
      <c r="T1" s="324"/>
      <c r="U1" s="86"/>
      <c r="AE1" s="93" t="s">
        <v>38</v>
      </c>
      <c r="AF1" s="78" t="s">
        <v>39</v>
      </c>
      <c r="AG1" s="78" t="s">
        <v>40</v>
      </c>
      <c r="AH1" s="78" t="s">
        <v>41</v>
      </c>
      <c r="AI1" s="78" t="s">
        <v>42</v>
      </c>
      <c r="AJ1" s="78" t="s">
        <v>43</v>
      </c>
      <c r="AK1" s="78" t="s">
        <v>44</v>
      </c>
      <c r="AL1" s="78" t="s">
        <v>45</v>
      </c>
      <c r="AM1" s="78" t="s">
        <v>46</v>
      </c>
      <c r="AN1" s="78" t="s">
        <v>47</v>
      </c>
      <c r="AO1" s="78" t="s">
        <v>48</v>
      </c>
      <c r="AP1" s="78" t="s">
        <v>49</v>
      </c>
      <c r="AQ1" s="78" t="s">
        <v>50</v>
      </c>
      <c r="AR1" s="78" t="s">
        <v>51</v>
      </c>
      <c r="AS1" s="78" t="s">
        <v>52</v>
      </c>
      <c r="AT1" s="78" t="s">
        <v>53</v>
      </c>
      <c r="AU1" s="78" t="s">
        <v>54</v>
      </c>
      <c r="AV1" s="78" t="s">
        <v>55</v>
      </c>
      <c r="AW1" s="78" t="s">
        <v>56</v>
      </c>
      <c r="AX1" s="78" t="s">
        <v>57</v>
      </c>
      <c r="AY1" s="78" t="s">
        <v>58</v>
      </c>
      <c r="AZ1" s="78" t="s">
        <v>59</v>
      </c>
      <c r="BA1" s="78" t="s">
        <v>60</v>
      </c>
      <c r="BB1" s="78" t="s">
        <v>61</v>
      </c>
      <c r="BC1" s="136" t="s">
        <v>481</v>
      </c>
      <c r="BD1" s="136" t="s">
        <v>482</v>
      </c>
      <c r="BE1" s="136" t="s">
        <v>483</v>
      </c>
      <c r="BF1" s="136" t="s">
        <v>484</v>
      </c>
      <c r="BG1" s="162"/>
      <c r="BH1" s="162"/>
      <c r="BI1" s="162"/>
      <c r="BJ1" s="162"/>
      <c r="BK1" s="135" t="s">
        <v>86</v>
      </c>
      <c r="BL1" s="78" t="s">
        <v>87</v>
      </c>
      <c r="BM1" s="78" t="s">
        <v>88</v>
      </c>
      <c r="BN1" s="78" t="s">
        <v>89</v>
      </c>
      <c r="BO1" s="78" t="s">
        <v>90</v>
      </c>
      <c r="BP1" s="78" t="s">
        <v>91</v>
      </c>
      <c r="BQ1" s="78" t="s">
        <v>92</v>
      </c>
      <c r="BR1" s="78" t="s">
        <v>93</v>
      </c>
      <c r="BS1" s="78" t="s">
        <v>94</v>
      </c>
      <c r="BT1" s="78" t="s">
        <v>95</v>
      </c>
      <c r="BU1" s="78" t="s">
        <v>96</v>
      </c>
      <c r="BV1" s="78" t="s">
        <v>97</v>
      </c>
      <c r="BW1" s="78" t="s">
        <v>98</v>
      </c>
      <c r="BX1" s="78" t="s">
        <v>99</v>
      </c>
      <c r="BY1" s="78" t="s">
        <v>100</v>
      </c>
      <c r="BZ1" s="78" t="s">
        <v>101</v>
      </c>
      <c r="CA1" s="78" t="s">
        <v>102</v>
      </c>
      <c r="CB1" s="78" t="s">
        <v>103</v>
      </c>
      <c r="CC1" s="78" t="s">
        <v>104</v>
      </c>
      <c r="CD1" s="78" t="s">
        <v>105</v>
      </c>
      <c r="CE1" s="78" t="s">
        <v>106</v>
      </c>
      <c r="CF1" s="78" t="s">
        <v>107</v>
      </c>
      <c r="CG1" s="78" t="s">
        <v>108</v>
      </c>
      <c r="CH1" s="78" t="s">
        <v>109</v>
      </c>
      <c r="CI1" s="137" t="s">
        <v>486</v>
      </c>
      <c r="CJ1" s="137" t="s">
        <v>489</v>
      </c>
      <c r="CK1" s="137" t="s">
        <v>487</v>
      </c>
      <c r="CL1" s="137" t="s">
        <v>488</v>
      </c>
      <c r="CM1" s="171"/>
      <c r="CN1" s="171"/>
      <c r="CO1" s="171"/>
      <c r="CP1" s="171"/>
      <c r="CQ1" s="78" t="s">
        <v>134</v>
      </c>
      <c r="CR1" s="78" t="s">
        <v>135</v>
      </c>
      <c r="CS1" s="78" t="s">
        <v>136</v>
      </c>
      <c r="CT1" s="78" t="s">
        <v>137</v>
      </c>
      <c r="CU1" s="78" t="s">
        <v>138</v>
      </c>
      <c r="CV1" s="78" t="s">
        <v>139</v>
      </c>
      <c r="CW1" s="78" t="s">
        <v>140</v>
      </c>
      <c r="CX1" s="78" t="s">
        <v>141</v>
      </c>
      <c r="CY1" s="78" t="s">
        <v>142</v>
      </c>
      <c r="CZ1" s="78" t="s">
        <v>143</v>
      </c>
      <c r="DA1" s="78" t="s">
        <v>144</v>
      </c>
      <c r="DB1" s="78" t="s">
        <v>145</v>
      </c>
      <c r="DC1" s="78" t="s">
        <v>146</v>
      </c>
      <c r="DD1" s="78" t="s">
        <v>147</v>
      </c>
      <c r="DE1" s="78" t="s">
        <v>148</v>
      </c>
      <c r="DF1" s="78" t="s">
        <v>149</v>
      </c>
      <c r="DG1" s="78" t="s">
        <v>150</v>
      </c>
      <c r="DH1" s="78" t="s">
        <v>151</v>
      </c>
      <c r="DI1" s="78" t="s">
        <v>152</v>
      </c>
      <c r="DJ1" s="78" t="s">
        <v>153</v>
      </c>
      <c r="DK1" s="78" t="s">
        <v>154</v>
      </c>
      <c r="DL1" s="78" t="s">
        <v>155</v>
      </c>
      <c r="DM1" s="78" t="s">
        <v>156</v>
      </c>
      <c r="DN1" s="78" t="s">
        <v>157</v>
      </c>
      <c r="DO1" s="137" t="s">
        <v>491</v>
      </c>
      <c r="DP1" s="137" t="s">
        <v>494</v>
      </c>
      <c r="DQ1" s="137" t="s">
        <v>492</v>
      </c>
      <c r="DR1" s="137" t="s">
        <v>493</v>
      </c>
      <c r="DS1" s="172"/>
      <c r="DT1" s="172"/>
      <c r="DU1" s="172"/>
      <c r="DV1" s="172"/>
      <c r="DW1" s="78" t="s">
        <v>182</v>
      </c>
      <c r="DX1" s="78" t="s">
        <v>183</v>
      </c>
      <c r="DY1" s="78" t="s">
        <v>184</v>
      </c>
      <c r="DZ1" s="78" t="s">
        <v>185</v>
      </c>
      <c r="EA1" s="78" t="s">
        <v>186</v>
      </c>
      <c r="EB1" s="78" t="s">
        <v>187</v>
      </c>
      <c r="EC1" s="78" t="s">
        <v>188</v>
      </c>
      <c r="ED1" s="78" t="s">
        <v>189</v>
      </c>
      <c r="EE1" s="78" t="s">
        <v>190</v>
      </c>
      <c r="EF1" s="78" t="s">
        <v>191</v>
      </c>
      <c r="EG1" s="78" t="s">
        <v>192</v>
      </c>
      <c r="EH1" s="78" t="s">
        <v>193</v>
      </c>
      <c r="EI1" s="78" t="s">
        <v>194</v>
      </c>
      <c r="EJ1" s="78" t="s">
        <v>195</v>
      </c>
      <c r="EK1" s="78" t="s">
        <v>196</v>
      </c>
      <c r="EL1" s="78" t="s">
        <v>197</v>
      </c>
      <c r="EM1" s="78" t="s">
        <v>198</v>
      </c>
      <c r="EN1" s="78" t="s">
        <v>199</v>
      </c>
      <c r="EO1" s="78" t="s">
        <v>200</v>
      </c>
      <c r="EP1" s="78" t="s">
        <v>201</v>
      </c>
      <c r="EQ1" s="78" t="s">
        <v>202</v>
      </c>
      <c r="ER1" s="78" t="s">
        <v>203</v>
      </c>
      <c r="ES1" s="78" t="s">
        <v>204</v>
      </c>
      <c r="ET1" s="78" t="s">
        <v>205</v>
      </c>
      <c r="EU1" s="148" t="s">
        <v>496</v>
      </c>
      <c r="EV1" s="148" t="s">
        <v>497</v>
      </c>
      <c r="EW1" s="148" t="s">
        <v>498</v>
      </c>
      <c r="EX1" s="148" t="s">
        <v>499</v>
      </c>
      <c r="EY1" s="164"/>
      <c r="EZ1" s="164"/>
      <c r="FA1" s="164"/>
      <c r="FB1" s="164"/>
      <c r="FC1" s="135" t="s">
        <v>230</v>
      </c>
      <c r="FD1" s="78" t="s">
        <v>231</v>
      </c>
      <c r="FE1" s="78" t="s">
        <v>232</v>
      </c>
      <c r="FF1" s="78" t="s">
        <v>233</v>
      </c>
      <c r="FG1" s="78" t="s">
        <v>234</v>
      </c>
      <c r="FH1" s="78" t="s">
        <v>235</v>
      </c>
      <c r="FI1" s="78" t="s">
        <v>236</v>
      </c>
      <c r="FJ1" s="78" t="s">
        <v>237</v>
      </c>
      <c r="FK1" s="78" t="s">
        <v>238</v>
      </c>
      <c r="FL1" s="78" t="s">
        <v>239</v>
      </c>
      <c r="FM1" s="78"/>
      <c r="FN1" s="78"/>
      <c r="FO1" s="78"/>
      <c r="FP1" s="78"/>
      <c r="FQ1" s="78"/>
      <c r="FR1" s="78"/>
      <c r="FS1" s="78"/>
      <c r="FT1" s="78"/>
      <c r="FU1" s="78"/>
      <c r="FV1" s="78"/>
      <c r="FW1" s="135" t="s">
        <v>250</v>
      </c>
      <c r="FX1" s="78" t="s">
        <v>251</v>
      </c>
      <c r="FY1" s="78" t="s">
        <v>252</v>
      </c>
      <c r="FZ1" s="78" t="s">
        <v>253</v>
      </c>
      <c r="GA1" s="78" t="s">
        <v>254</v>
      </c>
      <c r="GB1" s="78" t="s">
        <v>255</v>
      </c>
      <c r="GC1" s="78" t="s">
        <v>256</v>
      </c>
      <c r="GD1" s="78" t="s">
        <v>257</v>
      </c>
      <c r="GE1" s="78" t="s">
        <v>258</v>
      </c>
      <c r="GF1" s="78" t="s">
        <v>259</v>
      </c>
      <c r="GG1" s="78" t="s">
        <v>260</v>
      </c>
      <c r="GH1" s="78" t="s">
        <v>261</v>
      </c>
      <c r="GI1" s="78" t="s">
        <v>262</v>
      </c>
      <c r="GJ1" s="78" t="s">
        <v>263</v>
      </c>
      <c r="GK1" s="78" t="s">
        <v>264</v>
      </c>
      <c r="GL1" s="78" t="s">
        <v>265</v>
      </c>
      <c r="GM1" s="78" t="s">
        <v>266</v>
      </c>
      <c r="GN1" s="78" t="s">
        <v>267</v>
      </c>
      <c r="GO1" s="78" t="s">
        <v>268</v>
      </c>
      <c r="GP1" s="78" t="s">
        <v>269</v>
      </c>
      <c r="GQ1" s="78" t="s">
        <v>270</v>
      </c>
      <c r="GR1" s="78" t="s">
        <v>271</v>
      </c>
      <c r="GS1" s="78" t="s">
        <v>272</v>
      </c>
      <c r="GT1" s="78" t="s">
        <v>273</v>
      </c>
      <c r="GU1" s="78" t="s">
        <v>274</v>
      </c>
      <c r="GV1" s="78" t="s">
        <v>275</v>
      </c>
      <c r="GW1" s="78" t="s">
        <v>276</v>
      </c>
      <c r="GX1" s="78" t="s">
        <v>277</v>
      </c>
      <c r="GY1" s="78" t="s">
        <v>278</v>
      </c>
      <c r="GZ1" s="78" t="s">
        <v>279</v>
      </c>
      <c r="HA1" s="78" t="s">
        <v>280</v>
      </c>
      <c r="HB1" s="78" t="s">
        <v>281</v>
      </c>
      <c r="HC1" s="78" t="s">
        <v>282</v>
      </c>
      <c r="HD1" s="78" t="s">
        <v>283</v>
      </c>
      <c r="HE1" s="78" t="s">
        <v>284</v>
      </c>
      <c r="HF1" s="78" t="s">
        <v>285</v>
      </c>
      <c r="HG1" s="78" t="s">
        <v>286</v>
      </c>
      <c r="HH1" s="78" t="s">
        <v>287</v>
      </c>
      <c r="HI1" s="78" t="s">
        <v>288</v>
      </c>
      <c r="HJ1" s="78" t="s">
        <v>289</v>
      </c>
      <c r="HK1" s="78" t="s">
        <v>290</v>
      </c>
      <c r="HL1" s="80" t="s">
        <v>343</v>
      </c>
      <c r="HQ1" s="138" t="s">
        <v>645</v>
      </c>
      <c r="HV1" s="81" t="s">
        <v>644</v>
      </c>
      <c r="IA1" s="138" t="s">
        <v>646</v>
      </c>
      <c r="IF1" s="239"/>
      <c r="IG1" s="239"/>
      <c r="IH1" s="239"/>
      <c r="II1" s="239"/>
      <c r="IJ1" s="239"/>
      <c r="IK1" s="239"/>
      <c r="IL1" s="239"/>
      <c r="IM1" s="239"/>
      <c r="IN1" s="173"/>
      <c r="IO1" s="173"/>
      <c r="IP1" s="173"/>
      <c r="IQ1" s="173"/>
      <c r="IR1" s="173"/>
      <c r="IS1" s="175"/>
      <c r="IT1" s="175"/>
      <c r="IU1" s="175"/>
      <c r="IV1" s="175"/>
      <c r="IW1" s="175"/>
      <c r="IX1" s="175"/>
      <c r="IY1" s="175"/>
      <c r="IZ1" s="175"/>
      <c r="JA1" s="178" t="s">
        <v>25</v>
      </c>
      <c r="JB1" s="178" t="s">
        <v>25</v>
      </c>
      <c r="JC1" s="247" t="s">
        <v>664</v>
      </c>
      <c r="JD1" s="147"/>
      <c r="JE1" s="147"/>
      <c r="JF1" s="147"/>
      <c r="JG1" s="147"/>
      <c r="JH1" s="147"/>
      <c r="JJ1" s="78"/>
      <c r="JL1" s="263"/>
    </row>
    <row r="2" spans="1:276" s="6" customFormat="1" ht="120" x14ac:dyDescent="0.25">
      <c r="A2" s="91" t="s">
        <v>454</v>
      </c>
      <c r="B2" s="91" t="s">
        <v>455</v>
      </c>
      <c r="C2" s="91" t="s">
        <v>462</v>
      </c>
      <c r="D2" s="91" t="s">
        <v>465</v>
      </c>
      <c r="E2" s="234" t="s">
        <v>463</v>
      </c>
      <c r="F2" s="235" t="s">
        <v>464</v>
      </c>
      <c r="G2" s="233" t="s">
        <v>465</v>
      </c>
      <c r="H2" s="4" t="s">
        <v>461</v>
      </c>
      <c r="I2" s="4" t="s">
        <v>0</v>
      </c>
      <c r="J2" s="4" t="s">
        <v>1</v>
      </c>
      <c r="K2" s="4" t="s">
        <v>2</v>
      </c>
      <c r="L2" s="4" t="s">
        <v>3</v>
      </c>
      <c r="M2" s="4" t="s">
        <v>4</v>
      </c>
      <c r="N2" s="4" t="s">
        <v>456</v>
      </c>
      <c r="O2" s="75" t="s">
        <v>7</v>
      </c>
      <c r="P2" s="75" t="s">
        <v>8</v>
      </c>
      <c r="Q2" s="75" t="s">
        <v>9</v>
      </c>
      <c r="R2" s="75" t="s">
        <v>10</v>
      </c>
      <c r="S2" s="75" t="s">
        <v>11</v>
      </c>
      <c r="T2" s="325" t="s">
        <v>12</v>
      </c>
      <c r="U2" s="87" t="s">
        <v>621</v>
      </c>
      <c r="V2" s="4" t="s">
        <v>622</v>
      </c>
      <c r="W2" s="4" t="s">
        <v>623</v>
      </c>
      <c r="X2" s="4" t="s">
        <v>624</v>
      </c>
      <c r="Y2" s="4" t="s">
        <v>625</v>
      </c>
      <c r="Z2" s="4" t="s">
        <v>626</v>
      </c>
      <c r="AA2" s="4" t="s">
        <v>627</v>
      </c>
      <c r="AB2" s="4" t="s">
        <v>628</v>
      </c>
      <c r="AC2" s="4" t="s">
        <v>629</v>
      </c>
      <c r="AD2" s="4" t="s">
        <v>630</v>
      </c>
      <c r="AE2" s="240" t="s">
        <v>62</v>
      </c>
      <c r="AF2" s="6" t="s">
        <v>63</v>
      </c>
      <c r="AG2" s="6" t="s">
        <v>64</v>
      </c>
      <c r="AH2" s="6" t="s">
        <v>65</v>
      </c>
      <c r="AI2" s="6" t="s">
        <v>66</v>
      </c>
      <c r="AJ2" s="6" t="s">
        <v>67</v>
      </c>
      <c r="AK2" s="6" t="s">
        <v>68</v>
      </c>
      <c r="AL2" s="6" t="s">
        <v>69</v>
      </c>
      <c r="AM2" s="6" t="s">
        <v>70</v>
      </c>
      <c r="AN2" s="6" t="s">
        <v>71</v>
      </c>
      <c r="AO2" s="6" t="s">
        <v>72</v>
      </c>
      <c r="AP2" s="6" t="s">
        <v>73</v>
      </c>
      <c r="AQ2" s="6" t="s">
        <v>74</v>
      </c>
      <c r="AR2" s="6" t="s">
        <v>75</v>
      </c>
      <c r="AS2" s="6" t="s">
        <v>76</v>
      </c>
      <c r="AT2" s="6" t="s">
        <v>77</v>
      </c>
      <c r="AU2" s="6" t="s">
        <v>78</v>
      </c>
      <c r="AV2" s="6" t="s">
        <v>79</v>
      </c>
      <c r="AW2" s="6" t="s">
        <v>80</v>
      </c>
      <c r="AX2" s="6" t="s">
        <v>81</v>
      </c>
      <c r="AY2" s="6" t="s">
        <v>82</v>
      </c>
      <c r="AZ2" s="6" t="s">
        <v>83</v>
      </c>
      <c r="BA2" s="6" t="s">
        <v>84</v>
      </c>
      <c r="BB2" s="6" t="s">
        <v>85</v>
      </c>
      <c r="BC2" s="136" t="s">
        <v>481</v>
      </c>
      <c r="BD2" s="136" t="s">
        <v>482</v>
      </c>
      <c r="BE2" s="136" t="s">
        <v>483</v>
      </c>
      <c r="BF2" s="136" t="s">
        <v>484</v>
      </c>
      <c r="BG2" s="165" t="s">
        <v>518</v>
      </c>
      <c r="BH2" s="166" t="s">
        <v>519</v>
      </c>
      <c r="BI2" s="166" t="s">
        <v>520</v>
      </c>
      <c r="BJ2" s="167" t="s">
        <v>521</v>
      </c>
      <c r="BK2" s="95" t="s">
        <v>110</v>
      </c>
      <c r="BL2" s="6" t="s">
        <v>111</v>
      </c>
      <c r="BM2" s="6" t="s">
        <v>112</v>
      </c>
      <c r="BN2" s="6" t="s">
        <v>113</v>
      </c>
      <c r="BO2" s="6" t="s">
        <v>114</v>
      </c>
      <c r="BP2" s="6" t="s">
        <v>115</v>
      </c>
      <c r="BQ2" s="6" t="s">
        <v>116</v>
      </c>
      <c r="BR2" s="6" t="s">
        <v>117</v>
      </c>
      <c r="BS2" s="6" t="s">
        <v>118</v>
      </c>
      <c r="BT2" s="6" t="s">
        <v>119</v>
      </c>
      <c r="BU2" s="6" t="s">
        <v>120</v>
      </c>
      <c r="BV2" s="6" t="s">
        <v>121</v>
      </c>
      <c r="BW2" s="6" t="s">
        <v>122</v>
      </c>
      <c r="BX2" s="6" t="s">
        <v>123</v>
      </c>
      <c r="BY2" s="6" t="s">
        <v>124</v>
      </c>
      <c r="BZ2" s="6" t="s">
        <v>125</v>
      </c>
      <c r="CA2" s="6" t="s">
        <v>126</v>
      </c>
      <c r="CB2" s="6" t="s">
        <v>127</v>
      </c>
      <c r="CC2" s="6" t="s">
        <v>128</v>
      </c>
      <c r="CD2" s="6" t="s">
        <v>129</v>
      </c>
      <c r="CE2" s="6" t="s">
        <v>130</v>
      </c>
      <c r="CF2" s="6" t="s">
        <v>131</v>
      </c>
      <c r="CG2" s="6" t="s">
        <v>132</v>
      </c>
      <c r="CH2" s="6" t="s">
        <v>133</v>
      </c>
      <c r="CI2" s="137" t="s">
        <v>486</v>
      </c>
      <c r="CJ2" s="137" t="s">
        <v>489</v>
      </c>
      <c r="CK2" s="137" t="s">
        <v>487</v>
      </c>
      <c r="CL2" s="137" t="s">
        <v>488</v>
      </c>
      <c r="CM2" s="171" t="s">
        <v>522</v>
      </c>
      <c r="CN2" s="171" t="s">
        <v>523</v>
      </c>
      <c r="CO2" s="171" t="s">
        <v>524</v>
      </c>
      <c r="CP2" s="171" t="s">
        <v>525</v>
      </c>
      <c r="CQ2" s="4" t="s">
        <v>158</v>
      </c>
      <c r="CR2" s="4" t="s">
        <v>159</v>
      </c>
      <c r="CS2" s="4" t="s">
        <v>160</v>
      </c>
      <c r="CT2" s="4" t="s">
        <v>161</v>
      </c>
      <c r="CU2" s="6" t="s">
        <v>162</v>
      </c>
      <c r="CV2" s="6" t="s">
        <v>163</v>
      </c>
      <c r="CW2" s="6" t="s">
        <v>164</v>
      </c>
      <c r="CX2" s="6" t="s">
        <v>165</v>
      </c>
      <c r="CY2" s="6" t="s">
        <v>166</v>
      </c>
      <c r="CZ2" s="6" t="s">
        <v>167</v>
      </c>
      <c r="DA2" s="6" t="s">
        <v>168</v>
      </c>
      <c r="DB2" s="6" t="s">
        <v>169</v>
      </c>
      <c r="DC2" s="6" t="s">
        <v>170</v>
      </c>
      <c r="DD2" s="6" t="s">
        <v>171</v>
      </c>
      <c r="DE2" s="6" t="s">
        <v>172</v>
      </c>
      <c r="DF2" s="6" t="s">
        <v>173</v>
      </c>
      <c r="DG2" s="6" t="s">
        <v>174</v>
      </c>
      <c r="DH2" s="6" t="s">
        <v>175</v>
      </c>
      <c r="DI2" s="6" t="s">
        <v>176</v>
      </c>
      <c r="DJ2" s="6" t="s">
        <v>177</v>
      </c>
      <c r="DK2" s="6" t="s">
        <v>178</v>
      </c>
      <c r="DL2" s="6" t="s">
        <v>179</v>
      </c>
      <c r="DM2" s="6" t="s">
        <v>180</v>
      </c>
      <c r="DN2" s="6" t="s">
        <v>181</v>
      </c>
      <c r="DO2" s="137" t="s">
        <v>491</v>
      </c>
      <c r="DP2" s="137" t="s">
        <v>494</v>
      </c>
      <c r="DQ2" s="137" t="s">
        <v>492</v>
      </c>
      <c r="DR2" s="137" t="s">
        <v>493</v>
      </c>
      <c r="DS2" s="172" t="s">
        <v>530</v>
      </c>
      <c r="DT2" s="172" t="s">
        <v>531</v>
      </c>
      <c r="DU2" s="172" t="s">
        <v>532</v>
      </c>
      <c r="DV2" s="172" t="s">
        <v>533</v>
      </c>
      <c r="DW2" s="6" t="s">
        <v>206</v>
      </c>
      <c r="DX2" s="6" t="s">
        <v>207</v>
      </c>
      <c r="DY2" s="6" t="s">
        <v>208</v>
      </c>
      <c r="DZ2" s="6" t="s">
        <v>209</v>
      </c>
      <c r="EA2" s="6" t="s">
        <v>210</v>
      </c>
      <c r="EB2" s="6" t="s">
        <v>211</v>
      </c>
      <c r="EC2" s="6" t="s">
        <v>212</v>
      </c>
      <c r="ED2" s="6" t="s">
        <v>213</v>
      </c>
      <c r="EE2" s="6" t="s">
        <v>214</v>
      </c>
      <c r="EF2" s="6" t="s">
        <v>215</v>
      </c>
      <c r="EG2" s="6" t="s">
        <v>216</v>
      </c>
      <c r="EH2" s="6" t="s">
        <v>217</v>
      </c>
      <c r="EI2" s="6" t="s">
        <v>218</v>
      </c>
      <c r="EJ2" s="6" t="s">
        <v>219</v>
      </c>
      <c r="EK2" s="6" t="s">
        <v>220</v>
      </c>
      <c r="EL2" s="6" t="s">
        <v>221</v>
      </c>
      <c r="EM2" s="6" t="s">
        <v>222</v>
      </c>
      <c r="EN2" s="6" t="s">
        <v>223</v>
      </c>
      <c r="EO2" s="6" t="s">
        <v>224</v>
      </c>
      <c r="EP2" s="6" t="s">
        <v>225</v>
      </c>
      <c r="EQ2" s="6" t="s">
        <v>226</v>
      </c>
      <c r="ER2" s="6" t="s">
        <v>227</v>
      </c>
      <c r="ES2" s="6" t="s">
        <v>228</v>
      </c>
      <c r="ET2" s="6" t="s">
        <v>229</v>
      </c>
      <c r="EU2" s="148" t="s">
        <v>496</v>
      </c>
      <c r="EV2" s="148" t="s">
        <v>497</v>
      </c>
      <c r="EW2" s="148" t="s">
        <v>498</v>
      </c>
      <c r="EX2" s="148" t="s">
        <v>499</v>
      </c>
      <c r="EY2" s="164" t="s">
        <v>526</v>
      </c>
      <c r="EZ2" s="164" t="s">
        <v>527</v>
      </c>
      <c r="FA2" s="164" t="s">
        <v>528</v>
      </c>
      <c r="FB2" s="164" t="s">
        <v>529</v>
      </c>
      <c r="FC2" s="95" t="s">
        <v>240</v>
      </c>
      <c r="FD2" s="6" t="s">
        <v>241</v>
      </c>
      <c r="FE2" s="6" t="s">
        <v>242</v>
      </c>
      <c r="FF2" s="6" t="s">
        <v>243</v>
      </c>
      <c r="FG2" s="6" t="s">
        <v>244</v>
      </c>
      <c r="FH2" s="6" t="s">
        <v>245</v>
      </c>
      <c r="FI2" s="6" t="s">
        <v>246</v>
      </c>
      <c r="FJ2" s="6" t="s">
        <v>247</v>
      </c>
      <c r="FK2" s="6" t="s">
        <v>248</v>
      </c>
      <c r="FL2" s="6" t="s">
        <v>249</v>
      </c>
      <c r="FM2" s="95" t="s">
        <v>631</v>
      </c>
      <c r="FN2" s="6" t="s">
        <v>632</v>
      </c>
      <c r="FO2" s="6" t="s">
        <v>633</v>
      </c>
      <c r="FP2" s="6" t="s">
        <v>243</v>
      </c>
      <c r="FQ2" s="6" t="s">
        <v>244</v>
      </c>
      <c r="FR2" s="6" t="s">
        <v>245</v>
      </c>
      <c r="FS2" s="6" t="s">
        <v>246</v>
      </c>
      <c r="FT2" s="6" t="s">
        <v>247</v>
      </c>
      <c r="FU2" s="6" t="s">
        <v>248</v>
      </c>
      <c r="FV2" s="6" t="s">
        <v>249</v>
      </c>
      <c r="FW2" s="162" t="s">
        <v>291</v>
      </c>
      <c r="FX2" s="163" t="s">
        <v>292</v>
      </c>
      <c r="FY2" s="6" t="s">
        <v>293</v>
      </c>
      <c r="FZ2" s="6" t="s">
        <v>294</v>
      </c>
      <c r="GA2" s="6" t="s">
        <v>295</v>
      </c>
      <c r="GB2" s="6" t="s">
        <v>296</v>
      </c>
      <c r="GC2" s="162" t="s">
        <v>297</v>
      </c>
      <c r="GD2" s="6" t="s">
        <v>298</v>
      </c>
      <c r="GE2" s="6" t="s">
        <v>299</v>
      </c>
      <c r="GF2" s="6" t="s">
        <v>300</v>
      </c>
      <c r="GG2" s="6" t="s">
        <v>301</v>
      </c>
      <c r="GH2" s="6" t="s">
        <v>302</v>
      </c>
      <c r="GI2" s="162" t="s">
        <v>303</v>
      </c>
      <c r="GJ2" s="6" t="s">
        <v>304</v>
      </c>
      <c r="GK2" s="162" t="s">
        <v>305</v>
      </c>
      <c r="GL2" s="6" t="s">
        <v>306</v>
      </c>
      <c r="GM2" s="162" t="s">
        <v>307</v>
      </c>
      <c r="GN2" s="6" t="s">
        <v>308</v>
      </c>
      <c r="GO2" s="162" t="s">
        <v>309</v>
      </c>
      <c r="GP2" s="6" t="s">
        <v>310</v>
      </c>
      <c r="GQ2" s="162" t="s">
        <v>311</v>
      </c>
      <c r="GR2" s="6" t="s">
        <v>312</v>
      </c>
      <c r="GS2" s="6" t="s">
        <v>313</v>
      </c>
      <c r="GT2" s="6" t="s">
        <v>314</v>
      </c>
      <c r="GU2" s="6" t="s">
        <v>315</v>
      </c>
      <c r="GV2" s="6" t="s">
        <v>316</v>
      </c>
      <c r="GW2" s="162" t="s">
        <v>317</v>
      </c>
      <c r="GX2" s="162" t="s">
        <v>318</v>
      </c>
      <c r="GY2" s="162" t="s">
        <v>319</v>
      </c>
      <c r="GZ2" s="162" t="s">
        <v>320</v>
      </c>
      <c r="HA2" s="162" t="s">
        <v>321</v>
      </c>
      <c r="HB2" s="162" t="s">
        <v>322</v>
      </c>
      <c r="HC2" s="87" t="s">
        <v>323</v>
      </c>
      <c r="HD2" s="87" t="s">
        <v>324</v>
      </c>
      <c r="HE2" s="87" t="s">
        <v>325</v>
      </c>
      <c r="HF2" s="87" t="s">
        <v>326</v>
      </c>
      <c r="HG2" s="87" t="s">
        <v>327</v>
      </c>
      <c r="HH2" s="87" t="s">
        <v>328</v>
      </c>
      <c r="HI2" s="87" t="s">
        <v>329</v>
      </c>
      <c r="HJ2" s="87" t="s">
        <v>330</v>
      </c>
      <c r="HK2" s="95" t="s">
        <v>331</v>
      </c>
      <c r="HL2" s="12" t="s">
        <v>635</v>
      </c>
      <c r="HM2" s="12" t="s">
        <v>634</v>
      </c>
      <c r="HN2" s="12" t="s">
        <v>636</v>
      </c>
      <c r="HO2" s="12" t="s">
        <v>637</v>
      </c>
      <c r="HP2" s="12" t="s">
        <v>638</v>
      </c>
      <c r="HQ2" s="144" t="s">
        <v>640</v>
      </c>
      <c r="HR2" s="144" t="s">
        <v>639</v>
      </c>
      <c r="HS2" s="144" t="s">
        <v>641</v>
      </c>
      <c r="HT2" s="144" t="s">
        <v>642</v>
      </c>
      <c r="HU2" s="144" t="s">
        <v>643</v>
      </c>
      <c r="HV2" s="145" t="s">
        <v>640</v>
      </c>
      <c r="HW2" s="145" t="s">
        <v>639</v>
      </c>
      <c r="HX2" s="145" t="s">
        <v>641</v>
      </c>
      <c r="HY2" s="145" t="s">
        <v>642</v>
      </c>
      <c r="HZ2" s="145" t="s">
        <v>643</v>
      </c>
      <c r="IA2" s="144" t="s">
        <v>640</v>
      </c>
      <c r="IB2" s="144" t="s">
        <v>639</v>
      </c>
      <c r="IC2" s="144" t="s">
        <v>641</v>
      </c>
      <c r="ID2" s="144" t="s">
        <v>642</v>
      </c>
      <c r="IE2" s="144" t="s">
        <v>643</v>
      </c>
      <c r="IF2" s="146" t="s">
        <v>647</v>
      </c>
      <c r="IG2" s="146" t="s">
        <v>648</v>
      </c>
      <c r="IH2" s="146" t="s">
        <v>649</v>
      </c>
      <c r="II2" s="146" t="s">
        <v>650</v>
      </c>
      <c r="IJ2" s="146" t="s">
        <v>651</v>
      </c>
      <c r="IK2" s="146" t="s">
        <v>652</v>
      </c>
      <c r="IL2" s="146" t="s">
        <v>653</v>
      </c>
      <c r="IM2" s="146" t="s">
        <v>654</v>
      </c>
      <c r="IN2" s="146" t="s">
        <v>534</v>
      </c>
      <c r="IO2" s="146" t="s">
        <v>655</v>
      </c>
      <c r="IP2" s="146" t="s">
        <v>656</v>
      </c>
      <c r="IQ2" s="146" t="s">
        <v>657</v>
      </c>
      <c r="IR2" s="146" t="s">
        <v>535</v>
      </c>
      <c r="IS2" s="176" t="s">
        <v>537</v>
      </c>
      <c r="IT2" s="176" t="s">
        <v>536</v>
      </c>
      <c r="IU2" s="245" t="s">
        <v>658</v>
      </c>
      <c r="IV2" s="245" t="s">
        <v>659</v>
      </c>
      <c r="IW2" s="174" t="s">
        <v>538</v>
      </c>
      <c r="IX2" s="177" t="s">
        <v>539</v>
      </c>
      <c r="IY2" s="176" t="s">
        <v>540</v>
      </c>
      <c r="IZ2" s="176" t="s">
        <v>544</v>
      </c>
      <c r="JA2" s="179" t="s">
        <v>541</v>
      </c>
      <c r="JB2" s="179" t="s">
        <v>542</v>
      </c>
      <c r="JC2" s="5" t="s">
        <v>660</v>
      </c>
      <c r="JD2" s="5" t="s">
        <v>661</v>
      </c>
      <c r="JE2" s="246" t="s">
        <v>662</v>
      </c>
      <c r="JF2" s="246" t="s">
        <v>663</v>
      </c>
      <c r="JG2" s="179" t="s">
        <v>541</v>
      </c>
      <c r="JH2" s="179" t="s">
        <v>542</v>
      </c>
      <c r="JJ2" s="4"/>
      <c r="JL2" s="264"/>
    </row>
    <row r="3" spans="1:276" x14ac:dyDescent="0.25">
      <c r="A3" s="2">
        <f>IF(OR('Table 1'!$L$2="All Regions",'Table 1'!$L$2=" "), 1,IF('Table 1'!$L$2='DATA TEMPLATE 1617'!L3,1,0))</f>
        <v>1</v>
      </c>
      <c r="B3" s="2">
        <f>IF(OR('Table 1'!$L$3="All Disciplines",'Table 1'!$L$3=" "), 1,IF('Table 1'!$L$3='DATA TEMPLATE 1617'!M3,1,0))</f>
        <v>1</v>
      </c>
      <c r="C3" s="2">
        <f>IF(OR('Table 1'!$L$4="All Organisations",'Table 1'!$L$4=" "), 1,IF('Table 1'!$L$4='DATA TEMPLATE 1617'!N3,1,0))</f>
        <v>1</v>
      </c>
      <c r="D3" s="2">
        <f t="shared" ref="D3:D32" si="0">SUM(A3:C3)</f>
        <v>3</v>
      </c>
      <c r="E3" s="236">
        <f>IF('Table 2'!$L$2="All Diverse Led",$IZ3,IF('Table 2'!$L$2='DATA TEMPLATE 1617'!JG3,4,0))</f>
        <v>0</v>
      </c>
      <c r="F3" s="236">
        <f>IF('Table 2'!$L$2="All Diverse Led",$IZ3,IF('Table 2'!$L$2='DATA TEMPLATE 1617'!JH3,4,0))</f>
        <v>0</v>
      </c>
      <c r="G3" s="237">
        <f>SUM(E3:F3)</f>
        <v>0</v>
      </c>
      <c r="H3" s="1" t="s">
        <v>471</v>
      </c>
      <c r="I3" s="1">
        <v>0</v>
      </c>
      <c r="J3" s="1" t="b">
        <v>0</v>
      </c>
      <c r="K3">
        <v>1</v>
      </c>
      <c r="L3" t="s">
        <v>435</v>
      </c>
      <c r="M3" t="s">
        <v>436</v>
      </c>
      <c r="N3" s="323" t="s">
        <v>459</v>
      </c>
      <c r="O3" s="76">
        <v>37740</v>
      </c>
      <c r="P3" s="76">
        <v>256553</v>
      </c>
      <c r="Q3" s="76">
        <v>8368</v>
      </c>
      <c r="R3" s="76">
        <v>0</v>
      </c>
      <c r="S3" s="76">
        <v>12100</v>
      </c>
      <c r="T3" s="76">
        <v>314761</v>
      </c>
      <c r="U3">
        <v>68756</v>
      </c>
      <c r="V3">
        <v>3158</v>
      </c>
      <c r="W3">
        <v>18921</v>
      </c>
      <c r="X3">
        <v>1987</v>
      </c>
      <c r="Y3">
        <v>2210</v>
      </c>
      <c r="AB3">
        <v>36344</v>
      </c>
      <c r="AC3">
        <v>189942</v>
      </c>
      <c r="AD3">
        <v>321318</v>
      </c>
      <c r="AE3" s="1">
        <v>5</v>
      </c>
      <c r="AF3" s="1">
        <v>4</v>
      </c>
      <c r="AG3" s="1">
        <v>326</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3">
        <v>0</v>
      </c>
      <c r="BD3" s="3">
        <v>0</v>
      </c>
      <c r="BE3" s="3">
        <v>0</v>
      </c>
      <c r="BF3" s="3">
        <v>0</v>
      </c>
      <c r="BG3" s="241">
        <v>0</v>
      </c>
      <c r="BH3" s="242">
        <v>0</v>
      </c>
      <c r="BI3" s="242">
        <v>0</v>
      </c>
      <c r="BJ3" s="243">
        <v>0</v>
      </c>
      <c r="BK3">
        <v>7</v>
      </c>
      <c r="BL3">
        <v>404</v>
      </c>
      <c r="BM3">
        <v>45987</v>
      </c>
      <c r="BN3">
        <v>2220</v>
      </c>
      <c r="BO3">
        <v>0</v>
      </c>
      <c r="BP3">
        <v>0</v>
      </c>
      <c r="BQ3">
        <v>0</v>
      </c>
      <c r="BR3">
        <v>0</v>
      </c>
      <c r="BS3">
        <v>0</v>
      </c>
      <c r="BT3">
        <v>0</v>
      </c>
      <c r="BU3">
        <v>0</v>
      </c>
      <c r="BV3">
        <v>0</v>
      </c>
      <c r="BW3">
        <v>0</v>
      </c>
      <c r="BX3">
        <v>0</v>
      </c>
      <c r="BY3">
        <v>0</v>
      </c>
      <c r="BZ3">
        <v>0</v>
      </c>
      <c r="CA3">
        <v>0</v>
      </c>
      <c r="CB3">
        <v>0</v>
      </c>
      <c r="CC3">
        <v>0</v>
      </c>
      <c r="CD3">
        <v>0</v>
      </c>
      <c r="CE3">
        <v>0</v>
      </c>
      <c r="CF3">
        <v>0</v>
      </c>
      <c r="CG3">
        <v>0</v>
      </c>
      <c r="CH3">
        <v>0</v>
      </c>
      <c r="CI3" s="244">
        <v>0</v>
      </c>
      <c r="CJ3" s="244">
        <v>0</v>
      </c>
      <c r="CK3" s="244">
        <v>0</v>
      </c>
      <c r="CL3" s="244">
        <v>0</v>
      </c>
      <c r="CM3" s="241">
        <v>0</v>
      </c>
      <c r="CN3" s="242">
        <v>0</v>
      </c>
      <c r="CO3" s="242">
        <v>0</v>
      </c>
      <c r="CP3" s="243">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1">
        <v>0</v>
      </c>
      <c r="DO3" s="244">
        <v>0</v>
      </c>
      <c r="DP3" s="244">
        <v>0</v>
      </c>
      <c r="DQ3" s="244">
        <v>0</v>
      </c>
      <c r="DR3" s="244">
        <v>0</v>
      </c>
      <c r="DS3" s="241">
        <v>0</v>
      </c>
      <c r="DT3" s="242">
        <v>0</v>
      </c>
      <c r="DU3" s="242">
        <v>0</v>
      </c>
      <c r="DV3" s="243">
        <v>0</v>
      </c>
      <c r="DW3">
        <v>1</v>
      </c>
      <c r="DX3">
        <v>5</v>
      </c>
      <c r="DY3">
        <v>3181</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s="244">
        <v>0</v>
      </c>
      <c r="EV3" s="244">
        <v>0</v>
      </c>
      <c r="EW3" s="244">
        <v>0</v>
      </c>
      <c r="EX3" s="244">
        <v>0</v>
      </c>
      <c r="EY3" s="241">
        <v>0</v>
      </c>
      <c r="EZ3" s="242">
        <v>0</v>
      </c>
      <c r="FA3" s="242">
        <v>0</v>
      </c>
      <c r="FB3" s="243">
        <v>0</v>
      </c>
      <c r="FC3">
        <v>0</v>
      </c>
      <c r="FD3">
        <v>0</v>
      </c>
      <c r="FE3">
        <v>0</v>
      </c>
      <c r="FF3">
        <v>0</v>
      </c>
      <c r="FG3">
        <v>0</v>
      </c>
      <c r="FH3">
        <v>0</v>
      </c>
      <c r="FI3">
        <v>0</v>
      </c>
      <c r="FJ3">
        <v>0</v>
      </c>
      <c r="FK3">
        <v>0</v>
      </c>
      <c r="FL3">
        <v>0</v>
      </c>
      <c r="FM3">
        <v>0</v>
      </c>
      <c r="FN3">
        <v>0</v>
      </c>
      <c r="FO3">
        <v>0</v>
      </c>
      <c r="FP3">
        <v>0</v>
      </c>
      <c r="FQ3">
        <v>0</v>
      </c>
      <c r="FR3">
        <v>0</v>
      </c>
      <c r="FS3">
        <v>0</v>
      </c>
      <c r="FT3">
        <v>0</v>
      </c>
      <c r="FU3">
        <v>0</v>
      </c>
      <c r="FV3">
        <v>0</v>
      </c>
      <c r="FW3">
        <v>2</v>
      </c>
      <c r="FX3">
        <v>1800</v>
      </c>
      <c r="FY3">
        <v>546</v>
      </c>
      <c r="FZ3">
        <v>1700</v>
      </c>
      <c r="GA3">
        <v>100</v>
      </c>
      <c r="GB3">
        <v>100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0</v>
      </c>
      <c r="HI3">
        <v>5</v>
      </c>
      <c r="HJ3">
        <v>2</v>
      </c>
      <c r="HK3">
        <v>0</v>
      </c>
      <c r="HL3">
        <v>5</v>
      </c>
      <c r="HM3">
        <v>2</v>
      </c>
      <c r="HN3">
        <v>0</v>
      </c>
      <c r="HO3">
        <v>0</v>
      </c>
      <c r="HP3">
        <v>0</v>
      </c>
      <c r="HQ3" s="139">
        <v>1</v>
      </c>
      <c r="HR3" s="140">
        <v>0</v>
      </c>
      <c r="HS3" s="140">
        <v>0</v>
      </c>
      <c r="HT3" s="140">
        <v>0</v>
      </c>
      <c r="HU3" s="140">
        <v>0</v>
      </c>
      <c r="HV3" s="139">
        <v>3</v>
      </c>
      <c r="HW3" s="140">
        <v>1</v>
      </c>
      <c r="HX3" s="140">
        <v>0</v>
      </c>
      <c r="HY3" s="140">
        <v>0</v>
      </c>
      <c r="HZ3" s="140">
        <v>0</v>
      </c>
      <c r="IA3" s="139">
        <v>0</v>
      </c>
      <c r="IB3" s="140">
        <v>0</v>
      </c>
      <c r="IC3" s="140">
        <v>0</v>
      </c>
      <c r="ID3" s="140">
        <v>0</v>
      </c>
      <c r="IE3" s="140">
        <v>0</v>
      </c>
      <c r="IF3" s="139">
        <v>9</v>
      </c>
      <c r="IG3" s="140">
        <v>3</v>
      </c>
      <c r="IH3" s="140">
        <v>0</v>
      </c>
      <c r="II3" s="140">
        <v>0</v>
      </c>
      <c r="IJ3" s="140">
        <v>0</v>
      </c>
      <c r="IK3" s="140">
        <v>0</v>
      </c>
      <c r="IL3" s="140">
        <v>1</v>
      </c>
      <c r="IM3" s="140">
        <v>0</v>
      </c>
      <c r="IN3" s="139">
        <v>1</v>
      </c>
      <c r="IO3" s="140">
        <v>0</v>
      </c>
      <c r="IP3" s="140">
        <v>0</v>
      </c>
      <c r="IQ3" s="140">
        <v>0</v>
      </c>
      <c r="IR3" s="141">
        <v>0</v>
      </c>
      <c r="IS3" s="139">
        <v>0</v>
      </c>
      <c r="IT3" s="141">
        <v>1</v>
      </c>
      <c r="IU3" s="141">
        <v>7</v>
      </c>
      <c r="IV3" s="141">
        <v>5</v>
      </c>
      <c r="IW3" s="180">
        <v>12</v>
      </c>
      <c r="IX3" s="182">
        <v>0.16666666666666666</v>
      </c>
      <c r="IY3" s="182">
        <v>0</v>
      </c>
      <c r="IZ3" s="183">
        <v>0</v>
      </c>
      <c r="JA3" s="140">
        <v>0</v>
      </c>
      <c r="JB3" s="140">
        <v>0</v>
      </c>
      <c r="JC3" s="1" t="s">
        <v>427</v>
      </c>
      <c r="JD3" s="1" t="s">
        <v>427</v>
      </c>
      <c r="JE3" s="1" t="s">
        <v>427</v>
      </c>
      <c r="JF3" s="1" t="s">
        <v>427</v>
      </c>
      <c r="JG3" s="1">
        <v>0</v>
      </c>
      <c r="JH3" s="1">
        <v>0</v>
      </c>
      <c r="JM3" s="261"/>
      <c r="JN3" s="262"/>
    </row>
    <row r="4" spans="1:276" x14ac:dyDescent="0.25">
      <c r="A4" s="2">
        <f>IF(OR('Table 1'!$L$2="All Regions",'Table 1'!$L$2=" "), 1,IF('Table 1'!$L$2='DATA TEMPLATE 1617'!L4,1,0))</f>
        <v>1</v>
      </c>
      <c r="B4" s="2">
        <f>IF(OR('Table 1'!$L$3="All Disciplines",'Table 1'!$L$3=" "), 1,IF('Table 1'!$L$3='DATA TEMPLATE 1617'!M4,1,0))</f>
        <v>1</v>
      </c>
      <c r="C4" s="2">
        <f>IF(OR('Table 1'!$L$4="All Organisations",'Table 1'!$L$4=" "), 1,IF('Table 1'!$L$4='DATA TEMPLATE 1617'!N4,1,0))</f>
        <v>1</v>
      </c>
      <c r="D4" s="2">
        <f t="shared" si="0"/>
        <v>3</v>
      </c>
      <c r="E4" s="236">
        <f>IF('Table 2'!$L$2="All Diverse Led",$IZ4,IF('Table 2'!$L$2='DATA TEMPLATE 1617'!JG4,4,0))</f>
        <v>0</v>
      </c>
      <c r="F4" s="236">
        <f>IF('Table 2'!$L$2="All Diverse Led",$IZ4,IF('Table 2'!$L$2='DATA TEMPLATE 1617'!JH4,4,0))</f>
        <v>0</v>
      </c>
      <c r="G4" s="237">
        <f t="shared" ref="G4:G64" si="1">SUM(E4:F4)</f>
        <v>0</v>
      </c>
      <c r="H4" s="1" t="s">
        <v>471</v>
      </c>
      <c r="I4" s="1">
        <v>0</v>
      </c>
      <c r="J4" s="1" t="b">
        <v>0</v>
      </c>
      <c r="K4">
        <v>2</v>
      </c>
      <c r="L4" t="s">
        <v>435</v>
      </c>
      <c r="M4" t="s">
        <v>437</v>
      </c>
      <c r="N4" s="323" t="s">
        <v>459</v>
      </c>
      <c r="O4" s="76">
        <v>171108</v>
      </c>
      <c r="P4" s="76">
        <v>208839</v>
      </c>
      <c r="Q4" s="76">
        <v>10266</v>
      </c>
      <c r="R4" s="76">
        <v>0</v>
      </c>
      <c r="S4" s="76">
        <v>0</v>
      </c>
      <c r="T4" s="76">
        <v>390213</v>
      </c>
      <c r="U4">
        <v>123812</v>
      </c>
      <c r="V4">
        <v>26519</v>
      </c>
      <c r="W4">
        <v>43544</v>
      </c>
      <c r="X4">
        <v>17088</v>
      </c>
      <c r="Y4">
        <v>987</v>
      </c>
      <c r="AB4">
        <v>93938</v>
      </c>
      <c r="AC4">
        <v>3150</v>
      </c>
      <c r="AD4">
        <v>309038</v>
      </c>
      <c r="AE4" s="1">
        <v>52</v>
      </c>
      <c r="AF4" s="1">
        <v>52</v>
      </c>
      <c r="AG4" s="1">
        <v>1490</v>
      </c>
      <c r="AH4" s="1">
        <v>11970</v>
      </c>
      <c r="AI4" s="1">
        <v>0</v>
      </c>
      <c r="AJ4" s="1">
        <v>0</v>
      </c>
      <c r="AK4" s="1">
        <v>0</v>
      </c>
      <c r="AL4" s="1">
        <v>0</v>
      </c>
      <c r="AM4" s="1">
        <v>10</v>
      </c>
      <c r="AN4" s="1">
        <v>10</v>
      </c>
      <c r="AO4" s="1">
        <v>510</v>
      </c>
      <c r="AP4" s="1">
        <v>2606</v>
      </c>
      <c r="AQ4" s="1">
        <v>0</v>
      </c>
      <c r="AR4" s="1">
        <v>0</v>
      </c>
      <c r="AS4" s="1">
        <v>0</v>
      </c>
      <c r="AT4" s="1">
        <v>0</v>
      </c>
      <c r="AU4" s="1">
        <v>0</v>
      </c>
      <c r="AV4" s="1">
        <v>0</v>
      </c>
      <c r="AW4" s="1">
        <v>0</v>
      </c>
      <c r="AX4" s="1">
        <v>0</v>
      </c>
      <c r="AY4" s="1">
        <v>0</v>
      </c>
      <c r="AZ4" s="1">
        <v>0</v>
      </c>
      <c r="BA4" s="1">
        <v>0</v>
      </c>
      <c r="BB4" s="1">
        <v>0</v>
      </c>
      <c r="BC4" s="3">
        <v>10</v>
      </c>
      <c r="BD4" s="3">
        <v>10</v>
      </c>
      <c r="BE4" s="3">
        <v>510</v>
      </c>
      <c r="BF4" s="3">
        <v>2606</v>
      </c>
      <c r="BG4" s="241">
        <v>0</v>
      </c>
      <c r="BH4" s="242">
        <v>0</v>
      </c>
      <c r="BI4" s="242">
        <v>0</v>
      </c>
      <c r="BJ4" s="243">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s="244">
        <v>0</v>
      </c>
      <c r="CJ4" s="244">
        <v>0</v>
      </c>
      <c r="CK4" s="244">
        <v>0</v>
      </c>
      <c r="CL4" s="244">
        <v>0</v>
      </c>
      <c r="CM4" s="241">
        <v>0</v>
      </c>
      <c r="CN4" s="242">
        <v>0</v>
      </c>
      <c r="CO4" s="242">
        <v>0</v>
      </c>
      <c r="CP4" s="243">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1">
        <v>0</v>
      </c>
      <c r="DO4" s="244">
        <v>0</v>
      </c>
      <c r="DP4" s="244">
        <v>0</v>
      </c>
      <c r="DQ4" s="244">
        <v>0</v>
      </c>
      <c r="DR4" s="244">
        <v>0</v>
      </c>
      <c r="DS4" s="241">
        <v>0</v>
      </c>
      <c r="DT4" s="242">
        <v>0</v>
      </c>
      <c r="DU4" s="242">
        <v>0</v>
      </c>
      <c r="DV4" s="243">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s="244">
        <v>0</v>
      </c>
      <c r="EV4" s="244">
        <v>0</v>
      </c>
      <c r="EW4" s="244">
        <v>0</v>
      </c>
      <c r="EX4" s="244">
        <v>0</v>
      </c>
      <c r="EY4" s="241">
        <v>0</v>
      </c>
      <c r="EZ4" s="242">
        <v>0</v>
      </c>
      <c r="FA4" s="242">
        <v>0</v>
      </c>
      <c r="FB4" s="243">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2</v>
      </c>
      <c r="HM4">
        <v>3</v>
      </c>
      <c r="HN4">
        <v>0</v>
      </c>
      <c r="HO4">
        <v>0</v>
      </c>
      <c r="HP4">
        <v>0</v>
      </c>
      <c r="HQ4" s="139">
        <v>2</v>
      </c>
      <c r="HR4" s="140">
        <v>0</v>
      </c>
      <c r="HS4" s="140">
        <v>0</v>
      </c>
      <c r="HT4" s="140">
        <v>0</v>
      </c>
      <c r="HU4" s="140">
        <v>0</v>
      </c>
      <c r="HV4" s="139">
        <v>0</v>
      </c>
      <c r="HW4" s="140">
        <v>0</v>
      </c>
      <c r="HX4" s="140">
        <v>0</v>
      </c>
      <c r="HY4" s="140">
        <v>0</v>
      </c>
      <c r="HZ4" s="140">
        <v>0</v>
      </c>
      <c r="IA4" s="139">
        <v>0</v>
      </c>
      <c r="IB4" s="140">
        <v>0</v>
      </c>
      <c r="IC4" s="140">
        <v>0</v>
      </c>
      <c r="ID4" s="140">
        <v>0</v>
      </c>
      <c r="IE4" s="140">
        <v>0</v>
      </c>
      <c r="IF4" s="139">
        <v>4</v>
      </c>
      <c r="IG4" s="140">
        <v>3</v>
      </c>
      <c r="IH4" s="140">
        <v>0</v>
      </c>
      <c r="II4" s="140">
        <v>0</v>
      </c>
      <c r="IJ4" s="140">
        <v>0</v>
      </c>
      <c r="IK4" s="140">
        <v>0</v>
      </c>
      <c r="IL4" s="140">
        <v>0</v>
      </c>
      <c r="IM4" s="140">
        <v>0</v>
      </c>
      <c r="IN4" s="139">
        <v>0</v>
      </c>
      <c r="IO4" s="140">
        <v>0</v>
      </c>
      <c r="IP4" s="140">
        <v>0</v>
      </c>
      <c r="IQ4" s="140">
        <v>0</v>
      </c>
      <c r="IR4" s="141">
        <v>0</v>
      </c>
      <c r="IS4" s="139">
        <v>0</v>
      </c>
      <c r="IT4" s="141">
        <v>2</v>
      </c>
      <c r="IU4" s="141">
        <v>5</v>
      </c>
      <c r="IV4" s="141">
        <v>2</v>
      </c>
      <c r="IW4" s="180">
        <v>7</v>
      </c>
      <c r="IX4" s="182">
        <v>0.2857142857142857</v>
      </c>
      <c r="IY4" s="182">
        <v>0</v>
      </c>
      <c r="IZ4" s="183">
        <v>0</v>
      </c>
      <c r="JA4" s="140">
        <v>0</v>
      </c>
      <c r="JB4" s="140">
        <v>0</v>
      </c>
      <c r="JC4" s="1" t="s">
        <v>427</v>
      </c>
      <c r="JD4" s="1" t="s">
        <v>427</v>
      </c>
      <c r="JE4" s="1" t="s">
        <v>427</v>
      </c>
      <c r="JF4" s="1" t="s">
        <v>427</v>
      </c>
      <c r="JG4" s="1">
        <v>0</v>
      </c>
      <c r="JH4" s="1">
        <v>0</v>
      </c>
      <c r="JI4" s="284"/>
      <c r="JM4" s="261"/>
      <c r="JN4" s="262"/>
      <c r="JO4" s="284"/>
      <c r="JP4" s="284"/>
    </row>
    <row r="5" spans="1:276" x14ac:dyDescent="0.25">
      <c r="A5" s="2">
        <f>IF(OR('Table 1'!$L$2="All Regions",'Table 1'!$L$2=" "), 1,IF('Table 1'!$L$2='DATA TEMPLATE 1617'!L5,1,0))</f>
        <v>1</v>
      </c>
      <c r="B5" s="2">
        <f>IF(OR('Table 1'!$L$3="All Disciplines",'Table 1'!$L$3=" "), 1,IF('Table 1'!$L$3='DATA TEMPLATE 1617'!M5,1,0))</f>
        <v>1</v>
      </c>
      <c r="C5" s="2">
        <f>IF(OR('Table 1'!$L$4="All Organisations",'Table 1'!$L$4=" "), 1,IF('Table 1'!$L$4='DATA TEMPLATE 1617'!N5,1,0))</f>
        <v>1</v>
      </c>
      <c r="D5" s="2">
        <f t="shared" si="0"/>
        <v>3</v>
      </c>
      <c r="E5" s="236">
        <f>IF('Table 2'!$L$2="All Diverse Led",$IZ5,IF('Table 2'!$L$2='DATA TEMPLATE 1617'!JG5,4,0))</f>
        <v>0</v>
      </c>
      <c r="F5" s="236">
        <f>IF('Table 2'!$L$2="All Diverse Led",$IZ5,IF('Table 2'!$L$2='DATA TEMPLATE 1617'!JH5,4,0))</f>
        <v>0</v>
      </c>
      <c r="G5" s="237">
        <f t="shared" si="1"/>
        <v>0</v>
      </c>
      <c r="H5" s="1">
        <v>0</v>
      </c>
      <c r="I5" s="1">
        <v>0</v>
      </c>
      <c r="J5" s="1" t="b">
        <v>0</v>
      </c>
      <c r="K5">
        <v>3</v>
      </c>
      <c r="L5" t="s">
        <v>447</v>
      </c>
      <c r="M5" t="s">
        <v>442</v>
      </c>
      <c r="N5" s="323" t="s">
        <v>458</v>
      </c>
      <c r="O5" s="76">
        <v>13937</v>
      </c>
      <c r="P5" s="76">
        <v>40000</v>
      </c>
      <c r="Q5" s="76">
        <v>19659</v>
      </c>
      <c r="R5" s="76">
        <v>0</v>
      </c>
      <c r="S5" s="76">
        <v>0</v>
      </c>
      <c r="T5" s="76">
        <v>73596</v>
      </c>
      <c r="U5">
        <v>71411</v>
      </c>
      <c r="V5">
        <v>4652</v>
      </c>
      <c r="W5">
        <v>0</v>
      </c>
      <c r="X5">
        <v>250</v>
      </c>
      <c r="Y5">
        <v>1786</v>
      </c>
      <c r="AB5">
        <v>3348</v>
      </c>
      <c r="AC5">
        <v>0</v>
      </c>
      <c r="AD5">
        <v>81447</v>
      </c>
      <c r="AE5" s="1">
        <v>0</v>
      </c>
      <c r="AF5" s="1">
        <v>0</v>
      </c>
      <c r="AG5" s="1">
        <v>0</v>
      </c>
      <c r="AH5" s="1">
        <v>0</v>
      </c>
      <c r="AI5" s="1">
        <v>0</v>
      </c>
      <c r="AJ5" s="1">
        <v>0</v>
      </c>
      <c r="AK5" s="1">
        <v>0</v>
      </c>
      <c r="AL5" s="1">
        <v>0</v>
      </c>
      <c r="AM5" s="1">
        <v>0</v>
      </c>
      <c r="AN5" s="1">
        <v>0</v>
      </c>
      <c r="AO5" s="1">
        <v>0</v>
      </c>
      <c r="AP5" s="1">
        <v>0</v>
      </c>
      <c r="AQ5" s="1">
        <v>0</v>
      </c>
      <c r="AR5" s="1">
        <v>0</v>
      </c>
      <c r="AS5" s="1">
        <v>0</v>
      </c>
      <c r="AT5" s="1">
        <v>0</v>
      </c>
      <c r="AU5" s="1">
        <v>0</v>
      </c>
      <c r="AV5" s="1">
        <v>0</v>
      </c>
      <c r="AW5" s="1">
        <v>0</v>
      </c>
      <c r="AX5" s="1">
        <v>0</v>
      </c>
      <c r="AY5" s="1">
        <v>0</v>
      </c>
      <c r="AZ5" s="1">
        <v>0</v>
      </c>
      <c r="BA5" s="1">
        <v>0</v>
      </c>
      <c r="BB5" s="1">
        <v>0</v>
      </c>
      <c r="BC5" s="3">
        <v>0</v>
      </c>
      <c r="BD5" s="3">
        <v>0</v>
      </c>
      <c r="BE5" s="3">
        <v>0</v>
      </c>
      <c r="BF5" s="3">
        <v>0</v>
      </c>
      <c r="BG5" s="241">
        <v>0</v>
      </c>
      <c r="BH5" s="242">
        <v>0</v>
      </c>
      <c r="BI5" s="242">
        <v>0</v>
      </c>
      <c r="BJ5" s="243">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s="244">
        <v>0</v>
      </c>
      <c r="CJ5" s="244">
        <v>0</v>
      </c>
      <c r="CK5" s="244">
        <v>0</v>
      </c>
      <c r="CL5" s="244">
        <v>0</v>
      </c>
      <c r="CM5" s="241">
        <v>0</v>
      </c>
      <c r="CN5" s="242">
        <v>0</v>
      </c>
      <c r="CO5" s="242">
        <v>0</v>
      </c>
      <c r="CP5" s="243">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1">
        <v>0</v>
      </c>
      <c r="DO5" s="244">
        <v>0</v>
      </c>
      <c r="DP5" s="244">
        <v>0</v>
      </c>
      <c r="DQ5" s="244">
        <v>0</v>
      </c>
      <c r="DR5" s="244">
        <v>0</v>
      </c>
      <c r="DS5" s="241">
        <v>0</v>
      </c>
      <c r="DT5" s="242">
        <v>0</v>
      </c>
      <c r="DU5" s="242">
        <v>0</v>
      </c>
      <c r="DV5" s="243">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s="244">
        <v>0</v>
      </c>
      <c r="EV5" s="244">
        <v>0</v>
      </c>
      <c r="EW5" s="244">
        <v>0</v>
      </c>
      <c r="EX5" s="244">
        <v>0</v>
      </c>
      <c r="EY5" s="241">
        <v>0</v>
      </c>
      <c r="EZ5" s="242">
        <v>0</v>
      </c>
      <c r="FA5" s="242">
        <v>0</v>
      </c>
      <c r="FB5" s="243">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3</v>
      </c>
      <c r="GJ5">
        <v>8</v>
      </c>
      <c r="GK5">
        <v>9</v>
      </c>
      <c r="GL5">
        <v>11</v>
      </c>
      <c r="GM5">
        <v>1</v>
      </c>
      <c r="GN5">
        <v>2700</v>
      </c>
      <c r="GO5">
        <v>3</v>
      </c>
      <c r="GP5">
        <v>2700</v>
      </c>
      <c r="GQ5">
        <v>0</v>
      </c>
      <c r="GR5">
        <v>0</v>
      </c>
      <c r="GS5">
        <v>1850</v>
      </c>
      <c r="GT5">
        <v>2400</v>
      </c>
      <c r="GU5">
        <v>0</v>
      </c>
      <c r="GV5">
        <v>0</v>
      </c>
      <c r="GW5">
        <v>9</v>
      </c>
      <c r="GX5">
        <v>3731</v>
      </c>
      <c r="GY5">
        <v>0</v>
      </c>
      <c r="GZ5">
        <v>0</v>
      </c>
      <c r="HA5">
        <v>0</v>
      </c>
      <c r="HB5">
        <v>0</v>
      </c>
      <c r="HC5">
        <v>0</v>
      </c>
      <c r="HD5">
        <v>0</v>
      </c>
      <c r="HE5">
        <v>0</v>
      </c>
      <c r="HF5">
        <v>0</v>
      </c>
      <c r="HG5">
        <v>0</v>
      </c>
      <c r="HH5">
        <v>0</v>
      </c>
      <c r="HI5">
        <v>0</v>
      </c>
      <c r="HJ5">
        <v>0</v>
      </c>
      <c r="HK5">
        <v>3</v>
      </c>
      <c r="HL5">
        <v>6</v>
      </c>
      <c r="HM5">
        <v>6</v>
      </c>
      <c r="HN5">
        <v>0</v>
      </c>
      <c r="HO5">
        <v>0</v>
      </c>
      <c r="HP5">
        <v>0</v>
      </c>
      <c r="HQ5" s="139">
        <v>0</v>
      </c>
      <c r="HR5" s="140">
        <v>0</v>
      </c>
      <c r="HS5" s="140">
        <v>0</v>
      </c>
      <c r="HT5" s="140">
        <v>0</v>
      </c>
      <c r="HU5" s="140">
        <v>0</v>
      </c>
      <c r="HV5" s="139">
        <v>0</v>
      </c>
      <c r="HW5" s="140">
        <v>0</v>
      </c>
      <c r="HX5" s="140">
        <v>0</v>
      </c>
      <c r="HY5" s="140">
        <v>0</v>
      </c>
      <c r="HZ5" s="140">
        <v>0</v>
      </c>
      <c r="IA5" s="139">
        <v>0</v>
      </c>
      <c r="IB5" s="140">
        <v>0</v>
      </c>
      <c r="IC5" s="140">
        <v>0</v>
      </c>
      <c r="ID5" s="140">
        <v>0</v>
      </c>
      <c r="IE5" s="140">
        <v>0</v>
      </c>
      <c r="IF5" s="139">
        <v>6</v>
      </c>
      <c r="IG5" s="140">
        <v>6</v>
      </c>
      <c r="IH5" s="140">
        <v>0</v>
      </c>
      <c r="II5" s="140">
        <v>0</v>
      </c>
      <c r="IJ5" s="140">
        <v>0</v>
      </c>
      <c r="IK5" s="140">
        <v>0</v>
      </c>
      <c r="IL5" s="140">
        <v>0</v>
      </c>
      <c r="IM5" s="140">
        <v>0</v>
      </c>
      <c r="IN5" s="139">
        <v>0</v>
      </c>
      <c r="IO5" s="140">
        <v>0</v>
      </c>
      <c r="IP5" s="140">
        <v>0</v>
      </c>
      <c r="IQ5" s="140">
        <v>0</v>
      </c>
      <c r="IR5" s="141">
        <v>0</v>
      </c>
      <c r="IS5" s="139">
        <v>0</v>
      </c>
      <c r="IT5" s="141">
        <v>5</v>
      </c>
      <c r="IU5" s="141">
        <v>12</v>
      </c>
      <c r="IV5" s="141">
        <v>0</v>
      </c>
      <c r="IW5" s="180">
        <v>12</v>
      </c>
      <c r="IX5" s="182">
        <v>0.41666666666666669</v>
      </c>
      <c r="IY5" s="182">
        <v>0</v>
      </c>
      <c r="IZ5" s="183">
        <v>0</v>
      </c>
      <c r="JA5" s="140">
        <v>0</v>
      </c>
      <c r="JB5" s="140">
        <v>0</v>
      </c>
      <c r="JC5" s="1" t="s">
        <v>427</v>
      </c>
      <c r="JD5" s="1" t="s">
        <v>427</v>
      </c>
      <c r="JE5" s="1" t="s">
        <v>427</v>
      </c>
      <c r="JF5" s="1" t="s">
        <v>426</v>
      </c>
      <c r="JG5" s="1">
        <v>0</v>
      </c>
      <c r="JH5" s="1">
        <v>0</v>
      </c>
      <c r="JI5" s="284"/>
      <c r="JM5" s="261"/>
      <c r="JN5" s="262"/>
      <c r="JO5" s="284"/>
      <c r="JP5" s="284"/>
    </row>
    <row r="6" spans="1:276" x14ac:dyDescent="0.25">
      <c r="A6" s="2">
        <f>IF(OR('Table 1'!$L$2="All Regions",'Table 1'!$L$2=" "), 1,IF('Table 1'!$L$2='DATA TEMPLATE 1617'!L6,1,0))</f>
        <v>1</v>
      </c>
      <c r="B6" s="2">
        <f>IF(OR('Table 1'!$L$3="All Disciplines",'Table 1'!$L$3=" "), 1,IF('Table 1'!$L$3='DATA TEMPLATE 1617'!M6,1,0))</f>
        <v>1</v>
      </c>
      <c r="C6" s="2">
        <f>IF(OR('Table 1'!$L$4="All Organisations",'Table 1'!$L$4=" "), 1,IF('Table 1'!$L$4='DATA TEMPLATE 1617'!N6,1,0))</f>
        <v>1</v>
      </c>
      <c r="D6" s="2">
        <f t="shared" si="0"/>
        <v>3</v>
      </c>
      <c r="E6" s="236">
        <f>IF('Table 2'!$L$2="All Diverse Led",$IZ6,IF('Table 2'!$L$2='DATA TEMPLATE 1617'!JG6,4,0))</f>
        <v>0</v>
      </c>
      <c r="F6" s="236">
        <f>IF('Table 2'!$L$2="All Diverse Led",$IZ6,IF('Table 2'!$L$2='DATA TEMPLATE 1617'!JH6,4,0))</f>
        <v>0</v>
      </c>
      <c r="G6" s="237">
        <f t="shared" si="1"/>
        <v>0</v>
      </c>
      <c r="H6" s="1" t="s">
        <v>471</v>
      </c>
      <c r="I6" s="1">
        <v>0</v>
      </c>
      <c r="J6" s="1" t="b">
        <v>0</v>
      </c>
      <c r="K6">
        <v>4</v>
      </c>
      <c r="L6" t="s">
        <v>435</v>
      </c>
      <c r="M6" t="s">
        <v>438</v>
      </c>
      <c r="N6" s="323" t="s">
        <v>460</v>
      </c>
      <c r="O6" s="76">
        <v>3061752</v>
      </c>
      <c r="P6" s="76">
        <v>6123000</v>
      </c>
      <c r="Q6" s="76">
        <v>1631144</v>
      </c>
      <c r="R6" s="76">
        <v>0</v>
      </c>
      <c r="S6" s="76">
        <v>4559542</v>
      </c>
      <c r="T6" s="76">
        <v>15375438</v>
      </c>
      <c r="U6">
        <v>11625070</v>
      </c>
      <c r="V6">
        <v>932796</v>
      </c>
      <c r="W6">
        <v>747676</v>
      </c>
      <c r="X6">
        <v>416593</v>
      </c>
      <c r="Y6">
        <v>148106</v>
      </c>
      <c r="AB6">
        <v>1809639</v>
      </c>
      <c r="AC6">
        <v>0</v>
      </c>
      <c r="AD6">
        <v>15679880</v>
      </c>
      <c r="AE6" s="1">
        <v>22</v>
      </c>
      <c r="AF6" s="1">
        <v>63</v>
      </c>
      <c r="AG6" s="1">
        <v>41800</v>
      </c>
      <c r="AH6" s="1">
        <v>0</v>
      </c>
      <c r="AI6" s="1">
        <v>33</v>
      </c>
      <c r="AJ6" s="1">
        <v>89</v>
      </c>
      <c r="AK6" s="1">
        <v>60196</v>
      </c>
      <c r="AL6" s="1">
        <v>0</v>
      </c>
      <c r="AM6" s="1">
        <v>2</v>
      </c>
      <c r="AN6" s="1">
        <v>6</v>
      </c>
      <c r="AO6" s="1">
        <v>9883</v>
      </c>
      <c r="AP6" s="1">
        <v>0</v>
      </c>
      <c r="AQ6" s="1">
        <v>0</v>
      </c>
      <c r="AR6" s="1">
        <v>0</v>
      </c>
      <c r="AS6" s="1">
        <v>0</v>
      </c>
      <c r="AT6" s="1">
        <v>0</v>
      </c>
      <c r="AU6" s="1">
        <v>0</v>
      </c>
      <c r="AV6" s="1">
        <v>0</v>
      </c>
      <c r="AW6" s="1">
        <v>0</v>
      </c>
      <c r="AX6" s="1">
        <v>0</v>
      </c>
      <c r="AY6" s="1">
        <v>0</v>
      </c>
      <c r="AZ6" s="1">
        <v>0</v>
      </c>
      <c r="BA6" s="1">
        <v>0</v>
      </c>
      <c r="BB6" s="1">
        <v>0</v>
      </c>
      <c r="BC6" s="3">
        <v>35</v>
      </c>
      <c r="BD6" s="3">
        <v>95</v>
      </c>
      <c r="BE6" s="3">
        <v>70079</v>
      </c>
      <c r="BF6" s="3">
        <v>0</v>
      </c>
      <c r="BG6" s="241">
        <v>0</v>
      </c>
      <c r="BH6" s="242">
        <v>0</v>
      </c>
      <c r="BI6" s="242">
        <v>0</v>
      </c>
      <c r="BJ6" s="243">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s="244">
        <v>0</v>
      </c>
      <c r="CJ6" s="244">
        <v>0</v>
      </c>
      <c r="CK6" s="244">
        <v>0</v>
      </c>
      <c r="CL6" s="244">
        <v>0</v>
      </c>
      <c r="CM6" s="241">
        <v>0</v>
      </c>
      <c r="CN6" s="242">
        <v>0</v>
      </c>
      <c r="CO6" s="242">
        <v>0</v>
      </c>
      <c r="CP6" s="243">
        <v>0</v>
      </c>
      <c r="CQ6" s="1">
        <v>0</v>
      </c>
      <c r="CR6" s="1">
        <v>0</v>
      </c>
      <c r="CS6" s="1">
        <v>0</v>
      </c>
      <c r="CT6" s="1">
        <v>0</v>
      </c>
      <c r="CU6" s="1">
        <v>2</v>
      </c>
      <c r="CV6" s="1">
        <v>2</v>
      </c>
      <c r="CW6" s="1">
        <v>118</v>
      </c>
      <c r="CX6" s="1">
        <v>0</v>
      </c>
      <c r="CY6" s="1">
        <v>0</v>
      </c>
      <c r="CZ6" s="1">
        <v>0</v>
      </c>
      <c r="DA6" s="1">
        <v>0</v>
      </c>
      <c r="DB6" s="1">
        <v>0</v>
      </c>
      <c r="DC6" s="1">
        <v>0</v>
      </c>
      <c r="DD6" s="1">
        <v>0</v>
      </c>
      <c r="DE6" s="1">
        <v>0</v>
      </c>
      <c r="DF6" s="1">
        <v>0</v>
      </c>
      <c r="DG6" s="1">
        <v>1</v>
      </c>
      <c r="DH6" s="1">
        <v>1</v>
      </c>
      <c r="DI6" s="1">
        <v>97</v>
      </c>
      <c r="DJ6" s="1">
        <v>0</v>
      </c>
      <c r="DK6" s="1">
        <v>0</v>
      </c>
      <c r="DL6" s="1">
        <v>0</v>
      </c>
      <c r="DM6" s="1">
        <v>0</v>
      </c>
      <c r="DN6" s="1">
        <v>0</v>
      </c>
      <c r="DO6" s="244">
        <v>2</v>
      </c>
      <c r="DP6" s="244">
        <v>2</v>
      </c>
      <c r="DQ6" s="244">
        <v>118</v>
      </c>
      <c r="DR6" s="244">
        <v>0</v>
      </c>
      <c r="DS6" s="241">
        <v>1</v>
      </c>
      <c r="DT6" s="242">
        <v>1</v>
      </c>
      <c r="DU6" s="242">
        <v>97</v>
      </c>
      <c r="DV6" s="243">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s="244">
        <v>0</v>
      </c>
      <c r="EV6" s="244">
        <v>0</v>
      </c>
      <c r="EW6" s="244">
        <v>0</v>
      </c>
      <c r="EX6" s="244">
        <v>0</v>
      </c>
      <c r="EY6" s="241">
        <v>0</v>
      </c>
      <c r="EZ6" s="242">
        <v>0</v>
      </c>
      <c r="FA6" s="242">
        <v>0</v>
      </c>
      <c r="FB6" s="243">
        <v>0</v>
      </c>
      <c r="FC6">
        <v>0</v>
      </c>
      <c r="FD6">
        <v>0</v>
      </c>
      <c r="FE6">
        <v>0</v>
      </c>
      <c r="FF6">
        <v>0</v>
      </c>
      <c r="FG6">
        <v>0</v>
      </c>
      <c r="FH6">
        <v>0</v>
      </c>
      <c r="FI6">
        <v>0</v>
      </c>
      <c r="FJ6">
        <v>0</v>
      </c>
      <c r="FK6">
        <v>0</v>
      </c>
      <c r="FL6">
        <v>0</v>
      </c>
      <c r="FM6">
        <v>0</v>
      </c>
      <c r="FN6">
        <v>0</v>
      </c>
      <c r="FO6">
        <v>0</v>
      </c>
      <c r="FP6">
        <v>2</v>
      </c>
      <c r="FQ6">
        <v>140000</v>
      </c>
      <c r="FR6">
        <v>0</v>
      </c>
      <c r="FS6">
        <v>1</v>
      </c>
      <c r="FT6">
        <v>16830</v>
      </c>
      <c r="FU6">
        <v>10</v>
      </c>
      <c r="FV6">
        <v>340</v>
      </c>
      <c r="FW6">
        <v>0</v>
      </c>
      <c r="FX6">
        <v>0</v>
      </c>
      <c r="FY6">
        <v>0</v>
      </c>
      <c r="FZ6">
        <v>0</v>
      </c>
      <c r="GA6">
        <v>0</v>
      </c>
      <c r="GB6">
        <v>0</v>
      </c>
      <c r="GC6">
        <v>0</v>
      </c>
      <c r="GD6">
        <v>0</v>
      </c>
      <c r="GE6">
        <v>0</v>
      </c>
      <c r="GF6">
        <v>0</v>
      </c>
      <c r="GG6">
        <v>0</v>
      </c>
      <c r="GH6">
        <v>0</v>
      </c>
      <c r="GI6">
        <v>0</v>
      </c>
      <c r="GJ6">
        <v>0</v>
      </c>
      <c r="GK6">
        <v>0</v>
      </c>
      <c r="GL6">
        <v>0</v>
      </c>
      <c r="GM6">
        <v>0</v>
      </c>
      <c r="GN6">
        <v>0</v>
      </c>
      <c r="GO6">
        <v>0</v>
      </c>
      <c r="GP6">
        <v>0</v>
      </c>
      <c r="GQ6">
        <v>0</v>
      </c>
      <c r="GR6">
        <v>0</v>
      </c>
      <c r="GS6">
        <v>0</v>
      </c>
      <c r="GT6">
        <v>0</v>
      </c>
      <c r="GU6">
        <v>0</v>
      </c>
      <c r="GV6">
        <v>0</v>
      </c>
      <c r="GW6">
        <v>46</v>
      </c>
      <c r="GX6">
        <v>39200</v>
      </c>
      <c r="GY6">
        <v>48</v>
      </c>
      <c r="GZ6">
        <v>117270</v>
      </c>
      <c r="HA6">
        <v>0</v>
      </c>
      <c r="HB6">
        <v>0</v>
      </c>
      <c r="HC6">
        <v>0</v>
      </c>
      <c r="HD6">
        <v>0</v>
      </c>
      <c r="HE6">
        <v>0</v>
      </c>
      <c r="HF6">
        <v>0</v>
      </c>
      <c r="HG6">
        <v>0</v>
      </c>
      <c r="HH6">
        <v>0</v>
      </c>
      <c r="HI6">
        <v>0</v>
      </c>
      <c r="HJ6">
        <v>0</v>
      </c>
      <c r="HK6">
        <v>0</v>
      </c>
      <c r="HL6">
        <v>4</v>
      </c>
      <c r="HM6">
        <v>8</v>
      </c>
      <c r="HN6">
        <v>0</v>
      </c>
      <c r="HO6">
        <v>0</v>
      </c>
      <c r="HP6">
        <v>0</v>
      </c>
      <c r="HQ6" s="139">
        <v>3</v>
      </c>
      <c r="HR6" s="140">
        <v>6</v>
      </c>
      <c r="HS6" s="140">
        <v>0</v>
      </c>
      <c r="HT6" s="140">
        <v>0</v>
      </c>
      <c r="HU6" s="140">
        <v>0</v>
      </c>
      <c r="HV6" s="139">
        <v>0</v>
      </c>
      <c r="HW6" s="140">
        <v>1</v>
      </c>
      <c r="HX6" s="140">
        <v>0</v>
      </c>
      <c r="HY6" s="140">
        <v>0</v>
      </c>
      <c r="HZ6" s="140">
        <v>0</v>
      </c>
      <c r="IA6" s="139">
        <v>0</v>
      </c>
      <c r="IB6" s="140">
        <v>0</v>
      </c>
      <c r="IC6" s="140">
        <v>0</v>
      </c>
      <c r="ID6" s="140">
        <v>0</v>
      </c>
      <c r="IE6" s="140">
        <v>0</v>
      </c>
      <c r="IF6" s="139">
        <v>7</v>
      </c>
      <c r="IG6" s="140">
        <v>15</v>
      </c>
      <c r="IH6" s="140">
        <v>0</v>
      </c>
      <c r="II6" s="140">
        <v>0</v>
      </c>
      <c r="IJ6" s="140">
        <v>0</v>
      </c>
      <c r="IK6" s="140">
        <v>1</v>
      </c>
      <c r="IL6" s="140">
        <v>1</v>
      </c>
      <c r="IM6" s="140">
        <v>0</v>
      </c>
      <c r="IN6" s="139">
        <v>2</v>
      </c>
      <c r="IO6" s="140">
        <v>0</v>
      </c>
      <c r="IP6" s="140">
        <v>0</v>
      </c>
      <c r="IQ6" s="140">
        <v>0</v>
      </c>
      <c r="IR6" s="141">
        <v>0</v>
      </c>
      <c r="IS6" s="139">
        <v>0</v>
      </c>
      <c r="IT6" s="141">
        <v>1</v>
      </c>
      <c r="IU6" s="141">
        <v>12</v>
      </c>
      <c r="IV6" s="141">
        <v>10</v>
      </c>
      <c r="IW6" s="180">
        <v>22</v>
      </c>
      <c r="IX6" s="182">
        <v>0.13636363636363635</v>
      </c>
      <c r="IY6" s="182">
        <v>0</v>
      </c>
      <c r="IZ6" s="183">
        <v>0</v>
      </c>
      <c r="JA6" s="140">
        <v>0</v>
      </c>
      <c r="JB6" s="140">
        <v>0</v>
      </c>
      <c r="JC6" s="1" t="s">
        <v>427</v>
      </c>
      <c r="JD6" s="1" t="s">
        <v>427</v>
      </c>
      <c r="JE6" s="1" t="s">
        <v>427</v>
      </c>
      <c r="JF6" s="1" t="s">
        <v>427</v>
      </c>
      <c r="JG6" s="1">
        <v>0</v>
      </c>
      <c r="JH6" s="1">
        <v>0</v>
      </c>
      <c r="JI6" s="284"/>
      <c r="JM6" s="261"/>
      <c r="JN6" s="262"/>
      <c r="JO6" s="284"/>
      <c r="JP6" s="284"/>
    </row>
    <row r="7" spans="1:276" x14ac:dyDescent="0.25">
      <c r="A7" s="2">
        <f>IF(OR('Table 1'!$L$2="All Regions",'Table 1'!$L$2=" "), 1,IF('Table 1'!$L$2='DATA TEMPLATE 1617'!L7,1,0))</f>
        <v>1</v>
      </c>
      <c r="B7" s="2">
        <f>IF(OR('Table 1'!$L$3="All Disciplines",'Table 1'!$L$3=" "), 1,IF('Table 1'!$L$3='DATA TEMPLATE 1617'!M7,1,0))</f>
        <v>1</v>
      </c>
      <c r="C7" s="2">
        <f>IF(OR('Table 1'!$L$4="All Organisations",'Table 1'!$L$4=" "), 1,IF('Table 1'!$L$4='DATA TEMPLATE 1617'!N7,1,0))</f>
        <v>1</v>
      </c>
      <c r="D7" s="2">
        <f t="shared" si="0"/>
        <v>3</v>
      </c>
      <c r="E7" s="236">
        <f>IF('Table 2'!$L$2="All Diverse Led",$IZ7,IF('Table 2'!$L$2='DATA TEMPLATE 1617'!JG7,4,0))</f>
        <v>0</v>
      </c>
      <c r="F7" s="236">
        <f>IF('Table 2'!$L$2="All Diverse Led",$IZ7,IF('Table 2'!$L$2='DATA TEMPLATE 1617'!JH7,4,0))</f>
        <v>0</v>
      </c>
      <c r="G7" s="237">
        <f t="shared" si="1"/>
        <v>0</v>
      </c>
      <c r="H7" s="1" t="s">
        <v>471</v>
      </c>
      <c r="I7" s="1">
        <v>0</v>
      </c>
      <c r="J7" s="1" t="b">
        <v>0</v>
      </c>
      <c r="K7" s="284">
        <v>5</v>
      </c>
      <c r="L7" t="s">
        <v>439</v>
      </c>
      <c r="M7" t="s">
        <v>440</v>
      </c>
      <c r="N7" s="323" t="s">
        <v>460</v>
      </c>
      <c r="O7" s="76">
        <v>22209377</v>
      </c>
      <c r="P7" s="76">
        <v>19528000</v>
      </c>
      <c r="Q7" s="76">
        <v>8039999</v>
      </c>
      <c r="R7" s="76">
        <v>0</v>
      </c>
      <c r="S7" s="76">
        <v>0</v>
      </c>
      <c r="T7" s="76">
        <v>49777376</v>
      </c>
      <c r="U7">
        <v>35175903</v>
      </c>
      <c r="V7">
        <v>3087911</v>
      </c>
      <c r="W7">
        <v>1071216</v>
      </c>
      <c r="X7">
        <v>3975445</v>
      </c>
      <c r="Y7">
        <v>351980</v>
      </c>
      <c r="AB7">
        <v>3287774</v>
      </c>
      <c r="AC7">
        <v>520270</v>
      </c>
      <c r="AD7">
        <v>47470499</v>
      </c>
      <c r="AE7" s="1">
        <v>1950</v>
      </c>
      <c r="AF7" s="1">
        <v>351</v>
      </c>
      <c r="AG7" s="1">
        <v>863716</v>
      </c>
      <c r="AH7" s="253">
        <v>0</v>
      </c>
      <c r="AI7" s="1">
        <v>0</v>
      </c>
      <c r="AJ7" s="1">
        <v>0</v>
      </c>
      <c r="AK7" s="1">
        <v>0</v>
      </c>
      <c r="AL7" s="1">
        <v>0</v>
      </c>
      <c r="AM7" s="1">
        <v>9</v>
      </c>
      <c r="AN7" s="1">
        <v>9</v>
      </c>
      <c r="AO7" s="1">
        <v>14417</v>
      </c>
      <c r="AP7" s="1">
        <v>0</v>
      </c>
      <c r="AQ7" s="1">
        <v>65</v>
      </c>
      <c r="AR7" s="1">
        <v>25</v>
      </c>
      <c r="AS7" s="1">
        <v>75000</v>
      </c>
      <c r="AT7" s="253">
        <v>0</v>
      </c>
      <c r="AU7" s="1">
        <v>0</v>
      </c>
      <c r="AV7" s="1">
        <v>0</v>
      </c>
      <c r="AW7" s="1">
        <v>0</v>
      </c>
      <c r="AX7" s="1">
        <v>0</v>
      </c>
      <c r="AY7" s="1">
        <v>0</v>
      </c>
      <c r="AZ7" s="1">
        <v>0</v>
      </c>
      <c r="BA7" s="1">
        <v>0</v>
      </c>
      <c r="BB7" s="1">
        <v>0</v>
      </c>
      <c r="BC7" s="3">
        <v>9</v>
      </c>
      <c r="BD7" s="3">
        <v>9</v>
      </c>
      <c r="BE7" s="3">
        <v>14417</v>
      </c>
      <c r="BF7" s="3">
        <v>0</v>
      </c>
      <c r="BG7" s="241">
        <v>65</v>
      </c>
      <c r="BH7" s="242">
        <v>25</v>
      </c>
      <c r="BI7" s="242">
        <v>75000</v>
      </c>
      <c r="BJ7" s="243">
        <v>0</v>
      </c>
      <c r="BK7">
        <v>75</v>
      </c>
      <c r="BL7">
        <v>4509</v>
      </c>
      <c r="BM7">
        <v>1035420</v>
      </c>
      <c r="BN7" s="255">
        <v>0</v>
      </c>
      <c r="BO7">
        <v>14</v>
      </c>
      <c r="BP7">
        <v>458</v>
      </c>
      <c r="BQ7">
        <v>49227</v>
      </c>
      <c r="BR7">
        <v>0</v>
      </c>
      <c r="BS7">
        <v>9</v>
      </c>
      <c r="BT7">
        <v>325</v>
      </c>
      <c r="BU7">
        <v>240673</v>
      </c>
      <c r="BV7">
        <v>0</v>
      </c>
      <c r="BW7">
        <v>0</v>
      </c>
      <c r="BX7">
        <v>0</v>
      </c>
      <c r="BY7">
        <v>0</v>
      </c>
      <c r="BZ7">
        <v>0</v>
      </c>
      <c r="CA7">
        <v>0</v>
      </c>
      <c r="CB7">
        <v>0</v>
      </c>
      <c r="CC7">
        <v>0</v>
      </c>
      <c r="CD7">
        <v>0</v>
      </c>
      <c r="CE7">
        <v>0</v>
      </c>
      <c r="CF7">
        <v>0</v>
      </c>
      <c r="CG7">
        <v>0</v>
      </c>
      <c r="CH7">
        <v>0</v>
      </c>
      <c r="CI7" s="244">
        <v>23</v>
      </c>
      <c r="CJ7" s="244">
        <v>783</v>
      </c>
      <c r="CK7" s="244">
        <v>289900</v>
      </c>
      <c r="CL7" s="244">
        <v>0</v>
      </c>
      <c r="CM7" s="241">
        <v>0</v>
      </c>
      <c r="CN7" s="242">
        <v>0</v>
      </c>
      <c r="CO7" s="242">
        <v>0</v>
      </c>
      <c r="CP7" s="243">
        <v>0</v>
      </c>
      <c r="CQ7" s="1">
        <v>25</v>
      </c>
      <c r="CR7" s="1">
        <v>10</v>
      </c>
      <c r="CS7" s="1">
        <v>13504</v>
      </c>
      <c r="CT7" s="1">
        <v>0</v>
      </c>
      <c r="CU7" s="1">
        <v>0</v>
      </c>
      <c r="CV7" s="1">
        <v>0</v>
      </c>
      <c r="CW7" s="1">
        <v>0</v>
      </c>
      <c r="CX7" s="1">
        <v>0</v>
      </c>
      <c r="CY7" s="1">
        <v>8</v>
      </c>
      <c r="CZ7" s="1">
        <v>8</v>
      </c>
      <c r="DA7" s="1">
        <v>1550</v>
      </c>
      <c r="DB7" s="1">
        <v>0</v>
      </c>
      <c r="DC7" s="1">
        <v>0</v>
      </c>
      <c r="DD7" s="1">
        <v>0</v>
      </c>
      <c r="DE7" s="1">
        <v>0</v>
      </c>
      <c r="DF7" s="1">
        <v>0</v>
      </c>
      <c r="DG7" s="1">
        <v>0</v>
      </c>
      <c r="DH7" s="1">
        <v>0</v>
      </c>
      <c r="DI7" s="1">
        <v>0</v>
      </c>
      <c r="DJ7" s="1">
        <v>0</v>
      </c>
      <c r="DK7" s="1">
        <v>0</v>
      </c>
      <c r="DL7" s="1">
        <v>0</v>
      </c>
      <c r="DM7" s="1">
        <v>0</v>
      </c>
      <c r="DN7" s="1">
        <v>0</v>
      </c>
      <c r="DO7" s="244">
        <v>8</v>
      </c>
      <c r="DP7" s="244">
        <v>8</v>
      </c>
      <c r="DQ7" s="244">
        <v>1550</v>
      </c>
      <c r="DR7" s="244">
        <v>0</v>
      </c>
      <c r="DS7" s="241">
        <v>0</v>
      </c>
      <c r="DT7" s="242">
        <v>0</v>
      </c>
      <c r="DU7" s="242">
        <v>0</v>
      </c>
      <c r="DV7" s="243">
        <v>0</v>
      </c>
      <c r="DW7">
        <v>21</v>
      </c>
      <c r="DX7">
        <v>202</v>
      </c>
      <c r="DY7">
        <v>863716</v>
      </c>
      <c r="DZ7">
        <v>0</v>
      </c>
      <c r="EA7">
        <v>1</v>
      </c>
      <c r="EB7">
        <v>1</v>
      </c>
      <c r="EC7">
        <v>400</v>
      </c>
      <c r="ED7" s="255">
        <v>0</v>
      </c>
      <c r="EE7">
        <v>6</v>
      </c>
      <c r="EF7">
        <v>13</v>
      </c>
      <c r="EG7">
        <v>19500</v>
      </c>
      <c r="EH7">
        <v>0</v>
      </c>
      <c r="EI7">
        <v>21</v>
      </c>
      <c r="EJ7">
        <v>180</v>
      </c>
      <c r="EK7">
        <v>75000</v>
      </c>
      <c r="EL7">
        <v>0</v>
      </c>
      <c r="EM7">
        <v>0</v>
      </c>
      <c r="EN7">
        <v>0</v>
      </c>
      <c r="EO7">
        <v>0</v>
      </c>
      <c r="EP7">
        <v>0</v>
      </c>
      <c r="EQ7">
        <v>0</v>
      </c>
      <c r="ER7">
        <v>0</v>
      </c>
      <c r="ES7">
        <v>0</v>
      </c>
      <c r="ET7">
        <v>0</v>
      </c>
      <c r="EU7" s="244">
        <v>7</v>
      </c>
      <c r="EV7" s="244">
        <v>14</v>
      </c>
      <c r="EW7" s="244">
        <v>19900</v>
      </c>
      <c r="EX7" s="244">
        <v>0</v>
      </c>
      <c r="EY7" s="241">
        <v>21</v>
      </c>
      <c r="EZ7" s="242">
        <v>180</v>
      </c>
      <c r="FA7" s="242">
        <v>75000</v>
      </c>
      <c r="FB7" s="243">
        <v>0</v>
      </c>
      <c r="FC7">
        <v>0</v>
      </c>
      <c r="FD7">
        <v>0</v>
      </c>
      <c r="FE7">
        <v>0</v>
      </c>
      <c r="FF7">
        <v>0</v>
      </c>
      <c r="FG7">
        <v>0</v>
      </c>
      <c r="FH7">
        <v>0</v>
      </c>
      <c r="FI7">
        <v>0</v>
      </c>
      <c r="FJ7">
        <v>0</v>
      </c>
      <c r="FK7">
        <v>0</v>
      </c>
      <c r="FL7">
        <v>0</v>
      </c>
      <c r="FM7">
        <v>0</v>
      </c>
      <c r="FN7">
        <v>0</v>
      </c>
      <c r="FO7">
        <v>0</v>
      </c>
      <c r="FP7">
        <v>0</v>
      </c>
      <c r="FQ7">
        <v>0</v>
      </c>
      <c r="FR7">
        <v>0</v>
      </c>
      <c r="FS7">
        <v>0</v>
      </c>
      <c r="FT7">
        <v>0</v>
      </c>
      <c r="FU7">
        <v>0</v>
      </c>
      <c r="FV7">
        <v>0</v>
      </c>
      <c r="FW7">
        <v>5</v>
      </c>
      <c r="FX7">
        <v>6500</v>
      </c>
      <c r="FY7">
        <v>4041</v>
      </c>
      <c r="FZ7">
        <v>0</v>
      </c>
      <c r="GA7">
        <v>0</v>
      </c>
      <c r="GB7">
        <v>0</v>
      </c>
      <c r="GC7">
        <v>57</v>
      </c>
      <c r="GD7">
        <v>3500</v>
      </c>
      <c r="GE7">
        <v>12756</v>
      </c>
      <c r="GF7">
        <v>0</v>
      </c>
      <c r="GG7">
        <v>0</v>
      </c>
      <c r="GH7">
        <v>0</v>
      </c>
      <c r="GI7">
        <v>0</v>
      </c>
      <c r="GJ7">
        <v>0</v>
      </c>
      <c r="GK7">
        <v>0</v>
      </c>
      <c r="GL7">
        <v>0</v>
      </c>
      <c r="GM7">
        <v>49</v>
      </c>
      <c r="GN7">
        <v>1003729</v>
      </c>
      <c r="GO7">
        <v>0</v>
      </c>
      <c r="GP7">
        <v>0</v>
      </c>
      <c r="GQ7">
        <v>0</v>
      </c>
      <c r="GR7">
        <v>0</v>
      </c>
      <c r="GS7">
        <v>6642</v>
      </c>
      <c r="GT7">
        <v>1003729</v>
      </c>
      <c r="GU7">
        <v>0</v>
      </c>
      <c r="GV7">
        <v>0</v>
      </c>
      <c r="GW7">
        <v>174</v>
      </c>
      <c r="GX7">
        <v>0</v>
      </c>
      <c r="GY7">
        <v>24</v>
      </c>
      <c r="GZ7">
        <v>0</v>
      </c>
      <c r="HA7">
        <v>0</v>
      </c>
      <c r="HB7">
        <v>0</v>
      </c>
      <c r="HC7">
        <v>0</v>
      </c>
      <c r="HD7">
        <v>0</v>
      </c>
      <c r="HE7">
        <v>0</v>
      </c>
      <c r="HF7">
        <v>0</v>
      </c>
      <c r="HG7">
        <v>0</v>
      </c>
      <c r="HH7">
        <v>0</v>
      </c>
      <c r="HI7">
        <v>1</v>
      </c>
      <c r="HJ7">
        <v>1</v>
      </c>
      <c r="HK7">
        <v>0</v>
      </c>
      <c r="HL7">
        <v>5</v>
      </c>
      <c r="HM7">
        <v>8</v>
      </c>
      <c r="HN7">
        <v>0</v>
      </c>
      <c r="HO7">
        <v>0</v>
      </c>
      <c r="HP7">
        <v>0</v>
      </c>
      <c r="HQ7" s="139">
        <v>24</v>
      </c>
      <c r="HR7" s="140">
        <v>20</v>
      </c>
      <c r="HS7" s="140">
        <v>0</v>
      </c>
      <c r="HT7" s="140">
        <v>0</v>
      </c>
      <c r="HU7" s="140">
        <v>0</v>
      </c>
      <c r="HV7" s="139">
        <v>0</v>
      </c>
      <c r="HW7" s="140">
        <v>0</v>
      </c>
      <c r="HX7" s="140">
        <v>0</v>
      </c>
      <c r="HY7" s="140">
        <v>0</v>
      </c>
      <c r="HZ7" s="140">
        <v>0</v>
      </c>
      <c r="IA7" s="139">
        <v>0</v>
      </c>
      <c r="IB7" s="140">
        <v>0</v>
      </c>
      <c r="IC7" s="140">
        <v>0</v>
      </c>
      <c r="ID7" s="140">
        <v>0</v>
      </c>
      <c r="IE7" s="140">
        <v>0</v>
      </c>
      <c r="IF7" s="139">
        <v>29</v>
      </c>
      <c r="IG7" s="140">
        <v>28</v>
      </c>
      <c r="IH7" s="140">
        <v>0</v>
      </c>
      <c r="II7" s="140">
        <v>0</v>
      </c>
      <c r="IJ7" s="140">
        <v>0</v>
      </c>
      <c r="IK7" s="140">
        <v>6</v>
      </c>
      <c r="IL7" s="140">
        <v>0</v>
      </c>
      <c r="IM7" s="140">
        <v>0</v>
      </c>
      <c r="IN7" s="139">
        <v>6</v>
      </c>
      <c r="IO7" s="140">
        <v>1</v>
      </c>
      <c r="IP7" s="140">
        <v>0</v>
      </c>
      <c r="IQ7" s="140">
        <v>0</v>
      </c>
      <c r="IR7" s="141">
        <v>1</v>
      </c>
      <c r="IS7" s="139">
        <v>0</v>
      </c>
      <c r="IT7" s="141">
        <v>5</v>
      </c>
      <c r="IU7" s="141">
        <v>13</v>
      </c>
      <c r="IV7" s="141">
        <v>44</v>
      </c>
      <c r="IW7" s="180">
        <v>57</v>
      </c>
      <c r="IX7" s="182">
        <v>0.19298245614035087</v>
      </c>
      <c r="IY7" s="182">
        <v>1.7543859649122806E-2</v>
      </c>
      <c r="IZ7" s="183">
        <v>0</v>
      </c>
      <c r="JA7" s="140">
        <v>0</v>
      </c>
      <c r="JB7" s="140">
        <v>0</v>
      </c>
      <c r="JC7" s="1" t="s">
        <v>427</v>
      </c>
      <c r="JD7" s="1" t="s">
        <v>427</v>
      </c>
      <c r="JE7" s="1" t="s">
        <v>427</v>
      </c>
      <c r="JF7" s="1" t="s">
        <v>427</v>
      </c>
      <c r="JG7" s="1">
        <v>0</v>
      </c>
      <c r="JH7" s="1">
        <v>0</v>
      </c>
      <c r="JI7" s="284"/>
      <c r="JM7" s="261"/>
      <c r="JN7" s="262"/>
      <c r="JO7" s="284"/>
      <c r="JP7" s="284"/>
    </row>
    <row r="8" spans="1:276" x14ac:dyDescent="0.25">
      <c r="A8" s="2">
        <f>IF(OR('Table 1'!$L$2="All Regions",'Table 1'!$L$2=" "), 1,IF('Table 1'!$L$2='DATA TEMPLATE 1617'!L8,1,0))</f>
        <v>1</v>
      </c>
      <c r="B8" s="2">
        <f>IF(OR('Table 1'!$L$3="All Disciplines",'Table 1'!$L$3=" "), 1,IF('Table 1'!$L$3='DATA TEMPLATE 1617'!M8,1,0))</f>
        <v>1</v>
      </c>
      <c r="C8" s="2">
        <f>IF(OR('Table 1'!$L$4="All Organisations",'Table 1'!$L$4=" "), 1,IF('Table 1'!$L$4='DATA TEMPLATE 1617'!N8,1,0))</f>
        <v>1</v>
      </c>
      <c r="D8" s="2">
        <f t="shared" si="0"/>
        <v>3</v>
      </c>
      <c r="E8" s="236">
        <f>IF('Table 2'!$L$2="All Diverse Led",$IZ8,IF('Table 2'!$L$2='DATA TEMPLATE 1617'!JG8,4,0))</f>
        <v>0</v>
      </c>
      <c r="F8" s="236">
        <f>IF('Table 2'!$L$2="All Diverse Led",$IZ8,IF('Table 2'!$L$2='DATA TEMPLATE 1617'!JH8,4,0))</f>
        <v>0</v>
      </c>
      <c r="G8" s="237">
        <f t="shared" si="1"/>
        <v>0</v>
      </c>
      <c r="H8" s="1" t="s">
        <v>471</v>
      </c>
      <c r="I8" s="1">
        <v>0</v>
      </c>
      <c r="J8" s="1" t="b">
        <v>0</v>
      </c>
      <c r="K8" s="284">
        <v>6</v>
      </c>
      <c r="L8" t="s">
        <v>441</v>
      </c>
      <c r="M8" t="s">
        <v>437</v>
      </c>
      <c r="N8" s="323" t="s">
        <v>460</v>
      </c>
      <c r="O8" s="76">
        <v>2460653</v>
      </c>
      <c r="P8" s="76">
        <v>1900964</v>
      </c>
      <c r="Q8" s="76">
        <v>149665</v>
      </c>
      <c r="R8" s="76">
        <v>298544</v>
      </c>
      <c r="S8" s="76">
        <v>0</v>
      </c>
      <c r="T8" s="76">
        <v>4809826</v>
      </c>
      <c r="U8">
        <v>1969983</v>
      </c>
      <c r="V8">
        <v>412876</v>
      </c>
      <c r="W8">
        <v>215144</v>
      </c>
      <c r="X8">
        <v>42840</v>
      </c>
      <c r="Y8">
        <v>37007</v>
      </c>
      <c r="AB8">
        <v>1061069</v>
      </c>
      <c r="AC8">
        <v>630955</v>
      </c>
      <c r="AD8">
        <v>4369874</v>
      </c>
      <c r="AE8" s="1">
        <v>513</v>
      </c>
      <c r="AF8" s="1">
        <v>367</v>
      </c>
      <c r="AG8" s="1">
        <v>119651</v>
      </c>
      <c r="AH8" s="1">
        <v>0</v>
      </c>
      <c r="AI8" s="1">
        <v>0</v>
      </c>
      <c r="AJ8" s="1">
        <v>0</v>
      </c>
      <c r="AK8" s="1">
        <v>0</v>
      </c>
      <c r="AL8" s="1">
        <v>0</v>
      </c>
      <c r="AM8" s="1">
        <v>0</v>
      </c>
      <c r="AN8" s="1">
        <v>0</v>
      </c>
      <c r="AO8" s="1">
        <v>0</v>
      </c>
      <c r="AP8" s="1">
        <v>0</v>
      </c>
      <c r="AQ8" s="1">
        <v>138</v>
      </c>
      <c r="AR8" s="1">
        <v>78</v>
      </c>
      <c r="AS8" s="1">
        <v>18988</v>
      </c>
      <c r="AT8" s="1">
        <v>0</v>
      </c>
      <c r="AU8" s="1">
        <v>0</v>
      </c>
      <c r="AV8" s="1">
        <v>0</v>
      </c>
      <c r="AW8" s="1">
        <v>0</v>
      </c>
      <c r="AX8" s="1">
        <v>0</v>
      </c>
      <c r="AY8" s="1">
        <v>0</v>
      </c>
      <c r="AZ8" s="1">
        <v>0</v>
      </c>
      <c r="BA8" s="1">
        <v>0</v>
      </c>
      <c r="BB8" s="1">
        <v>0</v>
      </c>
      <c r="BC8" s="3">
        <v>0</v>
      </c>
      <c r="BD8" s="3">
        <v>0</v>
      </c>
      <c r="BE8" s="3">
        <v>0</v>
      </c>
      <c r="BF8" s="3">
        <v>0</v>
      </c>
      <c r="BG8" s="241">
        <v>138</v>
      </c>
      <c r="BH8" s="242">
        <v>78</v>
      </c>
      <c r="BI8" s="242">
        <v>18988</v>
      </c>
      <c r="BJ8" s="243">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s="244">
        <v>0</v>
      </c>
      <c r="CJ8" s="244">
        <v>0</v>
      </c>
      <c r="CK8" s="244">
        <v>0</v>
      </c>
      <c r="CL8" s="244">
        <v>0</v>
      </c>
      <c r="CM8" s="241">
        <v>0</v>
      </c>
      <c r="CN8" s="242">
        <v>0</v>
      </c>
      <c r="CO8" s="242">
        <v>0</v>
      </c>
      <c r="CP8" s="243">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1">
        <v>0</v>
      </c>
      <c r="DO8" s="244">
        <v>0</v>
      </c>
      <c r="DP8" s="244">
        <v>0</v>
      </c>
      <c r="DQ8" s="244">
        <v>0</v>
      </c>
      <c r="DR8" s="244">
        <v>0</v>
      </c>
      <c r="DS8" s="241">
        <v>0</v>
      </c>
      <c r="DT8" s="242">
        <v>0</v>
      </c>
      <c r="DU8" s="242">
        <v>0</v>
      </c>
      <c r="DV8" s="243">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s="244">
        <v>0</v>
      </c>
      <c r="EV8" s="244">
        <v>0</v>
      </c>
      <c r="EW8" s="244">
        <v>0</v>
      </c>
      <c r="EX8" s="244">
        <v>0</v>
      </c>
      <c r="EY8" s="241">
        <v>0</v>
      </c>
      <c r="EZ8" s="242">
        <v>0</v>
      </c>
      <c r="FA8" s="242">
        <v>0</v>
      </c>
      <c r="FB8" s="243">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5</v>
      </c>
      <c r="HM8">
        <v>5</v>
      </c>
      <c r="HN8">
        <v>0</v>
      </c>
      <c r="HO8">
        <v>0</v>
      </c>
      <c r="HP8">
        <v>0</v>
      </c>
      <c r="HQ8" s="139">
        <v>5</v>
      </c>
      <c r="HR8" s="140">
        <v>3</v>
      </c>
      <c r="HS8" s="140">
        <v>0</v>
      </c>
      <c r="HT8" s="140">
        <v>0</v>
      </c>
      <c r="HU8" s="140">
        <v>0</v>
      </c>
      <c r="HV8" s="139">
        <v>0</v>
      </c>
      <c r="HW8" s="140">
        <v>0</v>
      </c>
      <c r="HX8" s="140">
        <v>0</v>
      </c>
      <c r="HY8" s="140">
        <v>0</v>
      </c>
      <c r="HZ8" s="140">
        <v>0</v>
      </c>
      <c r="IA8" s="139">
        <v>0</v>
      </c>
      <c r="IB8" s="140">
        <v>0</v>
      </c>
      <c r="IC8" s="140">
        <v>0</v>
      </c>
      <c r="ID8" s="140">
        <v>0</v>
      </c>
      <c r="IE8" s="140">
        <v>0</v>
      </c>
      <c r="IF8" s="139">
        <v>10</v>
      </c>
      <c r="IG8" s="140">
        <v>8</v>
      </c>
      <c r="IH8" s="140">
        <v>0</v>
      </c>
      <c r="II8" s="140">
        <v>0</v>
      </c>
      <c r="IJ8" s="140">
        <v>0</v>
      </c>
      <c r="IK8" s="140">
        <v>1</v>
      </c>
      <c r="IL8" s="140">
        <v>0</v>
      </c>
      <c r="IM8" s="140">
        <v>0</v>
      </c>
      <c r="IN8" s="139">
        <v>1</v>
      </c>
      <c r="IO8" s="140">
        <v>0</v>
      </c>
      <c r="IP8" s="140">
        <v>0</v>
      </c>
      <c r="IQ8" s="140">
        <v>0</v>
      </c>
      <c r="IR8" s="141">
        <v>0</v>
      </c>
      <c r="IS8" s="139">
        <v>0</v>
      </c>
      <c r="IT8" s="141">
        <v>0</v>
      </c>
      <c r="IU8" s="141">
        <v>10</v>
      </c>
      <c r="IV8" s="141">
        <v>8</v>
      </c>
      <c r="IW8" s="180">
        <v>18</v>
      </c>
      <c r="IX8" s="182">
        <v>5.5555555555555552E-2</v>
      </c>
      <c r="IY8" s="182">
        <v>0</v>
      </c>
      <c r="IZ8" s="183">
        <v>0</v>
      </c>
      <c r="JA8" s="140">
        <v>0</v>
      </c>
      <c r="JB8" s="140">
        <v>0</v>
      </c>
      <c r="JC8" s="1" t="s">
        <v>427</v>
      </c>
      <c r="JD8" s="1" t="s">
        <v>427</v>
      </c>
      <c r="JE8" s="1" t="s">
        <v>427</v>
      </c>
      <c r="JF8" s="1" t="s">
        <v>427</v>
      </c>
      <c r="JG8" s="1">
        <v>0</v>
      </c>
      <c r="JH8" s="1">
        <v>0</v>
      </c>
      <c r="JI8" s="284"/>
      <c r="JM8" s="261"/>
      <c r="JN8" s="262"/>
      <c r="JO8" s="284"/>
      <c r="JP8" s="284"/>
    </row>
    <row r="9" spans="1:276" x14ac:dyDescent="0.25">
      <c r="A9" s="2">
        <f>IF(OR('Table 1'!$L$2="All Regions",'Table 1'!$L$2=" "), 1,IF('Table 1'!$L$2='DATA TEMPLATE 1617'!L9,1,0))</f>
        <v>1</v>
      </c>
      <c r="B9" s="2">
        <f>IF(OR('Table 1'!$L$3="All Disciplines",'Table 1'!$L$3=" "), 1,IF('Table 1'!$L$3='DATA TEMPLATE 1617'!M9,1,0))</f>
        <v>1</v>
      </c>
      <c r="C9" s="2">
        <f>IF(OR('Table 1'!$L$4="All Organisations",'Table 1'!$L$4=" "), 1,IF('Table 1'!$L$4='DATA TEMPLATE 1617'!N9,1,0))</f>
        <v>1</v>
      </c>
      <c r="D9" s="2">
        <f t="shared" si="0"/>
        <v>3</v>
      </c>
      <c r="E9" s="236">
        <f>IF('Table 2'!$L$2="All Diverse Led",$IZ9,IF('Table 2'!$L$2='DATA TEMPLATE 1617'!JG9,4,0))</f>
        <v>0</v>
      </c>
      <c r="F9" s="236">
        <f>IF('Table 2'!$L$2="All Diverse Led",$IZ9,IF('Table 2'!$L$2='DATA TEMPLATE 1617'!JH9,4,0))</f>
        <v>0</v>
      </c>
      <c r="G9" s="237">
        <f t="shared" si="1"/>
        <v>0</v>
      </c>
      <c r="H9" s="1" t="s">
        <v>471</v>
      </c>
      <c r="I9" s="1">
        <v>0</v>
      </c>
      <c r="J9" s="1" t="b">
        <v>0</v>
      </c>
      <c r="K9" s="284">
        <v>7</v>
      </c>
      <c r="L9" t="s">
        <v>441</v>
      </c>
      <c r="M9" t="s">
        <v>440</v>
      </c>
      <c r="N9" s="323" t="s">
        <v>459</v>
      </c>
      <c r="O9" s="76">
        <v>519596</v>
      </c>
      <c r="P9" s="76">
        <v>190695</v>
      </c>
      <c r="Q9" s="76">
        <v>31742</v>
      </c>
      <c r="R9" s="76">
        <v>87204</v>
      </c>
      <c r="S9" s="76">
        <v>0</v>
      </c>
      <c r="T9" s="76">
        <v>829237</v>
      </c>
      <c r="U9">
        <v>567288</v>
      </c>
      <c r="V9">
        <v>61016</v>
      </c>
      <c r="W9">
        <v>29712</v>
      </c>
      <c r="X9">
        <v>0</v>
      </c>
      <c r="Y9">
        <v>0</v>
      </c>
      <c r="AB9">
        <v>160867</v>
      </c>
      <c r="AC9">
        <v>6456</v>
      </c>
      <c r="AD9">
        <v>825339</v>
      </c>
      <c r="AE9" s="1">
        <v>473</v>
      </c>
      <c r="AF9" s="1">
        <v>352</v>
      </c>
      <c r="AG9" s="1">
        <v>37457</v>
      </c>
      <c r="AH9" s="1">
        <v>6265</v>
      </c>
      <c r="AI9" s="1">
        <v>0</v>
      </c>
      <c r="AJ9" s="1">
        <v>0</v>
      </c>
      <c r="AK9" s="1">
        <v>0</v>
      </c>
      <c r="AL9" s="1">
        <v>0</v>
      </c>
      <c r="AM9" s="1">
        <v>0</v>
      </c>
      <c r="AN9" s="1">
        <v>0</v>
      </c>
      <c r="AO9" s="1">
        <v>0</v>
      </c>
      <c r="AP9" s="1">
        <v>0</v>
      </c>
      <c r="AQ9" s="1">
        <v>52</v>
      </c>
      <c r="AR9" s="1">
        <v>48</v>
      </c>
      <c r="AS9" s="1">
        <v>2842</v>
      </c>
      <c r="AT9" s="1">
        <v>0</v>
      </c>
      <c r="AU9" s="1">
        <v>0</v>
      </c>
      <c r="AV9" s="1">
        <v>0</v>
      </c>
      <c r="AW9" s="1">
        <v>0</v>
      </c>
      <c r="AX9" s="1">
        <v>0</v>
      </c>
      <c r="AY9" s="1">
        <v>0</v>
      </c>
      <c r="AZ9" s="1">
        <v>0</v>
      </c>
      <c r="BA9" s="1">
        <v>0</v>
      </c>
      <c r="BB9" s="1">
        <v>0</v>
      </c>
      <c r="BC9" s="3">
        <v>0</v>
      </c>
      <c r="BD9" s="3">
        <v>0</v>
      </c>
      <c r="BE9" s="3">
        <v>0</v>
      </c>
      <c r="BF9" s="3">
        <v>0</v>
      </c>
      <c r="BG9" s="241">
        <v>52</v>
      </c>
      <c r="BH9" s="242">
        <v>48</v>
      </c>
      <c r="BI9" s="242">
        <v>2842</v>
      </c>
      <c r="BJ9" s="243">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s="244">
        <v>0</v>
      </c>
      <c r="CJ9" s="244">
        <v>0</v>
      </c>
      <c r="CK9" s="244">
        <v>0</v>
      </c>
      <c r="CL9" s="244">
        <v>0</v>
      </c>
      <c r="CM9" s="241">
        <v>0</v>
      </c>
      <c r="CN9" s="242">
        <v>0</v>
      </c>
      <c r="CO9" s="242">
        <v>0</v>
      </c>
      <c r="CP9" s="243">
        <v>0</v>
      </c>
      <c r="CQ9" s="1">
        <v>5</v>
      </c>
      <c r="CR9" s="1">
        <v>5</v>
      </c>
      <c r="CS9" s="1">
        <v>97</v>
      </c>
      <c r="CT9" s="1">
        <v>52</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1">
        <v>0</v>
      </c>
      <c r="DO9" s="244">
        <v>0</v>
      </c>
      <c r="DP9" s="244">
        <v>0</v>
      </c>
      <c r="DQ9" s="244">
        <v>0</v>
      </c>
      <c r="DR9" s="244">
        <v>0</v>
      </c>
      <c r="DS9" s="241">
        <v>0</v>
      </c>
      <c r="DT9" s="242">
        <v>0</v>
      </c>
      <c r="DU9" s="242">
        <v>0</v>
      </c>
      <c r="DV9" s="243">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s="244">
        <v>0</v>
      </c>
      <c r="EV9" s="244">
        <v>0</v>
      </c>
      <c r="EW9" s="244">
        <v>0</v>
      </c>
      <c r="EX9" s="244">
        <v>0</v>
      </c>
      <c r="EY9" s="241">
        <v>0</v>
      </c>
      <c r="EZ9" s="242">
        <v>0</v>
      </c>
      <c r="FA9" s="242">
        <v>0</v>
      </c>
      <c r="FB9" s="243">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4</v>
      </c>
      <c r="HM9">
        <v>6</v>
      </c>
      <c r="HN9">
        <v>0</v>
      </c>
      <c r="HO9">
        <v>0</v>
      </c>
      <c r="HP9">
        <v>0</v>
      </c>
      <c r="HQ9" s="139">
        <v>0</v>
      </c>
      <c r="HR9" s="140">
        <v>4</v>
      </c>
      <c r="HS9" s="140">
        <v>0</v>
      </c>
      <c r="HT9" s="140">
        <v>0</v>
      </c>
      <c r="HU9" s="140">
        <v>0</v>
      </c>
      <c r="HV9" s="139">
        <v>0</v>
      </c>
      <c r="HW9" s="140">
        <v>0</v>
      </c>
      <c r="HX9" s="140">
        <v>0</v>
      </c>
      <c r="HY9" s="140">
        <v>0</v>
      </c>
      <c r="HZ9" s="140">
        <v>0</v>
      </c>
      <c r="IA9" s="139">
        <v>0</v>
      </c>
      <c r="IB9" s="140">
        <v>0</v>
      </c>
      <c r="IC9" s="140">
        <v>0</v>
      </c>
      <c r="ID9" s="140">
        <v>0</v>
      </c>
      <c r="IE9" s="140">
        <v>0</v>
      </c>
      <c r="IF9" s="139">
        <v>4</v>
      </c>
      <c r="IG9" s="140">
        <v>10</v>
      </c>
      <c r="IH9" s="140">
        <v>0</v>
      </c>
      <c r="II9" s="140">
        <v>0</v>
      </c>
      <c r="IJ9" s="140">
        <v>0</v>
      </c>
      <c r="IK9" s="140">
        <v>0</v>
      </c>
      <c r="IL9" s="140">
        <v>0</v>
      </c>
      <c r="IM9" s="140">
        <v>0</v>
      </c>
      <c r="IN9" s="139">
        <v>0</v>
      </c>
      <c r="IO9" s="140">
        <v>0</v>
      </c>
      <c r="IP9" s="140">
        <v>0</v>
      </c>
      <c r="IQ9" s="140">
        <v>0</v>
      </c>
      <c r="IR9" s="141">
        <v>0</v>
      </c>
      <c r="IS9" s="139">
        <v>2</v>
      </c>
      <c r="IT9" s="141">
        <v>0</v>
      </c>
      <c r="IU9" s="141">
        <v>10</v>
      </c>
      <c r="IV9" s="141">
        <v>4</v>
      </c>
      <c r="IW9" s="180">
        <v>14</v>
      </c>
      <c r="IX9" s="182">
        <v>0</v>
      </c>
      <c r="IY9" s="182">
        <v>0.14285714285714285</v>
      </c>
      <c r="IZ9" s="183">
        <v>0</v>
      </c>
      <c r="JA9" s="140">
        <v>0</v>
      </c>
      <c r="JB9" s="140">
        <v>0</v>
      </c>
      <c r="JC9" s="1" t="s">
        <v>427</v>
      </c>
      <c r="JD9" s="1" t="s">
        <v>427</v>
      </c>
      <c r="JE9" s="1" t="s">
        <v>427</v>
      </c>
      <c r="JF9" s="1" t="s">
        <v>427</v>
      </c>
      <c r="JG9" s="1">
        <v>0</v>
      </c>
      <c r="JH9" s="1">
        <v>0</v>
      </c>
      <c r="JI9" s="284"/>
      <c r="JM9" s="261"/>
      <c r="JN9" s="262"/>
      <c r="JO9" s="284"/>
      <c r="JP9" s="284"/>
    </row>
    <row r="10" spans="1:276" x14ac:dyDescent="0.25">
      <c r="A10" s="2">
        <f>IF(OR('Table 1'!$L$2="All Regions",'Table 1'!$L$2=" "), 1,IF('Table 1'!$L$2='DATA TEMPLATE 1617'!L10,1,0))</f>
        <v>1</v>
      </c>
      <c r="B10" s="2">
        <f>IF(OR('Table 1'!$L$3="All Disciplines",'Table 1'!$L$3=" "), 1,IF('Table 1'!$L$3='DATA TEMPLATE 1617'!M10,1,0))</f>
        <v>1</v>
      </c>
      <c r="C10" s="2">
        <f>IF(OR('Table 1'!$L$4="All Organisations",'Table 1'!$L$4=" "), 1,IF('Table 1'!$L$4='DATA TEMPLATE 1617'!N10,1,0))</f>
        <v>1</v>
      </c>
      <c r="D10" s="2">
        <f t="shared" si="0"/>
        <v>3</v>
      </c>
      <c r="E10" s="236">
        <f>IF('Table 2'!$L$2="All Diverse Led",$IZ10,IF('Table 2'!$L$2='DATA TEMPLATE 1617'!JG10,4,0))</f>
        <v>0</v>
      </c>
      <c r="F10" s="236">
        <f>IF('Table 2'!$L$2="All Diverse Led",$IZ10,IF('Table 2'!$L$2='DATA TEMPLATE 1617'!JH10,4,0))</f>
        <v>0</v>
      </c>
      <c r="G10" s="237">
        <f t="shared" si="1"/>
        <v>0</v>
      </c>
      <c r="H10" s="1" t="s">
        <v>471</v>
      </c>
      <c r="I10" s="1">
        <v>0</v>
      </c>
      <c r="J10" s="1" t="b">
        <v>0</v>
      </c>
      <c r="K10" s="284">
        <v>8</v>
      </c>
      <c r="L10" t="s">
        <v>441</v>
      </c>
      <c r="M10" t="s">
        <v>438</v>
      </c>
      <c r="N10" s="323" t="s">
        <v>460</v>
      </c>
      <c r="O10" s="76">
        <v>785806</v>
      </c>
      <c r="P10" s="76">
        <v>399261</v>
      </c>
      <c r="Q10" s="76">
        <v>338706</v>
      </c>
      <c r="R10" s="76">
        <v>55067</v>
      </c>
      <c r="S10" s="76">
        <v>0</v>
      </c>
      <c r="T10" s="76">
        <v>1578840</v>
      </c>
      <c r="U10">
        <v>862843</v>
      </c>
      <c r="V10">
        <v>45450</v>
      </c>
      <c r="W10">
        <v>122069</v>
      </c>
      <c r="X10">
        <v>12000</v>
      </c>
      <c r="Y10">
        <v>6366</v>
      </c>
      <c r="AB10">
        <v>519636</v>
      </c>
      <c r="AC10">
        <v>0</v>
      </c>
      <c r="AD10">
        <v>1568364</v>
      </c>
      <c r="AE10" s="1">
        <v>56</v>
      </c>
      <c r="AF10" s="1">
        <v>53</v>
      </c>
      <c r="AG10" s="1">
        <v>31535</v>
      </c>
      <c r="AH10" s="1">
        <v>150</v>
      </c>
      <c r="AI10" s="1">
        <v>0</v>
      </c>
      <c r="AJ10" s="1">
        <v>0</v>
      </c>
      <c r="AK10" s="1">
        <v>0</v>
      </c>
      <c r="AL10" s="1">
        <v>0</v>
      </c>
      <c r="AM10" s="1">
        <v>8</v>
      </c>
      <c r="AN10" s="1">
        <v>8</v>
      </c>
      <c r="AO10" s="1">
        <v>3715</v>
      </c>
      <c r="AP10" s="1">
        <v>6573</v>
      </c>
      <c r="AQ10" s="1">
        <v>7</v>
      </c>
      <c r="AR10" s="1">
        <v>5</v>
      </c>
      <c r="AS10" s="1">
        <v>2262</v>
      </c>
      <c r="AT10" s="1">
        <v>150</v>
      </c>
      <c r="AU10" s="1">
        <v>0</v>
      </c>
      <c r="AV10" s="1">
        <v>0</v>
      </c>
      <c r="AW10" s="1">
        <v>0</v>
      </c>
      <c r="AX10" s="1">
        <v>0</v>
      </c>
      <c r="AY10" s="1">
        <v>0</v>
      </c>
      <c r="AZ10" s="1">
        <v>0</v>
      </c>
      <c r="BA10" s="1">
        <v>0</v>
      </c>
      <c r="BB10" s="1">
        <v>0</v>
      </c>
      <c r="BC10" s="3">
        <v>8</v>
      </c>
      <c r="BD10" s="3">
        <v>8</v>
      </c>
      <c r="BE10" s="3">
        <v>3715</v>
      </c>
      <c r="BF10" s="3">
        <v>6573</v>
      </c>
      <c r="BG10" s="241">
        <v>7</v>
      </c>
      <c r="BH10" s="242">
        <v>5</v>
      </c>
      <c r="BI10" s="242">
        <v>2262</v>
      </c>
      <c r="BJ10" s="243">
        <v>150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s="244">
        <v>0</v>
      </c>
      <c r="CJ10" s="244">
        <v>0</v>
      </c>
      <c r="CK10" s="244">
        <v>0</v>
      </c>
      <c r="CL10" s="244">
        <v>0</v>
      </c>
      <c r="CM10" s="241">
        <v>0</v>
      </c>
      <c r="CN10" s="242">
        <v>0</v>
      </c>
      <c r="CO10" s="242">
        <v>0</v>
      </c>
      <c r="CP10" s="243">
        <v>0</v>
      </c>
      <c r="CQ10" s="1">
        <v>0</v>
      </c>
      <c r="CR10" s="1">
        <v>0</v>
      </c>
      <c r="CS10" s="1">
        <v>0</v>
      </c>
      <c r="CT10" s="1">
        <v>0</v>
      </c>
      <c r="CU10" s="1">
        <v>0</v>
      </c>
      <c r="CV10" s="1">
        <v>0</v>
      </c>
      <c r="CW10" s="1">
        <v>0</v>
      </c>
      <c r="CX10" s="1">
        <v>0</v>
      </c>
      <c r="CY10" s="1">
        <v>0</v>
      </c>
      <c r="CZ10" s="1">
        <v>0</v>
      </c>
      <c r="DA10" s="1">
        <v>0</v>
      </c>
      <c r="DB10" s="1">
        <v>0</v>
      </c>
      <c r="DC10" s="1">
        <v>0</v>
      </c>
      <c r="DD10" s="1">
        <v>0</v>
      </c>
      <c r="DE10" s="1">
        <v>0</v>
      </c>
      <c r="DF10" s="1">
        <v>0</v>
      </c>
      <c r="DG10" s="1">
        <v>0</v>
      </c>
      <c r="DH10" s="1">
        <v>0</v>
      </c>
      <c r="DI10" s="1">
        <v>0</v>
      </c>
      <c r="DJ10" s="1">
        <v>0</v>
      </c>
      <c r="DK10" s="1">
        <v>0</v>
      </c>
      <c r="DL10" s="1">
        <v>0</v>
      </c>
      <c r="DM10" s="1">
        <v>0</v>
      </c>
      <c r="DN10" s="1">
        <v>0</v>
      </c>
      <c r="DO10" s="244">
        <v>0</v>
      </c>
      <c r="DP10" s="244">
        <v>0</v>
      </c>
      <c r="DQ10" s="244">
        <v>0</v>
      </c>
      <c r="DR10" s="244">
        <v>0</v>
      </c>
      <c r="DS10" s="241">
        <v>0</v>
      </c>
      <c r="DT10" s="242">
        <v>0</v>
      </c>
      <c r="DU10" s="242">
        <v>0</v>
      </c>
      <c r="DV10" s="243">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s="244">
        <v>0</v>
      </c>
      <c r="EV10" s="244">
        <v>0</v>
      </c>
      <c r="EW10" s="244">
        <v>0</v>
      </c>
      <c r="EX10" s="244">
        <v>0</v>
      </c>
      <c r="EY10" s="241">
        <v>0</v>
      </c>
      <c r="EZ10" s="242">
        <v>0</v>
      </c>
      <c r="FA10" s="242">
        <v>0</v>
      </c>
      <c r="FB10" s="243">
        <v>0</v>
      </c>
      <c r="FC10">
        <v>0</v>
      </c>
      <c r="FD10">
        <v>0</v>
      </c>
      <c r="FE10">
        <v>0</v>
      </c>
      <c r="FF10">
        <v>3</v>
      </c>
      <c r="FG10">
        <v>0</v>
      </c>
      <c r="FH10">
        <v>420000</v>
      </c>
      <c r="FI10">
        <v>0</v>
      </c>
      <c r="FJ10">
        <v>0</v>
      </c>
      <c r="FK10">
        <v>0</v>
      </c>
      <c r="FL10">
        <v>0</v>
      </c>
      <c r="FM10">
        <v>0</v>
      </c>
      <c r="FN10">
        <v>0</v>
      </c>
      <c r="FO10">
        <v>0</v>
      </c>
      <c r="FP10">
        <v>4</v>
      </c>
      <c r="FQ10">
        <v>0</v>
      </c>
      <c r="FR10">
        <v>560000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2</v>
      </c>
      <c r="HM10">
        <v>4</v>
      </c>
      <c r="HN10">
        <v>0</v>
      </c>
      <c r="HO10">
        <v>0</v>
      </c>
      <c r="HP10">
        <v>0</v>
      </c>
      <c r="HQ10" s="139">
        <v>1</v>
      </c>
      <c r="HR10" s="140">
        <v>1</v>
      </c>
      <c r="HS10" s="140">
        <v>0</v>
      </c>
      <c r="HT10" s="140">
        <v>0</v>
      </c>
      <c r="HU10" s="140">
        <v>0</v>
      </c>
      <c r="HV10" s="139">
        <v>0</v>
      </c>
      <c r="HW10" s="140">
        <v>0</v>
      </c>
      <c r="HX10" s="140">
        <v>0</v>
      </c>
      <c r="HY10" s="140">
        <v>0</v>
      </c>
      <c r="HZ10" s="140">
        <v>0</v>
      </c>
      <c r="IA10" s="139">
        <v>0</v>
      </c>
      <c r="IB10" s="140">
        <v>0</v>
      </c>
      <c r="IC10" s="140">
        <v>0</v>
      </c>
      <c r="ID10" s="140">
        <v>0</v>
      </c>
      <c r="IE10" s="140">
        <v>0</v>
      </c>
      <c r="IF10" s="139">
        <v>3</v>
      </c>
      <c r="IG10" s="140">
        <v>5</v>
      </c>
      <c r="IH10" s="140">
        <v>0</v>
      </c>
      <c r="II10" s="140">
        <v>0</v>
      </c>
      <c r="IJ10" s="140">
        <v>0</v>
      </c>
      <c r="IK10" s="140">
        <v>0</v>
      </c>
      <c r="IL10" s="140">
        <v>0</v>
      </c>
      <c r="IM10" s="140">
        <v>0</v>
      </c>
      <c r="IN10" s="139">
        <v>0</v>
      </c>
      <c r="IO10" s="140">
        <v>0</v>
      </c>
      <c r="IP10" s="140">
        <v>0</v>
      </c>
      <c r="IQ10" s="140">
        <v>0</v>
      </c>
      <c r="IR10" s="141">
        <v>0</v>
      </c>
      <c r="IS10" s="139">
        <v>0</v>
      </c>
      <c r="IT10" s="141">
        <v>0</v>
      </c>
      <c r="IU10" s="141">
        <v>6</v>
      </c>
      <c r="IV10" s="141">
        <v>2</v>
      </c>
      <c r="IW10" s="180">
        <v>8</v>
      </c>
      <c r="IX10" s="182">
        <v>0</v>
      </c>
      <c r="IY10" s="182">
        <v>0</v>
      </c>
      <c r="IZ10" s="183">
        <v>0</v>
      </c>
      <c r="JA10" s="140">
        <v>0</v>
      </c>
      <c r="JB10" s="140">
        <v>0</v>
      </c>
      <c r="JC10" s="1" t="s">
        <v>427</v>
      </c>
      <c r="JD10" s="1" t="s">
        <v>427</v>
      </c>
      <c r="JE10" s="1" t="s">
        <v>427</v>
      </c>
      <c r="JF10" s="1" t="s">
        <v>427</v>
      </c>
      <c r="JG10" s="1">
        <v>0</v>
      </c>
      <c r="JH10" s="1">
        <v>0</v>
      </c>
      <c r="JI10" s="284"/>
      <c r="JM10" s="261"/>
      <c r="JN10" s="262"/>
      <c r="JO10" s="284"/>
      <c r="JP10" s="284"/>
    </row>
    <row r="11" spans="1:276" x14ac:dyDescent="0.25">
      <c r="A11" s="2">
        <f>IF(OR('Table 1'!$L$2="All Regions",'Table 1'!$L$2=" "), 1,IF('Table 1'!$L$2='DATA TEMPLATE 1617'!L11,1,0))</f>
        <v>1</v>
      </c>
      <c r="B11" s="2">
        <f>IF(OR('Table 1'!$L$3="All Disciplines",'Table 1'!$L$3=" "), 1,IF('Table 1'!$L$3='DATA TEMPLATE 1617'!M11,1,0))</f>
        <v>1</v>
      </c>
      <c r="C11" s="2">
        <f>IF(OR('Table 1'!$L$4="All Organisations",'Table 1'!$L$4=" "), 1,IF('Table 1'!$L$4='DATA TEMPLATE 1617'!N11,1,0))</f>
        <v>1</v>
      </c>
      <c r="D11" s="2">
        <f t="shared" si="0"/>
        <v>3</v>
      </c>
      <c r="E11" s="236">
        <f>IF('Table 2'!$L$2="All Diverse Led",$IZ11,IF('Table 2'!$L$2='DATA TEMPLATE 1617'!JG11,4,0))</f>
        <v>0</v>
      </c>
      <c r="F11" s="236">
        <f>IF('Table 2'!$L$2="All Diverse Led",$IZ11,IF('Table 2'!$L$2='DATA TEMPLATE 1617'!JH11,4,0))</f>
        <v>0</v>
      </c>
      <c r="G11" s="237">
        <f t="shared" si="1"/>
        <v>0</v>
      </c>
      <c r="H11" s="1" t="s">
        <v>471</v>
      </c>
      <c r="I11" s="1">
        <v>0</v>
      </c>
      <c r="J11" s="1" t="b">
        <v>0</v>
      </c>
      <c r="K11" s="284">
        <v>9</v>
      </c>
      <c r="L11" t="s">
        <v>441</v>
      </c>
      <c r="M11" t="s">
        <v>438</v>
      </c>
      <c r="N11" s="323" t="s">
        <v>460</v>
      </c>
      <c r="O11" s="76">
        <v>1719940</v>
      </c>
      <c r="P11" s="76">
        <v>1403018</v>
      </c>
      <c r="Q11" s="76">
        <v>1893468</v>
      </c>
      <c r="R11" s="76">
        <v>13130</v>
      </c>
      <c r="S11" s="76">
        <v>679760</v>
      </c>
      <c r="T11" s="76">
        <v>5709316</v>
      </c>
      <c r="U11">
        <v>3225111</v>
      </c>
      <c r="V11">
        <v>469095</v>
      </c>
      <c r="W11">
        <v>0</v>
      </c>
      <c r="X11">
        <v>216030</v>
      </c>
      <c r="Y11">
        <v>21940</v>
      </c>
      <c r="AB11">
        <v>1757985</v>
      </c>
      <c r="AC11">
        <v>0</v>
      </c>
      <c r="AD11">
        <v>5690161</v>
      </c>
      <c r="AE11" s="1">
        <v>249</v>
      </c>
      <c r="AF11" s="1">
        <v>116</v>
      </c>
      <c r="AG11" s="1">
        <v>63400</v>
      </c>
      <c r="AH11" s="1">
        <v>4000</v>
      </c>
      <c r="AI11" s="1">
        <v>0</v>
      </c>
      <c r="AJ11" s="1">
        <v>0</v>
      </c>
      <c r="AK11" s="1">
        <v>0</v>
      </c>
      <c r="AL11" s="1">
        <v>0</v>
      </c>
      <c r="AM11" s="1">
        <v>0</v>
      </c>
      <c r="AN11" s="1">
        <v>0</v>
      </c>
      <c r="AO11" s="1">
        <v>0</v>
      </c>
      <c r="AP11" s="1">
        <v>0</v>
      </c>
      <c r="AQ11" s="1">
        <v>27</v>
      </c>
      <c r="AR11" s="1">
        <v>27</v>
      </c>
      <c r="AS11" s="1">
        <v>5353</v>
      </c>
      <c r="AT11" s="1">
        <v>600</v>
      </c>
      <c r="AU11" s="1">
        <v>0</v>
      </c>
      <c r="AV11" s="1">
        <v>0</v>
      </c>
      <c r="AW11" s="1">
        <v>0</v>
      </c>
      <c r="AX11" s="1">
        <v>0</v>
      </c>
      <c r="AY11" s="1">
        <v>0</v>
      </c>
      <c r="AZ11" s="1">
        <v>0</v>
      </c>
      <c r="BA11" s="1">
        <v>0</v>
      </c>
      <c r="BB11" s="1">
        <v>0</v>
      </c>
      <c r="BC11" s="3">
        <v>0</v>
      </c>
      <c r="BD11" s="3">
        <v>0</v>
      </c>
      <c r="BE11" s="3">
        <v>0</v>
      </c>
      <c r="BF11" s="3">
        <v>0</v>
      </c>
      <c r="BG11" s="241">
        <v>27</v>
      </c>
      <c r="BH11" s="242">
        <v>27</v>
      </c>
      <c r="BI11" s="242">
        <v>5353</v>
      </c>
      <c r="BJ11" s="243">
        <v>600</v>
      </c>
      <c r="BK11">
        <v>6</v>
      </c>
      <c r="BL11">
        <v>237</v>
      </c>
      <c r="BM11">
        <v>50125</v>
      </c>
      <c r="BN11">
        <v>70300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s="244">
        <v>0</v>
      </c>
      <c r="CJ11" s="244">
        <v>0</v>
      </c>
      <c r="CK11" s="244">
        <v>0</v>
      </c>
      <c r="CL11" s="244">
        <v>0</v>
      </c>
      <c r="CM11" s="241">
        <v>0</v>
      </c>
      <c r="CN11" s="242">
        <v>0</v>
      </c>
      <c r="CO11" s="242">
        <v>0</v>
      </c>
      <c r="CP11" s="243">
        <v>0</v>
      </c>
      <c r="CQ11" s="1">
        <v>8</v>
      </c>
      <c r="CR11" s="1">
        <v>8</v>
      </c>
      <c r="CS11" s="1">
        <v>2881</v>
      </c>
      <c r="CT11" s="1">
        <v>50</v>
      </c>
      <c r="CU11" s="1">
        <v>0</v>
      </c>
      <c r="CV11" s="1">
        <v>0</v>
      </c>
      <c r="CW11" s="1">
        <v>0</v>
      </c>
      <c r="CX11" s="1">
        <v>0</v>
      </c>
      <c r="CY11" s="1">
        <v>0</v>
      </c>
      <c r="CZ11" s="1">
        <v>0</v>
      </c>
      <c r="DA11" s="1">
        <v>0</v>
      </c>
      <c r="DB11" s="1">
        <v>0</v>
      </c>
      <c r="DC11" s="1">
        <v>2</v>
      </c>
      <c r="DD11" s="1">
        <v>2</v>
      </c>
      <c r="DE11" s="1">
        <v>1439</v>
      </c>
      <c r="DF11" s="1">
        <v>25</v>
      </c>
      <c r="DG11" s="1">
        <v>0</v>
      </c>
      <c r="DH11" s="1">
        <v>0</v>
      </c>
      <c r="DI11" s="1">
        <v>0</v>
      </c>
      <c r="DJ11" s="1">
        <v>0</v>
      </c>
      <c r="DK11" s="1">
        <v>0</v>
      </c>
      <c r="DL11" s="1">
        <v>0</v>
      </c>
      <c r="DM11" s="1">
        <v>0</v>
      </c>
      <c r="DN11" s="1">
        <v>0</v>
      </c>
      <c r="DO11" s="244">
        <v>0</v>
      </c>
      <c r="DP11" s="244">
        <v>0</v>
      </c>
      <c r="DQ11" s="244">
        <v>0</v>
      </c>
      <c r="DR11" s="244">
        <v>0</v>
      </c>
      <c r="DS11" s="241">
        <v>2</v>
      </c>
      <c r="DT11" s="242">
        <v>2</v>
      </c>
      <c r="DU11" s="242">
        <v>1439</v>
      </c>
      <c r="DV11" s="243">
        <v>25</v>
      </c>
      <c r="DW11">
        <v>1</v>
      </c>
      <c r="DX11">
        <v>2</v>
      </c>
      <c r="DY11">
        <v>7500</v>
      </c>
      <c r="DZ11">
        <v>125</v>
      </c>
      <c r="EA11">
        <v>0</v>
      </c>
      <c r="EB11">
        <v>0</v>
      </c>
      <c r="EC11">
        <v>0</v>
      </c>
      <c r="ED11">
        <v>0</v>
      </c>
      <c r="EE11">
        <v>0</v>
      </c>
      <c r="EF11">
        <v>0</v>
      </c>
      <c r="EG11">
        <v>0</v>
      </c>
      <c r="EH11">
        <v>0</v>
      </c>
      <c r="EI11">
        <v>1</v>
      </c>
      <c r="EJ11">
        <v>2</v>
      </c>
      <c r="EK11">
        <v>150</v>
      </c>
      <c r="EL11">
        <v>125</v>
      </c>
      <c r="EM11">
        <v>0</v>
      </c>
      <c r="EN11">
        <v>0</v>
      </c>
      <c r="EO11">
        <v>0</v>
      </c>
      <c r="EP11">
        <v>0</v>
      </c>
      <c r="EQ11">
        <v>0</v>
      </c>
      <c r="ER11">
        <v>0</v>
      </c>
      <c r="ES11">
        <v>0</v>
      </c>
      <c r="ET11">
        <v>0</v>
      </c>
      <c r="EU11" s="244">
        <v>0</v>
      </c>
      <c r="EV11" s="244">
        <v>0</v>
      </c>
      <c r="EW11" s="244">
        <v>0</v>
      </c>
      <c r="EX11" s="244">
        <v>0</v>
      </c>
      <c r="EY11" s="241">
        <v>1</v>
      </c>
      <c r="EZ11" s="242">
        <v>2</v>
      </c>
      <c r="FA11" s="242">
        <v>150</v>
      </c>
      <c r="FB11" s="243">
        <v>125</v>
      </c>
      <c r="FC11">
        <v>0</v>
      </c>
      <c r="FD11">
        <v>0</v>
      </c>
      <c r="FE11">
        <v>0</v>
      </c>
      <c r="FF11">
        <v>2</v>
      </c>
      <c r="FG11">
        <v>400000</v>
      </c>
      <c r="FH11">
        <v>100000</v>
      </c>
      <c r="FI11">
        <v>450000</v>
      </c>
      <c r="FJ11">
        <v>110000</v>
      </c>
      <c r="FK11">
        <v>0</v>
      </c>
      <c r="FL11">
        <v>0</v>
      </c>
      <c r="FM11">
        <v>1</v>
      </c>
      <c r="FN11">
        <v>800000</v>
      </c>
      <c r="FO11">
        <v>1000000</v>
      </c>
      <c r="FP11">
        <v>8</v>
      </c>
      <c r="FQ11">
        <v>1903000</v>
      </c>
      <c r="FR11">
        <v>2000000</v>
      </c>
      <c r="FS11">
        <v>32</v>
      </c>
      <c r="FT11">
        <v>68354</v>
      </c>
      <c r="FU11">
        <v>0</v>
      </c>
      <c r="FV11">
        <v>0</v>
      </c>
      <c r="FW11">
        <v>6</v>
      </c>
      <c r="FX11">
        <v>6600</v>
      </c>
      <c r="FY11">
        <v>2863</v>
      </c>
      <c r="FZ11">
        <v>6600</v>
      </c>
      <c r="GA11">
        <v>2683</v>
      </c>
      <c r="GB11">
        <v>6600</v>
      </c>
      <c r="GC11">
        <v>2</v>
      </c>
      <c r="GD11">
        <v>1500</v>
      </c>
      <c r="GE11">
        <v>193</v>
      </c>
      <c r="GF11">
        <v>2500</v>
      </c>
      <c r="GG11">
        <v>0</v>
      </c>
      <c r="GH11">
        <v>0</v>
      </c>
      <c r="GI11">
        <v>0</v>
      </c>
      <c r="GJ11">
        <v>0</v>
      </c>
      <c r="GK11">
        <v>0</v>
      </c>
      <c r="GL11">
        <v>0</v>
      </c>
      <c r="GM11">
        <v>1</v>
      </c>
      <c r="GN11">
        <v>3600</v>
      </c>
      <c r="GO11">
        <v>4</v>
      </c>
      <c r="GP11">
        <v>3600</v>
      </c>
      <c r="GQ11">
        <v>2</v>
      </c>
      <c r="GR11">
        <v>800</v>
      </c>
      <c r="GS11">
        <v>0</v>
      </c>
      <c r="GT11">
        <v>2733</v>
      </c>
      <c r="GU11">
        <v>71</v>
      </c>
      <c r="GV11">
        <v>55</v>
      </c>
      <c r="GW11">
        <v>0</v>
      </c>
      <c r="GX11">
        <v>0</v>
      </c>
      <c r="GY11">
        <v>95</v>
      </c>
      <c r="GZ11">
        <v>68354</v>
      </c>
      <c r="HA11">
        <v>0</v>
      </c>
      <c r="HB11">
        <v>0</v>
      </c>
      <c r="HC11">
        <v>0</v>
      </c>
      <c r="HD11">
        <v>0</v>
      </c>
      <c r="HE11">
        <v>0</v>
      </c>
      <c r="HF11">
        <v>0</v>
      </c>
      <c r="HG11">
        <v>1</v>
      </c>
      <c r="HH11">
        <v>0</v>
      </c>
      <c r="HI11">
        <v>1</v>
      </c>
      <c r="HJ11">
        <v>0</v>
      </c>
      <c r="HK11">
        <v>0</v>
      </c>
      <c r="HL11">
        <v>4</v>
      </c>
      <c r="HM11">
        <v>6</v>
      </c>
      <c r="HN11">
        <v>0</v>
      </c>
      <c r="HO11">
        <v>0</v>
      </c>
      <c r="HP11">
        <v>0</v>
      </c>
      <c r="HQ11" s="139">
        <v>5</v>
      </c>
      <c r="HR11" s="140">
        <v>4</v>
      </c>
      <c r="HS11" s="140">
        <v>0</v>
      </c>
      <c r="HT11" s="140">
        <v>0</v>
      </c>
      <c r="HU11" s="140">
        <v>0</v>
      </c>
      <c r="HV11" s="139">
        <v>0</v>
      </c>
      <c r="HW11" s="140">
        <v>0</v>
      </c>
      <c r="HX11" s="140">
        <v>0</v>
      </c>
      <c r="HY11" s="140">
        <v>0</v>
      </c>
      <c r="HZ11" s="140">
        <v>0</v>
      </c>
      <c r="IA11" s="139">
        <v>0</v>
      </c>
      <c r="IB11" s="140">
        <v>0</v>
      </c>
      <c r="IC11" s="140">
        <v>0</v>
      </c>
      <c r="ID11" s="140">
        <v>0</v>
      </c>
      <c r="IE11" s="140">
        <v>0</v>
      </c>
      <c r="IF11" s="139">
        <v>9</v>
      </c>
      <c r="IG11" s="140">
        <v>10</v>
      </c>
      <c r="IH11" s="140">
        <v>0</v>
      </c>
      <c r="II11" s="140">
        <v>0</v>
      </c>
      <c r="IJ11" s="140">
        <v>0</v>
      </c>
      <c r="IK11" s="140">
        <v>2</v>
      </c>
      <c r="IL11" s="140">
        <v>0</v>
      </c>
      <c r="IM11" s="140">
        <v>0</v>
      </c>
      <c r="IN11" s="139">
        <v>2</v>
      </c>
      <c r="IO11" s="140">
        <v>0</v>
      </c>
      <c r="IP11" s="140">
        <v>0</v>
      </c>
      <c r="IQ11" s="140">
        <v>0</v>
      </c>
      <c r="IR11" s="141">
        <v>0</v>
      </c>
      <c r="IS11" s="139">
        <v>0</v>
      </c>
      <c r="IT11" s="141">
        <v>2</v>
      </c>
      <c r="IU11" s="141">
        <v>10</v>
      </c>
      <c r="IV11" s="141">
        <v>9</v>
      </c>
      <c r="IW11" s="180">
        <v>19</v>
      </c>
      <c r="IX11" s="182">
        <v>0.21052631578947367</v>
      </c>
      <c r="IY11" s="182">
        <v>0</v>
      </c>
      <c r="IZ11" s="183">
        <v>0</v>
      </c>
      <c r="JA11" s="140">
        <v>0</v>
      </c>
      <c r="JB11" s="140">
        <v>0</v>
      </c>
      <c r="JC11" s="1" t="s">
        <v>427</v>
      </c>
      <c r="JD11" s="1" t="s">
        <v>427</v>
      </c>
      <c r="JE11" s="1" t="s">
        <v>427</v>
      </c>
      <c r="JF11" s="1" t="s">
        <v>427</v>
      </c>
      <c r="JG11" s="1">
        <v>0</v>
      </c>
      <c r="JH11" s="1">
        <v>0</v>
      </c>
      <c r="JI11" s="284"/>
      <c r="JM11" s="261"/>
      <c r="JN11" s="262"/>
      <c r="JO11" s="284"/>
      <c r="JP11" s="284"/>
    </row>
    <row r="12" spans="1:276" x14ac:dyDescent="0.25">
      <c r="A12" s="2">
        <f>IF(OR('Table 1'!$L$2="All Regions",'Table 1'!$L$2=" "), 1,IF('Table 1'!$L$2='DATA TEMPLATE 1617'!L12,1,0))</f>
        <v>1</v>
      </c>
      <c r="B12" s="2">
        <f>IF(OR('Table 1'!$L$3="All Disciplines",'Table 1'!$L$3=" "), 1,IF('Table 1'!$L$3='DATA TEMPLATE 1617'!M12,1,0))</f>
        <v>1</v>
      </c>
      <c r="C12" s="2">
        <f>IF(OR('Table 1'!$L$4="All Organisations",'Table 1'!$L$4=" "), 1,IF('Table 1'!$L$4='DATA TEMPLATE 1617'!N12,1,0))</f>
        <v>1</v>
      </c>
      <c r="D12" s="2">
        <f t="shared" si="0"/>
        <v>3</v>
      </c>
      <c r="E12" s="236">
        <f>IF('Table 2'!$L$2="All Diverse Led",$IZ12,IF('Table 2'!$L$2='DATA TEMPLATE 1617'!JG12,4,0))</f>
        <v>0</v>
      </c>
      <c r="F12" s="236">
        <f>IF('Table 2'!$L$2="All Diverse Led",$IZ12,IF('Table 2'!$L$2='DATA TEMPLATE 1617'!JH12,4,0))</f>
        <v>0</v>
      </c>
      <c r="G12" s="237">
        <f t="shared" si="1"/>
        <v>0</v>
      </c>
      <c r="H12" s="1" t="s">
        <v>471</v>
      </c>
      <c r="I12" s="1">
        <v>0</v>
      </c>
      <c r="J12" s="1" t="b">
        <v>0</v>
      </c>
      <c r="K12" s="284">
        <v>10</v>
      </c>
      <c r="L12" t="s">
        <v>441</v>
      </c>
      <c r="M12" t="s">
        <v>440</v>
      </c>
      <c r="N12" s="323" t="s">
        <v>459</v>
      </c>
      <c r="O12" s="76">
        <v>468300</v>
      </c>
      <c r="P12" s="76">
        <v>182071</v>
      </c>
      <c r="Q12" s="76">
        <v>28030</v>
      </c>
      <c r="R12" s="76">
        <v>47937</v>
      </c>
      <c r="S12" s="76">
        <v>0</v>
      </c>
      <c r="T12" s="76">
        <v>726338</v>
      </c>
      <c r="U12">
        <v>320319</v>
      </c>
      <c r="V12">
        <v>5500</v>
      </c>
      <c r="W12">
        <v>250</v>
      </c>
      <c r="X12">
        <v>253513</v>
      </c>
      <c r="Y12">
        <v>5400</v>
      </c>
      <c r="AB12">
        <v>56946</v>
      </c>
      <c r="AC12">
        <v>72164</v>
      </c>
      <c r="AD12">
        <v>714092</v>
      </c>
      <c r="AE12" s="1">
        <v>255</v>
      </c>
      <c r="AF12" s="1">
        <v>255</v>
      </c>
      <c r="AG12" s="1">
        <v>23000</v>
      </c>
      <c r="AH12" s="1">
        <v>0</v>
      </c>
      <c r="AI12" s="1">
        <v>0</v>
      </c>
      <c r="AJ12" s="1">
        <v>0</v>
      </c>
      <c r="AK12" s="1">
        <v>0</v>
      </c>
      <c r="AL12" s="1">
        <v>0</v>
      </c>
      <c r="AM12" s="1">
        <v>0</v>
      </c>
      <c r="AN12" s="1">
        <v>0</v>
      </c>
      <c r="AO12" s="1">
        <v>0</v>
      </c>
      <c r="AP12" s="1">
        <v>0</v>
      </c>
      <c r="AQ12" s="1">
        <v>7</v>
      </c>
      <c r="AR12" s="1">
        <v>2</v>
      </c>
      <c r="AS12" s="1">
        <v>300</v>
      </c>
      <c r="AT12" s="1">
        <v>0</v>
      </c>
      <c r="AU12" s="1">
        <v>0</v>
      </c>
      <c r="AV12" s="1">
        <v>0</v>
      </c>
      <c r="AW12" s="1">
        <v>0</v>
      </c>
      <c r="AX12" s="1">
        <v>0</v>
      </c>
      <c r="AY12" s="1">
        <v>0</v>
      </c>
      <c r="AZ12" s="1">
        <v>0</v>
      </c>
      <c r="BA12" s="1">
        <v>0</v>
      </c>
      <c r="BB12" s="1">
        <v>0</v>
      </c>
      <c r="BC12" s="3">
        <v>0</v>
      </c>
      <c r="BD12" s="3">
        <v>0</v>
      </c>
      <c r="BE12" s="3">
        <v>0</v>
      </c>
      <c r="BF12" s="3">
        <v>0</v>
      </c>
      <c r="BG12" s="241">
        <v>7</v>
      </c>
      <c r="BH12" s="242">
        <v>2</v>
      </c>
      <c r="BI12" s="242">
        <v>300</v>
      </c>
      <c r="BJ12" s="243">
        <v>0</v>
      </c>
      <c r="BK12">
        <v>10</v>
      </c>
      <c r="BL12">
        <v>190</v>
      </c>
      <c r="BM12">
        <v>0</v>
      </c>
      <c r="BN12">
        <v>5500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s="244">
        <v>0</v>
      </c>
      <c r="CJ12" s="244">
        <v>0</v>
      </c>
      <c r="CK12" s="244">
        <v>0</v>
      </c>
      <c r="CL12" s="244">
        <v>0</v>
      </c>
      <c r="CM12" s="241">
        <v>0</v>
      </c>
      <c r="CN12" s="242">
        <v>0</v>
      </c>
      <c r="CO12" s="242">
        <v>0</v>
      </c>
      <c r="CP12" s="243">
        <v>0</v>
      </c>
      <c r="CQ12" s="1">
        <v>5</v>
      </c>
      <c r="CR12" s="1">
        <v>5</v>
      </c>
      <c r="CS12" s="1">
        <v>400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1">
        <v>0</v>
      </c>
      <c r="DO12" s="244">
        <v>0</v>
      </c>
      <c r="DP12" s="244">
        <v>0</v>
      </c>
      <c r="DQ12" s="244">
        <v>0</v>
      </c>
      <c r="DR12" s="244">
        <v>0</v>
      </c>
      <c r="DS12" s="241">
        <v>0</v>
      </c>
      <c r="DT12" s="242">
        <v>0</v>
      </c>
      <c r="DU12" s="242">
        <v>0</v>
      </c>
      <c r="DV12" s="243">
        <v>0</v>
      </c>
      <c r="DW12">
        <v>2</v>
      </c>
      <c r="DX12">
        <v>4</v>
      </c>
      <c r="DY12">
        <v>1500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s="244">
        <v>0</v>
      </c>
      <c r="EV12" s="244">
        <v>0</v>
      </c>
      <c r="EW12" s="244">
        <v>0</v>
      </c>
      <c r="EX12" s="244">
        <v>0</v>
      </c>
      <c r="EY12" s="241">
        <v>0</v>
      </c>
      <c r="EZ12" s="242">
        <v>0</v>
      </c>
      <c r="FA12" s="242">
        <v>0</v>
      </c>
      <c r="FB12" s="243">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0</v>
      </c>
      <c r="HC12">
        <v>0</v>
      </c>
      <c r="HD12">
        <v>0</v>
      </c>
      <c r="HE12">
        <v>0</v>
      </c>
      <c r="HF12">
        <v>0</v>
      </c>
      <c r="HG12">
        <v>0</v>
      </c>
      <c r="HH12">
        <v>0</v>
      </c>
      <c r="HI12">
        <v>0</v>
      </c>
      <c r="HJ12">
        <v>0</v>
      </c>
      <c r="HK12">
        <v>0</v>
      </c>
      <c r="HL12">
        <v>5</v>
      </c>
      <c r="HM12">
        <v>5</v>
      </c>
      <c r="HN12">
        <v>0</v>
      </c>
      <c r="HO12">
        <v>0</v>
      </c>
      <c r="HP12">
        <v>0</v>
      </c>
      <c r="HQ12" s="139">
        <v>4</v>
      </c>
      <c r="HR12" s="140">
        <v>5</v>
      </c>
      <c r="HS12" s="140">
        <v>0</v>
      </c>
      <c r="HT12" s="140">
        <v>0</v>
      </c>
      <c r="HU12" s="140">
        <v>0</v>
      </c>
      <c r="HV12" s="139">
        <v>0</v>
      </c>
      <c r="HW12" s="140">
        <v>0</v>
      </c>
      <c r="HX12" s="140">
        <v>0</v>
      </c>
      <c r="HY12" s="140">
        <v>0</v>
      </c>
      <c r="HZ12" s="140">
        <v>0</v>
      </c>
      <c r="IA12" s="139">
        <v>0</v>
      </c>
      <c r="IB12" s="140">
        <v>0</v>
      </c>
      <c r="IC12" s="140">
        <v>0</v>
      </c>
      <c r="ID12" s="140">
        <v>0</v>
      </c>
      <c r="IE12" s="140">
        <v>0</v>
      </c>
      <c r="IF12" s="139">
        <v>9</v>
      </c>
      <c r="IG12" s="140">
        <v>10</v>
      </c>
      <c r="IH12" s="140">
        <v>0</v>
      </c>
      <c r="II12" s="140">
        <v>0</v>
      </c>
      <c r="IJ12" s="140">
        <v>0</v>
      </c>
      <c r="IK12" s="140">
        <v>0</v>
      </c>
      <c r="IL12" s="140">
        <v>0</v>
      </c>
      <c r="IM12" s="140">
        <v>0</v>
      </c>
      <c r="IN12" s="139">
        <v>0</v>
      </c>
      <c r="IO12" s="140">
        <v>0</v>
      </c>
      <c r="IP12" s="140">
        <v>0</v>
      </c>
      <c r="IQ12" s="140">
        <v>0</v>
      </c>
      <c r="IR12" s="141">
        <v>0</v>
      </c>
      <c r="IS12" s="139">
        <v>0</v>
      </c>
      <c r="IT12" s="141">
        <v>0</v>
      </c>
      <c r="IU12" s="141">
        <v>10</v>
      </c>
      <c r="IV12" s="141">
        <v>9</v>
      </c>
      <c r="IW12" s="180">
        <v>19</v>
      </c>
      <c r="IX12" s="182">
        <v>0</v>
      </c>
      <c r="IY12" s="182">
        <v>0</v>
      </c>
      <c r="IZ12" s="183">
        <v>0</v>
      </c>
      <c r="JA12" s="140">
        <v>0</v>
      </c>
      <c r="JB12" s="140">
        <v>0</v>
      </c>
      <c r="JC12" s="1" t="s">
        <v>427</v>
      </c>
      <c r="JD12" s="1" t="s">
        <v>427</v>
      </c>
      <c r="JE12" s="1" t="s">
        <v>427</v>
      </c>
      <c r="JF12" s="1" t="s">
        <v>427</v>
      </c>
      <c r="JG12" s="1">
        <v>0</v>
      </c>
      <c r="JH12" s="1">
        <v>0</v>
      </c>
      <c r="JI12" s="284"/>
      <c r="JM12" s="261"/>
      <c r="JN12" s="262"/>
      <c r="JO12" s="284"/>
      <c r="JP12" s="284"/>
    </row>
    <row r="13" spans="1:276" x14ac:dyDescent="0.25">
      <c r="A13" s="2">
        <f>IF(OR('Table 1'!$L$2="All Regions",'Table 1'!$L$2=" "), 1,IF('Table 1'!$L$2='DATA TEMPLATE 1617'!L13,1,0))</f>
        <v>1</v>
      </c>
      <c r="B13" s="2">
        <f>IF(OR('Table 1'!$L$3="All Disciplines",'Table 1'!$L$3=" "), 1,IF('Table 1'!$L$3='DATA TEMPLATE 1617'!M13,1,0))</f>
        <v>1</v>
      </c>
      <c r="C13" s="2">
        <f>IF(OR('Table 1'!$L$4="All Organisations",'Table 1'!$L$4=" "), 1,IF('Table 1'!$L$4='DATA TEMPLATE 1617'!N13,1,0))</f>
        <v>1</v>
      </c>
      <c r="D13" s="2">
        <f t="shared" si="0"/>
        <v>3</v>
      </c>
      <c r="E13" s="236">
        <f>IF('Table 2'!$L$2="All Diverse Led",$IZ13,IF('Table 2'!$L$2='DATA TEMPLATE 1617'!JG13,4,0))</f>
        <v>0</v>
      </c>
      <c r="F13" s="236">
        <f>IF('Table 2'!$L$2="All Diverse Led",$IZ13,IF('Table 2'!$L$2='DATA TEMPLATE 1617'!JH13,4,0))</f>
        <v>0</v>
      </c>
      <c r="G13" s="237">
        <f t="shared" si="1"/>
        <v>0</v>
      </c>
      <c r="H13" s="1" t="s">
        <v>471</v>
      </c>
      <c r="I13" s="1">
        <v>0</v>
      </c>
      <c r="J13" s="1" t="b">
        <v>0</v>
      </c>
      <c r="K13" s="284">
        <v>11</v>
      </c>
      <c r="L13" t="s">
        <v>439</v>
      </c>
      <c r="M13" t="s">
        <v>442</v>
      </c>
      <c r="N13" s="323" t="s">
        <v>458</v>
      </c>
      <c r="O13" s="76">
        <v>70069</v>
      </c>
      <c r="P13" s="76">
        <v>40000</v>
      </c>
      <c r="Q13" s="76">
        <v>15361</v>
      </c>
      <c r="R13" s="76">
        <v>0</v>
      </c>
      <c r="S13" s="76">
        <v>0</v>
      </c>
      <c r="T13" s="76">
        <v>125430</v>
      </c>
      <c r="U13">
        <v>61707</v>
      </c>
      <c r="V13">
        <v>17410</v>
      </c>
      <c r="W13">
        <v>1700</v>
      </c>
      <c r="X13">
        <v>12908</v>
      </c>
      <c r="Y13">
        <v>8642</v>
      </c>
      <c r="AB13">
        <v>9951</v>
      </c>
      <c r="AC13">
        <v>3212</v>
      </c>
      <c r="AD13">
        <v>115530</v>
      </c>
      <c r="AE13" s="1">
        <v>0</v>
      </c>
      <c r="AF13" s="1">
        <v>0</v>
      </c>
      <c r="AG13" s="1">
        <v>0</v>
      </c>
      <c r="AH13" s="1">
        <v>0</v>
      </c>
      <c r="AI13" s="1">
        <v>0</v>
      </c>
      <c r="AJ13" s="1">
        <v>0</v>
      </c>
      <c r="AK13" s="1">
        <v>0</v>
      </c>
      <c r="AL13" s="1">
        <v>0</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3">
        <v>0</v>
      </c>
      <c r="BD13" s="3">
        <v>0</v>
      </c>
      <c r="BE13" s="3">
        <v>0</v>
      </c>
      <c r="BF13" s="3">
        <v>0</v>
      </c>
      <c r="BG13" s="241">
        <v>0</v>
      </c>
      <c r="BH13" s="242">
        <v>0</v>
      </c>
      <c r="BI13" s="242">
        <v>0</v>
      </c>
      <c r="BJ13" s="24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s="244">
        <v>0</v>
      </c>
      <c r="CJ13" s="244">
        <v>0</v>
      </c>
      <c r="CK13" s="244">
        <v>0</v>
      </c>
      <c r="CL13" s="244">
        <v>0</v>
      </c>
      <c r="CM13" s="241">
        <v>0</v>
      </c>
      <c r="CN13" s="242">
        <v>0</v>
      </c>
      <c r="CO13" s="242">
        <v>0</v>
      </c>
      <c r="CP13" s="243">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1">
        <v>0</v>
      </c>
      <c r="DO13" s="244">
        <v>0</v>
      </c>
      <c r="DP13" s="244">
        <v>0</v>
      </c>
      <c r="DQ13" s="244">
        <v>0</v>
      </c>
      <c r="DR13" s="244">
        <v>0</v>
      </c>
      <c r="DS13" s="241">
        <v>0</v>
      </c>
      <c r="DT13" s="242">
        <v>0</v>
      </c>
      <c r="DU13" s="242">
        <v>0</v>
      </c>
      <c r="DV13" s="24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s="244">
        <v>0</v>
      </c>
      <c r="EV13" s="244">
        <v>0</v>
      </c>
      <c r="EW13" s="244">
        <v>0</v>
      </c>
      <c r="EX13" s="244">
        <v>0</v>
      </c>
      <c r="EY13" s="241">
        <v>0</v>
      </c>
      <c r="EZ13" s="242">
        <v>0</v>
      </c>
      <c r="FA13" s="242">
        <v>0</v>
      </c>
      <c r="FB13" s="24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10</v>
      </c>
      <c r="FX13">
        <v>12000</v>
      </c>
      <c r="FY13">
        <v>4912</v>
      </c>
      <c r="FZ13">
        <v>23000</v>
      </c>
      <c r="GA13">
        <v>0</v>
      </c>
      <c r="GB13">
        <v>0</v>
      </c>
      <c r="GC13">
        <v>200</v>
      </c>
      <c r="GD13">
        <v>200000</v>
      </c>
      <c r="GE13">
        <v>5300</v>
      </c>
      <c r="GF13">
        <v>24000</v>
      </c>
      <c r="GG13">
        <v>0</v>
      </c>
      <c r="GH13">
        <v>0</v>
      </c>
      <c r="GI13">
        <v>8</v>
      </c>
      <c r="GJ13">
        <v>888</v>
      </c>
      <c r="GK13">
        <v>167</v>
      </c>
      <c r="GL13">
        <v>4398</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8</v>
      </c>
      <c r="HL13">
        <v>7</v>
      </c>
      <c r="HM13">
        <v>10</v>
      </c>
      <c r="HN13">
        <v>0</v>
      </c>
      <c r="HO13">
        <v>0</v>
      </c>
      <c r="HP13">
        <v>0</v>
      </c>
      <c r="HQ13" s="139">
        <v>0</v>
      </c>
      <c r="HR13" s="140">
        <v>1</v>
      </c>
      <c r="HS13" s="140">
        <v>0</v>
      </c>
      <c r="HT13" s="140">
        <v>0</v>
      </c>
      <c r="HU13" s="140">
        <v>0</v>
      </c>
      <c r="HV13" s="139">
        <v>0</v>
      </c>
      <c r="HW13" s="140">
        <v>0</v>
      </c>
      <c r="HX13" s="140">
        <v>0</v>
      </c>
      <c r="HY13" s="140">
        <v>0</v>
      </c>
      <c r="HZ13" s="140">
        <v>0</v>
      </c>
      <c r="IA13" s="139">
        <v>0</v>
      </c>
      <c r="IB13" s="140">
        <v>0</v>
      </c>
      <c r="IC13" s="140">
        <v>0</v>
      </c>
      <c r="ID13" s="140">
        <v>0</v>
      </c>
      <c r="IE13" s="140">
        <v>0</v>
      </c>
      <c r="IF13" s="139">
        <v>7</v>
      </c>
      <c r="IG13" s="140">
        <v>11</v>
      </c>
      <c r="IH13" s="140">
        <v>0</v>
      </c>
      <c r="II13" s="140">
        <v>0</v>
      </c>
      <c r="IJ13" s="140">
        <v>0</v>
      </c>
      <c r="IK13" s="140">
        <v>0</v>
      </c>
      <c r="IL13" s="140">
        <v>0</v>
      </c>
      <c r="IM13" s="140">
        <v>0</v>
      </c>
      <c r="IN13" s="139">
        <v>0</v>
      </c>
      <c r="IO13" s="140">
        <v>0</v>
      </c>
      <c r="IP13" s="140">
        <v>0</v>
      </c>
      <c r="IQ13" s="140">
        <v>0</v>
      </c>
      <c r="IR13" s="141">
        <v>0</v>
      </c>
      <c r="IS13" s="139">
        <v>2</v>
      </c>
      <c r="IT13" s="141">
        <v>7</v>
      </c>
      <c r="IU13" s="141">
        <v>17</v>
      </c>
      <c r="IV13" s="141">
        <v>1</v>
      </c>
      <c r="IW13" s="180">
        <v>18</v>
      </c>
      <c r="IX13" s="182">
        <v>0.3888888888888889</v>
      </c>
      <c r="IY13" s="182">
        <v>0.1111111111111111</v>
      </c>
      <c r="IZ13" s="183">
        <v>0</v>
      </c>
      <c r="JA13" s="140">
        <v>0</v>
      </c>
      <c r="JB13" s="140">
        <v>0</v>
      </c>
      <c r="JC13" s="1" t="s">
        <v>427</v>
      </c>
      <c r="JD13" s="1" t="s">
        <v>427</v>
      </c>
      <c r="JE13" s="1" t="s">
        <v>427</v>
      </c>
      <c r="JF13" s="1" t="s">
        <v>427</v>
      </c>
      <c r="JG13" s="1">
        <v>0</v>
      </c>
      <c r="JH13" s="1">
        <v>0</v>
      </c>
      <c r="JI13" s="284"/>
      <c r="JM13" s="261"/>
      <c r="JN13" s="262"/>
      <c r="JO13" s="284"/>
      <c r="JP13" s="284"/>
    </row>
    <row r="14" spans="1:276" x14ac:dyDescent="0.25">
      <c r="A14" s="2">
        <f>IF(OR('Table 1'!$L$2="All Regions",'Table 1'!$L$2=" "), 1,IF('Table 1'!$L$2='DATA TEMPLATE 1617'!L14,1,0))</f>
        <v>1</v>
      </c>
      <c r="B14" s="2">
        <f>IF(OR('Table 1'!$L$3="All Disciplines",'Table 1'!$L$3=" "), 1,IF('Table 1'!$L$3='DATA TEMPLATE 1617'!M14,1,0))</f>
        <v>1</v>
      </c>
      <c r="C14" s="2">
        <f>IF(OR('Table 1'!$L$4="All Organisations",'Table 1'!$L$4=" "), 1,IF('Table 1'!$L$4='DATA TEMPLATE 1617'!N14,1,0))</f>
        <v>1</v>
      </c>
      <c r="D14" s="2">
        <f t="shared" si="0"/>
        <v>3</v>
      </c>
      <c r="E14" s="236">
        <f>IF('Table 2'!$L$2="All Diverse Led",$IZ14,IF('Table 2'!$L$2='DATA TEMPLATE 1617'!JG14,4,0))</f>
        <v>0</v>
      </c>
      <c r="F14" s="236">
        <f>IF('Table 2'!$L$2="All Diverse Led",$IZ14,IF('Table 2'!$L$2='DATA TEMPLATE 1617'!JH14,4,0))</f>
        <v>0</v>
      </c>
      <c r="G14" s="237">
        <f t="shared" si="1"/>
        <v>0</v>
      </c>
      <c r="H14" s="1">
        <v>0</v>
      </c>
      <c r="I14" s="1">
        <v>0</v>
      </c>
      <c r="J14" s="1" t="b">
        <v>0</v>
      </c>
      <c r="K14" s="284">
        <v>12</v>
      </c>
      <c r="L14" t="s">
        <v>441</v>
      </c>
      <c r="M14" t="s">
        <v>438</v>
      </c>
      <c r="N14" s="323" t="s">
        <v>460</v>
      </c>
      <c r="O14" s="76">
        <v>214391</v>
      </c>
      <c r="P14" s="76">
        <v>724940</v>
      </c>
      <c r="Q14" s="76">
        <v>86810</v>
      </c>
      <c r="R14" s="76">
        <v>37156</v>
      </c>
      <c r="S14" s="76">
        <v>0</v>
      </c>
      <c r="T14" s="76">
        <v>1063297</v>
      </c>
      <c r="U14">
        <v>836011</v>
      </c>
      <c r="V14">
        <v>21922</v>
      </c>
      <c r="W14">
        <v>0</v>
      </c>
      <c r="X14">
        <v>37665</v>
      </c>
      <c r="Y14">
        <v>5920</v>
      </c>
      <c r="AB14">
        <v>231998</v>
      </c>
      <c r="AC14">
        <v>0</v>
      </c>
      <c r="AD14">
        <v>1133516</v>
      </c>
      <c r="AE14" s="1">
        <v>132</v>
      </c>
      <c r="AF14" s="1">
        <v>107</v>
      </c>
      <c r="AG14" s="1">
        <v>28506</v>
      </c>
      <c r="AH14" s="1">
        <v>8335</v>
      </c>
      <c r="AI14" s="1">
        <v>0</v>
      </c>
      <c r="AJ14" s="1">
        <v>0</v>
      </c>
      <c r="AK14" s="1">
        <v>0</v>
      </c>
      <c r="AL14" s="1">
        <v>0</v>
      </c>
      <c r="AM14" s="1">
        <v>0</v>
      </c>
      <c r="AN14" s="1">
        <v>0</v>
      </c>
      <c r="AO14" s="1">
        <v>0</v>
      </c>
      <c r="AP14" s="1">
        <v>0</v>
      </c>
      <c r="AQ14" s="1">
        <v>61</v>
      </c>
      <c r="AR14" s="1">
        <v>36</v>
      </c>
      <c r="AS14" s="1">
        <v>2608</v>
      </c>
      <c r="AT14" s="1">
        <v>5495</v>
      </c>
      <c r="AU14" s="1">
        <v>0</v>
      </c>
      <c r="AV14" s="1">
        <v>0</v>
      </c>
      <c r="AW14" s="1">
        <v>0</v>
      </c>
      <c r="AX14" s="1">
        <v>0</v>
      </c>
      <c r="AY14" s="1">
        <v>0</v>
      </c>
      <c r="AZ14" s="1">
        <v>0</v>
      </c>
      <c r="BA14" s="1">
        <v>0</v>
      </c>
      <c r="BB14" s="1">
        <v>0</v>
      </c>
      <c r="BC14" s="3">
        <v>0</v>
      </c>
      <c r="BD14" s="3">
        <v>0</v>
      </c>
      <c r="BE14" s="3">
        <v>0</v>
      </c>
      <c r="BF14" s="3">
        <v>0</v>
      </c>
      <c r="BG14" s="241">
        <v>61</v>
      </c>
      <c r="BH14" s="242">
        <v>36</v>
      </c>
      <c r="BI14" s="242">
        <v>2608</v>
      </c>
      <c r="BJ14" s="243">
        <v>5495</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s="244">
        <v>0</v>
      </c>
      <c r="CJ14" s="244">
        <v>0</v>
      </c>
      <c r="CK14" s="244">
        <v>0</v>
      </c>
      <c r="CL14" s="244">
        <v>0</v>
      </c>
      <c r="CM14" s="241">
        <v>0</v>
      </c>
      <c r="CN14" s="242">
        <v>0</v>
      </c>
      <c r="CO14" s="242">
        <v>0</v>
      </c>
      <c r="CP14" s="243">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1">
        <v>0</v>
      </c>
      <c r="DO14" s="244">
        <v>0</v>
      </c>
      <c r="DP14" s="244">
        <v>0</v>
      </c>
      <c r="DQ14" s="244">
        <v>0</v>
      </c>
      <c r="DR14" s="244">
        <v>0</v>
      </c>
      <c r="DS14" s="241">
        <v>0</v>
      </c>
      <c r="DT14" s="242">
        <v>0</v>
      </c>
      <c r="DU14" s="242">
        <v>0</v>
      </c>
      <c r="DV14" s="243">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s="244">
        <v>0</v>
      </c>
      <c r="EV14" s="244">
        <v>0</v>
      </c>
      <c r="EW14" s="244">
        <v>0</v>
      </c>
      <c r="EX14" s="244">
        <v>0</v>
      </c>
      <c r="EY14" s="241">
        <v>0</v>
      </c>
      <c r="EZ14" s="242">
        <v>0</v>
      </c>
      <c r="FA14" s="242">
        <v>0</v>
      </c>
      <c r="FB14" s="243">
        <v>0</v>
      </c>
      <c r="FC14">
        <v>0</v>
      </c>
      <c r="FD14">
        <v>0</v>
      </c>
      <c r="FE14">
        <v>0</v>
      </c>
      <c r="FF14">
        <v>0</v>
      </c>
      <c r="FG14">
        <v>0</v>
      </c>
      <c r="FH14">
        <v>0</v>
      </c>
      <c r="FI14">
        <v>1</v>
      </c>
      <c r="FJ14">
        <v>2700</v>
      </c>
      <c r="FK14">
        <v>0</v>
      </c>
      <c r="FL14">
        <v>0</v>
      </c>
      <c r="FM14">
        <v>0</v>
      </c>
      <c r="FN14">
        <v>0</v>
      </c>
      <c r="FO14">
        <v>0</v>
      </c>
      <c r="FP14">
        <v>2</v>
      </c>
      <c r="FQ14">
        <v>0</v>
      </c>
      <c r="FR14">
        <v>275244</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3</v>
      </c>
      <c r="HM14">
        <v>4</v>
      </c>
      <c r="HN14">
        <v>0</v>
      </c>
      <c r="HO14">
        <v>3</v>
      </c>
      <c r="HP14">
        <v>0</v>
      </c>
      <c r="HQ14" s="139">
        <v>4</v>
      </c>
      <c r="HR14" s="140">
        <v>0</v>
      </c>
      <c r="HS14" s="140">
        <v>0</v>
      </c>
      <c r="HT14" s="140">
        <v>0</v>
      </c>
      <c r="HU14" s="140">
        <v>0</v>
      </c>
      <c r="HV14" s="139">
        <v>0</v>
      </c>
      <c r="HW14" s="140">
        <v>0</v>
      </c>
      <c r="HX14" s="140">
        <v>0</v>
      </c>
      <c r="HY14" s="140">
        <v>0</v>
      </c>
      <c r="HZ14" s="140">
        <v>0</v>
      </c>
      <c r="IA14" s="139">
        <v>0</v>
      </c>
      <c r="IB14" s="140">
        <v>0</v>
      </c>
      <c r="IC14" s="140">
        <v>0</v>
      </c>
      <c r="ID14" s="140">
        <v>0</v>
      </c>
      <c r="IE14" s="140">
        <v>2</v>
      </c>
      <c r="IF14" s="139">
        <v>7</v>
      </c>
      <c r="IG14" s="140">
        <v>4</v>
      </c>
      <c r="IH14" s="140">
        <v>0</v>
      </c>
      <c r="II14" s="140">
        <v>3</v>
      </c>
      <c r="IJ14" s="140">
        <v>2</v>
      </c>
      <c r="IK14" s="140">
        <v>0</v>
      </c>
      <c r="IL14" s="140">
        <v>0</v>
      </c>
      <c r="IM14" s="140">
        <v>0</v>
      </c>
      <c r="IN14" s="139">
        <v>0</v>
      </c>
      <c r="IO14" s="140">
        <v>0</v>
      </c>
      <c r="IP14" s="140">
        <v>0</v>
      </c>
      <c r="IQ14" s="140">
        <v>0</v>
      </c>
      <c r="IR14" s="141">
        <v>0</v>
      </c>
      <c r="IS14" s="139">
        <v>0</v>
      </c>
      <c r="IT14" s="141">
        <v>2</v>
      </c>
      <c r="IU14" s="141">
        <v>10</v>
      </c>
      <c r="IV14" s="141">
        <v>6</v>
      </c>
      <c r="IW14" s="180">
        <v>16</v>
      </c>
      <c r="IX14" s="182">
        <v>0.125</v>
      </c>
      <c r="IY14" s="182">
        <v>0</v>
      </c>
      <c r="IZ14" s="183">
        <v>0</v>
      </c>
      <c r="JA14" s="140">
        <v>0</v>
      </c>
      <c r="JB14" s="140">
        <v>0</v>
      </c>
      <c r="JC14" s="1" t="s">
        <v>427</v>
      </c>
      <c r="JD14" s="1" t="s">
        <v>427</v>
      </c>
      <c r="JE14" s="1" t="s">
        <v>427</v>
      </c>
      <c r="JF14" s="1" t="s">
        <v>427</v>
      </c>
      <c r="JG14" s="1">
        <v>0</v>
      </c>
      <c r="JH14" s="1">
        <v>0</v>
      </c>
      <c r="JI14" s="284"/>
      <c r="JM14" s="261"/>
      <c r="JN14" s="262"/>
      <c r="JO14" s="284"/>
      <c r="JP14" s="284"/>
    </row>
    <row r="15" spans="1:276" x14ac:dyDescent="0.25">
      <c r="A15" s="2">
        <f>IF(OR('Table 1'!$L$2="All Regions",'Table 1'!$L$2=" "), 1,IF('Table 1'!$L$2='DATA TEMPLATE 1617'!L15,1,0))</f>
        <v>1</v>
      </c>
      <c r="B15" s="2">
        <f>IF(OR('Table 1'!$L$3="All Disciplines",'Table 1'!$L$3=" "), 1,IF('Table 1'!$L$3='DATA TEMPLATE 1617'!M15,1,0))</f>
        <v>1</v>
      </c>
      <c r="C15" s="2">
        <f>IF(OR('Table 1'!$L$4="All Organisations",'Table 1'!$L$4=" "), 1,IF('Table 1'!$L$4='DATA TEMPLATE 1617'!N15,1,0))</f>
        <v>1</v>
      </c>
      <c r="D15" s="2">
        <f t="shared" si="0"/>
        <v>3</v>
      </c>
      <c r="E15" s="236">
        <f>IF('Table 2'!$L$2="All Diverse Led",$IZ15,IF('Table 2'!$L$2='DATA TEMPLATE 1617'!JG15,4,0))</f>
        <v>0</v>
      </c>
      <c r="F15" s="236">
        <f>IF('Table 2'!$L$2="All Diverse Led",$IZ15,IF('Table 2'!$L$2='DATA TEMPLATE 1617'!JH15,4,0))</f>
        <v>0</v>
      </c>
      <c r="G15" s="237">
        <f t="shared" si="1"/>
        <v>0</v>
      </c>
      <c r="H15" s="1" t="s">
        <v>471</v>
      </c>
      <c r="I15" s="1">
        <v>0</v>
      </c>
      <c r="J15" s="1" t="b">
        <v>0</v>
      </c>
      <c r="K15" s="284">
        <v>13</v>
      </c>
      <c r="L15" t="s">
        <v>441</v>
      </c>
      <c r="M15" t="s">
        <v>437</v>
      </c>
      <c r="N15" s="323" t="s">
        <v>460</v>
      </c>
      <c r="O15" s="76">
        <v>2537181</v>
      </c>
      <c r="P15" s="76">
        <v>777378</v>
      </c>
      <c r="Q15" s="76">
        <v>145881</v>
      </c>
      <c r="R15" s="76">
        <v>279700</v>
      </c>
      <c r="S15" s="76">
        <v>0</v>
      </c>
      <c r="T15" s="76">
        <v>3740140</v>
      </c>
      <c r="U15">
        <v>1504048</v>
      </c>
      <c r="V15">
        <v>120379</v>
      </c>
      <c r="W15">
        <v>63572</v>
      </c>
      <c r="X15">
        <v>316486</v>
      </c>
      <c r="Y15">
        <v>29000</v>
      </c>
      <c r="AB15">
        <v>1570802</v>
      </c>
      <c r="AC15">
        <v>92993</v>
      </c>
      <c r="AD15">
        <v>3697280</v>
      </c>
      <c r="AE15" s="1">
        <v>438</v>
      </c>
      <c r="AF15" s="1">
        <v>309</v>
      </c>
      <c r="AG15" s="1">
        <v>116905</v>
      </c>
      <c r="AH15" s="1">
        <v>4820</v>
      </c>
      <c r="AI15" s="1">
        <v>8</v>
      </c>
      <c r="AJ15" s="1">
        <v>6</v>
      </c>
      <c r="AK15" s="1">
        <v>1463</v>
      </c>
      <c r="AL15" s="1">
        <v>0</v>
      </c>
      <c r="AM15" s="1">
        <v>0</v>
      </c>
      <c r="AN15" s="1">
        <v>0</v>
      </c>
      <c r="AO15" s="1">
        <v>0</v>
      </c>
      <c r="AP15" s="1">
        <v>0</v>
      </c>
      <c r="AQ15" s="1">
        <v>122</v>
      </c>
      <c r="AR15" s="1">
        <v>70</v>
      </c>
      <c r="AS15" s="1">
        <v>41514</v>
      </c>
      <c r="AT15" s="1">
        <v>0</v>
      </c>
      <c r="AU15" s="1">
        <v>0</v>
      </c>
      <c r="AV15" s="1">
        <v>0</v>
      </c>
      <c r="AW15" s="1">
        <v>0</v>
      </c>
      <c r="AX15" s="1">
        <v>0</v>
      </c>
      <c r="AY15" s="1">
        <v>0</v>
      </c>
      <c r="AZ15" s="1">
        <v>0</v>
      </c>
      <c r="BA15" s="1">
        <v>0</v>
      </c>
      <c r="BB15" s="1">
        <v>0</v>
      </c>
      <c r="BC15" s="3">
        <v>8</v>
      </c>
      <c r="BD15" s="3">
        <v>6</v>
      </c>
      <c r="BE15" s="3">
        <v>1463</v>
      </c>
      <c r="BF15" s="3">
        <v>0</v>
      </c>
      <c r="BG15" s="241">
        <v>122</v>
      </c>
      <c r="BH15" s="242">
        <v>70</v>
      </c>
      <c r="BI15" s="242">
        <v>41514</v>
      </c>
      <c r="BJ15" s="243">
        <v>0</v>
      </c>
      <c r="BK15">
        <v>7</v>
      </c>
      <c r="BL15">
        <v>270</v>
      </c>
      <c r="BM15">
        <v>0</v>
      </c>
      <c r="BN15">
        <v>6600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s="244">
        <v>0</v>
      </c>
      <c r="CJ15" s="244">
        <v>0</v>
      </c>
      <c r="CK15" s="244">
        <v>0</v>
      </c>
      <c r="CL15" s="244">
        <v>0</v>
      </c>
      <c r="CM15" s="241">
        <v>0</v>
      </c>
      <c r="CN15" s="242">
        <v>0</v>
      </c>
      <c r="CO15" s="242">
        <v>0</v>
      </c>
      <c r="CP15" s="243">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1">
        <v>0</v>
      </c>
      <c r="DO15" s="244">
        <v>0</v>
      </c>
      <c r="DP15" s="244">
        <v>0</v>
      </c>
      <c r="DQ15" s="244">
        <v>0</v>
      </c>
      <c r="DR15" s="244">
        <v>0</v>
      </c>
      <c r="DS15" s="241">
        <v>0</v>
      </c>
      <c r="DT15" s="242">
        <v>0</v>
      </c>
      <c r="DU15" s="242">
        <v>0</v>
      </c>
      <c r="DV15" s="243">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s="244">
        <v>0</v>
      </c>
      <c r="EV15" s="244">
        <v>0</v>
      </c>
      <c r="EW15" s="244">
        <v>0</v>
      </c>
      <c r="EX15" s="244">
        <v>0</v>
      </c>
      <c r="EY15" s="241">
        <v>0</v>
      </c>
      <c r="EZ15" s="242">
        <v>0</v>
      </c>
      <c r="FA15" s="242">
        <v>0</v>
      </c>
      <c r="FB15" s="243">
        <v>0</v>
      </c>
      <c r="FC15">
        <v>0</v>
      </c>
      <c r="FD15">
        <v>0</v>
      </c>
      <c r="FE15">
        <v>0</v>
      </c>
      <c r="FF15">
        <v>0</v>
      </c>
      <c r="FG15">
        <v>0</v>
      </c>
      <c r="FH15">
        <v>0</v>
      </c>
      <c r="FI15">
        <v>2</v>
      </c>
      <c r="FJ15">
        <v>170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3</v>
      </c>
      <c r="HM15">
        <v>7</v>
      </c>
      <c r="HN15">
        <v>0</v>
      </c>
      <c r="HO15">
        <v>0</v>
      </c>
      <c r="HP15">
        <v>0</v>
      </c>
      <c r="HQ15" s="139">
        <v>9</v>
      </c>
      <c r="HR15" s="140">
        <v>10</v>
      </c>
      <c r="HS15" s="140">
        <v>0</v>
      </c>
      <c r="HT15" s="140">
        <v>0</v>
      </c>
      <c r="HU15" s="140">
        <v>0</v>
      </c>
      <c r="HV15" s="139">
        <v>0</v>
      </c>
      <c r="HW15" s="140">
        <v>0</v>
      </c>
      <c r="HX15" s="140">
        <v>0</v>
      </c>
      <c r="HY15" s="140">
        <v>0</v>
      </c>
      <c r="HZ15" s="140">
        <v>0</v>
      </c>
      <c r="IA15" s="139">
        <v>0</v>
      </c>
      <c r="IB15" s="140">
        <v>0</v>
      </c>
      <c r="IC15" s="140">
        <v>0</v>
      </c>
      <c r="ID15" s="140">
        <v>0</v>
      </c>
      <c r="IE15" s="140">
        <v>0</v>
      </c>
      <c r="IF15" s="139">
        <v>12</v>
      </c>
      <c r="IG15" s="140">
        <v>17</v>
      </c>
      <c r="IH15" s="140">
        <v>0</v>
      </c>
      <c r="II15" s="140">
        <v>0</v>
      </c>
      <c r="IJ15" s="140">
        <v>0</v>
      </c>
      <c r="IK15" s="140">
        <v>0</v>
      </c>
      <c r="IL15" s="140">
        <v>0</v>
      </c>
      <c r="IM15" s="140">
        <v>0</v>
      </c>
      <c r="IN15" s="139">
        <v>0</v>
      </c>
      <c r="IO15" s="140">
        <v>1</v>
      </c>
      <c r="IP15" s="140">
        <v>0</v>
      </c>
      <c r="IQ15" s="140">
        <v>0</v>
      </c>
      <c r="IR15" s="141">
        <v>1</v>
      </c>
      <c r="IS15" s="139">
        <v>1</v>
      </c>
      <c r="IT15" s="141">
        <v>0</v>
      </c>
      <c r="IU15" s="141">
        <v>10</v>
      </c>
      <c r="IV15" s="141">
        <v>19</v>
      </c>
      <c r="IW15" s="180">
        <v>29</v>
      </c>
      <c r="IX15" s="182">
        <v>0</v>
      </c>
      <c r="IY15" s="182">
        <v>6.8965517241379309E-2</v>
      </c>
      <c r="IZ15" s="183">
        <v>0</v>
      </c>
      <c r="JA15" s="140">
        <v>0</v>
      </c>
      <c r="JB15" s="140">
        <v>0</v>
      </c>
      <c r="JC15" s="1" t="s">
        <v>427</v>
      </c>
      <c r="JD15" s="1" t="s">
        <v>427</v>
      </c>
      <c r="JE15" s="1" t="s">
        <v>427</v>
      </c>
      <c r="JF15" s="1" t="s">
        <v>427</v>
      </c>
      <c r="JG15" s="1">
        <v>0</v>
      </c>
      <c r="JH15" s="1">
        <v>0</v>
      </c>
      <c r="JI15" s="284"/>
      <c r="JM15" s="261"/>
      <c r="JN15" s="262"/>
      <c r="JO15" s="284"/>
      <c r="JP15" s="284"/>
    </row>
    <row r="16" spans="1:276" x14ac:dyDescent="0.25">
      <c r="A16" s="2">
        <f>IF(OR('Table 1'!$L$2="All Regions",'Table 1'!$L$2=" "), 1,IF('Table 1'!$L$2='DATA TEMPLATE 1617'!L16,1,0))</f>
        <v>1</v>
      </c>
      <c r="B16" s="2">
        <f>IF(OR('Table 1'!$L$3="All Disciplines",'Table 1'!$L$3=" "), 1,IF('Table 1'!$L$3='DATA TEMPLATE 1617'!M16,1,0))</f>
        <v>1</v>
      </c>
      <c r="C16" s="2">
        <f>IF(OR('Table 1'!$L$4="All Organisations",'Table 1'!$L$4=" "), 1,IF('Table 1'!$L$4='DATA TEMPLATE 1617'!N16,1,0))</f>
        <v>1</v>
      </c>
      <c r="D16" s="2">
        <f t="shared" si="0"/>
        <v>3</v>
      </c>
      <c r="E16" s="236">
        <f>IF('Table 2'!$L$2="All Diverse Led",$IZ16,IF('Table 2'!$L$2='DATA TEMPLATE 1617'!JG16,4,0))</f>
        <v>0</v>
      </c>
      <c r="F16" s="236">
        <f>IF('Table 2'!$L$2="All Diverse Led",$IZ16,IF('Table 2'!$L$2='DATA TEMPLATE 1617'!JH16,4,0))</f>
        <v>0</v>
      </c>
      <c r="G16" s="237">
        <f t="shared" si="1"/>
        <v>0</v>
      </c>
      <c r="H16" s="1" t="s">
        <v>471</v>
      </c>
      <c r="I16" s="1">
        <v>0</v>
      </c>
      <c r="J16" s="1" t="b">
        <v>0</v>
      </c>
      <c r="K16" s="284">
        <v>14</v>
      </c>
      <c r="L16" t="s">
        <v>441</v>
      </c>
      <c r="M16" t="s">
        <v>437</v>
      </c>
      <c r="N16" s="323" t="s">
        <v>459</v>
      </c>
      <c r="O16" s="76">
        <v>283912</v>
      </c>
      <c r="P16" s="76">
        <v>220402</v>
      </c>
      <c r="Q16" s="76">
        <v>82347</v>
      </c>
      <c r="R16" s="76">
        <v>43100</v>
      </c>
      <c r="S16" s="76">
        <v>18960</v>
      </c>
      <c r="T16" s="76">
        <v>648721</v>
      </c>
      <c r="U16">
        <v>372000</v>
      </c>
      <c r="V16">
        <v>30000</v>
      </c>
      <c r="W16">
        <v>0</v>
      </c>
      <c r="X16">
        <v>235000</v>
      </c>
      <c r="Y16">
        <v>23000</v>
      </c>
      <c r="AB16">
        <v>33000</v>
      </c>
      <c r="AC16">
        <v>0</v>
      </c>
      <c r="AD16">
        <v>693000</v>
      </c>
      <c r="AE16" s="1">
        <v>183</v>
      </c>
      <c r="AF16" s="1">
        <v>150</v>
      </c>
      <c r="AG16" s="1">
        <v>18694</v>
      </c>
      <c r="AH16" s="1">
        <v>107</v>
      </c>
      <c r="AI16" s="1">
        <v>0</v>
      </c>
      <c r="AJ16" s="1">
        <v>0</v>
      </c>
      <c r="AK16" s="1">
        <v>0</v>
      </c>
      <c r="AL16" s="1">
        <v>0</v>
      </c>
      <c r="AM16" s="1">
        <v>0</v>
      </c>
      <c r="AN16" s="1">
        <v>0</v>
      </c>
      <c r="AO16" s="1">
        <v>0</v>
      </c>
      <c r="AP16" s="1">
        <v>0</v>
      </c>
      <c r="AQ16" s="1">
        <v>2</v>
      </c>
      <c r="AR16" s="1">
        <v>2</v>
      </c>
      <c r="AS16" s="1">
        <v>371</v>
      </c>
      <c r="AT16" s="1">
        <v>2</v>
      </c>
      <c r="AU16" s="1">
        <v>0</v>
      </c>
      <c r="AV16" s="1">
        <v>0</v>
      </c>
      <c r="AW16" s="1">
        <v>0</v>
      </c>
      <c r="AX16" s="1">
        <v>0</v>
      </c>
      <c r="AY16" s="1">
        <v>0</v>
      </c>
      <c r="AZ16" s="1">
        <v>0</v>
      </c>
      <c r="BA16" s="1">
        <v>0</v>
      </c>
      <c r="BB16" s="1">
        <v>0</v>
      </c>
      <c r="BC16" s="3">
        <v>0</v>
      </c>
      <c r="BD16" s="3">
        <v>0</v>
      </c>
      <c r="BE16" s="3">
        <v>0</v>
      </c>
      <c r="BF16" s="3">
        <v>0</v>
      </c>
      <c r="BG16" s="241">
        <v>2</v>
      </c>
      <c r="BH16" s="242">
        <v>2</v>
      </c>
      <c r="BI16" s="242">
        <v>371</v>
      </c>
      <c r="BJ16" s="243">
        <v>2</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s="244">
        <v>0</v>
      </c>
      <c r="CJ16" s="244">
        <v>0</v>
      </c>
      <c r="CK16" s="244">
        <v>0</v>
      </c>
      <c r="CL16" s="244">
        <v>0</v>
      </c>
      <c r="CM16" s="241">
        <v>0</v>
      </c>
      <c r="CN16" s="242">
        <v>0</v>
      </c>
      <c r="CO16" s="242">
        <v>0</v>
      </c>
      <c r="CP16" s="243">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1">
        <v>0</v>
      </c>
      <c r="DO16" s="244">
        <v>0</v>
      </c>
      <c r="DP16" s="244">
        <v>0</v>
      </c>
      <c r="DQ16" s="244">
        <v>0</v>
      </c>
      <c r="DR16" s="244">
        <v>0</v>
      </c>
      <c r="DS16" s="241">
        <v>0</v>
      </c>
      <c r="DT16" s="242">
        <v>0</v>
      </c>
      <c r="DU16" s="242">
        <v>0</v>
      </c>
      <c r="DV16" s="243">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s="244">
        <v>0</v>
      </c>
      <c r="EV16" s="244">
        <v>0</v>
      </c>
      <c r="EW16" s="244">
        <v>0</v>
      </c>
      <c r="EX16" s="244">
        <v>0</v>
      </c>
      <c r="EY16" s="241">
        <v>0</v>
      </c>
      <c r="EZ16" s="242">
        <v>0</v>
      </c>
      <c r="FA16" s="242">
        <v>0</v>
      </c>
      <c r="FB16" s="243">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4</v>
      </c>
      <c r="HM16">
        <v>2</v>
      </c>
      <c r="HN16">
        <v>0</v>
      </c>
      <c r="HO16">
        <v>0</v>
      </c>
      <c r="HP16">
        <v>0</v>
      </c>
      <c r="HQ16" s="139">
        <v>0</v>
      </c>
      <c r="HR16" s="140">
        <v>1</v>
      </c>
      <c r="HS16" s="140">
        <v>0</v>
      </c>
      <c r="HT16" s="140">
        <v>0</v>
      </c>
      <c r="HU16" s="140">
        <v>0</v>
      </c>
      <c r="HV16" s="139">
        <v>0</v>
      </c>
      <c r="HW16" s="140">
        <v>0</v>
      </c>
      <c r="HX16" s="140">
        <v>0</v>
      </c>
      <c r="HY16" s="140">
        <v>0</v>
      </c>
      <c r="HZ16" s="140">
        <v>0</v>
      </c>
      <c r="IA16" s="139">
        <v>0</v>
      </c>
      <c r="IB16" s="140">
        <v>0</v>
      </c>
      <c r="IC16" s="140">
        <v>0</v>
      </c>
      <c r="ID16" s="140">
        <v>0</v>
      </c>
      <c r="IE16" s="140">
        <v>0</v>
      </c>
      <c r="IF16" s="139">
        <v>4</v>
      </c>
      <c r="IG16" s="140">
        <v>3</v>
      </c>
      <c r="IH16" s="140">
        <v>0</v>
      </c>
      <c r="II16" s="140">
        <v>0</v>
      </c>
      <c r="IJ16" s="140">
        <v>0</v>
      </c>
      <c r="IK16" s="140">
        <v>0</v>
      </c>
      <c r="IL16" s="140">
        <v>0</v>
      </c>
      <c r="IM16" s="140">
        <v>0</v>
      </c>
      <c r="IN16" s="139">
        <v>0</v>
      </c>
      <c r="IO16" s="140">
        <v>0</v>
      </c>
      <c r="IP16" s="140">
        <v>0</v>
      </c>
      <c r="IQ16" s="140">
        <v>0</v>
      </c>
      <c r="IR16" s="141">
        <v>0</v>
      </c>
      <c r="IS16" s="139">
        <v>0</v>
      </c>
      <c r="IT16" s="141">
        <v>1</v>
      </c>
      <c r="IU16" s="141">
        <v>6</v>
      </c>
      <c r="IV16" s="141">
        <v>1</v>
      </c>
      <c r="IW16" s="180">
        <v>7</v>
      </c>
      <c r="IX16" s="182">
        <v>0.14285714285714285</v>
      </c>
      <c r="IY16" s="182">
        <v>0</v>
      </c>
      <c r="IZ16" s="183">
        <v>0</v>
      </c>
      <c r="JA16" s="140">
        <v>0</v>
      </c>
      <c r="JB16" s="140">
        <v>0</v>
      </c>
      <c r="JC16" s="1" t="s">
        <v>427</v>
      </c>
      <c r="JD16" s="1" t="s">
        <v>427</v>
      </c>
      <c r="JE16" s="1" t="s">
        <v>426</v>
      </c>
      <c r="JF16" s="1" t="s">
        <v>427</v>
      </c>
      <c r="JG16" s="1">
        <v>0</v>
      </c>
      <c r="JH16" s="1">
        <v>0</v>
      </c>
      <c r="JI16" s="284"/>
      <c r="JM16" s="261"/>
      <c r="JN16" s="262"/>
      <c r="JO16" s="284"/>
      <c r="JP16" s="284"/>
    </row>
    <row r="17" spans="1:276" x14ac:dyDescent="0.25">
      <c r="A17" s="2">
        <f>IF(OR('Table 1'!$L$2="All Regions",'Table 1'!$L$2=" "), 1,IF('Table 1'!$L$2='DATA TEMPLATE 1617'!L17,1,0))</f>
        <v>1</v>
      </c>
      <c r="B17" s="2">
        <f>IF(OR('Table 1'!$L$3="All Disciplines",'Table 1'!$L$3=" "), 1,IF('Table 1'!$L$3='DATA TEMPLATE 1617'!M17,1,0))</f>
        <v>1</v>
      </c>
      <c r="C17" s="2">
        <f>IF(OR('Table 1'!$L$4="All Organisations",'Table 1'!$L$4=" "), 1,IF('Table 1'!$L$4='DATA TEMPLATE 1617'!N17,1,0))</f>
        <v>1</v>
      </c>
      <c r="D17" s="2">
        <f t="shared" si="0"/>
        <v>3</v>
      </c>
      <c r="E17" s="236">
        <f>IF('Table 2'!$L$2="All Diverse Led",$IZ17,IF('Table 2'!$L$2='DATA TEMPLATE 1617'!JG17,4,0))</f>
        <v>0</v>
      </c>
      <c r="F17" s="236">
        <f>IF('Table 2'!$L$2="All Diverse Led",$IZ17,IF('Table 2'!$L$2='DATA TEMPLATE 1617'!JH17,4,0))</f>
        <v>0</v>
      </c>
      <c r="G17" s="237">
        <f t="shared" si="1"/>
        <v>0</v>
      </c>
      <c r="H17" s="1" t="s">
        <v>471</v>
      </c>
      <c r="I17" s="1">
        <v>0</v>
      </c>
      <c r="J17" s="1" t="b">
        <v>0</v>
      </c>
      <c r="K17" s="284">
        <v>15</v>
      </c>
      <c r="L17" t="s">
        <v>441</v>
      </c>
      <c r="M17" t="s">
        <v>440</v>
      </c>
      <c r="N17" s="323" t="s">
        <v>460</v>
      </c>
      <c r="O17" s="76">
        <v>462258</v>
      </c>
      <c r="P17" s="76">
        <v>885753</v>
      </c>
      <c r="Q17" s="76">
        <v>314608</v>
      </c>
      <c r="R17" s="76">
        <v>135583</v>
      </c>
      <c r="S17" s="76">
        <v>123882</v>
      </c>
      <c r="T17" s="76">
        <v>1922084</v>
      </c>
      <c r="U17">
        <v>1611202</v>
      </c>
      <c r="V17">
        <v>221317</v>
      </c>
      <c r="W17">
        <v>44349</v>
      </c>
      <c r="X17">
        <v>107035</v>
      </c>
      <c r="Y17">
        <v>9318</v>
      </c>
      <c r="AB17">
        <v>281673</v>
      </c>
      <c r="AC17">
        <v>90183</v>
      </c>
      <c r="AD17">
        <v>2365077</v>
      </c>
      <c r="AE17" s="1">
        <v>0</v>
      </c>
      <c r="AF17" s="1">
        <v>0</v>
      </c>
      <c r="AG17" s="1">
        <v>0</v>
      </c>
      <c r="AH17" s="1">
        <v>0</v>
      </c>
      <c r="AI17" s="1">
        <v>0</v>
      </c>
      <c r="AJ17" s="1">
        <v>0</v>
      </c>
      <c r="AK17" s="1">
        <v>0</v>
      </c>
      <c r="AL17" s="1">
        <v>0</v>
      </c>
      <c r="AM17" s="1">
        <v>0</v>
      </c>
      <c r="AN17" s="1">
        <v>0</v>
      </c>
      <c r="AO17" s="1">
        <v>0</v>
      </c>
      <c r="AP17" s="1">
        <v>0</v>
      </c>
      <c r="AQ17" s="1">
        <v>0</v>
      </c>
      <c r="AR17" s="1">
        <v>0</v>
      </c>
      <c r="AS17" s="1">
        <v>0</v>
      </c>
      <c r="AT17" s="1">
        <v>0</v>
      </c>
      <c r="AU17" s="1">
        <v>0</v>
      </c>
      <c r="AV17" s="1">
        <v>0</v>
      </c>
      <c r="AW17" s="1">
        <v>0</v>
      </c>
      <c r="AX17" s="1">
        <v>0</v>
      </c>
      <c r="AY17" s="1">
        <v>0</v>
      </c>
      <c r="AZ17" s="1">
        <v>0</v>
      </c>
      <c r="BA17" s="1">
        <v>0</v>
      </c>
      <c r="BB17" s="1">
        <v>0</v>
      </c>
      <c r="BC17" s="3">
        <v>0</v>
      </c>
      <c r="BD17" s="3">
        <v>0</v>
      </c>
      <c r="BE17" s="3">
        <v>0</v>
      </c>
      <c r="BF17" s="3">
        <v>0</v>
      </c>
      <c r="BG17" s="241">
        <v>0</v>
      </c>
      <c r="BH17" s="242">
        <v>0</v>
      </c>
      <c r="BI17" s="242">
        <v>0</v>
      </c>
      <c r="BJ17" s="243">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s="244">
        <v>0</v>
      </c>
      <c r="CJ17" s="244">
        <v>0</v>
      </c>
      <c r="CK17" s="244">
        <v>0</v>
      </c>
      <c r="CL17" s="244">
        <v>0</v>
      </c>
      <c r="CM17" s="241">
        <v>0</v>
      </c>
      <c r="CN17" s="242">
        <v>0</v>
      </c>
      <c r="CO17" s="242">
        <v>0</v>
      </c>
      <c r="CP17" s="243">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1">
        <v>0</v>
      </c>
      <c r="DO17" s="244">
        <v>0</v>
      </c>
      <c r="DP17" s="244">
        <v>0</v>
      </c>
      <c r="DQ17" s="244">
        <v>0</v>
      </c>
      <c r="DR17" s="244">
        <v>0</v>
      </c>
      <c r="DS17" s="241">
        <v>0</v>
      </c>
      <c r="DT17" s="242">
        <v>0</v>
      </c>
      <c r="DU17" s="242">
        <v>0</v>
      </c>
      <c r="DV17" s="243">
        <v>0</v>
      </c>
      <c r="DW17">
        <v>1</v>
      </c>
      <c r="DX17">
        <v>17</v>
      </c>
      <c r="DY17">
        <v>29040</v>
      </c>
      <c r="DZ17">
        <v>25930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s="244">
        <v>0</v>
      </c>
      <c r="EV17" s="244">
        <v>0</v>
      </c>
      <c r="EW17" s="244">
        <v>0</v>
      </c>
      <c r="EX17" s="244">
        <v>0</v>
      </c>
      <c r="EY17" s="241">
        <v>0</v>
      </c>
      <c r="EZ17" s="242">
        <v>0</v>
      </c>
      <c r="FA17" s="242">
        <v>0</v>
      </c>
      <c r="FB17" s="243">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2</v>
      </c>
      <c r="FX17">
        <v>0</v>
      </c>
      <c r="FY17">
        <v>1540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5</v>
      </c>
      <c r="HM17">
        <v>6</v>
      </c>
      <c r="HN17">
        <v>0</v>
      </c>
      <c r="HO17">
        <v>0</v>
      </c>
      <c r="HP17">
        <v>0</v>
      </c>
      <c r="HQ17" s="139">
        <v>4</v>
      </c>
      <c r="HR17" s="140">
        <v>1</v>
      </c>
      <c r="HS17" s="140">
        <v>0</v>
      </c>
      <c r="HT17" s="140">
        <v>0</v>
      </c>
      <c r="HU17" s="140">
        <v>0</v>
      </c>
      <c r="HV17" s="139">
        <v>5</v>
      </c>
      <c r="HW17" s="140">
        <v>7</v>
      </c>
      <c r="HX17" s="140">
        <v>0</v>
      </c>
      <c r="HY17" s="140">
        <v>0</v>
      </c>
      <c r="HZ17" s="140">
        <v>0</v>
      </c>
      <c r="IA17" s="139">
        <v>0</v>
      </c>
      <c r="IB17" s="140">
        <v>0</v>
      </c>
      <c r="IC17" s="140">
        <v>0</v>
      </c>
      <c r="ID17" s="140">
        <v>0</v>
      </c>
      <c r="IE17" s="140">
        <v>0</v>
      </c>
      <c r="IF17" s="139">
        <v>14</v>
      </c>
      <c r="IG17" s="140">
        <v>14</v>
      </c>
      <c r="IH17" s="140">
        <v>0</v>
      </c>
      <c r="II17" s="140">
        <v>0</v>
      </c>
      <c r="IJ17" s="140">
        <v>0</v>
      </c>
      <c r="IK17" s="140">
        <v>1</v>
      </c>
      <c r="IL17" s="140">
        <v>0</v>
      </c>
      <c r="IM17" s="140">
        <v>0</v>
      </c>
      <c r="IN17" s="139">
        <v>1</v>
      </c>
      <c r="IO17" s="140">
        <v>1</v>
      </c>
      <c r="IP17" s="140">
        <v>0</v>
      </c>
      <c r="IQ17" s="140">
        <v>0</v>
      </c>
      <c r="IR17" s="141">
        <v>1</v>
      </c>
      <c r="IS17" s="139">
        <v>1</v>
      </c>
      <c r="IT17" s="141">
        <v>1</v>
      </c>
      <c r="IU17" s="141">
        <v>11</v>
      </c>
      <c r="IV17" s="141">
        <v>17</v>
      </c>
      <c r="IW17" s="180">
        <v>28</v>
      </c>
      <c r="IX17" s="182">
        <v>7.1428571428571425E-2</v>
      </c>
      <c r="IY17" s="182">
        <v>7.1428571428571425E-2</v>
      </c>
      <c r="IZ17" s="183">
        <v>0</v>
      </c>
      <c r="JA17" s="140">
        <v>0</v>
      </c>
      <c r="JB17" s="140">
        <v>0</v>
      </c>
      <c r="JC17" s="1" t="s">
        <v>427</v>
      </c>
      <c r="JD17" s="1" t="s">
        <v>427</v>
      </c>
      <c r="JE17" s="1" t="s">
        <v>427</v>
      </c>
      <c r="JF17" s="1" t="s">
        <v>426</v>
      </c>
      <c r="JG17" s="1">
        <v>0</v>
      </c>
      <c r="JH17" s="1">
        <v>0</v>
      </c>
      <c r="JI17" s="284"/>
      <c r="JM17" s="261"/>
      <c r="JN17" s="262"/>
      <c r="JO17" s="284"/>
      <c r="JP17" s="284"/>
    </row>
    <row r="18" spans="1:276" x14ac:dyDescent="0.25">
      <c r="A18" s="2">
        <f>IF(OR('Table 1'!$L$2="All Regions",'Table 1'!$L$2=" "), 1,IF('Table 1'!$L$2='DATA TEMPLATE 1617'!L18,1,0))</f>
        <v>1</v>
      </c>
      <c r="B18" s="2">
        <f>IF(OR('Table 1'!$L$3="All Disciplines",'Table 1'!$L$3=" "), 1,IF('Table 1'!$L$3='DATA TEMPLATE 1617'!M18,1,0))</f>
        <v>1</v>
      </c>
      <c r="C18" s="2">
        <f>IF(OR('Table 1'!$L$4="All Organisations",'Table 1'!$L$4=" "), 1,IF('Table 1'!$L$4='DATA TEMPLATE 1617'!N18,1,0))</f>
        <v>1</v>
      </c>
      <c r="D18" s="2">
        <f t="shared" si="0"/>
        <v>3</v>
      </c>
      <c r="E18" s="236">
        <f>IF('Table 2'!$L$2="All Diverse Led",$IZ18,IF('Table 2'!$L$2='DATA TEMPLATE 1617'!JG18,4,0))</f>
        <v>0</v>
      </c>
      <c r="F18" s="236">
        <f>IF('Table 2'!$L$2="All Diverse Led",$IZ18,IF('Table 2'!$L$2='DATA TEMPLATE 1617'!JH18,4,0))</f>
        <v>0</v>
      </c>
      <c r="G18" s="237">
        <f t="shared" si="1"/>
        <v>0</v>
      </c>
      <c r="H18" s="1">
        <v>0</v>
      </c>
      <c r="I18" s="1">
        <v>0</v>
      </c>
      <c r="J18" s="1" t="b">
        <v>0</v>
      </c>
      <c r="K18" s="284">
        <v>16</v>
      </c>
      <c r="L18" t="s">
        <v>441</v>
      </c>
      <c r="M18" t="s">
        <v>436</v>
      </c>
      <c r="N18" s="323" t="s">
        <v>460</v>
      </c>
      <c r="O18" s="76">
        <v>193839</v>
      </c>
      <c r="P18" s="76">
        <v>148757</v>
      </c>
      <c r="Q18" s="76">
        <v>301159</v>
      </c>
      <c r="R18" s="76">
        <v>7000</v>
      </c>
      <c r="S18" s="76">
        <v>418133</v>
      </c>
      <c r="T18" s="76">
        <v>1068888</v>
      </c>
      <c r="U18">
        <v>274283</v>
      </c>
      <c r="V18">
        <v>100266</v>
      </c>
      <c r="W18">
        <v>210240</v>
      </c>
      <c r="X18">
        <v>74251</v>
      </c>
      <c r="Y18">
        <v>0</v>
      </c>
      <c r="AB18">
        <v>128282</v>
      </c>
      <c r="AC18">
        <v>258203</v>
      </c>
      <c r="AD18">
        <v>1045525</v>
      </c>
      <c r="AE18" s="1">
        <v>1</v>
      </c>
      <c r="AF18" s="1">
        <v>2</v>
      </c>
      <c r="AG18" s="1">
        <v>0</v>
      </c>
      <c r="AH18" s="1">
        <v>300</v>
      </c>
      <c r="AI18" s="1">
        <v>0</v>
      </c>
      <c r="AJ18" s="1">
        <v>0</v>
      </c>
      <c r="AK18" s="1">
        <v>0</v>
      </c>
      <c r="AL18" s="1">
        <v>0</v>
      </c>
      <c r="AM18" s="1">
        <v>0</v>
      </c>
      <c r="AN18" s="1">
        <v>0</v>
      </c>
      <c r="AO18" s="1">
        <v>0</v>
      </c>
      <c r="AP18" s="1">
        <v>0</v>
      </c>
      <c r="AQ18" s="1">
        <v>0</v>
      </c>
      <c r="AR18" s="1">
        <v>0</v>
      </c>
      <c r="AS18" s="1">
        <v>0</v>
      </c>
      <c r="AT18" s="1">
        <v>0</v>
      </c>
      <c r="AU18" s="1">
        <v>0</v>
      </c>
      <c r="AV18" s="1">
        <v>0</v>
      </c>
      <c r="AW18" s="1">
        <v>0</v>
      </c>
      <c r="AX18" s="1">
        <v>0</v>
      </c>
      <c r="AY18" s="1">
        <v>0</v>
      </c>
      <c r="AZ18" s="1">
        <v>0</v>
      </c>
      <c r="BA18" s="1">
        <v>0</v>
      </c>
      <c r="BB18" s="1">
        <v>0</v>
      </c>
      <c r="BC18" s="3">
        <v>0</v>
      </c>
      <c r="BD18" s="3">
        <v>0</v>
      </c>
      <c r="BE18" s="3">
        <v>0</v>
      </c>
      <c r="BF18" s="3">
        <v>0</v>
      </c>
      <c r="BG18" s="241">
        <v>0</v>
      </c>
      <c r="BH18" s="242">
        <v>0</v>
      </c>
      <c r="BI18" s="242">
        <v>0</v>
      </c>
      <c r="BJ18" s="243">
        <v>0</v>
      </c>
      <c r="BK18">
        <v>13</v>
      </c>
      <c r="BL18">
        <v>956</v>
      </c>
      <c r="BM18">
        <v>126765</v>
      </c>
      <c r="BN18">
        <v>4500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s="244">
        <v>0</v>
      </c>
      <c r="CJ18" s="244">
        <v>0</v>
      </c>
      <c r="CK18" s="244">
        <v>0</v>
      </c>
      <c r="CL18" s="244">
        <v>0</v>
      </c>
      <c r="CM18" s="241">
        <v>0</v>
      </c>
      <c r="CN18" s="242">
        <v>0</v>
      </c>
      <c r="CO18" s="242">
        <v>0</v>
      </c>
      <c r="CP18" s="243">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1">
        <v>0</v>
      </c>
      <c r="DO18" s="244">
        <v>0</v>
      </c>
      <c r="DP18" s="244">
        <v>0</v>
      </c>
      <c r="DQ18" s="244">
        <v>0</v>
      </c>
      <c r="DR18" s="244">
        <v>0</v>
      </c>
      <c r="DS18" s="241">
        <v>0</v>
      </c>
      <c r="DT18" s="242">
        <v>0</v>
      </c>
      <c r="DU18" s="242">
        <v>0</v>
      </c>
      <c r="DV18" s="243">
        <v>0</v>
      </c>
      <c r="DW18">
        <v>1</v>
      </c>
      <c r="DX18">
        <v>1</v>
      </c>
      <c r="DY18">
        <v>0</v>
      </c>
      <c r="DZ18">
        <v>150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s="244">
        <v>0</v>
      </c>
      <c r="EV18" s="244">
        <v>0</v>
      </c>
      <c r="EW18" s="244">
        <v>0</v>
      </c>
      <c r="EX18" s="244">
        <v>0</v>
      </c>
      <c r="EY18" s="241">
        <v>0</v>
      </c>
      <c r="EZ18" s="242">
        <v>0</v>
      </c>
      <c r="FA18" s="242">
        <v>0</v>
      </c>
      <c r="FB18" s="243">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20</v>
      </c>
      <c r="GD18">
        <v>0</v>
      </c>
      <c r="GE18">
        <v>647</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5</v>
      </c>
      <c r="HM18">
        <v>6</v>
      </c>
      <c r="HN18">
        <v>0</v>
      </c>
      <c r="HO18">
        <v>0</v>
      </c>
      <c r="HP18">
        <v>0</v>
      </c>
      <c r="HQ18" s="139">
        <v>3</v>
      </c>
      <c r="HR18" s="140">
        <v>0</v>
      </c>
      <c r="HS18" s="140">
        <v>0</v>
      </c>
      <c r="HT18" s="140">
        <v>0</v>
      </c>
      <c r="HU18" s="140">
        <v>0</v>
      </c>
      <c r="HV18" s="139">
        <v>0</v>
      </c>
      <c r="HW18" s="140">
        <v>0</v>
      </c>
      <c r="HX18" s="140">
        <v>0</v>
      </c>
      <c r="HY18" s="140">
        <v>0</v>
      </c>
      <c r="HZ18" s="140">
        <v>0</v>
      </c>
      <c r="IA18" s="139">
        <v>0</v>
      </c>
      <c r="IB18" s="140">
        <v>0</v>
      </c>
      <c r="IC18" s="140">
        <v>0</v>
      </c>
      <c r="ID18" s="140">
        <v>0</v>
      </c>
      <c r="IE18" s="140">
        <v>0</v>
      </c>
      <c r="IF18" s="139">
        <v>8</v>
      </c>
      <c r="IG18" s="140">
        <v>6</v>
      </c>
      <c r="IH18" s="140">
        <v>0</v>
      </c>
      <c r="II18" s="140">
        <v>0</v>
      </c>
      <c r="IJ18" s="140">
        <v>0</v>
      </c>
      <c r="IK18" s="140">
        <v>1</v>
      </c>
      <c r="IL18" s="140">
        <v>0</v>
      </c>
      <c r="IM18" s="140">
        <v>0</v>
      </c>
      <c r="IN18" s="139">
        <v>1</v>
      </c>
      <c r="IO18" s="140">
        <v>0</v>
      </c>
      <c r="IP18" s="140">
        <v>0</v>
      </c>
      <c r="IQ18" s="140">
        <v>0</v>
      </c>
      <c r="IR18" s="141">
        <v>0</v>
      </c>
      <c r="IS18" s="139">
        <v>0</v>
      </c>
      <c r="IT18" s="141">
        <v>2</v>
      </c>
      <c r="IU18" s="141">
        <v>11</v>
      </c>
      <c r="IV18" s="141">
        <v>3</v>
      </c>
      <c r="IW18" s="180">
        <v>14</v>
      </c>
      <c r="IX18" s="182">
        <v>0.21428571428571427</v>
      </c>
      <c r="IY18" s="182">
        <v>0</v>
      </c>
      <c r="IZ18" s="183">
        <v>0</v>
      </c>
      <c r="JA18" s="140">
        <v>0</v>
      </c>
      <c r="JB18" s="140">
        <v>0</v>
      </c>
      <c r="JC18" s="1" t="s">
        <v>427</v>
      </c>
      <c r="JD18" s="1" t="s">
        <v>427</v>
      </c>
      <c r="JE18" s="1" t="s">
        <v>427</v>
      </c>
      <c r="JF18" s="1" t="s">
        <v>427</v>
      </c>
      <c r="JG18" s="1">
        <v>0</v>
      </c>
      <c r="JH18" s="1">
        <v>0</v>
      </c>
      <c r="JI18" s="284"/>
      <c r="JM18" s="261"/>
      <c r="JN18" s="262"/>
      <c r="JO18" s="284"/>
      <c r="JP18" s="284"/>
    </row>
    <row r="19" spans="1:276" x14ac:dyDescent="0.25">
      <c r="A19" s="2">
        <f>IF(OR('Table 1'!$L$2="All Regions",'Table 1'!$L$2=" "), 1,IF('Table 1'!$L$2='DATA TEMPLATE 1617'!L19,1,0))</f>
        <v>1</v>
      </c>
      <c r="B19" s="2">
        <f>IF(OR('Table 1'!$L$3="All Disciplines",'Table 1'!$L$3=" "), 1,IF('Table 1'!$L$3='DATA TEMPLATE 1617'!M19,1,0))</f>
        <v>1</v>
      </c>
      <c r="C19" s="2">
        <f>IF(OR('Table 1'!$L$4="All Organisations",'Table 1'!$L$4=" "), 1,IF('Table 1'!$L$4='DATA TEMPLATE 1617'!N19,1,0))</f>
        <v>1</v>
      </c>
      <c r="D19" s="2">
        <f t="shared" si="0"/>
        <v>3</v>
      </c>
      <c r="E19" s="236">
        <f>IF('Table 2'!$L$2="All Diverse Led",$IZ19,IF('Table 2'!$L$2='DATA TEMPLATE 1617'!JG19,4,0))</f>
        <v>0</v>
      </c>
      <c r="F19" s="236">
        <f>IF('Table 2'!$L$2="All Diverse Led",$IZ19,IF('Table 2'!$L$2='DATA TEMPLATE 1617'!JH19,4,0))</f>
        <v>0</v>
      </c>
      <c r="G19" s="237">
        <f t="shared" si="1"/>
        <v>0</v>
      </c>
      <c r="H19" s="1" t="s">
        <v>471</v>
      </c>
      <c r="I19" s="1">
        <v>0</v>
      </c>
      <c r="J19" s="1" t="b">
        <v>0</v>
      </c>
      <c r="K19" s="284">
        <v>17</v>
      </c>
      <c r="L19" t="s">
        <v>441</v>
      </c>
      <c r="M19" t="s">
        <v>437</v>
      </c>
      <c r="N19" s="323" t="s">
        <v>460</v>
      </c>
      <c r="O19" s="76">
        <v>1273668</v>
      </c>
      <c r="P19" s="76">
        <v>790570</v>
      </c>
      <c r="Q19" s="76">
        <v>57457</v>
      </c>
      <c r="R19" s="76">
        <v>290230</v>
      </c>
      <c r="S19" s="76">
        <v>0</v>
      </c>
      <c r="T19" s="76">
        <v>2411925</v>
      </c>
      <c r="U19">
        <v>913434</v>
      </c>
      <c r="V19">
        <v>63854</v>
      </c>
      <c r="W19">
        <v>143061</v>
      </c>
      <c r="X19">
        <v>29701</v>
      </c>
      <c r="Y19">
        <v>8597</v>
      </c>
      <c r="AB19">
        <v>1321774</v>
      </c>
      <c r="AC19">
        <v>53290</v>
      </c>
      <c r="AD19">
        <v>2533711</v>
      </c>
      <c r="AE19" s="1">
        <v>270</v>
      </c>
      <c r="AF19" s="1">
        <v>151</v>
      </c>
      <c r="AG19" s="1">
        <v>52288</v>
      </c>
      <c r="AH19" s="1">
        <v>72000</v>
      </c>
      <c r="AI19" s="1">
        <v>0</v>
      </c>
      <c r="AJ19" s="1">
        <v>0</v>
      </c>
      <c r="AK19" s="1">
        <v>0</v>
      </c>
      <c r="AL19" s="1">
        <v>0</v>
      </c>
      <c r="AM19" s="1">
        <v>0</v>
      </c>
      <c r="AN19" s="1">
        <v>0</v>
      </c>
      <c r="AO19" s="1">
        <v>0</v>
      </c>
      <c r="AP19" s="1">
        <v>0</v>
      </c>
      <c r="AQ19" s="1">
        <v>44</v>
      </c>
      <c r="AR19" s="1">
        <v>25</v>
      </c>
      <c r="AS19" s="1">
        <v>3842</v>
      </c>
      <c r="AT19" s="1">
        <v>23333</v>
      </c>
      <c r="AU19" s="1">
        <v>0</v>
      </c>
      <c r="AV19" s="1">
        <v>0</v>
      </c>
      <c r="AW19" s="1">
        <v>0</v>
      </c>
      <c r="AX19" s="1">
        <v>0</v>
      </c>
      <c r="AY19" s="1">
        <v>0</v>
      </c>
      <c r="AZ19" s="1">
        <v>0</v>
      </c>
      <c r="BA19" s="1">
        <v>0</v>
      </c>
      <c r="BB19" s="1">
        <v>0</v>
      </c>
      <c r="BC19" s="3">
        <v>0</v>
      </c>
      <c r="BD19" s="3">
        <v>0</v>
      </c>
      <c r="BE19" s="3">
        <v>0</v>
      </c>
      <c r="BF19" s="3">
        <v>0</v>
      </c>
      <c r="BG19" s="241">
        <v>44</v>
      </c>
      <c r="BH19" s="242">
        <v>25</v>
      </c>
      <c r="BI19" s="242">
        <v>3842</v>
      </c>
      <c r="BJ19" s="243">
        <v>23333</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s="244">
        <v>0</v>
      </c>
      <c r="CJ19" s="244">
        <v>0</v>
      </c>
      <c r="CK19" s="244">
        <v>0</v>
      </c>
      <c r="CL19" s="244">
        <v>0</v>
      </c>
      <c r="CM19" s="241">
        <v>0</v>
      </c>
      <c r="CN19" s="242">
        <v>0</v>
      </c>
      <c r="CO19" s="242">
        <v>0</v>
      </c>
      <c r="CP19" s="243">
        <v>0</v>
      </c>
      <c r="CQ19" s="1">
        <v>136</v>
      </c>
      <c r="CR19" s="1">
        <v>66</v>
      </c>
      <c r="CS19" s="1">
        <v>5528</v>
      </c>
      <c r="CT19" s="1">
        <v>0</v>
      </c>
      <c r="CU19" s="1">
        <v>0</v>
      </c>
      <c r="CV19" s="1">
        <v>0</v>
      </c>
      <c r="CW19" s="1">
        <v>0</v>
      </c>
      <c r="CX19" s="1">
        <v>0</v>
      </c>
      <c r="CY19" s="1">
        <v>0</v>
      </c>
      <c r="CZ19" s="1">
        <v>0</v>
      </c>
      <c r="DA19" s="1">
        <v>0</v>
      </c>
      <c r="DB19" s="1">
        <v>0</v>
      </c>
      <c r="DC19" s="1">
        <v>28</v>
      </c>
      <c r="DD19" s="1">
        <v>28</v>
      </c>
      <c r="DE19" s="1">
        <v>2632</v>
      </c>
      <c r="DF19" s="1">
        <v>0</v>
      </c>
      <c r="DG19" s="1">
        <v>0</v>
      </c>
      <c r="DH19" s="1">
        <v>0</v>
      </c>
      <c r="DI19" s="1">
        <v>0</v>
      </c>
      <c r="DJ19" s="1">
        <v>0</v>
      </c>
      <c r="DK19" s="1">
        <v>0</v>
      </c>
      <c r="DL19" s="1">
        <v>0</v>
      </c>
      <c r="DM19" s="1">
        <v>0</v>
      </c>
      <c r="DN19" s="1">
        <v>0</v>
      </c>
      <c r="DO19" s="244">
        <v>0</v>
      </c>
      <c r="DP19" s="244">
        <v>0</v>
      </c>
      <c r="DQ19" s="244">
        <v>0</v>
      </c>
      <c r="DR19" s="244">
        <v>0</v>
      </c>
      <c r="DS19" s="241">
        <v>28</v>
      </c>
      <c r="DT19" s="242">
        <v>28</v>
      </c>
      <c r="DU19" s="242">
        <v>2632</v>
      </c>
      <c r="DV19" s="243">
        <v>0</v>
      </c>
      <c r="DW19">
        <v>58</v>
      </c>
      <c r="DX19">
        <v>5</v>
      </c>
      <c r="DY19">
        <v>0</v>
      </c>
      <c r="DZ19">
        <v>70000</v>
      </c>
      <c r="EA19">
        <v>0</v>
      </c>
      <c r="EB19">
        <v>0</v>
      </c>
      <c r="EC19">
        <v>0</v>
      </c>
      <c r="ED19">
        <v>0</v>
      </c>
      <c r="EE19">
        <v>0</v>
      </c>
      <c r="EF19">
        <v>0</v>
      </c>
      <c r="EG19">
        <v>0</v>
      </c>
      <c r="EH19">
        <v>0</v>
      </c>
      <c r="EI19">
        <v>58</v>
      </c>
      <c r="EJ19">
        <v>5</v>
      </c>
      <c r="EK19">
        <v>0</v>
      </c>
      <c r="EL19">
        <v>70000</v>
      </c>
      <c r="EM19">
        <v>0</v>
      </c>
      <c r="EN19">
        <v>0</v>
      </c>
      <c r="EO19">
        <v>0</v>
      </c>
      <c r="EP19">
        <v>0</v>
      </c>
      <c r="EQ19">
        <v>0</v>
      </c>
      <c r="ER19">
        <v>0</v>
      </c>
      <c r="ES19">
        <v>0</v>
      </c>
      <c r="ET19">
        <v>0</v>
      </c>
      <c r="EU19" s="244">
        <v>0</v>
      </c>
      <c r="EV19" s="244">
        <v>0</v>
      </c>
      <c r="EW19" s="244">
        <v>0</v>
      </c>
      <c r="EX19" s="244">
        <v>0</v>
      </c>
      <c r="EY19" s="241">
        <v>58</v>
      </c>
      <c r="EZ19" s="242">
        <v>5</v>
      </c>
      <c r="FA19" s="242">
        <v>0</v>
      </c>
      <c r="FB19" s="243">
        <v>70000</v>
      </c>
      <c r="FC19">
        <v>0</v>
      </c>
      <c r="FD19">
        <v>0</v>
      </c>
      <c r="FE19">
        <v>0</v>
      </c>
      <c r="FF19">
        <v>0</v>
      </c>
      <c r="FG19">
        <v>0</v>
      </c>
      <c r="FH19">
        <v>0</v>
      </c>
      <c r="FI19">
        <v>0</v>
      </c>
      <c r="FJ19">
        <v>0</v>
      </c>
      <c r="FK19">
        <v>8</v>
      </c>
      <c r="FL19">
        <v>868</v>
      </c>
      <c r="FM19">
        <v>0</v>
      </c>
      <c r="FN19">
        <v>0</v>
      </c>
      <c r="FO19">
        <v>0</v>
      </c>
      <c r="FP19">
        <v>0</v>
      </c>
      <c r="FQ19">
        <v>0</v>
      </c>
      <c r="FR19">
        <v>0</v>
      </c>
      <c r="FS19">
        <v>0</v>
      </c>
      <c r="FT19">
        <v>0</v>
      </c>
      <c r="FU19">
        <v>26</v>
      </c>
      <c r="FV19">
        <v>2867</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6</v>
      </c>
      <c r="HM19">
        <v>7</v>
      </c>
      <c r="HN19">
        <v>0</v>
      </c>
      <c r="HO19">
        <v>0</v>
      </c>
      <c r="HP19">
        <v>0</v>
      </c>
      <c r="HQ19" s="139">
        <v>0</v>
      </c>
      <c r="HR19" s="140">
        <v>4</v>
      </c>
      <c r="HS19" s="140">
        <v>0</v>
      </c>
      <c r="HT19" s="140">
        <v>0</v>
      </c>
      <c r="HU19" s="140">
        <v>0</v>
      </c>
      <c r="HV19" s="139">
        <v>0</v>
      </c>
      <c r="HW19" s="140">
        <v>0</v>
      </c>
      <c r="HX19" s="140">
        <v>0</v>
      </c>
      <c r="HY19" s="140">
        <v>0</v>
      </c>
      <c r="HZ19" s="140">
        <v>0</v>
      </c>
      <c r="IA19" s="139">
        <v>0</v>
      </c>
      <c r="IB19" s="140">
        <v>0</v>
      </c>
      <c r="IC19" s="140">
        <v>0</v>
      </c>
      <c r="ID19" s="140">
        <v>0</v>
      </c>
      <c r="IE19" s="140">
        <v>0</v>
      </c>
      <c r="IF19" s="139">
        <v>6</v>
      </c>
      <c r="IG19" s="140">
        <v>11</v>
      </c>
      <c r="IH19" s="140">
        <v>0</v>
      </c>
      <c r="II19" s="140">
        <v>0</v>
      </c>
      <c r="IJ19" s="140">
        <v>0</v>
      </c>
      <c r="IK19" s="140">
        <v>2</v>
      </c>
      <c r="IL19" s="140">
        <v>0</v>
      </c>
      <c r="IM19" s="140">
        <v>0</v>
      </c>
      <c r="IN19" s="139">
        <v>2</v>
      </c>
      <c r="IO19" s="140">
        <v>0</v>
      </c>
      <c r="IP19" s="140">
        <v>0</v>
      </c>
      <c r="IQ19" s="140">
        <v>0</v>
      </c>
      <c r="IR19" s="141">
        <v>0</v>
      </c>
      <c r="IS19" s="139">
        <v>0</v>
      </c>
      <c r="IT19" s="141">
        <v>2</v>
      </c>
      <c r="IU19" s="141">
        <v>13</v>
      </c>
      <c r="IV19" s="141">
        <v>4</v>
      </c>
      <c r="IW19" s="180">
        <v>17</v>
      </c>
      <c r="IX19" s="182">
        <v>0.23529411764705882</v>
      </c>
      <c r="IY19" s="182">
        <v>0</v>
      </c>
      <c r="IZ19" s="183">
        <v>0</v>
      </c>
      <c r="JA19" s="140">
        <v>0</v>
      </c>
      <c r="JB19" s="140">
        <v>0</v>
      </c>
      <c r="JC19" s="1" t="s">
        <v>427</v>
      </c>
      <c r="JD19" s="1" t="s">
        <v>427</v>
      </c>
      <c r="JE19" s="1" t="s">
        <v>427</v>
      </c>
      <c r="JF19" s="1" t="s">
        <v>426</v>
      </c>
      <c r="JG19" s="1">
        <v>0</v>
      </c>
      <c r="JH19" s="1">
        <v>0</v>
      </c>
      <c r="JI19" s="284"/>
      <c r="JM19" s="261"/>
      <c r="JN19" s="262"/>
      <c r="JO19" s="284"/>
      <c r="JP19" s="284"/>
    </row>
    <row r="20" spans="1:276" x14ac:dyDescent="0.25">
      <c r="A20" s="2">
        <f>IF(OR('Table 1'!$L$2="All Regions",'Table 1'!$L$2=" "), 1,IF('Table 1'!$L$2='DATA TEMPLATE 1617'!L20,1,0))</f>
        <v>1</v>
      </c>
      <c r="B20" s="2">
        <f>IF(OR('Table 1'!$L$3="All Disciplines",'Table 1'!$L$3=" "), 1,IF('Table 1'!$L$3='DATA TEMPLATE 1617'!M20,1,0))</f>
        <v>1</v>
      </c>
      <c r="C20" s="2">
        <f>IF(OR('Table 1'!$L$4="All Organisations",'Table 1'!$L$4=" "), 1,IF('Table 1'!$L$4='DATA TEMPLATE 1617'!N20,1,0))</f>
        <v>1</v>
      </c>
      <c r="D20" s="2">
        <f t="shared" si="0"/>
        <v>3</v>
      </c>
      <c r="E20" s="236">
        <f>IF('Table 2'!$L$2="All Diverse Led",$IZ20,IF('Table 2'!$L$2='DATA TEMPLATE 1617'!JG20,4,0))</f>
        <v>0</v>
      </c>
      <c r="F20" s="236">
        <f>IF('Table 2'!$L$2="All Diverse Led",$IZ20,IF('Table 2'!$L$2='DATA TEMPLATE 1617'!JH20,4,0))</f>
        <v>0</v>
      </c>
      <c r="G20" s="237">
        <f t="shared" si="1"/>
        <v>0</v>
      </c>
      <c r="H20" s="1" t="s">
        <v>471</v>
      </c>
      <c r="I20" s="1">
        <v>0</v>
      </c>
      <c r="J20" s="1" t="b">
        <v>0</v>
      </c>
      <c r="K20" s="284">
        <v>18</v>
      </c>
      <c r="L20" t="s">
        <v>441</v>
      </c>
      <c r="M20" t="s">
        <v>440</v>
      </c>
      <c r="N20" s="323" t="s">
        <v>459</v>
      </c>
      <c r="O20" s="76">
        <v>16130</v>
      </c>
      <c r="P20" s="76">
        <v>445999</v>
      </c>
      <c r="Q20" s="76">
        <v>32280</v>
      </c>
      <c r="R20" s="76">
        <v>44007</v>
      </c>
      <c r="S20" s="76">
        <v>15826</v>
      </c>
      <c r="T20" s="76">
        <v>554242</v>
      </c>
      <c r="U20">
        <v>268907</v>
      </c>
      <c r="V20">
        <v>5402</v>
      </c>
      <c r="W20">
        <v>0</v>
      </c>
      <c r="X20">
        <v>1249</v>
      </c>
      <c r="Y20">
        <v>5043</v>
      </c>
      <c r="AB20">
        <v>54799</v>
      </c>
      <c r="AC20">
        <v>237280</v>
      </c>
      <c r="AD20">
        <v>572680</v>
      </c>
      <c r="AE20" s="1">
        <v>81</v>
      </c>
      <c r="AF20" s="1">
        <v>81</v>
      </c>
      <c r="AG20" s="1">
        <v>4057</v>
      </c>
      <c r="AH20" s="1">
        <v>11193</v>
      </c>
      <c r="AI20" s="1">
        <v>0</v>
      </c>
      <c r="AJ20" s="1">
        <v>0</v>
      </c>
      <c r="AK20" s="1">
        <v>0</v>
      </c>
      <c r="AL20" s="1">
        <v>0</v>
      </c>
      <c r="AM20" s="1">
        <v>0</v>
      </c>
      <c r="AN20" s="1">
        <v>0</v>
      </c>
      <c r="AO20" s="1">
        <v>0</v>
      </c>
      <c r="AP20" s="1">
        <v>0</v>
      </c>
      <c r="AQ20" s="1">
        <v>36</v>
      </c>
      <c r="AR20" s="1">
        <v>36</v>
      </c>
      <c r="AS20" s="1">
        <v>1466</v>
      </c>
      <c r="AT20" s="1">
        <v>9858</v>
      </c>
      <c r="AU20" s="1">
        <v>0</v>
      </c>
      <c r="AV20" s="1">
        <v>0</v>
      </c>
      <c r="AW20" s="1">
        <v>0</v>
      </c>
      <c r="AX20" s="1">
        <v>0</v>
      </c>
      <c r="AY20" s="1">
        <v>0</v>
      </c>
      <c r="AZ20" s="1">
        <v>0</v>
      </c>
      <c r="BA20" s="1">
        <v>0</v>
      </c>
      <c r="BB20" s="1">
        <v>0</v>
      </c>
      <c r="BC20" s="3">
        <v>0</v>
      </c>
      <c r="BD20" s="3">
        <v>0</v>
      </c>
      <c r="BE20" s="3">
        <v>0</v>
      </c>
      <c r="BF20" s="3">
        <v>0</v>
      </c>
      <c r="BG20" s="241">
        <v>36</v>
      </c>
      <c r="BH20" s="242">
        <v>36</v>
      </c>
      <c r="BI20" s="242">
        <v>1466</v>
      </c>
      <c r="BJ20" s="243">
        <v>9858</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s="244">
        <v>0</v>
      </c>
      <c r="CJ20" s="244">
        <v>0</v>
      </c>
      <c r="CK20" s="244">
        <v>0</v>
      </c>
      <c r="CL20" s="244">
        <v>0</v>
      </c>
      <c r="CM20" s="241">
        <v>0</v>
      </c>
      <c r="CN20" s="242">
        <v>0</v>
      </c>
      <c r="CO20" s="242">
        <v>0</v>
      </c>
      <c r="CP20" s="243">
        <v>0</v>
      </c>
      <c r="CQ20" s="1">
        <v>556</v>
      </c>
      <c r="CR20" s="1">
        <v>556</v>
      </c>
      <c r="CS20" s="1">
        <v>21200</v>
      </c>
      <c r="CT20" s="1">
        <v>0</v>
      </c>
      <c r="CU20" s="1">
        <v>0</v>
      </c>
      <c r="CV20" s="1">
        <v>0</v>
      </c>
      <c r="CW20" s="1">
        <v>0</v>
      </c>
      <c r="CX20" s="1">
        <v>0</v>
      </c>
      <c r="CY20" s="1">
        <v>0</v>
      </c>
      <c r="CZ20" s="1">
        <v>0</v>
      </c>
      <c r="DA20" s="1">
        <v>0</v>
      </c>
      <c r="DB20" s="1">
        <v>0</v>
      </c>
      <c r="DC20" s="1">
        <v>31</v>
      </c>
      <c r="DD20" s="1">
        <v>31</v>
      </c>
      <c r="DE20" s="1">
        <v>1044</v>
      </c>
      <c r="DF20" s="1">
        <v>0</v>
      </c>
      <c r="DG20" s="1">
        <v>0</v>
      </c>
      <c r="DH20" s="1">
        <v>0</v>
      </c>
      <c r="DI20" s="1">
        <v>0</v>
      </c>
      <c r="DJ20" s="1">
        <v>0</v>
      </c>
      <c r="DK20" s="1">
        <v>0</v>
      </c>
      <c r="DL20" s="1">
        <v>0</v>
      </c>
      <c r="DM20" s="1">
        <v>0</v>
      </c>
      <c r="DN20" s="1">
        <v>0</v>
      </c>
      <c r="DO20" s="244">
        <v>0</v>
      </c>
      <c r="DP20" s="244">
        <v>0</v>
      </c>
      <c r="DQ20" s="244">
        <v>0</v>
      </c>
      <c r="DR20" s="244">
        <v>0</v>
      </c>
      <c r="DS20" s="241">
        <v>31</v>
      </c>
      <c r="DT20" s="242">
        <v>31</v>
      </c>
      <c r="DU20" s="242">
        <v>1044</v>
      </c>
      <c r="DV20" s="243">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s="244">
        <v>0</v>
      </c>
      <c r="EV20" s="244">
        <v>0</v>
      </c>
      <c r="EW20" s="244">
        <v>0</v>
      </c>
      <c r="EX20" s="244">
        <v>0</v>
      </c>
      <c r="EY20" s="241">
        <v>0</v>
      </c>
      <c r="EZ20" s="242">
        <v>0</v>
      </c>
      <c r="FA20" s="242">
        <v>0</v>
      </c>
      <c r="FB20" s="243">
        <v>0</v>
      </c>
      <c r="FC20">
        <v>0</v>
      </c>
      <c r="FD20">
        <v>0</v>
      </c>
      <c r="FE20">
        <v>0</v>
      </c>
      <c r="FF20">
        <v>0</v>
      </c>
      <c r="FG20">
        <v>0</v>
      </c>
      <c r="FH20">
        <v>0</v>
      </c>
      <c r="FI20">
        <v>0</v>
      </c>
      <c r="FJ20">
        <v>0</v>
      </c>
      <c r="FK20">
        <v>0</v>
      </c>
      <c r="FL20">
        <v>0</v>
      </c>
      <c r="FM20">
        <v>0</v>
      </c>
      <c r="FN20">
        <v>0</v>
      </c>
      <c r="FO20">
        <v>0</v>
      </c>
      <c r="FP20">
        <v>0</v>
      </c>
      <c r="FQ20">
        <v>0</v>
      </c>
      <c r="FR20">
        <v>0</v>
      </c>
      <c r="FS20">
        <v>0</v>
      </c>
      <c r="FT20">
        <v>0</v>
      </c>
      <c r="FU20">
        <v>64</v>
      </c>
      <c r="FV20">
        <v>2094</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4</v>
      </c>
      <c r="GR20">
        <v>25</v>
      </c>
      <c r="GS20">
        <v>0</v>
      </c>
      <c r="GT20">
        <v>0</v>
      </c>
      <c r="GU20">
        <v>0</v>
      </c>
      <c r="GV20">
        <v>0</v>
      </c>
      <c r="GW20">
        <v>0</v>
      </c>
      <c r="GX20">
        <v>0</v>
      </c>
      <c r="GY20">
        <v>0</v>
      </c>
      <c r="GZ20">
        <v>0</v>
      </c>
      <c r="HA20">
        <v>0</v>
      </c>
      <c r="HB20">
        <v>0</v>
      </c>
      <c r="HC20">
        <v>0</v>
      </c>
      <c r="HD20">
        <v>0</v>
      </c>
      <c r="HE20">
        <v>0</v>
      </c>
      <c r="HF20">
        <v>0</v>
      </c>
      <c r="HG20">
        <v>0</v>
      </c>
      <c r="HH20">
        <v>0</v>
      </c>
      <c r="HI20">
        <v>0</v>
      </c>
      <c r="HJ20">
        <v>0</v>
      </c>
      <c r="HK20">
        <v>0</v>
      </c>
      <c r="HL20">
        <v>4</v>
      </c>
      <c r="HM20">
        <v>3</v>
      </c>
      <c r="HN20">
        <v>0</v>
      </c>
      <c r="HO20">
        <v>0</v>
      </c>
      <c r="HP20">
        <v>0</v>
      </c>
      <c r="HQ20" s="139">
        <v>3</v>
      </c>
      <c r="HR20" s="140">
        <v>0</v>
      </c>
      <c r="HS20" s="140">
        <v>0</v>
      </c>
      <c r="HT20" s="140">
        <v>0</v>
      </c>
      <c r="HU20" s="140">
        <v>0</v>
      </c>
      <c r="HV20" s="139">
        <v>0</v>
      </c>
      <c r="HW20" s="140">
        <v>0</v>
      </c>
      <c r="HX20" s="140">
        <v>0</v>
      </c>
      <c r="HY20" s="140">
        <v>0</v>
      </c>
      <c r="HZ20" s="140">
        <v>0</v>
      </c>
      <c r="IA20" s="139">
        <v>0</v>
      </c>
      <c r="IB20" s="140">
        <v>0</v>
      </c>
      <c r="IC20" s="140">
        <v>0</v>
      </c>
      <c r="ID20" s="140">
        <v>0</v>
      </c>
      <c r="IE20" s="140">
        <v>0</v>
      </c>
      <c r="IF20" s="139">
        <v>7</v>
      </c>
      <c r="IG20" s="140">
        <v>3</v>
      </c>
      <c r="IH20" s="140">
        <v>0</v>
      </c>
      <c r="II20" s="140">
        <v>0</v>
      </c>
      <c r="IJ20" s="140">
        <v>0</v>
      </c>
      <c r="IK20" s="140">
        <v>1</v>
      </c>
      <c r="IL20" s="140">
        <v>0</v>
      </c>
      <c r="IM20" s="140">
        <v>0</v>
      </c>
      <c r="IN20" s="139">
        <v>1</v>
      </c>
      <c r="IO20" s="140">
        <v>0</v>
      </c>
      <c r="IP20" s="140">
        <v>0</v>
      </c>
      <c r="IQ20" s="140">
        <v>0</v>
      </c>
      <c r="IR20" s="141">
        <v>0</v>
      </c>
      <c r="IS20" s="139">
        <v>1</v>
      </c>
      <c r="IT20" s="141">
        <v>0</v>
      </c>
      <c r="IU20" s="141">
        <v>7</v>
      </c>
      <c r="IV20" s="141">
        <v>3</v>
      </c>
      <c r="IW20" s="180">
        <v>10</v>
      </c>
      <c r="IX20" s="182">
        <v>0.1</v>
      </c>
      <c r="IY20" s="182">
        <v>0.1</v>
      </c>
      <c r="IZ20" s="183">
        <v>0</v>
      </c>
      <c r="JA20" s="140">
        <v>0</v>
      </c>
      <c r="JB20" s="140">
        <v>0</v>
      </c>
      <c r="JC20" s="1" t="s">
        <v>427</v>
      </c>
      <c r="JD20" s="1" t="s">
        <v>427</v>
      </c>
      <c r="JE20" s="1" t="s">
        <v>427</v>
      </c>
      <c r="JF20" s="1" t="s">
        <v>427</v>
      </c>
      <c r="JG20" s="1">
        <v>0</v>
      </c>
      <c r="JH20" s="1">
        <v>0</v>
      </c>
      <c r="JI20" s="284"/>
      <c r="JM20" s="261"/>
      <c r="JN20" s="262"/>
      <c r="JO20" s="284"/>
      <c r="JP20" s="284"/>
    </row>
    <row r="21" spans="1:276" x14ac:dyDescent="0.25">
      <c r="A21" s="2">
        <f>IF(OR('Table 1'!$L$2="All Regions",'Table 1'!$L$2=" "), 1,IF('Table 1'!$L$2='DATA TEMPLATE 1617'!L21,1,0))</f>
        <v>1</v>
      </c>
      <c r="B21" s="2">
        <f>IF(OR('Table 1'!$L$3="All Disciplines",'Table 1'!$L$3=" "), 1,IF('Table 1'!$L$3='DATA TEMPLATE 1617'!M21,1,0))</f>
        <v>1</v>
      </c>
      <c r="C21" s="2">
        <f>IF(OR('Table 1'!$L$4="All Organisations",'Table 1'!$L$4=" "), 1,IF('Table 1'!$L$4='DATA TEMPLATE 1617'!N21,1,0))</f>
        <v>1</v>
      </c>
      <c r="D21" s="2">
        <f t="shared" si="0"/>
        <v>3</v>
      </c>
      <c r="E21" s="236">
        <f>IF('Table 2'!$L$2="All Diverse Led",$IZ21,IF('Table 2'!$L$2='DATA TEMPLATE 1617'!JG21,4,0))</f>
        <v>0</v>
      </c>
      <c r="F21" s="236">
        <f>IF('Table 2'!$L$2="All Diverse Led",$IZ21,IF('Table 2'!$L$2='DATA TEMPLATE 1617'!JH21,4,0))</f>
        <v>0</v>
      </c>
      <c r="G21" s="237">
        <f t="shared" si="1"/>
        <v>0</v>
      </c>
      <c r="H21" s="1" t="s">
        <v>471</v>
      </c>
      <c r="I21" s="1">
        <v>0</v>
      </c>
      <c r="J21" s="1" t="b">
        <v>0</v>
      </c>
      <c r="K21" s="284">
        <v>19</v>
      </c>
      <c r="L21" t="s">
        <v>441</v>
      </c>
      <c r="M21" t="s">
        <v>440</v>
      </c>
      <c r="N21" s="323" t="s">
        <v>460</v>
      </c>
      <c r="O21" s="76">
        <v>1622543</v>
      </c>
      <c r="P21" s="76">
        <v>632418</v>
      </c>
      <c r="Q21" s="76">
        <v>164568</v>
      </c>
      <c r="R21" s="76">
        <v>63196</v>
      </c>
      <c r="S21" s="76">
        <v>0</v>
      </c>
      <c r="T21" s="76">
        <v>2482725</v>
      </c>
      <c r="U21">
        <v>1585481</v>
      </c>
      <c r="V21">
        <v>69720</v>
      </c>
      <c r="W21">
        <v>60000</v>
      </c>
      <c r="X21">
        <v>0</v>
      </c>
      <c r="Y21">
        <v>11716</v>
      </c>
      <c r="AB21">
        <v>270587</v>
      </c>
      <c r="AC21">
        <v>111902</v>
      </c>
      <c r="AD21">
        <v>2109406</v>
      </c>
      <c r="AE21" s="1">
        <v>356</v>
      </c>
      <c r="AF21" s="1">
        <v>473</v>
      </c>
      <c r="AG21" s="1">
        <v>94379</v>
      </c>
      <c r="AH21" s="1">
        <v>0</v>
      </c>
      <c r="AI21" s="1">
        <v>0</v>
      </c>
      <c r="AJ21" s="1">
        <v>0</v>
      </c>
      <c r="AK21" s="1">
        <v>0</v>
      </c>
      <c r="AL21" s="1">
        <v>0</v>
      </c>
      <c r="AM21" s="1">
        <v>0</v>
      </c>
      <c r="AN21" s="1">
        <v>0</v>
      </c>
      <c r="AO21" s="1">
        <v>0</v>
      </c>
      <c r="AP21" s="1">
        <v>0</v>
      </c>
      <c r="AQ21" s="1">
        <v>32</v>
      </c>
      <c r="AR21" s="1">
        <v>71</v>
      </c>
      <c r="AS21" s="1">
        <v>9254</v>
      </c>
      <c r="AT21" s="1">
        <v>0</v>
      </c>
      <c r="AU21" s="1">
        <v>0</v>
      </c>
      <c r="AV21" s="1">
        <v>0</v>
      </c>
      <c r="AW21" s="1">
        <v>0</v>
      </c>
      <c r="AX21" s="1">
        <v>0</v>
      </c>
      <c r="AY21" s="1">
        <v>0</v>
      </c>
      <c r="AZ21" s="1">
        <v>0</v>
      </c>
      <c r="BA21" s="1">
        <v>0</v>
      </c>
      <c r="BB21" s="1">
        <v>0</v>
      </c>
      <c r="BC21" s="3">
        <v>0</v>
      </c>
      <c r="BD21" s="3">
        <v>0</v>
      </c>
      <c r="BE21" s="3">
        <v>0</v>
      </c>
      <c r="BF21" s="3">
        <v>0</v>
      </c>
      <c r="BG21" s="241">
        <v>32</v>
      </c>
      <c r="BH21" s="242">
        <v>71</v>
      </c>
      <c r="BI21" s="242">
        <v>9254</v>
      </c>
      <c r="BJ21" s="243">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s="244">
        <v>0</v>
      </c>
      <c r="CJ21" s="244">
        <v>0</v>
      </c>
      <c r="CK21" s="244">
        <v>0</v>
      </c>
      <c r="CL21" s="244">
        <v>0</v>
      </c>
      <c r="CM21" s="241">
        <v>0</v>
      </c>
      <c r="CN21" s="242">
        <v>0</v>
      </c>
      <c r="CO21" s="242">
        <v>0</v>
      </c>
      <c r="CP21" s="243">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1">
        <v>0</v>
      </c>
      <c r="DO21" s="244">
        <v>0</v>
      </c>
      <c r="DP21" s="244">
        <v>0</v>
      </c>
      <c r="DQ21" s="244">
        <v>0</v>
      </c>
      <c r="DR21" s="244">
        <v>0</v>
      </c>
      <c r="DS21" s="241">
        <v>0</v>
      </c>
      <c r="DT21" s="242">
        <v>0</v>
      </c>
      <c r="DU21" s="242">
        <v>0</v>
      </c>
      <c r="DV21" s="243">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s="244">
        <v>0</v>
      </c>
      <c r="EV21" s="244">
        <v>0</v>
      </c>
      <c r="EW21" s="244">
        <v>0</v>
      </c>
      <c r="EX21" s="244">
        <v>0</v>
      </c>
      <c r="EY21" s="241">
        <v>0</v>
      </c>
      <c r="EZ21" s="242">
        <v>0</v>
      </c>
      <c r="FA21" s="242">
        <v>0</v>
      </c>
      <c r="FB21" s="243">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0</v>
      </c>
      <c r="HF21">
        <v>0</v>
      </c>
      <c r="HG21">
        <v>0</v>
      </c>
      <c r="HH21">
        <v>0</v>
      </c>
      <c r="HI21">
        <v>0</v>
      </c>
      <c r="HJ21">
        <v>0</v>
      </c>
      <c r="HK21">
        <v>0</v>
      </c>
      <c r="HL21">
        <v>0</v>
      </c>
      <c r="HM21">
        <v>0</v>
      </c>
      <c r="HN21">
        <v>0</v>
      </c>
      <c r="HO21">
        <v>10</v>
      </c>
      <c r="HP21">
        <v>0</v>
      </c>
      <c r="HQ21" s="139">
        <v>0</v>
      </c>
      <c r="HR21" s="140">
        <v>0</v>
      </c>
      <c r="HS21" s="140">
        <v>0</v>
      </c>
      <c r="HT21" s="140">
        <v>2</v>
      </c>
      <c r="HU21" s="140">
        <v>0</v>
      </c>
      <c r="HV21" s="139">
        <v>0</v>
      </c>
      <c r="HW21" s="140">
        <v>0</v>
      </c>
      <c r="HX21" s="140">
        <v>0</v>
      </c>
      <c r="HY21" s="140">
        <v>0</v>
      </c>
      <c r="HZ21" s="140">
        <v>0</v>
      </c>
      <c r="IA21" s="139">
        <v>0</v>
      </c>
      <c r="IB21" s="140">
        <v>0</v>
      </c>
      <c r="IC21" s="140">
        <v>0</v>
      </c>
      <c r="ID21" s="140">
        <v>0</v>
      </c>
      <c r="IE21" s="140">
        <v>0</v>
      </c>
      <c r="IF21" s="139">
        <v>0</v>
      </c>
      <c r="IG21" s="140">
        <v>0</v>
      </c>
      <c r="IH21" s="140">
        <v>0</v>
      </c>
      <c r="II21" s="140">
        <v>12</v>
      </c>
      <c r="IJ21" s="140">
        <v>0</v>
      </c>
      <c r="IK21" s="140">
        <v>1</v>
      </c>
      <c r="IL21" s="140">
        <v>0</v>
      </c>
      <c r="IM21" s="140">
        <v>0</v>
      </c>
      <c r="IN21" s="139">
        <v>1</v>
      </c>
      <c r="IO21" s="140">
        <v>0</v>
      </c>
      <c r="IP21" s="140">
        <v>0</v>
      </c>
      <c r="IQ21" s="140">
        <v>0</v>
      </c>
      <c r="IR21" s="141">
        <v>0</v>
      </c>
      <c r="IS21" s="139">
        <v>0</v>
      </c>
      <c r="IT21" s="141">
        <v>1</v>
      </c>
      <c r="IU21" s="141">
        <v>10</v>
      </c>
      <c r="IV21" s="141">
        <v>2</v>
      </c>
      <c r="IW21" s="180">
        <v>12</v>
      </c>
      <c r="IX21" s="182">
        <v>0.16666666666666666</v>
      </c>
      <c r="IY21" s="182">
        <v>0</v>
      </c>
      <c r="IZ21" s="183">
        <v>0</v>
      </c>
      <c r="JA21" s="140">
        <v>0</v>
      </c>
      <c r="JB21" s="140">
        <v>0</v>
      </c>
      <c r="JC21" s="1" t="s">
        <v>427</v>
      </c>
      <c r="JD21" s="1" t="s">
        <v>427</v>
      </c>
      <c r="JE21" s="1" t="s">
        <v>427</v>
      </c>
      <c r="JF21" s="1" t="s">
        <v>427</v>
      </c>
      <c r="JG21" s="1">
        <v>0</v>
      </c>
      <c r="JH21" s="1">
        <v>0</v>
      </c>
      <c r="JI21" s="284"/>
      <c r="JM21" s="261"/>
      <c r="JN21" s="262"/>
      <c r="JO21" s="284"/>
      <c r="JP21" s="284"/>
    </row>
    <row r="22" spans="1:276" x14ac:dyDescent="0.25">
      <c r="A22" s="2">
        <f>IF(OR('Table 1'!$L$2="All Regions",'Table 1'!$L$2=" "), 1,IF('Table 1'!$L$2='DATA TEMPLATE 1617'!L22,1,0))</f>
        <v>1</v>
      </c>
      <c r="B22" s="2">
        <f>IF(OR('Table 1'!$L$3="All Disciplines",'Table 1'!$L$3=" "), 1,IF('Table 1'!$L$3='DATA TEMPLATE 1617'!M22,1,0))</f>
        <v>1</v>
      </c>
      <c r="C22" s="2">
        <f>IF(OR('Table 1'!$L$4="All Organisations",'Table 1'!$L$4=" "), 1,IF('Table 1'!$L$4='DATA TEMPLATE 1617'!N22,1,0))</f>
        <v>1</v>
      </c>
      <c r="D22" s="2">
        <f t="shared" si="0"/>
        <v>3</v>
      </c>
      <c r="E22" s="236">
        <f>IF('Table 2'!$L$2="All Diverse Led",$IZ22,IF('Table 2'!$L$2='DATA TEMPLATE 1617'!JG22,4,0))</f>
        <v>0</v>
      </c>
      <c r="F22" s="236">
        <f>IF('Table 2'!$L$2="All Diverse Led",$IZ22,IF('Table 2'!$L$2='DATA TEMPLATE 1617'!JH22,4,0))</f>
        <v>0</v>
      </c>
      <c r="G22" s="237">
        <f t="shared" si="1"/>
        <v>0</v>
      </c>
      <c r="H22" s="1" t="s">
        <v>471</v>
      </c>
      <c r="I22" s="1">
        <v>0</v>
      </c>
      <c r="J22" s="1" t="b">
        <v>0</v>
      </c>
      <c r="K22" s="284">
        <v>20</v>
      </c>
      <c r="L22" t="s">
        <v>441</v>
      </c>
      <c r="M22" t="s">
        <v>442</v>
      </c>
      <c r="N22" s="323" t="s">
        <v>460</v>
      </c>
      <c r="O22" s="76">
        <v>300930</v>
      </c>
      <c r="P22" s="76">
        <v>687077</v>
      </c>
      <c r="Q22" s="76">
        <v>290667</v>
      </c>
      <c r="R22" s="76">
        <v>45242</v>
      </c>
      <c r="S22" s="76">
        <v>76250</v>
      </c>
      <c r="T22" s="76">
        <v>1400166</v>
      </c>
      <c r="U22">
        <v>819261</v>
      </c>
      <c r="V22">
        <v>94375</v>
      </c>
      <c r="W22">
        <v>23808</v>
      </c>
      <c r="X22">
        <v>75596</v>
      </c>
      <c r="Y22">
        <v>5593</v>
      </c>
      <c r="AB22">
        <v>190410</v>
      </c>
      <c r="AC22">
        <v>1504</v>
      </c>
      <c r="AD22">
        <v>1210547</v>
      </c>
      <c r="AE22" s="1">
        <v>75</v>
      </c>
      <c r="AF22" s="1">
        <v>75</v>
      </c>
      <c r="AG22" s="1">
        <v>3720</v>
      </c>
      <c r="AH22" s="1">
        <v>2018</v>
      </c>
      <c r="AI22" s="1">
        <v>0</v>
      </c>
      <c r="AJ22" s="1">
        <v>0</v>
      </c>
      <c r="AK22" s="1">
        <v>0</v>
      </c>
      <c r="AL22" s="1">
        <v>0</v>
      </c>
      <c r="AM22" s="1">
        <v>0</v>
      </c>
      <c r="AN22" s="1">
        <v>0</v>
      </c>
      <c r="AO22" s="1">
        <v>0</v>
      </c>
      <c r="AP22" s="1">
        <v>0</v>
      </c>
      <c r="AQ22" s="1">
        <v>32</v>
      </c>
      <c r="AR22" s="1">
        <v>32</v>
      </c>
      <c r="AS22" s="1">
        <v>0</v>
      </c>
      <c r="AT22" s="1">
        <v>1663</v>
      </c>
      <c r="AU22" s="1">
        <v>0</v>
      </c>
      <c r="AV22" s="1">
        <v>0</v>
      </c>
      <c r="AW22" s="1">
        <v>0</v>
      </c>
      <c r="AX22" s="1">
        <v>0</v>
      </c>
      <c r="AY22" s="1">
        <v>0</v>
      </c>
      <c r="AZ22" s="1">
        <v>0</v>
      </c>
      <c r="BA22" s="1">
        <v>0</v>
      </c>
      <c r="BB22" s="1">
        <v>0</v>
      </c>
      <c r="BC22" s="3">
        <v>0</v>
      </c>
      <c r="BD22" s="3">
        <v>0</v>
      </c>
      <c r="BE22" s="3">
        <v>0</v>
      </c>
      <c r="BF22" s="3">
        <v>0</v>
      </c>
      <c r="BG22" s="241">
        <v>32</v>
      </c>
      <c r="BH22" s="242">
        <v>32</v>
      </c>
      <c r="BI22" s="242">
        <v>0</v>
      </c>
      <c r="BJ22" s="243">
        <v>1663</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s="244">
        <v>0</v>
      </c>
      <c r="CJ22" s="244">
        <v>0</v>
      </c>
      <c r="CK22" s="244">
        <v>0</v>
      </c>
      <c r="CL22" s="244">
        <v>0</v>
      </c>
      <c r="CM22" s="241">
        <v>0</v>
      </c>
      <c r="CN22" s="242">
        <v>0</v>
      </c>
      <c r="CO22" s="242">
        <v>0</v>
      </c>
      <c r="CP22" s="243">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1">
        <v>0</v>
      </c>
      <c r="DO22" s="244">
        <v>0</v>
      </c>
      <c r="DP22" s="244">
        <v>0</v>
      </c>
      <c r="DQ22" s="244">
        <v>0</v>
      </c>
      <c r="DR22" s="244">
        <v>0</v>
      </c>
      <c r="DS22" s="241">
        <v>0</v>
      </c>
      <c r="DT22" s="242">
        <v>0</v>
      </c>
      <c r="DU22" s="242">
        <v>0</v>
      </c>
      <c r="DV22" s="243">
        <v>0</v>
      </c>
      <c r="DW22">
        <v>6</v>
      </c>
      <c r="DX22">
        <v>52</v>
      </c>
      <c r="DY22">
        <v>4806</v>
      </c>
      <c r="DZ22">
        <v>297</v>
      </c>
      <c r="EA22">
        <v>0</v>
      </c>
      <c r="EB22">
        <v>0</v>
      </c>
      <c r="EC22">
        <v>0</v>
      </c>
      <c r="ED22">
        <v>0</v>
      </c>
      <c r="EE22">
        <v>0</v>
      </c>
      <c r="EF22">
        <v>0</v>
      </c>
      <c r="EG22">
        <v>0</v>
      </c>
      <c r="EH22">
        <v>0</v>
      </c>
      <c r="EI22">
        <v>1</v>
      </c>
      <c r="EJ22">
        <v>8</v>
      </c>
      <c r="EK22">
        <v>0</v>
      </c>
      <c r="EL22">
        <v>297</v>
      </c>
      <c r="EM22">
        <v>0</v>
      </c>
      <c r="EN22">
        <v>0</v>
      </c>
      <c r="EO22">
        <v>0</v>
      </c>
      <c r="EP22">
        <v>0</v>
      </c>
      <c r="EQ22">
        <v>0</v>
      </c>
      <c r="ER22">
        <v>0</v>
      </c>
      <c r="ES22">
        <v>0</v>
      </c>
      <c r="ET22">
        <v>0</v>
      </c>
      <c r="EU22" s="244">
        <v>0</v>
      </c>
      <c r="EV22" s="244">
        <v>0</v>
      </c>
      <c r="EW22" s="244">
        <v>0</v>
      </c>
      <c r="EX22" s="244">
        <v>0</v>
      </c>
      <c r="EY22" s="241">
        <v>1</v>
      </c>
      <c r="EZ22" s="242">
        <v>8</v>
      </c>
      <c r="FA22" s="242">
        <v>0</v>
      </c>
      <c r="FB22" s="243">
        <v>297</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4</v>
      </c>
      <c r="FX22">
        <v>4300</v>
      </c>
      <c r="FY22">
        <v>0</v>
      </c>
      <c r="FZ22">
        <v>0</v>
      </c>
      <c r="GA22">
        <v>0</v>
      </c>
      <c r="GB22">
        <v>0</v>
      </c>
      <c r="GC22">
        <v>0</v>
      </c>
      <c r="GD22">
        <v>0</v>
      </c>
      <c r="GE22">
        <v>0</v>
      </c>
      <c r="GF22">
        <v>0</v>
      </c>
      <c r="GG22">
        <v>0</v>
      </c>
      <c r="GH22">
        <v>0</v>
      </c>
      <c r="GI22">
        <v>0</v>
      </c>
      <c r="GJ22">
        <v>0</v>
      </c>
      <c r="GK22">
        <v>0</v>
      </c>
      <c r="GL22">
        <v>0</v>
      </c>
      <c r="GM22">
        <v>2</v>
      </c>
      <c r="GN22">
        <v>1150</v>
      </c>
      <c r="GO22">
        <v>0</v>
      </c>
      <c r="GP22">
        <v>0</v>
      </c>
      <c r="GQ22">
        <v>0</v>
      </c>
      <c r="GR22">
        <v>0</v>
      </c>
      <c r="GS22">
        <v>1540</v>
      </c>
      <c r="GT22">
        <v>3740</v>
      </c>
      <c r="GU22">
        <v>0</v>
      </c>
      <c r="GV22">
        <v>0</v>
      </c>
      <c r="GW22">
        <v>0</v>
      </c>
      <c r="GX22">
        <v>0</v>
      </c>
      <c r="GY22">
        <v>0</v>
      </c>
      <c r="GZ22">
        <v>0</v>
      </c>
      <c r="HA22">
        <v>0</v>
      </c>
      <c r="HB22">
        <v>0</v>
      </c>
      <c r="HC22">
        <v>0</v>
      </c>
      <c r="HD22">
        <v>0</v>
      </c>
      <c r="HE22">
        <v>0</v>
      </c>
      <c r="HF22">
        <v>0</v>
      </c>
      <c r="HG22">
        <v>2</v>
      </c>
      <c r="HH22">
        <v>1</v>
      </c>
      <c r="HI22">
        <v>0</v>
      </c>
      <c r="HJ22">
        <v>0</v>
      </c>
      <c r="HK22">
        <v>0</v>
      </c>
      <c r="HL22">
        <v>5</v>
      </c>
      <c r="HM22">
        <v>5</v>
      </c>
      <c r="HN22">
        <v>0</v>
      </c>
      <c r="HO22">
        <v>0</v>
      </c>
      <c r="HP22">
        <v>0</v>
      </c>
      <c r="HQ22" s="139">
        <v>3</v>
      </c>
      <c r="HR22" s="140">
        <v>2</v>
      </c>
      <c r="HS22" s="140">
        <v>0</v>
      </c>
      <c r="HT22" s="140">
        <v>0</v>
      </c>
      <c r="HU22" s="140">
        <v>0</v>
      </c>
      <c r="HV22" s="139">
        <v>0</v>
      </c>
      <c r="HW22" s="140">
        <v>0</v>
      </c>
      <c r="HX22" s="140">
        <v>0</v>
      </c>
      <c r="HY22" s="140">
        <v>0</v>
      </c>
      <c r="HZ22" s="140">
        <v>0</v>
      </c>
      <c r="IA22" s="139">
        <v>0</v>
      </c>
      <c r="IB22" s="140">
        <v>0</v>
      </c>
      <c r="IC22" s="140">
        <v>0</v>
      </c>
      <c r="ID22" s="140">
        <v>0</v>
      </c>
      <c r="IE22" s="140">
        <v>0</v>
      </c>
      <c r="IF22" s="139">
        <v>8</v>
      </c>
      <c r="IG22" s="140">
        <v>7</v>
      </c>
      <c r="IH22" s="140">
        <v>0</v>
      </c>
      <c r="II22" s="140">
        <v>0</v>
      </c>
      <c r="IJ22" s="140">
        <v>0</v>
      </c>
      <c r="IK22" s="140">
        <v>1</v>
      </c>
      <c r="IL22" s="140">
        <v>0</v>
      </c>
      <c r="IM22" s="140">
        <v>0</v>
      </c>
      <c r="IN22" s="139">
        <v>1</v>
      </c>
      <c r="IO22" s="140">
        <v>1</v>
      </c>
      <c r="IP22" s="140">
        <v>0</v>
      </c>
      <c r="IQ22" s="140">
        <v>0</v>
      </c>
      <c r="IR22" s="141">
        <v>1</v>
      </c>
      <c r="IS22" s="139">
        <v>0</v>
      </c>
      <c r="IT22" s="141">
        <v>1</v>
      </c>
      <c r="IU22" s="141">
        <v>10</v>
      </c>
      <c r="IV22" s="141">
        <v>5</v>
      </c>
      <c r="IW22" s="180">
        <v>15</v>
      </c>
      <c r="IX22" s="182">
        <v>0.13333333333333333</v>
      </c>
      <c r="IY22" s="182">
        <v>6.6666666666666666E-2</v>
      </c>
      <c r="IZ22" s="183">
        <v>0</v>
      </c>
      <c r="JA22" s="140">
        <v>0</v>
      </c>
      <c r="JB22" s="140">
        <v>0</v>
      </c>
      <c r="JC22" s="1" t="s">
        <v>427</v>
      </c>
      <c r="JD22" s="1" t="s">
        <v>426</v>
      </c>
      <c r="JE22" s="1" t="s">
        <v>427</v>
      </c>
      <c r="JF22" s="1" t="s">
        <v>427</v>
      </c>
      <c r="JG22" s="1">
        <v>0</v>
      </c>
      <c r="JH22" s="1">
        <v>0</v>
      </c>
      <c r="JI22" s="284"/>
      <c r="JM22" s="261"/>
      <c r="JN22" s="262"/>
      <c r="JO22" s="284"/>
      <c r="JP22" s="284"/>
    </row>
    <row r="23" spans="1:276" x14ac:dyDescent="0.25">
      <c r="A23" s="2">
        <f>IF(OR('Table 1'!$L$2="All Regions",'Table 1'!$L$2=" "), 1,IF('Table 1'!$L$2='DATA TEMPLATE 1617'!L23,1,0))</f>
        <v>1</v>
      </c>
      <c r="B23" s="2">
        <f>IF(OR('Table 1'!$L$3="All Disciplines",'Table 1'!$L$3=" "), 1,IF('Table 1'!$L$3='DATA TEMPLATE 1617'!M23,1,0))</f>
        <v>1</v>
      </c>
      <c r="C23" s="2">
        <f>IF(OR('Table 1'!$L$4="All Organisations",'Table 1'!$L$4=" "), 1,IF('Table 1'!$L$4='DATA TEMPLATE 1617'!N23,1,0))</f>
        <v>1</v>
      </c>
      <c r="D23" s="2">
        <f t="shared" si="0"/>
        <v>3</v>
      </c>
      <c r="E23" s="236">
        <f>IF('Table 2'!$L$2="All Diverse Led",$IZ23,IF('Table 2'!$L$2='DATA TEMPLATE 1617'!JG23,4,0))</f>
        <v>0</v>
      </c>
      <c r="F23" s="236">
        <f>IF('Table 2'!$L$2="All Diverse Led",$IZ23,IF('Table 2'!$L$2='DATA TEMPLATE 1617'!JH23,4,0))</f>
        <v>0</v>
      </c>
      <c r="G23" s="237">
        <f t="shared" si="1"/>
        <v>0</v>
      </c>
      <c r="H23" s="1" t="s">
        <v>471</v>
      </c>
      <c r="I23" s="1">
        <v>0</v>
      </c>
      <c r="J23" s="1" t="b">
        <v>0</v>
      </c>
      <c r="K23" s="284">
        <v>21</v>
      </c>
      <c r="L23" t="s">
        <v>441</v>
      </c>
      <c r="M23" t="s">
        <v>443</v>
      </c>
      <c r="N23" s="323" t="s">
        <v>460</v>
      </c>
      <c r="O23" s="76">
        <v>580405</v>
      </c>
      <c r="P23" s="76">
        <v>1000234</v>
      </c>
      <c r="Q23" s="76">
        <v>42386</v>
      </c>
      <c r="R23" s="76">
        <v>121098</v>
      </c>
      <c r="S23" s="76">
        <v>15664</v>
      </c>
      <c r="T23" s="76">
        <v>1759787</v>
      </c>
      <c r="U23">
        <v>865405</v>
      </c>
      <c r="V23">
        <v>89479</v>
      </c>
      <c r="W23">
        <v>300905</v>
      </c>
      <c r="X23">
        <v>160000</v>
      </c>
      <c r="Y23">
        <v>12696</v>
      </c>
      <c r="AB23">
        <v>303843</v>
      </c>
      <c r="AC23">
        <v>0</v>
      </c>
      <c r="AD23">
        <v>1732328</v>
      </c>
      <c r="AE23" s="1">
        <v>62</v>
      </c>
      <c r="AF23" s="1">
        <v>47</v>
      </c>
      <c r="AG23" s="1">
        <v>7067</v>
      </c>
      <c r="AH23" s="1">
        <v>200</v>
      </c>
      <c r="AI23" s="1">
        <v>0</v>
      </c>
      <c r="AJ23" s="1">
        <v>0</v>
      </c>
      <c r="AK23" s="1">
        <v>0</v>
      </c>
      <c r="AL23" s="1">
        <v>0</v>
      </c>
      <c r="AM23" s="1">
        <v>0</v>
      </c>
      <c r="AN23" s="1">
        <v>0</v>
      </c>
      <c r="AO23" s="1">
        <v>0</v>
      </c>
      <c r="AP23" s="1">
        <v>0</v>
      </c>
      <c r="AQ23" s="1">
        <v>25</v>
      </c>
      <c r="AR23" s="1">
        <v>14</v>
      </c>
      <c r="AS23" s="1">
        <v>285</v>
      </c>
      <c r="AT23" s="1">
        <v>0</v>
      </c>
      <c r="AU23" s="1">
        <v>0</v>
      </c>
      <c r="AV23" s="1">
        <v>0</v>
      </c>
      <c r="AW23" s="1">
        <v>0</v>
      </c>
      <c r="AX23" s="1">
        <v>0</v>
      </c>
      <c r="AY23" s="1">
        <v>0</v>
      </c>
      <c r="AZ23" s="1">
        <v>0</v>
      </c>
      <c r="BA23" s="1">
        <v>0</v>
      </c>
      <c r="BB23" s="1">
        <v>0</v>
      </c>
      <c r="BC23" s="3">
        <v>0</v>
      </c>
      <c r="BD23" s="3">
        <v>0</v>
      </c>
      <c r="BE23" s="3">
        <v>0</v>
      </c>
      <c r="BF23" s="3">
        <v>0</v>
      </c>
      <c r="BG23" s="241">
        <v>25</v>
      </c>
      <c r="BH23" s="242">
        <v>14</v>
      </c>
      <c r="BI23" s="242">
        <v>285</v>
      </c>
      <c r="BJ23" s="243">
        <v>0</v>
      </c>
      <c r="BK23">
        <v>6</v>
      </c>
      <c r="BL23">
        <v>140</v>
      </c>
      <c r="BM23">
        <v>0</v>
      </c>
      <c r="BN23">
        <v>5600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s="244">
        <v>0</v>
      </c>
      <c r="CJ23" s="244">
        <v>0</v>
      </c>
      <c r="CK23" s="244">
        <v>0</v>
      </c>
      <c r="CL23" s="244">
        <v>0</v>
      </c>
      <c r="CM23" s="241">
        <v>0</v>
      </c>
      <c r="CN23" s="242">
        <v>0</v>
      </c>
      <c r="CO23" s="242">
        <v>0</v>
      </c>
      <c r="CP23" s="243">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1">
        <v>0</v>
      </c>
      <c r="DO23" s="244">
        <v>0</v>
      </c>
      <c r="DP23" s="244">
        <v>0</v>
      </c>
      <c r="DQ23" s="244">
        <v>0</v>
      </c>
      <c r="DR23" s="244">
        <v>0</v>
      </c>
      <c r="DS23" s="241">
        <v>0</v>
      </c>
      <c r="DT23" s="242">
        <v>0</v>
      </c>
      <c r="DU23" s="242">
        <v>0</v>
      </c>
      <c r="DV23" s="24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s="244">
        <v>0</v>
      </c>
      <c r="EV23" s="244">
        <v>0</v>
      </c>
      <c r="EW23" s="244">
        <v>0</v>
      </c>
      <c r="EX23" s="244">
        <v>0</v>
      </c>
      <c r="EY23" s="241">
        <v>0</v>
      </c>
      <c r="EZ23" s="242">
        <v>0</v>
      </c>
      <c r="FA23" s="242">
        <v>0</v>
      </c>
      <c r="FB23" s="24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3</v>
      </c>
      <c r="HM23">
        <v>6</v>
      </c>
      <c r="HN23">
        <v>0</v>
      </c>
      <c r="HO23">
        <v>0</v>
      </c>
      <c r="HP23">
        <v>0</v>
      </c>
      <c r="HQ23" s="139">
        <v>0</v>
      </c>
      <c r="HR23" s="140">
        <v>1</v>
      </c>
      <c r="HS23" s="140">
        <v>0</v>
      </c>
      <c r="HT23" s="140">
        <v>0</v>
      </c>
      <c r="HU23" s="140">
        <v>0</v>
      </c>
      <c r="HV23" s="139">
        <v>0</v>
      </c>
      <c r="HW23" s="140">
        <v>0</v>
      </c>
      <c r="HX23" s="140">
        <v>0</v>
      </c>
      <c r="HY23" s="140">
        <v>0</v>
      </c>
      <c r="HZ23" s="140">
        <v>0</v>
      </c>
      <c r="IA23" s="139">
        <v>0</v>
      </c>
      <c r="IB23" s="140">
        <v>0</v>
      </c>
      <c r="IC23" s="140">
        <v>0</v>
      </c>
      <c r="ID23" s="140">
        <v>0</v>
      </c>
      <c r="IE23" s="140">
        <v>0</v>
      </c>
      <c r="IF23" s="139">
        <v>3</v>
      </c>
      <c r="IG23" s="140">
        <v>7</v>
      </c>
      <c r="IH23" s="140">
        <v>0</v>
      </c>
      <c r="II23" s="140">
        <v>0</v>
      </c>
      <c r="IJ23" s="140">
        <v>0</v>
      </c>
      <c r="IK23" s="140">
        <v>0</v>
      </c>
      <c r="IL23" s="140">
        <v>0</v>
      </c>
      <c r="IM23" s="140">
        <v>0</v>
      </c>
      <c r="IN23" s="139">
        <v>0</v>
      </c>
      <c r="IO23" s="140">
        <v>0</v>
      </c>
      <c r="IP23" s="140">
        <v>0</v>
      </c>
      <c r="IQ23" s="140">
        <v>0</v>
      </c>
      <c r="IR23" s="141">
        <v>0</v>
      </c>
      <c r="IS23" s="139">
        <v>0</v>
      </c>
      <c r="IT23" s="141">
        <v>0</v>
      </c>
      <c r="IU23" s="141">
        <v>9</v>
      </c>
      <c r="IV23" s="141">
        <v>1</v>
      </c>
      <c r="IW23" s="180">
        <v>10</v>
      </c>
      <c r="IX23" s="182">
        <v>0</v>
      </c>
      <c r="IY23" s="182">
        <v>0</v>
      </c>
      <c r="IZ23" s="183">
        <v>0</v>
      </c>
      <c r="JA23" s="140">
        <v>0</v>
      </c>
      <c r="JB23" s="140">
        <v>0</v>
      </c>
      <c r="JC23" s="1" t="s">
        <v>427</v>
      </c>
      <c r="JD23" s="1" t="s">
        <v>427</v>
      </c>
      <c r="JE23" s="1" t="s">
        <v>427</v>
      </c>
      <c r="JF23" s="1" t="s">
        <v>427</v>
      </c>
      <c r="JG23" s="1">
        <v>0</v>
      </c>
      <c r="JH23" s="1">
        <v>0</v>
      </c>
      <c r="JI23" s="284"/>
      <c r="JM23" s="261"/>
      <c r="JN23" s="262"/>
      <c r="JO23" s="284"/>
      <c r="JP23" s="284"/>
    </row>
    <row r="24" spans="1:276" x14ac:dyDescent="0.25">
      <c r="A24" s="2">
        <f>IF(OR('Table 1'!$L$2="All Regions",'Table 1'!$L$2=" "), 1,IF('Table 1'!$L$2='DATA TEMPLATE 1617'!L24,1,0))</f>
        <v>1</v>
      </c>
      <c r="B24" s="2">
        <f>IF(OR('Table 1'!$L$3="All Disciplines",'Table 1'!$L$3=" "), 1,IF('Table 1'!$L$3='DATA TEMPLATE 1617'!M24,1,0))</f>
        <v>1</v>
      </c>
      <c r="C24" s="2">
        <f>IF(OR('Table 1'!$L$4="All Organisations",'Table 1'!$L$4=" "), 1,IF('Table 1'!$L$4='DATA TEMPLATE 1617'!N24,1,0))</f>
        <v>1</v>
      </c>
      <c r="D24" s="2">
        <f t="shared" si="0"/>
        <v>3</v>
      </c>
      <c r="E24" s="236">
        <f>IF('Table 2'!$L$2="All Diverse Led",$IZ24,IF('Table 2'!$L$2='DATA TEMPLATE 1617'!JG24,4,0))</f>
        <v>0</v>
      </c>
      <c r="F24" s="236">
        <f>IF('Table 2'!$L$2="All Diverse Led",$IZ24,IF('Table 2'!$L$2='DATA TEMPLATE 1617'!JH24,4,0))</f>
        <v>0</v>
      </c>
      <c r="G24" s="237">
        <f t="shared" si="1"/>
        <v>0</v>
      </c>
      <c r="H24" s="1" t="s">
        <v>471</v>
      </c>
      <c r="I24" s="1">
        <v>0</v>
      </c>
      <c r="J24" s="1" t="b">
        <v>0</v>
      </c>
      <c r="K24" s="284">
        <v>22</v>
      </c>
      <c r="L24" t="s">
        <v>441</v>
      </c>
      <c r="M24" t="s">
        <v>436</v>
      </c>
      <c r="N24" s="323" t="s">
        <v>459</v>
      </c>
      <c r="O24" s="76">
        <v>78094</v>
      </c>
      <c r="P24" s="76">
        <v>444768</v>
      </c>
      <c r="Q24" s="76">
        <v>136151</v>
      </c>
      <c r="R24" s="76">
        <v>0</v>
      </c>
      <c r="S24" s="76">
        <v>8741</v>
      </c>
      <c r="T24" s="76">
        <v>667754</v>
      </c>
      <c r="U24">
        <v>245803</v>
      </c>
      <c r="V24">
        <v>22587</v>
      </c>
      <c r="W24">
        <v>104390</v>
      </c>
      <c r="X24">
        <v>33903</v>
      </c>
      <c r="Y24">
        <v>6907</v>
      </c>
      <c r="AB24">
        <v>200258</v>
      </c>
      <c r="AC24">
        <v>77452</v>
      </c>
      <c r="AD24">
        <v>691300</v>
      </c>
      <c r="AE24" s="1">
        <v>22</v>
      </c>
      <c r="AF24" s="1">
        <v>22</v>
      </c>
      <c r="AG24" s="1">
        <v>3483</v>
      </c>
      <c r="AH24" s="1">
        <v>200</v>
      </c>
      <c r="AI24" s="1">
        <v>0</v>
      </c>
      <c r="AJ24" s="1">
        <v>0</v>
      </c>
      <c r="AK24" s="1">
        <v>0</v>
      </c>
      <c r="AL24" s="1">
        <v>0</v>
      </c>
      <c r="AM24" s="1">
        <v>2</v>
      </c>
      <c r="AN24" s="1">
        <v>2</v>
      </c>
      <c r="AO24" s="1">
        <v>200</v>
      </c>
      <c r="AP24" s="1">
        <v>0</v>
      </c>
      <c r="AQ24" s="1">
        <v>6</v>
      </c>
      <c r="AR24" s="1">
        <v>6</v>
      </c>
      <c r="AS24" s="1">
        <v>630</v>
      </c>
      <c r="AT24" s="1">
        <v>0</v>
      </c>
      <c r="AU24" s="1">
        <v>0</v>
      </c>
      <c r="AV24" s="1">
        <v>0</v>
      </c>
      <c r="AW24" s="1">
        <v>0</v>
      </c>
      <c r="AX24" s="1">
        <v>0</v>
      </c>
      <c r="AY24" s="1">
        <v>0</v>
      </c>
      <c r="AZ24" s="1">
        <v>0</v>
      </c>
      <c r="BA24" s="1">
        <v>0</v>
      </c>
      <c r="BB24" s="1">
        <v>0</v>
      </c>
      <c r="BC24" s="3">
        <v>2</v>
      </c>
      <c r="BD24" s="3">
        <v>2</v>
      </c>
      <c r="BE24" s="3">
        <v>200</v>
      </c>
      <c r="BF24" s="3">
        <v>0</v>
      </c>
      <c r="BG24" s="241">
        <v>6</v>
      </c>
      <c r="BH24" s="242">
        <v>6</v>
      </c>
      <c r="BI24" s="242">
        <v>630</v>
      </c>
      <c r="BJ24" s="243">
        <v>0</v>
      </c>
      <c r="BK24">
        <v>13</v>
      </c>
      <c r="BL24">
        <v>561</v>
      </c>
      <c r="BM24">
        <v>84799</v>
      </c>
      <c r="BN24">
        <v>9300</v>
      </c>
      <c r="BO24">
        <v>0</v>
      </c>
      <c r="BP24">
        <v>0</v>
      </c>
      <c r="BQ24">
        <v>0</v>
      </c>
      <c r="BR24">
        <v>0</v>
      </c>
      <c r="BS24">
        <v>4</v>
      </c>
      <c r="BT24">
        <v>179</v>
      </c>
      <c r="BU24">
        <v>33183</v>
      </c>
      <c r="BV24">
        <v>0</v>
      </c>
      <c r="BW24">
        <v>1</v>
      </c>
      <c r="BX24">
        <v>1</v>
      </c>
      <c r="BY24">
        <v>120</v>
      </c>
      <c r="BZ24">
        <v>0</v>
      </c>
      <c r="CA24">
        <v>0</v>
      </c>
      <c r="CB24">
        <v>0</v>
      </c>
      <c r="CC24">
        <v>0</v>
      </c>
      <c r="CD24">
        <v>0</v>
      </c>
      <c r="CE24">
        <v>0</v>
      </c>
      <c r="CF24">
        <v>0</v>
      </c>
      <c r="CG24">
        <v>0</v>
      </c>
      <c r="CH24">
        <v>0</v>
      </c>
      <c r="CI24" s="244">
        <v>4</v>
      </c>
      <c r="CJ24" s="244">
        <v>179</v>
      </c>
      <c r="CK24" s="244">
        <v>33183</v>
      </c>
      <c r="CL24" s="244">
        <v>0</v>
      </c>
      <c r="CM24" s="241">
        <v>1</v>
      </c>
      <c r="CN24" s="242">
        <v>1</v>
      </c>
      <c r="CO24" s="242">
        <v>120</v>
      </c>
      <c r="CP24" s="243">
        <v>0</v>
      </c>
      <c r="CQ24" s="1">
        <v>7</v>
      </c>
      <c r="CR24" s="1">
        <v>245</v>
      </c>
      <c r="CS24" s="1">
        <v>1415</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1">
        <v>0</v>
      </c>
      <c r="DO24" s="244">
        <v>0</v>
      </c>
      <c r="DP24" s="244">
        <v>0</v>
      </c>
      <c r="DQ24" s="244">
        <v>0</v>
      </c>
      <c r="DR24" s="244">
        <v>0</v>
      </c>
      <c r="DS24" s="241">
        <v>0</v>
      </c>
      <c r="DT24" s="242">
        <v>0</v>
      </c>
      <c r="DU24" s="242">
        <v>0</v>
      </c>
      <c r="DV24" s="243">
        <v>0</v>
      </c>
      <c r="DW24">
        <v>1</v>
      </c>
      <c r="DX24">
        <v>1</v>
      </c>
      <c r="DY24">
        <v>656</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244">
        <v>0</v>
      </c>
      <c r="EV24" s="244">
        <v>0</v>
      </c>
      <c r="EW24" s="244">
        <v>0</v>
      </c>
      <c r="EX24" s="244">
        <v>0</v>
      </c>
      <c r="EY24" s="241">
        <v>0</v>
      </c>
      <c r="EZ24" s="242">
        <v>0</v>
      </c>
      <c r="FA24" s="242">
        <v>0</v>
      </c>
      <c r="FB24" s="243">
        <v>0</v>
      </c>
      <c r="FC24">
        <v>1</v>
      </c>
      <c r="FD24">
        <v>0</v>
      </c>
      <c r="FE24">
        <v>5000</v>
      </c>
      <c r="FF24">
        <v>2</v>
      </c>
      <c r="FG24">
        <v>0</v>
      </c>
      <c r="FH24">
        <v>2023</v>
      </c>
      <c r="FI24">
        <v>11</v>
      </c>
      <c r="FJ24">
        <v>35408</v>
      </c>
      <c r="FK24">
        <v>0</v>
      </c>
      <c r="FL24">
        <v>0</v>
      </c>
      <c r="FM24">
        <v>0</v>
      </c>
      <c r="FN24">
        <v>0</v>
      </c>
      <c r="FO24">
        <v>0</v>
      </c>
      <c r="FP24">
        <v>0</v>
      </c>
      <c r="FQ24">
        <v>0</v>
      </c>
      <c r="FR24">
        <v>0</v>
      </c>
      <c r="FS24">
        <v>11</v>
      </c>
      <c r="FT24">
        <v>16590</v>
      </c>
      <c r="FU24">
        <v>0</v>
      </c>
      <c r="FV24">
        <v>0</v>
      </c>
      <c r="FW24">
        <v>0</v>
      </c>
      <c r="FX24">
        <v>0</v>
      </c>
      <c r="FY24">
        <v>0</v>
      </c>
      <c r="FZ24">
        <v>0</v>
      </c>
      <c r="GA24">
        <v>0</v>
      </c>
      <c r="GB24">
        <v>0</v>
      </c>
      <c r="GC24">
        <v>8</v>
      </c>
      <c r="GD24">
        <v>800</v>
      </c>
      <c r="GE24">
        <v>92</v>
      </c>
      <c r="GF24">
        <v>800</v>
      </c>
      <c r="GG24">
        <v>50</v>
      </c>
      <c r="GH24">
        <v>800</v>
      </c>
      <c r="GI24">
        <v>0</v>
      </c>
      <c r="GJ24">
        <v>0</v>
      </c>
      <c r="GK24">
        <v>0</v>
      </c>
      <c r="GL24">
        <v>0</v>
      </c>
      <c r="GM24">
        <v>0</v>
      </c>
      <c r="GN24">
        <v>0</v>
      </c>
      <c r="GO24">
        <v>0</v>
      </c>
      <c r="GP24">
        <v>0</v>
      </c>
      <c r="GQ24">
        <v>0</v>
      </c>
      <c r="GR24">
        <v>0</v>
      </c>
      <c r="GS24">
        <v>0</v>
      </c>
      <c r="GT24">
        <v>0</v>
      </c>
      <c r="GU24">
        <v>0</v>
      </c>
      <c r="GV24">
        <v>0</v>
      </c>
      <c r="GW24">
        <v>5</v>
      </c>
      <c r="GX24">
        <v>106</v>
      </c>
      <c r="GY24">
        <v>0</v>
      </c>
      <c r="GZ24">
        <v>0</v>
      </c>
      <c r="HA24">
        <v>0</v>
      </c>
      <c r="HB24">
        <v>0</v>
      </c>
      <c r="HC24">
        <v>0</v>
      </c>
      <c r="HD24">
        <v>0</v>
      </c>
      <c r="HE24">
        <v>0</v>
      </c>
      <c r="HF24">
        <v>0</v>
      </c>
      <c r="HG24">
        <v>0</v>
      </c>
      <c r="HH24">
        <v>0</v>
      </c>
      <c r="HI24">
        <v>0</v>
      </c>
      <c r="HJ24">
        <v>0</v>
      </c>
      <c r="HK24">
        <v>0</v>
      </c>
      <c r="HL24">
        <v>6</v>
      </c>
      <c r="HM24">
        <v>4</v>
      </c>
      <c r="HN24">
        <v>0</v>
      </c>
      <c r="HO24">
        <v>0</v>
      </c>
      <c r="HP24">
        <v>0</v>
      </c>
      <c r="HQ24" s="139">
        <v>3</v>
      </c>
      <c r="HR24" s="140">
        <v>0</v>
      </c>
      <c r="HS24" s="140">
        <v>0</v>
      </c>
      <c r="HT24" s="140">
        <v>0</v>
      </c>
      <c r="HU24" s="140">
        <v>0</v>
      </c>
      <c r="HV24" s="139">
        <v>0</v>
      </c>
      <c r="HW24" s="140">
        <v>0</v>
      </c>
      <c r="HX24" s="140">
        <v>0</v>
      </c>
      <c r="HY24" s="140">
        <v>0</v>
      </c>
      <c r="HZ24" s="140">
        <v>0</v>
      </c>
      <c r="IA24" s="139">
        <v>0</v>
      </c>
      <c r="IB24" s="140">
        <v>0</v>
      </c>
      <c r="IC24" s="140">
        <v>0</v>
      </c>
      <c r="ID24" s="140">
        <v>0</v>
      </c>
      <c r="IE24" s="140">
        <v>0</v>
      </c>
      <c r="IF24" s="139">
        <v>9</v>
      </c>
      <c r="IG24" s="140">
        <v>4</v>
      </c>
      <c r="IH24" s="140">
        <v>0</v>
      </c>
      <c r="II24" s="140">
        <v>0</v>
      </c>
      <c r="IJ24" s="140">
        <v>0</v>
      </c>
      <c r="IK24" s="140">
        <v>0</v>
      </c>
      <c r="IL24" s="140">
        <v>0</v>
      </c>
      <c r="IM24" s="140">
        <v>0</v>
      </c>
      <c r="IN24" s="139">
        <v>0</v>
      </c>
      <c r="IO24" s="140">
        <v>0</v>
      </c>
      <c r="IP24" s="140">
        <v>0</v>
      </c>
      <c r="IQ24" s="140">
        <v>0</v>
      </c>
      <c r="IR24" s="141">
        <v>0</v>
      </c>
      <c r="IS24" s="139">
        <v>4</v>
      </c>
      <c r="IT24" s="141">
        <v>1</v>
      </c>
      <c r="IU24" s="141">
        <v>10</v>
      </c>
      <c r="IV24" s="141">
        <v>3</v>
      </c>
      <c r="IW24" s="180">
        <v>13</v>
      </c>
      <c r="IX24" s="182">
        <v>7.6923076923076927E-2</v>
      </c>
      <c r="IY24" s="182">
        <v>0.30769230769230771</v>
      </c>
      <c r="IZ24" s="183">
        <v>0</v>
      </c>
      <c r="JA24" s="140">
        <v>0</v>
      </c>
      <c r="JB24" s="140">
        <v>0</v>
      </c>
      <c r="JC24" s="1" t="s">
        <v>427</v>
      </c>
      <c r="JD24" s="1" t="s">
        <v>427</v>
      </c>
      <c r="JE24" s="1" t="s">
        <v>427</v>
      </c>
      <c r="JF24" s="1" t="s">
        <v>427</v>
      </c>
      <c r="JG24" s="1">
        <v>0</v>
      </c>
      <c r="JH24" s="1">
        <v>0</v>
      </c>
      <c r="JI24" s="284"/>
      <c r="JM24" s="261"/>
      <c r="JN24" s="262"/>
      <c r="JO24" s="284"/>
      <c r="JP24" s="284"/>
    </row>
    <row r="25" spans="1:276" x14ac:dyDescent="0.25">
      <c r="A25" s="2">
        <f>IF(OR('Table 1'!$L$2="All Regions",'Table 1'!$L$2=" "), 1,IF('Table 1'!$L$2='DATA TEMPLATE 1617'!L25,1,0))</f>
        <v>1</v>
      </c>
      <c r="B25" s="2">
        <f>IF(OR('Table 1'!$L$3="All Disciplines",'Table 1'!$L$3=" "), 1,IF('Table 1'!$L$3='DATA TEMPLATE 1617'!M25,1,0))</f>
        <v>1</v>
      </c>
      <c r="C25" s="2">
        <f>IF(OR('Table 1'!$L$4="All Organisations",'Table 1'!$L$4=" "), 1,IF('Table 1'!$L$4='DATA TEMPLATE 1617'!N25,1,0))</f>
        <v>1</v>
      </c>
      <c r="D25" s="2">
        <f t="shared" si="0"/>
        <v>3</v>
      </c>
      <c r="E25" s="236">
        <f>IF('Table 2'!$L$2="All Diverse Led",$IZ25,IF('Table 2'!$L$2='DATA TEMPLATE 1617'!JG25,4,0))</f>
        <v>0</v>
      </c>
      <c r="F25" s="236">
        <f>IF('Table 2'!$L$2="All Diverse Led",$IZ25,IF('Table 2'!$L$2='DATA TEMPLATE 1617'!JH25,4,0))</f>
        <v>0</v>
      </c>
      <c r="G25" s="237">
        <f t="shared" si="1"/>
        <v>0</v>
      </c>
      <c r="H25" s="1" t="s">
        <v>471</v>
      </c>
      <c r="I25" s="1">
        <v>0</v>
      </c>
      <c r="J25" s="1" t="b">
        <v>0</v>
      </c>
      <c r="K25" s="284">
        <v>23</v>
      </c>
      <c r="L25" t="s">
        <v>444</v>
      </c>
      <c r="M25" t="s">
        <v>436</v>
      </c>
      <c r="N25" s="323" t="s">
        <v>458</v>
      </c>
      <c r="O25" s="76">
        <v>23937</v>
      </c>
      <c r="P25" s="76">
        <v>71411</v>
      </c>
      <c r="Q25" s="76">
        <v>13000</v>
      </c>
      <c r="R25" s="76">
        <v>0</v>
      </c>
      <c r="S25" s="76">
        <v>0</v>
      </c>
      <c r="T25" s="76">
        <v>108348</v>
      </c>
      <c r="U25">
        <v>92067</v>
      </c>
      <c r="V25">
        <v>6337</v>
      </c>
      <c r="W25">
        <v>9944</v>
      </c>
      <c r="X25">
        <v>0</v>
      </c>
      <c r="Y25">
        <v>0</v>
      </c>
      <c r="AB25">
        <v>0</v>
      </c>
      <c r="AC25">
        <v>0</v>
      </c>
      <c r="AD25">
        <v>108348</v>
      </c>
      <c r="AE25" s="1">
        <v>0</v>
      </c>
      <c r="AF25" s="1">
        <v>0</v>
      </c>
      <c r="AG25" s="1">
        <v>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1">
        <v>0</v>
      </c>
      <c r="BC25" s="3">
        <v>0</v>
      </c>
      <c r="BD25" s="3">
        <v>0</v>
      </c>
      <c r="BE25" s="3">
        <v>0</v>
      </c>
      <c r="BF25" s="3">
        <v>0</v>
      </c>
      <c r="BG25" s="241">
        <v>0</v>
      </c>
      <c r="BH25" s="242">
        <v>0</v>
      </c>
      <c r="BI25" s="242">
        <v>0</v>
      </c>
      <c r="BJ25" s="243">
        <v>0</v>
      </c>
      <c r="BK25">
        <v>9</v>
      </c>
      <c r="BL25">
        <v>593</v>
      </c>
      <c r="BM25">
        <v>48659</v>
      </c>
      <c r="BN25">
        <v>130000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s="244">
        <v>0</v>
      </c>
      <c r="CJ25" s="244">
        <v>0</v>
      </c>
      <c r="CK25" s="244">
        <v>0</v>
      </c>
      <c r="CL25" s="244">
        <v>0</v>
      </c>
      <c r="CM25" s="241">
        <v>0</v>
      </c>
      <c r="CN25" s="242">
        <v>0</v>
      </c>
      <c r="CO25" s="242">
        <v>0</v>
      </c>
      <c r="CP25" s="243">
        <v>0</v>
      </c>
      <c r="CQ25" s="1">
        <v>3</v>
      </c>
      <c r="CR25" s="1">
        <v>3</v>
      </c>
      <c r="CS25" s="1">
        <v>45</v>
      </c>
      <c r="CT25" s="253">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1">
        <v>0</v>
      </c>
      <c r="DO25" s="244">
        <v>0</v>
      </c>
      <c r="DP25" s="244">
        <v>0</v>
      </c>
      <c r="DQ25" s="244">
        <v>0</v>
      </c>
      <c r="DR25" s="244">
        <v>0</v>
      </c>
      <c r="DS25" s="241">
        <v>0</v>
      </c>
      <c r="DT25" s="242">
        <v>0</v>
      </c>
      <c r="DU25" s="242">
        <v>0</v>
      </c>
      <c r="DV25" s="243">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s="244">
        <v>0</v>
      </c>
      <c r="EV25" s="244">
        <v>0</v>
      </c>
      <c r="EW25" s="244">
        <v>0</v>
      </c>
      <c r="EX25" s="244">
        <v>0</v>
      </c>
      <c r="EY25" s="241">
        <v>0</v>
      </c>
      <c r="EZ25" s="242">
        <v>0</v>
      </c>
      <c r="FA25" s="242">
        <v>0</v>
      </c>
      <c r="FB25" s="243">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2</v>
      </c>
      <c r="FX25">
        <v>300</v>
      </c>
      <c r="FY25">
        <v>40</v>
      </c>
      <c r="FZ25">
        <v>0</v>
      </c>
      <c r="GA25">
        <v>0</v>
      </c>
      <c r="GB25">
        <v>0</v>
      </c>
      <c r="GC25">
        <v>0</v>
      </c>
      <c r="GD25">
        <v>0</v>
      </c>
      <c r="GE25">
        <v>0</v>
      </c>
      <c r="GF25">
        <v>0</v>
      </c>
      <c r="GG25">
        <v>0</v>
      </c>
      <c r="GH25">
        <v>0</v>
      </c>
      <c r="GI25">
        <v>1</v>
      </c>
      <c r="GJ25">
        <v>40</v>
      </c>
      <c r="GK25">
        <v>0</v>
      </c>
      <c r="GL25">
        <v>0</v>
      </c>
      <c r="GM25">
        <v>0</v>
      </c>
      <c r="GN25">
        <v>0</v>
      </c>
      <c r="GO25">
        <v>0</v>
      </c>
      <c r="GP25">
        <v>0</v>
      </c>
      <c r="GQ25">
        <v>0</v>
      </c>
      <c r="GR25">
        <v>0</v>
      </c>
      <c r="GS25">
        <v>0</v>
      </c>
      <c r="GT25">
        <v>0</v>
      </c>
      <c r="GU25">
        <v>0</v>
      </c>
      <c r="GV25">
        <v>0</v>
      </c>
      <c r="GW25">
        <v>0</v>
      </c>
      <c r="GX25">
        <v>0</v>
      </c>
      <c r="GY25">
        <v>0</v>
      </c>
      <c r="GZ25">
        <v>0</v>
      </c>
      <c r="HA25">
        <v>0</v>
      </c>
      <c r="HB25">
        <v>0</v>
      </c>
      <c r="HC25">
        <v>2</v>
      </c>
      <c r="HD25">
        <v>0</v>
      </c>
      <c r="HE25">
        <v>0</v>
      </c>
      <c r="HF25">
        <v>0</v>
      </c>
      <c r="HG25">
        <v>12</v>
      </c>
      <c r="HH25">
        <v>0</v>
      </c>
      <c r="HI25">
        <v>0</v>
      </c>
      <c r="HJ25">
        <v>0</v>
      </c>
      <c r="HK25">
        <v>0</v>
      </c>
      <c r="HL25">
        <v>0</v>
      </c>
      <c r="HM25">
        <v>3</v>
      </c>
      <c r="HN25">
        <v>0</v>
      </c>
      <c r="HO25">
        <v>0</v>
      </c>
      <c r="HP25">
        <v>0</v>
      </c>
      <c r="HQ25" s="139">
        <v>0</v>
      </c>
      <c r="HR25" s="140">
        <v>0</v>
      </c>
      <c r="HS25" s="140">
        <v>0</v>
      </c>
      <c r="HT25" s="140">
        <v>0</v>
      </c>
      <c r="HU25" s="140">
        <v>0</v>
      </c>
      <c r="HV25" s="139">
        <v>0</v>
      </c>
      <c r="HW25" s="140">
        <v>0</v>
      </c>
      <c r="HX25" s="140">
        <v>0</v>
      </c>
      <c r="HY25" s="140">
        <v>0</v>
      </c>
      <c r="HZ25" s="140">
        <v>0</v>
      </c>
      <c r="IA25" s="139">
        <v>0</v>
      </c>
      <c r="IB25" s="140">
        <v>0</v>
      </c>
      <c r="IC25" s="140">
        <v>0</v>
      </c>
      <c r="ID25" s="140">
        <v>0</v>
      </c>
      <c r="IE25" s="140">
        <v>0</v>
      </c>
      <c r="IF25" s="139">
        <v>0</v>
      </c>
      <c r="IG25" s="140">
        <v>3</v>
      </c>
      <c r="IH25" s="140">
        <v>0</v>
      </c>
      <c r="II25" s="140">
        <v>0</v>
      </c>
      <c r="IJ25" s="140">
        <v>0</v>
      </c>
      <c r="IK25" s="140">
        <v>0</v>
      </c>
      <c r="IL25" s="140">
        <v>0</v>
      </c>
      <c r="IM25" s="140">
        <v>0</v>
      </c>
      <c r="IN25" s="139">
        <v>0</v>
      </c>
      <c r="IO25" s="140">
        <v>0</v>
      </c>
      <c r="IP25" s="140">
        <v>0</v>
      </c>
      <c r="IQ25" s="140">
        <v>0</v>
      </c>
      <c r="IR25" s="141">
        <v>0</v>
      </c>
      <c r="IS25" s="139">
        <v>0</v>
      </c>
      <c r="IT25" s="141">
        <v>0</v>
      </c>
      <c r="IU25" s="141">
        <v>3</v>
      </c>
      <c r="IV25" s="141">
        <v>0</v>
      </c>
      <c r="IW25" s="180">
        <v>3</v>
      </c>
      <c r="IX25" s="182">
        <v>0</v>
      </c>
      <c r="IY25" s="182">
        <v>0</v>
      </c>
      <c r="IZ25" s="183">
        <v>0</v>
      </c>
      <c r="JA25" s="140">
        <v>0</v>
      </c>
      <c r="JB25" s="140">
        <v>0</v>
      </c>
      <c r="JC25" s="1" t="s">
        <v>427</v>
      </c>
      <c r="JD25" s="1" t="s">
        <v>427</v>
      </c>
      <c r="JE25" s="1" t="s">
        <v>426</v>
      </c>
      <c r="JF25" s="1" t="s">
        <v>427</v>
      </c>
      <c r="JG25" s="1">
        <v>0</v>
      </c>
      <c r="JH25" s="1">
        <v>0</v>
      </c>
      <c r="JI25" s="284"/>
      <c r="JM25" s="261"/>
      <c r="JN25" s="262"/>
      <c r="JO25" s="284"/>
      <c r="JP25" s="284"/>
    </row>
    <row r="26" spans="1:276" x14ac:dyDescent="0.25">
      <c r="A26" s="2">
        <f>IF(OR('Table 1'!$L$2="All Regions",'Table 1'!$L$2=" "), 1,IF('Table 1'!$L$2='DATA TEMPLATE 1617'!L26,1,0))</f>
        <v>1</v>
      </c>
      <c r="B26" s="2">
        <f>IF(OR('Table 1'!$L$3="All Disciplines",'Table 1'!$L$3=" "), 1,IF('Table 1'!$L$3='DATA TEMPLATE 1617'!M26,1,0))</f>
        <v>1</v>
      </c>
      <c r="C26" s="2">
        <f>IF(OR('Table 1'!$L$4="All Organisations",'Table 1'!$L$4=" "), 1,IF('Table 1'!$L$4='DATA TEMPLATE 1617'!N26,1,0))</f>
        <v>1</v>
      </c>
      <c r="D26" s="2">
        <f t="shared" si="0"/>
        <v>3</v>
      </c>
      <c r="E26" s="236">
        <f>IF('Table 2'!$L$2="All Diverse Led",$IZ26,IF('Table 2'!$L$2='DATA TEMPLATE 1617'!JG26,4,0))</f>
        <v>2</v>
      </c>
      <c r="F26" s="236">
        <f>IF('Table 2'!$L$2="All Diverse Led",$IZ26,IF('Table 2'!$L$2='DATA TEMPLATE 1617'!JH26,4,0))</f>
        <v>2</v>
      </c>
      <c r="G26" s="237">
        <f t="shared" si="1"/>
        <v>4</v>
      </c>
      <c r="H26" s="1" t="s">
        <v>471</v>
      </c>
      <c r="I26" s="1">
        <v>0</v>
      </c>
      <c r="J26" s="1" t="b">
        <v>0</v>
      </c>
      <c r="K26" s="284">
        <v>24</v>
      </c>
      <c r="L26" t="s">
        <v>444</v>
      </c>
      <c r="M26" t="s">
        <v>436</v>
      </c>
      <c r="N26" s="323" t="s">
        <v>460</v>
      </c>
      <c r="O26" s="76">
        <v>247358</v>
      </c>
      <c r="P26" s="76">
        <v>693712</v>
      </c>
      <c r="Q26" s="76">
        <v>131722</v>
      </c>
      <c r="R26" s="76">
        <v>0</v>
      </c>
      <c r="S26" s="76">
        <v>111553</v>
      </c>
      <c r="T26" s="76">
        <v>1184345</v>
      </c>
      <c r="U26">
        <v>571990</v>
      </c>
      <c r="V26">
        <v>22465</v>
      </c>
      <c r="W26">
        <v>3198</v>
      </c>
      <c r="X26">
        <v>0</v>
      </c>
      <c r="Y26">
        <v>2924</v>
      </c>
      <c r="AB26">
        <v>563000</v>
      </c>
      <c r="AC26">
        <v>0</v>
      </c>
      <c r="AD26">
        <v>1163577</v>
      </c>
      <c r="AE26" s="1">
        <v>6</v>
      </c>
      <c r="AF26" s="1">
        <v>6</v>
      </c>
      <c r="AG26" s="1">
        <v>243</v>
      </c>
      <c r="AH26" s="1">
        <v>0</v>
      </c>
      <c r="AI26" s="1">
        <v>8</v>
      </c>
      <c r="AJ26" s="1">
        <v>2</v>
      </c>
      <c r="AK26" s="1">
        <v>0</v>
      </c>
      <c r="AL26" s="1">
        <v>1200</v>
      </c>
      <c r="AM26" s="1">
        <v>0</v>
      </c>
      <c r="AN26" s="1">
        <v>0</v>
      </c>
      <c r="AO26" s="1">
        <v>0</v>
      </c>
      <c r="AP26" s="1">
        <v>0</v>
      </c>
      <c r="AQ26" s="1">
        <v>0</v>
      </c>
      <c r="AR26" s="1">
        <v>0</v>
      </c>
      <c r="AS26" s="1">
        <v>0</v>
      </c>
      <c r="AT26" s="1">
        <v>0</v>
      </c>
      <c r="AU26" s="1">
        <v>0</v>
      </c>
      <c r="AV26" s="1">
        <v>0</v>
      </c>
      <c r="AW26" s="1">
        <v>0</v>
      </c>
      <c r="AX26" s="1">
        <v>0</v>
      </c>
      <c r="AY26" s="1">
        <v>0</v>
      </c>
      <c r="AZ26" s="1">
        <v>0</v>
      </c>
      <c r="BA26" s="1">
        <v>0</v>
      </c>
      <c r="BB26" s="1">
        <v>0</v>
      </c>
      <c r="BC26" s="3">
        <v>8</v>
      </c>
      <c r="BD26" s="3">
        <v>2</v>
      </c>
      <c r="BE26" s="3">
        <v>0</v>
      </c>
      <c r="BF26" s="3">
        <v>1200</v>
      </c>
      <c r="BG26" s="241">
        <v>0</v>
      </c>
      <c r="BH26" s="242">
        <v>0</v>
      </c>
      <c r="BI26" s="242">
        <v>0</v>
      </c>
      <c r="BJ26" s="243">
        <v>0</v>
      </c>
      <c r="BK26">
        <v>13</v>
      </c>
      <c r="BL26">
        <v>740</v>
      </c>
      <c r="BM26">
        <v>0</v>
      </c>
      <c r="BN26">
        <v>107501</v>
      </c>
      <c r="BO26">
        <v>0</v>
      </c>
      <c r="BP26">
        <v>0</v>
      </c>
      <c r="BQ26">
        <v>0</v>
      </c>
      <c r="BR26">
        <v>0</v>
      </c>
      <c r="BS26">
        <v>1</v>
      </c>
      <c r="BT26">
        <v>149</v>
      </c>
      <c r="BU26">
        <v>0</v>
      </c>
      <c r="BV26">
        <v>5000</v>
      </c>
      <c r="BW26">
        <v>0</v>
      </c>
      <c r="BX26">
        <v>0</v>
      </c>
      <c r="BY26">
        <v>0</v>
      </c>
      <c r="BZ26">
        <v>0</v>
      </c>
      <c r="CA26">
        <v>0</v>
      </c>
      <c r="CB26">
        <v>0</v>
      </c>
      <c r="CC26">
        <v>0</v>
      </c>
      <c r="CD26">
        <v>0</v>
      </c>
      <c r="CE26">
        <v>0</v>
      </c>
      <c r="CF26">
        <v>0</v>
      </c>
      <c r="CG26">
        <v>0</v>
      </c>
      <c r="CH26">
        <v>0</v>
      </c>
      <c r="CI26" s="244">
        <v>1</v>
      </c>
      <c r="CJ26" s="244">
        <v>149</v>
      </c>
      <c r="CK26" s="244">
        <v>0</v>
      </c>
      <c r="CL26" s="244">
        <v>5000</v>
      </c>
      <c r="CM26" s="241">
        <v>0</v>
      </c>
      <c r="CN26" s="242">
        <v>0</v>
      </c>
      <c r="CO26" s="242">
        <v>0</v>
      </c>
      <c r="CP26" s="243">
        <v>0</v>
      </c>
      <c r="CQ26" s="1">
        <v>4</v>
      </c>
      <c r="CR26" s="1">
        <v>4</v>
      </c>
      <c r="CS26" s="1">
        <v>189</v>
      </c>
      <c r="CT26" s="1">
        <v>0</v>
      </c>
      <c r="CU26" s="1">
        <v>0</v>
      </c>
      <c r="CV26" s="1">
        <v>0</v>
      </c>
      <c r="CW26" s="1">
        <v>0</v>
      </c>
      <c r="CX26" s="1">
        <v>0</v>
      </c>
      <c r="CY26" s="1">
        <v>0</v>
      </c>
      <c r="CZ26" s="1">
        <v>0</v>
      </c>
      <c r="DA26" s="1">
        <v>0</v>
      </c>
      <c r="DB26" s="1">
        <v>0</v>
      </c>
      <c r="DC26" s="1">
        <v>2</v>
      </c>
      <c r="DD26" s="1">
        <v>2</v>
      </c>
      <c r="DE26" s="1">
        <v>98</v>
      </c>
      <c r="DF26" s="1">
        <v>0</v>
      </c>
      <c r="DG26" s="1">
        <v>0</v>
      </c>
      <c r="DH26" s="1">
        <v>0</v>
      </c>
      <c r="DI26" s="1">
        <v>0</v>
      </c>
      <c r="DJ26" s="1">
        <v>0</v>
      </c>
      <c r="DK26" s="1">
        <v>0</v>
      </c>
      <c r="DL26" s="1">
        <v>0</v>
      </c>
      <c r="DM26" s="1">
        <v>0</v>
      </c>
      <c r="DN26" s="1">
        <v>0</v>
      </c>
      <c r="DO26" s="244">
        <v>0</v>
      </c>
      <c r="DP26" s="244">
        <v>0</v>
      </c>
      <c r="DQ26" s="244">
        <v>0</v>
      </c>
      <c r="DR26" s="244">
        <v>0</v>
      </c>
      <c r="DS26" s="241">
        <v>2</v>
      </c>
      <c r="DT26" s="242">
        <v>2</v>
      </c>
      <c r="DU26" s="242">
        <v>98</v>
      </c>
      <c r="DV26" s="243">
        <v>0</v>
      </c>
      <c r="DW26">
        <v>4</v>
      </c>
      <c r="DX26">
        <v>4</v>
      </c>
      <c r="DY26">
        <v>1890</v>
      </c>
      <c r="DZ26">
        <v>0</v>
      </c>
      <c r="EA26">
        <v>1</v>
      </c>
      <c r="EB26">
        <v>2</v>
      </c>
      <c r="EC26">
        <v>0</v>
      </c>
      <c r="ED26">
        <v>4700</v>
      </c>
      <c r="EE26">
        <v>0</v>
      </c>
      <c r="EF26">
        <v>0</v>
      </c>
      <c r="EG26">
        <v>0</v>
      </c>
      <c r="EH26">
        <v>0</v>
      </c>
      <c r="EI26">
        <v>0</v>
      </c>
      <c r="EJ26">
        <v>0</v>
      </c>
      <c r="EK26">
        <v>0</v>
      </c>
      <c r="EL26">
        <v>0</v>
      </c>
      <c r="EM26">
        <v>0</v>
      </c>
      <c r="EN26">
        <v>0</v>
      </c>
      <c r="EO26">
        <v>0</v>
      </c>
      <c r="EP26">
        <v>0</v>
      </c>
      <c r="EQ26">
        <v>0</v>
      </c>
      <c r="ER26">
        <v>0</v>
      </c>
      <c r="ES26">
        <v>0</v>
      </c>
      <c r="ET26">
        <v>0</v>
      </c>
      <c r="EU26" s="244">
        <v>1</v>
      </c>
      <c r="EV26" s="244">
        <v>2</v>
      </c>
      <c r="EW26" s="244">
        <v>0</v>
      </c>
      <c r="EX26" s="244">
        <v>4700</v>
      </c>
      <c r="EY26" s="241">
        <v>0</v>
      </c>
      <c r="EZ26" s="242">
        <v>0</v>
      </c>
      <c r="FA26" s="242">
        <v>0</v>
      </c>
      <c r="FB26" s="243">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6</v>
      </c>
      <c r="FX26">
        <v>2000</v>
      </c>
      <c r="FY26">
        <v>0</v>
      </c>
      <c r="FZ26">
        <v>0</v>
      </c>
      <c r="GA26">
        <v>0</v>
      </c>
      <c r="GB26">
        <v>0</v>
      </c>
      <c r="GC26">
        <v>0</v>
      </c>
      <c r="GD26">
        <v>0</v>
      </c>
      <c r="GE26">
        <v>0</v>
      </c>
      <c r="GF26">
        <v>0</v>
      </c>
      <c r="GG26">
        <v>0</v>
      </c>
      <c r="GH26">
        <v>0</v>
      </c>
      <c r="GI26">
        <v>0</v>
      </c>
      <c r="GJ26">
        <v>0</v>
      </c>
      <c r="GK26">
        <v>0</v>
      </c>
      <c r="GL26">
        <v>0</v>
      </c>
      <c r="GM26">
        <v>8</v>
      </c>
      <c r="GN26">
        <v>11000</v>
      </c>
      <c r="GO26">
        <v>1</v>
      </c>
      <c r="GP26">
        <v>0</v>
      </c>
      <c r="GQ26">
        <v>0</v>
      </c>
      <c r="GR26">
        <v>0</v>
      </c>
      <c r="GS26">
        <v>0</v>
      </c>
      <c r="GT26">
        <v>0</v>
      </c>
      <c r="GU26">
        <v>0</v>
      </c>
      <c r="GV26">
        <v>0</v>
      </c>
      <c r="GW26">
        <v>0</v>
      </c>
      <c r="GX26">
        <v>0</v>
      </c>
      <c r="GY26">
        <v>0</v>
      </c>
      <c r="GZ26">
        <v>0</v>
      </c>
      <c r="HA26">
        <v>0</v>
      </c>
      <c r="HB26">
        <v>0</v>
      </c>
      <c r="HC26">
        <v>0</v>
      </c>
      <c r="HD26">
        <v>0</v>
      </c>
      <c r="HE26">
        <v>0</v>
      </c>
      <c r="HF26">
        <v>0</v>
      </c>
      <c r="HG26">
        <v>0</v>
      </c>
      <c r="HH26">
        <v>0</v>
      </c>
      <c r="HI26">
        <v>0</v>
      </c>
      <c r="HJ26">
        <v>0</v>
      </c>
      <c r="HK26">
        <v>0</v>
      </c>
      <c r="HL26">
        <v>6</v>
      </c>
      <c r="HM26">
        <v>6</v>
      </c>
      <c r="HN26">
        <v>0</v>
      </c>
      <c r="HO26">
        <v>0</v>
      </c>
      <c r="HP26">
        <v>0</v>
      </c>
      <c r="HQ26" s="139">
        <v>3</v>
      </c>
      <c r="HR26" s="140">
        <v>6</v>
      </c>
      <c r="HS26" s="140">
        <v>0</v>
      </c>
      <c r="HT26" s="140">
        <v>0</v>
      </c>
      <c r="HU26" s="140">
        <v>0</v>
      </c>
      <c r="HV26" s="139">
        <v>0</v>
      </c>
      <c r="HW26" s="140">
        <v>0</v>
      </c>
      <c r="HX26" s="140">
        <v>0</v>
      </c>
      <c r="HY26" s="140">
        <v>0</v>
      </c>
      <c r="HZ26" s="140">
        <v>0</v>
      </c>
      <c r="IA26" s="139">
        <v>0</v>
      </c>
      <c r="IB26" s="140">
        <v>0</v>
      </c>
      <c r="IC26" s="140">
        <v>0</v>
      </c>
      <c r="ID26" s="140">
        <v>0</v>
      </c>
      <c r="IE26" s="140">
        <v>0</v>
      </c>
      <c r="IF26" s="139">
        <v>9</v>
      </c>
      <c r="IG26" s="140">
        <v>12</v>
      </c>
      <c r="IH26" s="140">
        <v>0</v>
      </c>
      <c r="II26" s="140">
        <v>0</v>
      </c>
      <c r="IJ26" s="140">
        <v>0</v>
      </c>
      <c r="IK26" s="140">
        <v>5</v>
      </c>
      <c r="IL26" s="140">
        <v>0</v>
      </c>
      <c r="IM26" s="140">
        <v>0</v>
      </c>
      <c r="IN26" s="139">
        <v>5</v>
      </c>
      <c r="IO26" s="140">
        <v>0</v>
      </c>
      <c r="IP26" s="140">
        <v>0</v>
      </c>
      <c r="IQ26" s="140">
        <v>0</v>
      </c>
      <c r="IR26" s="141">
        <v>0</v>
      </c>
      <c r="IS26" s="139">
        <v>0</v>
      </c>
      <c r="IT26" s="141">
        <v>9</v>
      </c>
      <c r="IU26" s="141">
        <v>12</v>
      </c>
      <c r="IV26" s="141">
        <v>9</v>
      </c>
      <c r="IW26" s="180">
        <v>21</v>
      </c>
      <c r="IX26" s="182">
        <v>0.66666666666666663</v>
      </c>
      <c r="IY26" s="182">
        <v>0</v>
      </c>
      <c r="IZ26" s="183">
        <v>2</v>
      </c>
      <c r="JA26" s="140" t="s">
        <v>541</v>
      </c>
      <c r="JB26" s="140">
        <v>0</v>
      </c>
      <c r="JC26" s="1" t="s">
        <v>426</v>
      </c>
      <c r="JD26" s="1" t="s">
        <v>427</v>
      </c>
      <c r="JE26" s="1" t="s">
        <v>427</v>
      </c>
      <c r="JF26" s="1" t="s">
        <v>427</v>
      </c>
      <c r="JG26" s="140" t="s">
        <v>541</v>
      </c>
      <c r="JH26" s="1">
        <v>0</v>
      </c>
      <c r="JI26" s="284"/>
      <c r="JM26" s="261"/>
      <c r="JN26" s="262"/>
      <c r="JO26" s="284"/>
      <c r="JP26" s="284"/>
    </row>
    <row r="27" spans="1:276" x14ac:dyDescent="0.25">
      <c r="A27" s="2">
        <f>IF(OR('Table 1'!$L$2="All Regions",'Table 1'!$L$2=" "), 1,IF('Table 1'!$L$2='DATA TEMPLATE 1617'!L27,1,0))</f>
        <v>1</v>
      </c>
      <c r="B27" s="2">
        <f>IF(OR('Table 1'!$L$3="All Disciplines",'Table 1'!$L$3=" "), 1,IF('Table 1'!$L$3='DATA TEMPLATE 1617'!M27,1,0))</f>
        <v>1</v>
      </c>
      <c r="C27" s="2">
        <f>IF(OR('Table 1'!$L$4="All Organisations",'Table 1'!$L$4=" "), 1,IF('Table 1'!$L$4='DATA TEMPLATE 1617'!N27,1,0))</f>
        <v>1</v>
      </c>
      <c r="D27" s="2">
        <f t="shared" si="0"/>
        <v>3</v>
      </c>
      <c r="E27" s="236">
        <f>IF('Table 2'!$L$2="All Diverse Led",$IZ27,IF('Table 2'!$L$2='DATA TEMPLATE 1617'!JG27,4,0))</f>
        <v>0</v>
      </c>
      <c r="F27" s="236">
        <f>IF('Table 2'!$L$2="All Diverse Led",$IZ27,IF('Table 2'!$L$2='DATA TEMPLATE 1617'!JH27,4,0))</f>
        <v>0</v>
      </c>
      <c r="G27" s="237">
        <f t="shared" si="1"/>
        <v>0</v>
      </c>
      <c r="H27" s="1" t="s">
        <v>471</v>
      </c>
      <c r="I27" s="1">
        <v>0</v>
      </c>
      <c r="J27" s="1" t="b">
        <v>0</v>
      </c>
      <c r="K27" s="284">
        <v>25</v>
      </c>
      <c r="L27" t="s">
        <v>444</v>
      </c>
      <c r="M27" t="s">
        <v>440</v>
      </c>
      <c r="N27" s="323" t="s">
        <v>459</v>
      </c>
      <c r="O27" s="76">
        <v>150638</v>
      </c>
      <c r="P27" s="76">
        <v>53408</v>
      </c>
      <c r="Q27" s="76">
        <v>76611</v>
      </c>
      <c r="R27" s="76">
        <v>35963</v>
      </c>
      <c r="S27" s="76">
        <v>8430</v>
      </c>
      <c r="T27" s="76">
        <v>325050</v>
      </c>
      <c r="U27">
        <v>222822</v>
      </c>
      <c r="V27">
        <v>13197</v>
      </c>
      <c r="W27">
        <v>0</v>
      </c>
      <c r="X27">
        <v>16232</v>
      </c>
      <c r="Y27">
        <v>7627</v>
      </c>
      <c r="AB27">
        <v>59560</v>
      </c>
      <c r="AC27">
        <v>0</v>
      </c>
      <c r="AD27">
        <v>319438</v>
      </c>
      <c r="AE27" s="1">
        <v>13</v>
      </c>
      <c r="AF27" s="1">
        <v>13</v>
      </c>
      <c r="AG27" s="1">
        <v>233</v>
      </c>
      <c r="AH27" s="1">
        <v>235</v>
      </c>
      <c r="AI27" s="1">
        <v>0</v>
      </c>
      <c r="AJ27" s="1">
        <v>0</v>
      </c>
      <c r="AK27" s="1">
        <v>0</v>
      </c>
      <c r="AL27" s="1">
        <v>0</v>
      </c>
      <c r="AM27" s="1">
        <v>0</v>
      </c>
      <c r="AN27" s="1">
        <v>0</v>
      </c>
      <c r="AO27" s="1">
        <v>0</v>
      </c>
      <c r="AP27" s="1">
        <v>0</v>
      </c>
      <c r="AQ27" s="1">
        <v>0</v>
      </c>
      <c r="AR27" s="1">
        <v>0</v>
      </c>
      <c r="AS27" s="1">
        <v>0</v>
      </c>
      <c r="AT27" s="1">
        <v>0</v>
      </c>
      <c r="AU27" s="1">
        <v>0</v>
      </c>
      <c r="AV27" s="1">
        <v>0</v>
      </c>
      <c r="AW27" s="1">
        <v>0</v>
      </c>
      <c r="AX27" s="1">
        <v>0</v>
      </c>
      <c r="AY27" s="1">
        <v>0</v>
      </c>
      <c r="AZ27" s="1">
        <v>0</v>
      </c>
      <c r="BA27" s="1">
        <v>0</v>
      </c>
      <c r="BB27" s="1">
        <v>0</v>
      </c>
      <c r="BC27" s="3">
        <v>0</v>
      </c>
      <c r="BD27" s="3">
        <v>0</v>
      </c>
      <c r="BE27" s="3">
        <v>0</v>
      </c>
      <c r="BF27" s="3">
        <v>0</v>
      </c>
      <c r="BG27" s="241">
        <v>0</v>
      </c>
      <c r="BH27" s="242">
        <v>0</v>
      </c>
      <c r="BI27" s="242">
        <v>0</v>
      </c>
      <c r="BJ27" s="243">
        <v>0</v>
      </c>
      <c r="BK27">
        <v>15</v>
      </c>
      <c r="BL27">
        <v>528</v>
      </c>
      <c r="BM27">
        <v>215</v>
      </c>
      <c r="BN27">
        <v>63850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s="244">
        <v>0</v>
      </c>
      <c r="CJ27" s="244">
        <v>0</v>
      </c>
      <c r="CK27" s="244">
        <v>0</v>
      </c>
      <c r="CL27" s="244">
        <v>0</v>
      </c>
      <c r="CM27" s="241">
        <v>0</v>
      </c>
      <c r="CN27" s="242">
        <v>0</v>
      </c>
      <c r="CO27" s="242">
        <v>0</v>
      </c>
      <c r="CP27" s="243">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1">
        <v>0</v>
      </c>
      <c r="DO27" s="244">
        <v>0</v>
      </c>
      <c r="DP27" s="244">
        <v>0</v>
      </c>
      <c r="DQ27" s="244">
        <v>0</v>
      </c>
      <c r="DR27" s="244">
        <v>0</v>
      </c>
      <c r="DS27" s="241">
        <v>0</v>
      </c>
      <c r="DT27" s="242">
        <v>0</v>
      </c>
      <c r="DU27" s="242">
        <v>0</v>
      </c>
      <c r="DV27" s="243">
        <v>0</v>
      </c>
      <c r="DW27">
        <v>15</v>
      </c>
      <c r="DX27">
        <v>15</v>
      </c>
      <c r="DY27">
        <v>1549</v>
      </c>
      <c r="DZ27">
        <v>30624</v>
      </c>
      <c r="EA27">
        <v>0</v>
      </c>
      <c r="EB27">
        <v>0</v>
      </c>
      <c r="EC27">
        <v>0</v>
      </c>
      <c r="ED27">
        <v>0</v>
      </c>
      <c r="EE27">
        <v>0</v>
      </c>
      <c r="EF27">
        <v>0</v>
      </c>
      <c r="EG27">
        <v>0</v>
      </c>
      <c r="EH27">
        <v>0</v>
      </c>
      <c r="EI27">
        <v>2</v>
      </c>
      <c r="EJ27">
        <v>2</v>
      </c>
      <c r="EK27">
        <v>0</v>
      </c>
      <c r="EL27">
        <v>2350</v>
      </c>
      <c r="EM27">
        <v>0</v>
      </c>
      <c r="EN27">
        <v>0</v>
      </c>
      <c r="EO27">
        <v>0</v>
      </c>
      <c r="EP27">
        <v>0</v>
      </c>
      <c r="EQ27">
        <v>0</v>
      </c>
      <c r="ER27">
        <v>0</v>
      </c>
      <c r="ES27">
        <v>0</v>
      </c>
      <c r="ET27">
        <v>0</v>
      </c>
      <c r="EU27" s="244">
        <v>0</v>
      </c>
      <c r="EV27" s="244">
        <v>0</v>
      </c>
      <c r="EW27" s="244">
        <v>0</v>
      </c>
      <c r="EX27" s="244">
        <v>0</v>
      </c>
      <c r="EY27" s="241">
        <v>2</v>
      </c>
      <c r="EZ27" s="242">
        <v>2</v>
      </c>
      <c r="FA27" s="242">
        <v>0</v>
      </c>
      <c r="FB27" s="243">
        <v>2350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2</v>
      </c>
      <c r="HM27">
        <v>4</v>
      </c>
      <c r="HN27">
        <v>0</v>
      </c>
      <c r="HO27">
        <v>0</v>
      </c>
      <c r="HP27">
        <v>0</v>
      </c>
      <c r="HQ27" s="139">
        <v>1</v>
      </c>
      <c r="HR27" s="140">
        <v>1</v>
      </c>
      <c r="HS27" s="140">
        <v>0</v>
      </c>
      <c r="HT27" s="140">
        <v>0</v>
      </c>
      <c r="HU27" s="140">
        <v>0</v>
      </c>
      <c r="HV27" s="139">
        <v>0</v>
      </c>
      <c r="HW27" s="140">
        <v>0</v>
      </c>
      <c r="HX27" s="140">
        <v>0</v>
      </c>
      <c r="HY27" s="140">
        <v>0</v>
      </c>
      <c r="HZ27" s="140">
        <v>0</v>
      </c>
      <c r="IA27" s="139">
        <v>0</v>
      </c>
      <c r="IB27" s="140">
        <v>0</v>
      </c>
      <c r="IC27" s="140">
        <v>0</v>
      </c>
      <c r="ID27" s="140">
        <v>0</v>
      </c>
      <c r="IE27" s="140">
        <v>0</v>
      </c>
      <c r="IF27" s="139">
        <v>3</v>
      </c>
      <c r="IG27" s="140">
        <v>5</v>
      </c>
      <c r="IH27" s="140">
        <v>0</v>
      </c>
      <c r="II27" s="140">
        <v>0</v>
      </c>
      <c r="IJ27" s="140">
        <v>0</v>
      </c>
      <c r="IK27" s="140">
        <v>0</v>
      </c>
      <c r="IL27" s="140">
        <v>0</v>
      </c>
      <c r="IM27" s="140">
        <v>0</v>
      </c>
      <c r="IN27" s="139">
        <v>0</v>
      </c>
      <c r="IO27" s="140">
        <v>0</v>
      </c>
      <c r="IP27" s="140">
        <v>0</v>
      </c>
      <c r="IQ27" s="140">
        <v>0</v>
      </c>
      <c r="IR27" s="141">
        <v>0</v>
      </c>
      <c r="IS27" s="139">
        <v>1</v>
      </c>
      <c r="IT27" s="141">
        <v>1</v>
      </c>
      <c r="IU27" s="141">
        <v>6</v>
      </c>
      <c r="IV27" s="141">
        <v>2</v>
      </c>
      <c r="IW27" s="180">
        <v>8</v>
      </c>
      <c r="IX27" s="182">
        <v>0.125</v>
      </c>
      <c r="IY27" s="182">
        <v>0.125</v>
      </c>
      <c r="IZ27" s="183">
        <v>0</v>
      </c>
      <c r="JA27" s="140">
        <v>0</v>
      </c>
      <c r="JB27" s="140">
        <v>0</v>
      </c>
      <c r="JC27" s="1" t="s">
        <v>427</v>
      </c>
      <c r="JD27" s="1" t="s">
        <v>427</v>
      </c>
      <c r="JE27" s="1" t="s">
        <v>427</v>
      </c>
      <c r="JF27" s="1" t="s">
        <v>427</v>
      </c>
      <c r="JG27" s="1">
        <v>0</v>
      </c>
      <c r="JH27" s="1">
        <v>0</v>
      </c>
      <c r="JI27" s="284"/>
      <c r="JM27" s="261"/>
      <c r="JN27" s="262"/>
      <c r="JO27" s="284"/>
      <c r="JP27" s="284"/>
    </row>
    <row r="28" spans="1:276" x14ac:dyDescent="0.25">
      <c r="A28" s="2">
        <f>IF(OR('Table 1'!$L$2="All Regions",'Table 1'!$L$2=" "), 1,IF('Table 1'!$L$2='DATA TEMPLATE 1617'!L28,1,0))</f>
        <v>1</v>
      </c>
      <c r="B28" s="2">
        <f>IF(OR('Table 1'!$L$3="All Disciplines",'Table 1'!$L$3=" "), 1,IF('Table 1'!$L$3='DATA TEMPLATE 1617'!M28,1,0))</f>
        <v>1</v>
      </c>
      <c r="C28" s="2">
        <f>IF(OR('Table 1'!$L$4="All Organisations",'Table 1'!$L$4=" "), 1,IF('Table 1'!$L$4='DATA TEMPLATE 1617'!N28,1,0))</f>
        <v>1</v>
      </c>
      <c r="D28" s="2">
        <f t="shared" si="0"/>
        <v>3</v>
      </c>
      <c r="E28" s="236">
        <f>IF('Table 2'!$L$2="All Diverse Led",$IZ28,IF('Table 2'!$L$2='DATA TEMPLATE 1617'!JG28,4,0))</f>
        <v>0</v>
      </c>
      <c r="F28" s="236">
        <f>IF('Table 2'!$L$2="All Diverse Led",$IZ28,IF('Table 2'!$L$2='DATA TEMPLATE 1617'!JH28,4,0))</f>
        <v>0</v>
      </c>
      <c r="G28" s="237">
        <f t="shared" si="1"/>
        <v>0</v>
      </c>
      <c r="H28" s="1" t="s">
        <v>471</v>
      </c>
      <c r="I28" s="1">
        <v>0</v>
      </c>
      <c r="J28" s="1" t="b">
        <v>0</v>
      </c>
      <c r="K28" s="284">
        <v>26</v>
      </c>
      <c r="L28" t="s">
        <v>444</v>
      </c>
      <c r="M28" t="s">
        <v>440</v>
      </c>
      <c r="N28" s="323" t="s">
        <v>460</v>
      </c>
      <c r="O28" s="76">
        <v>1664619</v>
      </c>
      <c r="P28" s="76">
        <v>457753</v>
      </c>
      <c r="Q28" s="76">
        <v>35546</v>
      </c>
      <c r="R28" s="76">
        <v>175587</v>
      </c>
      <c r="S28" s="76">
        <v>62633</v>
      </c>
      <c r="T28" s="76">
        <v>2396138</v>
      </c>
      <c r="U28">
        <v>710767</v>
      </c>
      <c r="V28">
        <v>98250</v>
      </c>
      <c r="W28">
        <v>119500</v>
      </c>
      <c r="X28">
        <v>8746</v>
      </c>
      <c r="Y28">
        <v>29772</v>
      </c>
      <c r="AB28">
        <v>412100</v>
      </c>
      <c r="AC28">
        <v>1003127</v>
      </c>
      <c r="AD28">
        <v>2382262</v>
      </c>
      <c r="AE28" s="1">
        <v>36</v>
      </c>
      <c r="AF28" s="1">
        <v>36</v>
      </c>
      <c r="AG28" s="1">
        <v>1282</v>
      </c>
      <c r="AH28" s="1">
        <v>1000</v>
      </c>
      <c r="AI28" s="1">
        <v>0</v>
      </c>
      <c r="AJ28" s="1">
        <v>0</v>
      </c>
      <c r="AK28" s="1">
        <v>0</v>
      </c>
      <c r="AL28" s="1">
        <v>0</v>
      </c>
      <c r="AM28" s="1">
        <v>0</v>
      </c>
      <c r="AN28" s="1">
        <v>0</v>
      </c>
      <c r="AO28" s="1">
        <v>0</v>
      </c>
      <c r="AP28" s="1">
        <v>0</v>
      </c>
      <c r="AQ28" s="1">
        <v>0</v>
      </c>
      <c r="AR28" s="1">
        <v>0</v>
      </c>
      <c r="AS28" s="1">
        <v>0</v>
      </c>
      <c r="AT28" s="1">
        <v>0</v>
      </c>
      <c r="AU28" s="1">
        <v>0</v>
      </c>
      <c r="AV28" s="1">
        <v>0</v>
      </c>
      <c r="AW28" s="1">
        <v>0</v>
      </c>
      <c r="AX28" s="1">
        <v>0</v>
      </c>
      <c r="AY28" s="1">
        <v>0</v>
      </c>
      <c r="AZ28" s="1">
        <v>0</v>
      </c>
      <c r="BA28" s="1">
        <v>0</v>
      </c>
      <c r="BB28" s="1">
        <v>0</v>
      </c>
      <c r="BC28" s="3">
        <v>0</v>
      </c>
      <c r="BD28" s="3">
        <v>0</v>
      </c>
      <c r="BE28" s="3">
        <v>0</v>
      </c>
      <c r="BF28" s="3">
        <v>0</v>
      </c>
      <c r="BG28" s="241">
        <v>0</v>
      </c>
      <c r="BH28" s="242">
        <v>0</v>
      </c>
      <c r="BI28" s="242">
        <v>0</v>
      </c>
      <c r="BJ28" s="243">
        <v>0</v>
      </c>
      <c r="BK28">
        <v>23</v>
      </c>
      <c r="BL28">
        <v>548</v>
      </c>
      <c r="BM28">
        <v>39838</v>
      </c>
      <c r="BN28">
        <v>50100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s="244">
        <v>0</v>
      </c>
      <c r="CJ28" s="244">
        <v>0</v>
      </c>
      <c r="CK28" s="244">
        <v>0</v>
      </c>
      <c r="CL28" s="244">
        <v>0</v>
      </c>
      <c r="CM28" s="241">
        <v>0</v>
      </c>
      <c r="CN28" s="242">
        <v>0</v>
      </c>
      <c r="CO28" s="242">
        <v>0</v>
      </c>
      <c r="CP28" s="243">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1">
        <v>0</v>
      </c>
      <c r="DO28" s="244">
        <v>0</v>
      </c>
      <c r="DP28" s="244">
        <v>0</v>
      </c>
      <c r="DQ28" s="244">
        <v>0</v>
      </c>
      <c r="DR28" s="244">
        <v>0</v>
      </c>
      <c r="DS28" s="241">
        <v>0</v>
      </c>
      <c r="DT28" s="242">
        <v>0</v>
      </c>
      <c r="DU28" s="242">
        <v>0</v>
      </c>
      <c r="DV28" s="243">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s="244">
        <v>0</v>
      </c>
      <c r="EV28" s="244">
        <v>0</v>
      </c>
      <c r="EW28" s="244">
        <v>0</v>
      </c>
      <c r="EX28" s="244">
        <v>0</v>
      </c>
      <c r="EY28" s="241">
        <v>0</v>
      </c>
      <c r="EZ28" s="242">
        <v>0</v>
      </c>
      <c r="FA28" s="242">
        <v>0</v>
      </c>
      <c r="FB28" s="243">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2</v>
      </c>
      <c r="FX28">
        <v>2000</v>
      </c>
      <c r="FY28">
        <v>0</v>
      </c>
      <c r="FZ28">
        <v>0</v>
      </c>
      <c r="GA28">
        <v>0</v>
      </c>
      <c r="GB28">
        <v>0</v>
      </c>
      <c r="GC28">
        <v>0</v>
      </c>
      <c r="GD28">
        <v>0</v>
      </c>
      <c r="GE28">
        <v>0</v>
      </c>
      <c r="GF28">
        <v>0</v>
      </c>
      <c r="GG28">
        <v>0</v>
      </c>
      <c r="GH28">
        <v>0</v>
      </c>
      <c r="GI28">
        <v>1</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4</v>
      </c>
      <c r="HM28">
        <v>8</v>
      </c>
      <c r="HN28">
        <v>0</v>
      </c>
      <c r="HO28">
        <v>0</v>
      </c>
      <c r="HP28">
        <v>0</v>
      </c>
      <c r="HQ28" s="139">
        <v>6</v>
      </c>
      <c r="HR28" s="140">
        <v>4</v>
      </c>
      <c r="HS28" s="140">
        <v>0</v>
      </c>
      <c r="HT28" s="140">
        <v>0</v>
      </c>
      <c r="HU28" s="140">
        <v>0</v>
      </c>
      <c r="HV28" s="139">
        <v>0</v>
      </c>
      <c r="HW28" s="140">
        <v>0</v>
      </c>
      <c r="HX28" s="140">
        <v>0</v>
      </c>
      <c r="HY28" s="140">
        <v>0</v>
      </c>
      <c r="HZ28" s="140">
        <v>0</v>
      </c>
      <c r="IA28" s="139">
        <v>0</v>
      </c>
      <c r="IB28" s="140">
        <v>0</v>
      </c>
      <c r="IC28" s="140">
        <v>0</v>
      </c>
      <c r="ID28" s="140">
        <v>0</v>
      </c>
      <c r="IE28" s="140">
        <v>0</v>
      </c>
      <c r="IF28" s="139">
        <v>10</v>
      </c>
      <c r="IG28" s="140">
        <v>12</v>
      </c>
      <c r="IH28" s="140">
        <v>0</v>
      </c>
      <c r="II28" s="140">
        <v>0</v>
      </c>
      <c r="IJ28" s="140">
        <v>0</v>
      </c>
      <c r="IK28" s="140">
        <v>1</v>
      </c>
      <c r="IL28" s="140">
        <v>0</v>
      </c>
      <c r="IM28" s="140">
        <v>0</v>
      </c>
      <c r="IN28" s="139">
        <v>1</v>
      </c>
      <c r="IO28" s="140">
        <v>0</v>
      </c>
      <c r="IP28" s="140">
        <v>0</v>
      </c>
      <c r="IQ28" s="140">
        <v>0</v>
      </c>
      <c r="IR28" s="141">
        <v>0</v>
      </c>
      <c r="IS28" s="139">
        <v>0</v>
      </c>
      <c r="IT28" s="141">
        <v>2</v>
      </c>
      <c r="IU28" s="141">
        <v>12</v>
      </c>
      <c r="IV28" s="141">
        <v>10</v>
      </c>
      <c r="IW28" s="180">
        <v>22</v>
      </c>
      <c r="IX28" s="182">
        <v>0.13636363636363635</v>
      </c>
      <c r="IY28" s="182">
        <v>0</v>
      </c>
      <c r="IZ28" s="183">
        <v>0</v>
      </c>
      <c r="JA28" s="140">
        <v>0</v>
      </c>
      <c r="JB28" s="140">
        <v>0</v>
      </c>
      <c r="JC28" s="1" t="s">
        <v>427</v>
      </c>
      <c r="JD28" s="1" t="s">
        <v>427</v>
      </c>
      <c r="JE28" s="1" t="s">
        <v>427</v>
      </c>
      <c r="JF28" s="1" t="s">
        <v>427</v>
      </c>
      <c r="JG28" s="1">
        <v>0</v>
      </c>
      <c r="JH28" s="1">
        <v>0</v>
      </c>
      <c r="JI28" s="284"/>
      <c r="JM28" s="261"/>
      <c r="JN28" s="262"/>
      <c r="JO28" s="284"/>
      <c r="JP28" s="284"/>
    </row>
    <row r="29" spans="1:276" x14ac:dyDescent="0.25">
      <c r="A29" s="2">
        <f>IF(OR('Table 1'!$L$2="All Regions",'Table 1'!$L$2=" "), 1,IF('Table 1'!$L$2='DATA TEMPLATE 1617'!L29,1,0))</f>
        <v>1</v>
      </c>
      <c r="B29" s="2">
        <f>IF(OR('Table 1'!$L$3="All Disciplines",'Table 1'!$L$3=" "), 1,IF('Table 1'!$L$3='DATA TEMPLATE 1617'!M29,1,0))</f>
        <v>1</v>
      </c>
      <c r="C29" s="2">
        <f>IF(OR('Table 1'!$L$4="All Organisations",'Table 1'!$L$4=" "), 1,IF('Table 1'!$L$4='DATA TEMPLATE 1617'!N29,1,0))</f>
        <v>1</v>
      </c>
      <c r="D29" s="2">
        <f t="shared" si="0"/>
        <v>3</v>
      </c>
      <c r="E29" s="236">
        <f>IF('Table 2'!$L$2="All Diverse Led",$IZ29,IF('Table 2'!$L$2='DATA TEMPLATE 1617'!JG29,4,0))</f>
        <v>0</v>
      </c>
      <c r="F29" s="236">
        <f>IF('Table 2'!$L$2="All Diverse Led",$IZ29,IF('Table 2'!$L$2='DATA TEMPLATE 1617'!JH29,4,0))</f>
        <v>0</v>
      </c>
      <c r="G29" s="237">
        <f t="shared" si="1"/>
        <v>0</v>
      </c>
      <c r="H29" s="1" t="s">
        <v>471</v>
      </c>
      <c r="I29" s="1">
        <v>0</v>
      </c>
      <c r="J29" s="1" t="b">
        <v>0</v>
      </c>
      <c r="K29" s="284">
        <v>27</v>
      </c>
      <c r="L29" t="s">
        <v>444</v>
      </c>
      <c r="M29" t="s">
        <v>437</v>
      </c>
      <c r="N29" s="323" t="s">
        <v>460</v>
      </c>
      <c r="O29" s="76">
        <v>9025722</v>
      </c>
      <c r="P29" s="76">
        <v>1922029</v>
      </c>
      <c r="Q29" s="76">
        <v>165689</v>
      </c>
      <c r="R29" s="76">
        <v>614560</v>
      </c>
      <c r="S29" s="76">
        <v>0</v>
      </c>
      <c r="T29" s="76">
        <v>11728000</v>
      </c>
      <c r="U29">
        <v>8955901</v>
      </c>
      <c r="V29">
        <v>775054</v>
      </c>
      <c r="W29">
        <v>214715</v>
      </c>
      <c r="X29">
        <v>83866</v>
      </c>
      <c r="Y29">
        <v>176601</v>
      </c>
      <c r="AB29">
        <v>1325791</v>
      </c>
      <c r="AC29">
        <v>0</v>
      </c>
      <c r="AD29">
        <v>11531928</v>
      </c>
      <c r="AE29" s="1">
        <v>991</v>
      </c>
      <c r="AF29" s="1">
        <v>722</v>
      </c>
      <c r="AG29" s="1">
        <v>670534</v>
      </c>
      <c r="AH29" s="1">
        <v>0</v>
      </c>
      <c r="AI29" s="1">
        <v>88</v>
      </c>
      <c r="AJ29" s="1">
        <v>36</v>
      </c>
      <c r="AK29" s="1">
        <v>84427</v>
      </c>
      <c r="AL29" s="1">
        <v>0</v>
      </c>
      <c r="AM29" s="1">
        <v>65</v>
      </c>
      <c r="AN29" s="1">
        <v>65</v>
      </c>
      <c r="AO29" s="1">
        <v>54440</v>
      </c>
      <c r="AP29" s="1">
        <v>6358</v>
      </c>
      <c r="AQ29" s="1">
        <v>842</v>
      </c>
      <c r="AR29" s="1">
        <v>608</v>
      </c>
      <c r="AS29" s="1">
        <v>524059</v>
      </c>
      <c r="AT29" s="1">
        <v>0</v>
      </c>
      <c r="AU29" s="1">
        <v>48</v>
      </c>
      <c r="AV29" s="1">
        <v>36</v>
      </c>
      <c r="AW29" s="1">
        <v>58968</v>
      </c>
      <c r="AX29" s="1">
        <v>0</v>
      </c>
      <c r="AY29" s="1">
        <v>65</v>
      </c>
      <c r="AZ29" s="1">
        <v>65</v>
      </c>
      <c r="BA29" s="1">
        <v>54440</v>
      </c>
      <c r="BB29" s="1">
        <v>6358</v>
      </c>
      <c r="BC29" s="3">
        <v>153</v>
      </c>
      <c r="BD29" s="3">
        <v>101</v>
      </c>
      <c r="BE29" s="3">
        <v>138867</v>
      </c>
      <c r="BF29" s="3">
        <v>6358</v>
      </c>
      <c r="BG29" s="241">
        <v>955</v>
      </c>
      <c r="BH29" s="242">
        <v>709</v>
      </c>
      <c r="BI29" s="242">
        <v>637467</v>
      </c>
      <c r="BJ29" s="243">
        <v>6358</v>
      </c>
      <c r="BK29">
        <v>6</v>
      </c>
      <c r="BL29">
        <v>149</v>
      </c>
      <c r="BM29">
        <v>0</v>
      </c>
      <c r="BN29">
        <v>30201</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s="244">
        <v>0</v>
      </c>
      <c r="CJ29" s="244">
        <v>0</v>
      </c>
      <c r="CK29" s="244">
        <v>0</v>
      </c>
      <c r="CL29" s="244">
        <v>0</v>
      </c>
      <c r="CM29" s="241">
        <v>0</v>
      </c>
      <c r="CN29" s="242">
        <v>0</v>
      </c>
      <c r="CO29" s="242">
        <v>0</v>
      </c>
      <c r="CP29" s="243">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1">
        <v>0</v>
      </c>
      <c r="DO29" s="244">
        <v>0</v>
      </c>
      <c r="DP29" s="244">
        <v>0</v>
      </c>
      <c r="DQ29" s="244">
        <v>0</v>
      </c>
      <c r="DR29" s="244">
        <v>0</v>
      </c>
      <c r="DS29" s="241">
        <v>0</v>
      </c>
      <c r="DT29" s="242">
        <v>0</v>
      </c>
      <c r="DU29" s="242">
        <v>0</v>
      </c>
      <c r="DV29" s="243">
        <v>0</v>
      </c>
      <c r="DW29">
        <v>59</v>
      </c>
      <c r="DX29">
        <v>66</v>
      </c>
      <c r="DY29">
        <v>11101</v>
      </c>
      <c r="DZ29">
        <v>0</v>
      </c>
      <c r="EA29">
        <v>0</v>
      </c>
      <c r="EB29">
        <v>0</v>
      </c>
      <c r="EC29">
        <v>0</v>
      </c>
      <c r="ED29">
        <v>0</v>
      </c>
      <c r="EE29">
        <v>0</v>
      </c>
      <c r="EF29">
        <v>0</v>
      </c>
      <c r="EG29">
        <v>0</v>
      </c>
      <c r="EH29">
        <v>0</v>
      </c>
      <c r="EI29">
        <v>59</v>
      </c>
      <c r="EJ29">
        <v>66</v>
      </c>
      <c r="EK29">
        <v>11101</v>
      </c>
      <c r="EL29">
        <v>0</v>
      </c>
      <c r="EM29">
        <v>0</v>
      </c>
      <c r="EN29">
        <v>0</v>
      </c>
      <c r="EO29">
        <v>0</v>
      </c>
      <c r="EP29">
        <v>0</v>
      </c>
      <c r="EQ29">
        <v>0</v>
      </c>
      <c r="ER29">
        <v>0</v>
      </c>
      <c r="ES29">
        <v>0</v>
      </c>
      <c r="ET29">
        <v>0</v>
      </c>
      <c r="EU29" s="244">
        <v>0</v>
      </c>
      <c r="EV29" s="244">
        <v>0</v>
      </c>
      <c r="EW29" s="244">
        <v>0</v>
      </c>
      <c r="EX29" s="244">
        <v>0</v>
      </c>
      <c r="EY29" s="241">
        <v>59</v>
      </c>
      <c r="EZ29" s="242">
        <v>66</v>
      </c>
      <c r="FA29" s="242">
        <v>11101</v>
      </c>
      <c r="FB29" s="243">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3</v>
      </c>
      <c r="GN29">
        <v>270000</v>
      </c>
      <c r="GO29">
        <v>4</v>
      </c>
      <c r="GP29">
        <v>0</v>
      </c>
      <c r="GQ29">
        <v>0</v>
      </c>
      <c r="GR29">
        <v>0</v>
      </c>
      <c r="GS29">
        <v>0</v>
      </c>
      <c r="GT29">
        <v>0</v>
      </c>
      <c r="GU29">
        <v>0</v>
      </c>
      <c r="GV29">
        <v>0</v>
      </c>
      <c r="GW29">
        <v>0</v>
      </c>
      <c r="GX29">
        <v>0</v>
      </c>
      <c r="GY29">
        <v>0</v>
      </c>
      <c r="GZ29">
        <v>0</v>
      </c>
      <c r="HA29">
        <v>1</v>
      </c>
      <c r="HB29">
        <v>760</v>
      </c>
      <c r="HC29">
        <v>0</v>
      </c>
      <c r="HD29">
        <v>0</v>
      </c>
      <c r="HE29">
        <v>0</v>
      </c>
      <c r="HF29">
        <v>0</v>
      </c>
      <c r="HG29">
        <v>0</v>
      </c>
      <c r="HH29">
        <v>0</v>
      </c>
      <c r="HI29">
        <v>0</v>
      </c>
      <c r="HJ29">
        <v>0</v>
      </c>
      <c r="HK29">
        <v>0</v>
      </c>
      <c r="HL29">
        <v>4</v>
      </c>
      <c r="HM29">
        <v>8</v>
      </c>
      <c r="HN29">
        <v>0</v>
      </c>
      <c r="HO29">
        <v>0</v>
      </c>
      <c r="HP29">
        <v>0</v>
      </c>
      <c r="HQ29" s="139">
        <v>8</v>
      </c>
      <c r="HR29" s="140">
        <v>5</v>
      </c>
      <c r="HS29" s="140">
        <v>0</v>
      </c>
      <c r="HT29" s="140">
        <v>0</v>
      </c>
      <c r="HU29" s="140">
        <v>0</v>
      </c>
      <c r="HV29" s="139">
        <v>0</v>
      </c>
      <c r="HW29" s="140">
        <v>0</v>
      </c>
      <c r="HX29" s="140">
        <v>0</v>
      </c>
      <c r="HY29" s="140">
        <v>0</v>
      </c>
      <c r="HZ29" s="140">
        <v>0</v>
      </c>
      <c r="IA29" s="139">
        <v>0</v>
      </c>
      <c r="IB29" s="140">
        <v>0</v>
      </c>
      <c r="IC29" s="140">
        <v>0</v>
      </c>
      <c r="ID29" s="140">
        <v>0</v>
      </c>
      <c r="IE29" s="140">
        <v>0</v>
      </c>
      <c r="IF29" s="139">
        <v>12</v>
      </c>
      <c r="IG29" s="140">
        <v>13</v>
      </c>
      <c r="IH29" s="140">
        <v>0</v>
      </c>
      <c r="II29" s="140">
        <v>0</v>
      </c>
      <c r="IJ29" s="140">
        <v>0</v>
      </c>
      <c r="IK29" s="140">
        <v>2</v>
      </c>
      <c r="IL29" s="140">
        <v>0</v>
      </c>
      <c r="IM29" s="140">
        <v>0</v>
      </c>
      <c r="IN29" s="139">
        <v>2</v>
      </c>
      <c r="IO29" s="140">
        <v>0</v>
      </c>
      <c r="IP29" s="140">
        <v>0</v>
      </c>
      <c r="IQ29" s="140">
        <v>0</v>
      </c>
      <c r="IR29" s="141">
        <v>0</v>
      </c>
      <c r="IS29" s="139">
        <v>1</v>
      </c>
      <c r="IT29" s="141">
        <v>2</v>
      </c>
      <c r="IU29" s="141">
        <v>12</v>
      </c>
      <c r="IV29" s="141">
        <v>13</v>
      </c>
      <c r="IW29" s="180">
        <v>25</v>
      </c>
      <c r="IX29" s="182">
        <v>0.16</v>
      </c>
      <c r="IY29" s="182">
        <v>0.04</v>
      </c>
      <c r="IZ29" s="183">
        <v>0</v>
      </c>
      <c r="JA29" s="140">
        <v>0</v>
      </c>
      <c r="JB29" s="140">
        <v>0</v>
      </c>
      <c r="JC29" s="1" t="s">
        <v>427</v>
      </c>
      <c r="JD29" s="1" t="s">
        <v>427</v>
      </c>
      <c r="JE29" s="1" t="s">
        <v>427</v>
      </c>
      <c r="JF29" s="1" t="s">
        <v>427</v>
      </c>
      <c r="JG29" s="1">
        <v>0</v>
      </c>
      <c r="JH29" s="1">
        <v>0</v>
      </c>
      <c r="JI29" s="284"/>
      <c r="JM29" s="261"/>
      <c r="JN29" s="262"/>
      <c r="JO29" s="284"/>
      <c r="JP29" s="284"/>
    </row>
    <row r="30" spans="1:276" x14ac:dyDescent="0.25">
      <c r="A30" s="2">
        <f>IF(OR('Table 1'!$L$2="All Regions",'Table 1'!$L$2=" "), 1,IF('Table 1'!$L$2='DATA TEMPLATE 1617'!L30,1,0))</f>
        <v>1</v>
      </c>
      <c r="B30" s="2">
        <f>IF(OR('Table 1'!$L$3="All Disciplines",'Table 1'!$L$3=" "), 1,IF('Table 1'!$L$3='DATA TEMPLATE 1617'!M30,1,0))</f>
        <v>1</v>
      </c>
      <c r="C30" s="2">
        <f>IF(OR('Table 1'!$L$4="All Organisations",'Table 1'!$L$4=" "), 1,IF('Table 1'!$L$4='DATA TEMPLATE 1617'!N30,1,0))</f>
        <v>1</v>
      </c>
      <c r="D30" s="2">
        <f t="shared" si="0"/>
        <v>3</v>
      </c>
      <c r="E30" s="236">
        <f>IF('Table 2'!$L$2="All Diverse Led",$IZ30,IF('Table 2'!$L$2='DATA TEMPLATE 1617'!JG30,4,0))</f>
        <v>0</v>
      </c>
      <c r="F30" s="236">
        <f>IF('Table 2'!$L$2="All Diverse Led",$IZ30,IF('Table 2'!$L$2='DATA TEMPLATE 1617'!JH30,4,0))</f>
        <v>0</v>
      </c>
      <c r="G30" s="237">
        <f t="shared" si="1"/>
        <v>0</v>
      </c>
      <c r="H30" s="1" t="s">
        <v>471</v>
      </c>
      <c r="I30" s="1">
        <v>0</v>
      </c>
      <c r="J30" s="1" t="b">
        <v>0</v>
      </c>
      <c r="K30" s="284">
        <v>28</v>
      </c>
      <c r="L30" t="s">
        <v>444</v>
      </c>
      <c r="M30" t="s">
        <v>437</v>
      </c>
      <c r="N30" s="323" t="s">
        <v>460</v>
      </c>
      <c r="O30" s="76">
        <v>8197139</v>
      </c>
      <c r="P30" s="76">
        <v>938592</v>
      </c>
      <c r="Q30" s="76">
        <v>324526</v>
      </c>
      <c r="R30" s="76">
        <v>481776</v>
      </c>
      <c r="S30" s="76">
        <v>12201</v>
      </c>
      <c r="T30" s="76">
        <v>9954234</v>
      </c>
      <c r="U30">
        <v>6571403</v>
      </c>
      <c r="V30">
        <v>448793</v>
      </c>
      <c r="W30">
        <v>216969</v>
      </c>
      <c r="X30">
        <v>952918</v>
      </c>
      <c r="Y30">
        <v>129364</v>
      </c>
      <c r="AB30">
        <v>1328119</v>
      </c>
      <c r="AC30">
        <v>720141</v>
      </c>
      <c r="AD30">
        <v>10367707</v>
      </c>
      <c r="AE30" s="1">
        <v>13</v>
      </c>
      <c r="AF30" s="1">
        <v>297</v>
      </c>
      <c r="AG30" s="1">
        <v>101059</v>
      </c>
      <c r="AH30" s="1">
        <v>0</v>
      </c>
      <c r="AI30" s="1">
        <v>1</v>
      </c>
      <c r="AJ30" s="1">
        <v>5</v>
      </c>
      <c r="AK30" s="1">
        <v>3033</v>
      </c>
      <c r="AL30" s="1">
        <v>0</v>
      </c>
      <c r="AM30" s="1">
        <v>1</v>
      </c>
      <c r="AN30" s="1">
        <v>17</v>
      </c>
      <c r="AO30" s="1">
        <v>3227</v>
      </c>
      <c r="AP30" s="1">
        <v>0</v>
      </c>
      <c r="AQ30" s="1">
        <v>5</v>
      </c>
      <c r="AR30" s="1">
        <v>51</v>
      </c>
      <c r="AS30" s="1">
        <v>21953</v>
      </c>
      <c r="AT30" s="1">
        <v>0</v>
      </c>
      <c r="AU30" s="1">
        <v>0</v>
      </c>
      <c r="AV30" s="1">
        <v>0</v>
      </c>
      <c r="AW30" s="1">
        <v>0</v>
      </c>
      <c r="AX30" s="1">
        <v>0</v>
      </c>
      <c r="AY30" s="1">
        <v>0</v>
      </c>
      <c r="AZ30" s="1">
        <v>0</v>
      </c>
      <c r="BA30" s="1">
        <v>0</v>
      </c>
      <c r="BB30" s="1">
        <v>0</v>
      </c>
      <c r="BC30" s="3">
        <v>2</v>
      </c>
      <c r="BD30" s="3">
        <v>22</v>
      </c>
      <c r="BE30" s="3">
        <v>6260</v>
      </c>
      <c r="BF30" s="3">
        <v>0</v>
      </c>
      <c r="BG30" s="241">
        <v>5</v>
      </c>
      <c r="BH30" s="242">
        <v>51</v>
      </c>
      <c r="BI30" s="242">
        <v>21953</v>
      </c>
      <c r="BJ30" s="243">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s="244">
        <v>0</v>
      </c>
      <c r="CJ30" s="244">
        <v>0</v>
      </c>
      <c r="CK30" s="244">
        <v>0</v>
      </c>
      <c r="CL30" s="244">
        <v>0</v>
      </c>
      <c r="CM30" s="241">
        <v>0</v>
      </c>
      <c r="CN30" s="242">
        <v>0</v>
      </c>
      <c r="CO30" s="242">
        <v>0</v>
      </c>
      <c r="CP30" s="243">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1">
        <v>0</v>
      </c>
      <c r="DO30" s="244">
        <v>0</v>
      </c>
      <c r="DP30" s="244">
        <v>0</v>
      </c>
      <c r="DQ30" s="244">
        <v>0</v>
      </c>
      <c r="DR30" s="244">
        <v>0</v>
      </c>
      <c r="DS30" s="241">
        <v>0</v>
      </c>
      <c r="DT30" s="242">
        <v>0</v>
      </c>
      <c r="DU30" s="242">
        <v>0</v>
      </c>
      <c r="DV30" s="243">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s="244">
        <v>0</v>
      </c>
      <c r="EV30" s="244">
        <v>0</v>
      </c>
      <c r="EW30" s="244">
        <v>0</v>
      </c>
      <c r="EX30" s="244">
        <v>0</v>
      </c>
      <c r="EY30" s="241">
        <v>0</v>
      </c>
      <c r="EZ30" s="242">
        <v>0</v>
      </c>
      <c r="FA30" s="242">
        <v>0</v>
      </c>
      <c r="FB30" s="243">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0</v>
      </c>
      <c r="HE30">
        <v>0</v>
      </c>
      <c r="HF30">
        <v>0</v>
      </c>
      <c r="HG30">
        <v>0</v>
      </c>
      <c r="HH30">
        <v>0</v>
      </c>
      <c r="HI30">
        <v>0</v>
      </c>
      <c r="HJ30">
        <v>0</v>
      </c>
      <c r="HK30">
        <v>0</v>
      </c>
      <c r="HL30">
        <v>5</v>
      </c>
      <c r="HM30">
        <v>6</v>
      </c>
      <c r="HN30">
        <v>0</v>
      </c>
      <c r="HO30">
        <v>0</v>
      </c>
      <c r="HP30">
        <v>0</v>
      </c>
      <c r="HQ30" s="139">
        <v>2</v>
      </c>
      <c r="HR30" s="140">
        <v>3</v>
      </c>
      <c r="HS30" s="140">
        <v>0</v>
      </c>
      <c r="HT30" s="140">
        <v>0</v>
      </c>
      <c r="HU30" s="140">
        <v>0</v>
      </c>
      <c r="HV30" s="139">
        <v>0</v>
      </c>
      <c r="HW30" s="140">
        <v>0</v>
      </c>
      <c r="HX30" s="140">
        <v>0</v>
      </c>
      <c r="HY30" s="140">
        <v>0</v>
      </c>
      <c r="HZ30" s="140">
        <v>0</v>
      </c>
      <c r="IA30" s="139">
        <v>0</v>
      </c>
      <c r="IB30" s="140">
        <v>0</v>
      </c>
      <c r="IC30" s="140">
        <v>0</v>
      </c>
      <c r="ID30" s="140">
        <v>0</v>
      </c>
      <c r="IE30" s="140">
        <v>0</v>
      </c>
      <c r="IF30" s="139">
        <v>7</v>
      </c>
      <c r="IG30" s="140">
        <v>9</v>
      </c>
      <c r="IH30" s="140">
        <v>0</v>
      </c>
      <c r="II30" s="140">
        <v>0</v>
      </c>
      <c r="IJ30" s="140">
        <v>0</v>
      </c>
      <c r="IK30" s="140">
        <v>1</v>
      </c>
      <c r="IL30" s="140">
        <v>0</v>
      </c>
      <c r="IM30" s="140">
        <v>0</v>
      </c>
      <c r="IN30" s="139">
        <v>1</v>
      </c>
      <c r="IO30" s="140">
        <v>0</v>
      </c>
      <c r="IP30" s="140">
        <v>0</v>
      </c>
      <c r="IQ30" s="140">
        <v>0</v>
      </c>
      <c r="IR30" s="141">
        <v>0</v>
      </c>
      <c r="IS30" s="139">
        <v>9</v>
      </c>
      <c r="IT30" s="141">
        <v>0</v>
      </c>
      <c r="IU30" s="141">
        <v>11</v>
      </c>
      <c r="IV30" s="141">
        <v>5</v>
      </c>
      <c r="IW30" s="180">
        <v>16</v>
      </c>
      <c r="IX30" s="182">
        <v>6.25E-2</v>
      </c>
      <c r="IY30" s="182">
        <v>0.5625</v>
      </c>
      <c r="IZ30" s="183">
        <v>0</v>
      </c>
      <c r="JA30" s="140">
        <v>0</v>
      </c>
      <c r="JB30" s="140" t="s">
        <v>476</v>
      </c>
      <c r="JC30" s="1" t="s">
        <v>427</v>
      </c>
      <c r="JD30" s="1" t="s">
        <v>427</v>
      </c>
      <c r="JE30" s="1" t="s">
        <v>426</v>
      </c>
      <c r="JF30" s="1" t="s">
        <v>427</v>
      </c>
      <c r="JG30" s="1">
        <v>0</v>
      </c>
      <c r="JH30" s="1">
        <v>0</v>
      </c>
      <c r="JI30" s="284"/>
      <c r="JM30" s="261"/>
      <c r="JN30" s="262"/>
      <c r="JO30" s="284"/>
      <c r="JP30" s="284"/>
    </row>
    <row r="31" spans="1:276" x14ac:dyDescent="0.25">
      <c r="A31" s="2">
        <f>IF(OR('Table 1'!$L$2="All Regions",'Table 1'!$L$2=" "), 1,IF('Table 1'!$L$2='DATA TEMPLATE 1617'!L31,1,0))</f>
        <v>1</v>
      </c>
      <c r="B31" s="2">
        <f>IF(OR('Table 1'!$L$3="All Disciplines",'Table 1'!$L$3=" "), 1,IF('Table 1'!$L$3='DATA TEMPLATE 1617'!M31,1,0))</f>
        <v>1</v>
      </c>
      <c r="C31" s="2">
        <f>IF(OR('Table 1'!$L$4="All Organisations",'Table 1'!$L$4=" "), 1,IF('Table 1'!$L$4='DATA TEMPLATE 1617'!N31,1,0))</f>
        <v>1</v>
      </c>
      <c r="D31" s="2">
        <f t="shared" si="0"/>
        <v>3</v>
      </c>
      <c r="E31" s="236">
        <f>IF('Table 2'!$L$2="All Diverse Led",$IZ31,IF('Table 2'!$L$2='DATA TEMPLATE 1617'!JG31,4,0))</f>
        <v>0</v>
      </c>
      <c r="F31" s="236">
        <f>IF('Table 2'!$L$2="All Diverse Led",$IZ31,IF('Table 2'!$L$2='DATA TEMPLATE 1617'!JH31,4,0))</f>
        <v>0</v>
      </c>
      <c r="G31" s="237">
        <f t="shared" si="1"/>
        <v>0</v>
      </c>
      <c r="H31" s="1" t="s">
        <v>471</v>
      </c>
      <c r="I31" s="1">
        <v>0</v>
      </c>
      <c r="J31" s="1" t="b">
        <v>0</v>
      </c>
      <c r="K31" s="284">
        <v>29</v>
      </c>
      <c r="L31" t="s">
        <v>444</v>
      </c>
      <c r="M31" t="s">
        <v>438</v>
      </c>
      <c r="N31" s="323" t="s">
        <v>458</v>
      </c>
      <c r="O31" s="76">
        <v>2012</v>
      </c>
      <c r="P31" s="76">
        <v>77446</v>
      </c>
      <c r="Q31" s="76">
        <v>3531</v>
      </c>
      <c r="R31" s="76">
        <v>0</v>
      </c>
      <c r="S31" s="76">
        <v>0</v>
      </c>
      <c r="T31" s="76">
        <v>82989</v>
      </c>
      <c r="U31">
        <v>54473</v>
      </c>
      <c r="V31">
        <v>5764</v>
      </c>
      <c r="W31">
        <v>1900</v>
      </c>
      <c r="X31">
        <v>1000</v>
      </c>
      <c r="Y31">
        <v>365</v>
      </c>
      <c r="AB31">
        <v>1669</v>
      </c>
      <c r="AC31">
        <v>23903</v>
      </c>
      <c r="AD31">
        <v>89074</v>
      </c>
      <c r="AE31" s="1">
        <v>118</v>
      </c>
      <c r="AF31" s="1">
        <v>118</v>
      </c>
      <c r="AG31" s="1">
        <v>8268</v>
      </c>
      <c r="AH31" s="1">
        <v>1845</v>
      </c>
      <c r="AI31" s="1">
        <v>0</v>
      </c>
      <c r="AJ31" s="1">
        <v>0</v>
      </c>
      <c r="AK31" s="1">
        <v>0</v>
      </c>
      <c r="AL31" s="1">
        <v>0</v>
      </c>
      <c r="AM31" s="1">
        <v>0</v>
      </c>
      <c r="AN31" s="1">
        <v>0</v>
      </c>
      <c r="AO31" s="1">
        <v>0</v>
      </c>
      <c r="AP31" s="1">
        <v>0</v>
      </c>
      <c r="AQ31" s="1">
        <v>3</v>
      </c>
      <c r="AR31" s="1">
        <v>3</v>
      </c>
      <c r="AS31" s="1">
        <v>292</v>
      </c>
      <c r="AT31" s="1">
        <v>0</v>
      </c>
      <c r="AU31" s="1">
        <v>0</v>
      </c>
      <c r="AV31" s="1">
        <v>0</v>
      </c>
      <c r="AW31" s="1">
        <v>0</v>
      </c>
      <c r="AX31" s="1">
        <v>0</v>
      </c>
      <c r="AY31" s="1">
        <v>0</v>
      </c>
      <c r="AZ31" s="1">
        <v>0</v>
      </c>
      <c r="BA31" s="1">
        <v>0</v>
      </c>
      <c r="BB31" s="1">
        <v>0</v>
      </c>
      <c r="BC31" s="3">
        <v>0</v>
      </c>
      <c r="BD31" s="3">
        <v>0</v>
      </c>
      <c r="BE31" s="3">
        <v>0</v>
      </c>
      <c r="BF31" s="3">
        <v>0</v>
      </c>
      <c r="BG31" s="241">
        <v>3</v>
      </c>
      <c r="BH31" s="242">
        <v>3</v>
      </c>
      <c r="BI31" s="242">
        <v>292</v>
      </c>
      <c r="BJ31" s="243">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s="244">
        <v>0</v>
      </c>
      <c r="CJ31" s="244">
        <v>0</v>
      </c>
      <c r="CK31" s="244">
        <v>0</v>
      </c>
      <c r="CL31" s="244">
        <v>0</v>
      </c>
      <c r="CM31" s="241">
        <v>0</v>
      </c>
      <c r="CN31" s="242">
        <v>0</v>
      </c>
      <c r="CO31" s="242">
        <v>0</v>
      </c>
      <c r="CP31" s="243">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1">
        <v>0</v>
      </c>
      <c r="DO31" s="244">
        <v>0</v>
      </c>
      <c r="DP31" s="244">
        <v>0</v>
      </c>
      <c r="DQ31" s="244">
        <v>0</v>
      </c>
      <c r="DR31" s="244">
        <v>0</v>
      </c>
      <c r="DS31" s="241">
        <v>0</v>
      </c>
      <c r="DT31" s="242">
        <v>0</v>
      </c>
      <c r="DU31" s="242">
        <v>0</v>
      </c>
      <c r="DV31" s="243">
        <v>0</v>
      </c>
      <c r="DW31">
        <v>1</v>
      </c>
      <c r="DX31">
        <v>7</v>
      </c>
      <c r="DY31">
        <v>702</v>
      </c>
      <c r="DZ31">
        <v>560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s="244">
        <v>0</v>
      </c>
      <c r="EV31" s="244">
        <v>0</v>
      </c>
      <c r="EW31" s="244">
        <v>0</v>
      </c>
      <c r="EX31" s="244">
        <v>0</v>
      </c>
      <c r="EY31" s="241">
        <v>0</v>
      </c>
      <c r="EZ31" s="242">
        <v>0</v>
      </c>
      <c r="FA31" s="242">
        <v>0</v>
      </c>
      <c r="FB31" s="243">
        <v>0</v>
      </c>
      <c r="FC31">
        <v>0</v>
      </c>
      <c r="FD31">
        <v>0</v>
      </c>
      <c r="FE31">
        <v>0</v>
      </c>
      <c r="FF31">
        <v>1</v>
      </c>
      <c r="FG31">
        <v>0</v>
      </c>
      <c r="FH31">
        <v>300000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v>0</v>
      </c>
      <c r="GV31">
        <v>0</v>
      </c>
      <c r="GW31">
        <v>0</v>
      </c>
      <c r="GX31">
        <v>0</v>
      </c>
      <c r="GY31">
        <v>0</v>
      </c>
      <c r="GZ31">
        <v>0</v>
      </c>
      <c r="HA31">
        <v>0</v>
      </c>
      <c r="HB31">
        <v>0</v>
      </c>
      <c r="HC31">
        <v>0</v>
      </c>
      <c r="HD31">
        <v>0</v>
      </c>
      <c r="HE31">
        <v>0</v>
      </c>
      <c r="HF31">
        <v>0</v>
      </c>
      <c r="HG31">
        <v>0</v>
      </c>
      <c r="HH31">
        <v>0</v>
      </c>
      <c r="HI31">
        <v>0</v>
      </c>
      <c r="HJ31">
        <v>0</v>
      </c>
      <c r="HK31">
        <v>0</v>
      </c>
      <c r="HL31">
        <v>2</v>
      </c>
      <c r="HM31">
        <v>5</v>
      </c>
      <c r="HN31">
        <v>0</v>
      </c>
      <c r="HO31">
        <v>0</v>
      </c>
      <c r="HP31">
        <v>0</v>
      </c>
      <c r="HQ31" s="139">
        <v>0</v>
      </c>
      <c r="HR31" s="140">
        <v>0</v>
      </c>
      <c r="HS31" s="140">
        <v>0</v>
      </c>
      <c r="HT31" s="140">
        <v>0</v>
      </c>
      <c r="HU31" s="140">
        <v>0</v>
      </c>
      <c r="HV31" s="139">
        <v>0</v>
      </c>
      <c r="HW31" s="140">
        <v>1</v>
      </c>
      <c r="HX31" s="140">
        <v>0</v>
      </c>
      <c r="HY31" s="140">
        <v>0</v>
      </c>
      <c r="HZ31" s="140">
        <v>0</v>
      </c>
      <c r="IA31" s="139">
        <v>0</v>
      </c>
      <c r="IB31" s="140">
        <v>0</v>
      </c>
      <c r="IC31" s="140">
        <v>0</v>
      </c>
      <c r="ID31" s="140">
        <v>0</v>
      </c>
      <c r="IE31" s="140">
        <v>0</v>
      </c>
      <c r="IF31" s="139">
        <v>2</v>
      </c>
      <c r="IG31" s="140">
        <v>6</v>
      </c>
      <c r="IH31" s="140">
        <v>0</v>
      </c>
      <c r="II31" s="140">
        <v>0</v>
      </c>
      <c r="IJ31" s="140">
        <v>0</v>
      </c>
      <c r="IK31" s="140">
        <v>0</v>
      </c>
      <c r="IL31" s="140">
        <v>0</v>
      </c>
      <c r="IM31" s="140">
        <v>0</v>
      </c>
      <c r="IN31" s="139">
        <v>0</v>
      </c>
      <c r="IO31" s="140">
        <v>0</v>
      </c>
      <c r="IP31" s="140">
        <v>0</v>
      </c>
      <c r="IQ31" s="140">
        <v>0</v>
      </c>
      <c r="IR31" s="141">
        <v>0</v>
      </c>
      <c r="IS31" s="139">
        <v>0</v>
      </c>
      <c r="IT31" s="141">
        <v>1</v>
      </c>
      <c r="IU31" s="141">
        <v>7</v>
      </c>
      <c r="IV31" s="141">
        <v>1</v>
      </c>
      <c r="IW31" s="180">
        <v>8</v>
      </c>
      <c r="IX31" s="182">
        <v>0.125</v>
      </c>
      <c r="IY31" s="182">
        <v>0</v>
      </c>
      <c r="IZ31" s="183">
        <v>0</v>
      </c>
      <c r="JA31" s="140">
        <v>0</v>
      </c>
      <c r="JB31" s="140">
        <v>0</v>
      </c>
      <c r="JC31" s="1" t="s">
        <v>427</v>
      </c>
      <c r="JD31" s="1" t="s">
        <v>427</v>
      </c>
      <c r="JE31" s="1" t="s">
        <v>427</v>
      </c>
      <c r="JF31" s="1" t="s">
        <v>427</v>
      </c>
      <c r="JG31" s="1">
        <v>0</v>
      </c>
      <c r="JH31" s="1">
        <v>0</v>
      </c>
      <c r="JI31" s="284"/>
      <c r="JM31" s="261"/>
      <c r="JN31" s="262"/>
      <c r="JO31" s="284"/>
      <c r="JP31" s="284"/>
    </row>
    <row r="32" spans="1:276" x14ac:dyDescent="0.25">
      <c r="A32" s="2">
        <f>IF(OR('Table 1'!$L$2="All Regions",'Table 1'!$L$2=" "), 1,IF('Table 1'!$L$2='DATA TEMPLATE 1617'!L32,1,0))</f>
        <v>1</v>
      </c>
      <c r="B32" s="2">
        <f>IF(OR('Table 1'!$L$3="All Disciplines",'Table 1'!$L$3=" "), 1,IF('Table 1'!$L$3='DATA TEMPLATE 1617'!M32,1,0))</f>
        <v>1</v>
      </c>
      <c r="C32" s="2">
        <f>IF(OR('Table 1'!$L$4="All Organisations",'Table 1'!$L$4=" "), 1,IF('Table 1'!$L$4='DATA TEMPLATE 1617'!N32,1,0))</f>
        <v>1</v>
      </c>
      <c r="D32" s="2">
        <f t="shared" si="0"/>
        <v>3</v>
      </c>
      <c r="E32" s="236">
        <f>IF('Table 2'!$L$2="All Diverse Led",$IZ32,IF('Table 2'!$L$2='DATA TEMPLATE 1617'!JG32,4,0))</f>
        <v>0</v>
      </c>
      <c r="F32" s="236">
        <f>IF('Table 2'!$L$2="All Diverse Led",$IZ32,IF('Table 2'!$L$2='DATA TEMPLATE 1617'!JH32,4,0))</f>
        <v>0</v>
      </c>
      <c r="G32" s="237">
        <f t="shared" si="1"/>
        <v>0</v>
      </c>
      <c r="H32" s="1" t="s">
        <v>471</v>
      </c>
      <c r="I32" s="1">
        <v>0</v>
      </c>
      <c r="J32" s="1" t="b">
        <v>0</v>
      </c>
      <c r="K32" s="284">
        <v>30</v>
      </c>
      <c r="L32" t="s">
        <v>444</v>
      </c>
      <c r="M32" t="s">
        <v>438</v>
      </c>
      <c r="N32" s="323" t="s">
        <v>459</v>
      </c>
      <c r="O32" s="76">
        <v>239715</v>
      </c>
      <c r="P32" s="76">
        <v>335679</v>
      </c>
      <c r="Q32" s="76">
        <v>131088</v>
      </c>
      <c r="R32" s="76">
        <v>29954</v>
      </c>
      <c r="S32" s="76">
        <v>27915</v>
      </c>
      <c r="T32" s="76">
        <v>764351</v>
      </c>
      <c r="U32">
        <v>430149</v>
      </c>
      <c r="V32">
        <v>0</v>
      </c>
      <c r="W32">
        <v>0</v>
      </c>
      <c r="X32">
        <v>35494</v>
      </c>
      <c r="Y32">
        <v>0</v>
      </c>
      <c r="AB32">
        <v>116991</v>
      </c>
      <c r="AC32">
        <v>11618</v>
      </c>
      <c r="AD32">
        <v>594252</v>
      </c>
      <c r="AE32" s="1">
        <v>58</v>
      </c>
      <c r="AF32" s="1">
        <v>51</v>
      </c>
      <c r="AG32" s="1">
        <v>0</v>
      </c>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3">
        <v>0</v>
      </c>
      <c r="BD32" s="3">
        <v>0</v>
      </c>
      <c r="BE32" s="3">
        <v>0</v>
      </c>
      <c r="BF32" s="3">
        <v>0</v>
      </c>
      <c r="BG32" s="241">
        <v>0</v>
      </c>
      <c r="BH32" s="242">
        <v>0</v>
      </c>
      <c r="BI32" s="242">
        <v>0</v>
      </c>
      <c r="BJ32" s="243">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s="244">
        <v>0</v>
      </c>
      <c r="CJ32" s="244">
        <v>0</v>
      </c>
      <c r="CK32" s="244">
        <v>0</v>
      </c>
      <c r="CL32" s="244">
        <v>0</v>
      </c>
      <c r="CM32" s="241">
        <v>0</v>
      </c>
      <c r="CN32" s="242">
        <v>0</v>
      </c>
      <c r="CO32" s="242">
        <v>0</v>
      </c>
      <c r="CP32" s="243">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1">
        <v>0</v>
      </c>
      <c r="DO32" s="244">
        <v>0</v>
      </c>
      <c r="DP32" s="244">
        <v>0</v>
      </c>
      <c r="DQ32" s="244">
        <v>0</v>
      </c>
      <c r="DR32" s="244">
        <v>0</v>
      </c>
      <c r="DS32" s="241">
        <v>0</v>
      </c>
      <c r="DT32" s="242">
        <v>0</v>
      </c>
      <c r="DU32" s="242">
        <v>0</v>
      </c>
      <c r="DV32" s="243">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s="244">
        <v>0</v>
      </c>
      <c r="EV32" s="244">
        <v>0</v>
      </c>
      <c r="EW32" s="244">
        <v>0</v>
      </c>
      <c r="EX32" s="244">
        <v>0</v>
      </c>
      <c r="EY32" s="241">
        <v>0</v>
      </c>
      <c r="EZ32" s="242">
        <v>0</v>
      </c>
      <c r="FA32" s="242">
        <v>0</v>
      </c>
      <c r="FB32" s="243">
        <v>0</v>
      </c>
      <c r="FC32">
        <v>0</v>
      </c>
      <c r="FD32">
        <v>0</v>
      </c>
      <c r="FE32">
        <v>0</v>
      </c>
      <c r="FF32">
        <v>1</v>
      </c>
      <c r="FG32">
        <v>0</v>
      </c>
      <c r="FH32">
        <v>1000000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0</v>
      </c>
      <c r="HE32">
        <v>0</v>
      </c>
      <c r="HF32">
        <v>0</v>
      </c>
      <c r="HG32">
        <v>0</v>
      </c>
      <c r="HH32">
        <v>0</v>
      </c>
      <c r="HI32">
        <v>0</v>
      </c>
      <c r="HJ32">
        <v>0</v>
      </c>
      <c r="HK32">
        <v>0</v>
      </c>
      <c r="HL32">
        <v>5</v>
      </c>
      <c r="HM32">
        <v>6</v>
      </c>
      <c r="HN32">
        <v>0</v>
      </c>
      <c r="HO32">
        <v>0</v>
      </c>
      <c r="HP32">
        <v>0</v>
      </c>
      <c r="HQ32" s="139">
        <v>2</v>
      </c>
      <c r="HR32" s="140">
        <v>4</v>
      </c>
      <c r="HS32" s="140">
        <v>0</v>
      </c>
      <c r="HT32" s="140">
        <v>0</v>
      </c>
      <c r="HU32" s="140">
        <v>0</v>
      </c>
      <c r="HV32" s="139">
        <v>0</v>
      </c>
      <c r="HW32" s="140">
        <v>0</v>
      </c>
      <c r="HX32" s="140">
        <v>0</v>
      </c>
      <c r="HY32" s="140">
        <v>0</v>
      </c>
      <c r="HZ32" s="140">
        <v>0</v>
      </c>
      <c r="IA32" s="139">
        <v>0</v>
      </c>
      <c r="IB32" s="140">
        <v>0</v>
      </c>
      <c r="IC32" s="140">
        <v>0</v>
      </c>
      <c r="ID32" s="140">
        <v>0</v>
      </c>
      <c r="IE32" s="140">
        <v>0</v>
      </c>
      <c r="IF32" s="139">
        <v>7</v>
      </c>
      <c r="IG32" s="140">
        <v>10</v>
      </c>
      <c r="IH32" s="140">
        <v>0</v>
      </c>
      <c r="II32" s="140">
        <v>0</v>
      </c>
      <c r="IJ32" s="140">
        <v>0</v>
      </c>
      <c r="IK32" s="140">
        <v>0</v>
      </c>
      <c r="IL32" s="140">
        <v>0</v>
      </c>
      <c r="IM32" s="140">
        <v>0</v>
      </c>
      <c r="IN32" s="139">
        <v>0</v>
      </c>
      <c r="IO32" s="140">
        <v>6</v>
      </c>
      <c r="IP32" s="140">
        <v>0</v>
      </c>
      <c r="IQ32" s="140">
        <v>0</v>
      </c>
      <c r="IR32" s="141">
        <v>6</v>
      </c>
      <c r="IS32" s="139">
        <v>11</v>
      </c>
      <c r="IT32" s="141">
        <v>0</v>
      </c>
      <c r="IU32" s="141">
        <v>11</v>
      </c>
      <c r="IV32" s="141">
        <v>6</v>
      </c>
      <c r="IW32" s="180">
        <v>17</v>
      </c>
      <c r="IX32" s="182">
        <v>0</v>
      </c>
      <c r="IY32" s="182">
        <v>1</v>
      </c>
      <c r="IZ32" s="183">
        <v>0</v>
      </c>
      <c r="JA32" s="140">
        <v>0</v>
      </c>
      <c r="JB32" s="140" t="s">
        <v>476</v>
      </c>
      <c r="JC32" s="1" t="s">
        <v>427</v>
      </c>
      <c r="JD32" s="1" t="s">
        <v>427</v>
      </c>
      <c r="JE32" s="1" t="s">
        <v>427</v>
      </c>
      <c r="JF32" s="1" t="s">
        <v>427</v>
      </c>
      <c r="JG32" s="1">
        <v>0</v>
      </c>
      <c r="JH32" s="1">
        <v>0</v>
      </c>
      <c r="JI32" s="284"/>
      <c r="JM32" s="261"/>
      <c r="JN32" s="262"/>
      <c r="JO32" s="284"/>
      <c r="JP32" s="284"/>
    </row>
    <row r="33" spans="1:276" x14ac:dyDescent="0.25">
      <c r="A33" s="2">
        <f>IF(OR('Table 1'!$L$2="All Regions",'Table 1'!$L$2=" "), 1,IF('Table 1'!$L$2='DATA TEMPLATE 1617'!L33,1,0))</f>
        <v>1</v>
      </c>
      <c r="B33" s="2">
        <f>IF(OR('Table 1'!$L$3="All Disciplines",'Table 1'!$L$3=" "), 1,IF('Table 1'!$L$3='DATA TEMPLATE 1617'!M33,1,0))</f>
        <v>1</v>
      </c>
      <c r="C33" s="2">
        <f>IF(OR('Table 1'!$L$4="All Organisations",'Table 1'!$L$4=" "), 1,IF('Table 1'!$L$4='DATA TEMPLATE 1617'!N33,1,0))</f>
        <v>1</v>
      </c>
      <c r="D33" s="2">
        <f t="shared" ref="D33:D63" si="2">SUM(A33:C33)</f>
        <v>3</v>
      </c>
      <c r="E33" s="236">
        <f>IF('Table 2'!$L$2="All Diverse Led",$IZ33,IF('Table 2'!$L$2='DATA TEMPLATE 1617'!JG33,4,0))</f>
        <v>0</v>
      </c>
      <c r="F33" s="236">
        <f>IF('Table 2'!$L$2="All Diverse Led",$IZ33,IF('Table 2'!$L$2='DATA TEMPLATE 1617'!JH33,4,0))</f>
        <v>0</v>
      </c>
      <c r="G33" s="237">
        <f t="shared" si="1"/>
        <v>0</v>
      </c>
      <c r="H33" s="1" t="s">
        <v>471</v>
      </c>
      <c r="I33" s="1">
        <v>0</v>
      </c>
      <c r="J33" s="1" t="b">
        <v>0</v>
      </c>
      <c r="K33" s="284">
        <v>31</v>
      </c>
      <c r="L33" t="s">
        <v>444</v>
      </c>
      <c r="M33" t="s">
        <v>440</v>
      </c>
      <c r="N33" s="323" t="s">
        <v>460</v>
      </c>
      <c r="O33" s="76">
        <v>1391343</v>
      </c>
      <c r="P33" s="76">
        <v>80463</v>
      </c>
      <c r="Q33" s="76">
        <v>35927</v>
      </c>
      <c r="R33" s="76">
        <v>261000</v>
      </c>
      <c r="S33" s="76">
        <v>69744</v>
      </c>
      <c r="T33" s="76">
        <v>1838477</v>
      </c>
      <c r="U33">
        <v>1203796</v>
      </c>
      <c r="V33">
        <v>120012</v>
      </c>
      <c r="W33">
        <v>37976</v>
      </c>
      <c r="X33">
        <v>42433</v>
      </c>
      <c r="Y33">
        <v>85190</v>
      </c>
      <c r="AB33">
        <v>326154</v>
      </c>
      <c r="AC33">
        <v>52894</v>
      </c>
      <c r="AD33">
        <v>1868455</v>
      </c>
      <c r="AE33" s="1">
        <v>3</v>
      </c>
      <c r="AF33" s="1">
        <v>2</v>
      </c>
      <c r="AG33" s="1">
        <v>220</v>
      </c>
      <c r="AH33" s="1">
        <v>0</v>
      </c>
      <c r="AI33" s="1">
        <v>0</v>
      </c>
      <c r="AJ33" s="1">
        <v>0</v>
      </c>
      <c r="AK33" s="1">
        <v>0</v>
      </c>
      <c r="AL33" s="1">
        <v>0</v>
      </c>
      <c r="AM33" s="1">
        <v>0</v>
      </c>
      <c r="AN33" s="1">
        <v>0</v>
      </c>
      <c r="AO33" s="1">
        <v>0</v>
      </c>
      <c r="AP33" s="1">
        <v>0</v>
      </c>
      <c r="AQ33" s="1">
        <v>0</v>
      </c>
      <c r="AR33" s="1">
        <v>0</v>
      </c>
      <c r="AS33" s="1">
        <v>0</v>
      </c>
      <c r="AT33" s="1">
        <v>0</v>
      </c>
      <c r="AU33" s="1">
        <v>0</v>
      </c>
      <c r="AV33" s="1">
        <v>0</v>
      </c>
      <c r="AW33" s="1">
        <v>0</v>
      </c>
      <c r="AX33" s="1">
        <v>0</v>
      </c>
      <c r="AY33" s="1">
        <v>0</v>
      </c>
      <c r="AZ33" s="1">
        <v>0</v>
      </c>
      <c r="BA33" s="1">
        <v>0</v>
      </c>
      <c r="BB33" s="1">
        <v>0</v>
      </c>
      <c r="BC33" s="3">
        <v>0</v>
      </c>
      <c r="BD33" s="3">
        <v>0</v>
      </c>
      <c r="BE33" s="3">
        <v>0</v>
      </c>
      <c r="BF33" s="3">
        <v>0</v>
      </c>
      <c r="BG33" s="241">
        <v>0</v>
      </c>
      <c r="BH33" s="242">
        <v>0</v>
      </c>
      <c r="BI33" s="242">
        <v>0</v>
      </c>
      <c r="BJ33" s="243">
        <v>0</v>
      </c>
      <c r="BK33">
        <v>7</v>
      </c>
      <c r="BL33">
        <v>224</v>
      </c>
      <c r="BM33">
        <v>2000</v>
      </c>
      <c r="BN33">
        <v>15164</v>
      </c>
      <c r="BO33">
        <v>0</v>
      </c>
      <c r="BP33">
        <v>0</v>
      </c>
      <c r="BQ33">
        <v>0</v>
      </c>
      <c r="BR33">
        <v>0</v>
      </c>
      <c r="BS33">
        <v>0</v>
      </c>
      <c r="BT33">
        <v>0</v>
      </c>
      <c r="BU33">
        <v>0</v>
      </c>
      <c r="BV33">
        <v>0</v>
      </c>
      <c r="BW33">
        <v>1</v>
      </c>
      <c r="BX33">
        <v>4</v>
      </c>
      <c r="BY33">
        <v>2000</v>
      </c>
      <c r="BZ33">
        <v>0</v>
      </c>
      <c r="CA33">
        <v>0</v>
      </c>
      <c r="CB33">
        <v>0</v>
      </c>
      <c r="CC33">
        <v>0</v>
      </c>
      <c r="CD33">
        <v>0</v>
      </c>
      <c r="CE33">
        <v>0</v>
      </c>
      <c r="CF33">
        <v>0</v>
      </c>
      <c r="CG33">
        <v>0</v>
      </c>
      <c r="CH33">
        <v>0</v>
      </c>
      <c r="CI33" s="244">
        <v>0</v>
      </c>
      <c r="CJ33" s="244">
        <v>0</v>
      </c>
      <c r="CK33" s="244">
        <v>0</v>
      </c>
      <c r="CL33" s="244">
        <v>0</v>
      </c>
      <c r="CM33" s="241">
        <v>1</v>
      </c>
      <c r="CN33" s="242">
        <v>4</v>
      </c>
      <c r="CO33" s="242">
        <v>2000</v>
      </c>
      <c r="CP33" s="243">
        <v>0</v>
      </c>
      <c r="CQ33" s="1">
        <v>5</v>
      </c>
      <c r="CR33" s="1">
        <v>5</v>
      </c>
      <c r="CS33" s="1">
        <v>164</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1">
        <v>0</v>
      </c>
      <c r="DO33" s="244">
        <v>0</v>
      </c>
      <c r="DP33" s="244">
        <v>0</v>
      </c>
      <c r="DQ33" s="244">
        <v>0</v>
      </c>
      <c r="DR33" s="244">
        <v>0</v>
      </c>
      <c r="DS33" s="241">
        <v>0</v>
      </c>
      <c r="DT33" s="242">
        <v>0</v>
      </c>
      <c r="DU33" s="242">
        <v>0</v>
      </c>
      <c r="DV33" s="243">
        <v>0</v>
      </c>
      <c r="DW33">
        <v>1</v>
      </c>
      <c r="DX33">
        <v>2</v>
      </c>
      <c r="DY33">
        <v>0</v>
      </c>
      <c r="DZ33">
        <v>6648</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s="244">
        <v>0</v>
      </c>
      <c r="EV33" s="244">
        <v>0</v>
      </c>
      <c r="EW33" s="244">
        <v>0</v>
      </c>
      <c r="EX33" s="244">
        <v>0</v>
      </c>
      <c r="EY33" s="241">
        <v>0</v>
      </c>
      <c r="EZ33" s="242">
        <v>0</v>
      </c>
      <c r="FA33" s="242">
        <v>0</v>
      </c>
      <c r="FB33" s="24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1</v>
      </c>
      <c r="HB33">
        <v>204</v>
      </c>
      <c r="HC33">
        <v>0</v>
      </c>
      <c r="HD33">
        <v>0</v>
      </c>
      <c r="HE33">
        <v>0</v>
      </c>
      <c r="HF33">
        <v>0</v>
      </c>
      <c r="HG33">
        <v>0</v>
      </c>
      <c r="HH33">
        <v>0</v>
      </c>
      <c r="HI33">
        <v>0</v>
      </c>
      <c r="HJ33">
        <v>0</v>
      </c>
      <c r="HK33">
        <v>0</v>
      </c>
      <c r="HL33">
        <v>4</v>
      </c>
      <c r="HM33">
        <v>8</v>
      </c>
      <c r="HN33">
        <v>0</v>
      </c>
      <c r="HO33">
        <v>0</v>
      </c>
      <c r="HP33">
        <v>0</v>
      </c>
      <c r="HQ33" s="139">
        <v>8</v>
      </c>
      <c r="HR33" s="140">
        <v>7</v>
      </c>
      <c r="HS33" s="140">
        <v>0</v>
      </c>
      <c r="HT33" s="140">
        <v>0</v>
      </c>
      <c r="HU33" s="140">
        <v>0</v>
      </c>
      <c r="HV33" s="139">
        <v>1</v>
      </c>
      <c r="HW33" s="140">
        <v>2</v>
      </c>
      <c r="HX33" s="140">
        <v>0</v>
      </c>
      <c r="HY33" s="140">
        <v>0</v>
      </c>
      <c r="HZ33" s="140">
        <v>0</v>
      </c>
      <c r="IA33" s="139">
        <v>0</v>
      </c>
      <c r="IB33" s="140">
        <v>0</v>
      </c>
      <c r="IC33" s="140">
        <v>0</v>
      </c>
      <c r="ID33" s="140">
        <v>0</v>
      </c>
      <c r="IE33" s="140">
        <v>0</v>
      </c>
      <c r="IF33" s="139">
        <v>13</v>
      </c>
      <c r="IG33" s="140">
        <v>17</v>
      </c>
      <c r="IH33" s="140">
        <v>0</v>
      </c>
      <c r="II33" s="140">
        <v>0</v>
      </c>
      <c r="IJ33" s="140">
        <v>0</v>
      </c>
      <c r="IK33" s="140">
        <v>1</v>
      </c>
      <c r="IL33" s="140">
        <v>0</v>
      </c>
      <c r="IM33" s="140">
        <v>0</v>
      </c>
      <c r="IN33" s="139">
        <v>1</v>
      </c>
      <c r="IO33" s="140">
        <v>1</v>
      </c>
      <c r="IP33" s="140">
        <v>0</v>
      </c>
      <c r="IQ33" s="140">
        <v>0</v>
      </c>
      <c r="IR33" s="141">
        <v>1</v>
      </c>
      <c r="IS33" s="139">
        <v>2</v>
      </c>
      <c r="IT33" s="141">
        <v>2</v>
      </c>
      <c r="IU33" s="141">
        <v>12</v>
      </c>
      <c r="IV33" s="141">
        <v>18</v>
      </c>
      <c r="IW33" s="180">
        <v>30</v>
      </c>
      <c r="IX33" s="182">
        <v>0.1</v>
      </c>
      <c r="IY33" s="182">
        <v>0.1</v>
      </c>
      <c r="IZ33" s="183">
        <v>0</v>
      </c>
      <c r="JA33" s="140">
        <v>0</v>
      </c>
      <c r="JB33" s="140">
        <v>0</v>
      </c>
      <c r="JC33" s="1" t="s">
        <v>427</v>
      </c>
      <c r="JD33" s="1" t="s">
        <v>427</v>
      </c>
      <c r="JE33" s="1" t="s">
        <v>427</v>
      </c>
      <c r="JF33" s="1" t="s">
        <v>427</v>
      </c>
      <c r="JG33" s="1">
        <v>0</v>
      </c>
      <c r="JH33" s="1">
        <v>0</v>
      </c>
      <c r="JI33" s="284"/>
      <c r="JM33" s="261"/>
      <c r="JN33" s="262"/>
      <c r="JO33" s="284"/>
      <c r="JP33" s="284"/>
    </row>
    <row r="34" spans="1:276" x14ac:dyDescent="0.25">
      <c r="A34" s="2">
        <f>IF(OR('Table 1'!$L$2="All Regions",'Table 1'!$L$2=" "), 1,IF('Table 1'!$L$2='DATA TEMPLATE 1617'!L34,1,0))</f>
        <v>1</v>
      </c>
      <c r="B34" s="2">
        <f>IF(OR('Table 1'!$L$3="All Disciplines",'Table 1'!$L$3=" "), 1,IF('Table 1'!$L$3='DATA TEMPLATE 1617'!M34,1,0))</f>
        <v>1</v>
      </c>
      <c r="C34" s="2">
        <f>IF(OR('Table 1'!$L$4="All Organisations",'Table 1'!$L$4=" "), 1,IF('Table 1'!$L$4='DATA TEMPLATE 1617'!N34,1,0))</f>
        <v>1</v>
      </c>
      <c r="D34" s="2">
        <f t="shared" si="2"/>
        <v>3</v>
      </c>
      <c r="E34" s="236">
        <f>IF('Table 2'!$L$2="All Diverse Led",$IZ34,IF('Table 2'!$L$2='DATA TEMPLATE 1617'!JG34,4,0))</f>
        <v>0</v>
      </c>
      <c r="F34" s="236">
        <f>IF('Table 2'!$L$2="All Diverse Led",$IZ34,IF('Table 2'!$L$2='DATA TEMPLATE 1617'!JH34,4,0))</f>
        <v>0</v>
      </c>
      <c r="G34" s="237">
        <f t="shared" si="1"/>
        <v>0</v>
      </c>
      <c r="H34" s="1" t="s">
        <v>471</v>
      </c>
      <c r="I34" s="1">
        <v>0</v>
      </c>
      <c r="J34" s="1" t="b">
        <v>0</v>
      </c>
      <c r="K34" s="284">
        <v>32</v>
      </c>
      <c r="L34" t="s">
        <v>444</v>
      </c>
      <c r="M34" t="s">
        <v>443</v>
      </c>
      <c r="N34" s="323" t="s">
        <v>460</v>
      </c>
      <c r="O34" s="76">
        <v>107642</v>
      </c>
      <c r="P34" s="76">
        <v>538496</v>
      </c>
      <c r="Q34" s="76">
        <v>69774</v>
      </c>
      <c r="R34" s="76">
        <v>53000</v>
      </c>
      <c r="S34" s="76">
        <v>256879</v>
      </c>
      <c r="T34" s="76">
        <v>1025791</v>
      </c>
      <c r="U34">
        <v>474273</v>
      </c>
      <c r="V34">
        <v>18344</v>
      </c>
      <c r="W34">
        <v>293860</v>
      </c>
      <c r="X34">
        <v>34748</v>
      </c>
      <c r="Y34">
        <v>5550</v>
      </c>
      <c r="AB34">
        <v>170694</v>
      </c>
      <c r="AC34">
        <v>629062</v>
      </c>
      <c r="AD34">
        <v>1626531</v>
      </c>
      <c r="AE34" s="1">
        <v>27</v>
      </c>
      <c r="AF34" s="1">
        <v>20</v>
      </c>
      <c r="AG34" s="1">
        <v>2653</v>
      </c>
      <c r="AH34" s="1">
        <v>0</v>
      </c>
      <c r="AI34" s="1">
        <v>0</v>
      </c>
      <c r="AJ34" s="1">
        <v>0</v>
      </c>
      <c r="AK34" s="1">
        <v>0</v>
      </c>
      <c r="AL34" s="1">
        <v>0</v>
      </c>
      <c r="AM34" s="1">
        <v>7</v>
      </c>
      <c r="AN34" s="1">
        <v>7</v>
      </c>
      <c r="AO34" s="1">
        <v>460</v>
      </c>
      <c r="AP34" s="1">
        <v>0</v>
      </c>
      <c r="AQ34" s="1">
        <v>0</v>
      </c>
      <c r="AR34" s="1">
        <v>0</v>
      </c>
      <c r="AS34" s="1">
        <v>0</v>
      </c>
      <c r="AT34" s="1">
        <v>0</v>
      </c>
      <c r="AU34" s="1">
        <v>0</v>
      </c>
      <c r="AV34" s="1">
        <v>0</v>
      </c>
      <c r="AW34" s="1">
        <v>0</v>
      </c>
      <c r="AX34" s="1">
        <v>0</v>
      </c>
      <c r="AY34" s="1">
        <v>0</v>
      </c>
      <c r="AZ34" s="1">
        <v>0</v>
      </c>
      <c r="BA34" s="1">
        <v>0</v>
      </c>
      <c r="BB34" s="1">
        <v>0</v>
      </c>
      <c r="BC34" s="3">
        <v>7</v>
      </c>
      <c r="BD34" s="3">
        <v>7</v>
      </c>
      <c r="BE34" s="3">
        <v>460</v>
      </c>
      <c r="BF34" s="3">
        <v>0</v>
      </c>
      <c r="BG34" s="241">
        <v>0</v>
      </c>
      <c r="BH34" s="242">
        <v>0</v>
      </c>
      <c r="BI34" s="242">
        <v>0</v>
      </c>
      <c r="BJ34" s="243">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s="244">
        <v>0</v>
      </c>
      <c r="CJ34" s="244">
        <v>0</v>
      </c>
      <c r="CK34" s="244">
        <v>0</v>
      </c>
      <c r="CL34" s="244">
        <v>0</v>
      </c>
      <c r="CM34" s="241">
        <v>0</v>
      </c>
      <c r="CN34" s="242">
        <v>0</v>
      </c>
      <c r="CO34" s="242">
        <v>0</v>
      </c>
      <c r="CP34" s="243">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1">
        <v>0</v>
      </c>
      <c r="DO34" s="244">
        <v>0</v>
      </c>
      <c r="DP34" s="244">
        <v>0</v>
      </c>
      <c r="DQ34" s="244">
        <v>0</v>
      </c>
      <c r="DR34" s="244">
        <v>0</v>
      </c>
      <c r="DS34" s="241">
        <v>0</v>
      </c>
      <c r="DT34" s="242">
        <v>0</v>
      </c>
      <c r="DU34" s="242">
        <v>0</v>
      </c>
      <c r="DV34" s="243">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s="244">
        <v>0</v>
      </c>
      <c r="EV34" s="244">
        <v>0</v>
      </c>
      <c r="EW34" s="244">
        <v>0</v>
      </c>
      <c r="EX34" s="244">
        <v>0</v>
      </c>
      <c r="EY34" s="241">
        <v>0</v>
      </c>
      <c r="EZ34" s="242">
        <v>0</v>
      </c>
      <c r="FA34" s="242">
        <v>0</v>
      </c>
      <c r="FB34" s="243">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2</v>
      </c>
      <c r="GD34">
        <v>0</v>
      </c>
      <c r="GE34">
        <v>2</v>
      </c>
      <c r="GF34">
        <v>40</v>
      </c>
      <c r="GG34">
        <v>0</v>
      </c>
      <c r="GH34">
        <v>0</v>
      </c>
      <c r="GI34">
        <v>0</v>
      </c>
      <c r="GJ34">
        <v>0</v>
      </c>
      <c r="GK34">
        <v>0</v>
      </c>
      <c r="GL34">
        <v>0</v>
      </c>
      <c r="GM34">
        <v>1</v>
      </c>
      <c r="GN34">
        <v>2500</v>
      </c>
      <c r="GO34">
        <v>12</v>
      </c>
      <c r="GP34">
        <v>0</v>
      </c>
      <c r="GQ34">
        <v>0</v>
      </c>
      <c r="GR34">
        <v>0</v>
      </c>
      <c r="GS34">
        <v>0</v>
      </c>
      <c r="GT34">
        <v>0</v>
      </c>
      <c r="GU34">
        <v>0</v>
      </c>
      <c r="GV34">
        <v>0</v>
      </c>
      <c r="GW34">
        <v>0</v>
      </c>
      <c r="GX34">
        <v>0</v>
      </c>
      <c r="GY34">
        <v>0</v>
      </c>
      <c r="GZ34">
        <v>0</v>
      </c>
      <c r="HA34">
        <v>0</v>
      </c>
      <c r="HB34">
        <v>0</v>
      </c>
      <c r="HC34">
        <v>2</v>
      </c>
      <c r="HD34">
        <v>2</v>
      </c>
      <c r="HE34">
        <v>0</v>
      </c>
      <c r="HF34">
        <v>0</v>
      </c>
      <c r="HG34">
        <v>1</v>
      </c>
      <c r="HH34">
        <v>0</v>
      </c>
      <c r="HI34">
        <v>0</v>
      </c>
      <c r="HJ34">
        <v>0</v>
      </c>
      <c r="HK34">
        <v>0</v>
      </c>
      <c r="HL34">
        <v>5</v>
      </c>
      <c r="HM34">
        <v>3</v>
      </c>
      <c r="HN34">
        <v>0</v>
      </c>
      <c r="HO34">
        <v>0</v>
      </c>
      <c r="HP34">
        <v>0</v>
      </c>
      <c r="HQ34" s="139">
        <v>1</v>
      </c>
      <c r="HR34" s="140">
        <v>0</v>
      </c>
      <c r="HS34" s="140">
        <v>0</v>
      </c>
      <c r="HT34" s="140">
        <v>0</v>
      </c>
      <c r="HU34" s="140">
        <v>0</v>
      </c>
      <c r="HV34" s="139">
        <v>0</v>
      </c>
      <c r="HW34" s="140">
        <v>1</v>
      </c>
      <c r="HX34" s="140">
        <v>0</v>
      </c>
      <c r="HY34" s="140">
        <v>0</v>
      </c>
      <c r="HZ34" s="140">
        <v>0</v>
      </c>
      <c r="IA34" s="139">
        <v>0</v>
      </c>
      <c r="IB34" s="140">
        <v>0</v>
      </c>
      <c r="IC34" s="140">
        <v>0</v>
      </c>
      <c r="ID34" s="140">
        <v>0</v>
      </c>
      <c r="IE34" s="140">
        <v>0</v>
      </c>
      <c r="IF34" s="139">
        <v>6</v>
      </c>
      <c r="IG34" s="140">
        <v>4</v>
      </c>
      <c r="IH34" s="140">
        <v>0</v>
      </c>
      <c r="II34" s="140">
        <v>0</v>
      </c>
      <c r="IJ34" s="140">
        <v>0</v>
      </c>
      <c r="IK34" s="140">
        <v>0</v>
      </c>
      <c r="IL34" s="140">
        <v>0</v>
      </c>
      <c r="IM34" s="140">
        <v>0</v>
      </c>
      <c r="IN34" s="139">
        <v>0</v>
      </c>
      <c r="IO34" s="140">
        <v>0</v>
      </c>
      <c r="IP34" s="140">
        <v>0</v>
      </c>
      <c r="IQ34" s="140">
        <v>0</v>
      </c>
      <c r="IR34" s="141">
        <v>0</v>
      </c>
      <c r="IS34" s="139">
        <v>0</v>
      </c>
      <c r="IT34" s="141">
        <v>0</v>
      </c>
      <c r="IU34" s="141">
        <v>8</v>
      </c>
      <c r="IV34" s="141">
        <v>2</v>
      </c>
      <c r="IW34" s="180">
        <v>10</v>
      </c>
      <c r="IX34" s="182">
        <v>0</v>
      </c>
      <c r="IY34" s="182">
        <v>0</v>
      </c>
      <c r="IZ34" s="183">
        <v>0</v>
      </c>
      <c r="JA34" s="140">
        <v>0</v>
      </c>
      <c r="JB34" s="140">
        <v>0</v>
      </c>
      <c r="JC34" s="1" t="s">
        <v>427</v>
      </c>
      <c r="JD34" s="1" t="s">
        <v>427</v>
      </c>
      <c r="JE34" s="1" t="s">
        <v>427</v>
      </c>
      <c r="JF34" s="1" t="s">
        <v>427</v>
      </c>
      <c r="JG34" s="1">
        <v>0</v>
      </c>
      <c r="JH34" s="1">
        <v>0</v>
      </c>
      <c r="JI34" s="284"/>
      <c r="JM34" s="261"/>
      <c r="JN34" s="262"/>
      <c r="JO34" s="284"/>
      <c r="JP34" s="284"/>
    </row>
    <row r="35" spans="1:276" x14ac:dyDescent="0.25">
      <c r="A35" s="2">
        <f>IF(OR('Table 1'!$L$2="All Regions",'Table 1'!$L$2=" "), 1,IF('Table 1'!$L$2='DATA TEMPLATE 1617'!L35,1,0))</f>
        <v>1</v>
      </c>
      <c r="B35" s="2">
        <f>IF(OR('Table 1'!$L$3="All Disciplines",'Table 1'!$L$3=" "), 1,IF('Table 1'!$L$3='DATA TEMPLATE 1617'!M35,1,0))</f>
        <v>1</v>
      </c>
      <c r="C35" s="2">
        <f>IF(OR('Table 1'!$L$4="All Organisations",'Table 1'!$L$4=" "), 1,IF('Table 1'!$L$4='DATA TEMPLATE 1617'!N35,1,0))</f>
        <v>1</v>
      </c>
      <c r="D35" s="2">
        <f t="shared" si="2"/>
        <v>3</v>
      </c>
      <c r="E35" s="236">
        <f>IF('Table 2'!$L$2="All Diverse Led",$IZ35,IF('Table 2'!$L$2='DATA TEMPLATE 1617'!JG35,4,0))</f>
        <v>0</v>
      </c>
      <c r="F35" s="236">
        <f>IF('Table 2'!$L$2="All Diverse Led",$IZ35,IF('Table 2'!$L$2='DATA TEMPLATE 1617'!JH35,4,0))</f>
        <v>0</v>
      </c>
      <c r="G35" s="237">
        <f t="shared" si="1"/>
        <v>0</v>
      </c>
      <c r="H35" s="1" t="s">
        <v>471</v>
      </c>
      <c r="I35" s="1">
        <v>0</v>
      </c>
      <c r="J35" s="1" t="b">
        <v>0</v>
      </c>
      <c r="K35" s="284">
        <v>33</v>
      </c>
      <c r="L35" t="s">
        <v>444</v>
      </c>
      <c r="M35" t="s">
        <v>437</v>
      </c>
      <c r="N35" s="323" t="s">
        <v>460</v>
      </c>
      <c r="O35" s="76">
        <v>3233790</v>
      </c>
      <c r="P35" s="76">
        <v>1365769</v>
      </c>
      <c r="Q35" s="76">
        <v>137104</v>
      </c>
      <c r="R35" s="76">
        <v>143234</v>
      </c>
      <c r="S35" s="76">
        <v>1000</v>
      </c>
      <c r="T35" s="76">
        <v>4880897</v>
      </c>
      <c r="U35">
        <v>2107730</v>
      </c>
      <c r="V35">
        <v>600391</v>
      </c>
      <c r="W35">
        <v>178099</v>
      </c>
      <c r="X35">
        <v>695023</v>
      </c>
      <c r="Y35">
        <v>33135</v>
      </c>
      <c r="AB35">
        <v>981696</v>
      </c>
      <c r="AC35">
        <v>167605</v>
      </c>
      <c r="AD35">
        <v>4763679</v>
      </c>
      <c r="AE35" s="1">
        <v>414</v>
      </c>
      <c r="AF35" s="1">
        <v>309</v>
      </c>
      <c r="AG35" s="1">
        <v>126035</v>
      </c>
      <c r="AH35" s="1">
        <v>2137</v>
      </c>
      <c r="AI35" s="1">
        <v>3</v>
      </c>
      <c r="AJ35" s="1">
        <v>3</v>
      </c>
      <c r="AK35" s="1">
        <v>235</v>
      </c>
      <c r="AL35" s="1">
        <v>0</v>
      </c>
      <c r="AM35" s="1">
        <v>0</v>
      </c>
      <c r="AN35" s="1">
        <v>0</v>
      </c>
      <c r="AO35" s="1">
        <v>0</v>
      </c>
      <c r="AP35" s="1">
        <v>0</v>
      </c>
      <c r="AQ35" s="1">
        <v>166</v>
      </c>
      <c r="AR35" s="1">
        <v>99</v>
      </c>
      <c r="AS35" s="1">
        <v>53503</v>
      </c>
      <c r="AT35" s="1">
        <v>2137</v>
      </c>
      <c r="AU35" s="1">
        <v>0</v>
      </c>
      <c r="AV35" s="1">
        <v>0</v>
      </c>
      <c r="AW35" s="1">
        <v>0</v>
      </c>
      <c r="AX35" s="1">
        <v>0</v>
      </c>
      <c r="AY35" s="1">
        <v>0</v>
      </c>
      <c r="AZ35" s="1">
        <v>0</v>
      </c>
      <c r="BA35" s="1">
        <v>0</v>
      </c>
      <c r="BB35" s="1">
        <v>0</v>
      </c>
      <c r="BC35" s="3">
        <v>3</v>
      </c>
      <c r="BD35" s="3">
        <v>3</v>
      </c>
      <c r="BE35" s="3">
        <v>235</v>
      </c>
      <c r="BF35" s="3">
        <v>0</v>
      </c>
      <c r="BG35" s="241">
        <v>166</v>
      </c>
      <c r="BH35" s="242">
        <v>99</v>
      </c>
      <c r="BI35" s="242">
        <v>53503</v>
      </c>
      <c r="BJ35" s="243">
        <v>2137</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s="244">
        <v>0</v>
      </c>
      <c r="CJ35" s="244">
        <v>0</v>
      </c>
      <c r="CK35" s="244">
        <v>0</v>
      </c>
      <c r="CL35" s="244">
        <v>0</v>
      </c>
      <c r="CM35" s="241">
        <v>0</v>
      </c>
      <c r="CN35" s="242">
        <v>0</v>
      </c>
      <c r="CO35" s="242">
        <v>0</v>
      </c>
      <c r="CP35" s="243">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1">
        <v>0</v>
      </c>
      <c r="DO35" s="244">
        <v>0</v>
      </c>
      <c r="DP35" s="244">
        <v>0</v>
      </c>
      <c r="DQ35" s="244">
        <v>0</v>
      </c>
      <c r="DR35" s="244">
        <v>0</v>
      </c>
      <c r="DS35" s="241">
        <v>0</v>
      </c>
      <c r="DT35" s="242">
        <v>0</v>
      </c>
      <c r="DU35" s="242">
        <v>0</v>
      </c>
      <c r="DV35" s="243">
        <v>0</v>
      </c>
      <c r="DW35">
        <v>35</v>
      </c>
      <c r="DX35">
        <v>20</v>
      </c>
      <c r="DY35">
        <v>2342</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s="244">
        <v>0</v>
      </c>
      <c r="EV35" s="244">
        <v>0</v>
      </c>
      <c r="EW35" s="244">
        <v>0</v>
      </c>
      <c r="EX35" s="244">
        <v>0</v>
      </c>
      <c r="EY35" s="241">
        <v>0</v>
      </c>
      <c r="EZ35" s="242">
        <v>0</v>
      </c>
      <c r="FA35" s="242">
        <v>0</v>
      </c>
      <c r="FB35" s="243">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v>0</v>
      </c>
      <c r="FW35">
        <v>0</v>
      </c>
      <c r="FX35">
        <v>0</v>
      </c>
      <c r="FY35">
        <v>0</v>
      </c>
      <c r="FZ35">
        <v>0</v>
      </c>
      <c r="GA35">
        <v>0</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v>
      </c>
      <c r="GX35">
        <v>0</v>
      </c>
      <c r="GY35">
        <v>12</v>
      </c>
      <c r="GZ35">
        <v>154108</v>
      </c>
      <c r="HA35">
        <v>0</v>
      </c>
      <c r="HB35">
        <v>0</v>
      </c>
      <c r="HC35">
        <v>0</v>
      </c>
      <c r="HD35">
        <v>0</v>
      </c>
      <c r="HE35">
        <v>0</v>
      </c>
      <c r="HF35">
        <v>0</v>
      </c>
      <c r="HG35">
        <v>0</v>
      </c>
      <c r="HH35">
        <v>0</v>
      </c>
      <c r="HI35">
        <v>0</v>
      </c>
      <c r="HJ35">
        <v>0</v>
      </c>
      <c r="HK35">
        <v>0</v>
      </c>
      <c r="HL35">
        <v>3</v>
      </c>
      <c r="HM35">
        <v>7</v>
      </c>
      <c r="HN35">
        <v>0</v>
      </c>
      <c r="HO35">
        <v>0</v>
      </c>
      <c r="HP35">
        <v>0</v>
      </c>
      <c r="HQ35" s="139">
        <v>3</v>
      </c>
      <c r="HR35" s="140">
        <v>2</v>
      </c>
      <c r="HS35" s="140">
        <v>0</v>
      </c>
      <c r="HT35" s="140">
        <v>0</v>
      </c>
      <c r="HU35" s="140">
        <v>0</v>
      </c>
      <c r="HV35" s="139">
        <v>0</v>
      </c>
      <c r="HW35" s="140">
        <v>0</v>
      </c>
      <c r="HX35" s="140">
        <v>0</v>
      </c>
      <c r="HY35" s="140">
        <v>0</v>
      </c>
      <c r="HZ35" s="140">
        <v>0</v>
      </c>
      <c r="IA35" s="139">
        <v>0</v>
      </c>
      <c r="IB35" s="140">
        <v>0</v>
      </c>
      <c r="IC35" s="140">
        <v>0</v>
      </c>
      <c r="ID35" s="140">
        <v>0</v>
      </c>
      <c r="IE35" s="140">
        <v>0</v>
      </c>
      <c r="IF35" s="139">
        <v>6</v>
      </c>
      <c r="IG35" s="140">
        <v>9</v>
      </c>
      <c r="IH35" s="140">
        <v>0</v>
      </c>
      <c r="II35" s="140">
        <v>0</v>
      </c>
      <c r="IJ35" s="140">
        <v>0</v>
      </c>
      <c r="IK35" s="140">
        <v>0</v>
      </c>
      <c r="IL35" s="140">
        <v>0</v>
      </c>
      <c r="IM35" s="140">
        <v>0</v>
      </c>
      <c r="IN35" s="139">
        <v>0</v>
      </c>
      <c r="IO35" s="140">
        <v>0</v>
      </c>
      <c r="IP35" s="140">
        <v>0</v>
      </c>
      <c r="IQ35" s="140">
        <v>0</v>
      </c>
      <c r="IR35" s="141">
        <v>0</v>
      </c>
      <c r="IS35" s="139">
        <v>1</v>
      </c>
      <c r="IT35" s="141">
        <v>1</v>
      </c>
      <c r="IU35" s="141">
        <v>10</v>
      </c>
      <c r="IV35" s="141">
        <v>5</v>
      </c>
      <c r="IW35" s="180">
        <v>15</v>
      </c>
      <c r="IX35" s="182">
        <v>6.6666666666666666E-2</v>
      </c>
      <c r="IY35" s="182">
        <v>6.6666666666666666E-2</v>
      </c>
      <c r="IZ35" s="183">
        <v>0</v>
      </c>
      <c r="JA35" s="140">
        <v>0</v>
      </c>
      <c r="JB35" s="140">
        <v>0</v>
      </c>
      <c r="JC35" s="1" t="s">
        <v>427</v>
      </c>
      <c r="JD35" s="1" t="s">
        <v>427</v>
      </c>
      <c r="JE35" s="1" t="s">
        <v>427</v>
      </c>
      <c r="JF35" s="1" t="s">
        <v>427</v>
      </c>
      <c r="JG35" s="1">
        <v>0</v>
      </c>
      <c r="JH35" s="1">
        <v>0</v>
      </c>
      <c r="JI35" s="284"/>
      <c r="JM35" s="261"/>
      <c r="JN35" s="262"/>
      <c r="JO35" s="284"/>
      <c r="JP35" s="284"/>
    </row>
    <row r="36" spans="1:276" x14ac:dyDescent="0.25">
      <c r="A36" s="2">
        <f>IF(OR('Table 1'!$L$2="All Regions",'Table 1'!$L$2=" "), 1,IF('Table 1'!$L$2='DATA TEMPLATE 1617'!L36,1,0))</f>
        <v>1</v>
      </c>
      <c r="B36" s="2">
        <f>IF(OR('Table 1'!$L$3="All Disciplines",'Table 1'!$L$3=" "), 1,IF('Table 1'!$L$3='DATA TEMPLATE 1617'!M36,1,0))</f>
        <v>1</v>
      </c>
      <c r="C36" s="2">
        <f>IF(OR('Table 1'!$L$4="All Organisations",'Table 1'!$L$4=" "), 1,IF('Table 1'!$L$4='DATA TEMPLATE 1617'!N36,1,0))</f>
        <v>1</v>
      </c>
      <c r="D36" s="2">
        <f t="shared" si="2"/>
        <v>3</v>
      </c>
      <c r="E36" s="236">
        <f>IF('Table 2'!$L$2="All Diverse Led",$IZ36,IF('Table 2'!$L$2='DATA TEMPLATE 1617'!JG36,4,0))</f>
        <v>0</v>
      </c>
      <c r="F36" s="236">
        <f>IF('Table 2'!$L$2="All Diverse Led",$IZ36,IF('Table 2'!$L$2='DATA TEMPLATE 1617'!JH36,4,0))</f>
        <v>0</v>
      </c>
      <c r="G36" s="237">
        <f t="shared" si="1"/>
        <v>0</v>
      </c>
      <c r="H36" s="1" t="s">
        <v>471</v>
      </c>
      <c r="I36" s="1">
        <v>0</v>
      </c>
      <c r="J36" s="1" t="b">
        <v>0</v>
      </c>
      <c r="K36" s="284">
        <v>34</v>
      </c>
      <c r="L36" t="s">
        <v>444</v>
      </c>
      <c r="M36" t="s">
        <v>443</v>
      </c>
      <c r="N36" s="323" t="s">
        <v>459</v>
      </c>
      <c r="O36" s="76">
        <v>411585</v>
      </c>
      <c r="P36" s="76">
        <v>257925</v>
      </c>
      <c r="Q36" s="76">
        <v>37456</v>
      </c>
      <c r="R36" s="76">
        <v>45750</v>
      </c>
      <c r="S36" s="76">
        <v>0</v>
      </c>
      <c r="T36" s="76">
        <v>752716</v>
      </c>
      <c r="U36">
        <v>182747</v>
      </c>
      <c r="V36">
        <v>82113</v>
      </c>
      <c r="W36">
        <v>159606</v>
      </c>
      <c r="X36">
        <v>231393</v>
      </c>
      <c r="Y36">
        <v>0</v>
      </c>
      <c r="AB36">
        <v>122962</v>
      </c>
      <c r="AC36">
        <v>0</v>
      </c>
      <c r="AD36">
        <v>778821</v>
      </c>
      <c r="AE36" s="1">
        <v>83</v>
      </c>
      <c r="AF36" s="1">
        <v>90</v>
      </c>
      <c r="AG36" s="1">
        <v>8217</v>
      </c>
      <c r="AH36" s="1">
        <v>0</v>
      </c>
      <c r="AI36" s="1">
        <v>0</v>
      </c>
      <c r="AJ36" s="1">
        <v>0</v>
      </c>
      <c r="AK36" s="1">
        <v>0</v>
      </c>
      <c r="AL36" s="1">
        <v>0</v>
      </c>
      <c r="AM36" s="1">
        <v>0</v>
      </c>
      <c r="AN36" s="1">
        <v>0</v>
      </c>
      <c r="AO36" s="1">
        <v>0</v>
      </c>
      <c r="AP36" s="1">
        <v>0</v>
      </c>
      <c r="AQ36" s="1">
        <v>24</v>
      </c>
      <c r="AR36" s="1">
        <v>36</v>
      </c>
      <c r="AS36" s="1">
        <v>2304</v>
      </c>
      <c r="AT36" s="1">
        <v>0</v>
      </c>
      <c r="AU36" s="1">
        <v>0</v>
      </c>
      <c r="AV36" s="1">
        <v>0</v>
      </c>
      <c r="AW36" s="1">
        <v>0</v>
      </c>
      <c r="AX36" s="1">
        <v>0</v>
      </c>
      <c r="AY36" s="1">
        <v>0</v>
      </c>
      <c r="AZ36" s="1">
        <v>0</v>
      </c>
      <c r="BA36" s="1">
        <v>0</v>
      </c>
      <c r="BB36" s="1">
        <v>0</v>
      </c>
      <c r="BC36" s="3">
        <v>0</v>
      </c>
      <c r="BD36" s="3">
        <v>0</v>
      </c>
      <c r="BE36" s="3">
        <v>0</v>
      </c>
      <c r="BF36" s="3">
        <v>0</v>
      </c>
      <c r="BG36" s="241">
        <v>24</v>
      </c>
      <c r="BH36" s="242">
        <v>36</v>
      </c>
      <c r="BI36" s="242">
        <v>2304</v>
      </c>
      <c r="BJ36" s="243">
        <v>0</v>
      </c>
      <c r="BK36">
        <v>12</v>
      </c>
      <c r="BL36">
        <v>1285</v>
      </c>
      <c r="BM36">
        <v>0</v>
      </c>
      <c r="BN36">
        <v>25700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s="244">
        <v>0</v>
      </c>
      <c r="CJ36" s="244">
        <v>0</v>
      </c>
      <c r="CK36" s="244">
        <v>0</v>
      </c>
      <c r="CL36" s="244">
        <v>0</v>
      </c>
      <c r="CM36" s="241">
        <v>0</v>
      </c>
      <c r="CN36" s="242">
        <v>0</v>
      </c>
      <c r="CO36" s="242">
        <v>0</v>
      </c>
      <c r="CP36" s="243">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1">
        <v>0</v>
      </c>
      <c r="DO36" s="244">
        <v>0</v>
      </c>
      <c r="DP36" s="244">
        <v>0</v>
      </c>
      <c r="DQ36" s="244">
        <v>0</v>
      </c>
      <c r="DR36" s="244">
        <v>0</v>
      </c>
      <c r="DS36" s="241">
        <v>0</v>
      </c>
      <c r="DT36" s="242">
        <v>0</v>
      </c>
      <c r="DU36" s="242">
        <v>0</v>
      </c>
      <c r="DV36" s="243">
        <v>0</v>
      </c>
      <c r="DW36">
        <v>1</v>
      </c>
      <c r="DX36">
        <v>4</v>
      </c>
      <c r="DY36">
        <v>0</v>
      </c>
      <c r="DZ36">
        <v>300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s="244">
        <v>0</v>
      </c>
      <c r="EV36" s="244">
        <v>0</v>
      </c>
      <c r="EW36" s="244">
        <v>0</v>
      </c>
      <c r="EX36" s="244">
        <v>0</v>
      </c>
      <c r="EY36" s="241">
        <v>0</v>
      </c>
      <c r="EZ36" s="242">
        <v>0</v>
      </c>
      <c r="FA36" s="242">
        <v>0</v>
      </c>
      <c r="FB36" s="243">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0</v>
      </c>
      <c r="HE36">
        <v>0</v>
      </c>
      <c r="HF36">
        <v>0</v>
      </c>
      <c r="HG36">
        <v>0</v>
      </c>
      <c r="HH36">
        <v>0</v>
      </c>
      <c r="HI36">
        <v>0</v>
      </c>
      <c r="HJ36">
        <v>0</v>
      </c>
      <c r="HK36">
        <v>0</v>
      </c>
      <c r="HL36">
        <v>2</v>
      </c>
      <c r="HM36">
        <v>7</v>
      </c>
      <c r="HN36">
        <v>0</v>
      </c>
      <c r="HO36">
        <v>0</v>
      </c>
      <c r="HP36">
        <v>0</v>
      </c>
      <c r="HQ36" s="139">
        <v>1</v>
      </c>
      <c r="HR36" s="140">
        <v>1</v>
      </c>
      <c r="HS36" s="140">
        <v>0</v>
      </c>
      <c r="HT36" s="140">
        <v>0</v>
      </c>
      <c r="HU36" s="140">
        <v>0</v>
      </c>
      <c r="HV36" s="139">
        <v>0</v>
      </c>
      <c r="HW36" s="140">
        <v>1</v>
      </c>
      <c r="HX36" s="140">
        <v>0</v>
      </c>
      <c r="HY36" s="140">
        <v>0</v>
      </c>
      <c r="HZ36" s="140">
        <v>0</v>
      </c>
      <c r="IA36" s="139">
        <v>0</v>
      </c>
      <c r="IB36" s="140">
        <v>0</v>
      </c>
      <c r="IC36" s="140">
        <v>0</v>
      </c>
      <c r="ID36" s="140">
        <v>0</v>
      </c>
      <c r="IE36" s="140">
        <v>0</v>
      </c>
      <c r="IF36" s="139">
        <v>3</v>
      </c>
      <c r="IG36" s="140">
        <v>9</v>
      </c>
      <c r="IH36" s="140">
        <v>0</v>
      </c>
      <c r="II36" s="140">
        <v>0</v>
      </c>
      <c r="IJ36" s="140">
        <v>0</v>
      </c>
      <c r="IK36" s="140">
        <v>0</v>
      </c>
      <c r="IL36" s="140">
        <v>0</v>
      </c>
      <c r="IM36" s="140">
        <v>0</v>
      </c>
      <c r="IN36" s="139">
        <v>0</v>
      </c>
      <c r="IO36" s="140">
        <v>0</v>
      </c>
      <c r="IP36" s="140">
        <v>0</v>
      </c>
      <c r="IQ36" s="140">
        <v>0</v>
      </c>
      <c r="IR36" s="141">
        <v>0</v>
      </c>
      <c r="IS36" s="139">
        <v>0</v>
      </c>
      <c r="IT36" s="141">
        <v>2</v>
      </c>
      <c r="IU36" s="141">
        <v>9</v>
      </c>
      <c r="IV36" s="141">
        <v>3</v>
      </c>
      <c r="IW36" s="180">
        <v>12</v>
      </c>
      <c r="IX36" s="182">
        <v>0.16666666666666666</v>
      </c>
      <c r="IY36" s="182">
        <v>0</v>
      </c>
      <c r="IZ36" s="183">
        <v>0</v>
      </c>
      <c r="JA36" s="140">
        <v>0</v>
      </c>
      <c r="JB36" s="140">
        <v>0</v>
      </c>
      <c r="JC36" s="1" t="s">
        <v>427</v>
      </c>
      <c r="JD36" s="1" t="s">
        <v>427</v>
      </c>
      <c r="JE36" s="1" t="s">
        <v>427</v>
      </c>
      <c r="JF36" s="1" t="s">
        <v>427</v>
      </c>
      <c r="JG36" s="1">
        <v>0</v>
      </c>
      <c r="JH36" s="1">
        <v>0</v>
      </c>
      <c r="JI36" s="284"/>
      <c r="JM36" s="261"/>
      <c r="JN36" s="262"/>
      <c r="JO36" s="284"/>
      <c r="JP36" s="284"/>
    </row>
    <row r="37" spans="1:276" x14ac:dyDescent="0.25">
      <c r="A37" s="2">
        <f>IF(OR('Table 1'!$L$2="All Regions",'Table 1'!$L$2=" "), 1,IF('Table 1'!$L$2='DATA TEMPLATE 1617'!L37,1,0))</f>
        <v>1</v>
      </c>
      <c r="B37" s="2">
        <f>IF(OR('Table 1'!$L$3="All Disciplines",'Table 1'!$L$3=" "), 1,IF('Table 1'!$L$3='DATA TEMPLATE 1617'!M37,1,0))</f>
        <v>1</v>
      </c>
      <c r="C37" s="2">
        <f>IF(OR('Table 1'!$L$4="All Organisations",'Table 1'!$L$4=" "), 1,IF('Table 1'!$L$4='DATA TEMPLATE 1617'!N37,1,0))</f>
        <v>1</v>
      </c>
      <c r="D37" s="2">
        <f t="shared" si="2"/>
        <v>3</v>
      </c>
      <c r="E37" s="236">
        <f>IF('Table 2'!$L$2="All Diverse Led",$IZ37,IF('Table 2'!$L$2='DATA TEMPLATE 1617'!JG37,4,0))</f>
        <v>0</v>
      </c>
      <c r="F37" s="236">
        <f>IF('Table 2'!$L$2="All Diverse Led",$IZ37,IF('Table 2'!$L$2='DATA TEMPLATE 1617'!JH37,4,0))</f>
        <v>0</v>
      </c>
      <c r="G37" s="237">
        <f t="shared" si="1"/>
        <v>0</v>
      </c>
      <c r="H37" s="1" t="s">
        <v>471</v>
      </c>
      <c r="I37" s="1">
        <v>0</v>
      </c>
      <c r="J37" s="1" t="b">
        <v>0</v>
      </c>
      <c r="K37" s="284">
        <v>35</v>
      </c>
      <c r="L37" t="s">
        <v>444</v>
      </c>
      <c r="M37" t="s">
        <v>438</v>
      </c>
      <c r="N37" s="323" t="s">
        <v>460</v>
      </c>
      <c r="O37" s="76">
        <v>693709</v>
      </c>
      <c r="P37" s="76">
        <v>120000</v>
      </c>
      <c r="Q37" s="76">
        <v>497778</v>
      </c>
      <c r="R37" s="76">
        <v>22887</v>
      </c>
      <c r="S37" s="76">
        <v>0</v>
      </c>
      <c r="T37" s="76">
        <v>1334374</v>
      </c>
      <c r="U37">
        <v>1166654</v>
      </c>
      <c r="V37">
        <v>53077</v>
      </c>
      <c r="W37">
        <v>25125</v>
      </c>
      <c r="X37">
        <v>13019</v>
      </c>
      <c r="Y37">
        <v>1282</v>
      </c>
      <c r="AB37">
        <v>155760</v>
      </c>
      <c r="AC37">
        <v>0</v>
      </c>
      <c r="AD37">
        <v>1414917</v>
      </c>
      <c r="AE37" s="1">
        <v>107</v>
      </c>
      <c r="AF37" s="1">
        <v>20</v>
      </c>
      <c r="AG37" s="1">
        <v>29678</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96</v>
      </c>
      <c r="AZ37" s="1">
        <v>0</v>
      </c>
      <c r="BA37" s="1">
        <v>0</v>
      </c>
      <c r="BB37" s="1">
        <v>0</v>
      </c>
      <c r="BC37" s="3">
        <v>0</v>
      </c>
      <c r="BD37" s="3">
        <v>0</v>
      </c>
      <c r="BE37" s="3">
        <v>0</v>
      </c>
      <c r="BF37" s="3">
        <v>0</v>
      </c>
      <c r="BG37" s="241">
        <v>96</v>
      </c>
      <c r="BH37" s="242">
        <v>0</v>
      </c>
      <c r="BI37" s="242">
        <v>0</v>
      </c>
      <c r="BJ37" s="243">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s="244">
        <v>0</v>
      </c>
      <c r="CJ37" s="244">
        <v>0</v>
      </c>
      <c r="CK37" s="244">
        <v>0</v>
      </c>
      <c r="CL37" s="244">
        <v>0</v>
      </c>
      <c r="CM37" s="241">
        <v>0</v>
      </c>
      <c r="CN37" s="242">
        <v>0</v>
      </c>
      <c r="CO37" s="242">
        <v>0</v>
      </c>
      <c r="CP37" s="243">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1">
        <v>0</v>
      </c>
      <c r="DO37" s="244">
        <v>0</v>
      </c>
      <c r="DP37" s="244">
        <v>0</v>
      </c>
      <c r="DQ37" s="244">
        <v>0</v>
      </c>
      <c r="DR37" s="244">
        <v>0</v>
      </c>
      <c r="DS37" s="241">
        <v>0</v>
      </c>
      <c r="DT37" s="242">
        <v>0</v>
      </c>
      <c r="DU37" s="242">
        <v>0</v>
      </c>
      <c r="DV37" s="243">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s="244">
        <v>0</v>
      </c>
      <c r="EV37" s="244">
        <v>0</v>
      </c>
      <c r="EW37" s="244">
        <v>0</v>
      </c>
      <c r="EX37" s="244">
        <v>0</v>
      </c>
      <c r="EY37" s="241">
        <v>0</v>
      </c>
      <c r="EZ37" s="242">
        <v>0</v>
      </c>
      <c r="FA37" s="242">
        <v>0</v>
      </c>
      <c r="FB37" s="243">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c r="GL37">
        <v>0</v>
      </c>
      <c r="GM37">
        <v>0</v>
      </c>
      <c r="GN37">
        <v>0</v>
      </c>
      <c r="GO37">
        <v>0</v>
      </c>
      <c r="GP37">
        <v>0</v>
      </c>
      <c r="GQ37">
        <v>0</v>
      </c>
      <c r="GR37">
        <v>0</v>
      </c>
      <c r="GS37">
        <v>0</v>
      </c>
      <c r="GT37">
        <v>0</v>
      </c>
      <c r="GU37">
        <v>0</v>
      </c>
      <c r="GV37">
        <v>0</v>
      </c>
      <c r="GW37">
        <v>0</v>
      </c>
      <c r="GX37">
        <v>0</v>
      </c>
      <c r="GY37">
        <v>0</v>
      </c>
      <c r="GZ37">
        <v>0</v>
      </c>
      <c r="HA37">
        <v>0</v>
      </c>
      <c r="HB37">
        <v>0</v>
      </c>
      <c r="HC37">
        <v>0</v>
      </c>
      <c r="HD37">
        <v>0</v>
      </c>
      <c r="HE37">
        <v>0</v>
      </c>
      <c r="HF37">
        <v>0</v>
      </c>
      <c r="HG37">
        <v>0</v>
      </c>
      <c r="HH37">
        <v>0</v>
      </c>
      <c r="HI37">
        <v>0</v>
      </c>
      <c r="HJ37">
        <v>0</v>
      </c>
      <c r="HK37">
        <v>0</v>
      </c>
      <c r="HL37">
        <v>4</v>
      </c>
      <c r="HM37">
        <v>3</v>
      </c>
      <c r="HN37">
        <v>0</v>
      </c>
      <c r="HO37">
        <v>0</v>
      </c>
      <c r="HP37">
        <v>0</v>
      </c>
      <c r="HQ37" s="139">
        <v>3</v>
      </c>
      <c r="HR37" s="140">
        <v>2</v>
      </c>
      <c r="HS37" s="140">
        <v>0</v>
      </c>
      <c r="HT37" s="140">
        <v>0</v>
      </c>
      <c r="HU37" s="140">
        <v>0</v>
      </c>
      <c r="HV37" s="139">
        <v>0</v>
      </c>
      <c r="HW37" s="140">
        <v>0</v>
      </c>
      <c r="HX37" s="140">
        <v>0</v>
      </c>
      <c r="HY37" s="140">
        <v>0</v>
      </c>
      <c r="HZ37" s="140">
        <v>0</v>
      </c>
      <c r="IA37" s="139">
        <v>0</v>
      </c>
      <c r="IB37" s="140">
        <v>0</v>
      </c>
      <c r="IC37" s="140">
        <v>0</v>
      </c>
      <c r="ID37" s="140">
        <v>0</v>
      </c>
      <c r="IE37" s="140">
        <v>0</v>
      </c>
      <c r="IF37" s="139">
        <v>7</v>
      </c>
      <c r="IG37" s="140">
        <v>5</v>
      </c>
      <c r="IH37" s="140">
        <v>0</v>
      </c>
      <c r="II37" s="140">
        <v>0</v>
      </c>
      <c r="IJ37" s="140">
        <v>0</v>
      </c>
      <c r="IK37" s="140">
        <v>0</v>
      </c>
      <c r="IL37" s="140">
        <v>0</v>
      </c>
      <c r="IM37" s="140">
        <v>0</v>
      </c>
      <c r="IN37" s="139">
        <v>0</v>
      </c>
      <c r="IO37" s="140">
        <v>0</v>
      </c>
      <c r="IP37" s="140">
        <v>0</v>
      </c>
      <c r="IQ37" s="140">
        <v>0</v>
      </c>
      <c r="IR37" s="141">
        <v>0</v>
      </c>
      <c r="IS37" s="139">
        <v>0</v>
      </c>
      <c r="IT37" s="141">
        <v>0</v>
      </c>
      <c r="IU37" s="141">
        <v>7</v>
      </c>
      <c r="IV37" s="141">
        <v>5</v>
      </c>
      <c r="IW37" s="180">
        <v>12</v>
      </c>
      <c r="IX37" s="182">
        <v>0</v>
      </c>
      <c r="IY37" s="182">
        <v>0</v>
      </c>
      <c r="IZ37" s="183">
        <v>0</v>
      </c>
      <c r="JA37" s="140">
        <v>0</v>
      </c>
      <c r="JB37" s="140">
        <v>0</v>
      </c>
      <c r="JC37" s="1" t="s">
        <v>427</v>
      </c>
      <c r="JD37" s="1" t="s">
        <v>427</v>
      </c>
      <c r="JE37" s="1" t="s">
        <v>427</v>
      </c>
      <c r="JF37" s="1" t="s">
        <v>427</v>
      </c>
      <c r="JG37" s="1">
        <v>0</v>
      </c>
      <c r="JH37" s="1">
        <v>0</v>
      </c>
      <c r="JI37" s="284"/>
      <c r="JM37" s="261"/>
      <c r="JN37" s="262"/>
      <c r="JO37" s="284"/>
      <c r="JP37" s="284"/>
    </row>
    <row r="38" spans="1:276" x14ac:dyDescent="0.25">
      <c r="A38" s="2">
        <f>IF(OR('Table 1'!$L$2="All Regions",'Table 1'!$L$2=" "), 1,IF('Table 1'!$L$2='DATA TEMPLATE 1617'!L38,1,0))</f>
        <v>1</v>
      </c>
      <c r="B38" s="2">
        <f>IF(OR('Table 1'!$L$3="All Disciplines",'Table 1'!$L$3=" "), 1,IF('Table 1'!$L$3='DATA TEMPLATE 1617'!M38,1,0))</f>
        <v>1</v>
      </c>
      <c r="C38" s="2">
        <f>IF(OR('Table 1'!$L$4="All Organisations",'Table 1'!$L$4=" "), 1,IF('Table 1'!$L$4='DATA TEMPLATE 1617'!N38,1,0))</f>
        <v>1</v>
      </c>
      <c r="D38" s="2">
        <f t="shared" si="2"/>
        <v>3</v>
      </c>
      <c r="E38" s="236">
        <f>IF('Table 2'!$L$2="All Diverse Led",$IZ38,IF('Table 2'!$L$2='DATA TEMPLATE 1617'!JG38,4,0))</f>
        <v>0</v>
      </c>
      <c r="F38" s="236">
        <f>IF('Table 2'!$L$2="All Diverse Led",$IZ38,IF('Table 2'!$L$2='DATA TEMPLATE 1617'!JH38,4,0))</f>
        <v>0</v>
      </c>
      <c r="G38" s="237">
        <f t="shared" si="1"/>
        <v>0</v>
      </c>
      <c r="H38" s="1" t="s">
        <v>471</v>
      </c>
      <c r="I38" s="1">
        <v>0</v>
      </c>
      <c r="J38" s="1" t="b">
        <v>0</v>
      </c>
      <c r="K38" s="284">
        <v>36</v>
      </c>
      <c r="L38" t="s">
        <v>444</v>
      </c>
      <c r="M38" t="s">
        <v>440</v>
      </c>
      <c r="N38" s="323" t="s">
        <v>459</v>
      </c>
      <c r="O38" s="76">
        <v>36951</v>
      </c>
      <c r="P38" s="76">
        <v>131758</v>
      </c>
      <c r="Q38" s="76">
        <v>7611</v>
      </c>
      <c r="R38" s="76">
        <v>35500</v>
      </c>
      <c r="S38" s="76">
        <v>38340</v>
      </c>
      <c r="T38" s="76">
        <v>250160</v>
      </c>
      <c r="U38">
        <v>88699</v>
      </c>
      <c r="V38">
        <v>14644</v>
      </c>
      <c r="W38">
        <v>48292</v>
      </c>
      <c r="X38">
        <v>9161</v>
      </c>
      <c r="Y38">
        <v>4203</v>
      </c>
      <c r="AB38">
        <v>45019</v>
      </c>
      <c r="AC38">
        <v>2442</v>
      </c>
      <c r="AD38">
        <v>212460</v>
      </c>
      <c r="AE38" s="1">
        <v>140</v>
      </c>
      <c r="AF38" s="1">
        <v>5</v>
      </c>
      <c r="AG38" s="1">
        <v>0</v>
      </c>
      <c r="AH38" s="1">
        <v>12400</v>
      </c>
      <c r="AI38" s="1">
        <v>0</v>
      </c>
      <c r="AJ38" s="1">
        <v>0</v>
      </c>
      <c r="AK38" s="1">
        <v>0</v>
      </c>
      <c r="AL38" s="1">
        <v>0</v>
      </c>
      <c r="AM38" s="1">
        <v>0</v>
      </c>
      <c r="AN38" s="1">
        <v>0</v>
      </c>
      <c r="AO38" s="1">
        <v>0</v>
      </c>
      <c r="AP38" s="1">
        <v>0</v>
      </c>
      <c r="AQ38" s="1">
        <v>0</v>
      </c>
      <c r="AR38" s="1">
        <v>0</v>
      </c>
      <c r="AS38" s="1">
        <v>0</v>
      </c>
      <c r="AT38" s="1">
        <v>0</v>
      </c>
      <c r="AU38" s="1">
        <v>0</v>
      </c>
      <c r="AV38" s="1">
        <v>0</v>
      </c>
      <c r="AW38" s="1">
        <v>0</v>
      </c>
      <c r="AX38" s="1">
        <v>0</v>
      </c>
      <c r="AY38" s="1">
        <v>0</v>
      </c>
      <c r="AZ38" s="1">
        <v>0</v>
      </c>
      <c r="BA38" s="1">
        <v>0</v>
      </c>
      <c r="BB38" s="1">
        <v>0</v>
      </c>
      <c r="BC38" s="3">
        <v>0</v>
      </c>
      <c r="BD38" s="3">
        <v>0</v>
      </c>
      <c r="BE38" s="3">
        <v>0</v>
      </c>
      <c r="BF38" s="3">
        <v>0</v>
      </c>
      <c r="BG38" s="241">
        <v>0</v>
      </c>
      <c r="BH38" s="242">
        <v>0</v>
      </c>
      <c r="BI38" s="242">
        <v>0</v>
      </c>
      <c r="BJ38" s="243">
        <v>0</v>
      </c>
      <c r="BK38">
        <v>19</v>
      </c>
      <c r="BL38">
        <v>608</v>
      </c>
      <c r="BM38">
        <v>0</v>
      </c>
      <c r="BN38">
        <v>59820</v>
      </c>
      <c r="BO38">
        <v>0</v>
      </c>
      <c r="BP38">
        <v>0</v>
      </c>
      <c r="BQ38">
        <v>0</v>
      </c>
      <c r="BR38">
        <v>0</v>
      </c>
      <c r="BS38">
        <v>1</v>
      </c>
      <c r="BT38">
        <v>24</v>
      </c>
      <c r="BU38">
        <v>0</v>
      </c>
      <c r="BV38">
        <v>1750</v>
      </c>
      <c r="BW38">
        <v>2</v>
      </c>
      <c r="BX38">
        <v>192</v>
      </c>
      <c r="BY38">
        <v>0</v>
      </c>
      <c r="BZ38">
        <v>32000</v>
      </c>
      <c r="CA38">
        <v>0</v>
      </c>
      <c r="CB38">
        <v>0</v>
      </c>
      <c r="CC38">
        <v>0</v>
      </c>
      <c r="CD38">
        <v>0</v>
      </c>
      <c r="CE38">
        <v>0</v>
      </c>
      <c r="CF38">
        <v>0</v>
      </c>
      <c r="CG38">
        <v>0</v>
      </c>
      <c r="CH38">
        <v>0</v>
      </c>
      <c r="CI38" s="244">
        <v>1</v>
      </c>
      <c r="CJ38" s="244">
        <v>24</v>
      </c>
      <c r="CK38" s="244">
        <v>0</v>
      </c>
      <c r="CL38" s="244">
        <v>1750</v>
      </c>
      <c r="CM38" s="241">
        <v>2</v>
      </c>
      <c r="CN38" s="242">
        <v>192</v>
      </c>
      <c r="CO38" s="242">
        <v>0</v>
      </c>
      <c r="CP38" s="243">
        <v>32000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1">
        <v>0</v>
      </c>
      <c r="DO38" s="244">
        <v>0</v>
      </c>
      <c r="DP38" s="244">
        <v>0</v>
      </c>
      <c r="DQ38" s="244">
        <v>0</v>
      </c>
      <c r="DR38" s="244">
        <v>0</v>
      </c>
      <c r="DS38" s="241">
        <v>0</v>
      </c>
      <c r="DT38" s="242">
        <v>0</v>
      </c>
      <c r="DU38" s="242">
        <v>0</v>
      </c>
      <c r="DV38" s="243">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s="244">
        <v>0</v>
      </c>
      <c r="EV38" s="244">
        <v>0</v>
      </c>
      <c r="EW38" s="244">
        <v>0</v>
      </c>
      <c r="EX38" s="244">
        <v>0</v>
      </c>
      <c r="EY38" s="241">
        <v>0</v>
      </c>
      <c r="EZ38" s="242">
        <v>0</v>
      </c>
      <c r="FA38" s="242">
        <v>0</v>
      </c>
      <c r="FB38" s="243">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1</v>
      </c>
      <c r="FX38">
        <v>800</v>
      </c>
      <c r="FY38">
        <v>0</v>
      </c>
      <c r="FZ38">
        <v>0</v>
      </c>
      <c r="GA38">
        <v>800</v>
      </c>
      <c r="GB38">
        <v>1</v>
      </c>
      <c r="GC38">
        <v>30</v>
      </c>
      <c r="GD38">
        <v>0</v>
      </c>
      <c r="GE38">
        <v>0</v>
      </c>
      <c r="GF38">
        <v>0</v>
      </c>
      <c r="GG38">
        <v>700</v>
      </c>
      <c r="GH38">
        <v>0</v>
      </c>
      <c r="GI38">
        <v>4</v>
      </c>
      <c r="GJ38">
        <v>0</v>
      </c>
      <c r="GK38">
        <v>24</v>
      </c>
      <c r="GL38">
        <v>0</v>
      </c>
      <c r="GM38">
        <v>0</v>
      </c>
      <c r="GN38">
        <v>0</v>
      </c>
      <c r="GO38">
        <v>0</v>
      </c>
      <c r="GP38">
        <v>0</v>
      </c>
      <c r="GQ38">
        <v>0</v>
      </c>
      <c r="GR38">
        <v>0</v>
      </c>
      <c r="GS38">
        <v>0</v>
      </c>
      <c r="GT38">
        <v>0</v>
      </c>
      <c r="GU38">
        <v>0</v>
      </c>
      <c r="GV38">
        <v>0</v>
      </c>
      <c r="GW38">
        <v>0</v>
      </c>
      <c r="GX38">
        <v>0</v>
      </c>
      <c r="GY38">
        <v>0</v>
      </c>
      <c r="GZ38">
        <v>0</v>
      </c>
      <c r="HA38">
        <v>0</v>
      </c>
      <c r="HB38">
        <v>0</v>
      </c>
      <c r="HC38">
        <v>0</v>
      </c>
      <c r="HD38">
        <v>0</v>
      </c>
      <c r="HE38">
        <v>0</v>
      </c>
      <c r="HF38">
        <v>0</v>
      </c>
      <c r="HG38">
        <v>0</v>
      </c>
      <c r="HH38">
        <v>0</v>
      </c>
      <c r="HI38">
        <v>0</v>
      </c>
      <c r="HJ38">
        <v>0</v>
      </c>
      <c r="HK38">
        <v>0</v>
      </c>
      <c r="HL38">
        <v>5</v>
      </c>
      <c r="HM38">
        <v>3</v>
      </c>
      <c r="HN38">
        <v>0</v>
      </c>
      <c r="HO38">
        <v>0</v>
      </c>
      <c r="HP38">
        <v>0</v>
      </c>
      <c r="HQ38" s="139">
        <v>0</v>
      </c>
      <c r="HR38" s="140">
        <v>0</v>
      </c>
      <c r="HS38" s="140">
        <v>0</v>
      </c>
      <c r="HT38" s="140">
        <v>0</v>
      </c>
      <c r="HU38" s="140">
        <v>0</v>
      </c>
      <c r="HV38" s="139">
        <v>0</v>
      </c>
      <c r="HW38" s="140">
        <v>0</v>
      </c>
      <c r="HX38" s="140">
        <v>0</v>
      </c>
      <c r="HY38" s="140">
        <v>0</v>
      </c>
      <c r="HZ38" s="140">
        <v>0</v>
      </c>
      <c r="IA38" s="139">
        <v>3</v>
      </c>
      <c r="IB38" s="140">
        <v>1</v>
      </c>
      <c r="IC38" s="140">
        <v>0</v>
      </c>
      <c r="ID38" s="140">
        <v>0</v>
      </c>
      <c r="IE38" s="140">
        <v>0</v>
      </c>
      <c r="IF38" s="139">
        <v>8</v>
      </c>
      <c r="IG38" s="140">
        <v>4</v>
      </c>
      <c r="IH38" s="140">
        <v>0</v>
      </c>
      <c r="II38" s="140">
        <v>0</v>
      </c>
      <c r="IJ38" s="140">
        <v>0</v>
      </c>
      <c r="IK38" s="140">
        <v>0</v>
      </c>
      <c r="IL38" s="140">
        <v>0</v>
      </c>
      <c r="IM38" s="140">
        <v>2</v>
      </c>
      <c r="IN38" s="139">
        <v>2</v>
      </c>
      <c r="IO38" s="140">
        <v>0</v>
      </c>
      <c r="IP38" s="140">
        <v>0</v>
      </c>
      <c r="IQ38" s="140">
        <v>0</v>
      </c>
      <c r="IR38" s="141">
        <v>0</v>
      </c>
      <c r="IS38" s="139">
        <v>0</v>
      </c>
      <c r="IT38" s="141">
        <v>3</v>
      </c>
      <c r="IU38" s="141">
        <v>8</v>
      </c>
      <c r="IV38" s="141">
        <v>4</v>
      </c>
      <c r="IW38" s="180">
        <v>12</v>
      </c>
      <c r="IX38" s="182">
        <v>0.41666666666666669</v>
      </c>
      <c r="IY38" s="182">
        <v>0</v>
      </c>
      <c r="IZ38" s="183">
        <v>0</v>
      </c>
      <c r="JA38" s="140">
        <v>0</v>
      </c>
      <c r="JB38" s="140">
        <v>0</v>
      </c>
      <c r="JC38" s="1" t="s">
        <v>427</v>
      </c>
      <c r="JD38" s="1" t="s">
        <v>427</v>
      </c>
      <c r="JE38" s="1" t="s">
        <v>427</v>
      </c>
      <c r="JF38" s="1" t="s">
        <v>427</v>
      </c>
      <c r="JG38" s="1">
        <v>0</v>
      </c>
      <c r="JH38" s="1">
        <v>0</v>
      </c>
      <c r="JI38" s="284"/>
      <c r="JM38" s="261"/>
      <c r="JN38" s="262"/>
      <c r="JO38" s="284"/>
      <c r="JP38" s="284"/>
    </row>
    <row r="39" spans="1:276" x14ac:dyDescent="0.25">
      <c r="A39" s="2">
        <f>IF(OR('Table 1'!$L$2="All Regions",'Table 1'!$L$2=" "), 1,IF('Table 1'!$L$2='DATA TEMPLATE 1617'!L39,1,0))</f>
        <v>1</v>
      </c>
      <c r="B39" s="2">
        <f>IF(OR('Table 1'!$L$3="All Disciplines",'Table 1'!$L$3=" "), 1,IF('Table 1'!$L$3='DATA TEMPLATE 1617'!M39,1,0))</f>
        <v>1</v>
      </c>
      <c r="C39" s="2">
        <f>IF(OR('Table 1'!$L$4="All Organisations",'Table 1'!$L$4=" "), 1,IF('Table 1'!$L$4='DATA TEMPLATE 1617'!N39,1,0))</f>
        <v>1</v>
      </c>
      <c r="D39" s="2">
        <f t="shared" si="2"/>
        <v>3</v>
      </c>
      <c r="E39" s="236">
        <f>IF('Table 2'!$L$2="All Diverse Led",$IZ39,IF('Table 2'!$L$2='DATA TEMPLATE 1617'!JG39,4,0))</f>
        <v>0</v>
      </c>
      <c r="F39" s="236">
        <f>IF('Table 2'!$L$2="All Diverse Led",$IZ39,IF('Table 2'!$L$2='DATA TEMPLATE 1617'!JH39,4,0))</f>
        <v>0</v>
      </c>
      <c r="G39" s="237">
        <f t="shared" si="1"/>
        <v>0</v>
      </c>
      <c r="H39" s="1" t="s">
        <v>471</v>
      </c>
      <c r="I39" s="1">
        <v>0</v>
      </c>
      <c r="J39" s="1" t="b">
        <v>0</v>
      </c>
      <c r="K39" s="284">
        <v>37</v>
      </c>
      <c r="L39" t="s">
        <v>444</v>
      </c>
      <c r="M39" t="s">
        <v>440</v>
      </c>
      <c r="N39" s="323" t="s">
        <v>458</v>
      </c>
      <c r="O39" s="76">
        <v>23649</v>
      </c>
      <c r="P39" s="76">
        <v>138800</v>
      </c>
      <c r="Q39" s="76">
        <v>9560</v>
      </c>
      <c r="R39" s="76">
        <v>36897</v>
      </c>
      <c r="S39" s="76">
        <v>600</v>
      </c>
      <c r="T39" s="76">
        <v>209506</v>
      </c>
      <c r="U39">
        <v>87775</v>
      </c>
      <c r="V39">
        <v>2955</v>
      </c>
      <c r="W39">
        <v>0</v>
      </c>
      <c r="X39">
        <v>0</v>
      </c>
      <c r="Y39">
        <v>0</v>
      </c>
      <c r="AB39">
        <v>100155</v>
      </c>
      <c r="AC39">
        <v>0</v>
      </c>
      <c r="AD39">
        <v>190885</v>
      </c>
      <c r="AE39" s="1">
        <v>29</v>
      </c>
      <c r="AF39" s="1">
        <v>29</v>
      </c>
      <c r="AG39" s="1">
        <v>1088</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1">
        <v>0</v>
      </c>
      <c r="BC39" s="3">
        <v>0</v>
      </c>
      <c r="BD39" s="3">
        <v>0</v>
      </c>
      <c r="BE39" s="3">
        <v>0</v>
      </c>
      <c r="BF39" s="3">
        <v>0</v>
      </c>
      <c r="BG39" s="241">
        <v>0</v>
      </c>
      <c r="BH39" s="242">
        <v>0</v>
      </c>
      <c r="BI39" s="242">
        <v>0</v>
      </c>
      <c r="BJ39" s="243">
        <v>0</v>
      </c>
      <c r="BK39">
        <v>10</v>
      </c>
      <c r="BL39">
        <v>116</v>
      </c>
      <c r="BM39">
        <v>664</v>
      </c>
      <c r="BN39">
        <v>18200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s="244">
        <v>0</v>
      </c>
      <c r="CJ39" s="244">
        <v>0</v>
      </c>
      <c r="CK39" s="244">
        <v>0</v>
      </c>
      <c r="CL39" s="244">
        <v>0</v>
      </c>
      <c r="CM39" s="241">
        <v>0</v>
      </c>
      <c r="CN39" s="242">
        <v>0</v>
      </c>
      <c r="CO39" s="242">
        <v>0</v>
      </c>
      <c r="CP39" s="243">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1">
        <v>0</v>
      </c>
      <c r="DO39" s="244">
        <v>0</v>
      </c>
      <c r="DP39" s="244">
        <v>0</v>
      </c>
      <c r="DQ39" s="244">
        <v>0</v>
      </c>
      <c r="DR39" s="244">
        <v>0</v>
      </c>
      <c r="DS39" s="241">
        <v>0</v>
      </c>
      <c r="DT39" s="242">
        <v>0</v>
      </c>
      <c r="DU39" s="242">
        <v>0</v>
      </c>
      <c r="DV39" s="243">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s="244">
        <v>0</v>
      </c>
      <c r="EV39" s="244">
        <v>0</v>
      </c>
      <c r="EW39" s="244">
        <v>0</v>
      </c>
      <c r="EX39" s="244">
        <v>0</v>
      </c>
      <c r="EY39" s="241">
        <v>0</v>
      </c>
      <c r="EZ39" s="242">
        <v>0</v>
      </c>
      <c r="FA39" s="242">
        <v>0</v>
      </c>
      <c r="FB39" s="243">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2</v>
      </c>
      <c r="GN39">
        <v>10000</v>
      </c>
      <c r="GO39">
        <v>2</v>
      </c>
      <c r="GP39">
        <v>10000</v>
      </c>
      <c r="GQ39">
        <v>0</v>
      </c>
      <c r="GR39">
        <v>0</v>
      </c>
      <c r="GS39">
        <v>0</v>
      </c>
      <c r="GT39">
        <v>10000</v>
      </c>
      <c r="GU39">
        <v>0</v>
      </c>
      <c r="GV39">
        <v>0</v>
      </c>
      <c r="GW39">
        <v>0</v>
      </c>
      <c r="GX39">
        <v>0</v>
      </c>
      <c r="GY39">
        <v>0</v>
      </c>
      <c r="GZ39">
        <v>0</v>
      </c>
      <c r="HA39">
        <v>0</v>
      </c>
      <c r="HB39">
        <v>0</v>
      </c>
      <c r="HC39">
        <v>0</v>
      </c>
      <c r="HD39">
        <v>0</v>
      </c>
      <c r="HE39">
        <v>0</v>
      </c>
      <c r="HF39">
        <v>0</v>
      </c>
      <c r="HG39">
        <v>0</v>
      </c>
      <c r="HH39">
        <v>0</v>
      </c>
      <c r="HI39">
        <v>0</v>
      </c>
      <c r="HJ39">
        <v>0</v>
      </c>
      <c r="HK39">
        <v>0</v>
      </c>
      <c r="HL39">
        <v>3</v>
      </c>
      <c r="HM39">
        <v>2</v>
      </c>
      <c r="HN39">
        <v>0</v>
      </c>
      <c r="HO39">
        <v>0</v>
      </c>
      <c r="HP39">
        <v>0</v>
      </c>
      <c r="HQ39" s="139">
        <v>1</v>
      </c>
      <c r="HR39" s="140">
        <v>3</v>
      </c>
      <c r="HS39" s="140">
        <v>0</v>
      </c>
      <c r="HT39" s="140">
        <v>0</v>
      </c>
      <c r="HU39" s="140">
        <v>0</v>
      </c>
      <c r="HV39" s="139">
        <v>0</v>
      </c>
      <c r="HW39" s="140">
        <v>0</v>
      </c>
      <c r="HX39" s="140">
        <v>0</v>
      </c>
      <c r="HY39" s="140">
        <v>0</v>
      </c>
      <c r="HZ39" s="140">
        <v>0</v>
      </c>
      <c r="IA39" s="139">
        <v>0</v>
      </c>
      <c r="IB39" s="140">
        <v>0</v>
      </c>
      <c r="IC39" s="140">
        <v>0</v>
      </c>
      <c r="ID39" s="140">
        <v>0</v>
      </c>
      <c r="IE39" s="140">
        <v>0</v>
      </c>
      <c r="IF39" s="139">
        <v>4</v>
      </c>
      <c r="IG39" s="140">
        <v>5</v>
      </c>
      <c r="IH39" s="140">
        <v>0</v>
      </c>
      <c r="II39" s="140">
        <v>0</v>
      </c>
      <c r="IJ39" s="140">
        <v>0</v>
      </c>
      <c r="IK39" s="140">
        <v>0</v>
      </c>
      <c r="IL39" s="140">
        <v>0</v>
      </c>
      <c r="IM39" s="140">
        <v>0</v>
      </c>
      <c r="IN39" s="139">
        <v>0</v>
      </c>
      <c r="IO39" s="140">
        <v>0</v>
      </c>
      <c r="IP39" s="140">
        <v>0</v>
      </c>
      <c r="IQ39" s="140">
        <v>0</v>
      </c>
      <c r="IR39" s="141">
        <v>0</v>
      </c>
      <c r="IS39" s="139">
        <v>5</v>
      </c>
      <c r="IT39" s="141">
        <v>0</v>
      </c>
      <c r="IU39" s="141">
        <v>5</v>
      </c>
      <c r="IV39" s="141">
        <v>4</v>
      </c>
      <c r="IW39" s="180">
        <v>9</v>
      </c>
      <c r="IX39" s="182">
        <v>0</v>
      </c>
      <c r="IY39" s="182">
        <v>0.55555555555555558</v>
      </c>
      <c r="IZ39" s="183">
        <v>0</v>
      </c>
      <c r="JA39" s="140">
        <v>0</v>
      </c>
      <c r="JB39" s="140" t="s">
        <v>476</v>
      </c>
      <c r="JC39" s="1" t="s">
        <v>427</v>
      </c>
      <c r="JD39" s="1" t="s">
        <v>427</v>
      </c>
      <c r="JE39" s="1" t="s">
        <v>427</v>
      </c>
      <c r="JF39" s="1" t="s">
        <v>427</v>
      </c>
      <c r="JG39" s="1">
        <v>0</v>
      </c>
      <c r="JH39" s="1">
        <v>0</v>
      </c>
      <c r="JI39" s="284"/>
      <c r="JM39" s="261"/>
      <c r="JN39" s="262"/>
      <c r="JO39" s="284"/>
      <c r="JP39" s="284"/>
    </row>
    <row r="40" spans="1:276" x14ac:dyDescent="0.25">
      <c r="A40" s="2">
        <f>IF(OR('Table 1'!$L$2="All Regions",'Table 1'!$L$2=" "), 1,IF('Table 1'!$L$2='DATA TEMPLATE 1617'!L40,1,0))</f>
        <v>1</v>
      </c>
      <c r="B40" s="2">
        <f>IF(OR('Table 1'!$L$3="All Disciplines",'Table 1'!$L$3=" "), 1,IF('Table 1'!$L$3='DATA TEMPLATE 1617'!M40,1,0))</f>
        <v>1</v>
      </c>
      <c r="C40" s="2">
        <f>IF(OR('Table 1'!$L$4="All Organisations",'Table 1'!$L$4=" "), 1,IF('Table 1'!$L$4='DATA TEMPLATE 1617'!N40,1,0))</f>
        <v>1</v>
      </c>
      <c r="D40" s="2">
        <f t="shared" si="2"/>
        <v>3</v>
      </c>
      <c r="E40" s="236">
        <f>IF('Table 2'!$L$2="All Diverse Led",$IZ40,IF('Table 2'!$L$2='DATA TEMPLATE 1617'!JG40,4,0))</f>
        <v>0</v>
      </c>
      <c r="F40" s="236">
        <f>IF('Table 2'!$L$2="All Diverse Led",$IZ40,IF('Table 2'!$L$2='DATA TEMPLATE 1617'!JH40,4,0))</f>
        <v>0</v>
      </c>
      <c r="G40" s="237">
        <f t="shared" si="1"/>
        <v>0</v>
      </c>
      <c r="H40" s="1" t="s">
        <v>471</v>
      </c>
      <c r="I40" s="1">
        <v>0</v>
      </c>
      <c r="J40" s="1" t="b">
        <v>0</v>
      </c>
      <c r="K40" s="284">
        <v>38</v>
      </c>
      <c r="L40" t="s">
        <v>444</v>
      </c>
      <c r="M40" t="s">
        <v>443</v>
      </c>
      <c r="N40" s="323" t="s">
        <v>460</v>
      </c>
      <c r="O40" s="76">
        <v>283085</v>
      </c>
      <c r="P40" s="76">
        <v>255820</v>
      </c>
      <c r="Q40" s="76">
        <v>100084</v>
      </c>
      <c r="R40" s="76">
        <v>0</v>
      </c>
      <c r="S40" s="76">
        <v>16200</v>
      </c>
      <c r="T40" s="76">
        <v>655189</v>
      </c>
      <c r="U40">
        <v>448695</v>
      </c>
      <c r="V40">
        <v>33188</v>
      </c>
      <c r="W40">
        <v>53552</v>
      </c>
      <c r="X40">
        <v>45054</v>
      </c>
      <c r="Y40">
        <v>15901</v>
      </c>
      <c r="AB40">
        <v>52946</v>
      </c>
      <c r="AC40">
        <v>0</v>
      </c>
      <c r="AD40">
        <v>649336</v>
      </c>
      <c r="AE40" s="1">
        <v>36</v>
      </c>
      <c r="AF40" s="1">
        <v>36</v>
      </c>
      <c r="AG40" s="1">
        <v>120</v>
      </c>
      <c r="AH40" s="1">
        <v>2000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1">
        <v>0</v>
      </c>
      <c r="BC40" s="3">
        <v>0</v>
      </c>
      <c r="BD40" s="3">
        <v>0</v>
      </c>
      <c r="BE40" s="3">
        <v>0</v>
      </c>
      <c r="BF40" s="3">
        <v>0</v>
      </c>
      <c r="BG40" s="241">
        <v>0</v>
      </c>
      <c r="BH40" s="242">
        <v>0</v>
      </c>
      <c r="BI40" s="242">
        <v>0</v>
      </c>
      <c r="BJ40" s="243">
        <v>0</v>
      </c>
      <c r="BK40">
        <v>27</v>
      </c>
      <c r="BL40">
        <v>224</v>
      </c>
      <c r="BM40">
        <v>13804</v>
      </c>
      <c r="BN40">
        <v>3200</v>
      </c>
      <c r="BO40">
        <v>0</v>
      </c>
      <c r="BP40">
        <v>0</v>
      </c>
      <c r="BQ40">
        <v>0</v>
      </c>
      <c r="BR40">
        <v>0</v>
      </c>
      <c r="BS40">
        <v>2</v>
      </c>
      <c r="BT40">
        <v>32</v>
      </c>
      <c r="BU40">
        <v>2600</v>
      </c>
      <c r="BV40">
        <v>0</v>
      </c>
      <c r="BW40">
        <v>1</v>
      </c>
      <c r="BX40">
        <v>1</v>
      </c>
      <c r="BY40">
        <v>575</v>
      </c>
      <c r="BZ40">
        <v>0</v>
      </c>
      <c r="CA40">
        <v>0</v>
      </c>
      <c r="CB40">
        <v>0</v>
      </c>
      <c r="CC40">
        <v>0</v>
      </c>
      <c r="CD40">
        <v>0</v>
      </c>
      <c r="CE40">
        <v>0</v>
      </c>
      <c r="CF40">
        <v>0</v>
      </c>
      <c r="CG40">
        <v>0</v>
      </c>
      <c r="CH40">
        <v>0</v>
      </c>
      <c r="CI40" s="244">
        <v>2</v>
      </c>
      <c r="CJ40" s="244">
        <v>32</v>
      </c>
      <c r="CK40" s="244">
        <v>2600</v>
      </c>
      <c r="CL40" s="244">
        <v>0</v>
      </c>
      <c r="CM40" s="241">
        <v>1</v>
      </c>
      <c r="CN40" s="242">
        <v>1</v>
      </c>
      <c r="CO40" s="242">
        <v>575</v>
      </c>
      <c r="CP40" s="243">
        <v>0</v>
      </c>
      <c r="CQ40" s="1">
        <v>2</v>
      </c>
      <c r="CR40" s="1">
        <v>2</v>
      </c>
      <c r="CS40" s="1">
        <v>0</v>
      </c>
      <c r="CT40" s="1">
        <v>3150</v>
      </c>
      <c r="CU40" s="1">
        <v>0</v>
      </c>
      <c r="CV40" s="1">
        <v>0</v>
      </c>
      <c r="CW40" s="1">
        <v>0</v>
      </c>
      <c r="CX40" s="1">
        <v>0</v>
      </c>
      <c r="CY40" s="1">
        <v>11</v>
      </c>
      <c r="CZ40" s="1">
        <v>11</v>
      </c>
      <c r="DA40" s="1">
        <v>0</v>
      </c>
      <c r="DB40" s="1">
        <v>9560</v>
      </c>
      <c r="DC40" s="1">
        <v>0</v>
      </c>
      <c r="DD40" s="1">
        <v>0</v>
      </c>
      <c r="DE40" s="1">
        <v>0</v>
      </c>
      <c r="DF40" s="1">
        <v>0</v>
      </c>
      <c r="DG40" s="1">
        <v>0</v>
      </c>
      <c r="DH40" s="1">
        <v>0</v>
      </c>
      <c r="DI40" s="1">
        <v>0</v>
      </c>
      <c r="DJ40" s="1">
        <v>0</v>
      </c>
      <c r="DK40" s="1">
        <v>0</v>
      </c>
      <c r="DL40" s="1">
        <v>0</v>
      </c>
      <c r="DM40" s="1">
        <v>0</v>
      </c>
      <c r="DN40" s="1">
        <v>0</v>
      </c>
      <c r="DO40" s="244">
        <v>11</v>
      </c>
      <c r="DP40" s="244">
        <v>11</v>
      </c>
      <c r="DQ40" s="244">
        <v>0</v>
      </c>
      <c r="DR40" s="244">
        <v>9560</v>
      </c>
      <c r="DS40" s="241">
        <v>0</v>
      </c>
      <c r="DT40" s="242">
        <v>0</v>
      </c>
      <c r="DU40" s="242">
        <v>0</v>
      </c>
      <c r="DV40" s="243">
        <v>0</v>
      </c>
      <c r="DW40">
        <v>1</v>
      </c>
      <c r="DX40">
        <v>3</v>
      </c>
      <c r="DY40">
        <v>2800</v>
      </c>
      <c r="DZ40">
        <v>3000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s="244">
        <v>0</v>
      </c>
      <c r="EV40" s="244">
        <v>0</v>
      </c>
      <c r="EW40" s="244">
        <v>0</v>
      </c>
      <c r="EX40" s="244">
        <v>0</v>
      </c>
      <c r="EY40" s="241">
        <v>0</v>
      </c>
      <c r="EZ40" s="242">
        <v>0</v>
      </c>
      <c r="FA40" s="242">
        <v>0</v>
      </c>
      <c r="FB40" s="243">
        <v>0</v>
      </c>
      <c r="FC40">
        <v>0</v>
      </c>
      <c r="FD40">
        <v>0</v>
      </c>
      <c r="FE40">
        <v>0</v>
      </c>
      <c r="FF40">
        <v>0</v>
      </c>
      <c r="FG40">
        <v>0</v>
      </c>
      <c r="FH40">
        <v>0</v>
      </c>
      <c r="FI40">
        <v>0</v>
      </c>
      <c r="FJ40">
        <v>0</v>
      </c>
      <c r="FK40">
        <v>0</v>
      </c>
      <c r="FL40">
        <v>0</v>
      </c>
      <c r="FM40">
        <v>4</v>
      </c>
      <c r="FN40">
        <v>1600000</v>
      </c>
      <c r="FO40">
        <v>0</v>
      </c>
      <c r="FP40">
        <v>0</v>
      </c>
      <c r="FQ40">
        <v>0</v>
      </c>
      <c r="FR40">
        <v>0</v>
      </c>
      <c r="FS40">
        <v>0</v>
      </c>
      <c r="FT40">
        <v>0</v>
      </c>
      <c r="FU40">
        <v>0</v>
      </c>
      <c r="FV40">
        <v>0</v>
      </c>
      <c r="FW40">
        <v>1</v>
      </c>
      <c r="FX40">
        <v>300</v>
      </c>
      <c r="FY40">
        <v>1</v>
      </c>
      <c r="FZ40">
        <v>198</v>
      </c>
      <c r="GA40">
        <v>1</v>
      </c>
      <c r="GB40">
        <v>215</v>
      </c>
      <c r="GC40">
        <v>0</v>
      </c>
      <c r="GD40">
        <v>0</v>
      </c>
      <c r="GE40">
        <v>0</v>
      </c>
      <c r="GF40">
        <v>0</v>
      </c>
      <c r="GG40">
        <v>0</v>
      </c>
      <c r="GH40">
        <v>0</v>
      </c>
      <c r="GI40">
        <v>0</v>
      </c>
      <c r="GJ40">
        <v>0</v>
      </c>
      <c r="GK40">
        <v>0</v>
      </c>
      <c r="GL40">
        <v>0</v>
      </c>
      <c r="GM40">
        <v>4</v>
      </c>
      <c r="GN40">
        <v>17700</v>
      </c>
      <c r="GO40">
        <v>2</v>
      </c>
      <c r="GP40">
        <v>22700</v>
      </c>
      <c r="GQ40">
        <v>0</v>
      </c>
      <c r="GR40">
        <v>0</v>
      </c>
      <c r="GS40">
        <v>38</v>
      </c>
      <c r="GT40">
        <v>164177</v>
      </c>
      <c r="GU40">
        <v>0</v>
      </c>
      <c r="GV40">
        <v>0</v>
      </c>
      <c r="GW40">
        <v>1</v>
      </c>
      <c r="GX40">
        <v>674</v>
      </c>
      <c r="GY40">
        <v>33</v>
      </c>
      <c r="GZ40">
        <v>1653</v>
      </c>
      <c r="HA40">
        <v>0</v>
      </c>
      <c r="HB40">
        <v>0</v>
      </c>
      <c r="HC40">
        <v>0</v>
      </c>
      <c r="HD40">
        <v>0</v>
      </c>
      <c r="HE40">
        <v>0</v>
      </c>
      <c r="HF40">
        <v>0</v>
      </c>
      <c r="HG40">
        <v>0</v>
      </c>
      <c r="HH40">
        <v>0</v>
      </c>
      <c r="HI40">
        <v>2</v>
      </c>
      <c r="HJ40">
        <v>1</v>
      </c>
      <c r="HK40">
        <v>0</v>
      </c>
      <c r="HL40">
        <v>8</v>
      </c>
      <c r="HM40">
        <v>1</v>
      </c>
      <c r="HN40">
        <v>0</v>
      </c>
      <c r="HO40">
        <v>0</v>
      </c>
      <c r="HP40">
        <v>0</v>
      </c>
      <c r="HQ40" s="139">
        <v>2</v>
      </c>
      <c r="HR40" s="140">
        <v>1</v>
      </c>
      <c r="HS40" s="140">
        <v>0</v>
      </c>
      <c r="HT40" s="140">
        <v>0</v>
      </c>
      <c r="HU40" s="140">
        <v>0</v>
      </c>
      <c r="HV40" s="139">
        <v>3</v>
      </c>
      <c r="HW40" s="140">
        <v>0</v>
      </c>
      <c r="HX40" s="140">
        <v>0</v>
      </c>
      <c r="HY40" s="140">
        <v>0</v>
      </c>
      <c r="HZ40" s="140">
        <v>0</v>
      </c>
      <c r="IA40" s="139">
        <v>0</v>
      </c>
      <c r="IB40" s="140">
        <v>0</v>
      </c>
      <c r="IC40" s="140">
        <v>0</v>
      </c>
      <c r="ID40" s="140">
        <v>0</v>
      </c>
      <c r="IE40" s="140">
        <v>0</v>
      </c>
      <c r="IF40" s="139">
        <v>13</v>
      </c>
      <c r="IG40" s="140">
        <v>2</v>
      </c>
      <c r="IH40" s="140">
        <v>0</v>
      </c>
      <c r="II40" s="140">
        <v>0</v>
      </c>
      <c r="IJ40" s="140">
        <v>0</v>
      </c>
      <c r="IK40" s="140">
        <v>0</v>
      </c>
      <c r="IL40" s="140">
        <v>0</v>
      </c>
      <c r="IM40" s="140">
        <v>0</v>
      </c>
      <c r="IN40" s="139">
        <v>0</v>
      </c>
      <c r="IO40" s="140">
        <v>0</v>
      </c>
      <c r="IP40" s="140">
        <v>1</v>
      </c>
      <c r="IQ40" s="140">
        <v>0</v>
      </c>
      <c r="IR40" s="141">
        <v>1</v>
      </c>
      <c r="IS40" s="139">
        <v>1</v>
      </c>
      <c r="IT40" s="141">
        <v>3</v>
      </c>
      <c r="IU40" s="141">
        <v>9</v>
      </c>
      <c r="IV40" s="141">
        <v>6</v>
      </c>
      <c r="IW40" s="180">
        <v>15</v>
      </c>
      <c r="IX40" s="182">
        <v>0.2</v>
      </c>
      <c r="IY40" s="182">
        <v>0.13333333333333333</v>
      </c>
      <c r="IZ40" s="183">
        <v>0</v>
      </c>
      <c r="JA40" s="140">
        <v>0</v>
      </c>
      <c r="JB40" s="140">
        <v>0</v>
      </c>
      <c r="JC40" s="1" t="s">
        <v>427</v>
      </c>
      <c r="JD40" s="1" t="s">
        <v>427</v>
      </c>
      <c r="JE40" s="1" t="s">
        <v>426</v>
      </c>
      <c r="JF40" s="1" t="s">
        <v>426</v>
      </c>
      <c r="JG40" s="1">
        <v>0</v>
      </c>
      <c r="JH40" s="1">
        <v>0</v>
      </c>
      <c r="JI40" s="284"/>
      <c r="JM40" s="261"/>
      <c r="JN40" s="262"/>
      <c r="JO40" s="284"/>
      <c r="JP40" s="284"/>
    </row>
    <row r="41" spans="1:276" x14ac:dyDescent="0.25">
      <c r="A41" s="2">
        <f>IF(OR('Table 1'!$L$2="All Regions",'Table 1'!$L$2=" "), 1,IF('Table 1'!$L$2='DATA TEMPLATE 1617'!L41,1,0))</f>
        <v>1</v>
      </c>
      <c r="B41" s="2">
        <f>IF(OR('Table 1'!$L$3="All Disciplines",'Table 1'!$L$3=" "), 1,IF('Table 1'!$L$3='DATA TEMPLATE 1617'!M41,1,0))</f>
        <v>1</v>
      </c>
      <c r="C41" s="2">
        <f>IF(OR('Table 1'!$L$4="All Organisations",'Table 1'!$L$4=" "), 1,IF('Table 1'!$L$4='DATA TEMPLATE 1617'!N41,1,0))</f>
        <v>1</v>
      </c>
      <c r="D41" s="2">
        <f t="shared" si="2"/>
        <v>3</v>
      </c>
      <c r="E41" s="236">
        <f>IF('Table 2'!$L$2="All Diverse Led",$IZ41,IF('Table 2'!$L$2='DATA TEMPLATE 1617'!JG41,4,0))</f>
        <v>0</v>
      </c>
      <c r="F41" s="236">
        <f>IF('Table 2'!$L$2="All Diverse Led",$IZ41,IF('Table 2'!$L$2='DATA TEMPLATE 1617'!JH41,4,0))</f>
        <v>0</v>
      </c>
      <c r="G41" s="237">
        <f t="shared" si="1"/>
        <v>0</v>
      </c>
      <c r="H41" s="1" t="s">
        <v>471</v>
      </c>
      <c r="I41" s="1">
        <v>0</v>
      </c>
      <c r="J41" s="1" t="b">
        <v>0</v>
      </c>
      <c r="K41" s="284">
        <v>39</v>
      </c>
      <c r="L41" t="s">
        <v>444</v>
      </c>
      <c r="M41" t="s">
        <v>440</v>
      </c>
      <c r="N41" s="323" t="s">
        <v>459</v>
      </c>
      <c r="O41" s="76">
        <v>58185</v>
      </c>
      <c r="P41" s="76">
        <v>145579</v>
      </c>
      <c r="Q41" s="76">
        <v>9515</v>
      </c>
      <c r="R41" s="76">
        <v>44889</v>
      </c>
      <c r="S41" s="76">
        <v>0</v>
      </c>
      <c r="T41" s="76">
        <v>258168</v>
      </c>
      <c r="U41">
        <v>154819</v>
      </c>
      <c r="V41">
        <v>2820</v>
      </c>
      <c r="W41">
        <v>0</v>
      </c>
      <c r="X41">
        <v>0</v>
      </c>
      <c r="Y41">
        <v>2134</v>
      </c>
      <c r="AB41">
        <v>80246</v>
      </c>
      <c r="AC41">
        <v>0</v>
      </c>
      <c r="AD41">
        <v>240019</v>
      </c>
      <c r="AE41" s="1">
        <v>1</v>
      </c>
      <c r="AF41" s="1">
        <v>1</v>
      </c>
      <c r="AG41" s="1">
        <v>10</v>
      </c>
      <c r="AH41" s="1">
        <v>60</v>
      </c>
      <c r="AI41" s="1">
        <v>0</v>
      </c>
      <c r="AJ41" s="1">
        <v>0</v>
      </c>
      <c r="AK41" s="1">
        <v>0</v>
      </c>
      <c r="AL41" s="1">
        <v>0</v>
      </c>
      <c r="AM41" s="1">
        <v>0</v>
      </c>
      <c r="AN41" s="1">
        <v>0</v>
      </c>
      <c r="AO41" s="1">
        <v>0</v>
      </c>
      <c r="AP41" s="1">
        <v>0</v>
      </c>
      <c r="AQ41" s="1">
        <v>1</v>
      </c>
      <c r="AR41" s="1">
        <v>1</v>
      </c>
      <c r="AS41" s="1">
        <v>10</v>
      </c>
      <c r="AT41" s="1">
        <v>0</v>
      </c>
      <c r="AU41" s="1">
        <v>0</v>
      </c>
      <c r="AV41" s="1">
        <v>0</v>
      </c>
      <c r="AW41" s="1">
        <v>0</v>
      </c>
      <c r="AX41" s="1">
        <v>0</v>
      </c>
      <c r="AY41" s="1">
        <v>0</v>
      </c>
      <c r="AZ41" s="1">
        <v>0</v>
      </c>
      <c r="BA41" s="1">
        <v>0</v>
      </c>
      <c r="BB41" s="1">
        <v>0</v>
      </c>
      <c r="BC41" s="3">
        <v>0</v>
      </c>
      <c r="BD41" s="3">
        <v>0</v>
      </c>
      <c r="BE41" s="3">
        <v>0</v>
      </c>
      <c r="BF41" s="3">
        <v>0</v>
      </c>
      <c r="BG41" s="241">
        <v>1</v>
      </c>
      <c r="BH41" s="242">
        <v>1</v>
      </c>
      <c r="BI41" s="242">
        <v>10</v>
      </c>
      <c r="BJ41" s="243">
        <v>0</v>
      </c>
      <c r="BK41">
        <v>7</v>
      </c>
      <c r="BL41">
        <v>210</v>
      </c>
      <c r="BM41">
        <v>0</v>
      </c>
      <c r="BN41">
        <v>6694</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s="244">
        <v>0</v>
      </c>
      <c r="CJ41" s="244">
        <v>0</v>
      </c>
      <c r="CK41" s="244">
        <v>0</v>
      </c>
      <c r="CL41" s="244">
        <v>0</v>
      </c>
      <c r="CM41" s="241">
        <v>0</v>
      </c>
      <c r="CN41" s="242">
        <v>0</v>
      </c>
      <c r="CO41" s="242">
        <v>0</v>
      </c>
      <c r="CP41" s="243">
        <v>0</v>
      </c>
      <c r="CQ41" s="1">
        <v>3</v>
      </c>
      <c r="CR41" s="1">
        <v>3</v>
      </c>
      <c r="CS41" s="1">
        <v>0</v>
      </c>
      <c r="CT41" s="1">
        <v>100</v>
      </c>
      <c r="CU41" s="1">
        <v>0</v>
      </c>
      <c r="CV41" s="1">
        <v>0</v>
      </c>
      <c r="CW41" s="1">
        <v>0</v>
      </c>
      <c r="CX41" s="1">
        <v>0</v>
      </c>
      <c r="CY41" s="1">
        <v>1</v>
      </c>
      <c r="CZ41" s="1">
        <v>1</v>
      </c>
      <c r="DA41" s="1">
        <v>0</v>
      </c>
      <c r="DB41" s="1">
        <v>100</v>
      </c>
      <c r="DC41" s="1">
        <v>0</v>
      </c>
      <c r="DD41" s="1">
        <v>0</v>
      </c>
      <c r="DE41" s="1">
        <v>0</v>
      </c>
      <c r="DF41" s="1">
        <v>0</v>
      </c>
      <c r="DG41" s="1">
        <v>0</v>
      </c>
      <c r="DH41" s="1">
        <v>0</v>
      </c>
      <c r="DI41" s="1">
        <v>0</v>
      </c>
      <c r="DJ41" s="1">
        <v>0</v>
      </c>
      <c r="DK41" s="1">
        <v>0</v>
      </c>
      <c r="DL41" s="1">
        <v>0</v>
      </c>
      <c r="DM41" s="1">
        <v>0</v>
      </c>
      <c r="DN41" s="1">
        <v>0</v>
      </c>
      <c r="DO41" s="244">
        <v>1</v>
      </c>
      <c r="DP41" s="244">
        <v>1</v>
      </c>
      <c r="DQ41" s="244">
        <v>0</v>
      </c>
      <c r="DR41" s="244">
        <v>100</v>
      </c>
      <c r="DS41" s="241">
        <v>0</v>
      </c>
      <c r="DT41" s="242">
        <v>0</v>
      </c>
      <c r="DU41" s="242">
        <v>0</v>
      </c>
      <c r="DV41" s="243">
        <v>0</v>
      </c>
      <c r="DW41">
        <v>2</v>
      </c>
      <c r="DX41">
        <v>3</v>
      </c>
      <c r="DY41">
        <v>0</v>
      </c>
      <c r="DZ41">
        <v>4563</v>
      </c>
      <c r="EA41">
        <v>0</v>
      </c>
      <c r="EB41">
        <v>0</v>
      </c>
      <c r="EC41">
        <v>0</v>
      </c>
      <c r="ED41">
        <v>0</v>
      </c>
      <c r="EE41">
        <v>0</v>
      </c>
      <c r="EF41">
        <v>0</v>
      </c>
      <c r="EG41">
        <v>0</v>
      </c>
      <c r="EH41">
        <v>0</v>
      </c>
      <c r="EI41">
        <v>2</v>
      </c>
      <c r="EJ41">
        <v>2</v>
      </c>
      <c r="EK41">
        <v>0</v>
      </c>
      <c r="EL41">
        <v>2500</v>
      </c>
      <c r="EM41">
        <v>0</v>
      </c>
      <c r="EN41">
        <v>0</v>
      </c>
      <c r="EO41">
        <v>0</v>
      </c>
      <c r="EP41">
        <v>0</v>
      </c>
      <c r="EQ41">
        <v>0</v>
      </c>
      <c r="ER41">
        <v>0</v>
      </c>
      <c r="ES41">
        <v>0</v>
      </c>
      <c r="ET41">
        <v>0</v>
      </c>
      <c r="EU41" s="244">
        <v>0</v>
      </c>
      <c r="EV41" s="244">
        <v>0</v>
      </c>
      <c r="EW41" s="244">
        <v>0</v>
      </c>
      <c r="EX41" s="244">
        <v>0</v>
      </c>
      <c r="EY41" s="241">
        <v>2</v>
      </c>
      <c r="EZ41" s="242">
        <v>2</v>
      </c>
      <c r="FA41" s="242">
        <v>0</v>
      </c>
      <c r="FB41" s="243">
        <v>2500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2</v>
      </c>
      <c r="GN41">
        <v>0</v>
      </c>
      <c r="GO41">
        <v>24</v>
      </c>
      <c r="GP41">
        <v>0</v>
      </c>
      <c r="GQ41">
        <v>3</v>
      </c>
      <c r="GR41">
        <v>215</v>
      </c>
      <c r="GS41">
        <v>0</v>
      </c>
      <c r="GT41">
        <v>1170</v>
      </c>
      <c r="GU41">
        <v>0</v>
      </c>
      <c r="GV41">
        <v>215</v>
      </c>
      <c r="GW41">
        <v>0</v>
      </c>
      <c r="GX41">
        <v>0</v>
      </c>
      <c r="GY41">
        <v>9</v>
      </c>
      <c r="GZ41">
        <v>1290</v>
      </c>
      <c r="HA41">
        <v>0</v>
      </c>
      <c r="HB41">
        <v>0</v>
      </c>
      <c r="HC41">
        <v>0</v>
      </c>
      <c r="HD41">
        <v>0</v>
      </c>
      <c r="HE41">
        <v>0</v>
      </c>
      <c r="HF41">
        <v>0</v>
      </c>
      <c r="HG41">
        <v>0</v>
      </c>
      <c r="HH41">
        <v>0</v>
      </c>
      <c r="HI41">
        <v>2</v>
      </c>
      <c r="HJ41">
        <v>2</v>
      </c>
      <c r="HK41">
        <v>0</v>
      </c>
      <c r="HL41">
        <v>4</v>
      </c>
      <c r="HM41">
        <v>2</v>
      </c>
      <c r="HN41">
        <v>0</v>
      </c>
      <c r="HO41">
        <v>0</v>
      </c>
      <c r="HP41">
        <v>0</v>
      </c>
      <c r="HQ41" s="139">
        <v>0</v>
      </c>
      <c r="HR41" s="140">
        <v>1</v>
      </c>
      <c r="HS41" s="140">
        <v>0</v>
      </c>
      <c r="HT41" s="140">
        <v>0</v>
      </c>
      <c r="HU41" s="140">
        <v>0</v>
      </c>
      <c r="HV41" s="139">
        <v>0</v>
      </c>
      <c r="HW41" s="140">
        <v>0</v>
      </c>
      <c r="HX41" s="140">
        <v>0</v>
      </c>
      <c r="HY41" s="140">
        <v>0</v>
      </c>
      <c r="HZ41" s="140">
        <v>0</v>
      </c>
      <c r="IA41" s="139">
        <v>0</v>
      </c>
      <c r="IB41" s="140">
        <v>0</v>
      </c>
      <c r="IC41" s="140">
        <v>0</v>
      </c>
      <c r="ID41" s="140">
        <v>0</v>
      </c>
      <c r="IE41" s="140">
        <v>0</v>
      </c>
      <c r="IF41" s="139">
        <v>4</v>
      </c>
      <c r="IG41" s="140">
        <v>3</v>
      </c>
      <c r="IH41" s="140">
        <v>0</v>
      </c>
      <c r="II41" s="140">
        <v>0</v>
      </c>
      <c r="IJ41" s="140">
        <v>0</v>
      </c>
      <c r="IK41" s="140">
        <v>0</v>
      </c>
      <c r="IL41" s="140">
        <v>0</v>
      </c>
      <c r="IM41" s="140">
        <v>0</v>
      </c>
      <c r="IN41" s="139">
        <v>0</v>
      </c>
      <c r="IO41" s="140">
        <v>1</v>
      </c>
      <c r="IP41" s="140">
        <v>0</v>
      </c>
      <c r="IQ41" s="140">
        <v>0</v>
      </c>
      <c r="IR41" s="141">
        <v>1</v>
      </c>
      <c r="IS41" s="139">
        <v>6</v>
      </c>
      <c r="IT41" s="141">
        <v>0</v>
      </c>
      <c r="IU41" s="141">
        <v>6</v>
      </c>
      <c r="IV41" s="141">
        <v>1</v>
      </c>
      <c r="IW41" s="180">
        <v>7</v>
      </c>
      <c r="IX41" s="182">
        <v>0</v>
      </c>
      <c r="IY41" s="182">
        <v>1</v>
      </c>
      <c r="IZ41" s="183">
        <v>0</v>
      </c>
      <c r="JA41" s="140">
        <v>0</v>
      </c>
      <c r="JB41" s="140" t="s">
        <v>476</v>
      </c>
      <c r="JC41" s="1" t="s">
        <v>427</v>
      </c>
      <c r="JD41" s="1" t="s">
        <v>427</v>
      </c>
      <c r="JE41" s="1" t="s">
        <v>427</v>
      </c>
      <c r="JF41" s="1" t="s">
        <v>427</v>
      </c>
      <c r="JG41" s="1">
        <v>0</v>
      </c>
      <c r="JH41" s="1">
        <v>0</v>
      </c>
      <c r="JI41" s="284"/>
      <c r="JM41" s="261"/>
      <c r="JN41" s="262"/>
      <c r="JO41" s="284"/>
      <c r="JP41" s="284"/>
    </row>
    <row r="42" spans="1:276" x14ac:dyDescent="0.25">
      <c r="A42" s="2">
        <f>IF(OR('Table 1'!$L$2="All Regions",'Table 1'!$L$2=" "), 1,IF('Table 1'!$L$2='DATA TEMPLATE 1617'!L42,1,0))</f>
        <v>1</v>
      </c>
      <c r="B42" s="2">
        <f>IF(OR('Table 1'!$L$3="All Disciplines",'Table 1'!$L$3=" "), 1,IF('Table 1'!$L$3='DATA TEMPLATE 1617'!M42,1,0))</f>
        <v>1</v>
      </c>
      <c r="C42" s="2">
        <f>IF(OR('Table 1'!$L$4="All Organisations",'Table 1'!$L$4=" "), 1,IF('Table 1'!$L$4='DATA TEMPLATE 1617'!N42,1,0))</f>
        <v>1</v>
      </c>
      <c r="D42" s="2">
        <f t="shared" si="2"/>
        <v>3</v>
      </c>
      <c r="E42" s="236">
        <f>IF('Table 2'!$L$2="All Diverse Led",$IZ42,IF('Table 2'!$L$2='DATA TEMPLATE 1617'!JG42,4,0))</f>
        <v>0</v>
      </c>
      <c r="F42" s="236">
        <f>IF('Table 2'!$L$2="All Diverse Led",$IZ42,IF('Table 2'!$L$2='DATA TEMPLATE 1617'!JH42,4,0))</f>
        <v>0</v>
      </c>
      <c r="G42" s="237">
        <f t="shared" si="1"/>
        <v>0</v>
      </c>
      <c r="H42" s="1" t="s">
        <v>471</v>
      </c>
      <c r="I42" s="1">
        <v>0</v>
      </c>
      <c r="J42" s="1" t="b">
        <v>0</v>
      </c>
      <c r="K42" s="284">
        <v>40</v>
      </c>
      <c r="L42" t="s">
        <v>444</v>
      </c>
      <c r="M42" t="s">
        <v>436</v>
      </c>
      <c r="N42" s="323" t="s">
        <v>459</v>
      </c>
      <c r="O42" s="76">
        <v>172008</v>
      </c>
      <c r="P42" s="76">
        <v>70290</v>
      </c>
      <c r="Q42" s="76">
        <v>15574</v>
      </c>
      <c r="R42" s="76">
        <v>0</v>
      </c>
      <c r="S42" s="76">
        <v>0</v>
      </c>
      <c r="T42" s="76">
        <v>257872</v>
      </c>
      <c r="U42">
        <v>261269</v>
      </c>
      <c r="V42">
        <v>0</v>
      </c>
      <c r="W42">
        <v>0</v>
      </c>
      <c r="X42">
        <v>13978</v>
      </c>
      <c r="Y42">
        <v>305</v>
      </c>
      <c r="AB42">
        <v>0</v>
      </c>
      <c r="AC42">
        <v>0</v>
      </c>
      <c r="AD42">
        <v>275552</v>
      </c>
      <c r="AE42" s="1">
        <v>0</v>
      </c>
      <c r="AF42" s="1">
        <v>0</v>
      </c>
      <c r="AG42" s="1">
        <v>0</v>
      </c>
      <c r="AH42" s="1">
        <v>0</v>
      </c>
      <c r="AI42" s="1">
        <v>0</v>
      </c>
      <c r="AJ42" s="1">
        <v>0</v>
      </c>
      <c r="AK42" s="1">
        <v>0</v>
      </c>
      <c r="AL42" s="1">
        <v>0</v>
      </c>
      <c r="AM42" s="1">
        <v>0</v>
      </c>
      <c r="AN42" s="1">
        <v>0</v>
      </c>
      <c r="AO42" s="1">
        <v>0</v>
      </c>
      <c r="AP42" s="1">
        <v>0</v>
      </c>
      <c r="AQ42" s="1">
        <v>0</v>
      </c>
      <c r="AR42" s="1">
        <v>0</v>
      </c>
      <c r="AS42" s="1">
        <v>0</v>
      </c>
      <c r="AT42" s="1">
        <v>0</v>
      </c>
      <c r="AU42" s="1">
        <v>0</v>
      </c>
      <c r="AV42" s="1">
        <v>0</v>
      </c>
      <c r="AW42" s="1">
        <v>0</v>
      </c>
      <c r="AX42" s="1">
        <v>0</v>
      </c>
      <c r="AY42" s="1">
        <v>0</v>
      </c>
      <c r="AZ42" s="1">
        <v>0</v>
      </c>
      <c r="BA42" s="1">
        <v>0</v>
      </c>
      <c r="BB42" s="1">
        <v>0</v>
      </c>
      <c r="BC42" s="3">
        <v>0</v>
      </c>
      <c r="BD42" s="3">
        <v>0</v>
      </c>
      <c r="BE42" s="3">
        <v>0</v>
      </c>
      <c r="BF42" s="3">
        <v>0</v>
      </c>
      <c r="BG42" s="241">
        <v>0</v>
      </c>
      <c r="BH42" s="242">
        <v>0</v>
      </c>
      <c r="BI42" s="242">
        <v>0</v>
      </c>
      <c r="BJ42" s="243">
        <v>0</v>
      </c>
      <c r="BK42">
        <v>13</v>
      </c>
      <c r="BL42">
        <v>855</v>
      </c>
      <c r="BM42">
        <v>0</v>
      </c>
      <c r="BN42">
        <v>51812</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s="244">
        <v>0</v>
      </c>
      <c r="CJ42" s="244">
        <v>0</v>
      </c>
      <c r="CK42" s="244">
        <v>0</v>
      </c>
      <c r="CL42" s="244">
        <v>0</v>
      </c>
      <c r="CM42" s="241">
        <v>0</v>
      </c>
      <c r="CN42" s="242">
        <v>0</v>
      </c>
      <c r="CO42" s="242">
        <v>0</v>
      </c>
      <c r="CP42" s="243">
        <v>0</v>
      </c>
      <c r="CQ42" s="1">
        <v>0</v>
      </c>
      <c r="CR42" s="1">
        <v>0</v>
      </c>
      <c r="CS42" s="1">
        <v>0</v>
      </c>
      <c r="CT42" s="1">
        <v>0</v>
      </c>
      <c r="CU42" s="1">
        <v>0</v>
      </c>
      <c r="CV42" s="1">
        <v>0</v>
      </c>
      <c r="CW42" s="1">
        <v>0</v>
      </c>
      <c r="CX42" s="1">
        <v>0</v>
      </c>
      <c r="CY42" s="1">
        <v>0</v>
      </c>
      <c r="CZ42" s="1">
        <v>0</v>
      </c>
      <c r="DA42" s="1">
        <v>0</v>
      </c>
      <c r="DB42" s="1">
        <v>0</v>
      </c>
      <c r="DC42" s="1">
        <v>0</v>
      </c>
      <c r="DD42" s="1">
        <v>0</v>
      </c>
      <c r="DE42" s="1">
        <v>0</v>
      </c>
      <c r="DF42" s="1">
        <v>0</v>
      </c>
      <c r="DG42" s="1">
        <v>0</v>
      </c>
      <c r="DH42" s="1">
        <v>0</v>
      </c>
      <c r="DI42" s="1">
        <v>0</v>
      </c>
      <c r="DJ42" s="1">
        <v>0</v>
      </c>
      <c r="DK42" s="1">
        <v>0</v>
      </c>
      <c r="DL42" s="1">
        <v>0</v>
      </c>
      <c r="DM42" s="1">
        <v>0</v>
      </c>
      <c r="DN42" s="1">
        <v>0</v>
      </c>
      <c r="DO42" s="244">
        <v>0</v>
      </c>
      <c r="DP42" s="244">
        <v>0</v>
      </c>
      <c r="DQ42" s="244">
        <v>0</v>
      </c>
      <c r="DR42" s="244">
        <v>0</v>
      </c>
      <c r="DS42" s="241">
        <v>0</v>
      </c>
      <c r="DT42" s="242">
        <v>0</v>
      </c>
      <c r="DU42" s="242">
        <v>0</v>
      </c>
      <c r="DV42" s="243">
        <v>0</v>
      </c>
      <c r="DW42">
        <v>1</v>
      </c>
      <c r="DX42">
        <v>2</v>
      </c>
      <c r="DY42">
        <v>514</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s="244">
        <v>0</v>
      </c>
      <c r="EV42" s="244">
        <v>0</v>
      </c>
      <c r="EW42" s="244">
        <v>0</v>
      </c>
      <c r="EX42" s="244">
        <v>0</v>
      </c>
      <c r="EY42" s="241">
        <v>0</v>
      </c>
      <c r="EZ42" s="242">
        <v>0</v>
      </c>
      <c r="FA42" s="242">
        <v>0</v>
      </c>
      <c r="FB42" s="243">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0</v>
      </c>
      <c r="GI42">
        <v>0</v>
      </c>
      <c r="GJ42">
        <v>0</v>
      </c>
      <c r="GK42">
        <v>0</v>
      </c>
      <c r="GL42">
        <v>0</v>
      </c>
      <c r="GM42">
        <v>1</v>
      </c>
      <c r="GN42">
        <v>3000</v>
      </c>
      <c r="GO42">
        <v>0</v>
      </c>
      <c r="GP42">
        <v>0</v>
      </c>
      <c r="GQ42">
        <v>0</v>
      </c>
      <c r="GR42">
        <v>0</v>
      </c>
      <c r="GS42">
        <v>0</v>
      </c>
      <c r="GT42">
        <v>0</v>
      </c>
      <c r="GU42">
        <v>0</v>
      </c>
      <c r="GV42">
        <v>0</v>
      </c>
      <c r="GW42">
        <v>1</v>
      </c>
      <c r="GX42">
        <v>122</v>
      </c>
      <c r="GY42">
        <v>10</v>
      </c>
      <c r="GZ42">
        <v>725</v>
      </c>
      <c r="HA42">
        <v>0</v>
      </c>
      <c r="HB42">
        <v>0</v>
      </c>
      <c r="HC42">
        <v>0</v>
      </c>
      <c r="HD42">
        <v>0</v>
      </c>
      <c r="HE42">
        <v>0</v>
      </c>
      <c r="HF42">
        <v>0</v>
      </c>
      <c r="HG42">
        <v>0</v>
      </c>
      <c r="HH42">
        <v>0</v>
      </c>
      <c r="HI42">
        <v>0</v>
      </c>
      <c r="HJ42">
        <v>0</v>
      </c>
      <c r="HK42">
        <v>0</v>
      </c>
      <c r="HL42">
        <v>7</v>
      </c>
      <c r="HM42">
        <v>4</v>
      </c>
      <c r="HN42">
        <v>0</v>
      </c>
      <c r="HO42">
        <v>0</v>
      </c>
      <c r="HP42">
        <v>0</v>
      </c>
      <c r="HQ42" s="139">
        <v>4</v>
      </c>
      <c r="HR42" s="140">
        <v>0</v>
      </c>
      <c r="HS42" s="140">
        <v>0</v>
      </c>
      <c r="HT42" s="140">
        <v>0</v>
      </c>
      <c r="HU42" s="140">
        <v>0</v>
      </c>
      <c r="HV42" s="139">
        <v>0</v>
      </c>
      <c r="HW42" s="140">
        <v>0</v>
      </c>
      <c r="HX42" s="140">
        <v>0</v>
      </c>
      <c r="HY42" s="140">
        <v>0</v>
      </c>
      <c r="HZ42" s="140">
        <v>0</v>
      </c>
      <c r="IA42" s="139">
        <v>0</v>
      </c>
      <c r="IB42" s="140">
        <v>0</v>
      </c>
      <c r="IC42" s="140">
        <v>0</v>
      </c>
      <c r="ID42" s="140">
        <v>0</v>
      </c>
      <c r="IE42" s="140">
        <v>0</v>
      </c>
      <c r="IF42" s="139">
        <v>11</v>
      </c>
      <c r="IG42" s="140">
        <v>4</v>
      </c>
      <c r="IH42" s="140">
        <v>0</v>
      </c>
      <c r="II42" s="140">
        <v>0</v>
      </c>
      <c r="IJ42" s="140">
        <v>0</v>
      </c>
      <c r="IK42" s="140">
        <v>0</v>
      </c>
      <c r="IL42" s="140">
        <v>0</v>
      </c>
      <c r="IM42" s="140">
        <v>0</v>
      </c>
      <c r="IN42" s="139">
        <v>0</v>
      </c>
      <c r="IO42" s="140">
        <v>0</v>
      </c>
      <c r="IP42" s="140">
        <v>0</v>
      </c>
      <c r="IQ42" s="140">
        <v>0</v>
      </c>
      <c r="IR42" s="141">
        <v>0</v>
      </c>
      <c r="IS42" s="139">
        <v>2</v>
      </c>
      <c r="IT42" s="141">
        <v>2</v>
      </c>
      <c r="IU42" s="141">
        <v>11</v>
      </c>
      <c r="IV42" s="141">
        <v>4</v>
      </c>
      <c r="IW42" s="180">
        <v>15</v>
      </c>
      <c r="IX42" s="182">
        <v>0.13333333333333333</v>
      </c>
      <c r="IY42" s="182">
        <v>0.13333333333333333</v>
      </c>
      <c r="IZ42" s="183">
        <v>0</v>
      </c>
      <c r="JA42" s="140">
        <v>0</v>
      </c>
      <c r="JB42" s="140">
        <v>0</v>
      </c>
      <c r="JC42" s="1" t="s">
        <v>427</v>
      </c>
      <c r="JD42" s="1" t="s">
        <v>427</v>
      </c>
      <c r="JE42" s="1" t="s">
        <v>427</v>
      </c>
      <c r="JF42" s="1" t="s">
        <v>427</v>
      </c>
      <c r="JG42" s="1">
        <v>0</v>
      </c>
      <c r="JH42" s="1">
        <v>0</v>
      </c>
      <c r="JI42" s="284"/>
      <c r="JM42" s="261"/>
      <c r="JN42" s="262"/>
      <c r="JO42" s="284"/>
      <c r="JP42" s="284"/>
    </row>
    <row r="43" spans="1:276" x14ac:dyDescent="0.25">
      <c r="A43" s="2">
        <f>IF(OR('Table 1'!$L$2="All Regions",'Table 1'!$L$2=" "), 1,IF('Table 1'!$L$2='DATA TEMPLATE 1617'!L43,1,0))</f>
        <v>1</v>
      </c>
      <c r="B43" s="2">
        <f>IF(OR('Table 1'!$L$3="All Disciplines",'Table 1'!$L$3=" "), 1,IF('Table 1'!$L$3='DATA TEMPLATE 1617'!M43,1,0))</f>
        <v>1</v>
      </c>
      <c r="C43" s="2">
        <f>IF(OR('Table 1'!$L$4="All Organisations",'Table 1'!$L$4=" "), 1,IF('Table 1'!$L$4='DATA TEMPLATE 1617'!N43,1,0))</f>
        <v>1</v>
      </c>
      <c r="D43" s="2">
        <f t="shared" si="2"/>
        <v>3</v>
      </c>
      <c r="E43" s="236">
        <f>IF('Table 2'!$L$2="All Diverse Led",$IZ43,IF('Table 2'!$L$2='DATA TEMPLATE 1617'!JG43,4,0))</f>
        <v>0</v>
      </c>
      <c r="F43" s="236">
        <f>IF('Table 2'!$L$2="All Diverse Led",$IZ43,IF('Table 2'!$L$2='DATA TEMPLATE 1617'!JH43,4,0))</f>
        <v>0</v>
      </c>
      <c r="G43" s="237">
        <f t="shared" si="1"/>
        <v>0</v>
      </c>
      <c r="H43" s="1" t="s">
        <v>471</v>
      </c>
      <c r="I43" s="1">
        <v>0</v>
      </c>
      <c r="J43" s="1" t="b">
        <v>0</v>
      </c>
      <c r="K43" s="284">
        <v>41</v>
      </c>
      <c r="L43" t="s">
        <v>444</v>
      </c>
      <c r="M43" t="s">
        <v>436</v>
      </c>
      <c r="N43" s="323" t="s">
        <v>460</v>
      </c>
      <c r="O43" s="76">
        <v>2289328</v>
      </c>
      <c r="P43" s="76">
        <v>182716</v>
      </c>
      <c r="Q43" s="76">
        <v>0</v>
      </c>
      <c r="R43" s="76">
        <v>0</v>
      </c>
      <c r="S43" s="76">
        <v>576348</v>
      </c>
      <c r="T43" s="76">
        <v>3048392</v>
      </c>
      <c r="U43">
        <v>1741868</v>
      </c>
      <c r="V43">
        <v>73557</v>
      </c>
      <c r="W43">
        <v>73105</v>
      </c>
      <c r="X43">
        <v>803122</v>
      </c>
      <c r="Y43">
        <v>74257</v>
      </c>
      <c r="AB43">
        <v>236837</v>
      </c>
      <c r="AC43">
        <v>0</v>
      </c>
      <c r="AD43">
        <v>3002746</v>
      </c>
      <c r="AE43" s="1">
        <v>1</v>
      </c>
      <c r="AF43" s="1">
        <v>1</v>
      </c>
      <c r="AG43" s="1">
        <v>14</v>
      </c>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3">
        <v>0</v>
      </c>
      <c r="BD43" s="3">
        <v>0</v>
      </c>
      <c r="BE43" s="3">
        <v>0</v>
      </c>
      <c r="BF43" s="3">
        <v>0</v>
      </c>
      <c r="BG43" s="241">
        <v>0</v>
      </c>
      <c r="BH43" s="242">
        <v>0</v>
      </c>
      <c r="BI43" s="242">
        <v>0</v>
      </c>
      <c r="BJ43" s="243">
        <v>0</v>
      </c>
      <c r="BK43">
        <v>2</v>
      </c>
      <c r="BL43">
        <v>3</v>
      </c>
      <c r="BM43">
        <v>662</v>
      </c>
      <c r="BN43">
        <v>550</v>
      </c>
      <c r="BO43">
        <v>0</v>
      </c>
      <c r="BP43">
        <v>0</v>
      </c>
      <c r="BQ43">
        <v>0</v>
      </c>
      <c r="BR43">
        <v>0</v>
      </c>
      <c r="BS43">
        <v>0</v>
      </c>
      <c r="BT43">
        <v>0</v>
      </c>
      <c r="BU43">
        <v>0</v>
      </c>
      <c r="BV43">
        <v>0</v>
      </c>
      <c r="BW43">
        <v>2</v>
      </c>
      <c r="BX43">
        <v>3</v>
      </c>
      <c r="BY43">
        <v>662</v>
      </c>
      <c r="BZ43">
        <v>550</v>
      </c>
      <c r="CA43">
        <v>0</v>
      </c>
      <c r="CB43">
        <v>0</v>
      </c>
      <c r="CC43">
        <v>0</v>
      </c>
      <c r="CD43">
        <v>0</v>
      </c>
      <c r="CE43">
        <v>0</v>
      </c>
      <c r="CF43">
        <v>0</v>
      </c>
      <c r="CG43">
        <v>0</v>
      </c>
      <c r="CH43">
        <v>0</v>
      </c>
      <c r="CI43" s="244">
        <v>0</v>
      </c>
      <c r="CJ43" s="244">
        <v>0</v>
      </c>
      <c r="CK43" s="244">
        <v>0</v>
      </c>
      <c r="CL43" s="244">
        <v>0</v>
      </c>
      <c r="CM43" s="241">
        <v>2</v>
      </c>
      <c r="CN43" s="242">
        <v>3</v>
      </c>
      <c r="CO43" s="242">
        <v>662</v>
      </c>
      <c r="CP43" s="243">
        <v>550</v>
      </c>
      <c r="CQ43" s="1">
        <v>2</v>
      </c>
      <c r="CR43" s="1">
        <v>1</v>
      </c>
      <c r="CS43" s="1">
        <v>14</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1">
        <v>0</v>
      </c>
      <c r="DO43" s="244">
        <v>0</v>
      </c>
      <c r="DP43" s="244">
        <v>0</v>
      </c>
      <c r="DQ43" s="244">
        <v>0</v>
      </c>
      <c r="DR43" s="244">
        <v>0</v>
      </c>
      <c r="DS43" s="241">
        <v>0</v>
      </c>
      <c r="DT43" s="242">
        <v>0</v>
      </c>
      <c r="DU43" s="242">
        <v>0</v>
      </c>
      <c r="DV43" s="2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s="244">
        <v>0</v>
      </c>
      <c r="EV43" s="244">
        <v>0</v>
      </c>
      <c r="EW43" s="244">
        <v>0</v>
      </c>
      <c r="EX43" s="244">
        <v>0</v>
      </c>
      <c r="EY43" s="241">
        <v>0</v>
      </c>
      <c r="EZ43" s="242">
        <v>0</v>
      </c>
      <c r="FA43" s="242">
        <v>0</v>
      </c>
      <c r="FB43" s="243">
        <v>0</v>
      </c>
      <c r="FC43">
        <v>0</v>
      </c>
      <c r="FD43">
        <v>0</v>
      </c>
      <c r="FE43">
        <v>0</v>
      </c>
      <c r="FF43">
        <v>0</v>
      </c>
      <c r="FG43">
        <v>0</v>
      </c>
      <c r="FH43">
        <v>0</v>
      </c>
      <c r="FI43">
        <v>1</v>
      </c>
      <c r="FJ43">
        <v>15</v>
      </c>
      <c r="FK43">
        <v>0</v>
      </c>
      <c r="FL43">
        <v>0</v>
      </c>
      <c r="FM43">
        <v>0</v>
      </c>
      <c r="FN43">
        <v>0</v>
      </c>
      <c r="FO43">
        <v>0</v>
      </c>
      <c r="FP43">
        <v>0</v>
      </c>
      <c r="FQ43">
        <v>0</v>
      </c>
      <c r="FR43">
        <v>0</v>
      </c>
      <c r="FS43">
        <v>0</v>
      </c>
      <c r="FT43">
        <v>0</v>
      </c>
      <c r="FU43">
        <v>0</v>
      </c>
      <c r="FV43">
        <v>0</v>
      </c>
      <c r="FW43">
        <v>0</v>
      </c>
      <c r="FX43">
        <v>0</v>
      </c>
      <c r="FY43">
        <v>0</v>
      </c>
      <c r="FZ43">
        <v>0</v>
      </c>
      <c r="GA43">
        <v>0</v>
      </c>
      <c r="GB43">
        <v>0</v>
      </c>
      <c r="GC43">
        <v>0</v>
      </c>
      <c r="GD43">
        <v>0</v>
      </c>
      <c r="GE43">
        <v>0</v>
      </c>
      <c r="GF43">
        <v>0</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c r="HK43">
        <v>0</v>
      </c>
      <c r="HL43">
        <v>5</v>
      </c>
      <c r="HM43">
        <v>3</v>
      </c>
      <c r="HN43">
        <v>0</v>
      </c>
      <c r="HO43">
        <v>0</v>
      </c>
      <c r="HP43">
        <v>0</v>
      </c>
      <c r="HQ43" s="139">
        <v>4</v>
      </c>
      <c r="HR43" s="140">
        <v>5</v>
      </c>
      <c r="HS43" s="140">
        <v>0</v>
      </c>
      <c r="HT43" s="140">
        <v>0</v>
      </c>
      <c r="HU43" s="140">
        <v>0</v>
      </c>
      <c r="HV43" s="139">
        <v>0</v>
      </c>
      <c r="HW43" s="140">
        <v>0</v>
      </c>
      <c r="HX43" s="140">
        <v>0</v>
      </c>
      <c r="HY43" s="140">
        <v>0</v>
      </c>
      <c r="HZ43" s="140">
        <v>0</v>
      </c>
      <c r="IA43" s="139">
        <v>0</v>
      </c>
      <c r="IB43" s="140">
        <v>0</v>
      </c>
      <c r="IC43" s="140">
        <v>0</v>
      </c>
      <c r="ID43" s="140">
        <v>0</v>
      </c>
      <c r="IE43" s="140">
        <v>0</v>
      </c>
      <c r="IF43" s="139">
        <v>9</v>
      </c>
      <c r="IG43" s="140">
        <v>8</v>
      </c>
      <c r="IH43" s="140">
        <v>0</v>
      </c>
      <c r="II43" s="140">
        <v>0</v>
      </c>
      <c r="IJ43" s="140">
        <v>0</v>
      </c>
      <c r="IK43" s="140">
        <v>0</v>
      </c>
      <c r="IL43" s="140">
        <v>0</v>
      </c>
      <c r="IM43" s="140">
        <v>0</v>
      </c>
      <c r="IN43" s="139">
        <v>0</v>
      </c>
      <c r="IO43" s="140">
        <v>0</v>
      </c>
      <c r="IP43" s="140">
        <v>0</v>
      </c>
      <c r="IQ43" s="140">
        <v>0</v>
      </c>
      <c r="IR43" s="141">
        <v>0</v>
      </c>
      <c r="IS43" s="139">
        <v>1</v>
      </c>
      <c r="IT43" s="141">
        <v>1</v>
      </c>
      <c r="IU43" s="141">
        <v>8</v>
      </c>
      <c r="IV43" s="141">
        <v>9</v>
      </c>
      <c r="IW43" s="180">
        <v>17</v>
      </c>
      <c r="IX43" s="182">
        <v>5.8823529411764705E-2</v>
      </c>
      <c r="IY43" s="182">
        <v>5.8823529411764705E-2</v>
      </c>
      <c r="IZ43" s="183">
        <v>0</v>
      </c>
      <c r="JA43" s="140">
        <v>0</v>
      </c>
      <c r="JB43" s="140">
        <v>0</v>
      </c>
      <c r="JC43" s="1" t="s">
        <v>427</v>
      </c>
      <c r="JD43" s="1" t="s">
        <v>427</v>
      </c>
      <c r="JE43" s="1" t="s">
        <v>427</v>
      </c>
      <c r="JF43" s="1" t="s">
        <v>427</v>
      </c>
      <c r="JG43" s="1">
        <v>0</v>
      </c>
      <c r="JH43" s="1">
        <v>0</v>
      </c>
      <c r="JI43" s="284"/>
      <c r="JM43" s="261"/>
      <c r="JN43" s="262"/>
      <c r="JO43" s="284"/>
      <c r="JP43" s="284"/>
    </row>
    <row r="44" spans="1:276" x14ac:dyDescent="0.25">
      <c r="A44" s="2">
        <f>IF(OR('Table 1'!$L$2="All Regions",'Table 1'!$L$2=" "), 1,IF('Table 1'!$L$2='DATA TEMPLATE 1617'!L44,1,0))</f>
        <v>1</v>
      </c>
      <c r="B44" s="2">
        <f>IF(OR('Table 1'!$L$3="All Disciplines",'Table 1'!$L$3=" "), 1,IF('Table 1'!$L$3='DATA TEMPLATE 1617'!M44,1,0))</f>
        <v>1</v>
      </c>
      <c r="C44" s="2">
        <f>IF(OR('Table 1'!$L$4="All Organisations",'Table 1'!$L$4=" "), 1,IF('Table 1'!$L$4='DATA TEMPLATE 1617'!N44,1,0))</f>
        <v>1</v>
      </c>
      <c r="D44" s="2">
        <f t="shared" si="2"/>
        <v>3</v>
      </c>
      <c r="E44" s="236">
        <f>IF('Table 2'!$L$2="All Diverse Led",$IZ44,IF('Table 2'!$L$2='DATA TEMPLATE 1617'!JG44,4,0))</f>
        <v>0</v>
      </c>
      <c r="F44" s="236">
        <f>IF('Table 2'!$L$2="All Diverse Led",$IZ44,IF('Table 2'!$L$2='DATA TEMPLATE 1617'!JH44,4,0))</f>
        <v>0</v>
      </c>
      <c r="G44" s="237">
        <f t="shared" si="1"/>
        <v>0</v>
      </c>
      <c r="H44" s="1" t="s">
        <v>471</v>
      </c>
      <c r="I44" s="1">
        <v>0</v>
      </c>
      <c r="J44" s="1" t="b">
        <v>0</v>
      </c>
      <c r="K44" s="284">
        <v>42</v>
      </c>
      <c r="L44" t="s">
        <v>444</v>
      </c>
      <c r="M44" t="s">
        <v>440</v>
      </c>
      <c r="N44" s="323" t="s">
        <v>458</v>
      </c>
      <c r="O44" s="76">
        <v>119072</v>
      </c>
      <c r="P44" s="76">
        <v>54312</v>
      </c>
      <c r="Q44" s="76">
        <v>7000</v>
      </c>
      <c r="R44" s="76">
        <v>45807</v>
      </c>
      <c r="S44" s="76">
        <v>0</v>
      </c>
      <c r="T44" s="76">
        <v>226191</v>
      </c>
      <c r="U44">
        <v>0</v>
      </c>
      <c r="V44">
        <v>0</v>
      </c>
      <c r="W44">
        <v>142530</v>
      </c>
      <c r="X44">
        <v>0</v>
      </c>
      <c r="Y44">
        <v>1240</v>
      </c>
      <c r="AB44">
        <v>23021</v>
      </c>
      <c r="AC44">
        <v>0</v>
      </c>
      <c r="AD44">
        <v>166791</v>
      </c>
      <c r="AE44" s="1">
        <v>0</v>
      </c>
      <c r="AF44" s="1">
        <v>0</v>
      </c>
      <c r="AG44" s="1">
        <v>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1">
        <v>0</v>
      </c>
      <c r="BC44" s="3">
        <v>0</v>
      </c>
      <c r="BD44" s="3">
        <v>0</v>
      </c>
      <c r="BE44" s="3">
        <v>0</v>
      </c>
      <c r="BF44" s="3">
        <v>0</v>
      </c>
      <c r="BG44" s="241">
        <v>0</v>
      </c>
      <c r="BH44" s="242">
        <v>0</v>
      </c>
      <c r="BI44" s="242">
        <v>0</v>
      </c>
      <c r="BJ44" s="243">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s="244">
        <v>0</v>
      </c>
      <c r="CJ44" s="244">
        <v>0</v>
      </c>
      <c r="CK44" s="244">
        <v>0</v>
      </c>
      <c r="CL44" s="244">
        <v>0</v>
      </c>
      <c r="CM44" s="241">
        <v>0</v>
      </c>
      <c r="CN44" s="242">
        <v>0</v>
      </c>
      <c r="CO44" s="242">
        <v>0</v>
      </c>
      <c r="CP44" s="243">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1">
        <v>0</v>
      </c>
      <c r="DO44" s="244">
        <v>0</v>
      </c>
      <c r="DP44" s="244">
        <v>0</v>
      </c>
      <c r="DQ44" s="244">
        <v>0</v>
      </c>
      <c r="DR44" s="244">
        <v>0</v>
      </c>
      <c r="DS44" s="241">
        <v>0</v>
      </c>
      <c r="DT44" s="242">
        <v>0</v>
      </c>
      <c r="DU44" s="242">
        <v>0</v>
      </c>
      <c r="DV44" s="243">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s="244">
        <v>0</v>
      </c>
      <c r="EV44" s="244">
        <v>0</v>
      </c>
      <c r="EW44" s="244">
        <v>0</v>
      </c>
      <c r="EX44" s="244">
        <v>0</v>
      </c>
      <c r="EY44" s="241">
        <v>0</v>
      </c>
      <c r="EZ44" s="242">
        <v>0</v>
      </c>
      <c r="FA44" s="242">
        <v>0</v>
      </c>
      <c r="FB44" s="243">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v>
      </c>
      <c r="FW44">
        <v>0</v>
      </c>
      <c r="FX44">
        <v>0</v>
      </c>
      <c r="FY44">
        <v>0</v>
      </c>
      <c r="FZ44">
        <v>0</v>
      </c>
      <c r="GA44">
        <v>0</v>
      </c>
      <c r="GB44">
        <v>0</v>
      </c>
      <c r="GC44">
        <v>0</v>
      </c>
      <c r="GD44">
        <v>0</v>
      </c>
      <c r="GE44">
        <v>0</v>
      </c>
      <c r="GF44">
        <v>0</v>
      </c>
      <c r="GG44">
        <v>0</v>
      </c>
      <c r="GH44">
        <v>0</v>
      </c>
      <c r="GI44">
        <v>0</v>
      </c>
      <c r="GJ44">
        <v>0</v>
      </c>
      <c r="GK44">
        <v>0</v>
      </c>
      <c r="GL44">
        <v>0</v>
      </c>
      <c r="GM44">
        <v>6</v>
      </c>
      <c r="GN44">
        <v>0</v>
      </c>
      <c r="GO44">
        <v>0</v>
      </c>
      <c r="GP44">
        <v>0</v>
      </c>
      <c r="GQ44">
        <v>2</v>
      </c>
      <c r="GR44">
        <v>30</v>
      </c>
      <c r="GS44">
        <v>0</v>
      </c>
      <c r="GT44">
        <v>4140</v>
      </c>
      <c r="GU44">
        <v>0</v>
      </c>
      <c r="GV44">
        <v>12</v>
      </c>
      <c r="GW44">
        <v>0</v>
      </c>
      <c r="GX44">
        <v>0</v>
      </c>
      <c r="GY44">
        <v>0</v>
      </c>
      <c r="GZ44">
        <v>0</v>
      </c>
      <c r="HA44">
        <v>0</v>
      </c>
      <c r="HB44">
        <v>0</v>
      </c>
      <c r="HC44">
        <v>0</v>
      </c>
      <c r="HD44">
        <v>0</v>
      </c>
      <c r="HE44">
        <v>1</v>
      </c>
      <c r="HF44">
        <v>0</v>
      </c>
      <c r="HG44">
        <v>6</v>
      </c>
      <c r="HH44">
        <v>0</v>
      </c>
      <c r="HI44">
        <v>0</v>
      </c>
      <c r="HJ44">
        <v>0</v>
      </c>
      <c r="HK44">
        <v>0</v>
      </c>
      <c r="HL44">
        <v>5</v>
      </c>
      <c r="HM44">
        <v>3</v>
      </c>
      <c r="HN44">
        <v>0</v>
      </c>
      <c r="HO44">
        <v>0</v>
      </c>
      <c r="HP44">
        <v>0</v>
      </c>
      <c r="HQ44" s="139">
        <v>1</v>
      </c>
      <c r="HR44" s="140">
        <v>0</v>
      </c>
      <c r="HS44" s="140">
        <v>0</v>
      </c>
      <c r="HT44" s="140">
        <v>0</v>
      </c>
      <c r="HU44" s="140">
        <v>0</v>
      </c>
      <c r="HV44" s="139">
        <v>0</v>
      </c>
      <c r="HW44" s="140">
        <v>0</v>
      </c>
      <c r="HX44" s="140">
        <v>0</v>
      </c>
      <c r="HY44" s="140">
        <v>0</v>
      </c>
      <c r="HZ44" s="140">
        <v>0</v>
      </c>
      <c r="IA44" s="139">
        <v>0</v>
      </c>
      <c r="IB44" s="140">
        <v>0</v>
      </c>
      <c r="IC44" s="140">
        <v>0</v>
      </c>
      <c r="ID44" s="140">
        <v>0</v>
      </c>
      <c r="IE44" s="140">
        <v>0</v>
      </c>
      <c r="IF44" s="139">
        <v>6</v>
      </c>
      <c r="IG44" s="140">
        <v>3</v>
      </c>
      <c r="IH44" s="140">
        <v>0</v>
      </c>
      <c r="II44" s="140">
        <v>0</v>
      </c>
      <c r="IJ44" s="140">
        <v>0</v>
      </c>
      <c r="IK44" s="140">
        <v>0</v>
      </c>
      <c r="IL44" s="140">
        <v>0</v>
      </c>
      <c r="IM44" s="140">
        <v>0</v>
      </c>
      <c r="IN44" s="139">
        <v>0</v>
      </c>
      <c r="IO44" s="140">
        <v>0</v>
      </c>
      <c r="IP44" s="140">
        <v>0</v>
      </c>
      <c r="IQ44" s="140">
        <v>0</v>
      </c>
      <c r="IR44" s="141">
        <v>0</v>
      </c>
      <c r="IS44" s="139">
        <v>0</v>
      </c>
      <c r="IT44" s="141">
        <v>0</v>
      </c>
      <c r="IU44" s="141">
        <v>8</v>
      </c>
      <c r="IV44" s="141">
        <v>1</v>
      </c>
      <c r="IW44" s="180">
        <v>9</v>
      </c>
      <c r="IX44" s="182">
        <v>0</v>
      </c>
      <c r="IY44" s="182">
        <v>0</v>
      </c>
      <c r="IZ44" s="183">
        <v>0</v>
      </c>
      <c r="JA44" s="140">
        <v>0</v>
      </c>
      <c r="JB44" s="140">
        <v>0</v>
      </c>
      <c r="JC44" s="1" t="s">
        <v>427</v>
      </c>
      <c r="JD44" s="1" t="s">
        <v>427</v>
      </c>
      <c r="JE44" s="1" t="s">
        <v>427</v>
      </c>
      <c r="JF44" s="1" t="s">
        <v>426</v>
      </c>
      <c r="JG44" s="1">
        <v>0</v>
      </c>
      <c r="JH44" s="1">
        <v>0</v>
      </c>
      <c r="JI44" s="284"/>
      <c r="JM44" s="261"/>
      <c r="JN44" s="262"/>
      <c r="JO44" s="284"/>
      <c r="JP44" s="284"/>
    </row>
    <row r="45" spans="1:276" x14ac:dyDescent="0.25">
      <c r="A45" s="2">
        <f>IF(OR('Table 1'!$L$2="All Regions",'Table 1'!$L$2=" "), 1,IF('Table 1'!$L$2='DATA TEMPLATE 1617'!L45,1,0))</f>
        <v>1</v>
      </c>
      <c r="B45" s="2">
        <f>IF(OR('Table 1'!$L$3="All Disciplines",'Table 1'!$L$3=" "), 1,IF('Table 1'!$L$3='DATA TEMPLATE 1617'!M45,1,0))</f>
        <v>1</v>
      </c>
      <c r="C45" s="2">
        <f>IF(OR('Table 1'!$L$4="All Organisations",'Table 1'!$L$4=" "), 1,IF('Table 1'!$L$4='DATA TEMPLATE 1617'!N45,1,0))</f>
        <v>1</v>
      </c>
      <c r="D45" s="2">
        <f t="shared" si="2"/>
        <v>3</v>
      </c>
      <c r="E45" s="236">
        <f>IF('Table 2'!$L$2="All Diverse Led",$IZ45,IF('Table 2'!$L$2='DATA TEMPLATE 1617'!JG45,4,0))</f>
        <v>0</v>
      </c>
      <c r="F45" s="236">
        <f>IF('Table 2'!$L$2="All Diverse Led",$IZ45,IF('Table 2'!$L$2='DATA TEMPLATE 1617'!JH45,4,0))</f>
        <v>0</v>
      </c>
      <c r="G45" s="237">
        <f t="shared" si="1"/>
        <v>0</v>
      </c>
      <c r="H45" s="1" t="s">
        <v>471</v>
      </c>
      <c r="I45" s="1">
        <v>0</v>
      </c>
      <c r="J45" s="1" t="b">
        <v>0</v>
      </c>
      <c r="K45" s="284">
        <v>43</v>
      </c>
      <c r="L45" t="s">
        <v>444</v>
      </c>
      <c r="M45" t="s">
        <v>440</v>
      </c>
      <c r="N45" s="323" t="s">
        <v>460</v>
      </c>
      <c r="O45" s="76">
        <v>127553</v>
      </c>
      <c r="P45" s="76">
        <v>88510</v>
      </c>
      <c r="Q45" s="76">
        <v>322678</v>
      </c>
      <c r="R45" s="76">
        <v>22600</v>
      </c>
      <c r="S45" s="76">
        <v>0</v>
      </c>
      <c r="T45" s="76">
        <v>561341</v>
      </c>
      <c r="U45">
        <v>0</v>
      </c>
      <c r="V45">
        <v>14044</v>
      </c>
      <c r="W45">
        <v>258182</v>
      </c>
      <c r="X45">
        <v>31216</v>
      </c>
      <c r="Y45">
        <v>68086</v>
      </c>
      <c r="AB45">
        <v>74999</v>
      </c>
      <c r="AC45">
        <v>50608</v>
      </c>
      <c r="AD45">
        <v>497135</v>
      </c>
      <c r="AE45" s="1">
        <v>3</v>
      </c>
      <c r="AF45" s="1">
        <v>3</v>
      </c>
      <c r="AG45" s="1">
        <v>0</v>
      </c>
      <c r="AH45" s="1">
        <v>262</v>
      </c>
      <c r="AI45" s="1">
        <v>0</v>
      </c>
      <c r="AJ45" s="1">
        <v>0</v>
      </c>
      <c r="AK45" s="1">
        <v>0</v>
      </c>
      <c r="AL45" s="1">
        <v>0</v>
      </c>
      <c r="AM45" s="1">
        <v>0</v>
      </c>
      <c r="AN45" s="1">
        <v>0</v>
      </c>
      <c r="AO45" s="1">
        <v>0</v>
      </c>
      <c r="AP45" s="1">
        <v>0</v>
      </c>
      <c r="AQ45" s="1">
        <v>3</v>
      </c>
      <c r="AR45" s="1">
        <v>3</v>
      </c>
      <c r="AS45" s="1">
        <v>0</v>
      </c>
      <c r="AT45" s="1">
        <v>262</v>
      </c>
      <c r="AU45" s="1">
        <v>0</v>
      </c>
      <c r="AV45" s="1">
        <v>0</v>
      </c>
      <c r="AW45" s="1">
        <v>0</v>
      </c>
      <c r="AX45" s="1">
        <v>0</v>
      </c>
      <c r="AY45" s="1">
        <v>0</v>
      </c>
      <c r="AZ45" s="1">
        <v>0</v>
      </c>
      <c r="BA45" s="1">
        <v>0</v>
      </c>
      <c r="BB45" s="1">
        <v>0</v>
      </c>
      <c r="BC45" s="3">
        <v>0</v>
      </c>
      <c r="BD45" s="3">
        <v>0</v>
      </c>
      <c r="BE45" s="3">
        <v>0</v>
      </c>
      <c r="BF45" s="3">
        <v>0</v>
      </c>
      <c r="BG45" s="241">
        <v>3</v>
      </c>
      <c r="BH45" s="242">
        <v>3</v>
      </c>
      <c r="BI45" s="242">
        <v>0</v>
      </c>
      <c r="BJ45" s="243">
        <v>262</v>
      </c>
      <c r="BK45">
        <v>9</v>
      </c>
      <c r="BL45">
        <v>59</v>
      </c>
      <c r="BM45">
        <v>2421</v>
      </c>
      <c r="BN45">
        <v>0</v>
      </c>
      <c r="BO45">
        <v>0</v>
      </c>
      <c r="BP45">
        <v>0</v>
      </c>
      <c r="BQ45">
        <v>0</v>
      </c>
      <c r="BR45">
        <v>0</v>
      </c>
      <c r="BS45">
        <v>0</v>
      </c>
      <c r="BT45">
        <v>0</v>
      </c>
      <c r="BU45">
        <v>0</v>
      </c>
      <c r="BV45">
        <v>0</v>
      </c>
      <c r="BW45">
        <v>9</v>
      </c>
      <c r="BX45">
        <v>59</v>
      </c>
      <c r="BY45">
        <v>2421</v>
      </c>
      <c r="BZ45">
        <v>0</v>
      </c>
      <c r="CA45">
        <v>0</v>
      </c>
      <c r="CB45">
        <v>0</v>
      </c>
      <c r="CC45">
        <v>0</v>
      </c>
      <c r="CD45">
        <v>0</v>
      </c>
      <c r="CE45">
        <v>0</v>
      </c>
      <c r="CF45">
        <v>0</v>
      </c>
      <c r="CG45">
        <v>0</v>
      </c>
      <c r="CH45">
        <v>0</v>
      </c>
      <c r="CI45" s="244">
        <v>0</v>
      </c>
      <c r="CJ45" s="244">
        <v>0</v>
      </c>
      <c r="CK45" s="244">
        <v>0</v>
      </c>
      <c r="CL45" s="244">
        <v>0</v>
      </c>
      <c r="CM45" s="241">
        <v>9</v>
      </c>
      <c r="CN45" s="242">
        <v>59</v>
      </c>
      <c r="CO45" s="242">
        <v>2421</v>
      </c>
      <c r="CP45" s="243">
        <v>0</v>
      </c>
      <c r="CQ45" s="1">
        <v>2</v>
      </c>
      <c r="CR45" s="1">
        <v>3</v>
      </c>
      <c r="CS45" s="1">
        <v>0</v>
      </c>
      <c r="CT45" s="1">
        <v>171</v>
      </c>
      <c r="CU45" s="1">
        <v>0</v>
      </c>
      <c r="CV45" s="1">
        <v>0</v>
      </c>
      <c r="CW45" s="1">
        <v>0</v>
      </c>
      <c r="CX45" s="1">
        <v>0</v>
      </c>
      <c r="CY45" s="1">
        <v>0</v>
      </c>
      <c r="CZ45" s="1">
        <v>0</v>
      </c>
      <c r="DA45" s="1">
        <v>0</v>
      </c>
      <c r="DB45" s="1">
        <v>0</v>
      </c>
      <c r="DC45" s="1">
        <v>1</v>
      </c>
      <c r="DD45" s="1">
        <v>2</v>
      </c>
      <c r="DE45" s="1">
        <v>0</v>
      </c>
      <c r="DF45" s="1">
        <v>136</v>
      </c>
      <c r="DG45" s="1">
        <v>0</v>
      </c>
      <c r="DH45" s="1">
        <v>0</v>
      </c>
      <c r="DI45" s="1">
        <v>0</v>
      </c>
      <c r="DJ45" s="1">
        <v>0</v>
      </c>
      <c r="DK45" s="1">
        <v>0</v>
      </c>
      <c r="DL45" s="1">
        <v>0</v>
      </c>
      <c r="DM45" s="1">
        <v>0</v>
      </c>
      <c r="DN45" s="1">
        <v>0</v>
      </c>
      <c r="DO45" s="244">
        <v>0</v>
      </c>
      <c r="DP45" s="244">
        <v>0</v>
      </c>
      <c r="DQ45" s="244">
        <v>0</v>
      </c>
      <c r="DR45" s="244">
        <v>0</v>
      </c>
      <c r="DS45" s="241">
        <v>1</v>
      </c>
      <c r="DT45" s="242">
        <v>2</v>
      </c>
      <c r="DU45" s="242">
        <v>0</v>
      </c>
      <c r="DV45" s="243">
        <v>136</v>
      </c>
      <c r="DW45">
        <v>2</v>
      </c>
      <c r="DX45">
        <v>2</v>
      </c>
      <c r="DY45">
        <v>75</v>
      </c>
      <c r="DZ45">
        <v>350</v>
      </c>
      <c r="EA45">
        <v>0</v>
      </c>
      <c r="EB45">
        <v>0</v>
      </c>
      <c r="EC45">
        <v>0</v>
      </c>
      <c r="ED45">
        <v>0</v>
      </c>
      <c r="EE45">
        <v>0</v>
      </c>
      <c r="EF45">
        <v>0</v>
      </c>
      <c r="EG45">
        <v>0</v>
      </c>
      <c r="EH45">
        <v>0</v>
      </c>
      <c r="EI45">
        <v>1</v>
      </c>
      <c r="EJ45">
        <v>1</v>
      </c>
      <c r="EK45">
        <v>0</v>
      </c>
      <c r="EL45">
        <v>350</v>
      </c>
      <c r="EM45">
        <v>0</v>
      </c>
      <c r="EN45">
        <v>0</v>
      </c>
      <c r="EO45">
        <v>0</v>
      </c>
      <c r="EP45">
        <v>0</v>
      </c>
      <c r="EQ45">
        <v>0</v>
      </c>
      <c r="ER45">
        <v>0</v>
      </c>
      <c r="ES45">
        <v>0</v>
      </c>
      <c r="ET45">
        <v>0</v>
      </c>
      <c r="EU45" s="244">
        <v>0</v>
      </c>
      <c r="EV45" s="244">
        <v>0</v>
      </c>
      <c r="EW45" s="244">
        <v>0</v>
      </c>
      <c r="EX45" s="244">
        <v>0</v>
      </c>
      <c r="EY45" s="241">
        <v>1</v>
      </c>
      <c r="EZ45" s="242">
        <v>1</v>
      </c>
      <c r="FA45" s="242">
        <v>0</v>
      </c>
      <c r="FB45" s="243">
        <v>350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v>
      </c>
      <c r="GM45">
        <v>1</v>
      </c>
      <c r="GN45">
        <v>0</v>
      </c>
      <c r="GO45">
        <v>10</v>
      </c>
      <c r="GP45">
        <v>0</v>
      </c>
      <c r="GQ45">
        <v>0</v>
      </c>
      <c r="GR45">
        <v>0</v>
      </c>
      <c r="GS45">
        <v>0</v>
      </c>
      <c r="GT45">
        <v>0</v>
      </c>
      <c r="GU45">
        <v>0</v>
      </c>
      <c r="GV45">
        <v>0</v>
      </c>
      <c r="GW45">
        <v>0</v>
      </c>
      <c r="GX45">
        <v>0</v>
      </c>
      <c r="GY45">
        <v>14</v>
      </c>
      <c r="GZ45">
        <v>0</v>
      </c>
      <c r="HA45">
        <v>0</v>
      </c>
      <c r="HB45">
        <v>0</v>
      </c>
      <c r="HC45">
        <v>0</v>
      </c>
      <c r="HD45">
        <v>0</v>
      </c>
      <c r="HE45">
        <v>0</v>
      </c>
      <c r="HF45">
        <v>0</v>
      </c>
      <c r="HG45">
        <v>0</v>
      </c>
      <c r="HH45">
        <v>0</v>
      </c>
      <c r="HI45">
        <v>10</v>
      </c>
      <c r="HJ45">
        <v>0</v>
      </c>
      <c r="HK45">
        <v>0</v>
      </c>
      <c r="HL45">
        <v>3</v>
      </c>
      <c r="HM45">
        <v>3</v>
      </c>
      <c r="HN45">
        <v>0</v>
      </c>
      <c r="HO45">
        <v>0</v>
      </c>
      <c r="HP45">
        <v>0</v>
      </c>
      <c r="HQ45" s="139">
        <v>3</v>
      </c>
      <c r="HR45" s="140">
        <v>2</v>
      </c>
      <c r="HS45" s="140">
        <v>0</v>
      </c>
      <c r="HT45" s="140">
        <v>0</v>
      </c>
      <c r="HU45" s="140">
        <v>0</v>
      </c>
      <c r="HV45" s="139">
        <v>0</v>
      </c>
      <c r="HW45" s="140">
        <v>0</v>
      </c>
      <c r="HX45" s="140">
        <v>0</v>
      </c>
      <c r="HY45" s="140">
        <v>0</v>
      </c>
      <c r="HZ45" s="140">
        <v>0</v>
      </c>
      <c r="IA45" s="139">
        <v>0</v>
      </c>
      <c r="IB45" s="140">
        <v>0</v>
      </c>
      <c r="IC45" s="140">
        <v>0</v>
      </c>
      <c r="ID45" s="140">
        <v>0</v>
      </c>
      <c r="IE45" s="140">
        <v>0</v>
      </c>
      <c r="IF45" s="139">
        <v>6</v>
      </c>
      <c r="IG45" s="140">
        <v>5</v>
      </c>
      <c r="IH45" s="140">
        <v>0</v>
      </c>
      <c r="II45" s="140">
        <v>0</v>
      </c>
      <c r="IJ45" s="140">
        <v>0</v>
      </c>
      <c r="IK45" s="140">
        <v>1</v>
      </c>
      <c r="IL45" s="140">
        <v>0</v>
      </c>
      <c r="IM45" s="140">
        <v>0</v>
      </c>
      <c r="IN45" s="139">
        <v>1</v>
      </c>
      <c r="IO45" s="140">
        <v>0</v>
      </c>
      <c r="IP45" s="140">
        <v>0</v>
      </c>
      <c r="IQ45" s="140">
        <v>0</v>
      </c>
      <c r="IR45" s="141">
        <v>0</v>
      </c>
      <c r="IS45" s="139">
        <v>0</v>
      </c>
      <c r="IT45" s="141">
        <v>0</v>
      </c>
      <c r="IU45" s="141">
        <v>6</v>
      </c>
      <c r="IV45" s="141">
        <v>5</v>
      </c>
      <c r="IW45" s="180">
        <v>11</v>
      </c>
      <c r="IX45" s="182">
        <v>9.0909090909090912E-2</v>
      </c>
      <c r="IY45" s="182">
        <v>0</v>
      </c>
      <c r="IZ45" s="183">
        <v>0</v>
      </c>
      <c r="JA45" s="140">
        <v>0</v>
      </c>
      <c r="JB45" s="140">
        <v>0</v>
      </c>
      <c r="JC45" s="1" t="s">
        <v>427</v>
      </c>
      <c r="JD45" s="1" t="s">
        <v>427</v>
      </c>
      <c r="JE45" s="1" t="s">
        <v>427</v>
      </c>
      <c r="JF45" s="1" t="s">
        <v>427</v>
      </c>
      <c r="JG45" s="1">
        <v>0</v>
      </c>
      <c r="JH45" s="1">
        <v>0</v>
      </c>
      <c r="JI45" s="284"/>
      <c r="JM45" s="261"/>
      <c r="JN45" s="262"/>
      <c r="JO45" s="284"/>
      <c r="JP45" s="284"/>
    </row>
    <row r="46" spans="1:276" x14ac:dyDescent="0.25">
      <c r="A46" s="2">
        <f>IF(OR('Table 1'!$L$2="All Regions",'Table 1'!$L$2=" "), 1,IF('Table 1'!$L$2='DATA TEMPLATE 1617'!L46,1,0))</f>
        <v>1</v>
      </c>
      <c r="B46" s="2">
        <f>IF(OR('Table 1'!$L$3="All Disciplines",'Table 1'!$L$3=" "), 1,IF('Table 1'!$L$3='DATA TEMPLATE 1617'!M46,1,0))</f>
        <v>1</v>
      </c>
      <c r="C46" s="2">
        <f>IF(OR('Table 1'!$L$4="All Organisations",'Table 1'!$L$4=" "), 1,IF('Table 1'!$L$4='DATA TEMPLATE 1617'!N46,1,0))</f>
        <v>1</v>
      </c>
      <c r="D46" s="2">
        <f t="shared" si="2"/>
        <v>3</v>
      </c>
      <c r="E46" s="236">
        <f>IF('Table 2'!$L$2="All Diverse Led",$IZ46,IF('Table 2'!$L$2='DATA TEMPLATE 1617'!JG46,4,0))</f>
        <v>0</v>
      </c>
      <c r="F46" s="236">
        <f>IF('Table 2'!$L$2="All Diverse Led",$IZ46,IF('Table 2'!$L$2='DATA TEMPLATE 1617'!JH46,4,0))</f>
        <v>0</v>
      </c>
      <c r="G46" s="237">
        <f t="shared" si="1"/>
        <v>0</v>
      </c>
      <c r="H46" s="1" t="s">
        <v>471</v>
      </c>
      <c r="I46" s="1">
        <v>0</v>
      </c>
      <c r="J46" s="1" t="b">
        <v>0</v>
      </c>
      <c r="K46" s="284">
        <v>44</v>
      </c>
      <c r="L46" t="s">
        <v>444</v>
      </c>
      <c r="M46" t="s">
        <v>436</v>
      </c>
      <c r="N46" s="323" t="s">
        <v>458</v>
      </c>
      <c r="O46" s="76">
        <v>73311</v>
      </c>
      <c r="P46" s="76">
        <v>80463</v>
      </c>
      <c r="Q46" s="76">
        <v>0</v>
      </c>
      <c r="R46" s="76">
        <v>0</v>
      </c>
      <c r="S46" s="76">
        <v>0</v>
      </c>
      <c r="T46" s="76">
        <v>153774</v>
      </c>
      <c r="U46">
        <v>114733</v>
      </c>
      <c r="V46">
        <v>0</v>
      </c>
      <c r="W46">
        <v>0</v>
      </c>
      <c r="X46">
        <v>7060</v>
      </c>
      <c r="Y46">
        <v>195</v>
      </c>
      <c r="AB46">
        <v>35118</v>
      </c>
      <c r="AC46">
        <v>0</v>
      </c>
      <c r="AD46">
        <v>157106</v>
      </c>
      <c r="AE46" s="1">
        <v>2</v>
      </c>
      <c r="AF46" s="1">
        <v>2</v>
      </c>
      <c r="AG46" s="1">
        <v>110</v>
      </c>
      <c r="AH46" s="1">
        <v>0</v>
      </c>
      <c r="AI46" s="1">
        <v>0</v>
      </c>
      <c r="AJ46" s="1">
        <v>0</v>
      </c>
      <c r="AK46" s="1">
        <v>0</v>
      </c>
      <c r="AL46" s="1">
        <v>0</v>
      </c>
      <c r="AM46" s="1">
        <v>1</v>
      </c>
      <c r="AN46" s="1">
        <v>1</v>
      </c>
      <c r="AO46" s="1">
        <v>50</v>
      </c>
      <c r="AP46" s="1">
        <v>0</v>
      </c>
      <c r="AQ46" s="1">
        <v>0</v>
      </c>
      <c r="AR46" s="1">
        <v>0</v>
      </c>
      <c r="AS46" s="1">
        <v>0</v>
      </c>
      <c r="AT46" s="1">
        <v>0</v>
      </c>
      <c r="AU46" s="1">
        <v>0</v>
      </c>
      <c r="AV46" s="1">
        <v>0</v>
      </c>
      <c r="AW46" s="1">
        <v>0</v>
      </c>
      <c r="AX46" s="1">
        <v>0</v>
      </c>
      <c r="AY46" s="1">
        <v>0</v>
      </c>
      <c r="AZ46" s="1">
        <v>0</v>
      </c>
      <c r="BA46" s="1">
        <v>0</v>
      </c>
      <c r="BB46" s="1">
        <v>0</v>
      </c>
      <c r="BC46" s="3">
        <v>1</v>
      </c>
      <c r="BD46" s="3">
        <v>1</v>
      </c>
      <c r="BE46" s="3">
        <v>50</v>
      </c>
      <c r="BF46" s="3">
        <v>0</v>
      </c>
      <c r="BG46" s="241">
        <v>0</v>
      </c>
      <c r="BH46" s="242">
        <v>0</v>
      </c>
      <c r="BI46" s="242">
        <v>0</v>
      </c>
      <c r="BJ46" s="243">
        <v>0</v>
      </c>
      <c r="BK46">
        <v>5</v>
      </c>
      <c r="BL46">
        <v>86</v>
      </c>
      <c r="BM46">
        <v>36389</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s="244">
        <v>0</v>
      </c>
      <c r="CJ46" s="244">
        <v>0</v>
      </c>
      <c r="CK46" s="244">
        <v>0</v>
      </c>
      <c r="CL46" s="244">
        <v>0</v>
      </c>
      <c r="CM46" s="241">
        <v>0</v>
      </c>
      <c r="CN46" s="242">
        <v>0</v>
      </c>
      <c r="CO46" s="242">
        <v>0</v>
      </c>
      <c r="CP46" s="243">
        <v>0</v>
      </c>
      <c r="CQ46" s="1">
        <v>15</v>
      </c>
      <c r="CR46" s="1">
        <v>15</v>
      </c>
      <c r="CS46" s="1">
        <v>0</v>
      </c>
      <c r="CT46" s="1">
        <v>1300</v>
      </c>
      <c r="CU46" s="1">
        <v>0</v>
      </c>
      <c r="CV46" s="1">
        <v>0</v>
      </c>
      <c r="CW46" s="1">
        <v>0</v>
      </c>
      <c r="CX46" s="1">
        <v>0</v>
      </c>
      <c r="CY46" s="1">
        <v>30</v>
      </c>
      <c r="CZ46" s="1">
        <v>30</v>
      </c>
      <c r="DA46" s="1">
        <v>0</v>
      </c>
      <c r="DB46" s="1">
        <v>3458</v>
      </c>
      <c r="DC46" s="1">
        <v>0</v>
      </c>
      <c r="DD46" s="1">
        <v>0</v>
      </c>
      <c r="DE46" s="1">
        <v>0</v>
      </c>
      <c r="DF46" s="1">
        <v>0</v>
      </c>
      <c r="DG46" s="1">
        <v>0</v>
      </c>
      <c r="DH46" s="1">
        <v>0</v>
      </c>
      <c r="DI46" s="1">
        <v>0</v>
      </c>
      <c r="DJ46" s="1">
        <v>0</v>
      </c>
      <c r="DK46" s="1">
        <v>0</v>
      </c>
      <c r="DL46" s="1">
        <v>0</v>
      </c>
      <c r="DM46" s="1">
        <v>0</v>
      </c>
      <c r="DN46" s="1">
        <v>0</v>
      </c>
      <c r="DO46" s="244">
        <v>30</v>
      </c>
      <c r="DP46" s="244">
        <v>30</v>
      </c>
      <c r="DQ46" s="244">
        <v>0</v>
      </c>
      <c r="DR46" s="244">
        <v>3458</v>
      </c>
      <c r="DS46" s="241">
        <v>0</v>
      </c>
      <c r="DT46" s="242">
        <v>0</v>
      </c>
      <c r="DU46" s="242">
        <v>0</v>
      </c>
      <c r="DV46" s="243">
        <v>0</v>
      </c>
      <c r="DW46">
        <v>1</v>
      </c>
      <c r="DX46">
        <v>23</v>
      </c>
      <c r="DY46">
        <v>33564</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s="244">
        <v>0</v>
      </c>
      <c r="EV46" s="244">
        <v>0</v>
      </c>
      <c r="EW46" s="244">
        <v>0</v>
      </c>
      <c r="EX46" s="244">
        <v>0</v>
      </c>
      <c r="EY46" s="241">
        <v>0</v>
      </c>
      <c r="EZ46" s="242">
        <v>0</v>
      </c>
      <c r="FA46" s="242">
        <v>0</v>
      </c>
      <c r="FB46" s="243">
        <v>0</v>
      </c>
      <c r="FC46">
        <v>0</v>
      </c>
      <c r="FD46">
        <v>0</v>
      </c>
      <c r="FE46">
        <v>0</v>
      </c>
      <c r="FF46">
        <v>0</v>
      </c>
      <c r="FG46">
        <v>0</v>
      </c>
      <c r="FH46">
        <v>0</v>
      </c>
      <c r="FI46">
        <v>0</v>
      </c>
      <c r="FJ46">
        <v>0</v>
      </c>
      <c r="FK46">
        <v>0</v>
      </c>
      <c r="FL46">
        <v>0</v>
      </c>
      <c r="FM46">
        <v>0</v>
      </c>
      <c r="FN46">
        <v>0</v>
      </c>
      <c r="FO46">
        <v>0</v>
      </c>
      <c r="FP46">
        <v>0</v>
      </c>
      <c r="FQ46">
        <v>0</v>
      </c>
      <c r="FR46">
        <v>0</v>
      </c>
      <c r="FS46">
        <v>4</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v>0</v>
      </c>
      <c r="GV46">
        <v>0</v>
      </c>
      <c r="GW46">
        <v>0</v>
      </c>
      <c r="GX46">
        <v>0</v>
      </c>
      <c r="GY46">
        <v>0</v>
      </c>
      <c r="GZ46">
        <v>0</v>
      </c>
      <c r="HA46">
        <v>0</v>
      </c>
      <c r="HB46">
        <v>0</v>
      </c>
      <c r="HC46">
        <v>0</v>
      </c>
      <c r="HD46">
        <v>0</v>
      </c>
      <c r="HE46">
        <v>0</v>
      </c>
      <c r="HF46">
        <v>0</v>
      </c>
      <c r="HG46">
        <v>0</v>
      </c>
      <c r="HH46">
        <v>0</v>
      </c>
      <c r="HI46">
        <v>0</v>
      </c>
      <c r="HJ46">
        <v>0</v>
      </c>
      <c r="HK46">
        <v>0</v>
      </c>
      <c r="HL46">
        <v>3</v>
      </c>
      <c r="HM46">
        <v>5</v>
      </c>
      <c r="HN46">
        <v>0</v>
      </c>
      <c r="HO46">
        <v>0</v>
      </c>
      <c r="HP46">
        <v>0</v>
      </c>
      <c r="HQ46" s="139">
        <v>2</v>
      </c>
      <c r="HR46" s="140">
        <v>0</v>
      </c>
      <c r="HS46" s="140">
        <v>0</v>
      </c>
      <c r="HT46" s="140">
        <v>0</v>
      </c>
      <c r="HU46" s="140">
        <v>0</v>
      </c>
      <c r="HV46" s="139">
        <v>0</v>
      </c>
      <c r="HW46" s="140">
        <v>0</v>
      </c>
      <c r="HX46" s="140">
        <v>0</v>
      </c>
      <c r="HY46" s="140">
        <v>0</v>
      </c>
      <c r="HZ46" s="140">
        <v>0</v>
      </c>
      <c r="IA46" s="139">
        <v>0</v>
      </c>
      <c r="IB46" s="140">
        <v>0</v>
      </c>
      <c r="IC46" s="140">
        <v>0</v>
      </c>
      <c r="ID46" s="140">
        <v>0</v>
      </c>
      <c r="IE46" s="140">
        <v>0</v>
      </c>
      <c r="IF46" s="139">
        <v>5</v>
      </c>
      <c r="IG46" s="140">
        <v>5</v>
      </c>
      <c r="IH46" s="140">
        <v>0</v>
      </c>
      <c r="II46" s="140">
        <v>0</v>
      </c>
      <c r="IJ46" s="140">
        <v>0</v>
      </c>
      <c r="IK46" s="140">
        <v>0</v>
      </c>
      <c r="IL46" s="140">
        <v>0</v>
      </c>
      <c r="IM46" s="140">
        <v>0</v>
      </c>
      <c r="IN46" s="139">
        <v>0</v>
      </c>
      <c r="IO46" s="140">
        <v>0</v>
      </c>
      <c r="IP46" s="140">
        <v>0</v>
      </c>
      <c r="IQ46" s="140">
        <v>0</v>
      </c>
      <c r="IR46" s="141">
        <v>0</v>
      </c>
      <c r="IS46" s="139">
        <v>0</v>
      </c>
      <c r="IT46" s="141">
        <v>3</v>
      </c>
      <c r="IU46" s="141">
        <v>8</v>
      </c>
      <c r="IV46" s="141">
        <v>2</v>
      </c>
      <c r="IW46" s="180">
        <v>10</v>
      </c>
      <c r="IX46" s="182">
        <v>0.3</v>
      </c>
      <c r="IY46" s="182">
        <v>0</v>
      </c>
      <c r="IZ46" s="183">
        <v>0</v>
      </c>
      <c r="JA46" s="140">
        <v>0</v>
      </c>
      <c r="JB46" s="140">
        <v>0</v>
      </c>
      <c r="JC46" s="1" t="s">
        <v>426</v>
      </c>
      <c r="JD46" s="1" t="s">
        <v>728</v>
      </c>
      <c r="JE46" s="1" t="s">
        <v>728</v>
      </c>
      <c r="JF46" s="1" t="s">
        <v>426</v>
      </c>
      <c r="JG46" s="1">
        <v>0</v>
      </c>
      <c r="JH46" s="1">
        <v>0</v>
      </c>
      <c r="JI46" s="284"/>
      <c r="JM46" s="261"/>
      <c r="JN46" s="262"/>
      <c r="JO46" s="284"/>
      <c r="JP46" s="284"/>
    </row>
    <row r="47" spans="1:276" x14ac:dyDescent="0.25">
      <c r="A47" s="2">
        <f>IF(OR('Table 1'!$L$2="All Regions",'Table 1'!$L$2=" "), 1,IF('Table 1'!$L$2='DATA TEMPLATE 1617'!L47,1,0))</f>
        <v>1</v>
      </c>
      <c r="B47" s="2">
        <f>IF(OR('Table 1'!$L$3="All Disciplines",'Table 1'!$L$3=" "), 1,IF('Table 1'!$L$3='DATA TEMPLATE 1617'!M47,1,0))</f>
        <v>1</v>
      </c>
      <c r="C47" s="2">
        <f>IF(OR('Table 1'!$L$4="All Organisations",'Table 1'!$L$4=" "), 1,IF('Table 1'!$L$4='DATA TEMPLATE 1617'!N47,1,0))</f>
        <v>1</v>
      </c>
      <c r="D47" s="2">
        <f t="shared" si="2"/>
        <v>3</v>
      </c>
      <c r="E47" s="236">
        <f>IF('Table 2'!$L$2="All Diverse Led",$IZ47,IF('Table 2'!$L$2='DATA TEMPLATE 1617'!JG47,4,0))</f>
        <v>0</v>
      </c>
      <c r="F47" s="236">
        <f>IF('Table 2'!$L$2="All Diverse Led",$IZ47,IF('Table 2'!$L$2='DATA TEMPLATE 1617'!JH47,4,0))</f>
        <v>0</v>
      </c>
      <c r="G47" s="237">
        <f t="shared" si="1"/>
        <v>0</v>
      </c>
      <c r="H47" s="1" t="s">
        <v>471</v>
      </c>
      <c r="I47" s="1">
        <v>0</v>
      </c>
      <c r="J47" s="1" t="b">
        <v>0</v>
      </c>
      <c r="K47" s="284">
        <v>45</v>
      </c>
      <c r="L47" t="s">
        <v>439</v>
      </c>
      <c r="M47" t="s">
        <v>436</v>
      </c>
      <c r="N47" s="323" t="s">
        <v>459</v>
      </c>
      <c r="O47" s="76">
        <v>35500</v>
      </c>
      <c r="P47" s="76">
        <v>134006</v>
      </c>
      <c r="Q47" s="76">
        <v>38746</v>
      </c>
      <c r="R47" s="76">
        <v>19500</v>
      </c>
      <c r="S47" s="76">
        <v>0</v>
      </c>
      <c r="T47" s="76">
        <v>227752</v>
      </c>
      <c r="U47">
        <v>70000</v>
      </c>
      <c r="V47">
        <v>3000</v>
      </c>
      <c r="W47">
        <v>0</v>
      </c>
      <c r="X47">
        <v>97800</v>
      </c>
      <c r="Y47">
        <v>20000</v>
      </c>
      <c r="AB47">
        <v>34800</v>
      </c>
      <c r="AC47">
        <v>250</v>
      </c>
      <c r="AD47">
        <v>225850</v>
      </c>
      <c r="AE47" s="1">
        <v>2</v>
      </c>
      <c r="AF47" s="1">
        <v>2</v>
      </c>
      <c r="AG47" s="1">
        <v>330</v>
      </c>
      <c r="AH47" s="1">
        <v>300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1">
        <v>0</v>
      </c>
      <c r="BC47" s="3">
        <v>0</v>
      </c>
      <c r="BD47" s="3">
        <v>0</v>
      </c>
      <c r="BE47" s="3">
        <v>0</v>
      </c>
      <c r="BF47" s="3">
        <v>0</v>
      </c>
      <c r="BG47" s="241">
        <v>0</v>
      </c>
      <c r="BH47" s="242">
        <v>0</v>
      </c>
      <c r="BI47" s="242">
        <v>0</v>
      </c>
      <c r="BJ47" s="243">
        <v>0</v>
      </c>
      <c r="BK47">
        <v>8</v>
      </c>
      <c r="BL47">
        <v>150</v>
      </c>
      <c r="BM47">
        <v>10895</v>
      </c>
      <c r="BN47">
        <v>7500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s="244">
        <v>0</v>
      </c>
      <c r="CJ47" s="244">
        <v>0</v>
      </c>
      <c r="CK47" s="244">
        <v>0</v>
      </c>
      <c r="CL47" s="244">
        <v>0</v>
      </c>
      <c r="CM47" s="241">
        <v>0</v>
      </c>
      <c r="CN47" s="242">
        <v>0</v>
      </c>
      <c r="CO47" s="242">
        <v>0</v>
      </c>
      <c r="CP47" s="243">
        <v>0</v>
      </c>
      <c r="CQ47" s="1">
        <v>1</v>
      </c>
      <c r="CR47" s="1">
        <v>1</v>
      </c>
      <c r="CS47" s="1">
        <v>40</v>
      </c>
      <c r="CT47" s="253">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1">
        <v>0</v>
      </c>
      <c r="DO47" s="244">
        <v>0</v>
      </c>
      <c r="DP47" s="244">
        <v>0</v>
      </c>
      <c r="DQ47" s="244">
        <v>0</v>
      </c>
      <c r="DR47" s="244">
        <v>0</v>
      </c>
      <c r="DS47" s="241">
        <v>0</v>
      </c>
      <c r="DT47" s="242">
        <v>0</v>
      </c>
      <c r="DU47" s="242">
        <v>0</v>
      </c>
      <c r="DV47" s="243">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s="244">
        <v>0</v>
      </c>
      <c r="EV47" s="244">
        <v>0</v>
      </c>
      <c r="EW47" s="244">
        <v>0</v>
      </c>
      <c r="EX47" s="244">
        <v>0</v>
      </c>
      <c r="EY47" s="241">
        <v>0</v>
      </c>
      <c r="EZ47" s="242">
        <v>0</v>
      </c>
      <c r="FA47" s="242">
        <v>0</v>
      </c>
      <c r="FB47" s="243">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0</v>
      </c>
      <c r="HF47">
        <v>0</v>
      </c>
      <c r="HG47">
        <v>0</v>
      </c>
      <c r="HH47">
        <v>0</v>
      </c>
      <c r="HI47">
        <v>0</v>
      </c>
      <c r="HJ47">
        <v>0</v>
      </c>
      <c r="HK47">
        <v>0</v>
      </c>
      <c r="HL47">
        <v>3</v>
      </c>
      <c r="HM47">
        <v>4</v>
      </c>
      <c r="HN47">
        <v>0</v>
      </c>
      <c r="HO47">
        <v>0</v>
      </c>
      <c r="HP47">
        <v>0</v>
      </c>
      <c r="HQ47" s="139">
        <v>3</v>
      </c>
      <c r="HR47" s="140">
        <v>0</v>
      </c>
      <c r="HS47" s="140">
        <v>0</v>
      </c>
      <c r="HT47" s="140">
        <v>0</v>
      </c>
      <c r="HU47" s="140">
        <v>0</v>
      </c>
      <c r="HV47" s="139">
        <v>0</v>
      </c>
      <c r="HW47" s="140">
        <v>0</v>
      </c>
      <c r="HX47" s="140">
        <v>0</v>
      </c>
      <c r="HY47" s="140">
        <v>0</v>
      </c>
      <c r="HZ47" s="140">
        <v>0</v>
      </c>
      <c r="IA47" s="139">
        <v>0</v>
      </c>
      <c r="IB47" s="140">
        <v>0</v>
      </c>
      <c r="IC47" s="140">
        <v>0</v>
      </c>
      <c r="ID47" s="140">
        <v>0</v>
      </c>
      <c r="IE47" s="140">
        <v>0</v>
      </c>
      <c r="IF47" s="139">
        <v>6</v>
      </c>
      <c r="IG47" s="140">
        <v>4</v>
      </c>
      <c r="IH47" s="140">
        <v>0</v>
      </c>
      <c r="II47" s="140">
        <v>0</v>
      </c>
      <c r="IJ47" s="140">
        <v>0</v>
      </c>
      <c r="IK47" s="140">
        <v>0</v>
      </c>
      <c r="IL47" s="140">
        <v>0</v>
      </c>
      <c r="IM47" s="140">
        <v>0</v>
      </c>
      <c r="IN47" s="139">
        <v>0</v>
      </c>
      <c r="IO47" s="140">
        <v>0</v>
      </c>
      <c r="IP47" s="140">
        <v>0</v>
      </c>
      <c r="IQ47" s="140">
        <v>0</v>
      </c>
      <c r="IR47" s="141">
        <v>0</v>
      </c>
      <c r="IS47" s="139">
        <v>0</v>
      </c>
      <c r="IT47" s="141">
        <v>1</v>
      </c>
      <c r="IU47" s="141">
        <v>7</v>
      </c>
      <c r="IV47" s="141">
        <v>3</v>
      </c>
      <c r="IW47" s="180">
        <v>10</v>
      </c>
      <c r="IX47" s="182">
        <v>0.1</v>
      </c>
      <c r="IY47" s="182">
        <v>0</v>
      </c>
      <c r="IZ47" s="183">
        <v>0</v>
      </c>
      <c r="JA47" s="140">
        <v>0</v>
      </c>
      <c r="JB47" s="140">
        <v>0</v>
      </c>
      <c r="JC47" s="1" t="s">
        <v>427</v>
      </c>
      <c r="JD47" s="1" t="s">
        <v>427</v>
      </c>
      <c r="JE47" s="1" t="s">
        <v>427</v>
      </c>
      <c r="JF47" s="1" t="s">
        <v>427</v>
      </c>
      <c r="JG47" s="1">
        <v>0</v>
      </c>
      <c r="JH47" s="1">
        <v>0</v>
      </c>
      <c r="JI47" s="284"/>
      <c r="JM47" s="261"/>
      <c r="JN47" s="262"/>
      <c r="JO47" s="284"/>
      <c r="JP47" s="284"/>
    </row>
    <row r="48" spans="1:276" x14ac:dyDescent="0.25">
      <c r="A48" s="2">
        <f>IF(OR('Table 1'!$L$2="All Regions",'Table 1'!$L$2=" "), 1,IF('Table 1'!$L$2='DATA TEMPLATE 1617'!L48,1,0))</f>
        <v>1</v>
      </c>
      <c r="B48" s="2">
        <f>IF(OR('Table 1'!$L$3="All Disciplines",'Table 1'!$L$3=" "), 1,IF('Table 1'!$L$3='DATA TEMPLATE 1617'!M48,1,0))</f>
        <v>1</v>
      </c>
      <c r="C48" s="2">
        <f>IF(OR('Table 1'!$L$4="All Organisations",'Table 1'!$L$4=" "), 1,IF('Table 1'!$L$4='DATA TEMPLATE 1617'!N48,1,0))</f>
        <v>1</v>
      </c>
      <c r="D48" s="2">
        <f t="shared" si="2"/>
        <v>3</v>
      </c>
      <c r="E48" s="236">
        <f>IF('Table 2'!$L$2="All Diverse Led",$IZ48,IF('Table 2'!$L$2='DATA TEMPLATE 1617'!JG48,4,0))</f>
        <v>0</v>
      </c>
      <c r="F48" s="236">
        <f>IF('Table 2'!$L$2="All Diverse Led",$IZ48,IF('Table 2'!$L$2='DATA TEMPLATE 1617'!JH48,4,0))</f>
        <v>0</v>
      </c>
      <c r="G48" s="237">
        <f t="shared" si="1"/>
        <v>0</v>
      </c>
      <c r="H48" s="1" t="s">
        <v>471</v>
      </c>
      <c r="I48" s="1">
        <v>0</v>
      </c>
      <c r="J48" s="1" t="b">
        <v>0</v>
      </c>
      <c r="K48" s="284">
        <v>46</v>
      </c>
      <c r="L48" t="s">
        <v>439</v>
      </c>
      <c r="M48" t="s">
        <v>436</v>
      </c>
      <c r="N48" s="323" t="s">
        <v>459</v>
      </c>
      <c r="O48" s="76">
        <v>97786</v>
      </c>
      <c r="P48" s="76">
        <v>269055</v>
      </c>
      <c r="Q48" s="76">
        <v>127187</v>
      </c>
      <c r="R48" s="76">
        <v>0</v>
      </c>
      <c r="S48" s="76">
        <v>61490</v>
      </c>
      <c r="T48" s="76">
        <v>555518</v>
      </c>
      <c r="U48">
        <v>294684</v>
      </c>
      <c r="V48">
        <v>0</v>
      </c>
      <c r="W48">
        <v>42160</v>
      </c>
      <c r="X48">
        <v>10872</v>
      </c>
      <c r="Y48">
        <v>13187</v>
      </c>
      <c r="AB48">
        <v>242779</v>
      </c>
      <c r="AC48">
        <v>0</v>
      </c>
      <c r="AD48">
        <v>603682</v>
      </c>
      <c r="AE48" s="1">
        <v>0</v>
      </c>
      <c r="AF48" s="1">
        <v>0</v>
      </c>
      <c r="AG48" s="1">
        <v>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1">
        <v>0</v>
      </c>
      <c r="BC48" s="3">
        <v>0</v>
      </c>
      <c r="BD48" s="3">
        <v>0</v>
      </c>
      <c r="BE48" s="3">
        <v>0</v>
      </c>
      <c r="BF48" s="3">
        <v>0</v>
      </c>
      <c r="BG48" s="241">
        <v>0</v>
      </c>
      <c r="BH48" s="242">
        <v>0</v>
      </c>
      <c r="BI48" s="242">
        <v>0</v>
      </c>
      <c r="BJ48" s="243">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s="244">
        <v>0</v>
      </c>
      <c r="CJ48" s="244">
        <v>0</v>
      </c>
      <c r="CK48" s="244">
        <v>0</v>
      </c>
      <c r="CL48" s="244">
        <v>0</v>
      </c>
      <c r="CM48" s="241">
        <v>0</v>
      </c>
      <c r="CN48" s="242">
        <v>0</v>
      </c>
      <c r="CO48" s="242">
        <v>0</v>
      </c>
      <c r="CP48" s="243">
        <v>0</v>
      </c>
      <c r="CQ48" s="1">
        <v>0</v>
      </c>
      <c r="CR48" s="1">
        <v>0</v>
      </c>
      <c r="CS48" s="1">
        <v>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1">
        <v>0</v>
      </c>
      <c r="DO48" s="244">
        <v>0</v>
      </c>
      <c r="DP48" s="244">
        <v>0</v>
      </c>
      <c r="DQ48" s="244">
        <v>0</v>
      </c>
      <c r="DR48" s="244">
        <v>0</v>
      </c>
      <c r="DS48" s="241">
        <v>0</v>
      </c>
      <c r="DT48" s="242">
        <v>0</v>
      </c>
      <c r="DU48" s="242">
        <v>0</v>
      </c>
      <c r="DV48" s="243">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s="244">
        <v>0</v>
      </c>
      <c r="EV48" s="244">
        <v>0</v>
      </c>
      <c r="EW48" s="244">
        <v>0</v>
      </c>
      <c r="EX48" s="244">
        <v>0</v>
      </c>
      <c r="EY48" s="241">
        <v>0</v>
      </c>
      <c r="EZ48" s="242">
        <v>0</v>
      </c>
      <c r="FA48" s="242">
        <v>0</v>
      </c>
      <c r="FB48" s="243">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24</v>
      </c>
      <c r="GD48">
        <v>0</v>
      </c>
      <c r="GE48">
        <v>16</v>
      </c>
      <c r="GF48">
        <v>0</v>
      </c>
      <c r="GG48">
        <v>2</v>
      </c>
      <c r="GH48">
        <v>0</v>
      </c>
      <c r="GI48">
        <v>0</v>
      </c>
      <c r="GJ48">
        <v>0</v>
      </c>
      <c r="GK48">
        <v>0</v>
      </c>
      <c r="GL48">
        <v>0</v>
      </c>
      <c r="GM48">
        <v>6</v>
      </c>
      <c r="GN48">
        <v>0</v>
      </c>
      <c r="GO48">
        <v>77</v>
      </c>
      <c r="GP48">
        <v>0</v>
      </c>
      <c r="GQ48">
        <v>0</v>
      </c>
      <c r="GR48">
        <v>0</v>
      </c>
      <c r="GS48">
        <v>125</v>
      </c>
      <c r="GT48">
        <v>62832</v>
      </c>
      <c r="GU48">
        <v>0</v>
      </c>
      <c r="GV48">
        <v>0</v>
      </c>
      <c r="GW48">
        <v>0</v>
      </c>
      <c r="GX48">
        <v>0</v>
      </c>
      <c r="GY48">
        <v>31</v>
      </c>
      <c r="GZ48">
        <v>0</v>
      </c>
      <c r="HA48">
        <v>0</v>
      </c>
      <c r="HB48">
        <v>0</v>
      </c>
      <c r="HC48">
        <v>0</v>
      </c>
      <c r="HD48">
        <v>0</v>
      </c>
      <c r="HE48">
        <v>0</v>
      </c>
      <c r="HF48">
        <v>0</v>
      </c>
      <c r="HG48">
        <v>0</v>
      </c>
      <c r="HH48">
        <v>0</v>
      </c>
      <c r="HI48">
        <v>14</v>
      </c>
      <c r="HJ48">
        <v>14</v>
      </c>
      <c r="HK48">
        <v>0</v>
      </c>
      <c r="HL48">
        <v>11</v>
      </c>
      <c r="HM48">
        <v>3</v>
      </c>
      <c r="HN48">
        <v>0</v>
      </c>
      <c r="HO48">
        <v>0</v>
      </c>
      <c r="HP48">
        <v>0</v>
      </c>
      <c r="HQ48" s="139">
        <v>3</v>
      </c>
      <c r="HR48" s="140">
        <v>1</v>
      </c>
      <c r="HS48" s="140">
        <v>0</v>
      </c>
      <c r="HT48" s="140">
        <v>0</v>
      </c>
      <c r="HU48" s="140">
        <v>0</v>
      </c>
      <c r="HV48" s="139">
        <v>0</v>
      </c>
      <c r="HW48" s="140">
        <v>0</v>
      </c>
      <c r="HX48" s="140">
        <v>0</v>
      </c>
      <c r="HY48" s="140">
        <v>0</v>
      </c>
      <c r="HZ48" s="140">
        <v>0</v>
      </c>
      <c r="IA48" s="139">
        <v>0</v>
      </c>
      <c r="IB48" s="140">
        <v>0</v>
      </c>
      <c r="IC48" s="140">
        <v>0</v>
      </c>
      <c r="ID48" s="140">
        <v>0</v>
      </c>
      <c r="IE48" s="140">
        <v>0</v>
      </c>
      <c r="IF48" s="139">
        <v>14</v>
      </c>
      <c r="IG48" s="140">
        <v>4</v>
      </c>
      <c r="IH48" s="140">
        <v>0</v>
      </c>
      <c r="II48" s="140">
        <v>0</v>
      </c>
      <c r="IJ48" s="140">
        <v>0</v>
      </c>
      <c r="IK48" s="140">
        <v>0</v>
      </c>
      <c r="IL48" s="140">
        <v>0</v>
      </c>
      <c r="IM48" s="140">
        <v>0</v>
      </c>
      <c r="IN48" s="139">
        <v>0</v>
      </c>
      <c r="IO48" s="140">
        <v>0</v>
      </c>
      <c r="IP48" s="140">
        <v>0</v>
      </c>
      <c r="IQ48" s="140">
        <v>0</v>
      </c>
      <c r="IR48" s="141">
        <v>0</v>
      </c>
      <c r="IS48" s="139">
        <v>2</v>
      </c>
      <c r="IT48" s="141">
        <v>2</v>
      </c>
      <c r="IU48" s="141">
        <v>14</v>
      </c>
      <c r="IV48" s="141">
        <v>4</v>
      </c>
      <c r="IW48" s="180">
        <v>18</v>
      </c>
      <c r="IX48" s="182">
        <v>0.1111111111111111</v>
      </c>
      <c r="IY48" s="182">
        <v>0.1111111111111111</v>
      </c>
      <c r="IZ48" s="183">
        <v>0</v>
      </c>
      <c r="JA48" s="140">
        <v>0</v>
      </c>
      <c r="JB48" s="140">
        <v>0</v>
      </c>
      <c r="JC48" s="1" t="s">
        <v>427</v>
      </c>
      <c r="JD48" s="1" t="s">
        <v>427</v>
      </c>
      <c r="JE48" s="1" t="s">
        <v>427</v>
      </c>
      <c r="JF48" s="1" t="s">
        <v>427</v>
      </c>
      <c r="JG48" s="1">
        <v>0</v>
      </c>
      <c r="JH48" s="1">
        <v>0</v>
      </c>
      <c r="JI48" s="284"/>
      <c r="JM48" s="261"/>
      <c r="JN48" s="262"/>
      <c r="JO48" s="284"/>
      <c r="JP48" s="284"/>
    </row>
    <row r="49" spans="1:276" x14ac:dyDescent="0.25">
      <c r="A49" s="2">
        <f>IF(OR('Table 1'!$L$2="All Regions",'Table 1'!$L$2=" "), 1,IF('Table 1'!$L$2='DATA TEMPLATE 1617'!L49,1,0))</f>
        <v>1</v>
      </c>
      <c r="B49" s="2">
        <f>IF(OR('Table 1'!$L$3="All Disciplines",'Table 1'!$L$3=" "), 1,IF('Table 1'!$L$3='DATA TEMPLATE 1617'!M49,1,0))</f>
        <v>1</v>
      </c>
      <c r="C49" s="2">
        <f>IF(OR('Table 1'!$L$4="All Organisations",'Table 1'!$L$4=" "), 1,IF('Table 1'!$L$4='DATA TEMPLATE 1617'!N49,1,0))</f>
        <v>1</v>
      </c>
      <c r="D49" s="2">
        <f t="shared" si="2"/>
        <v>3</v>
      </c>
      <c r="E49" s="236">
        <f>IF('Table 2'!$L$2="All Diverse Led",$IZ49,IF('Table 2'!$L$2='DATA TEMPLATE 1617'!JG49,4,0))</f>
        <v>0</v>
      </c>
      <c r="F49" s="236">
        <f>IF('Table 2'!$L$2="All Diverse Led",$IZ49,IF('Table 2'!$L$2='DATA TEMPLATE 1617'!JH49,4,0))</f>
        <v>0</v>
      </c>
      <c r="G49" s="237">
        <f t="shared" si="1"/>
        <v>0</v>
      </c>
      <c r="H49" s="1" t="s">
        <v>471</v>
      </c>
      <c r="I49" s="1">
        <v>0</v>
      </c>
      <c r="J49" s="1" t="b">
        <v>0</v>
      </c>
      <c r="K49" s="284">
        <v>47</v>
      </c>
      <c r="L49" t="s">
        <v>439</v>
      </c>
      <c r="M49" t="s">
        <v>436</v>
      </c>
      <c r="N49" s="323" t="s">
        <v>460</v>
      </c>
      <c r="O49" s="76">
        <v>3360859</v>
      </c>
      <c r="P49" s="76">
        <v>221221</v>
      </c>
      <c r="Q49" s="76">
        <v>135249</v>
      </c>
      <c r="R49" s="76">
        <v>50000</v>
      </c>
      <c r="S49" s="76">
        <v>371489</v>
      </c>
      <c r="T49" s="76">
        <v>4138818</v>
      </c>
      <c r="U49">
        <v>3232709</v>
      </c>
      <c r="V49">
        <v>14821</v>
      </c>
      <c r="W49">
        <v>71639</v>
      </c>
      <c r="X49">
        <v>99304</v>
      </c>
      <c r="Y49">
        <v>23430</v>
      </c>
      <c r="AB49">
        <v>368462</v>
      </c>
      <c r="AC49">
        <v>0</v>
      </c>
      <c r="AD49">
        <v>3810365</v>
      </c>
      <c r="AE49" s="1">
        <v>11</v>
      </c>
      <c r="AF49" s="1">
        <v>18</v>
      </c>
      <c r="AG49" s="1">
        <v>450</v>
      </c>
      <c r="AH49" s="1">
        <v>0</v>
      </c>
      <c r="AI49" s="1">
        <v>0</v>
      </c>
      <c r="AJ49" s="1">
        <v>0</v>
      </c>
      <c r="AK49" s="1">
        <v>0</v>
      </c>
      <c r="AL49" s="1">
        <v>0</v>
      </c>
      <c r="AM49" s="1">
        <v>0</v>
      </c>
      <c r="AN49" s="1">
        <v>0</v>
      </c>
      <c r="AO49" s="1">
        <v>0</v>
      </c>
      <c r="AP49" s="1">
        <v>0</v>
      </c>
      <c r="AQ49" s="1">
        <v>1</v>
      </c>
      <c r="AR49" s="1">
        <v>7</v>
      </c>
      <c r="AS49" s="1">
        <v>136</v>
      </c>
      <c r="AT49" s="1">
        <v>0</v>
      </c>
      <c r="AU49" s="1">
        <v>0</v>
      </c>
      <c r="AV49" s="1">
        <v>0</v>
      </c>
      <c r="AW49" s="1">
        <v>0</v>
      </c>
      <c r="AX49" s="1">
        <v>0</v>
      </c>
      <c r="AY49" s="1">
        <v>0</v>
      </c>
      <c r="AZ49" s="1">
        <v>0</v>
      </c>
      <c r="BA49" s="1">
        <v>0</v>
      </c>
      <c r="BB49" s="1">
        <v>0</v>
      </c>
      <c r="BC49" s="3">
        <v>0</v>
      </c>
      <c r="BD49" s="3">
        <v>0</v>
      </c>
      <c r="BE49" s="3">
        <v>0</v>
      </c>
      <c r="BF49" s="3">
        <v>0</v>
      </c>
      <c r="BG49" s="241">
        <v>1</v>
      </c>
      <c r="BH49" s="242">
        <v>7</v>
      </c>
      <c r="BI49" s="242">
        <v>136</v>
      </c>
      <c r="BJ49" s="243">
        <v>0</v>
      </c>
      <c r="BK49">
        <v>11</v>
      </c>
      <c r="BL49">
        <v>315</v>
      </c>
      <c r="BM49">
        <v>15866</v>
      </c>
      <c r="BN49">
        <v>67968</v>
      </c>
      <c r="BO49">
        <v>0</v>
      </c>
      <c r="BP49">
        <v>0</v>
      </c>
      <c r="BQ49">
        <v>0</v>
      </c>
      <c r="BR49">
        <v>0</v>
      </c>
      <c r="BS49">
        <v>0</v>
      </c>
      <c r="BT49">
        <v>0</v>
      </c>
      <c r="BU49">
        <v>0</v>
      </c>
      <c r="BV49">
        <v>0</v>
      </c>
      <c r="BW49">
        <v>2</v>
      </c>
      <c r="BX49">
        <v>4</v>
      </c>
      <c r="BY49">
        <v>40</v>
      </c>
      <c r="BZ49">
        <v>0</v>
      </c>
      <c r="CA49">
        <v>0</v>
      </c>
      <c r="CB49">
        <v>0</v>
      </c>
      <c r="CC49">
        <v>0</v>
      </c>
      <c r="CD49">
        <v>0</v>
      </c>
      <c r="CE49">
        <v>0</v>
      </c>
      <c r="CF49">
        <v>0</v>
      </c>
      <c r="CG49">
        <v>0</v>
      </c>
      <c r="CH49">
        <v>0</v>
      </c>
      <c r="CI49" s="244">
        <v>0</v>
      </c>
      <c r="CJ49" s="244">
        <v>0</v>
      </c>
      <c r="CK49" s="244">
        <v>0</v>
      </c>
      <c r="CL49" s="244">
        <v>0</v>
      </c>
      <c r="CM49" s="241">
        <v>2</v>
      </c>
      <c r="CN49" s="242">
        <v>4</v>
      </c>
      <c r="CO49" s="242">
        <v>40</v>
      </c>
      <c r="CP49" s="243">
        <v>0</v>
      </c>
      <c r="CQ49" s="1">
        <v>27</v>
      </c>
      <c r="CR49" s="1">
        <v>14</v>
      </c>
      <c r="CS49" s="1">
        <v>749</v>
      </c>
      <c r="CT49" s="1">
        <v>0</v>
      </c>
      <c r="CU49" s="1">
        <v>0</v>
      </c>
      <c r="CV49" s="1">
        <v>0</v>
      </c>
      <c r="CW49" s="1">
        <v>0</v>
      </c>
      <c r="CX49" s="1">
        <v>0</v>
      </c>
      <c r="CY49" s="1">
        <v>0</v>
      </c>
      <c r="CZ49" s="1">
        <v>0</v>
      </c>
      <c r="DA49" s="1">
        <v>0</v>
      </c>
      <c r="DB49" s="1">
        <v>0</v>
      </c>
      <c r="DC49" s="1">
        <v>14</v>
      </c>
      <c r="DD49" s="1">
        <v>14</v>
      </c>
      <c r="DE49" s="1">
        <v>150</v>
      </c>
      <c r="DF49" s="1">
        <v>0</v>
      </c>
      <c r="DG49" s="1">
        <v>0</v>
      </c>
      <c r="DH49" s="1">
        <v>0</v>
      </c>
      <c r="DI49" s="1">
        <v>0</v>
      </c>
      <c r="DJ49" s="1">
        <v>0</v>
      </c>
      <c r="DK49" s="1">
        <v>0</v>
      </c>
      <c r="DL49" s="1">
        <v>0</v>
      </c>
      <c r="DM49" s="1">
        <v>0</v>
      </c>
      <c r="DN49" s="1">
        <v>0</v>
      </c>
      <c r="DO49" s="244">
        <v>0</v>
      </c>
      <c r="DP49" s="244">
        <v>0</v>
      </c>
      <c r="DQ49" s="244">
        <v>0</v>
      </c>
      <c r="DR49" s="244">
        <v>0</v>
      </c>
      <c r="DS49" s="241">
        <v>14</v>
      </c>
      <c r="DT49" s="242">
        <v>14</v>
      </c>
      <c r="DU49" s="242">
        <v>150</v>
      </c>
      <c r="DV49" s="243">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s="244">
        <v>0</v>
      </c>
      <c r="EV49" s="244">
        <v>0</v>
      </c>
      <c r="EW49" s="244">
        <v>0</v>
      </c>
      <c r="EX49" s="244">
        <v>0</v>
      </c>
      <c r="EY49" s="241">
        <v>0</v>
      </c>
      <c r="EZ49" s="242">
        <v>0</v>
      </c>
      <c r="FA49" s="242">
        <v>0</v>
      </c>
      <c r="FB49" s="243">
        <v>0</v>
      </c>
      <c r="FC49">
        <v>0</v>
      </c>
      <c r="FD49">
        <v>0</v>
      </c>
      <c r="FE49">
        <v>0</v>
      </c>
      <c r="FF49">
        <v>0</v>
      </c>
      <c r="FG49">
        <v>0</v>
      </c>
      <c r="FH49">
        <v>0</v>
      </c>
      <c r="FI49">
        <v>0</v>
      </c>
      <c r="FJ49">
        <v>0</v>
      </c>
      <c r="FK49">
        <v>0</v>
      </c>
      <c r="FL49">
        <v>0</v>
      </c>
      <c r="FM49">
        <v>0</v>
      </c>
      <c r="FN49">
        <v>0</v>
      </c>
      <c r="FO49">
        <v>0</v>
      </c>
      <c r="FP49">
        <v>0</v>
      </c>
      <c r="FQ49">
        <v>0</v>
      </c>
      <c r="FR49">
        <v>0</v>
      </c>
      <c r="FS49">
        <v>9</v>
      </c>
      <c r="FT49">
        <v>3153</v>
      </c>
      <c r="FU49">
        <v>0</v>
      </c>
      <c r="FV49">
        <v>0</v>
      </c>
      <c r="FW49">
        <v>2</v>
      </c>
      <c r="FX49">
        <v>270</v>
      </c>
      <c r="FY49">
        <v>0</v>
      </c>
      <c r="FZ49">
        <v>0</v>
      </c>
      <c r="GA49">
        <v>2</v>
      </c>
      <c r="GB49">
        <v>250</v>
      </c>
      <c r="GC49">
        <v>0</v>
      </c>
      <c r="GD49">
        <v>0</v>
      </c>
      <c r="GE49">
        <v>0</v>
      </c>
      <c r="GF49">
        <v>0</v>
      </c>
      <c r="GG49">
        <v>0</v>
      </c>
      <c r="GH49">
        <v>0</v>
      </c>
      <c r="GI49">
        <v>0</v>
      </c>
      <c r="GJ49">
        <v>0</v>
      </c>
      <c r="GK49">
        <v>0</v>
      </c>
      <c r="GL49">
        <v>0</v>
      </c>
      <c r="GM49">
        <v>0</v>
      </c>
      <c r="GN49">
        <v>0</v>
      </c>
      <c r="GO49">
        <v>3</v>
      </c>
      <c r="GP49">
        <v>30000</v>
      </c>
      <c r="GQ49">
        <v>0</v>
      </c>
      <c r="GR49">
        <v>0</v>
      </c>
      <c r="GS49">
        <v>0</v>
      </c>
      <c r="GT49">
        <v>30000</v>
      </c>
      <c r="GU49">
        <v>0</v>
      </c>
      <c r="GV49">
        <v>0</v>
      </c>
      <c r="GW49">
        <v>4</v>
      </c>
      <c r="GX49">
        <v>112</v>
      </c>
      <c r="GY49">
        <v>0</v>
      </c>
      <c r="GZ49">
        <v>0</v>
      </c>
      <c r="HA49">
        <v>0</v>
      </c>
      <c r="HB49">
        <v>0</v>
      </c>
      <c r="HC49">
        <v>0</v>
      </c>
      <c r="HD49">
        <v>0</v>
      </c>
      <c r="HE49">
        <v>0</v>
      </c>
      <c r="HF49">
        <v>0</v>
      </c>
      <c r="HG49">
        <v>0</v>
      </c>
      <c r="HH49">
        <v>0</v>
      </c>
      <c r="HI49">
        <v>0</v>
      </c>
      <c r="HJ49">
        <v>0</v>
      </c>
      <c r="HK49">
        <v>0</v>
      </c>
      <c r="HL49">
        <v>2</v>
      </c>
      <c r="HM49">
        <v>5</v>
      </c>
      <c r="HN49">
        <v>0</v>
      </c>
      <c r="HO49">
        <v>0</v>
      </c>
      <c r="HP49">
        <v>0</v>
      </c>
      <c r="HQ49" s="139">
        <v>13</v>
      </c>
      <c r="HR49" s="140">
        <v>5</v>
      </c>
      <c r="HS49" s="140">
        <v>0</v>
      </c>
      <c r="HT49" s="140">
        <v>0</v>
      </c>
      <c r="HU49" s="140">
        <v>0</v>
      </c>
      <c r="HV49" s="139">
        <v>0</v>
      </c>
      <c r="HW49" s="140">
        <v>0</v>
      </c>
      <c r="HX49" s="140">
        <v>0</v>
      </c>
      <c r="HY49" s="140">
        <v>0</v>
      </c>
      <c r="HZ49" s="140">
        <v>0</v>
      </c>
      <c r="IA49" s="139">
        <v>0</v>
      </c>
      <c r="IB49" s="140">
        <v>0</v>
      </c>
      <c r="IC49" s="140">
        <v>0</v>
      </c>
      <c r="ID49" s="140">
        <v>0</v>
      </c>
      <c r="IE49" s="140">
        <v>0</v>
      </c>
      <c r="IF49" s="139">
        <v>15</v>
      </c>
      <c r="IG49" s="140">
        <v>10</v>
      </c>
      <c r="IH49" s="140">
        <v>0</v>
      </c>
      <c r="II49" s="140">
        <v>0</v>
      </c>
      <c r="IJ49" s="140">
        <v>0</v>
      </c>
      <c r="IK49" s="140">
        <v>16</v>
      </c>
      <c r="IL49" s="140">
        <v>0</v>
      </c>
      <c r="IM49" s="140">
        <v>0</v>
      </c>
      <c r="IN49" s="139">
        <v>16</v>
      </c>
      <c r="IO49" s="140">
        <v>1</v>
      </c>
      <c r="IP49" s="140">
        <v>0</v>
      </c>
      <c r="IQ49" s="140">
        <v>0</v>
      </c>
      <c r="IR49" s="141">
        <v>1</v>
      </c>
      <c r="IS49" s="139">
        <v>0</v>
      </c>
      <c r="IT49" s="141">
        <v>2</v>
      </c>
      <c r="IU49" s="141">
        <v>7</v>
      </c>
      <c r="IV49" s="141">
        <v>18</v>
      </c>
      <c r="IW49" s="180">
        <v>25</v>
      </c>
      <c r="IX49" s="182">
        <v>0.72</v>
      </c>
      <c r="IY49" s="182">
        <v>0.04</v>
      </c>
      <c r="IZ49" s="183">
        <v>0</v>
      </c>
      <c r="JA49" s="140" t="s">
        <v>541</v>
      </c>
      <c r="JB49" s="140">
        <v>0</v>
      </c>
      <c r="JC49" s="1" t="s">
        <v>427</v>
      </c>
      <c r="JD49" s="1" t="s">
        <v>427</v>
      </c>
      <c r="JE49" s="1" t="s">
        <v>427</v>
      </c>
      <c r="JF49" s="1" t="s">
        <v>426</v>
      </c>
      <c r="JG49" s="1">
        <v>0</v>
      </c>
      <c r="JH49" s="1">
        <v>0</v>
      </c>
      <c r="JI49" s="284"/>
      <c r="JM49" s="261"/>
      <c r="JN49" s="262"/>
      <c r="JO49" s="284"/>
      <c r="JP49" s="284"/>
    </row>
    <row r="50" spans="1:276" x14ac:dyDescent="0.25">
      <c r="A50" s="2">
        <f>IF(OR('Table 1'!$L$2="All Regions",'Table 1'!$L$2=" "), 1,IF('Table 1'!$L$2='DATA TEMPLATE 1617'!L50,1,0))</f>
        <v>1</v>
      </c>
      <c r="B50" s="2">
        <f>IF(OR('Table 1'!$L$3="All Disciplines",'Table 1'!$L$3=" "), 1,IF('Table 1'!$L$3='DATA TEMPLATE 1617'!M50,1,0))</f>
        <v>1</v>
      </c>
      <c r="C50" s="2">
        <f>IF(OR('Table 1'!$L$4="All Organisations",'Table 1'!$L$4=" "), 1,IF('Table 1'!$L$4='DATA TEMPLATE 1617'!N50,1,0))</f>
        <v>1</v>
      </c>
      <c r="D50" s="2">
        <f t="shared" si="2"/>
        <v>3</v>
      </c>
      <c r="E50" s="236">
        <f>IF('Table 2'!$L$2="All Diverse Led",$IZ50,IF('Table 2'!$L$2='DATA TEMPLATE 1617'!JG50,4,0))</f>
        <v>0</v>
      </c>
      <c r="F50" s="236">
        <f>IF('Table 2'!$L$2="All Diverse Led",$IZ50,IF('Table 2'!$L$2='DATA TEMPLATE 1617'!JH50,4,0))</f>
        <v>0</v>
      </c>
      <c r="G50" s="237">
        <f t="shared" si="1"/>
        <v>0</v>
      </c>
      <c r="H50" s="1" t="s">
        <v>471</v>
      </c>
      <c r="I50" s="1">
        <v>0</v>
      </c>
      <c r="J50" s="1" t="b">
        <v>0</v>
      </c>
      <c r="K50" s="284">
        <v>48</v>
      </c>
      <c r="L50" t="s">
        <v>439</v>
      </c>
      <c r="M50" t="s">
        <v>442</v>
      </c>
      <c r="N50" s="323" t="s">
        <v>459</v>
      </c>
      <c r="O50" s="76">
        <v>252193</v>
      </c>
      <c r="P50" s="76">
        <v>140409</v>
      </c>
      <c r="Q50" s="76">
        <v>7794</v>
      </c>
      <c r="R50" s="76">
        <v>0</v>
      </c>
      <c r="S50" s="76">
        <v>0</v>
      </c>
      <c r="T50" s="76">
        <v>400396</v>
      </c>
      <c r="U50">
        <v>103845</v>
      </c>
      <c r="V50">
        <v>15980</v>
      </c>
      <c r="W50">
        <v>10165</v>
      </c>
      <c r="X50">
        <v>0</v>
      </c>
      <c r="Y50">
        <v>8305</v>
      </c>
      <c r="AB50">
        <v>251861</v>
      </c>
      <c r="AC50">
        <v>7250</v>
      </c>
      <c r="AD50">
        <v>397406</v>
      </c>
      <c r="AE50" s="1">
        <v>3</v>
      </c>
      <c r="AF50" s="1">
        <v>3</v>
      </c>
      <c r="AG50" s="1">
        <v>0</v>
      </c>
      <c r="AH50" s="1">
        <v>80</v>
      </c>
      <c r="AI50" s="1">
        <v>0</v>
      </c>
      <c r="AJ50" s="1">
        <v>0</v>
      </c>
      <c r="AK50" s="1">
        <v>0</v>
      </c>
      <c r="AL50" s="1">
        <v>0</v>
      </c>
      <c r="AM50" s="1">
        <v>0</v>
      </c>
      <c r="AN50" s="1">
        <v>0</v>
      </c>
      <c r="AO50" s="1">
        <v>0</v>
      </c>
      <c r="AP50" s="1">
        <v>0</v>
      </c>
      <c r="AQ50" s="1">
        <v>0</v>
      </c>
      <c r="AR50" s="1">
        <v>0</v>
      </c>
      <c r="AS50" s="1">
        <v>0</v>
      </c>
      <c r="AT50" s="1">
        <v>0</v>
      </c>
      <c r="AU50" s="1">
        <v>0</v>
      </c>
      <c r="AV50" s="1">
        <v>0</v>
      </c>
      <c r="AW50" s="1">
        <v>0</v>
      </c>
      <c r="AX50" s="1">
        <v>0</v>
      </c>
      <c r="AY50" s="1">
        <v>0</v>
      </c>
      <c r="AZ50" s="1">
        <v>0</v>
      </c>
      <c r="BA50" s="1">
        <v>0</v>
      </c>
      <c r="BB50" s="1">
        <v>0</v>
      </c>
      <c r="BC50" s="3">
        <v>0</v>
      </c>
      <c r="BD50" s="3">
        <v>0</v>
      </c>
      <c r="BE50" s="3">
        <v>0</v>
      </c>
      <c r="BF50" s="3">
        <v>0</v>
      </c>
      <c r="BG50" s="241">
        <v>0</v>
      </c>
      <c r="BH50" s="242">
        <v>0</v>
      </c>
      <c r="BI50" s="242">
        <v>0</v>
      </c>
      <c r="BJ50" s="243">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s="244">
        <v>0</v>
      </c>
      <c r="CJ50" s="244">
        <v>0</v>
      </c>
      <c r="CK50" s="244">
        <v>0</v>
      </c>
      <c r="CL50" s="244">
        <v>0</v>
      </c>
      <c r="CM50" s="241">
        <v>0</v>
      </c>
      <c r="CN50" s="242">
        <v>0</v>
      </c>
      <c r="CO50" s="242">
        <v>0</v>
      </c>
      <c r="CP50" s="243">
        <v>0</v>
      </c>
      <c r="CQ50" s="1">
        <v>1</v>
      </c>
      <c r="CR50" s="1">
        <v>1</v>
      </c>
      <c r="CS50" s="1">
        <v>69</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1">
        <v>0</v>
      </c>
      <c r="DO50" s="244">
        <v>0</v>
      </c>
      <c r="DP50" s="244">
        <v>0</v>
      </c>
      <c r="DQ50" s="244">
        <v>0</v>
      </c>
      <c r="DR50" s="244">
        <v>0</v>
      </c>
      <c r="DS50" s="241">
        <v>0</v>
      </c>
      <c r="DT50" s="242">
        <v>0</v>
      </c>
      <c r="DU50" s="242">
        <v>0</v>
      </c>
      <c r="DV50" s="243">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s="244">
        <v>0</v>
      </c>
      <c r="EV50" s="244">
        <v>0</v>
      </c>
      <c r="EW50" s="244">
        <v>0</v>
      </c>
      <c r="EX50" s="244">
        <v>0</v>
      </c>
      <c r="EY50" s="241">
        <v>0</v>
      </c>
      <c r="EZ50" s="242">
        <v>0</v>
      </c>
      <c r="FA50" s="242">
        <v>0</v>
      </c>
      <c r="FB50" s="243">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1</v>
      </c>
      <c r="GJ50">
        <v>396</v>
      </c>
      <c r="GK50">
        <v>0</v>
      </c>
      <c r="GL50">
        <v>0</v>
      </c>
      <c r="GM50">
        <v>0</v>
      </c>
      <c r="GN50">
        <v>0</v>
      </c>
      <c r="GO50">
        <v>0</v>
      </c>
      <c r="GP50">
        <v>0</v>
      </c>
      <c r="GQ50">
        <v>0</v>
      </c>
      <c r="GR50">
        <v>0</v>
      </c>
      <c r="GS50">
        <v>0</v>
      </c>
      <c r="GT50">
        <v>6500</v>
      </c>
      <c r="GU50">
        <v>0</v>
      </c>
      <c r="GV50">
        <v>0</v>
      </c>
      <c r="GW50">
        <v>0</v>
      </c>
      <c r="GX50">
        <v>0</v>
      </c>
      <c r="GY50">
        <v>0</v>
      </c>
      <c r="GZ50">
        <v>0</v>
      </c>
      <c r="HA50">
        <v>0</v>
      </c>
      <c r="HB50">
        <v>0</v>
      </c>
      <c r="HC50">
        <v>0</v>
      </c>
      <c r="HD50">
        <v>0</v>
      </c>
      <c r="HE50">
        <v>0</v>
      </c>
      <c r="HF50">
        <v>0</v>
      </c>
      <c r="HG50">
        <v>0</v>
      </c>
      <c r="HH50">
        <v>0</v>
      </c>
      <c r="HI50">
        <v>0</v>
      </c>
      <c r="HJ50">
        <v>0</v>
      </c>
      <c r="HK50">
        <v>0</v>
      </c>
      <c r="HL50">
        <v>2</v>
      </c>
      <c r="HM50">
        <v>5</v>
      </c>
      <c r="HN50">
        <v>0</v>
      </c>
      <c r="HO50">
        <v>0</v>
      </c>
      <c r="HP50">
        <v>0</v>
      </c>
      <c r="HQ50" s="139">
        <v>2</v>
      </c>
      <c r="HR50" s="140">
        <v>0</v>
      </c>
      <c r="HS50" s="140">
        <v>0</v>
      </c>
      <c r="HT50" s="140">
        <v>0</v>
      </c>
      <c r="HU50" s="140">
        <v>0</v>
      </c>
      <c r="HV50" s="139">
        <v>0</v>
      </c>
      <c r="HW50" s="140">
        <v>0</v>
      </c>
      <c r="HX50" s="140">
        <v>0</v>
      </c>
      <c r="HY50" s="140">
        <v>0</v>
      </c>
      <c r="HZ50" s="140">
        <v>0</v>
      </c>
      <c r="IA50" s="139">
        <v>0</v>
      </c>
      <c r="IB50" s="140">
        <v>0</v>
      </c>
      <c r="IC50" s="140">
        <v>0</v>
      </c>
      <c r="ID50" s="140">
        <v>0</v>
      </c>
      <c r="IE50" s="140">
        <v>0</v>
      </c>
      <c r="IF50" s="139">
        <v>4</v>
      </c>
      <c r="IG50" s="140">
        <v>5</v>
      </c>
      <c r="IH50" s="140">
        <v>0</v>
      </c>
      <c r="II50" s="140">
        <v>0</v>
      </c>
      <c r="IJ50" s="140">
        <v>0</v>
      </c>
      <c r="IK50" s="140">
        <v>0</v>
      </c>
      <c r="IL50" s="140">
        <v>0</v>
      </c>
      <c r="IM50" s="140">
        <v>0</v>
      </c>
      <c r="IN50" s="139">
        <v>0</v>
      </c>
      <c r="IO50" s="140">
        <v>0</v>
      </c>
      <c r="IP50" s="140">
        <v>0</v>
      </c>
      <c r="IQ50" s="140">
        <v>0</v>
      </c>
      <c r="IR50" s="141">
        <v>0</v>
      </c>
      <c r="IS50" s="139">
        <v>2</v>
      </c>
      <c r="IT50" s="141">
        <v>2</v>
      </c>
      <c r="IU50" s="141">
        <v>7</v>
      </c>
      <c r="IV50" s="141">
        <v>2</v>
      </c>
      <c r="IW50" s="180">
        <v>9</v>
      </c>
      <c r="IX50" s="182">
        <v>0.22222222222222221</v>
      </c>
      <c r="IY50" s="182">
        <v>0.22222222222222221</v>
      </c>
      <c r="IZ50" s="183">
        <v>0</v>
      </c>
      <c r="JA50" s="140">
        <v>0</v>
      </c>
      <c r="JB50" s="140">
        <v>0</v>
      </c>
      <c r="JC50" s="1" t="s">
        <v>427</v>
      </c>
      <c r="JD50" s="1" t="s">
        <v>427</v>
      </c>
      <c r="JE50" s="1" t="s">
        <v>427</v>
      </c>
      <c r="JF50" s="1" t="s">
        <v>426</v>
      </c>
      <c r="JG50" s="1">
        <v>0</v>
      </c>
      <c r="JH50" s="1">
        <v>0</v>
      </c>
      <c r="JI50" s="284"/>
      <c r="JM50" s="261"/>
      <c r="JN50" s="262"/>
      <c r="JO50" s="284"/>
      <c r="JP50" s="284"/>
    </row>
    <row r="51" spans="1:276" x14ac:dyDescent="0.25">
      <c r="A51" s="2">
        <f>IF(OR('Table 1'!$L$2="All Regions",'Table 1'!$L$2=" "), 1,IF('Table 1'!$L$2='DATA TEMPLATE 1617'!L51,1,0))</f>
        <v>1</v>
      </c>
      <c r="B51" s="2">
        <f>IF(OR('Table 1'!$L$3="All Disciplines",'Table 1'!$L$3=" "), 1,IF('Table 1'!$L$3='DATA TEMPLATE 1617'!M51,1,0))</f>
        <v>1</v>
      </c>
      <c r="C51" s="2">
        <f>IF(OR('Table 1'!$L$4="All Organisations",'Table 1'!$L$4=" "), 1,IF('Table 1'!$L$4='DATA TEMPLATE 1617'!N51,1,0))</f>
        <v>1</v>
      </c>
      <c r="D51" s="2">
        <f t="shared" si="2"/>
        <v>3</v>
      </c>
      <c r="E51" s="236">
        <f>IF('Table 2'!$L$2="All Diverse Led",$IZ51,IF('Table 2'!$L$2='DATA TEMPLATE 1617'!JG51,4,0))</f>
        <v>0</v>
      </c>
      <c r="F51" s="236">
        <f>IF('Table 2'!$L$2="All Diverse Led",$IZ51,IF('Table 2'!$L$2='DATA TEMPLATE 1617'!JH51,4,0))</f>
        <v>0</v>
      </c>
      <c r="G51" s="237">
        <f t="shared" si="1"/>
        <v>0</v>
      </c>
      <c r="H51" s="1" t="s">
        <v>471</v>
      </c>
      <c r="I51" s="1">
        <v>0</v>
      </c>
      <c r="J51" s="1" t="b">
        <v>0</v>
      </c>
      <c r="K51" s="284">
        <v>49</v>
      </c>
      <c r="L51" t="s">
        <v>439</v>
      </c>
      <c r="M51" t="s">
        <v>440</v>
      </c>
      <c r="N51" s="323" t="s">
        <v>459</v>
      </c>
      <c r="O51" s="76">
        <v>94229</v>
      </c>
      <c r="P51" s="76">
        <v>150000</v>
      </c>
      <c r="Q51" s="76">
        <v>440614</v>
      </c>
      <c r="R51" s="76">
        <v>73750</v>
      </c>
      <c r="S51" s="76">
        <v>87132</v>
      </c>
      <c r="T51" s="76">
        <v>845725</v>
      </c>
      <c r="U51">
        <v>165423</v>
      </c>
      <c r="V51">
        <v>66735</v>
      </c>
      <c r="W51">
        <v>147409</v>
      </c>
      <c r="X51">
        <v>41541</v>
      </c>
      <c r="Y51">
        <v>4351</v>
      </c>
      <c r="AB51">
        <v>370416</v>
      </c>
      <c r="AC51">
        <v>4061</v>
      </c>
      <c r="AD51">
        <v>799936</v>
      </c>
      <c r="AE51" s="1">
        <v>4</v>
      </c>
      <c r="AF51" s="1">
        <v>15</v>
      </c>
      <c r="AG51" s="1">
        <v>0</v>
      </c>
      <c r="AH51" s="1">
        <v>3950</v>
      </c>
      <c r="AI51" s="1">
        <v>0</v>
      </c>
      <c r="AJ51" s="1">
        <v>0</v>
      </c>
      <c r="AK51" s="1">
        <v>0</v>
      </c>
      <c r="AL51" s="1">
        <v>0</v>
      </c>
      <c r="AM51" s="1">
        <v>0</v>
      </c>
      <c r="AN51" s="1">
        <v>0</v>
      </c>
      <c r="AO51" s="1">
        <v>0</v>
      </c>
      <c r="AP51" s="1">
        <v>0</v>
      </c>
      <c r="AQ51" s="1">
        <v>0</v>
      </c>
      <c r="AR51" s="1">
        <v>0</v>
      </c>
      <c r="AS51" s="1">
        <v>0</v>
      </c>
      <c r="AT51" s="1">
        <v>0</v>
      </c>
      <c r="AU51" s="1">
        <v>0</v>
      </c>
      <c r="AV51" s="1">
        <v>0</v>
      </c>
      <c r="AW51" s="1">
        <v>0</v>
      </c>
      <c r="AX51" s="1">
        <v>0</v>
      </c>
      <c r="AY51" s="1">
        <v>0</v>
      </c>
      <c r="AZ51" s="1">
        <v>0</v>
      </c>
      <c r="BA51" s="1">
        <v>0</v>
      </c>
      <c r="BB51" s="1">
        <v>0</v>
      </c>
      <c r="BC51" s="3">
        <v>0</v>
      </c>
      <c r="BD51" s="3">
        <v>0</v>
      </c>
      <c r="BE51" s="3">
        <v>0</v>
      </c>
      <c r="BF51" s="3">
        <v>0</v>
      </c>
      <c r="BG51" s="241">
        <v>0</v>
      </c>
      <c r="BH51" s="242">
        <v>0</v>
      </c>
      <c r="BI51" s="242">
        <v>0</v>
      </c>
      <c r="BJ51" s="243">
        <v>0</v>
      </c>
      <c r="BK51">
        <v>7</v>
      </c>
      <c r="BL51">
        <v>178</v>
      </c>
      <c r="BM51">
        <v>0</v>
      </c>
      <c r="BN51">
        <v>2051000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s="244">
        <v>0</v>
      </c>
      <c r="CJ51" s="244">
        <v>0</v>
      </c>
      <c r="CK51" s="244">
        <v>0</v>
      </c>
      <c r="CL51" s="244">
        <v>0</v>
      </c>
      <c r="CM51" s="241">
        <v>0</v>
      </c>
      <c r="CN51" s="242">
        <v>0</v>
      </c>
      <c r="CO51" s="242">
        <v>0</v>
      </c>
      <c r="CP51" s="243">
        <v>0</v>
      </c>
      <c r="CQ51" s="1">
        <v>2</v>
      </c>
      <c r="CR51" s="1">
        <v>2</v>
      </c>
      <c r="CS51" s="1">
        <v>0</v>
      </c>
      <c r="CT51" s="1">
        <v>78325</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1">
        <v>0</v>
      </c>
      <c r="DO51" s="244">
        <v>0</v>
      </c>
      <c r="DP51" s="244">
        <v>0</v>
      </c>
      <c r="DQ51" s="244">
        <v>0</v>
      </c>
      <c r="DR51" s="244">
        <v>0</v>
      </c>
      <c r="DS51" s="241">
        <v>0</v>
      </c>
      <c r="DT51" s="242">
        <v>0</v>
      </c>
      <c r="DU51" s="242">
        <v>0</v>
      </c>
      <c r="DV51" s="243">
        <v>0</v>
      </c>
      <c r="DW51">
        <v>1</v>
      </c>
      <c r="DX51">
        <v>1</v>
      </c>
      <c r="DY51">
        <v>0</v>
      </c>
      <c r="DZ51">
        <v>600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s="244">
        <v>0</v>
      </c>
      <c r="EV51" s="244">
        <v>0</v>
      </c>
      <c r="EW51" s="244">
        <v>0</v>
      </c>
      <c r="EX51" s="244">
        <v>0</v>
      </c>
      <c r="EY51" s="241">
        <v>0</v>
      </c>
      <c r="EZ51" s="242">
        <v>0</v>
      </c>
      <c r="FA51" s="242">
        <v>0</v>
      </c>
      <c r="FB51" s="243">
        <v>0</v>
      </c>
      <c r="FC51">
        <v>0</v>
      </c>
      <c r="FD51">
        <v>0</v>
      </c>
      <c r="FE51">
        <v>0</v>
      </c>
      <c r="FF51">
        <v>0</v>
      </c>
      <c r="FG51">
        <v>0</v>
      </c>
      <c r="FH51">
        <v>0</v>
      </c>
      <c r="FI51">
        <v>1</v>
      </c>
      <c r="FJ51">
        <v>11750</v>
      </c>
      <c r="FK51">
        <v>0</v>
      </c>
      <c r="FL51">
        <v>0</v>
      </c>
      <c r="FM51">
        <v>0</v>
      </c>
      <c r="FN51">
        <v>0</v>
      </c>
      <c r="FO51">
        <v>0</v>
      </c>
      <c r="FP51">
        <v>0</v>
      </c>
      <c r="FQ51">
        <v>0</v>
      </c>
      <c r="FR51">
        <v>0</v>
      </c>
      <c r="FS51">
        <v>3</v>
      </c>
      <c r="FT51">
        <v>2880</v>
      </c>
      <c r="FU51">
        <v>0</v>
      </c>
      <c r="FV51">
        <v>0</v>
      </c>
      <c r="FW51">
        <v>1</v>
      </c>
      <c r="FX51">
        <v>12</v>
      </c>
      <c r="FY51">
        <v>0</v>
      </c>
      <c r="FZ51">
        <v>0</v>
      </c>
      <c r="GA51">
        <v>0</v>
      </c>
      <c r="GB51">
        <v>0</v>
      </c>
      <c r="GC51">
        <v>0</v>
      </c>
      <c r="GD51">
        <v>0</v>
      </c>
      <c r="GE51">
        <v>0</v>
      </c>
      <c r="GF51">
        <v>0</v>
      </c>
      <c r="GG51">
        <v>0</v>
      </c>
      <c r="GH51">
        <v>0</v>
      </c>
      <c r="GI51">
        <v>0</v>
      </c>
      <c r="GJ51">
        <v>0</v>
      </c>
      <c r="GK51">
        <v>0</v>
      </c>
      <c r="GL51">
        <v>0</v>
      </c>
      <c r="GM51">
        <v>2</v>
      </c>
      <c r="GN51">
        <v>32000</v>
      </c>
      <c r="GO51">
        <v>12</v>
      </c>
      <c r="GP51">
        <v>0</v>
      </c>
      <c r="GQ51">
        <v>2</v>
      </c>
      <c r="GR51">
        <v>700</v>
      </c>
      <c r="GS51">
        <v>0</v>
      </c>
      <c r="GT51">
        <v>498000</v>
      </c>
      <c r="GU51">
        <v>0</v>
      </c>
      <c r="GV51">
        <v>0</v>
      </c>
      <c r="GW51">
        <v>1</v>
      </c>
      <c r="GX51">
        <v>312</v>
      </c>
      <c r="GY51">
        <v>0</v>
      </c>
      <c r="GZ51">
        <v>0</v>
      </c>
      <c r="HA51">
        <v>0</v>
      </c>
      <c r="HB51">
        <v>0</v>
      </c>
      <c r="HC51">
        <v>0</v>
      </c>
      <c r="HD51">
        <v>0</v>
      </c>
      <c r="HE51">
        <v>0</v>
      </c>
      <c r="HF51">
        <v>0</v>
      </c>
      <c r="HG51">
        <v>0</v>
      </c>
      <c r="HH51">
        <v>0</v>
      </c>
      <c r="HI51">
        <v>0</v>
      </c>
      <c r="HJ51">
        <v>0</v>
      </c>
      <c r="HK51">
        <v>0</v>
      </c>
      <c r="HL51">
        <v>3</v>
      </c>
      <c r="HM51">
        <v>8</v>
      </c>
      <c r="HN51">
        <v>0</v>
      </c>
      <c r="HO51">
        <v>0</v>
      </c>
      <c r="HP51">
        <v>0</v>
      </c>
      <c r="HQ51" s="139">
        <v>1</v>
      </c>
      <c r="HR51" s="140">
        <v>0</v>
      </c>
      <c r="HS51" s="140">
        <v>0</v>
      </c>
      <c r="HT51" s="140">
        <v>0</v>
      </c>
      <c r="HU51" s="140">
        <v>0</v>
      </c>
      <c r="HV51" s="139">
        <v>0</v>
      </c>
      <c r="HW51" s="140">
        <v>0</v>
      </c>
      <c r="HX51" s="140">
        <v>0</v>
      </c>
      <c r="HY51" s="140">
        <v>0</v>
      </c>
      <c r="HZ51" s="140">
        <v>0</v>
      </c>
      <c r="IA51" s="139">
        <v>0</v>
      </c>
      <c r="IB51" s="140">
        <v>0</v>
      </c>
      <c r="IC51" s="140">
        <v>0</v>
      </c>
      <c r="ID51" s="140">
        <v>0</v>
      </c>
      <c r="IE51" s="140">
        <v>0</v>
      </c>
      <c r="IF51" s="139">
        <v>4</v>
      </c>
      <c r="IG51" s="140">
        <v>8</v>
      </c>
      <c r="IH51" s="140">
        <v>0</v>
      </c>
      <c r="II51" s="140">
        <v>0</v>
      </c>
      <c r="IJ51" s="140">
        <v>0</v>
      </c>
      <c r="IK51" s="140">
        <v>0</v>
      </c>
      <c r="IL51" s="140">
        <v>0</v>
      </c>
      <c r="IM51" s="140">
        <v>0</v>
      </c>
      <c r="IN51" s="139">
        <v>0</v>
      </c>
      <c r="IO51" s="140">
        <v>0</v>
      </c>
      <c r="IP51" s="140">
        <v>0</v>
      </c>
      <c r="IQ51" s="140">
        <v>0</v>
      </c>
      <c r="IR51" s="141">
        <v>0</v>
      </c>
      <c r="IS51" s="139">
        <v>0</v>
      </c>
      <c r="IT51" s="141">
        <v>2</v>
      </c>
      <c r="IU51" s="141">
        <v>11</v>
      </c>
      <c r="IV51" s="141">
        <v>1</v>
      </c>
      <c r="IW51" s="180">
        <v>12</v>
      </c>
      <c r="IX51" s="182">
        <v>0.16666666666666666</v>
      </c>
      <c r="IY51" s="182">
        <v>0</v>
      </c>
      <c r="IZ51" s="183">
        <v>0</v>
      </c>
      <c r="JA51" s="140">
        <v>0</v>
      </c>
      <c r="JB51" s="140">
        <v>0</v>
      </c>
      <c r="JC51" s="1" t="s">
        <v>427</v>
      </c>
      <c r="JD51" s="1" t="s">
        <v>427</v>
      </c>
      <c r="JE51" s="1" t="s">
        <v>427</v>
      </c>
      <c r="JF51" s="1" t="s">
        <v>427</v>
      </c>
      <c r="JG51" s="1">
        <v>0</v>
      </c>
      <c r="JH51" s="1">
        <v>0</v>
      </c>
      <c r="JI51" s="284"/>
      <c r="JM51" s="261"/>
      <c r="JN51" s="262"/>
      <c r="JO51" s="284"/>
      <c r="JP51" s="284"/>
    </row>
    <row r="52" spans="1:276" x14ac:dyDescent="0.25">
      <c r="A52" s="2">
        <f>IF(OR('Table 1'!$L$2="All Regions",'Table 1'!$L$2=" "), 1,IF('Table 1'!$L$2='DATA TEMPLATE 1617'!L52,1,0))</f>
        <v>1</v>
      </c>
      <c r="B52" s="2">
        <f>IF(OR('Table 1'!$L$3="All Disciplines",'Table 1'!$L$3=" "), 1,IF('Table 1'!$L$3='DATA TEMPLATE 1617'!M52,1,0))</f>
        <v>1</v>
      </c>
      <c r="C52" s="2">
        <f>IF(OR('Table 1'!$L$4="All Organisations",'Table 1'!$L$4=" "), 1,IF('Table 1'!$L$4='DATA TEMPLATE 1617'!N52,1,0))</f>
        <v>1</v>
      </c>
      <c r="D52" s="2">
        <f t="shared" si="2"/>
        <v>3</v>
      </c>
      <c r="E52" s="236">
        <f>IF('Table 2'!$L$2="All Diverse Led",$IZ52,IF('Table 2'!$L$2='DATA TEMPLATE 1617'!JG52,4,0))</f>
        <v>2</v>
      </c>
      <c r="F52" s="236">
        <f>IF('Table 2'!$L$2="All Diverse Led",$IZ52,IF('Table 2'!$L$2='DATA TEMPLATE 1617'!JH52,4,0))</f>
        <v>2</v>
      </c>
      <c r="G52" s="237">
        <f t="shared" si="1"/>
        <v>4</v>
      </c>
      <c r="H52" s="1" t="s">
        <v>471</v>
      </c>
      <c r="I52" s="1">
        <v>0</v>
      </c>
      <c r="J52" s="1" t="b">
        <v>0</v>
      </c>
      <c r="K52" s="284">
        <v>50</v>
      </c>
      <c r="L52" t="s">
        <v>441</v>
      </c>
      <c r="M52" t="s">
        <v>437</v>
      </c>
      <c r="N52" s="323" t="s">
        <v>458</v>
      </c>
      <c r="O52" s="76">
        <v>26328</v>
      </c>
      <c r="P52" s="76">
        <v>181500</v>
      </c>
      <c r="Q52" s="76">
        <v>9689</v>
      </c>
      <c r="R52" s="76">
        <v>0</v>
      </c>
      <c r="S52" s="76">
        <v>0</v>
      </c>
      <c r="T52" s="76">
        <v>217517</v>
      </c>
      <c r="U52">
        <v>125543</v>
      </c>
      <c r="V52">
        <v>620</v>
      </c>
      <c r="W52">
        <v>0</v>
      </c>
      <c r="X52">
        <v>3376</v>
      </c>
      <c r="Y52">
        <v>2611</v>
      </c>
      <c r="AB52">
        <v>74342</v>
      </c>
      <c r="AC52">
        <v>0</v>
      </c>
      <c r="AD52">
        <v>206492</v>
      </c>
      <c r="AE52" s="1">
        <v>33</v>
      </c>
      <c r="AF52" s="1">
        <v>30</v>
      </c>
      <c r="AG52" s="1">
        <v>1740</v>
      </c>
      <c r="AH52" s="1">
        <v>200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3">
        <v>0</v>
      </c>
      <c r="BD52" s="3">
        <v>0</v>
      </c>
      <c r="BE52" s="3">
        <v>0</v>
      </c>
      <c r="BF52" s="3">
        <v>0</v>
      </c>
      <c r="BG52" s="241">
        <v>0</v>
      </c>
      <c r="BH52" s="242">
        <v>0</v>
      </c>
      <c r="BI52" s="242">
        <v>0</v>
      </c>
      <c r="BJ52" s="243">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s="244">
        <v>0</v>
      </c>
      <c r="CJ52" s="244">
        <v>0</v>
      </c>
      <c r="CK52" s="244">
        <v>0</v>
      </c>
      <c r="CL52" s="244">
        <v>0</v>
      </c>
      <c r="CM52" s="241">
        <v>0</v>
      </c>
      <c r="CN52" s="242">
        <v>0</v>
      </c>
      <c r="CO52" s="242">
        <v>0</v>
      </c>
      <c r="CP52" s="243">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1">
        <v>0</v>
      </c>
      <c r="DO52" s="244">
        <v>0</v>
      </c>
      <c r="DP52" s="244">
        <v>0</v>
      </c>
      <c r="DQ52" s="244">
        <v>0</v>
      </c>
      <c r="DR52" s="244">
        <v>0</v>
      </c>
      <c r="DS52" s="241">
        <v>0</v>
      </c>
      <c r="DT52" s="242">
        <v>0</v>
      </c>
      <c r="DU52" s="242">
        <v>0</v>
      </c>
      <c r="DV52" s="243">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s="244">
        <v>0</v>
      </c>
      <c r="EV52" s="244">
        <v>0</v>
      </c>
      <c r="EW52" s="244">
        <v>0</v>
      </c>
      <c r="EX52" s="244">
        <v>0</v>
      </c>
      <c r="EY52" s="241">
        <v>0</v>
      </c>
      <c r="EZ52" s="242">
        <v>0</v>
      </c>
      <c r="FA52" s="242">
        <v>0</v>
      </c>
      <c r="FB52" s="243">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1</v>
      </c>
      <c r="HD52">
        <v>0</v>
      </c>
      <c r="HE52">
        <v>0</v>
      </c>
      <c r="HF52">
        <v>0</v>
      </c>
      <c r="HG52">
        <v>0</v>
      </c>
      <c r="HH52">
        <v>0</v>
      </c>
      <c r="HI52">
        <v>0</v>
      </c>
      <c r="HJ52">
        <v>0</v>
      </c>
      <c r="HK52">
        <v>0</v>
      </c>
      <c r="HL52">
        <v>3</v>
      </c>
      <c r="HM52">
        <v>3</v>
      </c>
      <c r="HN52">
        <v>0</v>
      </c>
      <c r="HO52">
        <v>0</v>
      </c>
      <c r="HP52">
        <v>0</v>
      </c>
      <c r="HQ52" s="139">
        <v>1</v>
      </c>
      <c r="HR52" s="140">
        <v>0</v>
      </c>
      <c r="HS52" s="140">
        <v>0</v>
      </c>
      <c r="HT52" s="140">
        <v>0</v>
      </c>
      <c r="HU52" s="140">
        <v>0</v>
      </c>
      <c r="HV52" s="139">
        <v>1</v>
      </c>
      <c r="HW52" s="140">
        <v>0</v>
      </c>
      <c r="HX52" s="140">
        <v>0</v>
      </c>
      <c r="HY52" s="140">
        <v>0</v>
      </c>
      <c r="HZ52" s="140">
        <v>0</v>
      </c>
      <c r="IA52" s="139">
        <v>0</v>
      </c>
      <c r="IB52" s="140">
        <v>0</v>
      </c>
      <c r="IC52" s="140">
        <v>0</v>
      </c>
      <c r="ID52" s="140">
        <v>0</v>
      </c>
      <c r="IE52" s="140">
        <v>0</v>
      </c>
      <c r="IF52" s="139">
        <v>5</v>
      </c>
      <c r="IG52" s="140">
        <v>3</v>
      </c>
      <c r="IH52" s="140">
        <v>0</v>
      </c>
      <c r="II52" s="140">
        <v>0</v>
      </c>
      <c r="IJ52" s="140">
        <v>0</v>
      </c>
      <c r="IK52" s="140">
        <v>0</v>
      </c>
      <c r="IL52" s="140">
        <v>1</v>
      </c>
      <c r="IM52" s="140">
        <v>0</v>
      </c>
      <c r="IN52" s="139">
        <v>1</v>
      </c>
      <c r="IO52" s="140">
        <v>0</v>
      </c>
      <c r="IP52" s="140">
        <v>0</v>
      </c>
      <c r="IQ52" s="140">
        <v>0</v>
      </c>
      <c r="IR52" s="141">
        <v>0</v>
      </c>
      <c r="IS52" s="139">
        <v>0</v>
      </c>
      <c r="IT52" s="141">
        <v>4</v>
      </c>
      <c r="IU52" s="141">
        <v>6</v>
      </c>
      <c r="IV52" s="141">
        <v>2</v>
      </c>
      <c r="IW52" s="180">
        <v>8</v>
      </c>
      <c r="IX52" s="182">
        <v>0.625</v>
      </c>
      <c r="IY52" s="182">
        <v>0</v>
      </c>
      <c r="IZ52" s="183">
        <v>2</v>
      </c>
      <c r="JA52" s="140" t="s">
        <v>541</v>
      </c>
      <c r="JB52" s="140">
        <v>0</v>
      </c>
      <c r="JC52" s="1" t="s">
        <v>426</v>
      </c>
      <c r="JD52" s="1" t="s">
        <v>427</v>
      </c>
      <c r="JE52" s="1" t="s">
        <v>426</v>
      </c>
      <c r="JF52" s="1" t="s">
        <v>426</v>
      </c>
      <c r="JG52" s="140" t="s">
        <v>541</v>
      </c>
      <c r="JH52" s="1">
        <v>0</v>
      </c>
      <c r="JI52" s="284"/>
      <c r="JM52" s="261"/>
      <c r="JN52" s="262"/>
      <c r="JO52" s="284"/>
      <c r="JP52" s="284"/>
    </row>
    <row r="53" spans="1:276" x14ac:dyDescent="0.25">
      <c r="A53" s="2">
        <f>IF(OR('Table 1'!$L$2="All Regions",'Table 1'!$L$2=" "), 1,IF('Table 1'!$L$2='DATA TEMPLATE 1617'!L53,1,0))</f>
        <v>1</v>
      </c>
      <c r="B53" s="2">
        <f>IF(OR('Table 1'!$L$3="All Disciplines",'Table 1'!$L$3=" "), 1,IF('Table 1'!$L$3='DATA TEMPLATE 1617'!M53,1,0))</f>
        <v>1</v>
      </c>
      <c r="C53" s="2">
        <f>IF(OR('Table 1'!$L$4="All Organisations",'Table 1'!$L$4=" "), 1,IF('Table 1'!$L$4='DATA TEMPLATE 1617'!N53,1,0))</f>
        <v>1</v>
      </c>
      <c r="D53" s="2">
        <f t="shared" si="2"/>
        <v>3</v>
      </c>
      <c r="E53" s="236">
        <f>IF('Table 2'!$L$2="All Diverse Led",$IZ53,IF('Table 2'!$L$2='DATA TEMPLATE 1617'!JG53,4,0))</f>
        <v>0</v>
      </c>
      <c r="F53" s="236">
        <f>IF('Table 2'!$L$2="All Diverse Led",$IZ53,IF('Table 2'!$L$2='DATA TEMPLATE 1617'!JH53,4,0))</f>
        <v>0</v>
      </c>
      <c r="G53" s="237">
        <f t="shared" si="1"/>
        <v>0</v>
      </c>
      <c r="H53" s="1" t="s">
        <v>471</v>
      </c>
      <c r="I53" s="1">
        <v>0</v>
      </c>
      <c r="J53" s="1" t="b">
        <v>0</v>
      </c>
      <c r="K53" s="284">
        <v>51</v>
      </c>
      <c r="L53" t="s">
        <v>439</v>
      </c>
      <c r="M53" t="s">
        <v>443</v>
      </c>
      <c r="N53" s="323" t="s">
        <v>459</v>
      </c>
      <c r="O53" s="76">
        <v>53443</v>
      </c>
      <c r="P53" s="76">
        <v>215000</v>
      </c>
      <c r="Q53" s="76">
        <v>49470</v>
      </c>
      <c r="R53" s="76">
        <v>10000</v>
      </c>
      <c r="S53" s="76">
        <v>127748</v>
      </c>
      <c r="T53" s="76">
        <v>455661</v>
      </c>
      <c r="U53">
        <v>153283</v>
      </c>
      <c r="V53">
        <v>41847</v>
      </c>
      <c r="W53">
        <v>111402</v>
      </c>
      <c r="X53">
        <v>34601</v>
      </c>
      <c r="Y53">
        <v>53673</v>
      </c>
      <c r="AB53">
        <v>48202</v>
      </c>
      <c r="AC53">
        <v>0</v>
      </c>
      <c r="AD53">
        <v>443008</v>
      </c>
      <c r="AE53" s="1">
        <v>47</v>
      </c>
      <c r="AF53" s="1">
        <v>43</v>
      </c>
      <c r="AG53" s="1">
        <v>2763</v>
      </c>
      <c r="AH53" s="1">
        <v>102770</v>
      </c>
      <c r="AI53" s="1">
        <v>0</v>
      </c>
      <c r="AJ53" s="1">
        <v>0</v>
      </c>
      <c r="AK53" s="1">
        <v>0</v>
      </c>
      <c r="AL53" s="1">
        <v>0</v>
      </c>
      <c r="AM53" s="1">
        <v>0</v>
      </c>
      <c r="AN53" s="1">
        <v>0</v>
      </c>
      <c r="AO53" s="1">
        <v>0</v>
      </c>
      <c r="AP53" s="1">
        <v>0</v>
      </c>
      <c r="AQ53" s="1">
        <v>1</v>
      </c>
      <c r="AR53" s="1">
        <v>1</v>
      </c>
      <c r="AS53" s="1">
        <v>14</v>
      </c>
      <c r="AT53" s="1">
        <v>0</v>
      </c>
      <c r="AU53" s="1">
        <v>0</v>
      </c>
      <c r="AV53" s="1">
        <v>0</v>
      </c>
      <c r="AW53" s="1">
        <v>0</v>
      </c>
      <c r="AX53" s="1">
        <v>0</v>
      </c>
      <c r="AY53" s="1">
        <v>0</v>
      </c>
      <c r="AZ53" s="1">
        <v>0</v>
      </c>
      <c r="BA53" s="1">
        <v>0</v>
      </c>
      <c r="BB53" s="1">
        <v>0</v>
      </c>
      <c r="BC53" s="3">
        <v>0</v>
      </c>
      <c r="BD53" s="3">
        <v>0</v>
      </c>
      <c r="BE53" s="3">
        <v>0</v>
      </c>
      <c r="BF53" s="3">
        <v>0</v>
      </c>
      <c r="BG53" s="241">
        <v>1</v>
      </c>
      <c r="BH53" s="242">
        <v>1</v>
      </c>
      <c r="BI53" s="242">
        <v>14</v>
      </c>
      <c r="BJ53" s="24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s="244">
        <v>0</v>
      </c>
      <c r="CJ53" s="244">
        <v>0</v>
      </c>
      <c r="CK53" s="244">
        <v>0</v>
      </c>
      <c r="CL53" s="244">
        <v>0</v>
      </c>
      <c r="CM53" s="241">
        <v>0</v>
      </c>
      <c r="CN53" s="242">
        <v>0</v>
      </c>
      <c r="CO53" s="242">
        <v>0</v>
      </c>
      <c r="CP53" s="243">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1">
        <v>0</v>
      </c>
      <c r="DO53" s="244">
        <v>0</v>
      </c>
      <c r="DP53" s="244">
        <v>0</v>
      </c>
      <c r="DQ53" s="244">
        <v>0</v>
      </c>
      <c r="DR53" s="244">
        <v>0</v>
      </c>
      <c r="DS53" s="241">
        <v>0</v>
      </c>
      <c r="DT53" s="242">
        <v>0</v>
      </c>
      <c r="DU53" s="242">
        <v>0</v>
      </c>
      <c r="DV53" s="24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s="244">
        <v>0</v>
      </c>
      <c r="EV53" s="244">
        <v>0</v>
      </c>
      <c r="EW53" s="244">
        <v>0</v>
      </c>
      <c r="EX53" s="244">
        <v>0</v>
      </c>
      <c r="EY53" s="241">
        <v>0</v>
      </c>
      <c r="EZ53" s="242">
        <v>0</v>
      </c>
      <c r="FA53" s="242">
        <v>0</v>
      </c>
      <c r="FB53" s="24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0</v>
      </c>
      <c r="HL53">
        <v>5</v>
      </c>
      <c r="HM53">
        <v>5</v>
      </c>
      <c r="HN53">
        <v>0</v>
      </c>
      <c r="HO53">
        <v>0</v>
      </c>
      <c r="HP53">
        <v>0</v>
      </c>
      <c r="HQ53" s="139">
        <v>0</v>
      </c>
      <c r="HR53" s="140">
        <v>1</v>
      </c>
      <c r="HS53" s="140">
        <v>0</v>
      </c>
      <c r="HT53" s="140">
        <v>0</v>
      </c>
      <c r="HU53" s="140">
        <v>0</v>
      </c>
      <c r="HV53" s="139">
        <v>0</v>
      </c>
      <c r="HW53" s="140">
        <v>0</v>
      </c>
      <c r="HX53" s="140">
        <v>0</v>
      </c>
      <c r="HY53" s="140">
        <v>0</v>
      </c>
      <c r="HZ53" s="140">
        <v>0</v>
      </c>
      <c r="IA53" s="139">
        <v>0</v>
      </c>
      <c r="IB53" s="140">
        <v>0</v>
      </c>
      <c r="IC53" s="140">
        <v>0</v>
      </c>
      <c r="ID53" s="140">
        <v>0</v>
      </c>
      <c r="IE53" s="140">
        <v>0</v>
      </c>
      <c r="IF53" s="139">
        <v>5</v>
      </c>
      <c r="IG53" s="140">
        <v>6</v>
      </c>
      <c r="IH53" s="140">
        <v>0</v>
      </c>
      <c r="II53" s="140">
        <v>0</v>
      </c>
      <c r="IJ53" s="140">
        <v>0</v>
      </c>
      <c r="IK53" s="140">
        <v>0</v>
      </c>
      <c r="IL53" s="140">
        <v>0</v>
      </c>
      <c r="IM53" s="140">
        <v>0</v>
      </c>
      <c r="IN53" s="139">
        <v>0</v>
      </c>
      <c r="IO53" s="140">
        <v>0</v>
      </c>
      <c r="IP53" s="140">
        <v>0</v>
      </c>
      <c r="IQ53" s="140">
        <v>0</v>
      </c>
      <c r="IR53" s="141">
        <v>0</v>
      </c>
      <c r="IS53" s="139">
        <v>0</v>
      </c>
      <c r="IT53" s="141">
        <v>5</v>
      </c>
      <c r="IU53" s="141">
        <v>10</v>
      </c>
      <c r="IV53" s="141">
        <v>1</v>
      </c>
      <c r="IW53" s="180">
        <v>11</v>
      </c>
      <c r="IX53" s="182">
        <v>0.45454545454545453</v>
      </c>
      <c r="IY53" s="182">
        <v>0</v>
      </c>
      <c r="IZ53" s="183">
        <v>0</v>
      </c>
      <c r="JA53" s="140">
        <v>0</v>
      </c>
      <c r="JB53" s="140">
        <v>0</v>
      </c>
      <c r="JC53" s="1" t="s">
        <v>426</v>
      </c>
      <c r="JD53" s="1" t="s">
        <v>427</v>
      </c>
      <c r="JE53" s="1" t="s">
        <v>427</v>
      </c>
      <c r="JF53" s="1" t="s">
        <v>426</v>
      </c>
      <c r="JG53" s="1">
        <v>0</v>
      </c>
      <c r="JH53" s="1">
        <v>0</v>
      </c>
      <c r="JI53" s="284"/>
      <c r="JM53" s="261"/>
      <c r="JN53" s="262"/>
      <c r="JO53" s="284"/>
      <c r="JP53" s="284"/>
    </row>
    <row r="54" spans="1:276" x14ac:dyDescent="0.25">
      <c r="A54" s="2">
        <f>IF(OR('Table 1'!$L$2="All Regions",'Table 1'!$L$2=" "), 1,IF('Table 1'!$L$2='DATA TEMPLATE 1617'!L54,1,0))</f>
        <v>1</v>
      </c>
      <c r="B54" s="2">
        <f>IF(OR('Table 1'!$L$3="All Disciplines",'Table 1'!$L$3=" "), 1,IF('Table 1'!$L$3='DATA TEMPLATE 1617'!M54,1,0))</f>
        <v>1</v>
      </c>
      <c r="C54" s="2">
        <f>IF(OR('Table 1'!$L$4="All Organisations",'Table 1'!$L$4=" "), 1,IF('Table 1'!$L$4='DATA TEMPLATE 1617'!N54,1,0))</f>
        <v>1</v>
      </c>
      <c r="D54" s="2">
        <f t="shared" si="2"/>
        <v>3</v>
      </c>
      <c r="E54" s="236">
        <f>IF('Table 2'!$L$2="All Diverse Led",$IZ54,IF('Table 2'!$L$2='DATA TEMPLATE 1617'!JG54,4,0))</f>
        <v>0</v>
      </c>
      <c r="F54" s="236">
        <f>IF('Table 2'!$L$2="All Diverse Led",$IZ54,IF('Table 2'!$L$2='DATA TEMPLATE 1617'!JH54,4,0))</f>
        <v>0</v>
      </c>
      <c r="G54" s="237">
        <f t="shared" si="1"/>
        <v>0</v>
      </c>
      <c r="H54" s="1">
        <v>0</v>
      </c>
      <c r="I54" s="1">
        <v>0</v>
      </c>
      <c r="J54" s="1" t="b">
        <v>0</v>
      </c>
      <c r="K54" s="284">
        <v>52</v>
      </c>
      <c r="L54" t="s">
        <v>439</v>
      </c>
      <c r="M54" t="s">
        <v>438</v>
      </c>
      <c r="N54" s="323" t="s">
        <v>460</v>
      </c>
      <c r="O54" s="76">
        <v>5884904</v>
      </c>
      <c r="P54" s="76">
        <v>2042222</v>
      </c>
      <c r="Q54" s="76">
        <v>1802636</v>
      </c>
      <c r="R54" s="76">
        <v>0</v>
      </c>
      <c r="S54" s="76">
        <v>0</v>
      </c>
      <c r="T54" s="76">
        <v>9729762</v>
      </c>
      <c r="U54">
        <v>7434445</v>
      </c>
      <c r="V54">
        <v>602474</v>
      </c>
      <c r="W54">
        <v>445806</v>
      </c>
      <c r="X54">
        <v>396999</v>
      </c>
      <c r="Y54">
        <v>35660</v>
      </c>
      <c r="AB54">
        <v>654866</v>
      </c>
      <c r="AC54">
        <v>42432</v>
      </c>
      <c r="AD54">
        <v>9612682</v>
      </c>
      <c r="AE54" s="1">
        <v>71</v>
      </c>
      <c r="AF54" s="1">
        <v>71</v>
      </c>
      <c r="AG54" s="1">
        <v>147096</v>
      </c>
      <c r="AH54" s="1">
        <v>36870</v>
      </c>
      <c r="AI54" s="1">
        <v>0</v>
      </c>
      <c r="AJ54" s="1">
        <v>0</v>
      </c>
      <c r="AK54" s="1">
        <v>0</v>
      </c>
      <c r="AL54" s="1">
        <v>0</v>
      </c>
      <c r="AM54" s="1">
        <v>32</v>
      </c>
      <c r="AN54" s="1">
        <v>32</v>
      </c>
      <c r="AO54" s="1">
        <v>0</v>
      </c>
      <c r="AP54" s="1">
        <v>64000</v>
      </c>
      <c r="AQ54" s="1">
        <v>24</v>
      </c>
      <c r="AR54" s="1">
        <v>22</v>
      </c>
      <c r="AS54" s="1">
        <v>10523</v>
      </c>
      <c r="AT54" s="1">
        <v>4303</v>
      </c>
      <c r="AU54" s="1">
        <v>0</v>
      </c>
      <c r="AV54" s="1">
        <v>0</v>
      </c>
      <c r="AW54" s="1">
        <v>0</v>
      </c>
      <c r="AX54" s="1">
        <v>0</v>
      </c>
      <c r="AY54" s="1">
        <v>0</v>
      </c>
      <c r="AZ54" s="1">
        <v>0</v>
      </c>
      <c r="BA54" s="1">
        <v>0</v>
      </c>
      <c r="BB54" s="1">
        <v>0</v>
      </c>
      <c r="BC54" s="3">
        <v>32</v>
      </c>
      <c r="BD54" s="3">
        <v>32</v>
      </c>
      <c r="BE54" s="3">
        <v>0</v>
      </c>
      <c r="BF54" s="3">
        <v>64000</v>
      </c>
      <c r="BG54" s="241">
        <v>24</v>
      </c>
      <c r="BH54" s="242">
        <v>22</v>
      </c>
      <c r="BI54" s="242">
        <v>10523</v>
      </c>
      <c r="BJ54" s="243">
        <v>4303</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s="244">
        <v>0</v>
      </c>
      <c r="CJ54" s="244">
        <v>0</v>
      </c>
      <c r="CK54" s="244">
        <v>0</v>
      </c>
      <c r="CL54" s="244">
        <v>0</v>
      </c>
      <c r="CM54" s="241">
        <v>0</v>
      </c>
      <c r="CN54" s="242">
        <v>0</v>
      </c>
      <c r="CO54" s="242">
        <v>0</v>
      </c>
      <c r="CP54" s="243">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1">
        <v>0</v>
      </c>
      <c r="DO54" s="244">
        <v>0</v>
      </c>
      <c r="DP54" s="244">
        <v>0</v>
      </c>
      <c r="DQ54" s="244">
        <v>0</v>
      </c>
      <c r="DR54" s="244">
        <v>0</v>
      </c>
      <c r="DS54" s="241">
        <v>0</v>
      </c>
      <c r="DT54" s="242">
        <v>0</v>
      </c>
      <c r="DU54" s="242">
        <v>0</v>
      </c>
      <c r="DV54" s="243">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s="244">
        <v>0</v>
      </c>
      <c r="EV54" s="244">
        <v>0</v>
      </c>
      <c r="EW54" s="244">
        <v>0</v>
      </c>
      <c r="EX54" s="244">
        <v>0</v>
      </c>
      <c r="EY54" s="241">
        <v>0</v>
      </c>
      <c r="EZ54" s="242">
        <v>0</v>
      </c>
      <c r="FA54" s="242">
        <v>0</v>
      </c>
      <c r="FB54" s="243">
        <v>0</v>
      </c>
      <c r="FC54">
        <v>0</v>
      </c>
      <c r="FD54">
        <v>0</v>
      </c>
      <c r="FE54">
        <v>0</v>
      </c>
      <c r="FF54">
        <v>8</v>
      </c>
      <c r="FG54">
        <v>0</v>
      </c>
      <c r="FH54">
        <v>240000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4</v>
      </c>
      <c r="HM54">
        <v>14</v>
      </c>
      <c r="HN54">
        <v>0</v>
      </c>
      <c r="HO54">
        <v>0</v>
      </c>
      <c r="HP54">
        <v>0</v>
      </c>
      <c r="HQ54" s="139">
        <v>3</v>
      </c>
      <c r="HR54" s="140">
        <v>5</v>
      </c>
      <c r="HS54" s="140">
        <v>0</v>
      </c>
      <c r="HT54" s="140">
        <v>0</v>
      </c>
      <c r="HU54" s="140">
        <v>0</v>
      </c>
      <c r="HV54" s="139">
        <v>0</v>
      </c>
      <c r="HW54" s="140">
        <v>0</v>
      </c>
      <c r="HX54" s="140">
        <v>0</v>
      </c>
      <c r="HY54" s="140">
        <v>0</v>
      </c>
      <c r="HZ54" s="140">
        <v>0</v>
      </c>
      <c r="IA54" s="139">
        <v>0</v>
      </c>
      <c r="IB54" s="140">
        <v>0</v>
      </c>
      <c r="IC54" s="140">
        <v>0</v>
      </c>
      <c r="ID54" s="140">
        <v>0</v>
      </c>
      <c r="IE54" s="140">
        <v>0</v>
      </c>
      <c r="IF54" s="139">
        <v>7</v>
      </c>
      <c r="IG54" s="140">
        <v>19</v>
      </c>
      <c r="IH54" s="140">
        <v>0</v>
      </c>
      <c r="II54" s="140">
        <v>0</v>
      </c>
      <c r="IJ54" s="140">
        <v>0</v>
      </c>
      <c r="IK54" s="140">
        <v>1</v>
      </c>
      <c r="IL54" s="140">
        <v>0</v>
      </c>
      <c r="IM54" s="140">
        <v>0</v>
      </c>
      <c r="IN54" s="139">
        <v>1</v>
      </c>
      <c r="IO54" s="140">
        <v>0</v>
      </c>
      <c r="IP54" s="140">
        <v>0</v>
      </c>
      <c r="IQ54" s="140">
        <v>0</v>
      </c>
      <c r="IR54" s="141">
        <v>0</v>
      </c>
      <c r="IS54" s="139">
        <v>0</v>
      </c>
      <c r="IT54" s="141">
        <v>5</v>
      </c>
      <c r="IU54" s="141">
        <v>18</v>
      </c>
      <c r="IV54" s="141">
        <v>8</v>
      </c>
      <c r="IW54" s="180">
        <v>26</v>
      </c>
      <c r="IX54" s="182">
        <v>0.23076923076923078</v>
      </c>
      <c r="IY54" s="182">
        <v>0</v>
      </c>
      <c r="IZ54" s="183">
        <v>0</v>
      </c>
      <c r="JA54" s="140">
        <v>0</v>
      </c>
      <c r="JB54" s="140">
        <v>0</v>
      </c>
      <c r="JC54" s="1" t="s">
        <v>427</v>
      </c>
      <c r="JD54" s="1" t="s">
        <v>427</v>
      </c>
      <c r="JE54" s="1" t="s">
        <v>427</v>
      </c>
      <c r="JF54" s="1" t="s">
        <v>427</v>
      </c>
      <c r="JG54" s="1">
        <v>0</v>
      </c>
      <c r="JH54" s="1">
        <v>0</v>
      </c>
      <c r="JI54" s="284"/>
      <c r="JM54" s="261"/>
      <c r="JN54" s="262"/>
      <c r="JO54" s="284"/>
      <c r="JP54" s="284"/>
    </row>
    <row r="55" spans="1:276" x14ac:dyDescent="0.25">
      <c r="A55" s="2">
        <f>IF(OR('Table 1'!$L$2="All Regions",'Table 1'!$L$2=" "), 1,IF('Table 1'!$L$2='DATA TEMPLATE 1617'!L55,1,0))</f>
        <v>1</v>
      </c>
      <c r="B55" s="2">
        <f>IF(OR('Table 1'!$L$3="All Disciplines",'Table 1'!$L$3=" "), 1,IF('Table 1'!$L$3='DATA TEMPLATE 1617'!M55,1,0))</f>
        <v>1</v>
      </c>
      <c r="C55" s="2">
        <f>IF(OR('Table 1'!$L$4="All Organisations",'Table 1'!$L$4=" "), 1,IF('Table 1'!$L$4='DATA TEMPLATE 1617'!N55,1,0))</f>
        <v>1</v>
      </c>
      <c r="D55" s="2">
        <f t="shared" si="2"/>
        <v>3</v>
      </c>
      <c r="E55" s="236">
        <f>IF('Table 2'!$L$2="All Diverse Led",$IZ55,IF('Table 2'!$L$2='DATA TEMPLATE 1617'!JG55,4,0))</f>
        <v>0</v>
      </c>
      <c r="F55" s="236">
        <f>IF('Table 2'!$L$2="All Diverse Led",$IZ55,IF('Table 2'!$L$2='DATA TEMPLATE 1617'!JH55,4,0))</f>
        <v>0</v>
      </c>
      <c r="G55" s="237">
        <f t="shared" si="1"/>
        <v>0</v>
      </c>
      <c r="H55" s="1" t="s">
        <v>471</v>
      </c>
      <c r="I55" s="1">
        <v>0</v>
      </c>
      <c r="J55" s="1" t="b">
        <v>0</v>
      </c>
      <c r="K55" s="284">
        <v>53</v>
      </c>
      <c r="L55" t="s">
        <v>439</v>
      </c>
      <c r="M55" t="s">
        <v>443</v>
      </c>
      <c r="N55" s="323" t="s">
        <v>459</v>
      </c>
      <c r="O55" s="76">
        <v>71627</v>
      </c>
      <c r="P55" s="76">
        <v>305516</v>
      </c>
      <c r="Q55" s="76">
        <v>160774</v>
      </c>
      <c r="R55" s="76">
        <v>0</v>
      </c>
      <c r="S55" s="76">
        <v>0</v>
      </c>
      <c r="T55" s="76">
        <v>537917</v>
      </c>
      <c r="U55">
        <v>196538</v>
      </c>
      <c r="V55">
        <v>44356</v>
      </c>
      <c r="W55">
        <v>53371</v>
      </c>
      <c r="X55">
        <v>27656</v>
      </c>
      <c r="Y55">
        <v>13879</v>
      </c>
      <c r="AB55">
        <v>160892</v>
      </c>
      <c r="AC55">
        <v>0</v>
      </c>
      <c r="AD55">
        <v>496692</v>
      </c>
      <c r="AE55" s="1">
        <v>10</v>
      </c>
      <c r="AF55" s="1">
        <v>9</v>
      </c>
      <c r="AG55" s="1">
        <v>7061</v>
      </c>
      <c r="AH55" s="1">
        <v>0</v>
      </c>
      <c r="AI55" s="1">
        <v>0</v>
      </c>
      <c r="AJ55" s="1">
        <v>0</v>
      </c>
      <c r="AK55" s="1">
        <v>0</v>
      </c>
      <c r="AL55" s="1">
        <v>0</v>
      </c>
      <c r="AM55" s="1">
        <v>3</v>
      </c>
      <c r="AN55" s="1">
        <v>1</v>
      </c>
      <c r="AO55" s="1">
        <v>0</v>
      </c>
      <c r="AP55" s="1">
        <v>360</v>
      </c>
      <c r="AQ55" s="1">
        <v>0</v>
      </c>
      <c r="AR55" s="1">
        <v>0</v>
      </c>
      <c r="AS55" s="1">
        <v>0</v>
      </c>
      <c r="AT55" s="1">
        <v>0</v>
      </c>
      <c r="AU55" s="1">
        <v>0</v>
      </c>
      <c r="AV55" s="1">
        <v>0</v>
      </c>
      <c r="AW55" s="1">
        <v>0</v>
      </c>
      <c r="AX55" s="1">
        <v>0</v>
      </c>
      <c r="AY55" s="1">
        <v>0</v>
      </c>
      <c r="AZ55" s="1">
        <v>0</v>
      </c>
      <c r="BA55" s="1">
        <v>0</v>
      </c>
      <c r="BB55" s="1">
        <v>0</v>
      </c>
      <c r="BC55" s="3">
        <v>3</v>
      </c>
      <c r="BD55" s="3">
        <v>1</v>
      </c>
      <c r="BE55" s="3">
        <v>0</v>
      </c>
      <c r="BF55" s="3">
        <v>360</v>
      </c>
      <c r="BG55" s="241">
        <v>0</v>
      </c>
      <c r="BH55" s="242">
        <v>0</v>
      </c>
      <c r="BI55" s="242">
        <v>0</v>
      </c>
      <c r="BJ55" s="243">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s="244">
        <v>0</v>
      </c>
      <c r="CJ55" s="244">
        <v>0</v>
      </c>
      <c r="CK55" s="244">
        <v>0</v>
      </c>
      <c r="CL55" s="244">
        <v>0</v>
      </c>
      <c r="CM55" s="241">
        <v>0</v>
      </c>
      <c r="CN55" s="242">
        <v>0</v>
      </c>
      <c r="CO55" s="242">
        <v>0</v>
      </c>
      <c r="CP55" s="243">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1">
        <v>0</v>
      </c>
      <c r="DO55" s="244">
        <v>0</v>
      </c>
      <c r="DP55" s="244">
        <v>0</v>
      </c>
      <c r="DQ55" s="244">
        <v>0</v>
      </c>
      <c r="DR55" s="244">
        <v>0</v>
      </c>
      <c r="DS55" s="241">
        <v>0</v>
      </c>
      <c r="DT55" s="242">
        <v>0</v>
      </c>
      <c r="DU55" s="242">
        <v>0</v>
      </c>
      <c r="DV55" s="243">
        <v>0</v>
      </c>
      <c r="DW55">
        <v>10</v>
      </c>
      <c r="DX55">
        <v>10</v>
      </c>
      <c r="DY55">
        <v>160</v>
      </c>
      <c r="DZ55">
        <v>1280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s="244">
        <v>0</v>
      </c>
      <c r="EV55" s="244">
        <v>0</v>
      </c>
      <c r="EW55" s="244">
        <v>0</v>
      </c>
      <c r="EX55" s="244">
        <v>0</v>
      </c>
      <c r="EY55" s="241">
        <v>0</v>
      </c>
      <c r="EZ55" s="242">
        <v>0</v>
      </c>
      <c r="FA55" s="242">
        <v>0</v>
      </c>
      <c r="FB55" s="243">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7</v>
      </c>
      <c r="HM55">
        <v>1</v>
      </c>
      <c r="HN55">
        <v>0</v>
      </c>
      <c r="HO55">
        <v>0</v>
      </c>
      <c r="HP55">
        <v>0</v>
      </c>
      <c r="HQ55" s="139">
        <v>3</v>
      </c>
      <c r="HR55" s="140">
        <v>0</v>
      </c>
      <c r="HS55" s="140">
        <v>0</v>
      </c>
      <c r="HT55" s="140">
        <v>0</v>
      </c>
      <c r="HU55" s="140">
        <v>0</v>
      </c>
      <c r="HV55" s="139">
        <v>0</v>
      </c>
      <c r="HW55" s="140">
        <v>1</v>
      </c>
      <c r="HX55" s="140">
        <v>0</v>
      </c>
      <c r="HY55" s="140">
        <v>0</v>
      </c>
      <c r="HZ55" s="140">
        <v>0</v>
      </c>
      <c r="IA55" s="139">
        <v>0</v>
      </c>
      <c r="IB55" s="140">
        <v>0</v>
      </c>
      <c r="IC55" s="140">
        <v>0</v>
      </c>
      <c r="ID55" s="140">
        <v>0</v>
      </c>
      <c r="IE55" s="140">
        <v>0</v>
      </c>
      <c r="IF55" s="139">
        <v>10</v>
      </c>
      <c r="IG55" s="140">
        <v>2</v>
      </c>
      <c r="IH55" s="140">
        <v>0</v>
      </c>
      <c r="II55" s="140">
        <v>0</v>
      </c>
      <c r="IJ55" s="140">
        <v>0</v>
      </c>
      <c r="IK55" s="140">
        <v>2</v>
      </c>
      <c r="IL55" s="140">
        <v>0</v>
      </c>
      <c r="IM55" s="140">
        <v>0</v>
      </c>
      <c r="IN55" s="139">
        <v>2</v>
      </c>
      <c r="IO55" s="140">
        <v>0</v>
      </c>
      <c r="IP55" s="140">
        <v>0</v>
      </c>
      <c r="IQ55" s="140">
        <v>0</v>
      </c>
      <c r="IR55" s="141">
        <v>0</v>
      </c>
      <c r="IS55" s="139">
        <v>0</v>
      </c>
      <c r="IT55" s="141">
        <v>2</v>
      </c>
      <c r="IU55" s="141">
        <v>8</v>
      </c>
      <c r="IV55" s="141">
        <v>4</v>
      </c>
      <c r="IW55" s="180">
        <v>12</v>
      </c>
      <c r="IX55" s="182">
        <v>0.33333333333333331</v>
      </c>
      <c r="IY55" s="182">
        <v>0</v>
      </c>
      <c r="IZ55" s="183">
        <v>0</v>
      </c>
      <c r="JA55" s="140">
        <v>0</v>
      </c>
      <c r="JB55" s="140">
        <v>0</v>
      </c>
      <c r="JC55" s="1" t="s">
        <v>426</v>
      </c>
      <c r="JD55" s="1" t="s">
        <v>427</v>
      </c>
      <c r="JE55" s="1" t="s">
        <v>427</v>
      </c>
      <c r="JF55" s="1" t="s">
        <v>426</v>
      </c>
      <c r="JG55" s="1">
        <v>0</v>
      </c>
      <c r="JH55" s="1">
        <v>0</v>
      </c>
      <c r="JI55" s="284"/>
      <c r="JM55" s="261"/>
      <c r="JN55" s="262"/>
      <c r="JO55" s="284"/>
      <c r="JP55" s="284"/>
    </row>
    <row r="56" spans="1:276" x14ac:dyDescent="0.25">
      <c r="A56" s="2">
        <f>IF(OR('Table 1'!$L$2="All Regions",'Table 1'!$L$2=" "), 1,IF('Table 1'!$L$2='DATA TEMPLATE 1617'!L56,1,0))</f>
        <v>1</v>
      </c>
      <c r="B56" s="2">
        <f>IF(OR('Table 1'!$L$3="All Disciplines",'Table 1'!$L$3=" "), 1,IF('Table 1'!$L$3='DATA TEMPLATE 1617'!M56,1,0))</f>
        <v>1</v>
      </c>
      <c r="C56" s="2">
        <f>IF(OR('Table 1'!$L$4="All Organisations",'Table 1'!$L$4=" "), 1,IF('Table 1'!$L$4='DATA TEMPLATE 1617'!N56,1,0))</f>
        <v>1</v>
      </c>
      <c r="D56" s="2">
        <f t="shared" si="2"/>
        <v>3</v>
      </c>
      <c r="E56" s="236">
        <f>IF('Table 2'!$L$2="All Diverse Led",$IZ56,IF('Table 2'!$L$2='DATA TEMPLATE 1617'!JG56,4,0))</f>
        <v>0</v>
      </c>
      <c r="F56" s="236">
        <f>IF('Table 2'!$L$2="All Diverse Led",$IZ56,IF('Table 2'!$L$2='DATA TEMPLATE 1617'!JH56,4,0))</f>
        <v>0</v>
      </c>
      <c r="G56" s="237">
        <f t="shared" si="1"/>
        <v>0</v>
      </c>
      <c r="H56" s="1" t="s">
        <v>471</v>
      </c>
      <c r="I56" s="1">
        <v>0</v>
      </c>
      <c r="J56" s="1" t="b">
        <v>0</v>
      </c>
      <c r="K56" s="284">
        <v>54</v>
      </c>
      <c r="L56" t="s">
        <v>439</v>
      </c>
      <c r="M56" t="s">
        <v>437</v>
      </c>
      <c r="N56" s="323" t="s">
        <v>459</v>
      </c>
      <c r="O56" s="76">
        <v>57636</v>
      </c>
      <c r="P56" s="76">
        <v>267500</v>
      </c>
      <c r="Q56" s="76">
        <v>24088</v>
      </c>
      <c r="R56" s="76">
        <v>0</v>
      </c>
      <c r="S56" s="76">
        <v>9696</v>
      </c>
      <c r="T56" s="76">
        <v>358920</v>
      </c>
      <c r="U56">
        <v>256293</v>
      </c>
      <c r="V56">
        <v>25722</v>
      </c>
      <c r="W56">
        <v>0</v>
      </c>
      <c r="X56">
        <v>10926</v>
      </c>
      <c r="Y56">
        <v>12178</v>
      </c>
      <c r="AB56">
        <v>43638</v>
      </c>
      <c r="AC56">
        <v>0</v>
      </c>
      <c r="AD56">
        <v>348757</v>
      </c>
      <c r="AE56" s="1">
        <v>99</v>
      </c>
      <c r="AF56" s="1">
        <v>73</v>
      </c>
      <c r="AG56" s="1">
        <v>8608</v>
      </c>
      <c r="AH56" s="1">
        <v>0</v>
      </c>
      <c r="AI56" s="1">
        <v>0</v>
      </c>
      <c r="AJ56" s="1">
        <v>0</v>
      </c>
      <c r="AK56" s="1">
        <v>0</v>
      </c>
      <c r="AL56" s="1">
        <v>0</v>
      </c>
      <c r="AM56" s="1">
        <v>0</v>
      </c>
      <c r="AN56" s="1">
        <v>0</v>
      </c>
      <c r="AO56" s="1">
        <v>0</v>
      </c>
      <c r="AP56" s="1">
        <v>0</v>
      </c>
      <c r="AQ56" s="1">
        <v>81</v>
      </c>
      <c r="AR56" s="1">
        <v>63</v>
      </c>
      <c r="AS56" s="1">
        <v>7322</v>
      </c>
      <c r="AT56" s="1">
        <v>0</v>
      </c>
      <c r="AU56" s="1">
        <v>0</v>
      </c>
      <c r="AV56" s="1">
        <v>0</v>
      </c>
      <c r="AW56" s="1">
        <v>0</v>
      </c>
      <c r="AX56" s="1">
        <v>0</v>
      </c>
      <c r="AY56" s="1">
        <v>0</v>
      </c>
      <c r="AZ56" s="1">
        <v>0</v>
      </c>
      <c r="BA56" s="1">
        <v>0</v>
      </c>
      <c r="BB56" s="1">
        <v>0</v>
      </c>
      <c r="BC56" s="3">
        <v>0</v>
      </c>
      <c r="BD56" s="3">
        <v>0</v>
      </c>
      <c r="BE56" s="3">
        <v>0</v>
      </c>
      <c r="BF56" s="3">
        <v>0</v>
      </c>
      <c r="BG56" s="241">
        <v>81</v>
      </c>
      <c r="BH56" s="242">
        <v>63</v>
      </c>
      <c r="BI56" s="242">
        <v>7322</v>
      </c>
      <c r="BJ56" s="243">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s="244">
        <v>0</v>
      </c>
      <c r="CJ56" s="244">
        <v>0</v>
      </c>
      <c r="CK56" s="244">
        <v>0</v>
      </c>
      <c r="CL56" s="244">
        <v>0</v>
      </c>
      <c r="CM56" s="241">
        <v>0</v>
      </c>
      <c r="CN56" s="242">
        <v>0</v>
      </c>
      <c r="CO56" s="242">
        <v>0</v>
      </c>
      <c r="CP56" s="243">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1">
        <v>0</v>
      </c>
      <c r="DO56" s="244">
        <v>0</v>
      </c>
      <c r="DP56" s="244">
        <v>0</v>
      </c>
      <c r="DQ56" s="244">
        <v>0</v>
      </c>
      <c r="DR56" s="244">
        <v>0</v>
      </c>
      <c r="DS56" s="241">
        <v>0</v>
      </c>
      <c r="DT56" s="242">
        <v>0</v>
      </c>
      <c r="DU56" s="242">
        <v>0</v>
      </c>
      <c r="DV56" s="243">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s="244">
        <v>0</v>
      </c>
      <c r="EV56" s="244">
        <v>0</v>
      </c>
      <c r="EW56" s="244">
        <v>0</v>
      </c>
      <c r="EX56" s="244">
        <v>0</v>
      </c>
      <c r="EY56" s="241">
        <v>0</v>
      </c>
      <c r="EZ56" s="242">
        <v>0</v>
      </c>
      <c r="FA56" s="242">
        <v>0</v>
      </c>
      <c r="FB56" s="243">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13</v>
      </c>
      <c r="GZ56">
        <v>4102</v>
      </c>
      <c r="HA56">
        <v>0</v>
      </c>
      <c r="HB56">
        <v>0</v>
      </c>
      <c r="HC56">
        <v>0</v>
      </c>
      <c r="HD56">
        <v>0</v>
      </c>
      <c r="HE56">
        <v>0</v>
      </c>
      <c r="HF56">
        <v>0</v>
      </c>
      <c r="HG56">
        <v>0</v>
      </c>
      <c r="HH56">
        <v>0</v>
      </c>
      <c r="HI56">
        <v>0</v>
      </c>
      <c r="HJ56">
        <v>0</v>
      </c>
      <c r="HK56">
        <v>0</v>
      </c>
      <c r="HL56">
        <v>5</v>
      </c>
      <c r="HM56">
        <v>3</v>
      </c>
      <c r="HN56">
        <v>0</v>
      </c>
      <c r="HO56">
        <v>0</v>
      </c>
      <c r="HP56">
        <v>0</v>
      </c>
      <c r="HQ56" s="139">
        <v>1</v>
      </c>
      <c r="HR56" s="140">
        <v>0</v>
      </c>
      <c r="HS56" s="140">
        <v>0</v>
      </c>
      <c r="HT56" s="140">
        <v>0</v>
      </c>
      <c r="HU56" s="140">
        <v>0</v>
      </c>
      <c r="HV56" s="139">
        <v>0</v>
      </c>
      <c r="HW56" s="140">
        <v>0</v>
      </c>
      <c r="HX56" s="140">
        <v>0</v>
      </c>
      <c r="HY56" s="140">
        <v>0</v>
      </c>
      <c r="HZ56" s="140">
        <v>0</v>
      </c>
      <c r="IA56" s="139">
        <v>0</v>
      </c>
      <c r="IB56" s="140">
        <v>0</v>
      </c>
      <c r="IC56" s="140">
        <v>0</v>
      </c>
      <c r="ID56" s="140">
        <v>0</v>
      </c>
      <c r="IE56" s="140">
        <v>0</v>
      </c>
      <c r="IF56" s="139">
        <v>6</v>
      </c>
      <c r="IG56" s="140">
        <v>3</v>
      </c>
      <c r="IH56" s="140">
        <v>0</v>
      </c>
      <c r="II56" s="140">
        <v>0</v>
      </c>
      <c r="IJ56" s="140">
        <v>0</v>
      </c>
      <c r="IK56" s="140">
        <v>0</v>
      </c>
      <c r="IL56" s="140">
        <v>0</v>
      </c>
      <c r="IM56" s="140">
        <v>0</v>
      </c>
      <c r="IN56" s="139">
        <v>0</v>
      </c>
      <c r="IO56" s="140">
        <v>0</v>
      </c>
      <c r="IP56" s="140">
        <v>0</v>
      </c>
      <c r="IQ56" s="140">
        <v>0</v>
      </c>
      <c r="IR56" s="141">
        <v>0</v>
      </c>
      <c r="IS56" s="139">
        <v>0</v>
      </c>
      <c r="IT56" s="141">
        <v>3</v>
      </c>
      <c r="IU56" s="141">
        <v>8</v>
      </c>
      <c r="IV56" s="141">
        <v>1</v>
      </c>
      <c r="IW56" s="180">
        <v>9</v>
      </c>
      <c r="IX56" s="182">
        <v>0.33333333333333331</v>
      </c>
      <c r="IY56" s="182">
        <v>0</v>
      </c>
      <c r="IZ56" s="183">
        <v>0</v>
      </c>
      <c r="JA56" s="140">
        <v>0</v>
      </c>
      <c r="JB56" s="140">
        <v>0</v>
      </c>
      <c r="JC56" s="1" t="s">
        <v>427</v>
      </c>
      <c r="JD56" s="1" t="s">
        <v>427</v>
      </c>
      <c r="JE56" s="1" t="s">
        <v>427</v>
      </c>
      <c r="JF56" s="1" t="s">
        <v>427</v>
      </c>
      <c r="JG56" s="1">
        <v>0</v>
      </c>
      <c r="JH56" s="1">
        <v>0</v>
      </c>
      <c r="JI56" s="284"/>
      <c r="JM56" s="261"/>
      <c r="JN56" s="262"/>
      <c r="JO56" s="284"/>
      <c r="JP56" s="284"/>
    </row>
    <row r="57" spans="1:276" x14ac:dyDescent="0.25">
      <c r="A57" s="2">
        <f>IF(OR('Table 1'!$L$2="All Regions",'Table 1'!$L$2=" "), 1,IF('Table 1'!$L$2='DATA TEMPLATE 1617'!L57,1,0))</f>
        <v>1</v>
      </c>
      <c r="B57" s="2">
        <f>IF(OR('Table 1'!$L$3="All Disciplines",'Table 1'!$L$3=" "), 1,IF('Table 1'!$L$3='DATA TEMPLATE 1617'!M57,1,0))</f>
        <v>1</v>
      </c>
      <c r="C57" s="2">
        <f>IF(OR('Table 1'!$L$4="All Organisations",'Table 1'!$L$4=" "), 1,IF('Table 1'!$L$4='DATA TEMPLATE 1617'!N57,1,0))</f>
        <v>1</v>
      </c>
      <c r="D57" s="2">
        <f t="shared" si="2"/>
        <v>3</v>
      </c>
      <c r="E57" s="236">
        <f>IF('Table 2'!$L$2="All Diverse Led",$IZ57,IF('Table 2'!$L$2='DATA TEMPLATE 1617'!JG57,4,0))</f>
        <v>0</v>
      </c>
      <c r="F57" s="236">
        <f>IF('Table 2'!$L$2="All Diverse Led",$IZ57,IF('Table 2'!$L$2='DATA TEMPLATE 1617'!JH57,4,0))</f>
        <v>0</v>
      </c>
      <c r="G57" s="237">
        <f t="shared" si="1"/>
        <v>0</v>
      </c>
      <c r="H57" s="1" t="s">
        <v>471</v>
      </c>
      <c r="I57" s="1">
        <v>0</v>
      </c>
      <c r="J57" s="1" t="b">
        <v>0</v>
      </c>
      <c r="K57" s="284">
        <v>55</v>
      </c>
      <c r="L57" t="s">
        <v>439</v>
      </c>
      <c r="M57" t="s">
        <v>437</v>
      </c>
      <c r="N57" s="323" t="s">
        <v>460</v>
      </c>
      <c r="O57" s="76">
        <v>1003849</v>
      </c>
      <c r="P57" s="76">
        <v>1303884</v>
      </c>
      <c r="Q57" s="76">
        <v>438971</v>
      </c>
      <c r="R57" s="76">
        <v>0</v>
      </c>
      <c r="S57" s="76">
        <v>0</v>
      </c>
      <c r="T57" s="76">
        <v>2746704</v>
      </c>
      <c r="U57">
        <v>1436541</v>
      </c>
      <c r="V57">
        <v>314267</v>
      </c>
      <c r="W57">
        <v>85733</v>
      </c>
      <c r="X57">
        <v>109680</v>
      </c>
      <c r="Y57">
        <v>144223</v>
      </c>
      <c r="AB57">
        <v>1154853</v>
      </c>
      <c r="AC57">
        <v>0</v>
      </c>
      <c r="AD57">
        <v>3245297</v>
      </c>
      <c r="AE57" s="1">
        <v>497</v>
      </c>
      <c r="AF57" s="1">
        <v>200</v>
      </c>
      <c r="AG57" s="1">
        <v>62089</v>
      </c>
      <c r="AH57" s="1">
        <v>0</v>
      </c>
      <c r="AI57" s="1">
        <v>0</v>
      </c>
      <c r="AJ57" s="1">
        <v>0</v>
      </c>
      <c r="AK57" s="1">
        <v>0</v>
      </c>
      <c r="AL57" s="1">
        <v>0</v>
      </c>
      <c r="AM57" s="1">
        <v>10</v>
      </c>
      <c r="AN57" s="1">
        <v>10</v>
      </c>
      <c r="AO57" s="1">
        <v>1831</v>
      </c>
      <c r="AP57" s="1">
        <v>225</v>
      </c>
      <c r="AQ57" s="1">
        <v>0</v>
      </c>
      <c r="AR57" s="1">
        <v>0</v>
      </c>
      <c r="AS57" s="1">
        <v>0</v>
      </c>
      <c r="AT57" s="1">
        <v>0</v>
      </c>
      <c r="AU57" s="1">
        <v>0</v>
      </c>
      <c r="AV57" s="1">
        <v>0</v>
      </c>
      <c r="AW57" s="1">
        <v>0</v>
      </c>
      <c r="AX57" s="1">
        <v>0</v>
      </c>
      <c r="AY57" s="1">
        <v>0</v>
      </c>
      <c r="AZ57" s="1">
        <v>0</v>
      </c>
      <c r="BA57" s="1">
        <v>0</v>
      </c>
      <c r="BB57" s="1">
        <v>0</v>
      </c>
      <c r="BC57" s="3">
        <v>10</v>
      </c>
      <c r="BD57" s="3">
        <v>10</v>
      </c>
      <c r="BE57" s="3">
        <v>1831</v>
      </c>
      <c r="BF57" s="3">
        <v>225</v>
      </c>
      <c r="BG57" s="241">
        <v>0</v>
      </c>
      <c r="BH57" s="242">
        <v>0</v>
      </c>
      <c r="BI57" s="242">
        <v>0</v>
      </c>
      <c r="BJ57" s="243">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s="244">
        <v>0</v>
      </c>
      <c r="CJ57" s="244">
        <v>0</v>
      </c>
      <c r="CK57" s="244">
        <v>0</v>
      </c>
      <c r="CL57" s="244">
        <v>0</v>
      </c>
      <c r="CM57" s="241">
        <v>0</v>
      </c>
      <c r="CN57" s="242">
        <v>0</v>
      </c>
      <c r="CO57" s="242">
        <v>0</v>
      </c>
      <c r="CP57" s="243">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1">
        <v>0</v>
      </c>
      <c r="DO57" s="244">
        <v>0</v>
      </c>
      <c r="DP57" s="244">
        <v>0</v>
      </c>
      <c r="DQ57" s="244">
        <v>0</v>
      </c>
      <c r="DR57" s="244">
        <v>0</v>
      </c>
      <c r="DS57" s="241">
        <v>0</v>
      </c>
      <c r="DT57" s="242">
        <v>0</v>
      </c>
      <c r="DU57" s="242">
        <v>0</v>
      </c>
      <c r="DV57" s="243">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s="244">
        <v>0</v>
      </c>
      <c r="EV57" s="244">
        <v>0</v>
      </c>
      <c r="EW57" s="244">
        <v>0</v>
      </c>
      <c r="EX57" s="244">
        <v>0</v>
      </c>
      <c r="EY57" s="241">
        <v>0</v>
      </c>
      <c r="EZ57" s="242">
        <v>0</v>
      </c>
      <c r="FA57" s="242">
        <v>0</v>
      </c>
      <c r="FB57" s="243">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3</v>
      </c>
      <c r="HM57">
        <v>4</v>
      </c>
      <c r="HN57">
        <v>0</v>
      </c>
      <c r="HO57">
        <v>0</v>
      </c>
      <c r="HP57">
        <v>0</v>
      </c>
      <c r="HQ57" s="139">
        <v>6</v>
      </c>
      <c r="HR57" s="140">
        <v>1</v>
      </c>
      <c r="HS57" s="140">
        <v>0</v>
      </c>
      <c r="HT57" s="140">
        <v>0</v>
      </c>
      <c r="HU57" s="140">
        <v>0</v>
      </c>
      <c r="HV57" s="139">
        <v>0</v>
      </c>
      <c r="HW57" s="140">
        <v>0</v>
      </c>
      <c r="HX57" s="140">
        <v>0</v>
      </c>
      <c r="HY57" s="140">
        <v>0</v>
      </c>
      <c r="HZ57" s="140">
        <v>0</v>
      </c>
      <c r="IA57" s="139">
        <v>0</v>
      </c>
      <c r="IB57" s="140">
        <v>0</v>
      </c>
      <c r="IC57" s="140">
        <v>0</v>
      </c>
      <c r="ID57" s="140">
        <v>0</v>
      </c>
      <c r="IE57" s="140">
        <v>0</v>
      </c>
      <c r="IF57" s="139">
        <v>9</v>
      </c>
      <c r="IG57" s="140">
        <v>5</v>
      </c>
      <c r="IH57" s="140">
        <v>0</v>
      </c>
      <c r="II57" s="140">
        <v>0</v>
      </c>
      <c r="IJ57" s="140">
        <v>0</v>
      </c>
      <c r="IK57" s="140">
        <v>5</v>
      </c>
      <c r="IL57" s="140">
        <v>0</v>
      </c>
      <c r="IM57" s="140">
        <v>0</v>
      </c>
      <c r="IN57" s="139">
        <v>5</v>
      </c>
      <c r="IO57" s="140">
        <v>0</v>
      </c>
      <c r="IP57" s="140">
        <v>0</v>
      </c>
      <c r="IQ57" s="140">
        <v>0</v>
      </c>
      <c r="IR57" s="141">
        <v>0</v>
      </c>
      <c r="IS57" s="139">
        <v>0</v>
      </c>
      <c r="IT57" s="141">
        <v>1</v>
      </c>
      <c r="IU57" s="141">
        <v>7</v>
      </c>
      <c r="IV57" s="141">
        <v>7</v>
      </c>
      <c r="IW57" s="180">
        <v>14</v>
      </c>
      <c r="IX57" s="182">
        <v>0.42857142857142855</v>
      </c>
      <c r="IY57" s="182">
        <v>0</v>
      </c>
      <c r="IZ57" s="183">
        <v>0</v>
      </c>
      <c r="JA57" s="140">
        <v>0</v>
      </c>
      <c r="JB57" s="140">
        <v>0</v>
      </c>
      <c r="JC57" s="1" t="s">
        <v>427</v>
      </c>
      <c r="JD57" s="1" t="s">
        <v>427</v>
      </c>
      <c r="JE57" s="1" t="s">
        <v>426</v>
      </c>
      <c r="JF57" s="1" t="s">
        <v>426</v>
      </c>
      <c r="JG57" s="1">
        <v>0</v>
      </c>
      <c r="JH57" s="1">
        <v>0</v>
      </c>
      <c r="JI57" s="284"/>
      <c r="JM57" s="261"/>
      <c r="JN57" s="262"/>
      <c r="JO57" s="284"/>
      <c r="JP57" s="284"/>
    </row>
    <row r="58" spans="1:276" x14ac:dyDescent="0.25">
      <c r="A58" s="2">
        <f>IF(OR('Table 1'!$L$2="All Regions",'Table 1'!$L$2=" "), 1,IF('Table 1'!$L$2='DATA TEMPLATE 1617'!L58,1,0))</f>
        <v>1</v>
      </c>
      <c r="B58" s="2">
        <f>IF(OR('Table 1'!$L$3="All Disciplines",'Table 1'!$L$3=" "), 1,IF('Table 1'!$L$3='DATA TEMPLATE 1617'!M58,1,0))</f>
        <v>1</v>
      </c>
      <c r="C58" s="2">
        <f>IF(OR('Table 1'!$L$4="All Organisations",'Table 1'!$L$4=" "), 1,IF('Table 1'!$L$4='DATA TEMPLATE 1617'!N58,1,0))</f>
        <v>1</v>
      </c>
      <c r="D58" s="2">
        <f t="shared" si="2"/>
        <v>3</v>
      </c>
      <c r="E58" s="236">
        <f>IF('Table 2'!$L$2="All Diverse Led",$IZ58,IF('Table 2'!$L$2='DATA TEMPLATE 1617'!JG58,4,0))</f>
        <v>0</v>
      </c>
      <c r="F58" s="236">
        <f>IF('Table 2'!$L$2="All Diverse Led",$IZ58,IF('Table 2'!$L$2='DATA TEMPLATE 1617'!JH58,4,0))</f>
        <v>0</v>
      </c>
      <c r="G58" s="237">
        <f t="shared" si="1"/>
        <v>0</v>
      </c>
      <c r="H58" s="1" t="s">
        <v>471</v>
      </c>
      <c r="I58" s="1">
        <v>0</v>
      </c>
      <c r="J58" s="1" t="b">
        <v>0</v>
      </c>
      <c r="K58" s="284">
        <v>56</v>
      </c>
      <c r="L58" t="s">
        <v>439</v>
      </c>
      <c r="M58" t="s">
        <v>440</v>
      </c>
      <c r="N58" s="323" t="s">
        <v>460</v>
      </c>
      <c r="O58" s="76">
        <v>669295</v>
      </c>
      <c r="P58" s="76">
        <v>1095481</v>
      </c>
      <c r="Q58" s="76">
        <v>155071</v>
      </c>
      <c r="R58" s="76">
        <v>0</v>
      </c>
      <c r="S58" s="76">
        <v>321435</v>
      </c>
      <c r="T58" s="76">
        <v>2241282</v>
      </c>
      <c r="U58">
        <v>1363647</v>
      </c>
      <c r="V58">
        <v>93971</v>
      </c>
      <c r="W58">
        <v>7228</v>
      </c>
      <c r="X58">
        <v>272508</v>
      </c>
      <c r="Y58">
        <v>10608</v>
      </c>
      <c r="AB58">
        <v>671451</v>
      </c>
      <c r="AC58">
        <v>30368</v>
      </c>
      <c r="AD58">
        <v>2449781</v>
      </c>
      <c r="AE58" s="1">
        <v>48</v>
      </c>
      <c r="AF58" s="1">
        <v>96</v>
      </c>
      <c r="AG58" s="1">
        <v>6807</v>
      </c>
      <c r="AH58" s="1">
        <v>52831</v>
      </c>
      <c r="AI58" s="1">
        <v>1</v>
      </c>
      <c r="AJ58" s="1">
        <v>6</v>
      </c>
      <c r="AK58" s="1">
        <v>342</v>
      </c>
      <c r="AL58" s="1">
        <v>0</v>
      </c>
      <c r="AM58" s="1">
        <v>18</v>
      </c>
      <c r="AN58" s="1">
        <v>105</v>
      </c>
      <c r="AO58" s="1">
        <v>10421</v>
      </c>
      <c r="AP58" s="1">
        <v>46340</v>
      </c>
      <c r="AQ58" s="1">
        <v>15</v>
      </c>
      <c r="AR58" s="1">
        <v>15</v>
      </c>
      <c r="AS58" s="1">
        <v>390</v>
      </c>
      <c r="AT58" s="1">
        <v>0</v>
      </c>
      <c r="AU58" s="1">
        <v>0</v>
      </c>
      <c r="AV58" s="1">
        <v>0</v>
      </c>
      <c r="AW58" s="1">
        <v>0</v>
      </c>
      <c r="AX58" s="1">
        <v>0</v>
      </c>
      <c r="AY58" s="1">
        <v>0</v>
      </c>
      <c r="AZ58" s="1">
        <v>0</v>
      </c>
      <c r="BA58" s="1">
        <v>0</v>
      </c>
      <c r="BB58" s="1">
        <v>0</v>
      </c>
      <c r="BC58" s="3">
        <v>19</v>
      </c>
      <c r="BD58" s="3">
        <v>111</v>
      </c>
      <c r="BE58" s="3">
        <v>10763</v>
      </c>
      <c r="BF58" s="3">
        <v>46340</v>
      </c>
      <c r="BG58" s="241">
        <v>15</v>
      </c>
      <c r="BH58" s="242">
        <v>15</v>
      </c>
      <c r="BI58" s="242">
        <v>390</v>
      </c>
      <c r="BJ58" s="243">
        <v>0</v>
      </c>
      <c r="BK58">
        <v>5</v>
      </c>
      <c r="BL58">
        <v>154</v>
      </c>
      <c r="BM58">
        <v>0</v>
      </c>
      <c r="BN58">
        <v>141516</v>
      </c>
      <c r="BO58">
        <v>0</v>
      </c>
      <c r="BP58">
        <v>0</v>
      </c>
      <c r="BQ58">
        <v>0</v>
      </c>
      <c r="BR58">
        <v>0</v>
      </c>
      <c r="BS58">
        <v>2</v>
      </c>
      <c r="BT58">
        <v>34</v>
      </c>
      <c r="BU58">
        <v>5138</v>
      </c>
      <c r="BV58">
        <v>890</v>
      </c>
      <c r="BW58">
        <v>0</v>
      </c>
      <c r="BX58">
        <v>0</v>
      </c>
      <c r="BY58">
        <v>0</v>
      </c>
      <c r="BZ58">
        <v>0</v>
      </c>
      <c r="CA58">
        <v>0</v>
      </c>
      <c r="CB58">
        <v>0</v>
      </c>
      <c r="CC58">
        <v>0</v>
      </c>
      <c r="CD58">
        <v>0</v>
      </c>
      <c r="CE58">
        <v>0</v>
      </c>
      <c r="CF58">
        <v>0</v>
      </c>
      <c r="CG58">
        <v>0</v>
      </c>
      <c r="CH58">
        <v>0</v>
      </c>
      <c r="CI58" s="244">
        <v>2</v>
      </c>
      <c r="CJ58" s="244">
        <v>34</v>
      </c>
      <c r="CK58" s="244">
        <v>5138</v>
      </c>
      <c r="CL58" s="244">
        <v>890</v>
      </c>
      <c r="CM58" s="241">
        <v>0</v>
      </c>
      <c r="CN58" s="242">
        <v>0</v>
      </c>
      <c r="CO58" s="242">
        <v>0</v>
      </c>
      <c r="CP58" s="243">
        <v>0</v>
      </c>
      <c r="CQ58" s="1">
        <v>7</v>
      </c>
      <c r="CR58" s="1">
        <v>55</v>
      </c>
      <c r="CS58" s="1">
        <v>113</v>
      </c>
      <c r="CT58" s="1">
        <v>13321</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1">
        <v>0</v>
      </c>
      <c r="DO58" s="244">
        <v>0</v>
      </c>
      <c r="DP58" s="244">
        <v>0</v>
      </c>
      <c r="DQ58" s="244">
        <v>0</v>
      </c>
      <c r="DR58" s="244">
        <v>0</v>
      </c>
      <c r="DS58" s="241">
        <v>0</v>
      </c>
      <c r="DT58" s="242">
        <v>0</v>
      </c>
      <c r="DU58" s="242">
        <v>0</v>
      </c>
      <c r="DV58" s="243">
        <v>0</v>
      </c>
      <c r="DW58">
        <v>3</v>
      </c>
      <c r="DX58">
        <v>9</v>
      </c>
      <c r="DY58">
        <v>681</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s="244">
        <v>0</v>
      </c>
      <c r="EV58" s="244">
        <v>0</v>
      </c>
      <c r="EW58" s="244">
        <v>0</v>
      </c>
      <c r="EX58" s="244">
        <v>0</v>
      </c>
      <c r="EY58" s="241">
        <v>0</v>
      </c>
      <c r="EZ58" s="242">
        <v>0</v>
      </c>
      <c r="FA58" s="242">
        <v>0</v>
      </c>
      <c r="FB58" s="243">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8</v>
      </c>
      <c r="HM58">
        <v>3</v>
      </c>
      <c r="HN58">
        <v>0</v>
      </c>
      <c r="HO58">
        <v>0</v>
      </c>
      <c r="HP58">
        <v>0</v>
      </c>
      <c r="HQ58" s="139">
        <v>4</v>
      </c>
      <c r="HR58" s="140">
        <v>2</v>
      </c>
      <c r="HS58" s="140">
        <v>0</v>
      </c>
      <c r="HT58" s="140">
        <v>0</v>
      </c>
      <c r="HU58" s="140">
        <v>0</v>
      </c>
      <c r="HV58" s="139">
        <v>0</v>
      </c>
      <c r="HW58" s="140">
        <v>1</v>
      </c>
      <c r="HX58" s="140">
        <v>0</v>
      </c>
      <c r="HY58" s="140">
        <v>0</v>
      </c>
      <c r="HZ58" s="140">
        <v>0</v>
      </c>
      <c r="IA58" s="139">
        <v>0</v>
      </c>
      <c r="IB58" s="140">
        <v>0</v>
      </c>
      <c r="IC58" s="140">
        <v>0</v>
      </c>
      <c r="ID58" s="140">
        <v>0</v>
      </c>
      <c r="IE58" s="140">
        <v>0</v>
      </c>
      <c r="IF58" s="139">
        <v>12</v>
      </c>
      <c r="IG58" s="140">
        <v>6</v>
      </c>
      <c r="IH58" s="140">
        <v>0</v>
      </c>
      <c r="II58" s="140">
        <v>0</v>
      </c>
      <c r="IJ58" s="140">
        <v>0</v>
      </c>
      <c r="IK58" s="140">
        <v>4</v>
      </c>
      <c r="IL58" s="140">
        <v>0</v>
      </c>
      <c r="IM58" s="140">
        <v>0</v>
      </c>
      <c r="IN58" s="139">
        <v>4</v>
      </c>
      <c r="IO58" s="140">
        <v>0</v>
      </c>
      <c r="IP58" s="140">
        <v>0</v>
      </c>
      <c r="IQ58" s="140">
        <v>0</v>
      </c>
      <c r="IR58" s="141">
        <v>0</v>
      </c>
      <c r="IS58" s="139">
        <v>1</v>
      </c>
      <c r="IT58" s="141">
        <v>3</v>
      </c>
      <c r="IU58" s="141">
        <v>11</v>
      </c>
      <c r="IV58" s="141">
        <v>7</v>
      </c>
      <c r="IW58" s="180">
        <v>18</v>
      </c>
      <c r="IX58" s="182">
        <v>0.3888888888888889</v>
      </c>
      <c r="IY58" s="182">
        <v>5.5555555555555552E-2</v>
      </c>
      <c r="IZ58" s="183">
        <v>0</v>
      </c>
      <c r="JA58" s="140">
        <v>0</v>
      </c>
      <c r="JB58" s="140">
        <v>0</v>
      </c>
      <c r="JC58" s="1" t="s">
        <v>427</v>
      </c>
      <c r="JD58" s="1" t="s">
        <v>427</v>
      </c>
      <c r="JE58" s="1" t="s">
        <v>427</v>
      </c>
      <c r="JF58" s="1" t="s">
        <v>426</v>
      </c>
      <c r="JG58" s="1">
        <v>0</v>
      </c>
      <c r="JH58" s="1">
        <v>0</v>
      </c>
      <c r="JI58" s="284"/>
      <c r="JM58" s="261"/>
      <c r="JN58" s="262"/>
      <c r="JO58" s="284"/>
      <c r="JP58" s="284"/>
    </row>
    <row r="59" spans="1:276" x14ac:dyDescent="0.25">
      <c r="A59" s="2">
        <f>IF(OR('Table 1'!$L$2="All Regions",'Table 1'!$L$2=" "), 1,IF('Table 1'!$L$2='DATA TEMPLATE 1617'!L59,1,0))</f>
        <v>1</v>
      </c>
      <c r="B59" s="2">
        <f>IF(OR('Table 1'!$L$3="All Disciplines",'Table 1'!$L$3=" "), 1,IF('Table 1'!$L$3='DATA TEMPLATE 1617'!M59,1,0))</f>
        <v>1</v>
      </c>
      <c r="C59" s="2">
        <f>IF(OR('Table 1'!$L$4="All Organisations",'Table 1'!$L$4=" "), 1,IF('Table 1'!$L$4='DATA TEMPLATE 1617'!N59,1,0))</f>
        <v>1</v>
      </c>
      <c r="D59" s="2">
        <f t="shared" si="2"/>
        <v>3</v>
      </c>
      <c r="E59" s="236">
        <f>IF('Table 2'!$L$2="All Diverse Led",$IZ59,IF('Table 2'!$L$2='DATA TEMPLATE 1617'!JG59,4,0))</f>
        <v>0</v>
      </c>
      <c r="F59" s="236">
        <f>IF('Table 2'!$L$2="All Diverse Led",$IZ59,IF('Table 2'!$L$2='DATA TEMPLATE 1617'!JH59,4,0))</f>
        <v>0</v>
      </c>
      <c r="G59" s="237">
        <f t="shared" si="1"/>
        <v>0</v>
      </c>
      <c r="H59" s="1" t="s">
        <v>471</v>
      </c>
      <c r="I59" s="1">
        <v>0</v>
      </c>
      <c r="J59" s="1" t="b">
        <v>0</v>
      </c>
      <c r="K59" s="284">
        <v>57</v>
      </c>
      <c r="L59" t="s">
        <v>439</v>
      </c>
      <c r="M59" t="s">
        <v>438</v>
      </c>
      <c r="N59" s="323" t="s">
        <v>458</v>
      </c>
      <c r="O59" s="76">
        <v>10400</v>
      </c>
      <c r="P59" s="76">
        <v>100579</v>
      </c>
      <c r="Q59" s="76">
        <v>52450</v>
      </c>
      <c r="R59" s="76">
        <v>0</v>
      </c>
      <c r="S59" s="76">
        <v>0</v>
      </c>
      <c r="T59" s="76">
        <v>163429</v>
      </c>
      <c r="U59">
        <v>112110</v>
      </c>
      <c r="V59">
        <v>20125</v>
      </c>
      <c r="W59">
        <v>0</v>
      </c>
      <c r="X59">
        <v>0</v>
      </c>
      <c r="Y59">
        <v>1000</v>
      </c>
      <c r="AB59">
        <v>29975</v>
      </c>
      <c r="AC59">
        <v>0</v>
      </c>
      <c r="AD59">
        <v>163210</v>
      </c>
      <c r="AE59" s="1">
        <v>17</v>
      </c>
      <c r="AF59" s="1">
        <v>17</v>
      </c>
      <c r="AG59" s="1">
        <v>3986</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1">
        <v>0</v>
      </c>
      <c r="BC59" s="3">
        <v>0</v>
      </c>
      <c r="BD59" s="3">
        <v>0</v>
      </c>
      <c r="BE59" s="3">
        <v>0</v>
      </c>
      <c r="BF59" s="3">
        <v>0</v>
      </c>
      <c r="BG59" s="241">
        <v>0</v>
      </c>
      <c r="BH59" s="242">
        <v>0</v>
      </c>
      <c r="BI59" s="242">
        <v>0</v>
      </c>
      <c r="BJ59" s="243">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s="244">
        <v>0</v>
      </c>
      <c r="CJ59" s="244">
        <v>0</v>
      </c>
      <c r="CK59" s="244">
        <v>0</v>
      </c>
      <c r="CL59" s="244">
        <v>0</v>
      </c>
      <c r="CM59" s="241">
        <v>0</v>
      </c>
      <c r="CN59" s="242">
        <v>0</v>
      </c>
      <c r="CO59" s="242">
        <v>0</v>
      </c>
      <c r="CP59" s="243">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1">
        <v>0</v>
      </c>
      <c r="DO59" s="244">
        <v>0</v>
      </c>
      <c r="DP59" s="244">
        <v>0</v>
      </c>
      <c r="DQ59" s="244">
        <v>0</v>
      </c>
      <c r="DR59" s="244">
        <v>0</v>
      </c>
      <c r="DS59" s="241">
        <v>0</v>
      </c>
      <c r="DT59" s="242">
        <v>0</v>
      </c>
      <c r="DU59" s="242">
        <v>0</v>
      </c>
      <c r="DV59" s="243">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s="244">
        <v>0</v>
      </c>
      <c r="EV59" s="244">
        <v>0</v>
      </c>
      <c r="EW59" s="244">
        <v>0</v>
      </c>
      <c r="EX59" s="244">
        <v>0</v>
      </c>
      <c r="EY59" s="241">
        <v>0</v>
      </c>
      <c r="EZ59" s="242">
        <v>0</v>
      </c>
      <c r="FA59" s="242">
        <v>0</v>
      </c>
      <c r="FB59" s="243">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3</v>
      </c>
      <c r="HM59">
        <v>4</v>
      </c>
      <c r="HN59">
        <v>0</v>
      </c>
      <c r="HO59">
        <v>0</v>
      </c>
      <c r="HP59">
        <v>0</v>
      </c>
      <c r="HQ59" s="139">
        <v>0</v>
      </c>
      <c r="HR59" s="140">
        <v>0</v>
      </c>
      <c r="HS59" s="140">
        <v>0</v>
      </c>
      <c r="HT59" s="140">
        <v>0</v>
      </c>
      <c r="HU59" s="140">
        <v>0</v>
      </c>
      <c r="HV59" s="139">
        <v>1</v>
      </c>
      <c r="HW59" s="140">
        <v>0</v>
      </c>
      <c r="HX59" s="140">
        <v>0</v>
      </c>
      <c r="HY59" s="140">
        <v>0</v>
      </c>
      <c r="HZ59" s="140">
        <v>0</v>
      </c>
      <c r="IA59" s="139">
        <v>0</v>
      </c>
      <c r="IB59" s="140">
        <v>0</v>
      </c>
      <c r="IC59" s="140">
        <v>0</v>
      </c>
      <c r="ID59" s="140">
        <v>0</v>
      </c>
      <c r="IE59" s="140">
        <v>0</v>
      </c>
      <c r="IF59" s="139">
        <v>4</v>
      </c>
      <c r="IG59" s="140">
        <v>4</v>
      </c>
      <c r="IH59" s="140">
        <v>0</v>
      </c>
      <c r="II59" s="140">
        <v>0</v>
      </c>
      <c r="IJ59" s="140">
        <v>0</v>
      </c>
      <c r="IK59" s="140">
        <v>0</v>
      </c>
      <c r="IL59" s="140">
        <v>0</v>
      </c>
      <c r="IM59" s="140">
        <v>0</v>
      </c>
      <c r="IN59" s="139">
        <v>0</v>
      </c>
      <c r="IO59" s="140">
        <v>0</v>
      </c>
      <c r="IP59" s="140">
        <v>0</v>
      </c>
      <c r="IQ59" s="140">
        <v>0</v>
      </c>
      <c r="IR59" s="141">
        <v>0</v>
      </c>
      <c r="IS59" s="139">
        <v>0</v>
      </c>
      <c r="IT59" s="141">
        <v>2</v>
      </c>
      <c r="IU59" s="141">
        <v>7</v>
      </c>
      <c r="IV59" s="141">
        <v>1</v>
      </c>
      <c r="IW59" s="180">
        <v>8</v>
      </c>
      <c r="IX59" s="182">
        <v>0.25</v>
      </c>
      <c r="IY59" s="182">
        <v>0</v>
      </c>
      <c r="IZ59" s="183">
        <v>0</v>
      </c>
      <c r="JA59" s="140">
        <v>0</v>
      </c>
      <c r="JB59" s="140">
        <v>0</v>
      </c>
      <c r="JC59" s="1" t="s">
        <v>427</v>
      </c>
      <c r="JD59" s="1" t="s">
        <v>427</v>
      </c>
      <c r="JE59" s="1" t="s">
        <v>427</v>
      </c>
      <c r="JF59" s="1" t="s">
        <v>427</v>
      </c>
      <c r="JG59" s="1">
        <v>0</v>
      </c>
      <c r="JH59" s="1">
        <v>0</v>
      </c>
      <c r="JI59" s="284"/>
      <c r="JM59" s="261"/>
      <c r="JN59" s="262"/>
      <c r="JO59" s="284"/>
      <c r="JP59" s="284"/>
    </row>
    <row r="60" spans="1:276" x14ac:dyDescent="0.25">
      <c r="A60" s="2">
        <f>IF(OR('Table 1'!$L$2="All Regions",'Table 1'!$L$2=" "), 1,IF('Table 1'!$L$2='DATA TEMPLATE 1617'!L60,1,0))</f>
        <v>1</v>
      </c>
      <c r="B60" s="2">
        <f>IF(OR('Table 1'!$L$3="All Disciplines",'Table 1'!$L$3=" "), 1,IF('Table 1'!$L$3='DATA TEMPLATE 1617'!M60,1,0))</f>
        <v>1</v>
      </c>
      <c r="C60" s="2">
        <f>IF(OR('Table 1'!$L$4="All Organisations",'Table 1'!$L$4=" "), 1,IF('Table 1'!$L$4='DATA TEMPLATE 1617'!N60,1,0))</f>
        <v>1</v>
      </c>
      <c r="D60" s="2">
        <f t="shared" si="2"/>
        <v>3</v>
      </c>
      <c r="E60" s="236">
        <f>IF('Table 2'!$L$2="All Diverse Led",$IZ60,IF('Table 2'!$L$2='DATA TEMPLATE 1617'!JG60,4,0))</f>
        <v>0</v>
      </c>
      <c r="F60" s="236">
        <f>IF('Table 2'!$L$2="All Diverse Led",$IZ60,IF('Table 2'!$L$2='DATA TEMPLATE 1617'!JH60,4,0))</f>
        <v>0</v>
      </c>
      <c r="G60" s="237">
        <f t="shared" si="1"/>
        <v>0</v>
      </c>
      <c r="H60" s="1" t="s">
        <v>471</v>
      </c>
      <c r="I60" s="1">
        <v>0</v>
      </c>
      <c r="J60" s="1" t="b">
        <v>0</v>
      </c>
      <c r="K60" s="284">
        <v>58</v>
      </c>
      <c r="L60" t="s">
        <v>439</v>
      </c>
      <c r="M60" t="s">
        <v>437</v>
      </c>
      <c r="N60" s="323" t="s">
        <v>460</v>
      </c>
      <c r="O60" s="76">
        <v>331918</v>
      </c>
      <c r="P60" s="76">
        <v>426352</v>
      </c>
      <c r="Q60" s="76">
        <v>30805</v>
      </c>
      <c r="R60" s="76">
        <v>0</v>
      </c>
      <c r="S60" s="76">
        <v>3857</v>
      </c>
      <c r="T60" s="76">
        <v>792932</v>
      </c>
      <c r="U60">
        <v>499873</v>
      </c>
      <c r="V60">
        <v>109968</v>
      </c>
      <c r="W60">
        <v>26977</v>
      </c>
      <c r="X60">
        <v>7815</v>
      </c>
      <c r="Y60">
        <v>3796</v>
      </c>
      <c r="AB60">
        <v>114050</v>
      </c>
      <c r="AC60">
        <v>0</v>
      </c>
      <c r="AD60">
        <v>762479</v>
      </c>
      <c r="AE60" s="1">
        <v>106</v>
      </c>
      <c r="AF60" s="1">
        <v>79</v>
      </c>
      <c r="AG60" s="1">
        <v>12186</v>
      </c>
      <c r="AH60" s="1">
        <v>0</v>
      </c>
      <c r="AI60" s="1">
        <v>0</v>
      </c>
      <c r="AJ60" s="1">
        <v>0</v>
      </c>
      <c r="AK60" s="1">
        <v>0</v>
      </c>
      <c r="AL60" s="1">
        <v>0</v>
      </c>
      <c r="AM60" s="1">
        <v>0</v>
      </c>
      <c r="AN60" s="1">
        <v>0</v>
      </c>
      <c r="AO60" s="1">
        <v>0</v>
      </c>
      <c r="AP60" s="1">
        <v>0</v>
      </c>
      <c r="AQ60" s="1">
        <v>0</v>
      </c>
      <c r="AR60" s="1">
        <v>0</v>
      </c>
      <c r="AS60" s="1">
        <v>0</v>
      </c>
      <c r="AT60" s="1">
        <v>0</v>
      </c>
      <c r="AU60" s="1">
        <v>0</v>
      </c>
      <c r="AV60" s="1">
        <v>0</v>
      </c>
      <c r="AW60" s="1">
        <v>0</v>
      </c>
      <c r="AX60" s="1">
        <v>0</v>
      </c>
      <c r="AY60" s="1">
        <v>0</v>
      </c>
      <c r="AZ60" s="1">
        <v>0</v>
      </c>
      <c r="BA60" s="1">
        <v>0</v>
      </c>
      <c r="BB60" s="1">
        <v>0</v>
      </c>
      <c r="BC60" s="3">
        <v>0</v>
      </c>
      <c r="BD60" s="3">
        <v>0</v>
      </c>
      <c r="BE60" s="3">
        <v>0</v>
      </c>
      <c r="BF60" s="3">
        <v>0</v>
      </c>
      <c r="BG60" s="241">
        <v>0</v>
      </c>
      <c r="BH60" s="242">
        <v>0</v>
      </c>
      <c r="BI60" s="242">
        <v>0</v>
      </c>
      <c r="BJ60" s="243">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s="244">
        <v>0</v>
      </c>
      <c r="CJ60" s="244">
        <v>0</v>
      </c>
      <c r="CK60" s="244">
        <v>0</v>
      </c>
      <c r="CL60" s="244">
        <v>0</v>
      </c>
      <c r="CM60" s="241">
        <v>0</v>
      </c>
      <c r="CN60" s="242">
        <v>0</v>
      </c>
      <c r="CO60" s="242">
        <v>0</v>
      </c>
      <c r="CP60" s="243">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1">
        <v>0</v>
      </c>
      <c r="DO60" s="244">
        <v>0</v>
      </c>
      <c r="DP60" s="244">
        <v>0</v>
      </c>
      <c r="DQ60" s="244">
        <v>0</v>
      </c>
      <c r="DR60" s="244">
        <v>0</v>
      </c>
      <c r="DS60" s="241">
        <v>0</v>
      </c>
      <c r="DT60" s="242">
        <v>0</v>
      </c>
      <c r="DU60" s="242">
        <v>0</v>
      </c>
      <c r="DV60" s="243">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s="244">
        <v>0</v>
      </c>
      <c r="EV60" s="244">
        <v>0</v>
      </c>
      <c r="EW60" s="244">
        <v>0</v>
      </c>
      <c r="EX60" s="244">
        <v>0</v>
      </c>
      <c r="EY60" s="241">
        <v>0</v>
      </c>
      <c r="EZ60" s="242">
        <v>0</v>
      </c>
      <c r="FA60" s="242">
        <v>0</v>
      </c>
      <c r="FB60" s="243">
        <v>0</v>
      </c>
      <c r="FC60">
        <v>0</v>
      </c>
      <c r="FD60">
        <v>0</v>
      </c>
      <c r="FE60">
        <v>0</v>
      </c>
      <c r="FF60">
        <v>1</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4</v>
      </c>
      <c r="HM60">
        <v>6</v>
      </c>
      <c r="HN60">
        <v>0</v>
      </c>
      <c r="HO60">
        <v>0</v>
      </c>
      <c r="HP60">
        <v>0</v>
      </c>
      <c r="HQ60" s="139">
        <v>0</v>
      </c>
      <c r="HR60" s="140">
        <v>1</v>
      </c>
      <c r="HS60" s="140">
        <v>0</v>
      </c>
      <c r="HT60" s="140">
        <v>0</v>
      </c>
      <c r="HU60" s="140">
        <v>0</v>
      </c>
      <c r="HV60" s="139">
        <v>1</v>
      </c>
      <c r="HW60" s="140">
        <v>0</v>
      </c>
      <c r="HX60" s="140">
        <v>0</v>
      </c>
      <c r="HY60" s="140">
        <v>0</v>
      </c>
      <c r="HZ60" s="140">
        <v>0</v>
      </c>
      <c r="IA60" s="139">
        <v>0</v>
      </c>
      <c r="IB60" s="140">
        <v>0</v>
      </c>
      <c r="IC60" s="140">
        <v>0</v>
      </c>
      <c r="ID60" s="140">
        <v>0</v>
      </c>
      <c r="IE60" s="140">
        <v>0</v>
      </c>
      <c r="IF60" s="139">
        <v>5</v>
      </c>
      <c r="IG60" s="140">
        <v>7</v>
      </c>
      <c r="IH60" s="140">
        <v>0</v>
      </c>
      <c r="II60" s="140">
        <v>0</v>
      </c>
      <c r="IJ60" s="140">
        <v>0</v>
      </c>
      <c r="IK60" s="140">
        <v>0</v>
      </c>
      <c r="IL60" s="140">
        <v>0</v>
      </c>
      <c r="IM60" s="140">
        <v>0</v>
      </c>
      <c r="IN60" s="139">
        <v>0</v>
      </c>
      <c r="IO60" s="140">
        <v>0</v>
      </c>
      <c r="IP60" s="140">
        <v>1</v>
      </c>
      <c r="IQ60" s="140">
        <v>0</v>
      </c>
      <c r="IR60" s="141">
        <v>1</v>
      </c>
      <c r="IS60" s="139">
        <v>1</v>
      </c>
      <c r="IT60" s="141">
        <v>3</v>
      </c>
      <c r="IU60" s="141">
        <v>10</v>
      </c>
      <c r="IV60" s="141">
        <v>2</v>
      </c>
      <c r="IW60" s="180">
        <v>12</v>
      </c>
      <c r="IX60" s="182">
        <v>0.25</v>
      </c>
      <c r="IY60" s="182">
        <v>0.16666666666666666</v>
      </c>
      <c r="IZ60" s="183">
        <v>0</v>
      </c>
      <c r="JA60" s="140">
        <v>0</v>
      </c>
      <c r="JB60" s="140">
        <v>0</v>
      </c>
      <c r="JC60" s="1">
        <v>0</v>
      </c>
      <c r="JD60" s="1" t="s">
        <v>426</v>
      </c>
      <c r="JE60" s="1">
        <v>0</v>
      </c>
      <c r="JF60" s="1">
        <v>0</v>
      </c>
      <c r="JG60" s="1">
        <v>0</v>
      </c>
      <c r="JH60" s="1">
        <v>0</v>
      </c>
      <c r="JI60" s="284"/>
      <c r="JM60" s="261"/>
      <c r="JN60" s="262"/>
      <c r="JO60" s="284"/>
      <c r="JP60" s="284"/>
    </row>
    <row r="61" spans="1:276" x14ac:dyDescent="0.25">
      <c r="A61" s="2">
        <f>IF(OR('Table 1'!$L$2="All Regions",'Table 1'!$L$2=" "), 1,IF('Table 1'!$L$2='DATA TEMPLATE 1617'!L61,1,0))</f>
        <v>1</v>
      </c>
      <c r="B61" s="2">
        <f>IF(OR('Table 1'!$L$3="All Disciplines",'Table 1'!$L$3=" "), 1,IF('Table 1'!$L$3='DATA TEMPLATE 1617'!M61,1,0))</f>
        <v>1</v>
      </c>
      <c r="C61" s="2">
        <f>IF(OR('Table 1'!$L$4="All Organisations",'Table 1'!$L$4=" "), 1,IF('Table 1'!$L$4='DATA TEMPLATE 1617'!N61,1,0))</f>
        <v>1</v>
      </c>
      <c r="D61" s="2">
        <f t="shared" si="2"/>
        <v>3</v>
      </c>
      <c r="E61" s="236">
        <f>IF('Table 2'!$L$2="All Diverse Led",$IZ61,IF('Table 2'!$L$2='DATA TEMPLATE 1617'!JG61,4,0))</f>
        <v>0</v>
      </c>
      <c r="F61" s="236">
        <f>IF('Table 2'!$L$2="All Diverse Led",$IZ61,IF('Table 2'!$L$2='DATA TEMPLATE 1617'!JH61,4,0))</f>
        <v>0</v>
      </c>
      <c r="G61" s="237">
        <f t="shared" si="1"/>
        <v>0</v>
      </c>
      <c r="H61" s="1" t="s">
        <v>471</v>
      </c>
      <c r="I61" s="1">
        <v>0</v>
      </c>
      <c r="J61" s="1" t="b">
        <v>0</v>
      </c>
      <c r="K61" s="284">
        <v>59</v>
      </c>
      <c r="L61" t="s">
        <v>439</v>
      </c>
      <c r="M61" t="s">
        <v>437</v>
      </c>
      <c r="N61" s="323" t="s">
        <v>459</v>
      </c>
      <c r="O61" s="76">
        <v>135939</v>
      </c>
      <c r="P61" s="76">
        <v>207773</v>
      </c>
      <c r="Q61" s="76">
        <v>8360</v>
      </c>
      <c r="R61" s="76">
        <v>0</v>
      </c>
      <c r="S61" s="76">
        <v>0</v>
      </c>
      <c r="T61" s="76">
        <v>352072</v>
      </c>
      <c r="U61">
        <v>120316</v>
      </c>
      <c r="V61">
        <v>3148</v>
      </c>
      <c r="W61">
        <v>0</v>
      </c>
      <c r="X61">
        <v>3858</v>
      </c>
      <c r="Y61">
        <v>5634</v>
      </c>
      <c r="AB61">
        <v>163580</v>
      </c>
      <c r="AC61">
        <v>0</v>
      </c>
      <c r="AD61">
        <v>296536</v>
      </c>
      <c r="AE61" s="1">
        <v>84</v>
      </c>
      <c r="AF61" s="1">
        <v>70</v>
      </c>
      <c r="AG61" s="1">
        <v>20796</v>
      </c>
      <c r="AH61" s="1">
        <v>0</v>
      </c>
      <c r="AI61" s="1">
        <v>18</v>
      </c>
      <c r="AJ61" s="1">
        <v>13</v>
      </c>
      <c r="AK61" s="1">
        <v>8835</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1">
        <v>0</v>
      </c>
      <c r="BC61" s="3">
        <v>18</v>
      </c>
      <c r="BD61" s="3">
        <v>13</v>
      </c>
      <c r="BE61" s="3">
        <v>8835</v>
      </c>
      <c r="BF61" s="3">
        <v>0</v>
      </c>
      <c r="BG61" s="241">
        <v>0</v>
      </c>
      <c r="BH61" s="242">
        <v>0</v>
      </c>
      <c r="BI61" s="242">
        <v>0</v>
      </c>
      <c r="BJ61" s="243">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s="244">
        <v>0</v>
      </c>
      <c r="CJ61" s="244">
        <v>0</v>
      </c>
      <c r="CK61" s="244">
        <v>0</v>
      </c>
      <c r="CL61" s="244">
        <v>0</v>
      </c>
      <c r="CM61" s="241">
        <v>0</v>
      </c>
      <c r="CN61" s="242">
        <v>0</v>
      </c>
      <c r="CO61" s="242">
        <v>0</v>
      </c>
      <c r="CP61" s="243">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1">
        <v>0</v>
      </c>
      <c r="DO61" s="244">
        <v>0</v>
      </c>
      <c r="DP61" s="244">
        <v>0</v>
      </c>
      <c r="DQ61" s="244">
        <v>0</v>
      </c>
      <c r="DR61" s="244">
        <v>0</v>
      </c>
      <c r="DS61" s="241">
        <v>0</v>
      </c>
      <c r="DT61" s="242">
        <v>0</v>
      </c>
      <c r="DU61" s="242">
        <v>0</v>
      </c>
      <c r="DV61" s="243">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s="244">
        <v>0</v>
      </c>
      <c r="EV61" s="244">
        <v>0</v>
      </c>
      <c r="EW61" s="244">
        <v>0</v>
      </c>
      <c r="EX61" s="244">
        <v>0</v>
      </c>
      <c r="EY61" s="241">
        <v>0</v>
      </c>
      <c r="EZ61" s="242">
        <v>0</v>
      </c>
      <c r="FA61" s="242">
        <v>0</v>
      </c>
      <c r="FB61" s="243">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5</v>
      </c>
      <c r="HM61">
        <v>5</v>
      </c>
      <c r="HN61">
        <v>0</v>
      </c>
      <c r="HO61">
        <v>0</v>
      </c>
      <c r="HP61">
        <v>0</v>
      </c>
      <c r="HQ61" s="139">
        <v>1</v>
      </c>
      <c r="HR61" s="140">
        <v>1</v>
      </c>
      <c r="HS61" s="140">
        <v>0</v>
      </c>
      <c r="HT61" s="140">
        <v>0</v>
      </c>
      <c r="HU61" s="140">
        <v>0</v>
      </c>
      <c r="HV61" s="139">
        <v>0</v>
      </c>
      <c r="HW61" s="140">
        <v>0</v>
      </c>
      <c r="HX61" s="140">
        <v>0</v>
      </c>
      <c r="HY61" s="140">
        <v>0</v>
      </c>
      <c r="HZ61" s="140">
        <v>0</v>
      </c>
      <c r="IA61" s="139">
        <v>0</v>
      </c>
      <c r="IB61" s="140">
        <v>0</v>
      </c>
      <c r="IC61" s="140">
        <v>0</v>
      </c>
      <c r="ID61" s="140">
        <v>0</v>
      </c>
      <c r="IE61" s="140">
        <v>0</v>
      </c>
      <c r="IF61" s="139">
        <v>6</v>
      </c>
      <c r="IG61" s="140">
        <v>6</v>
      </c>
      <c r="IH61" s="140">
        <v>0</v>
      </c>
      <c r="II61" s="140">
        <v>0</v>
      </c>
      <c r="IJ61" s="140">
        <v>0</v>
      </c>
      <c r="IK61" s="140">
        <v>0</v>
      </c>
      <c r="IL61" s="140">
        <v>0</v>
      </c>
      <c r="IM61" s="140">
        <v>0</v>
      </c>
      <c r="IN61" s="139">
        <v>0</v>
      </c>
      <c r="IO61" s="140">
        <v>1</v>
      </c>
      <c r="IP61" s="140">
        <v>0</v>
      </c>
      <c r="IQ61" s="140">
        <v>0</v>
      </c>
      <c r="IR61" s="141">
        <v>1</v>
      </c>
      <c r="IS61" s="139">
        <v>0</v>
      </c>
      <c r="IT61" s="141">
        <v>3</v>
      </c>
      <c r="IU61" s="141">
        <v>10</v>
      </c>
      <c r="IV61" s="141">
        <v>2</v>
      </c>
      <c r="IW61" s="180">
        <v>12</v>
      </c>
      <c r="IX61" s="182">
        <v>0.25</v>
      </c>
      <c r="IY61" s="182">
        <v>8.3333333333333329E-2</v>
      </c>
      <c r="IZ61" s="183">
        <v>0</v>
      </c>
      <c r="JA61" s="140">
        <v>0</v>
      </c>
      <c r="JB61" s="140">
        <v>0</v>
      </c>
      <c r="JC61" s="1" t="s">
        <v>427</v>
      </c>
      <c r="JD61" s="1" t="s">
        <v>427</v>
      </c>
      <c r="JE61" s="1" t="s">
        <v>427</v>
      </c>
      <c r="JF61" s="1" t="s">
        <v>427</v>
      </c>
      <c r="JG61" s="1">
        <v>0</v>
      </c>
      <c r="JH61" s="1">
        <v>0</v>
      </c>
      <c r="JI61" s="284"/>
      <c r="JM61" s="261"/>
      <c r="JN61" s="262"/>
      <c r="JO61" s="284"/>
      <c r="JP61" s="284"/>
    </row>
    <row r="62" spans="1:276" x14ac:dyDescent="0.25">
      <c r="A62" s="2">
        <f>IF(OR('Table 1'!$L$2="All Regions",'Table 1'!$L$2=" "), 1,IF('Table 1'!$L$2='DATA TEMPLATE 1617'!L62,1,0))</f>
        <v>1</v>
      </c>
      <c r="B62" s="2">
        <f>IF(OR('Table 1'!$L$3="All Disciplines",'Table 1'!$L$3=" "), 1,IF('Table 1'!$L$3='DATA TEMPLATE 1617'!M62,1,0))</f>
        <v>1</v>
      </c>
      <c r="C62" s="2">
        <f>IF(OR('Table 1'!$L$4="All Organisations",'Table 1'!$L$4=" "), 1,IF('Table 1'!$L$4='DATA TEMPLATE 1617'!N62,1,0))</f>
        <v>1</v>
      </c>
      <c r="D62" s="2">
        <f t="shared" si="2"/>
        <v>3</v>
      </c>
      <c r="E62" s="236">
        <f>IF('Table 2'!$L$2="All Diverse Led",$IZ62,IF('Table 2'!$L$2='DATA TEMPLATE 1617'!JG62,4,0))</f>
        <v>0</v>
      </c>
      <c r="F62" s="236">
        <f>IF('Table 2'!$L$2="All Diverse Led",$IZ62,IF('Table 2'!$L$2='DATA TEMPLATE 1617'!JH62,4,0))</f>
        <v>0</v>
      </c>
      <c r="G62" s="237">
        <f t="shared" si="1"/>
        <v>0</v>
      </c>
      <c r="H62" s="1" t="s">
        <v>471</v>
      </c>
      <c r="I62" s="1">
        <v>0</v>
      </c>
      <c r="J62" s="1" t="b">
        <v>0</v>
      </c>
      <c r="K62" s="284">
        <v>60</v>
      </c>
      <c r="L62" t="s">
        <v>439</v>
      </c>
      <c r="M62" t="s">
        <v>440</v>
      </c>
      <c r="N62" s="323" t="s">
        <v>458</v>
      </c>
      <c r="O62" s="76">
        <v>3562</v>
      </c>
      <c r="P62" s="76">
        <v>88510</v>
      </c>
      <c r="Q62" s="76">
        <v>609</v>
      </c>
      <c r="R62" s="76">
        <v>0</v>
      </c>
      <c r="S62" s="76">
        <v>0</v>
      </c>
      <c r="T62" s="76">
        <v>92681</v>
      </c>
      <c r="U62">
        <v>93387</v>
      </c>
      <c r="V62">
        <v>10005</v>
      </c>
      <c r="W62">
        <v>0</v>
      </c>
      <c r="X62">
        <v>21816</v>
      </c>
      <c r="Y62">
        <v>9222</v>
      </c>
      <c r="AB62">
        <v>32236</v>
      </c>
      <c r="AC62">
        <v>0</v>
      </c>
      <c r="AD62">
        <v>166666</v>
      </c>
      <c r="AE62" s="1">
        <v>7</v>
      </c>
      <c r="AF62" s="1">
        <v>7</v>
      </c>
      <c r="AG62" s="1">
        <v>762</v>
      </c>
      <c r="AH62" s="1">
        <v>0</v>
      </c>
      <c r="AI62" s="1">
        <v>0</v>
      </c>
      <c r="AJ62" s="1">
        <v>0</v>
      </c>
      <c r="AK62" s="1">
        <v>0</v>
      </c>
      <c r="AL62" s="1">
        <v>0</v>
      </c>
      <c r="AM62" s="1">
        <v>0</v>
      </c>
      <c r="AN62" s="1">
        <v>0</v>
      </c>
      <c r="AO62" s="1">
        <v>0</v>
      </c>
      <c r="AP62" s="1">
        <v>0</v>
      </c>
      <c r="AQ62" s="1">
        <v>0</v>
      </c>
      <c r="AR62" s="1">
        <v>0</v>
      </c>
      <c r="AS62" s="1">
        <v>0</v>
      </c>
      <c r="AT62" s="1">
        <v>0</v>
      </c>
      <c r="AU62" s="1">
        <v>0</v>
      </c>
      <c r="AV62" s="1">
        <v>0</v>
      </c>
      <c r="AW62" s="1">
        <v>0</v>
      </c>
      <c r="AX62" s="1">
        <v>0</v>
      </c>
      <c r="AY62" s="1">
        <v>0</v>
      </c>
      <c r="AZ62" s="1">
        <v>0</v>
      </c>
      <c r="BA62" s="1">
        <v>0</v>
      </c>
      <c r="BB62" s="1">
        <v>0</v>
      </c>
      <c r="BC62" s="3">
        <v>0</v>
      </c>
      <c r="BD62" s="3">
        <v>0</v>
      </c>
      <c r="BE62" s="3">
        <v>0</v>
      </c>
      <c r="BF62" s="3">
        <v>0</v>
      </c>
      <c r="BG62" s="241">
        <v>0</v>
      </c>
      <c r="BH62" s="242">
        <v>0</v>
      </c>
      <c r="BI62" s="242">
        <v>0</v>
      </c>
      <c r="BJ62" s="243">
        <v>0</v>
      </c>
      <c r="BK62">
        <v>2</v>
      </c>
      <c r="BL62">
        <v>16</v>
      </c>
      <c r="BM62">
        <v>0</v>
      </c>
      <c r="BN62">
        <v>600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s="244">
        <v>0</v>
      </c>
      <c r="CJ62" s="244">
        <v>0</v>
      </c>
      <c r="CK62" s="244">
        <v>0</v>
      </c>
      <c r="CL62" s="244">
        <v>0</v>
      </c>
      <c r="CM62" s="241">
        <v>0</v>
      </c>
      <c r="CN62" s="242">
        <v>0</v>
      </c>
      <c r="CO62" s="242">
        <v>0</v>
      </c>
      <c r="CP62" s="243">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1">
        <v>0</v>
      </c>
      <c r="DO62" s="244">
        <v>0</v>
      </c>
      <c r="DP62" s="244">
        <v>0</v>
      </c>
      <c r="DQ62" s="244">
        <v>0</v>
      </c>
      <c r="DR62" s="244">
        <v>0</v>
      </c>
      <c r="DS62" s="241">
        <v>0</v>
      </c>
      <c r="DT62" s="242">
        <v>0</v>
      </c>
      <c r="DU62" s="242">
        <v>0</v>
      </c>
      <c r="DV62" s="243">
        <v>0</v>
      </c>
      <c r="DW62">
        <v>2</v>
      </c>
      <c r="DX62">
        <v>2</v>
      </c>
      <c r="DY62">
        <v>150</v>
      </c>
      <c r="DZ62">
        <v>6000</v>
      </c>
      <c r="EA62">
        <v>0</v>
      </c>
      <c r="EB62">
        <v>0</v>
      </c>
      <c r="EC62">
        <v>0</v>
      </c>
      <c r="ED62">
        <v>0</v>
      </c>
      <c r="EE62">
        <v>0</v>
      </c>
      <c r="EF62">
        <v>0</v>
      </c>
      <c r="EG62">
        <v>0</v>
      </c>
      <c r="EH62">
        <v>0</v>
      </c>
      <c r="EI62">
        <v>1</v>
      </c>
      <c r="EJ62">
        <v>1</v>
      </c>
      <c r="EK62">
        <v>0</v>
      </c>
      <c r="EL62">
        <v>3000</v>
      </c>
      <c r="EM62">
        <v>0</v>
      </c>
      <c r="EN62">
        <v>0</v>
      </c>
      <c r="EO62">
        <v>0</v>
      </c>
      <c r="EP62">
        <v>0</v>
      </c>
      <c r="EQ62">
        <v>0</v>
      </c>
      <c r="ER62">
        <v>0</v>
      </c>
      <c r="ES62">
        <v>0</v>
      </c>
      <c r="ET62">
        <v>0</v>
      </c>
      <c r="EU62" s="244">
        <v>0</v>
      </c>
      <c r="EV62" s="244">
        <v>0</v>
      </c>
      <c r="EW62" s="244">
        <v>0</v>
      </c>
      <c r="EX62" s="244">
        <v>0</v>
      </c>
      <c r="EY62" s="241">
        <v>1</v>
      </c>
      <c r="EZ62" s="242">
        <v>1</v>
      </c>
      <c r="FA62" s="242">
        <v>0</v>
      </c>
      <c r="FB62" s="243">
        <v>3000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1</v>
      </c>
      <c r="HM62">
        <v>2</v>
      </c>
      <c r="HN62">
        <v>0</v>
      </c>
      <c r="HO62">
        <v>0</v>
      </c>
      <c r="HP62">
        <v>0</v>
      </c>
      <c r="HQ62" s="139">
        <v>2</v>
      </c>
      <c r="HR62" s="140">
        <v>0</v>
      </c>
      <c r="HS62" s="140">
        <v>0</v>
      </c>
      <c r="HT62" s="140">
        <v>0</v>
      </c>
      <c r="HU62" s="140">
        <v>0</v>
      </c>
      <c r="HV62" s="139">
        <v>1</v>
      </c>
      <c r="HW62" s="140">
        <v>1</v>
      </c>
      <c r="HX62" s="140">
        <v>0</v>
      </c>
      <c r="HY62" s="140">
        <v>0</v>
      </c>
      <c r="HZ62" s="140">
        <v>0</v>
      </c>
      <c r="IA62" s="139">
        <v>0</v>
      </c>
      <c r="IB62" s="140">
        <v>0</v>
      </c>
      <c r="IC62" s="140">
        <v>0</v>
      </c>
      <c r="ID62" s="140">
        <v>0</v>
      </c>
      <c r="IE62" s="140">
        <v>0</v>
      </c>
      <c r="IF62" s="139">
        <v>4</v>
      </c>
      <c r="IG62" s="140">
        <v>3</v>
      </c>
      <c r="IH62" s="140">
        <v>0</v>
      </c>
      <c r="II62" s="140">
        <v>0</v>
      </c>
      <c r="IJ62" s="140">
        <v>0</v>
      </c>
      <c r="IK62" s="140">
        <v>0</v>
      </c>
      <c r="IL62" s="140">
        <v>0</v>
      </c>
      <c r="IM62" s="140">
        <v>0</v>
      </c>
      <c r="IN62" s="139">
        <v>0</v>
      </c>
      <c r="IO62" s="140">
        <v>1</v>
      </c>
      <c r="IP62" s="140">
        <v>0</v>
      </c>
      <c r="IQ62" s="140">
        <v>0</v>
      </c>
      <c r="IR62" s="141">
        <v>1</v>
      </c>
      <c r="IS62" s="139">
        <v>0</v>
      </c>
      <c r="IT62" s="141">
        <v>1</v>
      </c>
      <c r="IU62" s="141">
        <v>3</v>
      </c>
      <c r="IV62" s="141">
        <v>4</v>
      </c>
      <c r="IW62" s="180">
        <v>7</v>
      </c>
      <c r="IX62" s="182">
        <v>0.14285714285714285</v>
      </c>
      <c r="IY62" s="182">
        <v>0.14285714285714285</v>
      </c>
      <c r="IZ62" s="183">
        <v>0</v>
      </c>
      <c r="JA62" s="140">
        <v>0</v>
      </c>
      <c r="JB62" s="140">
        <v>0</v>
      </c>
      <c r="JC62" s="1" t="s">
        <v>427</v>
      </c>
      <c r="JD62" s="1" t="s">
        <v>426</v>
      </c>
      <c r="JE62" s="1" t="s">
        <v>427</v>
      </c>
      <c r="JF62" s="1" t="s">
        <v>426</v>
      </c>
      <c r="JG62" s="1">
        <v>0</v>
      </c>
      <c r="JH62" s="1">
        <v>0</v>
      </c>
      <c r="JI62" s="284"/>
      <c r="JM62" s="261"/>
      <c r="JN62" s="262"/>
      <c r="JO62" s="284"/>
      <c r="JP62" s="284"/>
    </row>
    <row r="63" spans="1:276" x14ac:dyDescent="0.25">
      <c r="A63" s="2">
        <f>IF(OR('Table 1'!$L$2="All Regions",'Table 1'!$L$2=" "), 1,IF('Table 1'!$L$2='DATA TEMPLATE 1617'!L63,1,0))</f>
        <v>1</v>
      </c>
      <c r="B63" s="2">
        <f>IF(OR('Table 1'!$L$3="All Disciplines",'Table 1'!$L$3=" "), 1,IF('Table 1'!$L$3='DATA TEMPLATE 1617'!M63,1,0))</f>
        <v>1</v>
      </c>
      <c r="C63" s="2">
        <f>IF(OR('Table 1'!$L$4="All Organisations",'Table 1'!$L$4=" "), 1,IF('Table 1'!$L$4='DATA TEMPLATE 1617'!N63,1,0))</f>
        <v>1</v>
      </c>
      <c r="D63" s="2">
        <f t="shared" si="2"/>
        <v>3</v>
      </c>
      <c r="E63" s="236">
        <f>IF('Table 2'!$L$2="All Diverse Led",$IZ63,IF('Table 2'!$L$2='DATA TEMPLATE 1617'!JG63,4,0))</f>
        <v>0</v>
      </c>
      <c r="F63" s="236">
        <f>IF('Table 2'!$L$2="All Diverse Led",$IZ63,IF('Table 2'!$L$2='DATA TEMPLATE 1617'!JH63,4,0))</f>
        <v>0</v>
      </c>
      <c r="G63" s="237">
        <f t="shared" si="1"/>
        <v>0</v>
      </c>
      <c r="H63" s="1" t="s">
        <v>471</v>
      </c>
      <c r="I63" s="1">
        <v>0</v>
      </c>
      <c r="J63" s="1" t="b">
        <v>0</v>
      </c>
      <c r="K63" s="284">
        <v>61</v>
      </c>
      <c r="L63" t="s">
        <v>439</v>
      </c>
      <c r="M63" t="s">
        <v>436</v>
      </c>
      <c r="N63" s="323" t="s">
        <v>460</v>
      </c>
      <c r="O63" s="76">
        <v>510676</v>
      </c>
      <c r="P63" s="76">
        <v>168324</v>
      </c>
      <c r="Q63" s="76">
        <v>597992</v>
      </c>
      <c r="R63" s="76">
        <v>0</v>
      </c>
      <c r="S63" s="76">
        <v>1485</v>
      </c>
      <c r="T63" s="76">
        <v>1278477</v>
      </c>
      <c r="U63">
        <v>1219757</v>
      </c>
      <c r="V63">
        <v>0</v>
      </c>
      <c r="W63">
        <v>0</v>
      </c>
      <c r="X63">
        <v>151407</v>
      </c>
      <c r="Y63">
        <v>16736</v>
      </c>
      <c r="AB63">
        <v>0</v>
      </c>
      <c r="AC63">
        <v>0</v>
      </c>
      <c r="AD63">
        <v>1387900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3">
        <v>0</v>
      </c>
      <c r="BD63" s="3">
        <v>0</v>
      </c>
      <c r="BE63" s="3">
        <v>0</v>
      </c>
      <c r="BF63" s="3">
        <v>0</v>
      </c>
      <c r="BG63" s="241">
        <v>0</v>
      </c>
      <c r="BH63" s="242">
        <v>0</v>
      </c>
      <c r="BI63" s="242">
        <v>0</v>
      </c>
      <c r="BJ63" s="243">
        <v>0</v>
      </c>
      <c r="BK63">
        <v>3</v>
      </c>
      <c r="BL63">
        <v>9</v>
      </c>
      <c r="BM63">
        <v>420</v>
      </c>
      <c r="BN63">
        <v>0</v>
      </c>
      <c r="BO63">
        <v>0</v>
      </c>
      <c r="BP63">
        <v>0</v>
      </c>
      <c r="BQ63">
        <v>0</v>
      </c>
      <c r="BR63">
        <v>0</v>
      </c>
      <c r="BS63">
        <v>0</v>
      </c>
      <c r="BT63">
        <v>0</v>
      </c>
      <c r="BU63">
        <v>0</v>
      </c>
      <c r="BV63">
        <v>0</v>
      </c>
      <c r="BW63">
        <v>2</v>
      </c>
      <c r="BX63">
        <v>2</v>
      </c>
      <c r="BY63">
        <v>120</v>
      </c>
      <c r="BZ63">
        <v>0</v>
      </c>
      <c r="CA63">
        <v>0</v>
      </c>
      <c r="CB63">
        <v>0</v>
      </c>
      <c r="CC63">
        <v>0</v>
      </c>
      <c r="CD63">
        <v>0</v>
      </c>
      <c r="CE63">
        <v>0</v>
      </c>
      <c r="CF63">
        <v>0</v>
      </c>
      <c r="CG63">
        <v>0</v>
      </c>
      <c r="CH63">
        <v>0</v>
      </c>
      <c r="CI63" s="244">
        <v>0</v>
      </c>
      <c r="CJ63" s="244">
        <v>0</v>
      </c>
      <c r="CK63" s="244">
        <v>0</v>
      </c>
      <c r="CL63" s="244">
        <v>0</v>
      </c>
      <c r="CM63" s="241">
        <v>2</v>
      </c>
      <c r="CN63" s="242">
        <v>2</v>
      </c>
      <c r="CO63" s="242">
        <v>120</v>
      </c>
      <c r="CP63" s="243">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1">
        <v>0</v>
      </c>
      <c r="DO63" s="244">
        <v>0</v>
      </c>
      <c r="DP63" s="244">
        <v>0</v>
      </c>
      <c r="DQ63" s="244">
        <v>0</v>
      </c>
      <c r="DR63" s="244">
        <v>0</v>
      </c>
      <c r="DS63" s="241">
        <v>0</v>
      </c>
      <c r="DT63" s="242">
        <v>0</v>
      </c>
      <c r="DU63" s="242">
        <v>0</v>
      </c>
      <c r="DV63" s="243">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s="244">
        <v>0</v>
      </c>
      <c r="EV63" s="244">
        <v>0</v>
      </c>
      <c r="EW63" s="244">
        <v>0</v>
      </c>
      <c r="EX63" s="244">
        <v>0</v>
      </c>
      <c r="EY63" s="241">
        <v>0</v>
      </c>
      <c r="EZ63" s="242">
        <v>0</v>
      </c>
      <c r="FA63" s="242">
        <v>0</v>
      </c>
      <c r="FB63" s="243">
        <v>0</v>
      </c>
      <c r="FC63">
        <v>0</v>
      </c>
      <c r="FD63">
        <v>0</v>
      </c>
      <c r="FE63">
        <v>0</v>
      </c>
      <c r="FF63">
        <v>0</v>
      </c>
      <c r="FG63">
        <v>0</v>
      </c>
      <c r="FH63">
        <v>0</v>
      </c>
      <c r="FI63">
        <v>2</v>
      </c>
      <c r="FJ63">
        <v>30</v>
      </c>
      <c r="FK63">
        <v>0</v>
      </c>
      <c r="FL63">
        <v>0</v>
      </c>
      <c r="FM63">
        <v>0</v>
      </c>
      <c r="FN63">
        <v>0</v>
      </c>
      <c r="FO63">
        <v>0</v>
      </c>
      <c r="FP63">
        <v>0</v>
      </c>
      <c r="FQ63">
        <v>0</v>
      </c>
      <c r="FR63">
        <v>0</v>
      </c>
      <c r="FS63">
        <v>2</v>
      </c>
      <c r="FT63">
        <v>167</v>
      </c>
      <c r="FU63">
        <v>0</v>
      </c>
      <c r="FV63">
        <v>0</v>
      </c>
      <c r="FW63">
        <v>1</v>
      </c>
      <c r="FX63">
        <v>1500</v>
      </c>
      <c r="FY63">
        <v>0</v>
      </c>
      <c r="FZ63">
        <v>0</v>
      </c>
      <c r="GA63">
        <v>1</v>
      </c>
      <c r="GB63">
        <v>1200</v>
      </c>
      <c r="GC63">
        <v>3</v>
      </c>
      <c r="GD63">
        <v>5000</v>
      </c>
      <c r="GE63">
        <v>0</v>
      </c>
      <c r="GF63">
        <v>0</v>
      </c>
      <c r="GG63">
        <v>3</v>
      </c>
      <c r="GH63">
        <v>300</v>
      </c>
      <c r="GI63">
        <v>0</v>
      </c>
      <c r="GJ63">
        <v>0</v>
      </c>
      <c r="GK63">
        <v>0</v>
      </c>
      <c r="GL63">
        <v>0</v>
      </c>
      <c r="GM63">
        <v>3</v>
      </c>
      <c r="GN63">
        <v>11900</v>
      </c>
      <c r="GO63">
        <v>52</v>
      </c>
      <c r="GP63">
        <v>255440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0</v>
      </c>
      <c r="HL63">
        <v>8</v>
      </c>
      <c r="HM63">
        <v>5</v>
      </c>
      <c r="HN63">
        <v>0</v>
      </c>
      <c r="HO63">
        <v>0</v>
      </c>
      <c r="HP63">
        <v>0</v>
      </c>
      <c r="HQ63" s="139">
        <v>3</v>
      </c>
      <c r="HR63" s="140">
        <v>0</v>
      </c>
      <c r="HS63" s="140">
        <v>0</v>
      </c>
      <c r="HT63" s="140">
        <v>0</v>
      </c>
      <c r="HU63" s="140">
        <v>0</v>
      </c>
      <c r="HV63" s="139">
        <v>0</v>
      </c>
      <c r="HW63" s="140">
        <v>0</v>
      </c>
      <c r="HX63" s="140">
        <v>0</v>
      </c>
      <c r="HY63" s="140">
        <v>0</v>
      </c>
      <c r="HZ63" s="140">
        <v>0</v>
      </c>
      <c r="IA63" s="139">
        <v>0</v>
      </c>
      <c r="IB63" s="140">
        <v>0</v>
      </c>
      <c r="IC63" s="140">
        <v>0</v>
      </c>
      <c r="ID63" s="140">
        <v>0</v>
      </c>
      <c r="IE63" s="140">
        <v>0</v>
      </c>
      <c r="IF63" s="139">
        <v>11</v>
      </c>
      <c r="IG63" s="140">
        <v>5</v>
      </c>
      <c r="IH63" s="140">
        <v>0</v>
      </c>
      <c r="II63" s="140">
        <v>0</v>
      </c>
      <c r="IJ63" s="140">
        <v>0</v>
      </c>
      <c r="IK63" s="140">
        <v>0</v>
      </c>
      <c r="IL63" s="140">
        <v>0</v>
      </c>
      <c r="IM63" s="140">
        <v>0</v>
      </c>
      <c r="IN63" s="139">
        <v>0</v>
      </c>
      <c r="IO63" s="140">
        <v>0</v>
      </c>
      <c r="IP63" s="140">
        <v>0</v>
      </c>
      <c r="IQ63" s="140">
        <v>0</v>
      </c>
      <c r="IR63" s="141">
        <v>0</v>
      </c>
      <c r="IS63" s="139">
        <v>0</v>
      </c>
      <c r="IT63" s="141">
        <v>6</v>
      </c>
      <c r="IU63" s="141">
        <v>13</v>
      </c>
      <c r="IV63" s="141">
        <v>3</v>
      </c>
      <c r="IW63" s="180">
        <v>16</v>
      </c>
      <c r="IX63" s="182">
        <v>0.375</v>
      </c>
      <c r="IY63" s="182">
        <v>0</v>
      </c>
      <c r="IZ63" s="183">
        <v>0</v>
      </c>
      <c r="JA63" s="140">
        <v>0</v>
      </c>
      <c r="JB63" s="140">
        <v>0</v>
      </c>
      <c r="JC63" s="1" t="s">
        <v>427</v>
      </c>
      <c r="JD63" s="1" t="s">
        <v>427</v>
      </c>
      <c r="JE63" s="1" t="s">
        <v>427</v>
      </c>
      <c r="JF63" s="1" t="s">
        <v>427</v>
      </c>
      <c r="JG63" s="1">
        <v>0</v>
      </c>
      <c r="JH63" s="1">
        <v>0</v>
      </c>
      <c r="JI63" s="284"/>
      <c r="JM63" s="261"/>
      <c r="JN63" s="262"/>
      <c r="JO63" s="284"/>
      <c r="JP63" s="284"/>
    </row>
    <row r="64" spans="1:276" x14ac:dyDescent="0.25">
      <c r="A64" s="2">
        <f>IF(OR('Table 1'!$L$2="All Regions",'Table 1'!$L$2=" "), 1,IF('Table 1'!$L$2='DATA TEMPLATE 1617'!L64,1,0))</f>
        <v>1</v>
      </c>
      <c r="B64" s="2">
        <f>IF(OR('Table 1'!$L$3="All Disciplines",'Table 1'!$L$3=" "), 1,IF('Table 1'!$L$3='DATA TEMPLATE 1617'!M64,1,0))</f>
        <v>1</v>
      </c>
      <c r="C64" s="2">
        <f>IF(OR('Table 1'!$L$4="All Organisations",'Table 1'!$L$4=" "), 1,IF('Table 1'!$L$4='DATA TEMPLATE 1617'!N64,1,0))</f>
        <v>1</v>
      </c>
      <c r="D64" s="2">
        <f t="shared" ref="D64:D95" si="3">SUM(A64:C64)</f>
        <v>3</v>
      </c>
      <c r="E64" s="236">
        <f>IF('Table 2'!$L$2="All Diverse Led",$IZ64,IF('Table 2'!$L$2='DATA TEMPLATE 1617'!JG64,4,0))</f>
        <v>0</v>
      </c>
      <c r="F64" s="236">
        <f>IF('Table 2'!$L$2="All Diverse Led",$IZ64,IF('Table 2'!$L$2='DATA TEMPLATE 1617'!JH64,4,0))</f>
        <v>0</v>
      </c>
      <c r="G64" s="237">
        <f t="shared" si="1"/>
        <v>0</v>
      </c>
      <c r="H64" s="1" t="s">
        <v>471</v>
      </c>
      <c r="I64" s="1">
        <v>0</v>
      </c>
      <c r="J64" s="1" t="b">
        <v>0</v>
      </c>
      <c r="K64" s="284">
        <v>62</v>
      </c>
      <c r="L64" t="s">
        <v>439</v>
      </c>
      <c r="M64" t="s">
        <v>442</v>
      </c>
      <c r="N64" s="323" t="s">
        <v>460</v>
      </c>
      <c r="O64" s="76">
        <v>2056057</v>
      </c>
      <c r="P64" s="76">
        <v>5756429</v>
      </c>
      <c r="Q64" s="76">
        <v>841329</v>
      </c>
      <c r="R64" s="76">
        <v>0</v>
      </c>
      <c r="S64" s="76">
        <v>710130</v>
      </c>
      <c r="T64" s="76">
        <v>9363945</v>
      </c>
      <c r="U64">
        <v>5200859</v>
      </c>
      <c r="V64">
        <v>358909</v>
      </c>
      <c r="W64">
        <v>1643406</v>
      </c>
      <c r="X64">
        <v>630111</v>
      </c>
      <c r="Y64">
        <v>25812</v>
      </c>
      <c r="AB64">
        <v>938387</v>
      </c>
      <c r="AC64">
        <v>561523</v>
      </c>
      <c r="AD64">
        <v>9359007</v>
      </c>
      <c r="AE64" s="1">
        <v>111</v>
      </c>
      <c r="AF64" s="1">
        <v>111</v>
      </c>
      <c r="AG64" s="1">
        <v>3327</v>
      </c>
      <c r="AH64" s="1">
        <v>14866</v>
      </c>
      <c r="AI64" s="1">
        <v>26</v>
      </c>
      <c r="AJ64" s="1">
        <v>26</v>
      </c>
      <c r="AK64" s="1">
        <v>642</v>
      </c>
      <c r="AL64" s="1">
        <v>3617</v>
      </c>
      <c r="AM64" s="1">
        <v>5</v>
      </c>
      <c r="AN64" s="1">
        <v>5</v>
      </c>
      <c r="AO64" s="1">
        <v>0</v>
      </c>
      <c r="AP64" s="1">
        <v>1500</v>
      </c>
      <c r="AQ64" s="1">
        <v>60</v>
      </c>
      <c r="AR64" s="1">
        <v>60</v>
      </c>
      <c r="AS64" s="1">
        <v>2170</v>
      </c>
      <c r="AT64" s="1">
        <v>7526</v>
      </c>
      <c r="AU64" s="1">
        <v>24</v>
      </c>
      <c r="AV64" s="1">
        <v>24</v>
      </c>
      <c r="AW64" s="1">
        <v>642</v>
      </c>
      <c r="AX64" s="1">
        <v>3367</v>
      </c>
      <c r="AY64" s="1">
        <v>2</v>
      </c>
      <c r="AZ64" s="1">
        <v>2</v>
      </c>
      <c r="BA64" s="1">
        <v>0</v>
      </c>
      <c r="BB64" s="1">
        <v>500</v>
      </c>
      <c r="BC64" s="3">
        <v>31</v>
      </c>
      <c r="BD64" s="3">
        <v>31</v>
      </c>
      <c r="BE64" s="3">
        <v>642</v>
      </c>
      <c r="BF64" s="3">
        <v>5117</v>
      </c>
      <c r="BG64" s="241">
        <v>86</v>
      </c>
      <c r="BH64" s="242">
        <v>86</v>
      </c>
      <c r="BI64" s="242">
        <v>2812</v>
      </c>
      <c r="BJ64" s="243">
        <v>11393</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s="244">
        <v>0</v>
      </c>
      <c r="CJ64" s="244">
        <v>0</v>
      </c>
      <c r="CK64" s="244">
        <v>0</v>
      </c>
      <c r="CL64" s="244">
        <v>0</v>
      </c>
      <c r="CM64" s="241">
        <v>0</v>
      </c>
      <c r="CN64" s="242">
        <v>0</v>
      </c>
      <c r="CO64" s="242">
        <v>0</v>
      </c>
      <c r="CP64" s="243">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1">
        <v>0</v>
      </c>
      <c r="DO64" s="244">
        <v>0</v>
      </c>
      <c r="DP64" s="244">
        <v>0</v>
      </c>
      <c r="DQ64" s="244">
        <v>0</v>
      </c>
      <c r="DR64" s="244">
        <v>0</v>
      </c>
      <c r="DS64" s="241">
        <v>0</v>
      </c>
      <c r="DT64" s="242">
        <v>0</v>
      </c>
      <c r="DU64" s="242">
        <v>0</v>
      </c>
      <c r="DV64" s="243">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s="244">
        <v>0</v>
      </c>
      <c r="EV64" s="244">
        <v>0</v>
      </c>
      <c r="EW64" s="244">
        <v>0</v>
      </c>
      <c r="EX64" s="244">
        <v>0</v>
      </c>
      <c r="EY64" s="241">
        <v>0</v>
      </c>
      <c r="EZ64" s="242">
        <v>0</v>
      </c>
      <c r="FA64" s="242">
        <v>0</v>
      </c>
      <c r="FB64" s="243">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1</v>
      </c>
      <c r="FX64">
        <v>440000</v>
      </c>
      <c r="FY64">
        <v>0</v>
      </c>
      <c r="FZ64">
        <v>0</v>
      </c>
      <c r="GA64">
        <v>1</v>
      </c>
      <c r="GB64">
        <v>432517</v>
      </c>
      <c r="GC64">
        <v>238</v>
      </c>
      <c r="GD64">
        <v>3765651</v>
      </c>
      <c r="GE64">
        <v>115</v>
      </c>
      <c r="GF64">
        <v>416127</v>
      </c>
      <c r="GG64">
        <v>123</v>
      </c>
      <c r="GH64">
        <v>3349524</v>
      </c>
      <c r="GI64">
        <v>1</v>
      </c>
      <c r="GJ64">
        <v>5595</v>
      </c>
      <c r="GK64">
        <v>20</v>
      </c>
      <c r="GL64">
        <v>19937</v>
      </c>
      <c r="GM64">
        <v>34</v>
      </c>
      <c r="GN64">
        <v>3681928</v>
      </c>
      <c r="GO64">
        <v>36</v>
      </c>
      <c r="GP64">
        <v>918480</v>
      </c>
      <c r="GQ64">
        <v>2</v>
      </c>
      <c r="GR64">
        <v>81727</v>
      </c>
      <c r="GS64">
        <v>150811</v>
      </c>
      <c r="GT64">
        <v>3531117</v>
      </c>
      <c r="GU64">
        <v>0</v>
      </c>
      <c r="GV64">
        <v>81727</v>
      </c>
      <c r="GW64">
        <v>27</v>
      </c>
      <c r="GX64">
        <v>11100</v>
      </c>
      <c r="GY64">
        <v>536</v>
      </c>
      <c r="GZ64">
        <v>88660</v>
      </c>
      <c r="HA64">
        <v>0</v>
      </c>
      <c r="HB64">
        <v>0</v>
      </c>
      <c r="HC64" s="252">
        <v>0</v>
      </c>
      <c r="HD64" s="252">
        <v>0</v>
      </c>
      <c r="HE64" s="252">
        <v>0</v>
      </c>
      <c r="HF64" s="252">
        <v>0</v>
      </c>
      <c r="HG64" s="252">
        <v>0</v>
      </c>
      <c r="HH64" s="252">
        <v>0</v>
      </c>
      <c r="HI64" s="252">
        <v>0</v>
      </c>
      <c r="HJ64" s="252">
        <v>0</v>
      </c>
      <c r="HK64">
        <v>0</v>
      </c>
      <c r="HL64">
        <v>8</v>
      </c>
      <c r="HM64">
        <v>3</v>
      </c>
      <c r="HN64">
        <v>0</v>
      </c>
      <c r="HO64">
        <v>0</v>
      </c>
      <c r="HP64">
        <v>0</v>
      </c>
      <c r="HQ64" s="139">
        <v>1</v>
      </c>
      <c r="HR64" s="140">
        <v>3</v>
      </c>
      <c r="HS64" s="140">
        <v>0</v>
      </c>
      <c r="HT64" s="140">
        <v>0</v>
      </c>
      <c r="HU64" s="140">
        <v>0</v>
      </c>
      <c r="HV64" s="139">
        <v>0</v>
      </c>
      <c r="HW64" s="140">
        <v>1</v>
      </c>
      <c r="HX64" s="140">
        <v>0</v>
      </c>
      <c r="HY64" s="140">
        <v>0</v>
      </c>
      <c r="HZ64" s="140">
        <v>0</v>
      </c>
      <c r="IA64" s="139">
        <v>0</v>
      </c>
      <c r="IB64" s="140">
        <v>0</v>
      </c>
      <c r="IC64" s="140">
        <v>0</v>
      </c>
      <c r="ID64" s="140">
        <v>0</v>
      </c>
      <c r="IE64" s="140">
        <v>0</v>
      </c>
      <c r="IF64" s="139">
        <v>9</v>
      </c>
      <c r="IG64" s="140">
        <v>7</v>
      </c>
      <c r="IH64" s="140">
        <v>0</v>
      </c>
      <c r="II64" s="140">
        <v>0</v>
      </c>
      <c r="IJ64" s="140">
        <v>0</v>
      </c>
      <c r="IK64" s="140">
        <v>0</v>
      </c>
      <c r="IL64" s="140">
        <v>0</v>
      </c>
      <c r="IM64" s="140">
        <v>0</v>
      </c>
      <c r="IN64" s="139">
        <v>0</v>
      </c>
      <c r="IO64" s="140">
        <v>0</v>
      </c>
      <c r="IP64" s="140">
        <v>0</v>
      </c>
      <c r="IQ64" s="140">
        <v>0</v>
      </c>
      <c r="IR64" s="141">
        <v>0</v>
      </c>
      <c r="IS64" s="139">
        <v>0</v>
      </c>
      <c r="IT64" s="141">
        <v>1</v>
      </c>
      <c r="IU64" s="141">
        <v>11</v>
      </c>
      <c r="IV64" s="141">
        <v>5</v>
      </c>
      <c r="IW64" s="180">
        <v>16</v>
      </c>
      <c r="IX64" s="182">
        <v>6.25E-2</v>
      </c>
      <c r="IY64" s="182">
        <v>0</v>
      </c>
      <c r="IZ64" s="183">
        <v>0</v>
      </c>
      <c r="JA64" s="140">
        <v>0</v>
      </c>
      <c r="JB64" s="140">
        <v>0</v>
      </c>
      <c r="JC64" s="1" t="s">
        <v>427</v>
      </c>
      <c r="JD64" s="1" t="s">
        <v>427</v>
      </c>
      <c r="JE64" s="1" t="s">
        <v>427</v>
      </c>
      <c r="JF64" s="1" t="s">
        <v>426</v>
      </c>
      <c r="JG64" s="1">
        <v>0</v>
      </c>
      <c r="JH64" s="1">
        <v>0</v>
      </c>
      <c r="JI64" s="284"/>
      <c r="JM64" s="261"/>
      <c r="JN64" s="262"/>
      <c r="JO64" s="284"/>
      <c r="JP64" s="284"/>
    </row>
    <row r="65" spans="1:276" x14ac:dyDescent="0.25">
      <c r="A65" s="2">
        <f>IF(OR('Table 1'!$L$2="All Regions",'Table 1'!$L$2=" "), 1,IF('Table 1'!$L$2='DATA TEMPLATE 1617'!L65,1,0))</f>
        <v>1</v>
      </c>
      <c r="B65" s="2">
        <f>IF(OR('Table 1'!$L$3="All Disciplines",'Table 1'!$L$3=" "), 1,IF('Table 1'!$L$3='DATA TEMPLATE 1617'!M65,1,0))</f>
        <v>1</v>
      </c>
      <c r="C65" s="2">
        <f>IF(OR('Table 1'!$L$4="All Organisations",'Table 1'!$L$4=" "), 1,IF('Table 1'!$L$4='DATA TEMPLATE 1617'!N65,1,0))</f>
        <v>1</v>
      </c>
      <c r="D65" s="2">
        <f t="shared" si="3"/>
        <v>3</v>
      </c>
      <c r="E65" s="236">
        <f>IF('Table 2'!$L$2="All Diverse Led",$IZ65,IF('Table 2'!$L$2='DATA TEMPLATE 1617'!JG65,4,0))</f>
        <v>0</v>
      </c>
      <c r="F65" s="236">
        <f>IF('Table 2'!$L$2="All Diverse Led",$IZ65,IF('Table 2'!$L$2='DATA TEMPLATE 1617'!JH65,4,0))</f>
        <v>0</v>
      </c>
      <c r="G65" s="237">
        <f t="shared" ref="G65:G126" si="4">SUM(E65:F65)</f>
        <v>0</v>
      </c>
      <c r="H65" s="1" t="s">
        <v>471</v>
      </c>
      <c r="I65" s="1">
        <v>0</v>
      </c>
      <c r="J65" s="1" t="b">
        <v>0</v>
      </c>
      <c r="K65" s="284">
        <v>63</v>
      </c>
      <c r="L65" t="s">
        <v>439</v>
      </c>
      <c r="M65" t="s">
        <v>436</v>
      </c>
      <c r="N65" s="323" t="s">
        <v>460</v>
      </c>
      <c r="O65" s="76">
        <v>360399</v>
      </c>
      <c r="P65" s="76">
        <v>852333</v>
      </c>
      <c r="Q65" s="76">
        <v>480284</v>
      </c>
      <c r="R65" s="76">
        <v>0</v>
      </c>
      <c r="S65" s="76">
        <v>150000</v>
      </c>
      <c r="T65" s="76">
        <v>1843016</v>
      </c>
      <c r="U65">
        <v>800735</v>
      </c>
      <c r="V65">
        <v>180889</v>
      </c>
      <c r="W65">
        <v>0</v>
      </c>
      <c r="X65">
        <v>51588</v>
      </c>
      <c r="Y65">
        <v>0</v>
      </c>
      <c r="AB65">
        <v>634289</v>
      </c>
      <c r="AC65">
        <v>0</v>
      </c>
      <c r="AD65">
        <v>1667501</v>
      </c>
      <c r="AE65" s="1">
        <v>1</v>
      </c>
      <c r="AF65" s="1">
        <v>6</v>
      </c>
      <c r="AG65" s="1">
        <v>240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1">
        <v>0</v>
      </c>
      <c r="BC65" s="3">
        <v>0</v>
      </c>
      <c r="BD65" s="3">
        <v>0</v>
      </c>
      <c r="BE65" s="3">
        <v>0</v>
      </c>
      <c r="BF65" s="3">
        <v>0</v>
      </c>
      <c r="BG65" s="241">
        <v>0</v>
      </c>
      <c r="BH65" s="242">
        <v>0</v>
      </c>
      <c r="BI65" s="242">
        <v>0</v>
      </c>
      <c r="BJ65" s="243">
        <v>0</v>
      </c>
      <c r="BK65">
        <v>13</v>
      </c>
      <c r="BL65">
        <v>904</v>
      </c>
      <c r="BM65">
        <v>336557</v>
      </c>
      <c r="BN65">
        <v>99700</v>
      </c>
      <c r="BO65">
        <v>6</v>
      </c>
      <c r="BP65">
        <v>308</v>
      </c>
      <c r="BQ65">
        <v>29104</v>
      </c>
      <c r="BR65">
        <v>6550</v>
      </c>
      <c r="BS65">
        <v>5</v>
      </c>
      <c r="BT65">
        <v>836</v>
      </c>
      <c r="BU65">
        <v>0</v>
      </c>
      <c r="BV65">
        <v>118000</v>
      </c>
      <c r="BW65">
        <v>0</v>
      </c>
      <c r="BX65">
        <v>0</v>
      </c>
      <c r="BY65">
        <v>0</v>
      </c>
      <c r="BZ65">
        <v>0</v>
      </c>
      <c r="CA65">
        <v>0</v>
      </c>
      <c r="CB65">
        <v>0</v>
      </c>
      <c r="CC65">
        <v>0</v>
      </c>
      <c r="CD65">
        <v>0</v>
      </c>
      <c r="CE65">
        <v>0</v>
      </c>
      <c r="CF65">
        <v>0</v>
      </c>
      <c r="CG65">
        <v>0</v>
      </c>
      <c r="CH65">
        <v>0</v>
      </c>
      <c r="CI65" s="244">
        <v>11</v>
      </c>
      <c r="CJ65" s="244">
        <v>1144</v>
      </c>
      <c r="CK65" s="244">
        <v>29104</v>
      </c>
      <c r="CL65" s="244">
        <v>124550</v>
      </c>
      <c r="CM65" s="241">
        <v>0</v>
      </c>
      <c r="CN65" s="242">
        <v>0</v>
      </c>
      <c r="CO65" s="242">
        <v>0</v>
      </c>
      <c r="CP65" s="243">
        <v>0</v>
      </c>
      <c r="CQ65" s="1">
        <v>23</v>
      </c>
      <c r="CR65" s="1">
        <v>175</v>
      </c>
      <c r="CS65" s="1">
        <v>674</v>
      </c>
      <c r="CT65" s="1">
        <v>1540</v>
      </c>
      <c r="CU65" s="1">
        <v>6</v>
      </c>
      <c r="CV65" s="1">
        <v>18</v>
      </c>
      <c r="CW65" s="1">
        <v>119</v>
      </c>
      <c r="CX65" s="1">
        <v>20</v>
      </c>
      <c r="CY65" s="1">
        <v>4</v>
      </c>
      <c r="CZ65" s="1">
        <v>190</v>
      </c>
      <c r="DA65" s="1">
        <v>54</v>
      </c>
      <c r="DB65" s="1">
        <v>18730</v>
      </c>
      <c r="DC65" s="1">
        <v>0</v>
      </c>
      <c r="DD65" s="1">
        <v>0</v>
      </c>
      <c r="DE65" s="1">
        <v>0</v>
      </c>
      <c r="DF65" s="1">
        <v>0</v>
      </c>
      <c r="DG65" s="1">
        <v>0</v>
      </c>
      <c r="DH65" s="1">
        <v>0</v>
      </c>
      <c r="DI65" s="1">
        <v>0</v>
      </c>
      <c r="DJ65" s="1">
        <v>0</v>
      </c>
      <c r="DK65" s="1">
        <v>0</v>
      </c>
      <c r="DL65" s="1">
        <v>0</v>
      </c>
      <c r="DM65" s="1">
        <v>0</v>
      </c>
      <c r="DN65" s="1">
        <v>0</v>
      </c>
      <c r="DO65" s="244">
        <v>10</v>
      </c>
      <c r="DP65" s="244">
        <v>208</v>
      </c>
      <c r="DQ65" s="244">
        <v>173</v>
      </c>
      <c r="DR65" s="244">
        <v>18750</v>
      </c>
      <c r="DS65" s="241">
        <v>0</v>
      </c>
      <c r="DT65" s="242">
        <v>0</v>
      </c>
      <c r="DU65" s="242">
        <v>0</v>
      </c>
      <c r="DV65" s="243">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s="244">
        <v>0</v>
      </c>
      <c r="EV65" s="244">
        <v>0</v>
      </c>
      <c r="EW65" s="244">
        <v>0</v>
      </c>
      <c r="EX65" s="244">
        <v>0</v>
      </c>
      <c r="EY65" s="241">
        <v>0</v>
      </c>
      <c r="EZ65" s="242">
        <v>0</v>
      </c>
      <c r="FA65" s="242">
        <v>0</v>
      </c>
      <c r="FB65" s="243">
        <v>0</v>
      </c>
      <c r="FC65">
        <v>0</v>
      </c>
      <c r="FD65">
        <v>0</v>
      </c>
      <c r="FE65">
        <v>0</v>
      </c>
      <c r="FF65">
        <v>0</v>
      </c>
      <c r="FG65">
        <v>0</v>
      </c>
      <c r="FH65">
        <v>0</v>
      </c>
      <c r="FI65">
        <v>1</v>
      </c>
      <c r="FJ65">
        <v>1215</v>
      </c>
      <c r="FK65">
        <v>0</v>
      </c>
      <c r="FL65">
        <v>0</v>
      </c>
      <c r="FM65">
        <v>0</v>
      </c>
      <c r="FN65">
        <v>0</v>
      </c>
      <c r="FO65">
        <v>0</v>
      </c>
      <c r="FP65">
        <v>10</v>
      </c>
      <c r="FQ65">
        <v>0</v>
      </c>
      <c r="FR65">
        <v>2200000</v>
      </c>
      <c r="FS65">
        <v>0</v>
      </c>
      <c r="FT65">
        <v>0</v>
      </c>
      <c r="FU65">
        <v>0</v>
      </c>
      <c r="FV65">
        <v>0</v>
      </c>
      <c r="FW65">
        <v>0</v>
      </c>
      <c r="FX65">
        <v>0</v>
      </c>
      <c r="FY65">
        <v>0</v>
      </c>
      <c r="FZ65">
        <v>0</v>
      </c>
      <c r="GA65">
        <v>0</v>
      </c>
      <c r="GB65">
        <v>0</v>
      </c>
      <c r="GC65">
        <v>23</v>
      </c>
      <c r="GD65">
        <v>0</v>
      </c>
      <c r="GE65">
        <v>190</v>
      </c>
      <c r="GF65">
        <v>0</v>
      </c>
      <c r="GG65">
        <v>0</v>
      </c>
      <c r="GH65">
        <v>0</v>
      </c>
      <c r="GI65">
        <v>0</v>
      </c>
      <c r="GJ65">
        <v>0</v>
      </c>
      <c r="GK65">
        <v>0</v>
      </c>
      <c r="GL65">
        <v>0</v>
      </c>
      <c r="GM65">
        <v>0</v>
      </c>
      <c r="GN65">
        <v>0</v>
      </c>
      <c r="GO65">
        <v>0</v>
      </c>
      <c r="GP65">
        <v>0</v>
      </c>
      <c r="GQ65">
        <v>3</v>
      </c>
      <c r="GR65">
        <v>0</v>
      </c>
      <c r="GS65">
        <v>0</v>
      </c>
      <c r="GT65">
        <v>0</v>
      </c>
      <c r="GU65">
        <v>40</v>
      </c>
      <c r="GV65">
        <v>0</v>
      </c>
      <c r="GW65">
        <v>9</v>
      </c>
      <c r="GX65">
        <v>297</v>
      </c>
      <c r="GY65">
        <v>0</v>
      </c>
      <c r="GZ65">
        <v>0</v>
      </c>
      <c r="HA65">
        <v>0</v>
      </c>
      <c r="HB65">
        <v>0</v>
      </c>
      <c r="HC65">
        <v>0</v>
      </c>
      <c r="HD65">
        <v>0</v>
      </c>
      <c r="HE65">
        <v>0</v>
      </c>
      <c r="HF65">
        <v>0</v>
      </c>
      <c r="HG65">
        <v>0</v>
      </c>
      <c r="HH65">
        <v>0</v>
      </c>
      <c r="HI65">
        <v>0</v>
      </c>
      <c r="HJ65">
        <v>0</v>
      </c>
      <c r="HK65">
        <v>0</v>
      </c>
      <c r="HL65">
        <v>5</v>
      </c>
      <c r="HM65">
        <v>6</v>
      </c>
      <c r="HN65">
        <v>0</v>
      </c>
      <c r="HO65">
        <v>0</v>
      </c>
      <c r="HP65">
        <v>0</v>
      </c>
      <c r="HQ65" s="139">
        <v>1</v>
      </c>
      <c r="HR65" s="140">
        <v>0</v>
      </c>
      <c r="HS65" s="140">
        <v>0</v>
      </c>
      <c r="HT65" s="140">
        <v>0</v>
      </c>
      <c r="HU65" s="140">
        <v>0</v>
      </c>
      <c r="HV65" s="139">
        <v>0</v>
      </c>
      <c r="HW65" s="140">
        <v>0</v>
      </c>
      <c r="HX65" s="140">
        <v>0</v>
      </c>
      <c r="HY65" s="140">
        <v>0</v>
      </c>
      <c r="HZ65" s="140">
        <v>0</v>
      </c>
      <c r="IA65" s="139">
        <v>0</v>
      </c>
      <c r="IB65" s="140">
        <v>0</v>
      </c>
      <c r="IC65" s="140">
        <v>0</v>
      </c>
      <c r="ID65" s="140">
        <v>0</v>
      </c>
      <c r="IE65" s="140">
        <v>0</v>
      </c>
      <c r="IF65" s="139">
        <v>6</v>
      </c>
      <c r="IG65" s="140">
        <v>6</v>
      </c>
      <c r="IH65" s="140">
        <v>0</v>
      </c>
      <c r="II65" s="140">
        <v>0</v>
      </c>
      <c r="IJ65" s="140">
        <v>0</v>
      </c>
      <c r="IK65" s="140">
        <v>0</v>
      </c>
      <c r="IL65" s="140">
        <v>0</v>
      </c>
      <c r="IM65" s="140">
        <v>0</v>
      </c>
      <c r="IN65" s="139">
        <v>0</v>
      </c>
      <c r="IO65" s="140">
        <v>0</v>
      </c>
      <c r="IP65" s="140">
        <v>0</v>
      </c>
      <c r="IQ65" s="140">
        <v>0</v>
      </c>
      <c r="IR65" s="141">
        <v>0</v>
      </c>
      <c r="IS65" s="139">
        <v>0</v>
      </c>
      <c r="IT65" s="141">
        <v>7</v>
      </c>
      <c r="IU65" s="141">
        <v>11</v>
      </c>
      <c r="IV65" s="141">
        <v>1</v>
      </c>
      <c r="IW65" s="180">
        <v>12</v>
      </c>
      <c r="IX65" s="182">
        <v>0.58333333333333337</v>
      </c>
      <c r="IY65" s="182">
        <v>0</v>
      </c>
      <c r="IZ65" s="183">
        <v>0</v>
      </c>
      <c r="JA65" s="140">
        <v>0</v>
      </c>
      <c r="JB65" s="140">
        <v>0</v>
      </c>
      <c r="JC65" s="1" t="s">
        <v>427</v>
      </c>
      <c r="JD65" s="1" t="s">
        <v>427</v>
      </c>
      <c r="JE65" s="1" t="s">
        <v>427</v>
      </c>
      <c r="JF65" s="1" t="s">
        <v>427</v>
      </c>
      <c r="JG65" s="1">
        <v>0</v>
      </c>
      <c r="JH65" s="1">
        <v>0</v>
      </c>
      <c r="JI65" s="284"/>
      <c r="JM65" s="261"/>
      <c r="JN65" s="262"/>
      <c r="JO65" s="284"/>
      <c r="JP65" s="284"/>
    </row>
    <row r="66" spans="1:276" x14ac:dyDescent="0.25">
      <c r="A66" s="2">
        <f>IF(OR('Table 1'!$L$2="All Regions",'Table 1'!$L$2=" "), 1,IF('Table 1'!$L$2='DATA TEMPLATE 1617'!L66,1,0))</f>
        <v>1</v>
      </c>
      <c r="B66" s="2">
        <f>IF(OR('Table 1'!$L$3="All Disciplines",'Table 1'!$L$3=" "), 1,IF('Table 1'!$L$3='DATA TEMPLATE 1617'!M66,1,0))</f>
        <v>1</v>
      </c>
      <c r="C66" s="2">
        <f>IF(OR('Table 1'!$L$4="All Organisations",'Table 1'!$L$4=" "), 1,IF('Table 1'!$L$4='DATA TEMPLATE 1617'!N66,1,0))</f>
        <v>1</v>
      </c>
      <c r="D66" s="2">
        <f t="shared" si="3"/>
        <v>3</v>
      </c>
      <c r="E66" s="236">
        <f>IF('Table 2'!$L$2="All Diverse Led",$IZ66,IF('Table 2'!$L$2='DATA TEMPLATE 1617'!JG66,4,0))</f>
        <v>0</v>
      </c>
      <c r="F66" s="236">
        <f>IF('Table 2'!$L$2="All Diverse Led",$IZ66,IF('Table 2'!$L$2='DATA TEMPLATE 1617'!JH66,4,0))</f>
        <v>0</v>
      </c>
      <c r="G66" s="237">
        <f t="shared" si="4"/>
        <v>0</v>
      </c>
      <c r="H66" s="1" t="s">
        <v>471</v>
      </c>
      <c r="I66" s="1">
        <v>0</v>
      </c>
      <c r="J66" s="1" t="b">
        <v>0</v>
      </c>
      <c r="K66" s="284">
        <v>64</v>
      </c>
      <c r="L66" t="s">
        <v>439</v>
      </c>
      <c r="M66" t="s">
        <v>443</v>
      </c>
      <c r="N66" s="323" t="s">
        <v>460</v>
      </c>
      <c r="O66" s="76">
        <v>1005012</v>
      </c>
      <c r="P66" s="76">
        <v>369196</v>
      </c>
      <c r="Q66" s="76">
        <v>375103</v>
      </c>
      <c r="R66" s="76">
        <v>0</v>
      </c>
      <c r="S66" s="76">
        <v>0</v>
      </c>
      <c r="T66" s="76">
        <v>1749311</v>
      </c>
      <c r="U66">
        <v>1285081</v>
      </c>
      <c r="V66">
        <v>35886</v>
      </c>
      <c r="W66">
        <v>199250</v>
      </c>
      <c r="X66">
        <v>20257</v>
      </c>
      <c r="Y66">
        <v>5435</v>
      </c>
      <c r="AB66">
        <v>65482</v>
      </c>
      <c r="AC66">
        <v>202400</v>
      </c>
      <c r="AD66">
        <v>1813791</v>
      </c>
      <c r="AE66" s="1">
        <v>33</v>
      </c>
      <c r="AF66" s="1">
        <v>33</v>
      </c>
      <c r="AG66" s="1">
        <v>21785</v>
      </c>
      <c r="AH66" s="1">
        <v>0</v>
      </c>
      <c r="AI66" s="1">
        <v>3</v>
      </c>
      <c r="AJ66" s="1">
        <v>3</v>
      </c>
      <c r="AK66" s="1">
        <v>1247</v>
      </c>
      <c r="AL66" s="1">
        <v>0</v>
      </c>
      <c r="AM66" s="1">
        <v>23</v>
      </c>
      <c r="AN66" s="1">
        <v>23</v>
      </c>
      <c r="AO66" s="1">
        <v>19094</v>
      </c>
      <c r="AP66" s="1">
        <v>0</v>
      </c>
      <c r="AQ66" s="1">
        <v>0</v>
      </c>
      <c r="AR66" s="1">
        <v>0</v>
      </c>
      <c r="AS66" s="1">
        <v>0</v>
      </c>
      <c r="AT66" s="1">
        <v>0</v>
      </c>
      <c r="AU66" s="1">
        <v>0</v>
      </c>
      <c r="AV66" s="1">
        <v>0</v>
      </c>
      <c r="AW66" s="1">
        <v>0</v>
      </c>
      <c r="AX66" s="1">
        <v>0</v>
      </c>
      <c r="AY66" s="1">
        <v>0</v>
      </c>
      <c r="AZ66" s="1">
        <v>0</v>
      </c>
      <c r="BA66" s="1">
        <v>0</v>
      </c>
      <c r="BB66" s="1">
        <v>0</v>
      </c>
      <c r="BC66" s="3">
        <v>26</v>
      </c>
      <c r="BD66" s="3">
        <v>26</v>
      </c>
      <c r="BE66" s="3">
        <v>20341</v>
      </c>
      <c r="BF66" s="3">
        <v>0</v>
      </c>
      <c r="BG66" s="241">
        <v>0</v>
      </c>
      <c r="BH66" s="242">
        <v>0</v>
      </c>
      <c r="BI66" s="242">
        <v>0</v>
      </c>
      <c r="BJ66" s="243">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s="244">
        <v>0</v>
      </c>
      <c r="CJ66" s="244">
        <v>0</v>
      </c>
      <c r="CK66" s="244">
        <v>0</v>
      </c>
      <c r="CL66" s="244">
        <v>0</v>
      </c>
      <c r="CM66" s="241">
        <v>0</v>
      </c>
      <c r="CN66" s="242">
        <v>0</v>
      </c>
      <c r="CO66" s="242">
        <v>0</v>
      </c>
      <c r="CP66" s="243">
        <v>0</v>
      </c>
      <c r="CQ66" s="1">
        <v>6</v>
      </c>
      <c r="CR66" s="1">
        <v>6</v>
      </c>
      <c r="CS66" s="1">
        <v>146</v>
      </c>
      <c r="CT66" s="1">
        <v>0</v>
      </c>
      <c r="CU66" s="1">
        <v>2</v>
      </c>
      <c r="CV66" s="1">
        <v>2</v>
      </c>
      <c r="CW66" s="1">
        <v>32</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1">
        <v>0</v>
      </c>
      <c r="DO66" s="244">
        <v>2</v>
      </c>
      <c r="DP66" s="244">
        <v>2</v>
      </c>
      <c r="DQ66" s="244">
        <v>32</v>
      </c>
      <c r="DR66" s="244">
        <v>0</v>
      </c>
      <c r="DS66" s="241">
        <v>0</v>
      </c>
      <c r="DT66" s="242">
        <v>0</v>
      </c>
      <c r="DU66" s="242">
        <v>0</v>
      </c>
      <c r="DV66" s="243">
        <v>0</v>
      </c>
      <c r="DW66">
        <v>1</v>
      </c>
      <c r="DX66">
        <v>3</v>
      </c>
      <c r="DY66">
        <v>0</v>
      </c>
      <c r="DZ66">
        <v>6700</v>
      </c>
      <c r="EA66">
        <v>0</v>
      </c>
      <c r="EB66">
        <v>0</v>
      </c>
      <c r="EC66">
        <v>0</v>
      </c>
      <c r="ED66">
        <v>0</v>
      </c>
      <c r="EE66">
        <v>0</v>
      </c>
      <c r="EF66">
        <v>0</v>
      </c>
      <c r="EG66">
        <v>0</v>
      </c>
      <c r="EH66">
        <v>0</v>
      </c>
      <c r="EI66">
        <v>1</v>
      </c>
      <c r="EJ66">
        <v>2</v>
      </c>
      <c r="EK66">
        <v>0</v>
      </c>
      <c r="EL66">
        <v>750</v>
      </c>
      <c r="EM66">
        <v>0</v>
      </c>
      <c r="EN66">
        <v>0</v>
      </c>
      <c r="EO66">
        <v>0</v>
      </c>
      <c r="EP66">
        <v>0</v>
      </c>
      <c r="EQ66">
        <v>0</v>
      </c>
      <c r="ER66">
        <v>0</v>
      </c>
      <c r="ES66">
        <v>0</v>
      </c>
      <c r="ET66">
        <v>0</v>
      </c>
      <c r="EU66" s="244">
        <v>0</v>
      </c>
      <c r="EV66" s="244">
        <v>0</v>
      </c>
      <c r="EW66" s="244">
        <v>0</v>
      </c>
      <c r="EX66" s="244">
        <v>0</v>
      </c>
      <c r="EY66" s="241">
        <v>1</v>
      </c>
      <c r="EZ66" s="242">
        <v>2</v>
      </c>
      <c r="FA66" s="242">
        <v>0</v>
      </c>
      <c r="FB66" s="243">
        <v>750</v>
      </c>
      <c r="FC66">
        <v>0</v>
      </c>
      <c r="FD66">
        <v>0</v>
      </c>
      <c r="FE66">
        <v>0</v>
      </c>
      <c r="FF66">
        <v>0</v>
      </c>
      <c r="FG66">
        <v>0</v>
      </c>
      <c r="FH66">
        <v>0</v>
      </c>
      <c r="FI66">
        <v>0</v>
      </c>
      <c r="FJ66">
        <v>0</v>
      </c>
      <c r="FK66">
        <v>0</v>
      </c>
      <c r="FL66">
        <v>0</v>
      </c>
      <c r="FM66">
        <v>2</v>
      </c>
      <c r="FN66">
        <v>0</v>
      </c>
      <c r="FO66">
        <v>384300</v>
      </c>
      <c r="FP66">
        <v>0</v>
      </c>
      <c r="FQ66">
        <v>0</v>
      </c>
      <c r="FR66">
        <v>0</v>
      </c>
      <c r="FS66" t="s">
        <v>729</v>
      </c>
      <c r="FT66">
        <v>69412</v>
      </c>
      <c r="FU66">
        <v>8</v>
      </c>
      <c r="FV66">
        <v>178</v>
      </c>
      <c r="FW66">
        <v>0</v>
      </c>
      <c r="FX66">
        <v>0</v>
      </c>
      <c r="FY66">
        <v>0</v>
      </c>
      <c r="FZ66">
        <v>0</v>
      </c>
      <c r="GA66">
        <v>0</v>
      </c>
      <c r="GB66">
        <v>0</v>
      </c>
      <c r="GC66">
        <v>1</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6</v>
      </c>
      <c r="GZ66">
        <v>14</v>
      </c>
      <c r="HA66">
        <v>0</v>
      </c>
      <c r="HB66">
        <v>0</v>
      </c>
      <c r="HC66">
        <v>0</v>
      </c>
      <c r="HD66">
        <v>0</v>
      </c>
      <c r="HE66">
        <v>0</v>
      </c>
      <c r="HF66">
        <v>0</v>
      </c>
      <c r="HG66">
        <v>0</v>
      </c>
      <c r="HH66">
        <v>0</v>
      </c>
      <c r="HI66">
        <v>0</v>
      </c>
      <c r="HJ66">
        <v>0</v>
      </c>
      <c r="HK66">
        <v>0</v>
      </c>
      <c r="HL66">
        <v>0</v>
      </c>
      <c r="HM66">
        <v>0</v>
      </c>
      <c r="HN66">
        <v>0</v>
      </c>
      <c r="HO66">
        <v>0</v>
      </c>
      <c r="HP66">
        <v>8</v>
      </c>
      <c r="HQ66" s="139">
        <v>0</v>
      </c>
      <c r="HR66" s="140">
        <v>0</v>
      </c>
      <c r="HS66" s="140">
        <v>0</v>
      </c>
      <c r="HT66" s="140">
        <v>0</v>
      </c>
      <c r="HU66" s="140">
        <v>1</v>
      </c>
      <c r="HV66" s="139">
        <v>0</v>
      </c>
      <c r="HW66" s="140">
        <v>0</v>
      </c>
      <c r="HX66" s="140">
        <v>0</v>
      </c>
      <c r="HY66" s="140">
        <v>0</v>
      </c>
      <c r="HZ66" s="140">
        <v>0</v>
      </c>
      <c r="IA66" s="139">
        <v>0</v>
      </c>
      <c r="IB66" s="140">
        <v>0</v>
      </c>
      <c r="IC66" s="140">
        <v>0</v>
      </c>
      <c r="ID66" s="140">
        <v>0</v>
      </c>
      <c r="IE66" s="140">
        <v>0</v>
      </c>
      <c r="IF66" s="139">
        <v>0</v>
      </c>
      <c r="IG66" s="140">
        <v>0</v>
      </c>
      <c r="IH66" s="140">
        <v>0</v>
      </c>
      <c r="II66" s="140">
        <v>0</v>
      </c>
      <c r="IJ66" s="140">
        <v>9</v>
      </c>
      <c r="IK66" s="140">
        <v>0</v>
      </c>
      <c r="IL66" s="140">
        <v>0</v>
      </c>
      <c r="IM66" s="140">
        <v>0</v>
      </c>
      <c r="IN66" s="139">
        <v>0</v>
      </c>
      <c r="IO66" s="140">
        <v>0</v>
      </c>
      <c r="IP66" s="140">
        <v>0</v>
      </c>
      <c r="IQ66" s="140">
        <v>0</v>
      </c>
      <c r="IR66" s="141">
        <v>0</v>
      </c>
      <c r="IS66" s="139">
        <v>0</v>
      </c>
      <c r="IT66" s="141">
        <v>2</v>
      </c>
      <c r="IU66" s="141">
        <v>8</v>
      </c>
      <c r="IV66" s="141">
        <v>1</v>
      </c>
      <c r="IW66" s="180">
        <v>9</v>
      </c>
      <c r="IX66" s="182">
        <v>0.22222222222222221</v>
      </c>
      <c r="IY66" s="182">
        <v>0</v>
      </c>
      <c r="IZ66" s="183">
        <v>0</v>
      </c>
      <c r="JA66" s="140">
        <v>0</v>
      </c>
      <c r="JB66" s="140">
        <v>0</v>
      </c>
      <c r="JC66" s="1" t="s">
        <v>427</v>
      </c>
      <c r="JD66" s="1" t="s">
        <v>427</v>
      </c>
      <c r="JE66" s="1" t="s">
        <v>427</v>
      </c>
      <c r="JF66" s="1" t="s">
        <v>427</v>
      </c>
      <c r="JG66" s="1">
        <v>0</v>
      </c>
      <c r="JH66" s="1">
        <v>0</v>
      </c>
      <c r="JI66" s="284"/>
      <c r="JM66" s="261"/>
      <c r="JN66" s="262"/>
      <c r="JO66" s="284"/>
      <c r="JP66" s="284"/>
    </row>
    <row r="67" spans="1:276" x14ac:dyDescent="0.25">
      <c r="A67" s="2">
        <f>IF(OR('Table 1'!$L$2="All Regions",'Table 1'!$L$2=" "), 1,IF('Table 1'!$L$2='DATA TEMPLATE 1617'!L67,1,0))</f>
        <v>1</v>
      </c>
      <c r="B67" s="2">
        <f>IF(OR('Table 1'!$L$3="All Disciplines",'Table 1'!$L$3=" "), 1,IF('Table 1'!$L$3='DATA TEMPLATE 1617'!M67,1,0))</f>
        <v>1</v>
      </c>
      <c r="C67" s="2">
        <f>IF(OR('Table 1'!$L$4="All Organisations",'Table 1'!$L$4=" "), 1,IF('Table 1'!$L$4='DATA TEMPLATE 1617'!N67,1,0))</f>
        <v>1</v>
      </c>
      <c r="D67" s="2">
        <f t="shared" si="3"/>
        <v>3</v>
      </c>
      <c r="E67" s="236">
        <f>IF('Table 2'!$L$2="All Diverse Led",$IZ67,IF('Table 2'!$L$2='DATA TEMPLATE 1617'!JG67,4,0))</f>
        <v>2</v>
      </c>
      <c r="F67" s="236">
        <f>IF('Table 2'!$L$2="All Diverse Led",$IZ67,IF('Table 2'!$L$2='DATA TEMPLATE 1617'!JH67,4,0))</f>
        <v>2</v>
      </c>
      <c r="G67" s="237">
        <f t="shared" si="4"/>
        <v>4</v>
      </c>
      <c r="H67" s="1" t="s">
        <v>471</v>
      </c>
      <c r="I67" s="1">
        <v>0</v>
      </c>
      <c r="J67" s="1" t="b">
        <v>0</v>
      </c>
      <c r="K67" s="284">
        <v>65</v>
      </c>
      <c r="L67" t="s">
        <v>439</v>
      </c>
      <c r="M67" t="s">
        <v>440</v>
      </c>
      <c r="N67" s="323" t="s">
        <v>459</v>
      </c>
      <c r="O67" s="76">
        <v>157477</v>
      </c>
      <c r="P67" s="76">
        <v>172637</v>
      </c>
      <c r="Q67" s="76">
        <v>0</v>
      </c>
      <c r="R67" s="76">
        <v>0</v>
      </c>
      <c r="S67" s="76">
        <v>0</v>
      </c>
      <c r="T67" s="76">
        <v>330114</v>
      </c>
      <c r="U67">
        <v>174236</v>
      </c>
      <c r="V67">
        <v>4459</v>
      </c>
      <c r="W67">
        <v>45987</v>
      </c>
      <c r="X67">
        <v>23640</v>
      </c>
      <c r="Y67">
        <v>8650</v>
      </c>
      <c r="AB67">
        <v>41619</v>
      </c>
      <c r="AC67">
        <v>227</v>
      </c>
      <c r="AD67">
        <v>298818</v>
      </c>
      <c r="AE67" s="1">
        <v>25</v>
      </c>
      <c r="AF67" s="1">
        <v>25</v>
      </c>
      <c r="AG67" s="1">
        <v>0</v>
      </c>
      <c r="AH67" s="1">
        <v>235315</v>
      </c>
      <c r="AI67" s="1">
        <v>1</v>
      </c>
      <c r="AJ67" s="1">
        <v>1</v>
      </c>
      <c r="AK67" s="1">
        <v>0</v>
      </c>
      <c r="AL67" s="1">
        <v>10000</v>
      </c>
      <c r="AM67" s="1">
        <v>8</v>
      </c>
      <c r="AN67" s="1">
        <v>6</v>
      </c>
      <c r="AO67" s="1">
        <v>0</v>
      </c>
      <c r="AP67" s="254">
        <v>0</v>
      </c>
      <c r="AQ67" s="1">
        <v>0</v>
      </c>
      <c r="AR67" s="1">
        <v>0</v>
      </c>
      <c r="AS67" s="1">
        <v>0</v>
      </c>
      <c r="AT67" s="1">
        <v>0</v>
      </c>
      <c r="AU67" s="1">
        <v>0</v>
      </c>
      <c r="AV67" s="1">
        <v>0</v>
      </c>
      <c r="AW67" s="1">
        <v>0</v>
      </c>
      <c r="AX67" s="1">
        <v>0</v>
      </c>
      <c r="AY67" s="1">
        <v>0</v>
      </c>
      <c r="AZ67" s="1">
        <v>0</v>
      </c>
      <c r="BA67" s="1">
        <v>0</v>
      </c>
      <c r="BB67" s="1">
        <v>0</v>
      </c>
      <c r="BC67" s="3">
        <v>9</v>
      </c>
      <c r="BD67" s="3">
        <v>7</v>
      </c>
      <c r="BE67" s="3">
        <v>0</v>
      </c>
      <c r="BF67" s="3">
        <v>10000</v>
      </c>
      <c r="BG67" s="241">
        <v>0</v>
      </c>
      <c r="BH67" s="242">
        <v>0</v>
      </c>
      <c r="BI67" s="242">
        <v>0</v>
      </c>
      <c r="BJ67" s="243">
        <v>0</v>
      </c>
      <c r="BK67">
        <v>3</v>
      </c>
      <c r="BL67">
        <v>552</v>
      </c>
      <c r="BM67">
        <v>0</v>
      </c>
      <c r="BN67">
        <v>5300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s="244">
        <v>0</v>
      </c>
      <c r="CJ67" s="244">
        <v>0</v>
      </c>
      <c r="CK67" s="244">
        <v>0</v>
      </c>
      <c r="CL67" s="244">
        <v>0</v>
      </c>
      <c r="CM67" s="241">
        <v>0</v>
      </c>
      <c r="CN67" s="242">
        <v>0</v>
      </c>
      <c r="CO67" s="242">
        <v>0</v>
      </c>
      <c r="CP67" s="243">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1">
        <v>0</v>
      </c>
      <c r="DO67" s="244">
        <v>0</v>
      </c>
      <c r="DP67" s="244">
        <v>0</v>
      </c>
      <c r="DQ67" s="244">
        <v>0</v>
      </c>
      <c r="DR67" s="244">
        <v>0</v>
      </c>
      <c r="DS67" s="241">
        <v>0</v>
      </c>
      <c r="DT67" s="242">
        <v>0</v>
      </c>
      <c r="DU67" s="242">
        <v>0</v>
      </c>
      <c r="DV67" s="243">
        <v>0</v>
      </c>
      <c r="DW67">
        <v>7</v>
      </c>
      <c r="DX67">
        <v>12</v>
      </c>
      <c r="DY67">
        <v>0</v>
      </c>
      <c r="DZ67" s="250">
        <v>2197100</v>
      </c>
      <c r="EA67">
        <v>0</v>
      </c>
      <c r="EB67">
        <v>0</v>
      </c>
      <c r="EC67">
        <v>0</v>
      </c>
      <c r="ED67">
        <v>0</v>
      </c>
      <c r="EE67">
        <v>2</v>
      </c>
      <c r="EF67">
        <v>3</v>
      </c>
      <c r="EG67">
        <v>0</v>
      </c>
      <c r="EH67" s="252">
        <v>0</v>
      </c>
      <c r="EI67">
        <v>20</v>
      </c>
      <c r="EJ67">
        <v>5</v>
      </c>
      <c r="EK67">
        <v>0</v>
      </c>
      <c r="EL67">
        <v>2197100</v>
      </c>
      <c r="EM67">
        <v>0</v>
      </c>
      <c r="EN67">
        <v>0</v>
      </c>
      <c r="EO67">
        <v>0</v>
      </c>
      <c r="EP67">
        <v>0</v>
      </c>
      <c r="EQ67">
        <v>0</v>
      </c>
      <c r="ER67">
        <v>0</v>
      </c>
      <c r="ES67">
        <v>0</v>
      </c>
      <c r="ET67">
        <v>0</v>
      </c>
      <c r="EU67" s="244">
        <v>2</v>
      </c>
      <c r="EV67" s="244">
        <v>3</v>
      </c>
      <c r="EW67" s="244">
        <v>0</v>
      </c>
      <c r="EX67" s="244">
        <v>0</v>
      </c>
      <c r="EY67" s="241">
        <v>20</v>
      </c>
      <c r="EZ67" s="242">
        <v>5</v>
      </c>
      <c r="FA67" s="242">
        <v>0</v>
      </c>
      <c r="FB67" s="243">
        <v>2197100</v>
      </c>
      <c r="FC67">
        <v>2</v>
      </c>
      <c r="FD67">
        <v>0</v>
      </c>
      <c r="FE67">
        <v>2000000</v>
      </c>
      <c r="FF67">
        <v>0</v>
      </c>
      <c r="FG67">
        <v>0</v>
      </c>
      <c r="FH67">
        <v>0</v>
      </c>
      <c r="FI67">
        <v>1</v>
      </c>
      <c r="FJ67">
        <v>4000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2</v>
      </c>
      <c r="HM67">
        <v>6</v>
      </c>
      <c r="HN67">
        <v>0</v>
      </c>
      <c r="HO67">
        <v>0</v>
      </c>
      <c r="HP67">
        <v>0</v>
      </c>
      <c r="HQ67" s="139">
        <v>2</v>
      </c>
      <c r="HR67" s="140">
        <v>2</v>
      </c>
      <c r="HS67" s="140">
        <v>0</v>
      </c>
      <c r="HT67" s="140">
        <v>0</v>
      </c>
      <c r="HU67" s="140">
        <v>0</v>
      </c>
      <c r="HV67" s="139">
        <v>1</v>
      </c>
      <c r="HW67" s="140">
        <v>2</v>
      </c>
      <c r="HX67" s="140">
        <v>0</v>
      </c>
      <c r="HY67" s="140">
        <v>0</v>
      </c>
      <c r="HZ67" s="140">
        <v>0</v>
      </c>
      <c r="IA67" s="139">
        <v>0</v>
      </c>
      <c r="IB67" s="140">
        <v>0</v>
      </c>
      <c r="IC67" s="140">
        <v>0</v>
      </c>
      <c r="ID67" s="140">
        <v>0</v>
      </c>
      <c r="IE67" s="140">
        <v>0</v>
      </c>
      <c r="IF67" s="139">
        <v>5</v>
      </c>
      <c r="IG67" s="140">
        <v>10</v>
      </c>
      <c r="IH67" s="140">
        <v>0</v>
      </c>
      <c r="II67" s="140">
        <v>0</v>
      </c>
      <c r="IJ67" s="140">
        <v>0</v>
      </c>
      <c r="IK67" s="140">
        <v>4</v>
      </c>
      <c r="IL67" s="140">
        <v>1</v>
      </c>
      <c r="IM67" s="140">
        <v>0</v>
      </c>
      <c r="IN67" s="139">
        <v>5</v>
      </c>
      <c r="IO67" s="140">
        <v>0</v>
      </c>
      <c r="IP67" s="140">
        <v>0</v>
      </c>
      <c r="IQ67" s="140">
        <v>0</v>
      </c>
      <c r="IR67" s="141">
        <v>0</v>
      </c>
      <c r="IS67" s="139">
        <v>0</v>
      </c>
      <c r="IT67" s="141">
        <v>7</v>
      </c>
      <c r="IU67" s="141">
        <v>8</v>
      </c>
      <c r="IV67" s="141">
        <v>7</v>
      </c>
      <c r="IW67" s="180">
        <v>15</v>
      </c>
      <c r="IX67" s="182">
        <v>0.8</v>
      </c>
      <c r="IY67" s="182">
        <v>0</v>
      </c>
      <c r="IZ67" s="183">
        <v>2</v>
      </c>
      <c r="JA67" s="140" t="s">
        <v>541</v>
      </c>
      <c r="JB67" s="140">
        <v>0</v>
      </c>
      <c r="JC67" s="1" t="s">
        <v>426</v>
      </c>
      <c r="JD67" s="1" t="s">
        <v>427</v>
      </c>
      <c r="JE67" s="1" t="s">
        <v>427</v>
      </c>
      <c r="JF67" s="1" t="s">
        <v>427</v>
      </c>
      <c r="JG67" s="140" t="s">
        <v>541</v>
      </c>
      <c r="JH67" s="1">
        <v>0</v>
      </c>
      <c r="JI67" s="284"/>
      <c r="JM67" s="261"/>
      <c r="JN67" s="262"/>
      <c r="JO67" s="284"/>
      <c r="JP67" s="284"/>
    </row>
    <row r="68" spans="1:276" x14ac:dyDescent="0.25">
      <c r="A68" s="2">
        <f>IF(OR('Table 1'!$L$2="All Regions",'Table 1'!$L$2=" "), 1,IF('Table 1'!$L$2='DATA TEMPLATE 1617'!L68,1,0))</f>
        <v>1</v>
      </c>
      <c r="B68" s="2">
        <f>IF(OR('Table 1'!$L$3="All Disciplines",'Table 1'!$L$3=" "), 1,IF('Table 1'!$L$3='DATA TEMPLATE 1617'!M68,1,0))</f>
        <v>1</v>
      </c>
      <c r="C68" s="2">
        <f>IF(OR('Table 1'!$L$4="All Organisations",'Table 1'!$L$4=" "), 1,IF('Table 1'!$L$4='DATA TEMPLATE 1617'!N68,1,0))</f>
        <v>1</v>
      </c>
      <c r="D68" s="2">
        <f t="shared" si="3"/>
        <v>3</v>
      </c>
      <c r="E68" s="236">
        <f>IF('Table 2'!$L$2="All Diverse Led",$IZ68,IF('Table 2'!$L$2='DATA TEMPLATE 1617'!JG68,4,0))</f>
        <v>0</v>
      </c>
      <c r="F68" s="236">
        <f>IF('Table 2'!$L$2="All Diverse Led",$IZ68,IF('Table 2'!$L$2='DATA TEMPLATE 1617'!JH68,4,0))</f>
        <v>0</v>
      </c>
      <c r="G68" s="237">
        <f t="shared" si="4"/>
        <v>0</v>
      </c>
      <c r="H68" s="1" t="s">
        <v>471</v>
      </c>
      <c r="I68" s="1">
        <v>0</v>
      </c>
      <c r="J68" s="1" t="b">
        <v>0</v>
      </c>
      <c r="K68" s="284">
        <v>66</v>
      </c>
      <c r="L68" t="s">
        <v>439</v>
      </c>
      <c r="M68" t="s">
        <v>438</v>
      </c>
      <c r="N68" s="323" t="s">
        <v>459</v>
      </c>
      <c r="O68" s="76">
        <v>329913</v>
      </c>
      <c r="P68" s="76">
        <v>267276</v>
      </c>
      <c r="Q68" s="76">
        <v>28116</v>
      </c>
      <c r="R68" s="76">
        <v>9600</v>
      </c>
      <c r="S68" s="76">
        <v>0</v>
      </c>
      <c r="T68" s="76">
        <v>634905</v>
      </c>
      <c r="U68">
        <v>378438</v>
      </c>
      <c r="V68">
        <v>40869</v>
      </c>
      <c r="W68">
        <v>0</v>
      </c>
      <c r="X68">
        <v>47748</v>
      </c>
      <c r="Y68">
        <v>61313</v>
      </c>
      <c r="AB68">
        <v>95137</v>
      </c>
      <c r="AC68">
        <v>0</v>
      </c>
      <c r="AD68">
        <v>623505</v>
      </c>
      <c r="AE68" s="1">
        <v>10</v>
      </c>
      <c r="AF68" s="1">
        <v>10</v>
      </c>
      <c r="AG68" s="1">
        <v>0</v>
      </c>
      <c r="AH68" s="1">
        <v>700</v>
      </c>
      <c r="AI68" s="1">
        <v>0</v>
      </c>
      <c r="AJ68" s="1">
        <v>0</v>
      </c>
      <c r="AK68" s="1">
        <v>0</v>
      </c>
      <c r="AL68" s="1">
        <v>0</v>
      </c>
      <c r="AM68" s="1">
        <v>0</v>
      </c>
      <c r="AN68" s="1">
        <v>0</v>
      </c>
      <c r="AO68" s="1">
        <v>0</v>
      </c>
      <c r="AP68" s="1">
        <v>0</v>
      </c>
      <c r="AQ68" s="1">
        <v>10</v>
      </c>
      <c r="AR68" s="1">
        <v>10</v>
      </c>
      <c r="AS68" s="1">
        <v>0</v>
      </c>
      <c r="AT68" s="1">
        <v>700</v>
      </c>
      <c r="AU68" s="1">
        <v>0</v>
      </c>
      <c r="AV68" s="1">
        <v>0</v>
      </c>
      <c r="AW68" s="1">
        <v>0</v>
      </c>
      <c r="AX68" s="1">
        <v>0</v>
      </c>
      <c r="AY68" s="1">
        <v>0</v>
      </c>
      <c r="AZ68" s="1">
        <v>0</v>
      </c>
      <c r="BA68" s="1">
        <v>0</v>
      </c>
      <c r="BB68" s="1">
        <v>0</v>
      </c>
      <c r="BC68" s="3">
        <v>0</v>
      </c>
      <c r="BD68" s="3">
        <v>0</v>
      </c>
      <c r="BE68" s="3">
        <v>0</v>
      </c>
      <c r="BF68" s="3">
        <v>0</v>
      </c>
      <c r="BG68" s="241">
        <v>10</v>
      </c>
      <c r="BH68" s="242">
        <v>10</v>
      </c>
      <c r="BI68" s="242">
        <v>0</v>
      </c>
      <c r="BJ68" s="243">
        <v>700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s="244">
        <v>0</v>
      </c>
      <c r="CJ68" s="244">
        <v>0</v>
      </c>
      <c r="CK68" s="244">
        <v>0</v>
      </c>
      <c r="CL68" s="244">
        <v>0</v>
      </c>
      <c r="CM68" s="241">
        <v>0</v>
      </c>
      <c r="CN68" s="242">
        <v>0</v>
      </c>
      <c r="CO68" s="242">
        <v>0</v>
      </c>
      <c r="CP68" s="243">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1">
        <v>0</v>
      </c>
      <c r="DO68" s="244">
        <v>0</v>
      </c>
      <c r="DP68" s="244">
        <v>0</v>
      </c>
      <c r="DQ68" s="244">
        <v>0</v>
      </c>
      <c r="DR68" s="244">
        <v>0</v>
      </c>
      <c r="DS68" s="241">
        <v>0</v>
      </c>
      <c r="DT68" s="242">
        <v>0</v>
      </c>
      <c r="DU68" s="242">
        <v>0</v>
      </c>
      <c r="DV68" s="243">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s="244">
        <v>0</v>
      </c>
      <c r="EV68" s="244">
        <v>0</v>
      </c>
      <c r="EW68" s="244">
        <v>0</v>
      </c>
      <c r="EX68" s="244">
        <v>0</v>
      </c>
      <c r="EY68" s="241">
        <v>0</v>
      </c>
      <c r="EZ68" s="242">
        <v>0</v>
      </c>
      <c r="FA68" s="242">
        <v>0</v>
      </c>
      <c r="FB68" s="243">
        <v>0</v>
      </c>
      <c r="FC68">
        <v>0</v>
      </c>
      <c r="FD68">
        <v>0</v>
      </c>
      <c r="FE68">
        <v>0</v>
      </c>
      <c r="FF68">
        <v>624</v>
      </c>
      <c r="FG68">
        <v>500000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2</v>
      </c>
      <c r="HM68">
        <v>5</v>
      </c>
      <c r="HN68">
        <v>0</v>
      </c>
      <c r="HO68">
        <v>0</v>
      </c>
      <c r="HP68">
        <v>0</v>
      </c>
      <c r="HQ68" s="139">
        <v>5</v>
      </c>
      <c r="HR68" s="140">
        <v>1</v>
      </c>
      <c r="HS68" s="140">
        <v>0</v>
      </c>
      <c r="HT68" s="140">
        <v>0</v>
      </c>
      <c r="HU68" s="140">
        <v>0</v>
      </c>
      <c r="HV68" s="139">
        <v>0</v>
      </c>
      <c r="HW68" s="140">
        <v>0</v>
      </c>
      <c r="HX68" s="140">
        <v>0</v>
      </c>
      <c r="HY68" s="140">
        <v>0</v>
      </c>
      <c r="HZ68" s="140">
        <v>0</v>
      </c>
      <c r="IA68" s="139">
        <v>0</v>
      </c>
      <c r="IB68" s="140">
        <v>0</v>
      </c>
      <c r="IC68" s="140">
        <v>0</v>
      </c>
      <c r="ID68" s="140">
        <v>0</v>
      </c>
      <c r="IE68" s="140">
        <v>0</v>
      </c>
      <c r="IF68" s="139">
        <v>7</v>
      </c>
      <c r="IG68" s="140">
        <v>6</v>
      </c>
      <c r="IH68" s="140">
        <v>0</v>
      </c>
      <c r="II68" s="140">
        <v>0</v>
      </c>
      <c r="IJ68" s="140">
        <v>0</v>
      </c>
      <c r="IK68" s="140">
        <v>2</v>
      </c>
      <c r="IL68" s="140">
        <v>0</v>
      </c>
      <c r="IM68" s="140">
        <v>0</v>
      </c>
      <c r="IN68" s="139">
        <v>2</v>
      </c>
      <c r="IO68" s="140">
        <v>0</v>
      </c>
      <c r="IP68" s="140">
        <v>0</v>
      </c>
      <c r="IQ68" s="140">
        <v>0</v>
      </c>
      <c r="IR68" s="141">
        <v>0</v>
      </c>
      <c r="IS68" s="139">
        <v>0</v>
      </c>
      <c r="IT68" s="141">
        <v>3</v>
      </c>
      <c r="IU68" s="141">
        <v>7</v>
      </c>
      <c r="IV68" s="141">
        <v>6</v>
      </c>
      <c r="IW68" s="180">
        <v>13</v>
      </c>
      <c r="IX68" s="182">
        <v>0.38461538461538464</v>
      </c>
      <c r="IY68" s="182">
        <v>0</v>
      </c>
      <c r="IZ68" s="183">
        <v>0</v>
      </c>
      <c r="JA68" s="140">
        <v>0</v>
      </c>
      <c r="JB68" s="140">
        <v>0</v>
      </c>
      <c r="JC68" s="1" t="s">
        <v>427</v>
      </c>
      <c r="JD68" s="1" t="s">
        <v>427</v>
      </c>
      <c r="JE68" s="1" t="s">
        <v>427</v>
      </c>
      <c r="JF68" s="1" t="s">
        <v>426</v>
      </c>
      <c r="JG68" s="1">
        <v>0</v>
      </c>
      <c r="JH68" s="1">
        <v>0</v>
      </c>
      <c r="JI68" s="284"/>
      <c r="JM68" s="261"/>
      <c r="JN68" s="262"/>
      <c r="JO68" s="284"/>
      <c r="JP68" s="284"/>
    </row>
    <row r="69" spans="1:276" x14ac:dyDescent="0.25">
      <c r="A69" s="2">
        <f>IF(OR('Table 1'!$L$2="All Regions",'Table 1'!$L$2=" "), 1,IF('Table 1'!$L$2='DATA TEMPLATE 1617'!L69,1,0))</f>
        <v>1</v>
      </c>
      <c r="B69" s="2">
        <f>IF(OR('Table 1'!$L$3="All Disciplines",'Table 1'!$L$3=" "), 1,IF('Table 1'!$L$3='DATA TEMPLATE 1617'!M69,1,0))</f>
        <v>1</v>
      </c>
      <c r="C69" s="2">
        <f>IF(OR('Table 1'!$L$4="All Organisations",'Table 1'!$L$4=" "), 1,IF('Table 1'!$L$4='DATA TEMPLATE 1617'!N69,1,0))</f>
        <v>1</v>
      </c>
      <c r="D69" s="2">
        <f t="shared" si="3"/>
        <v>3</v>
      </c>
      <c r="E69" s="236">
        <f>IF('Table 2'!$L$2="All Diverse Led",$IZ69,IF('Table 2'!$L$2='DATA TEMPLATE 1617'!JG69,4,0))</f>
        <v>0</v>
      </c>
      <c r="F69" s="236">
        <f>IF('Table 2'!$L$2="All Diverse Led",$IZ69,IF('Table 2'!$L$2='DATA TEMPLATE 1617'!JH69,4,0))</f>
        <v>0</v>
      </c>
      <c r="G69" s="237">
        <f t="shared" si="4"/>
        <v>0</v>
      </c>
      <c r="H69" s="1" t="s">
        <v>471</v>
      </c>
      <c r="I69" s="1">
        <v>0</v>
      </c>
      <c r="J69" s="1" t="b">
        <v>0</v>
      </c>
      <c r="K69" s="284">
        <v>67</v>
      </c>
      <c r="L69" t="s">
        <v>439</v>
      </c>
      <c r="M69" t="s">
        <v>437</v>
      </c>
      <c r="N69" s="323" t="s">
        <v>459</v>
      </c>
      <c r="O69" s="76">
        <v>143119</v>
      </c>
      <c r="P69" s="76">
        <v>404010</v>
      </c>
      <c r="Q69" s="76">
        <v>47389</v>
      </c>
      <c r="R69" s="76">
        <v>18376</v>
      </c>
      <c r="S69" s="76">
        <v>0</v>
      </c>
      <c r="T69" s="76">
        <v>612894</v>
      </c>
      <c r="U69">
        <v>465226</v>
      </c>
      <c r="V69">
        <v>40746</v>
      </c>
      <c r="W69">
        <v>0</v>
      </c>
      <c r="X69">
        <v>47519</v>
      </c>
      <c r="Y69">
        <v>15047</v>
      </c>
      <c r="AB69">
        <v>18425</v>
      </c>
      <c r="AC69">
        <v>14274</v>
      </c>
      <c r="AD69">
        <v>601237</v>
      </c>
      <c r="AE69" s="1">
        <v>103</v>
      </c>
      <c r="AF69" s="1">
        <v>103</v>
      </c>
      <c r="AG69" s="1">
        <v>25467</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1">
        <v>0</v>
      </c>
      <c r="BC69" s="3">
        <v>0</v>
      </c>
      <c r="BD69" s="3">
        <v>0</v>
      </c>
      <c r="BE69" s="3">
        <v>0</v>
      </c>
      <c r="BF69" s="3">
        <v>0</v>
      </c>
      <c r="BG69" s="241">
        <v>0</v>
      </c>
      <c r="BH69" s="242">
        <v>0</v>
      </c>
      <c r="BI69" s="242">
        <v>0</v>
      </c>
      <c r="BJ69" s="243">
        <v>0</v>
      </c>
      <c r="BK69">
        <v>1</v>
      </c>
      <c r="BL69">
        <v>120</v>
      </c>
      <c r="BM69">
        <v>0</v>
      </c>
      <c r="BN69">
        <v>3000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s="244">
        <v>0</v>
      </c>
      <c r="CJ69" s="244">
        <v>0</v>
      </c>
      <c r="CK69" s="244">
        <v>0</v>
      </c>
      <c r="CL69" s="244">
        <v>0</v>
      </c>
      <c r="CM69" s="241">
        <v>0</v>
      </c>
      <c r="CN69" s="242">
        <v>0</v>
      </c>
      <c r="CO69" s="242">
        <v>0</v>
      </c>
      <c r="CP69" s="243">
        <v>0</v>
      </c>
      <c r="CQ69" s="1">
        <v>1</v>
      </c>
      <c r="CR69" s="1">
        <v>1</v>
      </c>
      <c r="CS69" s="1">
        <v>58</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1">
        <v>0</v>
      </c>
      <c r="DO69" s="244">
        <v>0</v>
      </c>
      <c r="DP69" s="244">
        <v>0</v>
      </c>
      <c r="DQ69" s="244">
        <v>0</v>
      </c>
      <c r="DR69" s="244">
        <v>0</v>
      </c>
      <c r="DS69" s="241">
        <v>0</v>
      </c>
      <c r="DT69" s="242">
        <v>0</v>
      </c>
      <c r="DU69" s="242">
        <v>0</v>
      </c>
      <c r="DV69" s="243">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s="244">
        <v>0</v>
      </c>
      <c r="EV69" s="244">
        <v>0</v>
      </c>
      <c r="EW69" s="244">
        <v>0</v>
      </c>
      <c r="EX69" s="244">
        <v>0</v>
      </c>
      <c r="EY69" s="241">
        <v>0</v>
      </c>
      <c r="EZ69" s="242">
        <v>0</v>
      </c>
      <c r="FA69" s="242">
        <v>0</v>
      </c>
      <c r="FB69" s="243">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1</v>
      </c>
      <c r="GN69">
        <v>2000</v>
      </c>
      <c r="GO69">
        <v>0</v>
      </c>
      <c r="GP69">
        <v>0</v>
      </c>
      <c r="GQ69">
        <v>0</v>
      </c>
      <c r="GR69">
        <v>0</v>
      </c>
      <c r="GS69">
        <v>0</v>
      </c>
      <c r="GT69">
        <v>0</v>
      </c>
      <c r="GU69">
        <v>0</v>
      </c>
      <c r="GV69">
        <v>0</v>
      </c>
      <c r="GW69">
        <v>0</v>
      </c>
      <c r="GX69">
        <v>0</v>
      </c>
      <c r="GY69">
        <v>0</v>
      </c>
      <c r="GZ69">
        <v>0</v>
      </c>
      <c r="HA69">
        <v>0</v>
      </c>
      <c r="HB69">
        <v>0</v>
      </c>
      <c r="HC69">
        <v>0</v>
      </c>
      <c r="HD69">
        <v>0</v>
      </c>
      <c r="HE69">
        <v>0</v>
      </c>
      <c r="HF69">
        <v>0</v>
      </c>
      <c r="HG69">
        <v>0</v>
      </c>
      <c r="HH69">
        <v>0</v>
      </c>
      <c r="HI69">
        <v>0</v>
      </c>
      <c r="HJ69">
        <v>0</v>
      </c>
      <c r="HK69">
        <v>0</v>
      </c>
      <c r="HL69">
        <v>3</v>
      </c>
      <c r="HM69">
        <v>4</v>
      </c>
      <c r="HN69">
        <v>1</v>
      </c>
      <c r="HO69">
        <v>0</v>
      </c>
      <c r="HP69">
        <v>0</v>
      </c>
      <c r="HQ69" s="139">
        <v>2</v>
      </c>
      <c r="HR69" s="140">
        <v>0</v>
      </c>
      <c r="HS69" s="140">
        <v>0</v>
      </c>
      <c r="HT69" s="140">
        <v>0</v>
      </c>
      <c r="HU69" s="140">
        <v>0</v>
      </c>
      <c r="HV69" s="139">
        <v>5</v>
      </c>
      <c r="HW69" s="140">
        <v>4</v>
      </c>
      <c r="HX69" s="140">
        <v>2</v>
      </c>
      <c r="HY69" s="140">
        <v>0</v>
      </c>
      <c r="HZ69" s="140">
        <v>0</v>
      </c>
      <c r="IA69" s="139">
        <v>0</v>
      </c>
      <c r="IB69" s="140">
        <v>0</v>
      </c>
      <c r="IC69" s="140">
        <v>0</v>
      </c>
      <c r="ID69" s="140">
        <v>0</v>
      </c>
      <c r="IE69" s="140">
        <v>0</v>
      </c>
      <c r="IF69" s="139">
        <v>10</v>
      </c>
      <c r="IG69" s="140">
        <v>8</v>
      </c>
      <c r="IH69" s="140">
        <v>3</v>
      </c>
      <c r="II69" s="140">
        <v>0</v>
      </c>
      <c r="IJ69" s="140">
        <v>0</v>
      </c>
      <c r="IK69" s="140">
        <v>0</v>
      </c>
      <c r="IL69" s="140">
        <v>7</v>
      </c>
      <c r="IM69" s="140">
        <v>0</v>
      </c>
      <c r="IN69" s="139">
        <v>7</v>
      </c>
      <c r="IO69" s="140">
        <v>0</v>
      </c>
      <c r="IP69" s="140">
        <v>1</v>
      </c>
      <c r="IQ69" s="140">
        <v>0</v>
      </c>
      <c r="IR69" s="141">
        <v>1</v>
      </c>
      <c r="IS69" s="139">
        <v>1</v>
      </c>
      <c r="IT69" s="141">
        <v>5</v>
      </c>
      <c r="IU69" s="141">
        <v>8</v>
      </c>
      <c r="IV69" s="141">
        <v>13</v>
      </c>
      <c r="IW69" s="180">
        <v>21</v>
      </c>
      <c r="IX69" s="182">
        <v>0.5714285714285714</v>
      </c>
      <c r="IY69" s="182">
        <v>9.5238095238095233E-2</v>
      </c>
      <c r="IZ69" s="183">
        <v>0</v>
      </c>
      <c r="JA69" s="140" t="s">
        <v>541</v>
      </c>
      <c r="JB69" s="140">
        <v>0</v>
      </c>
      <c r="JC69" s="1" t="s">
        <v>427</v>
      </c>
      <c r="JD69" s="1" t="s">
        <v>427</v>
      </c>
      <c r="JE69" s="1" t="s">
        <v>426</v>
      </c>
      <c r="JF69" s="1" t="s">
        <v>427</v>
      </c>
      <c r="JG69" s="1">
        <v>0</v>
      </c>
      <c r="JH69" s="1">
        <v>0</v>
      </c>
      <c r="JI69" s="284"/>
      <c r="JM69" s="261"/>
      <c r="JN69" s="262"/>
      <c r="JO69" s="284"/>
      <c r="JP69" s="284"/>
    </row>
    <row r="70" spans="1:276" x14ac:dyDescent="0.25">
      <c r="A70" s="2">
        <f>IF(OR('Table 1'!$L$2="All Regions",'Table 1'!$L$2=" "), 1,IF('Table 1'!$L$2='DATA TEMPLATE 1617'!L70,1,0))</f>
        <v>1</v>
      </c>
      <c r="B70" s="2">
        <f>IF(OR('Table 1'!$L$3="All Disciplines",'Table 1'!$L$3=" "), 1,IF('Table 1'!$L$3='DATA TEMPLATE 1617'!M70,1,0))</f>
        <v>1</v>
      </c>
      <c r="C70" s="2">
        <f>IF(OR('Table 1'!$L$4="All Organisations",'Table 1'!$L$4=" "), 1,IF('Table 1'!$L$4='DATA TEMPLATE 1617'!N70,1,0))</f>
        <v>1</v>
      </c>
      <c r="D70" s="2">
        <f t="shared" si="3"/>
        <v>3</v>
      </c>
      <c r="E70" s="236">
        <f>IF('Table 2'!$L$2="All Diverse Led",$IZ70,IF('Table 2'!$L$2='DATA TEMPLATE 1617'!JG70,4,0))</f>
        <v>0</v>
      </c>
      <c r="F70" s="236">
        <f>IF('Table 2'!$L$2="All Diverse Led",$IZ70,IF('Table 2'!$L$2='DATA TEMPLATE 1617'!JH70,4,0))</f>
        <v>0</v>
      </c>
      <c r="G70" s="237">
        <f t="shared" si="4"/>
        <v>0</v>
      </c>
      <c r="H70" s="1" t="s">
        <v>471</v>
      </c>
      <c r="I70" s="1">
        <v>0</v>
      </c>
      <c r="J70" s="1" t="b">
        <v>0</v>
      </c>
      <c r="K70" s="284">
        <v>68</v>
      </c>
      <c r="L70" t="s">
        <v>439</v>
      </c>
      <c r="M70" t="s">
        <v>443</v>
      </c>
      <c r="N70" s="323" t="s">
        <v>460</v>
      </c>
      <c r="O70" s="76">
        <v>6928</v>
      </c>
      <c r="P70" s="76">
        <v>80433</v>
      </c>
      <c r="Q70" s="76">
        <v>18477</v>
      </c>
      <c r="R70" s="76">
        <v>0</v>
      </c>
      <c r="S70" s="76">
        <v>0</v>
      </c>
      <c r="T70" s="76">
        <v>105838</v>
      </c>
      <c r="U70">
        <v>19798</v>
      </c>
      <c r="V70">
        <v>0</v>
      </c>
      <c r="W70">
        <v>0</v>
      </c>
      <c r="X70">
        <v>0</v>
      </c>
      <c r="Y70">
        <v>4500</v>
      </c>
      <c r="AB70">
        <v>37007</v>
      </c>
      <c r="AC70">
        <v>0</v>
      </c>
      <c r="AD70">
        <v>61305</v>
      </c>
      <c r="AE70" s="1">
        <v>0</v>
      </c>
      <c r="AF70" s="1">
        <v>0</v>
      </c>
      <c r="AG70" s="1">
        <v>0</v>
      </c>
      <c r="AH70" s="1">
        <v>0</v>
      </c>
      <c r="AI70" s="1">
        <v>0</v>
      </c>
      <c r="AJ70" s="1">
        <v>0</v>
      </c>
      <c r="AK70" s="1">
        <v>0</v>
      </c>
      <c r="AL70" s="1">
        <v>0</v>
      </c>
      <c r="AM70" s="1">
        <v>0</v>
      </c>
      <c r="AN70" s="1">
        <v>0</v>
      </c>
      <c r="AO70" s="1">
        <v>0</v>
      </c>
      <c r="AP70" s="1">
        <v>0</v>
      </c>
      <c r="AQ70" s="1">
        <v>0</v>
      </c>
      <c r="AR70" s="1">
        <v>0</v>
      </c>
      <c r="AS70" s="1">
        <v>0</v>
      </c>
      <c r="AT70" s="1">
        <v>0</v>
      </c>
      <c r="AU70" s="1">
        <v>0</v>
      </c>
      <c r="AV70" s="1">
        <v>0</v>
      </c>
      <c r="AW70" s="1">
        <v>0</v>
      </c>
      <c r="AX70" s="1">
        <v>0</v>
      </c>
      <c r="AY70" s="1">
        <v>0</v>
      </c>
      <c r="AZ70" s="1">
        <v>0</v>
      </c>
      <c r="BA70" s="1">
        <v>0</v>
      </c>
      <c r="BB70" s="1">
        <v>0</v>
      </c>
      <c r="BC70" s="3">
        <v>0</v>
      </c>
      <c r="BD70" s="3">
        <v>0</v>
      </c>
      <c r="BE70" s="3">
        <v>0</v>
      </c>
      <c r="BF70" s="3">
        <v>0</v>
      </c>
      <c r="BG70" s="241">
        <v>0</v>
      </c>
      <c r="BH70" s="242">
        <v>0</v>
      </c>
      <c r="BI70" s="242">
        <v>0</v>
      </c>
      <c r="BJ70" s="243">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s="244">
        <v>0</v>
      </c>
      <c r="CJ70" s="244">
        <v>0</v>
      </c>
      <c r="CK70" s="244">
        <v>0</v>
      </c>
      <c r="CL70" s="244">
        <v>0</v>
      </c>
      <c r="CM70" s="241">
        <v>0</v>
      </c>
      <c r="CN70" s="242">
        <v>0</v>
      </c>
      <c r="CO70" s="242">
        <v>0</v>
      </c>
      <c r="CP70" s="243">
        <v>0</v>
      </c>
      <c r="CQ70" s="1">
        <v>14</v>
      </c>
      <c r="CR70" s="1">
        <v>14</v>
      </c>
      <c r="CS70" s="1">
        <v>839</v>
      </c>
      <c r="CT70" s="1">
        <v>20</v>
      </c>
      <c r="CU70" s="1">
        <v>6</v>
      </c>
      <c r="CV70" s="1">
        <v>6</v>
      </c>
      <c r="CW70" s="1">
        <v>88</v>
      </c>
      <c r="CX70" s="1">
        <v>0</v>
      </c>
      <c r="CY70" s="1">
        <v>8</v>
      </c>
      <c r="CZ70" s="1">
        <v>8</v>
      </c>
      <c r="DA70" s="1">
        <v>741</v>
      </c>
      <c r="DB70" s="1">
        <v>20</v>
      </c>
      <c r="DC70" s="1">
        <v>0</v>
      </c>
      <c r="DD70" s="1">
        <v>0</v>
      </c>
      <c r="DE70" s="1">
        <v>0</v>
      </c>
      <c r="DF70" s="1">
        <v>0</v>
      </c>
      <c r="DG70" s="1">
        <v>0</v>
      </c>
      <c r="DH70" s="1">
        <v>0</v>
      </c>
      <c r="DI70" s="1">
        <v>0</v>
      </c>
      <c r="DJ70" s="1">
        <v>0</v>
      </c>
      <c r="DK70" s="1">
        <v>0</v>
      </c>
      <c r="DL70" s="1">
        <v>0</v>
      </c>
      <c r="DM70" s="1">
        <v>0</v>
      </c>
      <c r="DN70" s="1">
        <v>0</v>
      </c>
      <c r="DO70" s="244">
        <v>14</v>
      </c>
      <c r="DP70" s="244">
        <v>14</v>
      </c>
      <c r="DQ70" s="244">
        <v>829</v>
      </c>
      <c r="DR70" s="244">
        <v>20</v>
      </c>
      <c r="DS70" s="241">
        <v>0</v>
      </c>
      <c r="DT70" s="242">
        <v>0</v>
      </c>
      <c r="DU70" s="242">
        <v>0</v>
      </c>
      <c r="DV70" s="243">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s="244">
        <v>0</v>
      </c>
      <c r="EV70" s="244">
        <v>0</v>
      </c>
      <c r="EW70" s="244">
        <v>0</v>
      </c>
      <c r="EX70" s="244">
        <v>0</v>
      </c>
      <c r="EY70" s="241">
        <v>0</v>
      </c>
      <c r="EZ70" s="242">
        <v>0</v>
      </c>
      <c r="FA70" s="242">
        <v>0</v>
      </c>
      <c r="FB70" s="243">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v>0</v>
      </c>
      <c r="GV70">
        <v>0</v>
      </c>
      <c r="GW70">
        <v>0</v>
      </c>
      <c r="GX70">
        <v>0</v>
      </c>
      <c r="GY70">
        <v>0</v>
      </c>
      <c r="GZ70">
        <v>0</v>
      </c>
      <c r="HA70">
        <v>0</v>
      </c>
      <c r="HB70">
        <v>0</v>
      </c>
      <c r="HC70">
        <v>0</v>
      </c>
      <c r="HD70">
        <v>0</v>
      </c>
      <c r="HE70">
        <v>0</v>
      </c>
      <c r="HF70">
        <v>0</v>
      </c>
      <c r="HG70">
        <v>0</v>
      </c>
      <c r="HH70">
        <v>0</v>
      </c>
      <c r="HI70">
        <v>0</v>
      </c>
      <c r="HJ70">
        <v>0</v>
      </c>
      <c r="HK70">
        <v>0</v>
      </c>
      <c r="HL70">
        <v>1</v>
      </c>
      <c r="HM70">
        <v>3</v>
      </c>
      <c r="HN70">
        <v>0</v>
      </c>
      <c r="HO70">
        <v>0</v>
      </c>
      <c r="HP70">
        <v>0</v>
      </c>
      <c r="HQ70" s="139">
        <v>2</v>
      </c>
      <c r="HR70" s="140">
        <v>0</v>
      </c>
      <c r="HS70" s="140">
        <v>0</v>
      </c>
      <c r="HT70" s="140">
        <v>0</v>
      </c>
      <c r="HU70" s="140">
        <v>0</v>
      </c>
      <c r="HV70" s="139">
        <v>0</v>
      </c>
      <c r="HW70" s="140">
        <v>0</v>
      </c>
      <c r="HX70" s="140">
        <v>0</v>
      </c>
      <c r="HY70" s="140">
        <v>0</v>
      </c>
      <c r="HZ70" s="140">
        <v>0</v>
      </c>
      <c r="IA70" s="139">
        <v>0</v>
      </c>
      <c r="IB70" s="140">
        <v>0</v>
      </c>
      <c r="IC70" s="140">
        <v>0</v>
      </c>
      <c r="ID70" s="140">
        <v>0</v>
      </c>
      <c r="IE70" s="140">
        <v>0</v>
      </c>
      <c r="IF70" s="139">
        <v>3</v>
      </c>
      <c r="IG70" s="140">
        <v>3</v>
      </c>
      <c r="IH70" s="140">
        <v>0</v>
      </c>
      <c r="II70" s="140">
        <v>0</v>
      </c>
      <c r="IJ70" s="140">
        <v>0</v>
      </c>
      <c r="IK70" s="140">
        <v>2</v>
      </c>
      <c r="IL70" s="140">
        <v>0</v>
      </c>
      <c r="IM70" s="140">
        <v>0</v>
      </c>
      <c r="IN70" s="139">
        <v>2</v>
      </c>
      <c r="IO70" s="140">
        <v>0</v>
      </c>
      <c r="IP70" s="140">
        <v>0</v>
      </c>
      <c r="IQ70" s="140">
        <v>0</v>
      </c>
      <c r="IR70" s="141">
        <v>0</v>
      </c>
      <c r="IS70" s="139">
        <v>1</v>
      </c>
      <c r="IT70" s="141">
        <v>1</v>
      </c>
      <c r="IU70" s="141">
        <v>4</v>
      </c>
      <c r="IV70" s="141">
        <v>2</v>
      </c>
      <c r="IW70" s="180">
        <v>6</v>
      </c>
      <c r="IX70" s="182">
        <v>0.5</v>
      </c>
      <c r="IY70" s="182">
        <v>0.16666666666666666</v>
      </c>
      <c r="IZ70" s="183">
        <v>0</v>
      </c>
      <c r="JA70" s="140">
        <v>0</v>
      </c>
      <c r="JB70" s="140">
        <v>0</v>
      </c>
      <c r="JC70" s="1" t="s">
        <v>427</v>
      </c>
      <c r="JD70" s="1" t="s">
        <v>427</v>
      </c>
      <c r="JE70" s="1" t="s">
        <v>427</v>
      </c>
      <c r="JF70" s="1" t="s">
        <v>427</v>
      </c>
      <c r="JG70" s="1">
        <v>0</v>
      </c>
      <c r="JH70" s="1">
        <v>0</v>
      </c>
      <c r="JI70" s="284"/>
      <c r="JM70" s="261"/>
      <c r="JN70" s="262"/>
      <c r="JO70" s="284"/>
      <c r="JP70" s="284"/>
    </row>
    <row r="71" spans="1:276" x14ac:dyDescent="0.25">
      <c r="A71" s="2">
        <f>IF(OR('Table 1'!$L$2="All Regions",'Table 1'!$L$2=" "), 1,IF('Table 1'!$L$2='DATA TEMPLATE 1617'!L71,1,0))</f>
        <v>1</v>
      </c>
      <c r="B71" s="2">
        <f>IF(OR('Table 1'!$L$3="All Disciplines",'Table 1'!$L$3=" "), 1,IF('Table 1'!$L$3='DATA TEMPLATE 1617'!M71,1,0))</f>
        <v>1</v>
      </c>
      <c r="C71" s="2">
        <f>IF(OR('Table 1'!$L$4="All Organisations",'Table 1'!$L$4=" "), 1,IF('Table 1'!$L$4='DATA TEMPLATE 1617'!N71,1,0))</f>
        <v>1</v>
      </c>
      <c r="D71" s="2">
        <f t="shared" si="3"/>
        <v>3</v>
      </c>
      <c r="E71" s="236">
        <f>IF('Table 2'!$L$2="All Diverse Led",$IZ71,IF('Table 2'!$L$2='DATA TEMPLATE 1617'!JG71,4,0))</f>
        <v>0</v>
      </c>
      <c r="F71" s="236">
        <f>IF('Table 2'!$L$2="All Diverse Led",$IZ71,IF('Table 2'!$L$2='DATA TEMPLATE 1617'!JH71,4,0))</f>
        <v>0</v>
      </c>
      <c r="G71" s="237">
        <f t="shared" si="4"/>
        <v>0</v>
      </c>
      <c r="H71" s="1" t="s">
        <v>471</v>
      </c>
      <c r="I71" s="1">
        <v>0</v>
      </c>
      <c r="J71" s="1" t="b">
        <v>0</v>
      </c>
      <c r="K71" s="284">
        <v>69</v>
      </c>
      <c r="L71" t="s">
        <v>439</v>
      </c>
      <c r="M71" t="s">
        <v>442</v>
      </c>
      <c r="N71" s="323" t="s">
        <v>458</v>
      </c>
      <c r="O71" s="76">
        <v>30878</v>
      </c>
      <c r="P71" s="76">
        <v>76803</v>
      </c>
      <c r="Q71" s="76">
        <v>5988</v>
      </c>
      <c r="R71" s="76">
        <v>0</v>
      </c>
      <c r="S71" s="76">
        <v>0</v>
      </c>
      <c r="T71" s="76">
        <v>113669</v>
      </c>
      <c r="U71">
        <v>34719</v>
      </c>
      <c r="V71">
        <v>17056</v>
      </c>
      <c r="W71">
        <v>1121</v>
      </c>
      <c r="X71">
        <v>0</v>
      </c>
      <c r="Y71">
        <v>774</v>
      </c>
      <c r="AB71">
        <v>28530</v>
      </c>
      <c r="AC71">
        <v>0</v>
      </c>
      <c r="AD71">
        <v>82200</v>
      </c>
      <c r="AE71" s="1">
        <v>3</v>
      </c>
      <c r="AF71" s="1">
        <v>3</v>
      </c>
      <c r="AG71" s="1">
        <v>357</v>
      </c>
      <c r="AH71" s="1">
        <v>0</v>
      </c>
      <c r="AI71" s="1">
        <v>0</v>
      </c>
      <c r="AJ71" s="1">
        <v>0</v>
      </c>
      <c r="AK71" s="1">
        <v>0</v>
      </c>
      <c r="AL71" s="1">
        <v>0</v>
      </c>
      <c r="AM71" s="1">
        <v>0</v>
      </c>
      <c r="AN71" s="1">
        <v>0</v>
      </c>
      <c r="AO71" s="1">
        <v>0</v>
      </c>
      <c r="AP71" s="1">
        <v>0</v>
      </c>
      <c r="AQ71" s="1">
        <v>0</v>
      </c>
      <c r="AR71" s="1">
        <v>0</v>
      </c>
      <c r="AS71" s="1">
        <v>0</v>
      </c>
      <c r="AT71" s="1">
        <v>0</v>
      </c>
      <c r="AU71" s="1">
        <v>0</v>
      </c>
      <c r="AV71" s="1">
        <v>0</v>
      </c>
      <c r="AW71" s="1">
        <v>0</v>
      </c>
      <c r="AX71" s="1">
        <v>0</v>
      </c>
      <c r="AY71" s="1">
        <v>0</v>
      </c>
      <c r="AZ71" s="1">
        <v>0</v>
      </c>
      <c r="BA71" s="1">
        <v>0</v>
      </c>
      <c r="BB71" s="1">
        <v>0</v>
      </c>
      <c r="BC71" s="3">
        <v>0</v>
      </c>
      <c r="BD71" s="3">
        <v>0</v>
      </c>
      <c r="BE71" s="3">
        <v>0</v>
      </c>
      <c r="BF71" s="3">
        <v>0</v>
      </c>
      <c r="BG71" s="241">
        <v>0</v>
      </c>
      <c r="BH71" s="242">
        <v>0</v>
      </c>
      <c r="BI71" s="242">
        <v>0</v>
      </c>
      <c r="BJ71" s="243">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s="244">
        <v>0</v>
      </c>
      <c r="CJ71" s="244">
        <v>0</v>
      </c>
      <c r="CK71" s="244">
        <v>0</v>
      </c>
      <c r="CL71" s="244">
        <v>0</v>
      </c>
      <c r="CM71" s="241">
        <v>0</v>
      </c>
      <c r="CN71" s="242">
        <v>0</v>
      </c>
      <c r="CO71" s="242">
        <v>0</v>
      </c>
      <c r="CP71" s="243">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1">
        <v>0</v>
      </c>
      <c r="DO71" s="244">
        <v>0</v>
      </c>
      <c r="DP71" s="244">
        <v>0</v>
      </c>
      <c r="DQ71" s="244">
        <v>0</v>
      </c>
      <c r="DR71" s="244">
        <v>0</v>
      </c>
      <c r="DS71" s="241">
        <v>0</v>
      </c>
      <c r="DT71" s="242">
        <v>0</v>
      </c>
      <c r="DU71" s="242">
        <v>0</v>
      </c>
      <c r="DV71" s="243">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s="244">
        <v>0</v>
      </c>
      <c r="EV71" s="244">
        <v>0</v>
      </c>
      <c r="EW71" s="244">
        <v>0</v>
      </c>
      <c r="EX71" s="244">
        <v>0</v>
      </c>
      <c r="EY71" s="241">
        <v>0</v>
      </c>
      <c r="EZ71" s="242">
        <v>0</v>
      </c>
      <c r="FA71" s="242">
        <v>0</v>
      </c>
      <c r="FB71" s="243">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1</v>
      </c>
      <c r="GN71">
        <v>2861</v>
      </c>
      <c r="GO71">
        <v>3</v>
      </c>
      <c r="GP71">
        <v>2861</v>
      </c>
      <c r="GQ71">
        <v>0</v>
      </c>
      <c r="GR71">
        <v>0</v>
      </c>
      <c r="GS71">
        <v>1729</v>
      </c>
      <c r="GT71">
        <v>2116</v>
      </c>
      <c r="GU71">
        <v>0</v>
      </c>
      <c r="GV71">
        <v>0</v>
      </c>
      <c r="GW71">
        <v>0</v>
      </c>
      <c r="GX71">
        <v>0</v>
      </c>
      <c r="GY71">
        <v>0</v>
      </c>
      <c r="GZ71">
        <v>0</v>
      </c>
      <c r="HA71">
        <v>0</v>
      </c>
      <c r="HB71">
        <v>0</v>
      </c>
      <c r="HC71">
        <v>0</v>
      </c>
      <c r="HD71">
        <v>0</v>
      </c>
      <c r="HE71">
        <v>0</v>
      </c>
      <c r="HF71">
        <v>0</v>
      </c>
      <c r="HG71">
        <v>0</v>
      </c>
      <c r="HH71">
        <v>0</v>
      </c>
      <c r="HI71">
        <v>0</v>
      </c>
      <c r="HJ71">
        <v>0</v>
      </c>
      <c r="HK71">
        <v>0</v>
      </c>
      <c r="HL71">
        <v>9</v>
      </c>
      <c r="HM71">
        <v>2</v>
      </c>
      <c r="HN71">
        <v>0</v>
      </c>
      <c r="HO71">
        <v>0</v>
      </c>
      <c r="HP71">
        <v>0</v>
      </c>
      <c r="HQ71" s="139">
        <v>1</v>
      </c>
      <c r="HR71" s="140">
        <v>0</v>
      </c>
      <c r="HS71" s="140">
        <v>0</v>
      </c>
      <c r="HT71" s="140">
        <v>0</v>
      </c>
      <c r="HU71" s="140">
        <v>0</v>
      </c>
      <c r="HV71" s="139">
        <v>1</v>
      </c>
      <c r="HW71" s="140">
        <v>2</v>
      </c>
      <c r="HX71" s="140">
        <v>0</v>
      </c>
      <c r="HY71" s="140">
        <v>0</v>
      </c>
      <c r="HZ71" s="140">
        <v>0</v>
      </c>
      <c r="IA71" s="139">
        <v>0</v>
      </c>
      <c r="IB71" s="140">
        <v>0</v>
      </c>
      <c r="IC71" s="140">
        <v>0</v>
      </c>
      <c r="ID71" s="140">
        <v>0</v>
      </c>
      <c r="IE71" s="140">
        <v>0</v>
      </c>
      <c r="IF71" s="139">
        <v>11</v>
      </c>
      <c r="IG71" s="140">
        <v>4</v>
      </c>
      <c r="IH71" s="140">
        <v>0</v>
      </c>
      <c r="II71" s="140">
        <v>0</v>
      </c>
      <c r="IJ71" s="140">
        <v>0</v>
      </c>
      <c r="IK71" s="140">
        <v>1</v>
      </c>
      <c r="IL71" s="140">
        <v>1</v>
      </c>
      <c r="IM71" s="140">
        <v>0</v>
      </c>
      <c r="IN71" s="139">
        <v>2</v>
      </c>
      <c r="IO71" s="140">
        <v>0</v>
      </c>
      <c r="IP71" s="140">
        <v>0</v>
      </c>
      <c r="IQ71" s="140">
        <v>0</v>
      </c>
      <c r="IR71" s="141">
        <v>0</v>
      </c>
      <c r="IS71" s="139">
        <v>0</v>
      </c>
      <c r="IT71" s="141">
        <v>2</v>
      </c>
      <c r="IU71" s="141">
        <v>11</v>
      </c>
      <c r="IV71" s="141">
        <v>4</v>
      </c>
      <c r="IW71" s="180">
        <v>15</v>
      </c>
      <c r="IX71" s="182">
        <v>0.26666666666666666</v>
      </c>
      <c r="IY71" s="182">
        <v>0</v>
      </c>
      <c r="IZ71" s="183">
        <v>0</v>
      </c>
      <c r="JA71" s="140">
        <v>0</v>
      </c>
      <c r="JB71" s="140">
        <v>0</v>
      </c>
      <c r="JC71" s="1" t="s">
        <v>427</v>
      </c>
      <c r="JD71" s="1" t="s">
        <v>427</v>
      </c>
      <c r="JE71" s="1" t="s">
        <v>427</v>
      </c>
      <c r="JF71" s="1" t="s">
        <v>427</v>
      </c>
      <c r="JG71" s="1">
        <v>0</v>
      </c>
      <c r="JH71" s="1">
        <v>0</v>
      </c>
      <c r="JI71" s="284"/>
      <c r="JM71" s="261"/>
      <c r="JN71" s="262"/>
      <c r="JO71" s="284"/>
      <c r="JP71" s="284"/>
    </row>
    <row r="72" spans="1:276" x14ac:dyDescent="0.25">
      <c r="A72" s="2">
        <f>IF(OR('Table 1'!$L$2="All Regions",'Table 1'!$L$2=" "), 1,IF('Table 1'!$L$2='DATA TEMPLATE 1617'!L72,1,0))</f>
        <v>1</v>
      </c>
      <c r="B72" s="2">
        <f>IF(OR('Table 1'!$L$3="All Disciplines",'Table 1'!$L$3=" "), 1,IF('Table 1'!$L$3='DATA TEMPLATE 1617'!M72,1,0))</f>
        <v>1</v>
      </c>
      <c r="C72" s="2">
        <f>IF(OR('Table 1'!$L$4="All Organisations",'Table 1'!$L$4=" "), 1,IF('Table 1'!$L$4='DATA TEMPLATE 1617'!N72,1,0))</f>
        <v>1</v>
      </c>
      <c r="D72" s="2">
        <f t="shared" si="3"/>
        <v>3</v>
      </c>
      <c r="E72" s="236">
        <f>IF('Table 2'!$L$2="All Diverse Led",$IZ72,IF('Table 2'!$L$2='DATA TEMPLATE 1617'!JG72,4,0))</f>
        <v>0</v>
      </c>
      <c r="F72" s="236">
        <f>IF('Table 2'!$L$2="All Diverse Led",$IZ72,IF('Table 2'!$L$2='DATA TEMPLATE 1617'!JH72,4,0))</f>
        <v>0</v>
      </c>
      <c r="G72" s="237">
        <f t="shared" si="4"/>
        <v>0</v>
      </c>
      <c r="H72" s="1" t="s">
        <v>471</v>
      </c>
      <c r="I72" s="1">
        <v>0</v>
      </c>
      <c r="J72" s="1" t="b">
        <v>0</v>
      </c>
      <c r="K72" s="284">
        <v>70</v>
      </c>
      <c r="L72" t="s">
        <v>439</v>
      </c>
      <c r="M72" t="s">
        <v>437</v>
      </c>
      <c r="N72" s="323" t="s">
        <v>460</v>
      </c>
      <c r="O72" s="76">
        <v>1478778</v>
      </c>
      <c r="P72" s="76">
        <v>363622</v>
      </c>
      <c r="Q72" s="76">
        <v>316808</v>
      </c>
      <c r="R72" s="76">
        <v>0</v>
      </c>
      <c r="S72" s="76">
        <v>0</v>
      </c>
      <c r="T72" s="76">
        <v>2159208</v>
      </c>
      <c r="U72">
        <v>1293267</v>
      </c>
      <c r="V72">
        <v>104995</v>
      </c>
      <c r="W72">
        <v>135402</v>
      </c>
      <c r="X72">
        <v>18875</v>
      </c>
      <c r="Y72">
        <v>12991</v>
      </c>
      <c r="AB72">
        <v>386753</v>
      </c>
      <c r="AC72">
        <v>1153</v>
      </c>
      <c r="AD72">
        <v>1953436</v>
      </c>
      <c r="AE72" s="1">
        <v>115</v>
      </c>
      <c r="AF72" s="1">
        <v>99</v>
      </c>
      <c r="AG72" s="1">
        <v>35095</v>
      </c>
      <c r="AH72" s="1">
        <v>0</v>
      </c>
      <c r="AI72" s="1">
        <v>0</v>
      </c>
      <c r="AJ72" s="1">
        <v>0</v>
      </c>
      <c r="AK72" s="1">
        <v>0</v>
      </c>
      <c r="AL72" s="1">
        <v>0</v>
      </c>
      <c r="AM72" s="1">
        <v>227</v>
      </c>
      <c r="AN72" s="1">
        <v>189</v>
      </c>
      <c r="AO72" s="1">
        <v>106580</v>
      </c>
      <c r="AP72" s="1">
        <v>1302</v>
      </c>
      <c r="AQ72" s="1">
        <v>3</v>
      </c>
      <c r="AR72" s="1">
        <v>0</v>
      </c>
      <c r="AS72" s="1">
        <v>68</v>
      </c>
      <c r="AT72" s="253">
        <v>0</v>
      </c>
      <c r="AU72" s="1">
        <v>0</v>
      </c>
      <c r="AV72" s="1">
        <v>0</v>
      </c>
      <c r="AW72" s="1">
        <v>0</v>
      </c>
      <c r="AX72" s="1">
        <v>0</v>
      </c>
      <c r="AY72" s="1">
        <v>0</v>
      </c>
      <c r="AZ72" s="1">
        <v>0</v>
      </c>
      <c r="BA72" s="1">
        <v>0</v>
      </c>
      <c r="BB72" s="1">
        <v>0</v>
      </c>
      <c r="BC72" s="3">
        <v>227</v>
      </c>
      <c r="BD72" s="3">
        <v>189</v>
      </c>
      <c r="BE72" s="3">
        <v>106580</v>
      </c>
      <c r="BF72" s="3">
        <v>1302</v>
      </c>
      <c r="BG72" s="241">
        <v>3</v>
      </c>
      <c r="BH72" s="242">
        <v>0</v>
      </c>
      <c r="BI72" s="242">
        <v>68</v>
      </c>
      <c r="BJ72" s="243">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s="244">
        <v>0</v>
      </c>
      <c r="CJ72" s="244">
        <v>0</v>
      </c>
      <c r="CK72" s="244">
        <v>0</v>
      </c>
      <c r="CL72" s="244">
        <v>0</v>
      </c>
      <c r="CM72" s="241">
        <v>0</v>
      </c>
      <c r="CN72" s="242">
        <v>0</v>
      </c>
      <c r="CO72" s="242">
        <v>0</v>
      </c>
      <c r="CP72" s="243">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1">
        <v>0</v>
      </c>
      <c r="DO72" s="244">
        <v>0</v>
      </c>
      <c r="DP72" s="244">
        <v>0</v>
      </c>
      <c r="DQ72" s="244">
        <v>0</v>
      </c>
      <c r="DR72" s="244">
        <v>0</v>
      </c>
      <c r="DS72" s="241">
        <v>0</v>
      </c>
      <c r="DT72" s="242">
        <v>0</v>
      </c>
      <c r="DU72" s="242">
        <v>0</v>
      </c>
      <c r="DV72" s="243">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s="244">
        <v>0</v>
      </c>
      <c r="EV72" s="244">
        <v>0</v>
      </c>
      <c r="EW72" s="244">
        <v>0</v>
      </c>
      <c r="EX72" s="244">
        <v>0</v>
      </c>
      <c r="EY72" s="241">
        <v>0</v>
      </c>
      <c r="EZ72" s="242">
        <v>0</v>
      </c>
      <c r="FA72" s="242">
        <v>0</v>
      </c>
      <c r="FB72" s="243">
        <v>0</v>
      </c>
      <c r="FC72">
        <v>0</v>
      </c>
      <c r="FD72">
        <v>0</v>
      </c>
      <c r="FE72">
        <v>0</v>
      </c>
      <c r="FF72">
        <v>0</v>
      </c>
      <c r="FG72">
        <v>0</v>
      </c>
      <c r="FH72">
        <v>0</v>
      </c>
      <c r="FI72">
        <v>1</v>
      </c>
      <c r="FJ72">
        <v>38396</v>
      </c>
      <c r="FK72">
        <v>0</v>
      </c>
      <c r="FL72">
        <v>0</v>
      </c>
      <c r="FM72">
        <v>0</v>
      </c>
      <c r="FN72">
        <v>0</v>
      </c>
      <c r="FO72">
        <v>0</v>
      </c>
      <c r="FP72">
        <v>0</v>
      </c>
      <c r="FQ72">
        <v>0</v>
      </c>
      <c r="FR72">
        <v>0</v>
      </c>
      <c r="FS72">
        <v>0</v>
      </c>
      <c r="FT72">
        <v>0</v>
      </c>
      <c r="FU72">
        <v>0</v>
      </c>
      <c r="FV72">
        <v>0</v>
      </c>
      <c r="FW72">
        <v>0</v>
      </c>
      <c r="FX72">
        <v>0</v>
      </c>
      <c r="FY72">
        <v>0</v>
      </c>
      <c r="FZ72">
        <v>0</v>
      </c>
      <c r="GA72">
        <v>0</v>
      </c>
      <c r="GB72">
        <v>0</v>
      </c>
      <c r="GC72">
        <v>2</v>
      </c>
      <c r="GD72">
        <v>0</v>
      </c>
      <c r="GE72">
        <v>287</v>
      </c>
      <c r="GF72">
        <v>0</v>
      </c>
      <c r="GG72">
        <v>0</v>
      </c>
      <c r="GH72">
        <v>0</v>
      </c>
      <c r="GI72">
        <v>0</v>
      </c>
      <c r="GJ72">
        <v>0</v>
      </c>
      <c r="GK72">
        <v>0</v>
      </c>
      <c r="GL72">
        <v>0</v>
      </c>
      <c r="GM72">
        <v>1</v>
      </c>
      <c r="GN72">
        <v>200</v>
      </c>
      <c r="GO72">
        <v>4</v>
      </c>
      <c r="GP72">
        <v>0</v>
      </c>
      <c r="GQ72">
        <v>1</v>
      </c>
      <c r="GR72">
        <v>0</v>
      </c>
      <c r="GS72">
        <v>0</v>
      </c>
      <c r="GT72">
        <v>748</v>
      </c>
      <c r="GU72">
        <v>0</v>
      </c>
      <c r="GV72">
        <v>0</v>
      </c>
      <c r="GW72">
        <v>0</v>
      </c>
      <c r="GX72">
        <v>0</v>
      </c>
      <c r="GY72">
        <v>0</v>
      </c>
      <c r="GZ72">
        <v>0</v>
      </c>
      <c r="HA72">
        <v>0</v>
      </c>
      <c r="HB72">
        <v>0</v>
      </c>
      <c r="HC72">
        <v>0</v>
      </c>
      <c r="HD72">
        <v>0</v>
      </c>
      <c r="HE72">
        <v>0</v>
      </c>
      <c r="HF72">
        <v>0</v>
      </c>
      <c r="HG72">
        <v>0</v>
      </c>
      <c r="HH72">
        <v>0</v>
      </c>
      <c r="HI72">
        <v>0</v>
      </c>
      <c r="HJ72">
        <v>0</v>
      </c>
      <c r="HK72">
        <v>0</v>
      </c>
      <c r="HL72">
        <v>4</v>
      </c>
      <c r="HM72">
        <v>4</v>
      </c>
      <c r="HN72">
        <v>0</v>
      </c>
      <c r="HO72">
        <v>0</v>
      </c>
      <c r="HP72">
        <v>0</v>
      </c>
      <c r="HQ72" s="139">
        <v>2</v>
      </c>
      <c r="HR72" s="140">
        <v>0</v>
      </c>
      <c r="HS72" s="140">
        <v>0</v>
      </c>
      <c r="HT72" s="140">
        <v>0</v>
      </c>
      <c r="HU72" s="140">
        <v>0</v>
      </c>
      <c r="HV72" s="139">
        <v>0</v>
      </c>
      <c r="HW72" s="140">
        <v>0</v>
      </c>
      <c r="HX72" s="140">
        <v>0</v>
      </c>
      <c r="HY72" s="140">
        <v>0</v>
      </c>
      <c r="HZ72" s="140">
        <v>0</v>
      </c>
      <c r="IA72" s="139">
        <v>0</v>
      </c>
      <c r="IB72" s="140">
        <v>0</v>
      </c>
      <c r="IC72" s="140">
        <v>0</v>
      </c>
      <c r="ID72" s="140">
        <v>0</v>
      </c>
      <c r="IE72" s="140">
        <v>0</v>
      </c>
      <c r="IF72" s="139">
        <v>6</v>
      </c>
      <c r="IG72" s="140">
        <v>4</v>
      </c>
      <c r="IH72" s="140">
        <v>0</v>
      </c>
      <c r="II72" s="140">
        <v>0</v>
      </c>
      <c r="IJ72" s="140">
        <v>0</v>
      </c>
      <c r="IK72" s="140">
        <v>0</v>
      </c>
      <c r="IL72" s="140">
        <v>0</v>
      </c>
      <c r="IM72" s="140">
        <v>0</v>
      </c>
      <c r="IN72" s="139">
        <v>0</v>
      </c>
      <c r="IO72" s="140">
        <v>0</v>
      </c>
      <c r="IP72" s="140">
        <v>0</v>
      </c>
      <c r="IQ72" s="140">
        <v>0</v>
      </c>
      <c r="IR72" s="141">
        <v>0</v>
      </c>
      <c r="IS72" s="139">
        <v>0</v>
      </c>
      <c r="IT72" s="141">
        <v>4</v>
      </c>
      <c r="IU72" s="141">
        <v>8</v>
      </c>
      <c r="IV72" s="141">
        <v>2</v>
      </c>
      <c r="IW72" s="180">
        <v>10</v>
      </c>
      <c r="IX72" s="182">
        <v>0.4</v>
      </c>
      <c r="IY72" s="182">
        <v>0</v>
      </c>
      <c r="IZ72" s="183">
        <v>0</v>
      </c>
      <c r="JA72" s="140">
        <v>0</v>
      </c>
      <c r="JB72" s="140">
        <v>0</v>
      </c>
      <c r="JC72" s="1" t="s">
        <v>427</v>
      </c>
      <c r="JD72" s="1" t="s">
        <v>427</v>
      </c>
      <c r="JE72" s="1" t="s">
        <v>427</v>
      </c>
      <c r="JF72" s="1" t="s">
        <v>427</v>
      </c>
      <c r="JG72" s="1">
        <v>0</v>
      </c>
      <c r="JH72" s="1">
        <v>0</v>
      </c>
      <c r="JI72" s="284"/>
      <c r="JM72" s="261"/>
      <c r="JN72" s="262"/>
      <c r="JO72" s="284"/>
      <c r="JP72" s="284"/>
    </row>
    <row r="73" spans="1:276" x14ac:dyDescent="0.25">
      <c r="A73" s="2">
        <f>IF(OR('Table 1'!$L$2="All Regions",'Table 1'!$L$2=" "), 1,IF('Table 1'!$L$2='DATA TEMPLATE 1617'!L73,1,0))</f>
        <v>1</v>
      </c>
      <c r="B73" s="2">
        <f>IF(OR('Table 1'!$L$3="All Disciplines",'Table 1'!$L$3=" "), 1,IF('Table 1'!$L$3='DATA TEMPLATE 1617'!M73,1,0))</f>
        <v>1</v>
      </c>
      <c r="C73" s="2">
        <f>IF(OR('Table 1'!$L$4="All Organisations",'Table 1'!$L$4=" "), 1,IF('Table 1'!$L$4='DATA TEMPLATE 1617'!N73,1,0))</f>
        <v>1</v>
      </c>
      <c r="D73" s="2">
        <f t="shared" si="3"/>
        <v>3</v>
      </c>
      <c r="E73" s="236">
        <f>IF('Table 2'!$L$2="All Diverse Led",$IZ73,IF('Table 2'!$L$2='DATA TEMPLATE 1617'!JG73,4,0))</f>
        <v>0</v>
      </c>
      <c r="F73" s="236">
        <f>IF('Table 2'!$L$2="All Diverse Led",$IZ73,IF('Table 2'!$L$2='DATA TEMPLATE 1617'!JH73,4,0))</f>
        <v>0</v>
      </c>
      <c r="G73" s="237">
        <f t="shared" si="4"/>
        <v>0</v>
      </c>
      <c r="H73" s="1" t="s">
        <v>471</v>
      </c>
      <c r="I73" s="1">
        <v>0</v>
      </c>
      <c r="J73" s="1" t="b">
        <v>0</v>
      </c>
      <c r="K73" s="284">
        <v>71</v>
      </c>
      <c r="L73" t="s">
        <v>439</v>
      </c>
      <c r="M73" t="s">
        <v>442</v>
      </c>
      <c r="N73" s="323" t="s">
        <v>459</v>
      </c>
      <c r="O73" s="76">
        <v>42482</v>
      </c>
      <c r="P73" s="76">
        <v>412984</v>
      </c>
      <c r="Q73" s="76">
        <v>417298</v>
      </c>
      <c r="R73" s="76">
        <v>0</v>
      </c>
      <c r="S73" s="76">
        <v>0</v>
      </c>
      <c r="T73" s="76">
        <v>872764</v>
      </c>
      <c r="U73">
        <v>527157</v>
      </c>
      <c r="V73">
        <v>0</v>
      </c>
      <c r="W73">
        <v>0</v>
      </c>
      <c r="X73">
        <v>85899</v>
      </c>
      <c r="Y73">
        <v>26259</v>
      </c>
      <c r="AB73">
        <v>97761</v>
      </c>
      <c r="AC73">
        <v>34109</v>
      </c>
      <c r="AD73">
        <v>771185</v>
      </c>
      <c r="AE73" s="1">
        <v>1</v>
      </c>
      <c r="AF73" s="1">
        <v>1</v>
      </c>
      <c r="AG73" s="1">
        <v>150</v>
      </c>
      <c r="AH73" s="253">
        <v>0</v>
      </c>
      <c r="AI73" s="1">
        <v>0</v>
      </c>
      <c r="AJ73" s="1">
        <v>0</v>
      </c>
      <c r="AK73" s="1">
        <v>0</v>
      </c>
      <c r="AL73" s="1">
        <v>0</v>
      </c>
      <c r="AM73" s="1">
        <v>0</v>
      </c>
      <c r="AN73" s="1">
        <v>0</v>
      </c>
      <c r="AO73" s="1">
        <v>0</v>
      </c>
      <c r="AP73" s="1">
        <v>0</v>
      </c>
      <c r="AQ73" s="1">
        <v>0</v>
      </c>
      <c r="AR73" s="1">
        <v>0</v>
      </c>
      <c r="AS73" s="1">
        <v>0</v>
      </c>
      <c r="AT73" s="1">
        <v>0</v>
      </c>
      <c r="AU73" s="1">
        <v>0</v>
      </c>
      <c r="AV73" s="1">
        <v>0</v>
      </c>
      <c r="AW73" s="1">
        <v>0</v>
      </c>
      <c r="AX73" s="1">
        <v>0</v>
      </c>
      <c r="AY73" s="1">
        <v>0</v>
      </c>
      <c r="AZ73" s="1">
        <v>0</v>
      </c>
      <c r="BA73" s="1">
        <v>0</v>
      </c>
      <c r="BB73" s="1">
        <v>0</v>
      </c>
      <c r="BC73" s="3">
        <v>0</v>
      </c>
      <c r="BD73" s="3">
        <v>0</v>
      </c>
      <c r="BE73" s="3">
        <v>0</v>
      </c>
      <c r="BF73" s="3">
        <v>0</v>
      </c>
      <c r="BG73" s="241">
        <v>0</v>
      </c>
      <c r="BH73" s="242">
        <v>0</v>
      </c>
      <c r="BI73" s="242">
        <v>0</v>
      </c>
      <c r="BJ73" s="24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s="244">
        <v>0</v>
      </c>
      <c r="CJ73" s="244">
        <v>0</v>
      </c>
      <c r="CK73" s="244">
        <v>0</v>
      </c>
      <c r="CL73" s="244">
        <v>0</v>
      </c>
      <c r="CM73" s="241">
        <v>0</v>
      </c>
      <c r="CN73" s="242">
        <v>0</v>
      </c>
      <c r="CO73" s="242">
        <v>0</v>
      </c>
      <c r="CP73" s="243">
        <v>0</v>
      </c>
      <c r="CQ73" s="1">
        <v>1</v>
      </c>
      <c r="CR73" s="1">
        <v>1</v>
      </c>
      <c r="CS73" s="1">
        <v>67</v>
      </c>
      <c r="CT73" s="253">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1">
        <v>0</v>
      </c>
      <c r="DO73" s="244">
        <v>0</v>
      </c>
      <c r="DP73" s="244">
        <v>0</v>
      </c>
      <c r="DQ73" s="244">
        <v>0</v>
      </c>
      <c r="DR73" s="244">
        <v>0</v>
      </c>
      <c r="DS73" s="241">
        <v>0</v>
      </c>
      <c r="DT73" s="242">
        <v>0</v>
      </c>
      <c r="DU73" s="242">
        <v>0</v>
      </c>
      <c r="DV73" s="243">
        <v>0</v>
      </c>
      <c r="DW73">
        <v>2</v>
      </c>
      <c r="DX73">
        <v>2</v>
      </c>
      <c r="DY73">
        <v>250</v>
      </c>
      <c r="DZ73" s="255">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s="244">
        <v>0</v>
      </c>
      <c r="EV73" s="244">
        <v>0</v>
      </c>
      <c r="EW73" s="244">
        <v>0</v>
      </c>
      <c r="EX73" s="244">
        <v>0</v>
      </c>
      <c r="EY73" s="241">
        <v>0</v>
      </c>
      <c r="EZ73" s="242">
        <v>0</v>
      </c>
      <c r="FA73" s="242">
        <v>0</v>
      </c>
      <c r="FB73" s="24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2</v>
      </c>
      <c r="FX73">
        <v>500</v>
      </c>
      <c r="FY73">
        <v>0</v>
      </c>
      <c r="FZ73">
        <v>0</v>
      </c>
      <c r="GA73">
        <v>0</v>
      </c>
      <c r="GB73">
        <v>0</v>
      </c>
      <c r="GC73">
        <v>16</v>
      </c>
      <c r="GD73">
        <v>0</v>
      </c>
      <c r="GE73">
        <v>0</v>
      </c>
      <c r="GF73">
        <v>0</v>
      </c>
      <c r="GG73">
        <v>0</v>
      </c>
      <c r="GH73">
        <v>0</v>
      </c>
      <c r="GI73">
        <v>0</v>
      </c>
      <c r="GJ73">
        <v>0</v>
      </c>
      <c r="GK73">
        <v>5</v>
      </c>
      <c r="GL73">
        <v>24</v>
      </c>
      <c r="GM73">
        <v>0</v>
      </c>
      <c r="GN73">
        <v>0</v>
      </c>
      <c r="GO73">
        <v>0</v>
      </c>
      <c r="GP73">
        <v>0</v>
      </c>
      <c r="GQ73">
        <v>0</v>
      </c>
      <c r="GR73">
        <v>0</v>
      </c>
      <c r="GS73">
        <v>0</v>
      </c>
      <c r="GT73">
        <v>0</v>
      </c>
      <c r="GU73">
        <v>0</v>
      </c>
      <c r="GV73">
        <v>0</v>
      </c>
      <c r="GW73">
        <v>36</v>
      </c>
      <c r="GX73">
        <v>1308</v>
      </c>
      <c r="GY73">
        <v>6</v>
      </c>
      <c r="GZ73">
        <v>39853</v>
      </c>
      <c r="HA73">
        <v>0</v>
      </c>
      <c r="HB73">
        <v>0</v>
      </c>
      <c r="HC73">
        <v>2</v>
      </c>
      <c r="HD73">
        <v>2</v>
      </c>
      <c r="HE73">
        <v>0</v>
      </c>
      <c r="HF73">
        <v>0</v>
      </c>
      <c r="HG73">
        <v>0</v>
      </c>
      <c r="HH73">
        <v>0</v>
      </c>
      <c r="HI73">
        <v>0</v>
      </c>
      <c r="HJ73">
        <v>0</v>
      </c>
      <c r="HK73">
        <v>0</v>
      </c>
      <c r="HL73">
        <v>8</v>
      </c>
      <c r="HM73">
        <v>3</v>
      </c>
      <c r="HN73">
        <v>0</v>
      </c>
      <c r="HO73">
        <v>0</v>
      </c>
      <c r="HP73">
        <v>0</v>
      </c>
      <c r="HQ73" s="139">
        <v>5</v>
      </c>
      <c r="HR73" s="140">
        <v>1</v>
      </c>
      <c r="HS73" s="140">
        <v>0</v>
      </c>
      <c r="HT73" s="140">
        <v>0</v>
      </c>
      <c r="HU73" s="140">
        <v>0</v>
      </c>
      <c r="HV73" s="139">
        <v>0</v>
      </c>
      <c r="HW73" s="140">
        <v>0</v>
      </c>
      <c r="HX73" s="140">
        <v>0</v>
      </c>
      <c r="HY73" s="140">
        <v>0</v>
      </c>
      <c r="HZ73" s="140">
        <v>0</v>
      </c>
      <c r="IA73" s="139">
        <v>0</v>
      </c>
      <c r="IB73" s="140">
        <v>0</v>
      </c>
      <c r="IC73" s="140">
        <v>0</v>
      </c>
      <c r="ID73" s="140">
        <v>0</v>
      </c>
      <c r="IE73" s="140">
        <v>0</v>
      </c>
      <c r="IF73" s="139">
        <v>13</v>
      </c>
      <c r="IG73" s="140">
        <v>4</v>
      </c>
      <c r="IH73" s="140">
        <v>0</v>
      </c>
      <c r="II73" s="140">
        <v>0</v>
      </c>
      <c r="IJ73" s="140">
        <v>0</v>
      </c>
      <c r="IK73" s="140">
        <v>2</v>
      </c>
      <c r="IL73" s="140">
        <v>0</v>
      </c>
      <c r="IM73" s="140">
        <v>0</v>
      </c>
      <c r="IN73" s="139">
        <v>2</v>
      </c>
      <c r="IO73" s="140">
        <v>0</v>
      </c>
      <c r="IP73" s="140">
        <v>0</v>
      </c>
      <c r="IQ73" s="140">
        <v>0</v>
      </c>
      <c r="IR73" s="141">
        <v>0</v>
      </c>
      <c r="IS73" s="139">
        <v>0</v>
      </c>
      <c r="IT73" s="141">
        <v>3</v>
      </c>
      <c r="IU73" s="141">
        <v>11</v>
      </c>
      <c r="IV73" s="141">
        <v>6</v>
      </c>
      <c r="IW73" s="180">
        <v>17</v>
      </c>
      <c r="IX73" s="182">
        <v>0.29411764705882354</v>
      </c>
      <c r="IY73" s="182">
        <v>0</v>
      </c>
      <c r="IZ73" s="183">
        <v>0</v>
      </c>
      <c r="JA73" s="140">
        <v>0</v>
      </c>
      <c r="JB73" s="140">
        <v>0</v>
      </c>
      <c r="JC73" s="1" t="s">
        <v>427</v>
      </c>
      <c r="JD73" s="1" t="s">
        <v>427</v>
      </c>
      <c r="JE73" s="1" t="s">
        <v>427</v>
      </c>
      <c r="JF73" s="1" t="s">
        <v>427</v>
      </c>
      <c r="JG73" s="1">
        <v>0</v>
      </c>
      <c r="JH73" s="1">
        <v>0</v>
      </c>
      <c r="JI73" s="284"/>
      <c r="JM73" s="261"/>
      <c r="JN73" s="262"/>
      <c r="JO73" s="284"/>
      <c r="JP73" s="284"/>
    </row>
    <row r="74" spans="1:276" x14ac:dyDescent="0.25">
      <c r="A74" s="2">
        <f>IF(OR('Table 1'!$L$2="All Regions",'Table 1'!$L$2=" "), 1,IF('Table 1'!$L$2='DATA TEMPLATE 1617'!L74,1,0))</f>
        <v>1</v>
      </c>
      <c r="B74" s="2">
        <f>IF(OR('Table 1'!$L$3="All Disciplines",'Table 1'!$L$3=" "), 1,IF('Table 1'!$L$3='DATA TEMPLATE 1617'!M74,1,0))</f>
        <v>1</v>
      </c>
      <c r="C74" s="2">
        <f>IF(OR('Table 1'!$L$4="All Organisations",'Table 1'!$L$4=" "), 1,IF('Table 1'!$L$4='DATA TEMPLATE 1617'!N74,1,0))</f>
        <v>1</v>
      </c>
      <c r="D74" s="2">
        <f t="shared" si="3"/>
        <v>3</v>
      </c>
      <c r="E74" s="236">
        <f>IF('Table 2'!$L$2="All Diverse Led",$IZ74,IF('Table 2'!$L$2='DATA TEMPLATE 1617'!JG74,4,0))</f>
        <v>0</v>
      </c>
      <c r="F74" s="236">
        <f>IF('Table 2'!$L$2="All Diverse Led",$IZ74,IF('Table 2'!$L$2='DATA TEMPLATE 1617'!JH74,4,0))</f>
        <v>0</v>
      </c>
      <c r="G74" s="237">
        <f t="shared" si="4"/>
        <v>0</v>
      </c>
      <c r="H74" s="1" t="s">
        <v>471</v>
      </c>
      <c r="I74" s="1">
        <v>0</v>
      </c>
      <c r="J74" s="1" t="b">
        <v>0</v>
      </c>
      <c r="K74" s="284">
        <v>72</v>
      </c>
      <c r="L74" t="s">
        <v>439</v>
      </c>
      <c r="M74" t="s">
        <v>437</v>
      </c>
      <c r="N74" s="323" t="s">
        <v>460</v>
      </c>
      <c r="O74" s="76">
        <v>3618958</v>
      </c>
      <c r="P74" s="76">
        <v>1100000</v>
      </c>
      <c r="Q74" s="76">
        <v>659592</v>
      </c>
      <c r="R74" s="76">
        <v>230000</v>
      </c>
      <c r="S74" s="76">
        <v>0</v>
      </c>
      <c r="T74" s="76">
        <v>5608550</v>
      </c>
      <c r="U74">
        <v>2480328</v>
      </c>
      <c r="V74">
        <v>558656</v>
      </c>
      <c r="W74">
        <v>450426</v>
      </c>
      <c r="X74">
        <v>319687</v>
      </c>
      <c r="Y74">
        <v>17000</v>
      </c>
      <c r="AB74">
        <v>1353873</v>
      </c>
      <c r="AC74">
        <v>220148</v>
      </c>
      <c r="AD74">
        <v>5400118</v>
      </c>
      <c r="AE74" s="1">
        <v>611</v>
      </c>
      <c r="AF74" s="1">
        <v>266</v>
      </c>
      <c r="AG74" s="1">
        <v>140713</v>
      </c>
      <c r="AH74" s="1">
        <v>4</v>
      </c>
      <c r="AI74" s="1">
        <v>29</v>
      </c>
      <c r="AJ74" s="1">
        <v>6</v>
      </c>
      <c r="AK74" s="1">
        <v>8850</v>
      </c>
      <c r="AL74" s="1">
        <v>0</v>
      </c>
      <c r="AM74" s="1">
        <v>14</v>
      </c>
      <c r="AN74" s="1">
        <v>14</v>
      </c>
      <c r="AO74" s="1">
        <v>5065</v>
      </c>
      <c r="AP74" s="1">
        <v>0</v>
      </c>
      <c r="AQ74" s="1">
        <v>440</v>
      </c>
      <c r="AR74" s="1">
        <v>227</v>
      </c>
      <c r="AS74" s="1">
        <v>111559</v>
      </c>
      <c r="AT74" s="1">
        <v>0</v>
      </c>
      <c r="AU74" s="1">
        <v>16</v>
      </c>
      <c r="AV74" s="1">
        <v>3</v>
      </c>
      <c r="AW74" s="1">
        <v>3150</v>
      </c>
      <c r="AX74" s="1">
        <v>0</v>
      </c>
      <c r="AY74" s="1">
        <v>0</v>
      </c>
      <c r="AZ74" s="1">
        <v>0</v>
      </c>
      <c r="BA74" s="1">
        <v>0</v>
      </c>
      <c r="BB74" s="1">
        <v>0</v>
      </c>
      <c r="BC74" s="3">
        <v>43</v>
      </c>
      <c r="BD74" s="3">
        <v>20</v>
      </c>
      <c r="BE74" s="3">
        <v>13915</v>
      </c>
      <c r="BF74" s="3">
        <v>0</v>
      </c>
      <c r="BG74" s="241">
        <v>456</v>
      </c>
      <c r="BH74" s="242">
        <v>230</v>
      </c>
      <c r="BI74" s="242">
        <v>114709</v>
      </c>
      <c r="BJ74" s="243">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s="244">
        <v>0</v>
      </c>
      <c r="CJ74" s="244">
        <v>0</v>
      </c>
      <c r="CK74" s="244">
        <v>0</v>
      </c>
      <c r="CL74" s="244">
        <v>0</v>
      </c>
      <c r="CM74" s="241">
        <v>0</v>
      </c>
      <c r="CN74" s="242">
        <v>0</v>
      </c>
      <c r="CO74" s="242">
        <v>0</v>
      </c>
      <c r="CP74" s="243">
        <v>0</v>
      </c>
      <c r="CQ74" s="1">
        <v>2</v>
      </c>
      <c r="CR74" s="1">
        <v>2</v>
      </c>
      <c r="CS74" s="1">
        <v>98</v>
      </c>
      <c r="CT74" s="1">
        <v>0</v>
      </c>
      <c r="CU74" s="1">
        <v>0</v>
      </c>
      <c r="CV74" s="1">
        <v>0</v>
      </c>
      <c r="CW74" s="1">
        <v>0</v>
      </c>
      <c r="CX74" s="1">
        <v>0</v>
      </c>
      <c r="CY74" s="1">
        <v>0</v>
      </c>
      <c r="CZ74" s="1">
        <v>0</v>
      </c>
      <c r="DA74" s="1">
        <v>0</v>
      </c>
      <c r="DB74" s="1">
        <v>0</v>
      </c>
      <c r="DC74" s="1">
        <v>2</v>
      </c>
      <c r="DD74" s="1">
        <v>2</v>
      </c>
      <c r="DE74" s="1">
        <v>98</v>
      </c>
      <c r="DF74" s="1">
        <v>0</v>
      </c>
      <c r="DG74" s="1">
        <v>0</v>
      </c>
      <c r="DH74" s="1">
        <v>0</v>
      </c>
      <c r="DI74" s="1">
        <v>0</v>
      </c>
      <c r="DJ74" s="1">
        <v>0</v>
      </c>
      <c r="DK74" s="1">
        <v>0</v>
      </c>
      <c r="DL74" s="1">
        <v>0</v>
      </c>
      <c r="DM74" s="1">
        <v>0</v>
      </c>
      <c r="DN74" s="1">
        <v>0</v>
      </c>
      <c r="DO74" s="244">
        <v>0</v>
      </c>
      <c r="DP74" s="244">
        <v>0</v>
      </c>
      <c r="DQ74" s="244">
        <v>0</v>
      </c>
      <c r="DR74" s="244">
        <v>0</v>
      </c>
      <c r="DS74" s="241">
        <v>2</v>
      </c>
      <c r="DT74" s="242">
        <v>2</v>
      </c>
      <c r="DU74" s="242">
        <v>98</v>
      </c>
      <c r="DV74" s="243">
        <v>0</v>
      </c>
      <c r="DW74">
        <v>2</v>
      </c>
      <c r="DX74">
        <v>5</v>
      </c>
      <c r="DY74">
        <v>1481</v>
      </c>
      <c r="DZ74">
        <v>0</v>
      </c>
      <c r="EA74">
        <v>0</v>
      </c>
      <c r="EB74">
        <v>0</v>
      </c>
      <c r="EC74">
        <v>0</v>
      </c>
      <c r="ED74">
        <v>0</v>
      </c>
      <c r="EE74">
        <v>0</v>
      </c>
      <c r="EF74">
        <v>0</v>
      </c>
      <c r="EG74">
        <v>0</v>
      </c>
      <c r="EH74">
        <v>0</v>
      </c>
      <c r="EI74">
        <v>2</v>
      </c>
      <c r="EJ74">
        <v>5</v>
      </c>
      <c r="EK74">
        <v>1481</v>
      </c>
      <c r="EL74">
        <v>0</v>
      </c>
      <c r="EM74">
        <v>0</v>
      </c>
      <c r="EN74">
        <v>0</v>
      </c>
      <c r="EO74">
        <v>0</v>
      </c>
      <c r="EP74">
        <v>0</v>
      </c>
      <c r="EQ74">
        <v>0</v>
      </c>
      <c r="ER74">
        <v>0</v>
      </c>
      <c r="ES74">
        <v>0</v>
      </c>
      <c r="ET74">
        <v>0</v>
      </c>
      <c r="EU74" s="244">
        <v>0</v>
      </c>
      <c r="EV74" s="244">
        <v>0</v>
      </c>
      <c r="EW74" s="244">
        <v>0</v>
      </c>
      <c r="EX74" s="244">
        <v>0</v>
      </c>
      <c r="EY74" s="241">
        <v>2</v>
      </c>
      <c r="EZ74" s="242">
        <v>5</v>
      </c>
      <c r="FA74" s="242">
        <v>1481</v>
      </c>
      <c r="FB74" s="243">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0</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0</v>
      </c>
      <c r="HI74">
        <v>0</v>
      </c>
      <c r="HJ74">
        <v>0</v>
      </c>
      <c r="HK74">
        <v>0</v>
      </c>
      <c r="HL74">
        <v>6</v>
      </c>
      <c r="HM74">
        <v>5</v>
      </c>
      <c r="HN74">
        <v>0</v>
      </c>
      <c r="HO74">
        <v>0</v>
      </c>
      <c r="HP74">
        <v>0</v>
      </c>
      <c r="HQ74" s="139">
        <v>4</v>
      </c>
      <c r="HR74" s="140">
        <v>1</v>
      </c>
      <c r="HS74" s="140">
        <v>0</v>
      </c>
      <c r="HT74" s="140">
        <v>0</v>
      </c>
      <c r="HU74" s="140">
        <v>0</v>
      </c>
      <c r="HV74" s="139">
        <v>0</v>
      </c>
      <c r="HW74" s="140">
        <v>0</v>
      </c>
      <c r="HX74" s="140">
        <v>0</v>
      </c>
      <c r="HY74" s="140">
        <v>0</v>
      </c>
      <c r="HZ74" s="140">
        <v>0</v>
      </c>
      <c r="IA74" s="139">
        <v>0</v>
      </c>
      <c r="IB74" s="140">
        <v>0</v>
      </c>
      <c r="IC74" s="140">
        <v>0</v>
      </c>
      <c r="ID74" s="140">
        <v>0</v>
      </c>
      <c r="IE74" s="140">
        <v>0</v>
      </c>
      <c r="IF74" s="139">
        <v>10</v>
      </c>
      <c r="IG74" s="140">
        <v>6</v>
      </c>
      <c r="IH74" s="140">
        <v>0</v>
      </c>
      <c r="II74" s="140">
        <v>0</v>
      </c>
      <c r="IJ74" s="140">
        <v>0</v>
      </c>
      <c r="IK74" s="140">
        <v>1</v>
      </c>
      <c r="IL74" s="140">
        <v>0</v>
      </c>
      <c r="IM74" s="140">
        <v>0</v>
      </c>
      <c r="IN74" s="139">
        <v>1</v>
      </c>
      <c r="IO74" s="140">
        <v>0</v>
      </c>
      <c r="IP74" s="140">
        <v>0</v>
      </c>
      <c r="IQ74" s="140">
        <v>0</v>
      </c>
      <c r="IR74" s="141">
        <v>0</v>
      </c>
      <c r="IS74" s="139">
        <v>1</v>
      </c>
      <c r="IT74" s="141">
        <v>3</v>
      </c>
      <c r="IU74" s="141">
        <v>11</v>
      </c>
      <c r="IV74" s="141">
        <v>5</v>
      </c>
      <c r="IW74" s="180">
        <v>16</v>
      </c>
      <c r="IX74" s="182">
        <v>0.25</v>
      </c>
      <c r="IY74" s="182">
        <v>6.25E-2</v>
      </c>
      <c r="IZ74" s="183">
        <v>0</v>
      </c>
      <c r="JA74" s="140">
        <v>0</v>
      </c>
      <c r="JB74" s="140">
        <v>0</v>
      </c>
      <c r="JC74" s="1" t="s">
        <v>427</v>
      </c>
      <c r="JD74" s="1" t="s">
        <v>427</v>
      </c>
      <c r="JE74" s="1" t="s">
        <v>427</v>
      </c>
      <c r="JF74" s="1" t="s">
        <v>427</v>
      </c>
      <c r="JG74" s="1">
        <v>0</v>
      </c>
      <c r="JH74" s="1">
        <v>0</v>
      </c>
      <c r="JI74" s="284"/>
      <c r="JM74" s="261"/>
      <c r="JN74" s="262"/>
      <c r="JO74" s="284"/>
      <c r="JP74" s="284"/>
    </row>
    <row r="75" spans="1:276" x14ac:dyDescent="0.25">
      <c r="A75" s="2">
        <f>IF(OR('Table 1'!$L$2="All Regions",'Table 1'!$L$2=" "), 1,IF('Table 1'!$L$2='DATA TEMPLATE 1617'!L75,1,0))</f>
        <v>1</v>
      </c>
      <c r="B75" s="2">
        <f>IF(OR('Table 1'!$L$3="All Disciplines",'Table 1'!$L$3=" "), 1,IF('Table 1'!$L$3='DATA TEMPLATE 1617'!M75,1,0))</f>
        <v>1</v>
      </c>
      <c r="C75" s="2">
        <f>IF(OR('Table 1'!$L$4="All Organisations",'Table 1'!$L$4=" "), 1,IF('Table 1'!$L$4='DATA TEMPLATE 1617'!N75,1,0))</f>
        <v>1</v>
      </c>
      <c r="D75" s="2">
        <f t="shared" si="3"/>
        <v>3</v>
      </c>
      <c r="E75" s="236">
        <f>IF('Table 2'!$L$2="All Diverse Led",$IZ75,IF('Table 2'!$L$2='DATA TEMPLATE 1617'!JG75,4,0))</f>
        <v>0</v>
      </c>
      <c r="F75" s="236">
        <f>IF('Table 2'!$L$2="All Diverse Led",$IZ75,IF('Table 2'!$L$2='DATA TEMPLATE 1617'!JH75,4,0))</f>
        <v>0</v>
      </c>
      <c r="G75" s="237">
        <f t="shared" si="4"/>
        <v>0</v>
      </c>
      <c r="H75" s="1" t="s">
        <v>471</v>
      </c>
      <c r="I75" s="1">
        <v>0</v>
      </c>
      <c r="J75" s="1" t="b">
        <v>0</v>
      </c>
      <c r="K75" s="284">
        <v>73</v>
      </c>
      <c r="L75" t="s">
        <v>439</v>
      </c>
      <c r="M75" t="s">
        <v>437</v>
      </c>
      <c r="N75" s="323" t="s">
        <v>459</v>
      </c>
      <c r="O75" s="76">
        <v>342024</v>
      </c>
      <c r="P75" s="76">
        <v>218773</v>
      </c>
      <c r="Q75" s="76">
        <v>195456</v>
      </c>
      <c r="R75" s="76">
        <v>0</v>
      </c>
      <c r="S75" s="76">
        <v>0</v>
      </c>
      <c r="T75" s="76">
        <v>756253</v>
      </c>
      <c r="U75">
        <v>539838</v>
      </c>
      <c r="V75">
        <v>61152</v>
      </c>
      <c r="W75">
        <v>11215</v>
      </c>
      <c r="X75">
        <v>29131</v>
      </c>
      <c r="Y75">
        <v>15752</v>
      </c>
      <c r="AB75">
        <v>61661</v>
      </c>
      <c r="AC75">
        <v>0</v>
      </c>
      <c r="AD75">
        <v>718749</v>
      </c>
      <c r="AE75" s="1">
        <v>301</v>
      </c>
      <c r="AF75" s="1">
        <v>301</v>
      </c>
      <c r="AG75" s="1">
        <v>3215</v>
      </c>
      <c r="AH75" s="1">
        <v>4033</v>
      </c>
      <c r="AI75" s="1">
        <v>13</v>
      </c>
      <c r="AJ75" s="1">
        <v>13</v>
      </c>
      <c r="AK75" s="1">
        <v>0</v>
      </c>
      <c r="AL75" s="1">
        <v>299</v>
      </c>
      <c r="AM75" s="1">
        <v>0</v>
      </c>
      <c r="AN75" s="1">
        <v>0</v>
      </c>
      <c r="AO75" s="1">
        <v>0</v>
      </c>
      <c r="AP75" s="1">
        <v>0</v>
      </c>
      <c r="AQ75" s="1">
        <v>61</v>
      </c>
      <c r="AR75" s="1">
        <v>61</v>
      </c>
      <c r="AS75" s="1">
        <v>905</v>
      </c>
      <c r="AT75" s="1">
        <v>663</v>
      </c>
      <c r="AU75" s="1">
        <v>2</v>
      </c>
      <c r="AV75" s="1">
        <v>2</v>
      </c>
      <c r="AW75" s="1">
        <v>0</v>
      </c>
      <c r="AX75" s="1">
        <v>46</v>
      </c>
      <c r="AY75" s="1">
        <v>0</v>
      </c>
      <c r="AZ75" s="1">
        <v>0</v>
      </c>
      <c r="BA75" s="1">
        <v>0</v>
      </c>
      <c r="BB75" s="1">
        <v>0</v>
      </c>
      <c r="BC75" s="3">
        <v>13</v>
      </c>
      <c r="BD75" s="3">
        <v>13</v>
      </c>
      <c r="BE75" s="3">
        <v>0</v>
      </c>
      <c r="BF75" s="3">
        <v>299</v>
      </c>
      <c r="BG75" s="241">
        <v>63</v>
      </c>
      <c r="BH75" s="242">
        <v>63</v>
      </c>
      <c r="BI75" s="242">
        <v>905</v>
      </c>
      <c r="BJ75" s="243">
        <v>709</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s="244">
        <v>0</v>
      </c>
      <c r="CJ75" s="244">
        <v>0</v>
      </c>
      <c r="CK75" s="244">
        <v>0</v>
      </c>
      <c r="CL75" s="244">
        <v>0</v>
      </c>
      <c r="CM75" s="241">
        <v>0</v>
      </c>
      <c r="CN75" s="242">
        <v>0</v>
      </c>
      <c r="CO75" s="242">
        <v>0</v>
      </c>
      <c r="CP75" s="243">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1">
        <v>0</v>
      </c>
      <c r="DO75" s="244">
        <v>0</v>
      </c>
      <c r="DP75" s="244">
        <v>0</v>
      </c>
      <c r="DQ75" s="244">
        <v>0</v>
      </c>
      <c r="DR75" s="244">
        <v>0</v>
      </c>
      <c r="DS75" s="241">
        <v>0</v>
      </c>
      <c r="DT75" s="242">
        <v>0</v>
      </c>
      <c r="DU75" s="242">
        <v>0</v>
      </c>
      <c r="DV75" s="243">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s="244">
        <v>0</v>
      </c>
      <c r="EV75" s="244">
        <v>0</v>
      </c>
      <c r="EW75" s="244">
        <v>0</v>
      </c>
      <c r="EX75" s="244">
        <v>0</v>
      </c>
      <c r="EY75" s="241">
        <v>0</v>
      </c>
      <c r="EZ75" s="242">
        <v>0</v>
      </c>
      <c r="FA75" s="242">
        <v>0</v>
      </c>
      <c r="FB75" s="243">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0</v>
      </c>
      <c r="GY75">
        <v>0</v>
      </c>
      <c r="GZ75">
        <v>0</v>
      </c>
      <c r="HA75">
        <v>0</v>
      </c>
      <c r="HB75">
        <v>0</v>
      </c>
      <c r="HC75">
        <v>0</v>
      </c>
      <c r="HD75">
        <v>0</v>
      </c>
      <c r="HE75">
        <v>0</v>
      </c>
      <c r="HF75">
        <v>0</v>
      </c>
      <c r="HG75">
        <v>0</v>
      </c>
      <c r="HH75">
        <v>0</v>
      </c>
      <c r="HI75">
        <v>0</v>
      </c>
      <c r="HJ75">
        <v>0</v>
      </c>
      <c r="HK75">
        <v>0</v>
      </c>
      <c r="HL75">
        <v>4</v>
      </c>
      <c r="HM75">
        <v>5</v>
      </c>
      <c r="HN75">
        <v>0</v>
      </c>
      <c r="HO75">
        <v>0</v>
      </c>
      <c r="HP75">
        <v>0</v>
      </c>
      <c r="HQ75" s="139">
        <v>3</v>
      </c>
      <c r="HR75" s="140">
        <v>0</v>
      </c>
      <c r="HS75" s="140">
        <v>0</v>
      </c>
      <c r="HT75" s="140">
        <v>0</v>
      </c>
      <c r="HU75" s="140">
        <v>0</v>
      </c>
      <c r="HV75" s="139">
        <v>0</v>
      </c>
      <c r="HW75" s="140">
        <v>0</v>
      </c>
      <c r="HX75" s="140">
        <v>0</v>
      </c>
      <c r="HY75" s="140">
        <v>0</v>
      </c>
      <c r="HZ75" s="140">
        <v>0</v>
      </c>
      <c r="IA75" s="139">
        <v>0</v>
      </c>
      <c r="IB75" s="140">
        <v>0</v>
      </c>
      <c r="IC75" s="140">
        <v>0</v>
      </c>
      <c r="ID75" s="140">
        <v>0</v>
      </c>
      <c r="IE75" s="140">
        <v>0</v>
      </c>
      <c r="IF75" s="139">
        <v>7</v>
      </c>
      <c r="IG75" s="140">
        <v>5</v>
      </c>
      <c r="IH75" s="140">
        <v>0</v>
      </c>
      <c r="II75" s="140">
        <v>0</v>
      </c>
      <c r="IJ75" s="140">
        <v>0</v>
      </c>
      <c r="IK75" s="140">
        <v>0</v>
      </c>
      <c r="IL75" s="140">
        <v>0</v>
      </c>
      <c r="IM75" s="140">
        <v>0</v>
      </c>
      <c r="IN75" s="139">
        <v>0</v>
      </c>
      <c r="IO75" s="140">
        <v>0</v>
      </c>
      <c r="IP75" s="140">
        <v>0</v>
      </c>
      <c r="IQ75" s="140">
        <v>0</v>
      </c>
      <c r="IR75" s="141">
        <v>0</v>
      </c>
      <c r="IS75" s="139">
        <v>4</v>
      </c>
      <c r="IT75" s="141">
        <v>2</v>
      </c>
      <c r="IU75" s="141">
        <v>9</v>
      </c>
      <c r="IV75" s="141">
        <v>3</v>
      </c>
      <c r="IW75" s="180">
        <v>12</v>
      </c>
      <c r="IX75" s="182">
        <v>0.16666666666666666</v>
      </c>
      <c r="IY75" s="182">
        <v>0.33333333333333331</v>
      </c>
      <c r="IZ75" s="183">
        <v>0</v>
      </c>
      <c r="JA75" s="140">
        <v>0</v>
      </c>
      <c r="JB75" s="140">
        <v>0</v>
      </c>
      <c r="JC75" s="1" t="s">
        <v>427</v>
      </c>
      <c r="JD75" s="1" t="s">
        <v>426</v>
      </c>
      <c r="JE75" s="1" t="s">
        <v>427</v>
      </c>
      <c r="JF75" s="1" t="s">
        <v>426</v>
      </c>
      <c r="JG75" s="1">
        <v>0</v>
      </c>
      <c r="JH75" s="1">
        <v>0</v>
      </c>
      <c r="JI75" s="284"/>
      <c r="JM75" s="261"/>
      <c r="JN75" s="262"/>
      <c r="JO75" s="284"/>
      <c r="JP75" s="284"/>
    </row>
    <row r="76" spans="1:276" x14ac:dyDescent="0.25">
      <c r="A76" s="2">
        <f>IF(OR('Table 1'!$L$2="All Regions",'Table 1'!$L$2=" "), 1,IF('Table 1'!$L$2='DATA TEMPLATE 1617'!L76,1,0))</f>
        <v>1</v>
      </c>
      <c r="B76" s="2">
        <f>IF(OR('Table 1'!$L$3="All Disciplines",'Table 1'!$L$3=" "), 1,IF('Table 1'!$L$3='DATA TEMPLATE 1617'!M76,1,0))</f>
        <v>1</v>
      </c>
      <c r="C76" s="2">
        <f>IF(OR('Table 1'!$L$4="All Organisations",'Table 1'!$L$4=" "), 1,IF('Table 1'!$L$4='DATA TEMPLATE 1617'!N76,1,0))</f>
        <v>1</v>
      </c>
      <c r="D76" s="2">
        <f t="shared" si="3"/>
        <v>3</v>
      </c>
      <c r="E76" s="236">
        <f>IF('Table 2'!$L$2="All Diverse Led",$IZ76,IF('Table 2'!$L$2='DATA TEMPLATE 1617'!JG76,4,0))</f>
        <v>0</v>
      </c>
      <c r="F76" s="236">
        <f>IF('Table 2'!$L$2="All Diverse Led",$IZ76,IF('Table 2'!$L$2='DATA TEMPLATE 1617'!JH76,4,0))</f>
        <v>0</v>
      </c>
      <c r="G76" s="237">
        <f t="shared" si="4"/>
        <v>0</v>
      </c>
      <c r="H76" s="1" t="s">
        <v>471</v>
      </c>
      <c r="I76" s="1">
        <v>0</v>
      </c>
      <c r="J76" s="1" t="b">
        <v>0</v>
      </c>
      <c r="K76" s="284">
        <v>74</v>
      </c>
      <c r="L76" t="s">
        <v>439</v>
      </c>
      <c r="M76" t="s">
        <v>437</v>
      </c>
      <c r="N76" s="323" t="s">
        <v>459</v>
      </c>
      <c r="O76" s="76">
        <v>306360</v>
      </c>
      <c r="P76" s="76">
        <v>175810</v>
      </c>
      <c r="Q76" s="76">
        <v>69382</v>
      </c>
      <c r="R76" s="76">
        <v>0</v>
      </c>
      <c r="S76" s="76">
        <v>0</v>
      </c>
      <c r="T76" s="76">
        <v>551552</v>
      </c>
      <c r="U76">
        <v>318128</v>
      </c>
      <c r="V76">
        <v>42257</v>
      </c>
      <c r="W76">
        <v>55922</v>
      </c>
      <c r="X76">
        <v>16652</v>
      </c>
      <c r="Y76">
        <v>8812</v>
      </c>
      <c r="AB76">
        <v>37983</v>
      </c>
      <c r="AC76">
        <v>61952</v>
      </c>
      <c r="AD76">
        <v>541706</v>
      </c>
      <c r="AE76" s="1">
        <v>0</v>
      </c>
      <c r="AF76" s="1">
        <v>0</v>
      </c>
      <c r="AG76" s="1">
        <v>0</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3">
        <v>0</v>
      </c>
      <c r="BD76" s="3">
        <v>0</v>
      </c>
      <c r="BE76" s="3">
        <v>0</v>
      </c>
      <c r="BF76" s="3">
        <v>0</v>
      </c>
      <c r="BG76" s="241">
        <v>0</v>
      </c>
      <c r="BH76" s="242">
        <v>0</v>
      </c>
      <c r="BI76" s="242">
        <v>0</v>
      </c>
      <c r="BJ76" s="243">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s="244">
        <v>0</v>
      </c>
      <c r="CJ76" s="244">
        <v>0</v>
      </c>
      <c r="CK76" s="244">
        <v>0</v>
      </c>
      <c r="CL76" s="244">
        <v>0</v>
      </c>
      <c r="CM76" s="241">
        <v>0</v>
      </c>
      <c r="CN76" s="242">
        <v>0</v>
      </c>
      <c r="CO76" s="242">
        <v>0</v>
      </c>
      <c r="CP76" s="243">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1">
        <v>0</v>
      </c>
      <c r="DO76" s="244">
        <v>0</v>
      </c>
      <c r="DP76" s="244">
        <v>0</v>
      </c>
      <c r="DQ76" s="244">
        <v>0</v>
      </c>
      <c r="DR76" s="244">
        <v>0</v>
      </c>
      <c r="DS76" s="241">
        <v>0</v>
      </c>
      <c r="DT76" s="242">
        <v>0</v>
      </c>
      <c r="DU76" s="242">
        <v>0</v>
      </c>
      <c r="DV76" s="243">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s="244">
        <v>0</v>
      </c>
      <c r="EV76" s="244">
        <v>0</v>
      </c>
      <c r="EW76" s="244">
        <v>0</v>
      </c>
      <c r="EX76" s="244">
        <v>0</v>
      </c>
      <c r="EY76" s="241">
        <v>0</v>
      </c>
      <c r="EZ76" s="242">
        <v>0</v>
      </c>
      <c r="FA76" s="242">
        <v>0</v>
      </c>
      <c r="FB76" s="243">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0</v>
      </c>
      <c r="HH76">
        <v>0</v>
      </c>
      <c r="HI76">
        <v>0</v>
      </c>
      <c r="HJ76">
        <v>0</v>
      </c>
      <c r="HK76">
        <v>0</v>
      </c>
      <c r="HL76">
        <v>5</v>
      </c>
      <c r="HM76">
        <v>3</v>
      </c>
      <c r="HN76">
        <v>0</v>
      </c>
      <c r="HO76">
        <v>0</v>
      </c>
      <c r="HP76">
        <v>0</v>
      </c>
      <c r="HQ76" s="139">
        <v>0</v>
      </c>
      <c r="HR76" s="140">
        <v>1</v>
      </c>
      <c r="HS76" s="140">
        <v>0</v>
      </c>
      <c r="HT76" s="140">
        <v>0</v>
      </c>
      <c r="HU76" s="140">
        <v>0</v>
      </c>
      <c r="HV76" s="139">
        <v>0</v>
      </c>
      <c r="HW76" s="140">
        <v>0</v>
      </c>
      <c r="HX76" s="140">
        <v>0</v>
      </c>
      <c r="HY76" s="140">
        <v>0</v>
      </c>
      <c r="HZ76" s="140">
        <v>0</v>
      </c>
      <c r="IA76" s="139">
        <v>0</v>
      </c>
      <c r="IB76" s="140">
        <v>0</v>
      </c>
      <c r="IC76" s="140">
        <v>0</v>
      </c>
      <c r="ID76" s="140">
        <v>0</v>
      </c>
      <c r="IE76" s="140">
        <v>0</v>
      </c>
      <c r="IF76" s="139">
        <v>5</v>
      </c>
      <c r="IG76" s="140">
        <v>4</v>
      </c>
      <c r="IH76" s="140">
        <v>0</v>
      </c>
      <c r="II76" s="140">
        <v>0</v>
      </c>
      <c r="IJ76" s="140">
        <v>0</v>
      </c>
      <c r="IK76" s="140">
        <v>0</v>
      </c>
      <c r="IL76" s="140">
        <v>0</v>
      </c>
      <c r="IM76" s="140">
        <v>0</v>
      </c>
      <c r="IN76" s="139">
        <v>0</v>
      </c>
      <c r="IO76" s="140">
        <v>0</v>
      </c>
      <c r="IP76" s="140">
        <v>0</v>
      </c>
      <c r="IQ76" s="140">
        <v>0</v>
      </c>
      <c r="IR76" s="141">
        <v>0</v>
      </c>
      <c r="IS76" s="139">
        <v>5</v>
      </c>
      <c r="IT76" s="141">
        <v>4</v>
      </c>
      <c r="IU76" s="141">
        <v>8</v>
      </c>
      <c r="IV76" s="141">
        <v>1</v>
      </c>
      <c r="IW76" s="180">
        <v>9</v>
      </c>
      <c r="IX76" s="182">
        <v>0.44444444444444442</v>
      </c>
      <c r="IY76" s="182">
        <v>0.55555555555555558</v>
      </c>
      <c r="IZ76" s="183">
        <v>0</v>
      </c>
      <c r="JA76" s="140">
        <v>0</v>
      </c>
      <c r="JB76" s="140" t="s">
        <v>476</v>
      </c>
      <c r="JC76" s="1" t="s">
        <v>427</v>
      </c>
      <c r="JD76" s="1" t="s">
        <v>427</v>
      </c>
      <c r="JE76" s="1" t="s">
        <v>427</v>
      </c>
      <c r="JF76" s="1" t="s">
        <v>427</v>
      </c>
      <c r="JG76" s="1">
        <v>0</v>
      </c>
      <c r="JH76" s="1">
        <v>0</v>
      </c>
      <c r="JI76" s="284"/>
      <c r="JM76" s="261"/>
      <c r="JN76" s="262"/>
      <c r="JO76" s="284"/>
      <c r="JP76" s="284"/>
    </row>
    <row r="77" spans="1:276" x14ac:dyDescent="0.25">
      <c r="A77" s="2">
        <f>IF(OR('Table 1'!$L$2="All Regions",'Table 1'!$L$2=" "), 1,IF('Table 1'!$L$2='DATA TEMPLATE 1617'!L77,1,0))</f>
        <v>1</v>
      </c>
      <c r="B77" s="2">
        <f>IF(OR('Table 1'!$L$3="All Disciplines",'Table 1'!$L$3=" "), 1,IF('Table 1'!$L$3='DATA TEMPLATE 1617'!M77,1,0))</f>
        <v>1</v>
      </c>
      <c r="C77" s="2">
        <f>IF(OR('Table 1'!$L$4="All Organisations",'Table 1'!$L$4=" "), 1,IF('Table 1'!$L$4='DATA TEMPLATE 1617'!N77,1,0))</f>
        <v>1</v>
      </c>
      <c r="D77" s="2">
        <f t="shared" si="3"/>
        <v>3</v>
      </c>
      <c r="E77" s="236">
        <f>IF('Table 2'!$L$2="All Diverse Led",$IZ77,IF('Table 2'!$L$2='DATA TEMPLATE 1617'!JG77,4,0))</f>
        <v>0</v>
      </c>
      <c r="F77" s="236">
        <f>IF('Table 2'!$L$2="All Diverse Led",$IZ77,IF('Table 2'!$L$2='DATA TEMPLATE 1617'!JH77,4,0))</f>
        <v>0</v>
      </c>
      <c r="G77" s="237">
        <f t="shared" si="4"/>
        <v>0</v>
      </c>
      <c r="H77" s="1" t="s">
        <v>471</v>
      </c>
      <c r="I77" s="1">
        <v>0</v>
      </c>
      <c r="J77" s="1" t="b">
        <v>0</v>
      </c>
      <c r="K77" s="284">
        <v>75</v>
      </c>
      <c r="L77" t="s">
        <v>439</v>
      </c>
      <c r="M77" t="s">
        <v>437</v>
      </c>
      <c r="N77" s="323" t="s">
        <v>460</v>
      </c>
      <c r="O77" s="76">
        <v>141606</v>
      </c>
      <c r="P77" s="76">
        <v>597398</v>
      </c>
      <c r="Q77" s="76">
        <v>235354</v>
      </c>
      <c r="R77" s="76">
        <v>0</v>
      </c>
      <c r="S77" s="76">
        <v>95812</v>
      </c>
      <c r="T77" s="76">
        <v>1070170</v>
      </c>
      <c r="U77">
        <v>438869</v>
      </c>
      <c r="V77">
        <v>21253</v>
      </c>
      <c r="W77">
        <v>335806</v>
      </c>
      <c r="X77">
        <v>104587</v>
      </c>
      <c r="Y77">
        <v>52395</v>
      </c>
      <c r="AB77">
        <v>0</v>
      </c>
      <c r="AC77">
        <v>25591</v>
      </c>
      <c r="AD77">
        <v>978501</v>
      </c>
      <c r="AE77" s="1">
        <v>9</v>
      </c>
      <c r="AF77" s="1">
        <v>36</v>
      </c>
      <c r="AG77" s="1">
        <v>13649</v>
      </c>
      <c r="AH77" s="1">
        <v>1590</v>
      </c>
      <c r="AI77" s="1">
        <v>0</v>
      </c>
      <c r="AJ77" s="1">
        <v>0</v>
      </c>
      <c r="AK77" s="1">
        <v>0</v>
      </c>
      <c r="AL77" s="1">
        <v>0</v>
      </c>
      <c r="AM77" s="1">
        <v>1</v>
      </c>
      <c r="AN77" s="1">
        <v>2</v>
      </c>
      <c r="AO77" s="1">
        <v>0</v>
      </c>
      <c r="AP77" s="1">
        <v>4000</v>
      </c>
      <c r="AQ77" s="1">
        <v>4</v>
      </c>
      <c r="AR77" s="1">
        <v>5</v>
      </c>
      <c r="AS77" s="1">
        <v>0</v>
      </c>
      <c r="AT77" s="1">
        <v>240</v>
      </c>
      <c r="AU77" s="1">
        <v>0</v>
      </c>
      <c r="AV77" s="1">
        <v>0</v>
      </c>
      <c r="AW77" s="1">
        <v>0</v>
      </c>
      <c r="AX77" s="1">
        <v>0</v>
      </c>
      <c r="AY77" s="1">
        <v>1</v>
      </c>
      <c r="AZ77" s="1">
        <v>2</v>
      </c>
      <c r="BA77" s="1">
        <v>0</v>
      </c>
      <c r="BB77" s="1">
        <v>4000</v>
      </c>
      <c r="BC77" s="3">
        <v>1</v>
      </c>
      <c r="BD77" s="3">
        <v>2</v>
      </c>
      <c r="BE77" s="3">
        <v>0</v>
      </c>
      <c r="BF77" s="3">
        <v>4000</v>
      </c>
      <c r="BG77" s="241">
        <v>5</v>
      </c>
      <c r="BH77" s="242">
        <v>7</v>
      </c>
      <c r="BI77" s="242">
        <v>0</v>
      </c>
      <c r="BJ77" s="243">
        <v>4240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s="244">
        <v>0</v>
      </c>
      <c r="CJ77" s="244">
        <v>0</v>
      </c>
      <c r="CK77" s="244">
        <v>0</v>
      </c>
      <c r="CL77" s="244">
        <v>0</v>
      </c>
      <c r="CM77" s="241">
        <v>0</v>
      </c>
      <c r="CN77" s="242">
        <v>0</v>
      </c>
      <c r="CO77" s="242">
        <v>0</v>
      </c>
      <c r="CP77" s="243">
        <v>0</v>
      </c>
      <c r="CQ77" s="1">
        <v>1</v>
      </c>
      <c r="CR77" s="1">
        <v>1</v>
      </c>
      <c r="CS77" s="1">
        <v>33</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1">
        <v>0</v>
      </c>
      <c r="DO77" s="244">
        <v>0</v>
      </c>
      <c r="DP77" s="244">
        <v>0</v>
      </c>
      <c r="DQ77" s="244">
        <v>0</v>
      </c>
      <c r="DR77" s="244">
        <v>0</v>
      </c>
      <c r="DS77" s="241">
        <v>0</v>
      </c>
      <c r="DT77" s="242">
        <v>0</v>
      </c>
      <c r="DU77" s="242">
        <v>0</v>
      </c>
      <c r="DV77" s="243">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s="244">
        <v>0</v>
      </c>
      <c r="EV77" s="244">
        <v>0</v>
      </c>
      <c r="EW77" s="244">
        <v>0</v>
      </c>
      <c r="EX77" s="244">
        <v>0</v>
      </c>
      <c r="EY77" s="241">
        <v>0</v>
      </c>
      <c r="EZ77" s="242">
        <v>0</v>
      </c>
      <c r="FA77" s="242">
        <v>0</v>
      </c>
      <c r="FB77" s="243">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2</v>
      </c>
      <c r="GN77">
        <v>600</v>
      </c>
      <c r="GO77">
        <v>0</v>
      </c>
      <c r="GP77">
        <v>0</v>
      </c>
      <c r="GQ77">
        <v>0</v>
      </c>
      <c r="GR77">
        <v>0</v>
      </c>
      <c r="GS77">
        <v>1</v>
      </c>
      <c r="GT77">
        <v>100</v>
      </c>
      <c r="GU77">
        <v>0</v>
      </c>
      <c r="GV77">
        <v>0</v>
      </c>
      <c r="GW77">
        <v>37</v>
      </c>
      <c r="GX77">
        <v>1118</v>
      </c>
      <c r="GY77">
        <v>19</v>
      </c>
      <c r="GZ77">
        <v>8083</v>
      </c>
      <c r="HA77">
        <v>0</v>
      </c>
      <c r="HB77">
        <v>0</v>
      </c>
      <c r="HC77">
        <v>0</v>
      </c>
      <c r="HD77">
        <v>0</v>
      </c>
      <c r="HE77">
        <v>0</v>
      </c>
      <c r="HF77">
        <v>0</v>
      </c>
      <c r="HG77">
        <v>0</v>
      </c>
      <c r="HH77">
        <v>0</v>
      </c>
      <c r="HI77">
        <v>0</v>
      </c>
      <c r="HJ77">
        <v>0</v>
      </c>
      <c r="HK77">
        <v>0</v>
      </c>
      <c r="HL77">
        <v>4</v>
      </c>
      <c r="HM77">
        <v>3</v>
      </c>
      <c r="HN77">
        <v>0</v>
      </c>
      <c r="HO77">
        <v>0</v>
      </c>
      <c r="HP77">
        <v>0</v>
      </c>
      <c r="HQ77" s="139">
        <v>0</v>
      </c>
      <c r="HR77" s="140">
        <v>2</v>
      </c>
      <c r="HS77" s="140">
        <v>0</v>
      </c>
      <c r="HT77" s="140">
        <v>0</v>
      </c>
      <c r="HU77" s="140">
        <v>0</v>
      </c>
      <c r="HV77" s="139">
        <v>2</v>
      </c>
      <c r="HW77" s="140">
        <v>1</v>
      </c>
      <c r="HX77" s="140">
        <v>0</v>
      </c>
      <c r="HY77" s="140">
        <v>0</v>
      </c>
      <c r="HZ77" s="140">
        <v>0</v>
      </c>
      <c r="IA77" s="139">
        <v>0</v>
      </c>
      <c r="IB77" s="140">
        <v>0</v>
      </c>
      <c r="IC77" s="140">
        <v>0</v>
      </c>
      <c r="ID77" s="140">
        <v>0</v>
      </c>
      <c r="IE77" s="140">
        <v>0</v>
      </c>
      <c r="IF77" s="139">
        <v>6</v>
      </c>
      <c r="IG77" s="140">
        <v>6</v>
      </c>
      <c r="IH77" s="140">
        <v>0</v>
      </c>
      <c r="II77" s="140">
        <v>0</v>
      </c>
      <c r="IJ77" s="140">
        <v>0</v>
      </c>
      <c r="IK77" s="140">
        <v>0</v>
      </c>
      <c r="IL77" s="140">
        <v>0</v>
      </c>
      <c r="IM77" s="140">
        <v>0</v>
      </c>
      <c r="IN77" s="139">
        <v>0</v>
      </c>
      <c r="IO77" s="140">
        <v>0</v>
      </c>
      <c r="IP77" s="140">
        <v>1</v>
      </c>
      <c r="IQ77" s="140">
        <v>0</v>
      </c>
      <c r="IR77" s="141">
        <v>1</v>
      </c>
      <c r="IS77" s="139">
        <v>4</v>
      </c>
      <c r="IT77" s="141">
        <v>2</v>
      </c>
      <c r="IU77" s="141">
        <v>7</v>
      </c>
      <c r="IV77" s="141">
        <v>5</v>
      </c>
      <c r="IW77" s="180">
        <v>12</v>
      </c>
      <c r="IX77" s="182">
        <v>0.16666666666666666</v>
      </c>
      <c r="IY77" s="182">
        <v>0.41666666666666669</v>
      </c>
      <c r="IZ77" s="183">
        <v>0</v>
      </c>
      <c r="JA77" s="140">
        <v>0</v>
      </c>
      <c r="JB77" s="140">
        <v>0</v>
      </c>
      <c r="JC77" s="1" t="s">
        <v>427</v>
      </c>
      <c r="JD77" s="1" t="s">
        <v>426</v>
      </c>
      <c r="JE77" s="1" t="s">
        <v>427</v>
      </c>
      <c r="JF77" s="1" t="s">
        <v>427</v>
      </c>
      <c r="JG77" s="1">
        <v>0</v>
      </c>
      <c r="JH77" s="1">
        <v>0</v>
      </c>
      <c r="JI77" s="284"/>
      <c r="JM77" s="261"/>
      <c r="JN77" s="262"/>
      <c r="JO77" s="284"/>
      <c r="JP77" s="284"/>
    </row>
    <row r="78" spans="1:276" x14ac:dyDescent="0.25">
      <c r="A78" s="2">
        <f>IF(OR('Table 1'!$L$2="All Regions",'Table 1'!$L$2=" "), 1,IF('Table 1'!$L$2='DATA TEMPLATE 1617'!L78,1,0))</f>
        <v>1</v>
      </c>
      <c r="B78" s="2">
        <f>IF(OR('Table 1'!$L$3="All Disciplines",'Table 1'!$L$3=" "), 1,IF('Table 1'!$L$3='DATA TEMPLATE 1617'!M78,1,0))</f>
        <v>1</v>
      </c>
      <c r="C78" s="2">
        <f>IF(OR('Table 1'!$L$4="All Organisations",'Table 1'!$L$4=" "), 1,IF('Table 1'!$L$4='DATA TEMPLATE 1617'!N78,1,0))</f>
        <v>1</v>
      </c>
      <c r="D78" s="2">
        <f t="shared" si="3"/>
        <v>3</v>
      </c>
      <c r="E78" s="236">
        <f>IF('Table 2'!$L$2="All Diverse Led",$IZ78,IF('Table 2'!$L$2='DATA TEMPLATE 1617'!JG78,4,0))</f>
        <v>0</v>
      </c>
      <c r="F78" s="236">
        <f>IF('Table 2'!$L$2="All Diverse Led",$IZ78,IF('Table 2'!$L$2='DATA TEMPLATE 1617'!JH78,4,0))</f>
        <v>0</v>
      </c>
      <c r="G78" s="237">
        <f t="shared" si="4"/>
        <v>0</v>
      </c>
      <c r="H78" s="1" t="s">
        <v>471</v>
      </c>
      <c r="I78" s="1">
        <v>0</v>
      </c>
      <c r="J78" s="1" t="b">
        <v>0</v>
      </c>
      <c r="K78" s="284">
        <v>76</v>
      </c>
      <c r="L78" t="s">
        <v>439</v>
      </c>
      <c r="M78" t="s">
        <v>437</v>
      </c>
      <c r="N78" s="323" t="s">
        <v>460</v>
      </c>
      <c r="O78" s="76">
        <v>203011</v>
      </c>
      <c r="P78" s="76">
        <v>306330</v>
      </c>
      <c r="Q78" s="76">
        <v>206757</v>
      </c>
      <c r="R78" s="76">
        <v>0</v>
      </c>
      <c r="S78" s="76">
        <v>0</v>
      </c>
      <c r="T78" s="76">
        <v>716098</v>
      </c>
      <c r="U78">
        <v>364586</v>
      </c>
      <c r="V78">
        <v>18158</v>
      </c>
      <c r="W78">
        <v>2702</v>
      </c>
      <c r="X78">
        <v>7942</v>
      </c>
      <c r="Y78">
        <v>21884</v>
      </c>
      <c r="AB78">
        <v>357128</v>
      </c>
      <c r="AC78">
        <v>0</v>
      </c>
      <c r="AD78">
        <v>772400</v>
      </c>
      <c r="AE78" s="1">
        <v>161</v>
      </c>
      <c r="AF78" s="1">
        <v>139</v>
      </c>
      <c r="AG78" s="1">
        <v>9758</v>
      </c>
      <c r="AH78" s="1">
        <v>0</v>
      </c>
      <c r="AI78" s="1">
        <v>22</v>
      </c>
      <c r="AJ78" s="1">
        <v>22</v>
      </c>
      <c r="AK78" s="1">
        <v>2638</v>
      </c>
      <c r="AL78" s="1">
        <v>0</v>
      </c>
      <c r="AM78" s="1">
        <v>0</v>
      </c>
      <c r="AN78" s="1">
        <v>0</v>
      </c>
      <c r="AO78" s="1">
        <v>0</v>
      </c>
      <c r="AP78" s="1">
        <v>0</v>
      </c>
      <c r="AQ78" s="1">
        <v>0</v>
      </c>
      <c r="AR78" s="1">
        <v>0</v>
      </c>
      <c r="AS78" s="1">
        <v>0</v>
      </c>
      <c r="AT78" s="1">
        <v>0</v>
      </c>
      <c r="AU78" s="1">
        <v>0</v>
      </c>
      <c r="AV78" s="1">
        <v>0</v>
      </c>
      <c r="AW78" s="1">
        <v>0</v>
      </c>
      <c r="AX78" s="1">
        <v>0</v>
      </c>
      <c r="AY78" s="1">
        <v>0</v>
      </c>
      <c r="AZ78" s="1">
        <v>0</v>
      </c>
      <c r="BA78" s="1">
        <v>0</v>
      </c>
      <c r="BB78" s="1">
        <v>0</v>
      </c>
      <c r="BC78" s="3">
        <v>22</v>
      </c>
      <c r="BD78" s="3">
        <v>22</v>
      </c>
      <c r="BE78" s="3">
        <v>2638</v>
      </c>
      <c r="BF78" s="3">
        <v>0</v>
      </c>
      <c r="BG78" s="241">
        <v>0</v>
      </c>
      <c r="BH78" s="242">
        <v>0</v>
      </c>
      <c r="BI78" s="242">
        <v>0</v>
      </c>
      <c r="BJ78" s="243">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s="244">
        <v>0</v>
      </c>
      <c r="CJ78" s="244">
        <v>0</v>
      </c>
      <c r="CK78" s="244">
        <v>0</v>
      </c>
      <c r="CL78" s="244">
        <v>0</v>
      </c>
      <c r="CM78" s="241">
        <v>0</v>
      </c>
      <c r="CN78" s="242">
        <v>0</v>
      </c>
      <c r="CO78" s="242">
        <v>0</v>
      </c>
      <c r="CP78" s="243">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1">
        <v>0</v>
      </c>
      <c r="DO78" s="244">
        <v>0</v>
      </c>
      <c r="DP78" s="244">
        <v>0</v>
      </c>
      <c r="DQ78" s="244">
        <v>0</v>
      </c>
      <c r="DR78" s="244">
        <v>0</v>
      </c>
      <c r="DS78" s="241">
        <v>0</v>
      </c>
      <c r="DT78" s="242">
        <v>0</v>
      </c>
      <c r="DU78" s="242">
        <v>0</v>
      </c>
      <c r="DV78" s="243">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s="244">
        <v>0</v>
      </c>
      <c r="EV78" s="244">
        <v>0</v>
      </c>
      <c r="EW78" s="244">
        <v>0</v>
      </c>
      <c r="EX78" s="244">
        <v>0</v>
      </c>
      <c r="EY78" s="241">
        <v>0</v>
      </c>
      <c r="EZ78" s="242">
        <v>0</v>
      </c>
      <c r="FA78" s="242">
        <v>0</v>
      </c>
      <c r="FB78" s="243">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7</v>
      </c>
      <c r="HM78">
        <v>5</v>
      </c>
      <c r="HN78">
        <v>0</v>
      </c>
      <c r="HO78">
        <v>0</v>
      </c>
      <c r="HP78">
        <v>0</v>
      </c>
      <c r="HQ78" s="139">
        <v>3</v>
      </c>
      <c r="HR78" s="140">
        <v>0</v>
      </c>
      <c r="HS78" s="140">
        <v>0</v>
      </c>
      <c r="HT78" s="140">
        <v>0</v>
      </c>
      <c r="HU78" s="140">
        <v>0</v>
      </c>
      <c r="HV78" s="139">
        <v>0</v>
      </c>
      <c r="HW78" s="140">
        <v>0</v>
      </c>
      <c r="HX78" s="140">
        <v>0</v>
      </c>
      <c r="HY78" s="140">
        <v>0</v>
      </c>
      <c r="HZ78" s="140">
        <v>0</v>
      </c>
      <c r="IA78" s="139">
        <v>0</v>
      </c>
      <c r="IB78" s="140">
        <v>0</v>
      </c>
      <c r="IC78" s="140">
        <v>0</v>
      </c>
      <c r="ID78" s="140">
        <v>0</v>
      </c>
      <c r="IE78" s="140">
        <v>0</v>
      </c>
      <c r="IF78" s="139">
        <v>10</v>
      </c>
      <c r="IG78" s="140">
        <v>5</v>
      </c>
      <c r="IH78" s="140">
        <v>0</v>
      </c>
      <c r="II78" s="140">
        <v>0</v>
      </c>
      <c r="IJ78" s="140">
        <v>0</v>
      </c>
      <c r="IK78" s="140">
        <v>0</v>
      </c>
      <c r="IL78" s="140">
        <v>0</v>
      </c>
      <c r="IM78" s="140">
        <v>0</v>
      </c>
      <c r="IN78" s="139">
        <v>0</v>
      </c>
      <c r="IO78" s="140">
        <v>0</v>
      </c>
      <c r="IP78" s="140">
        <v>0</v>
      </c>
      <c r="IQ78" s="140">
        <v>0</v>
      </c>
      <c r="IR78" s="141">
        <v>0</v>
      </c>
      <c r="IS78" s="139">
        <v>0</v>
      </c>
      <c r="IT78" s="141">
        <v>4</v>
      </c>
      <c r="IU78" s="141">
        <v>12</v>
      </c>
      <c r="IV78" s="141">
        <v>3</v>
      </c>
      <c r="IW78" s="180">
        <v>15</v>
      </c>
      <c r="IX78" s="182">
        <v>0.26666666666666666</v>
      </c>
      <c r="IY78" s="182">
        <v>0</v>
      </c>
      <c r="IZ78" s="183">
        <v>0</v>
      </c>
      <c r="JA78" s="140">
        <v>0</v>
      </c>
      <c r="JB78" s="140">
        <v>0</v>
      </c>
      <c r="JC78" s="1" t="s">
        <v>427</v>
      </c>
      <c r="JD78" s="1" t="s">
        <v>427</v>
      </c>
      <c r="JE78" s="1" t="s">
        <v>427</v>
      </c>
      <c r="JF78" s="1" t="s">
        <v>427</v>
      </c>
      <c r="JG78" s="1">
        <v>0</v>
      </c>
      <c r="JH78" s="1">
        <v>0</v>
      </c>
      <c r="JI78" s="284"/>
      <c r="JM78" s="261"/>
      <c r="JN78" s="262"/>
      <c r="JO78" s="284"/>
      <c r="JP78" s="284"/>
    </row>
    <row r="79" spans="1:276" x14ac:dyDescent="0.25">
      <c r="A79" s="2">
        <f>IF(OR('Table 1'!$L$2="All Regions",'Table 1'!$L$2=" "), 1,IF('Table 1'!$L$2='DATA TEMPLATE 1617'!L79,1,0))</f>
        <v>1</v>
      </c>
      <c r="B79" s="2">
        <f>IF(OR('Table 1'!$L$3="All Disciplines",'Table 1'!$L$3=" "), 1,IF('Table 1'!$L$3='DATA TEMPLATE 1617'!M79,1,0))</f>
        <v>1</v>
      </c>
      <c r="C79" s="2">
        <f>IF(OR('Table 1'!$L$4="All Organisations",'Table 1'!$L$4=" "), 1,IF('Table 1'!$L$4='DATA TEMPLATE 1617'!N79,1,0))</f>
        <v>1</v>
      </c>
      <c r="D79" s="2">
        <f t="shared" si="3"/>
        <v>3</v>
      </c>
      <c r="E79" s="236">
        <f>IF('Table 2'!$L$2="All Diverse Led",$IZ79,IF('Table 2'!$L$2='DATA TEMPLATE 1617'!JG79,4,0))</f>
        <v>0</v>
      </c>
      <c r="F79" s="236">
        <f>IF('Table 2'!$L$2="All Diverse Led",$IZ79,IF('Table 2'!$L$2='DATA TEMPLATE 1617'!JH79,4,0))</f>
        <v>0</v>
      </c>
      <c r="G79" s="237">
        <f t="shared" si="4"/>
        <v>0</v>
      </c>
      <c r="H79" s="1" t="s">
        <v>471</v>
      </c>
      <c r="I79" s="1">
        <v>0</v>
      </c>
      <c r="J79" s="1" t="b">
        <v>0</v>
      </c>
      <c r="K79" s="284">
        <v>77</v>
      </c>
      <c r="L79" t="s">
        <v>439</v>
      </c>
      <c r="M79" t="s">
        <v>437</v>
      </c>
      <c r="N79" s="323" t="s">
        <v>460</v>
      </c>
      <c r="O79" s="76">
        <v>234915</v>
      </c>
      <c r="P79" s="76">
        <v>216195</v>
      </c>
      <c r="Q79" s="76">
        <v>682662</v>
      </c>
      <c r="R79" s="76">
        <v>10818</v>
      </c>
      <c r="S79" s="76">
        <v>0</v>
      </c>
      <c r="T79" s="76">
        <v>1144590</v>
      </c>
      <c r="U79">
        <v>427779</v>
      </c>
      <c r="V79">
        <v>0</v>
      </c>
      <c r="W79">
        <v>688461</v>
      </c>
      <c r="X79">
        <v>132116</v>
      </c>
      <c r="Y79">
        <v>0</v>
      </c>
      <c r="AB79">
        <v>0</v>
      </c>
      <c r="AC79">
        <v>0</v>
      </c>
      <c r="AD79">
        <v>1248356</v>
      </c>
      <c r="AE79" s="1">
        <v>21</v>
      </c>
      <c r="AF79" s="1">
        <v>22</v>
      </c>
      <c r="AG79" s="1">
        <v>1160</v>
      </c>
      <c r="AH79" s="1">
        <v>1780</v>
      </c>
      <c r="AI79" s="1">
        <v>21</v>
      </c>
      <c r="AJ79" s="1">
        <v>24</v>
      </c>
      <c r="AK79" s="1">
        <v>501</v>
      </c>
      <c r="AL79" s="1">
        <v>907</v>
      </c>
      <c r="AM79" s="1">
        <v>0</v>
      </c>
      <c r="AN79" s="1">
        <v>0</v>
      </c>
      <c r="AO79" s="1">
        <v>0</v>
      </c>
      <c r="AP79" s="1">
        <v>0</v>
      </c>
      <c r="AQ79" s="1">
        <v>0</v>
      </c>
      <c r="AR79" s="1">
        <v>0</v>
      </c>
      <c r="AS79" s="1">
        <v>0</v>
      </c>
      <c r="AT79" s="1">
        <v>0</v>
      </c>
      <c r="AU79" s="1">
        <v>0</v>
      </c>
      <c r="AV79" s="1">
        <v>0</v>
      </c>
      <c r="AW79" s="1">
        <v>0</v>
      </c>
      <c r="AX79" s="1">
        <v>0</v>
      </c>
      <c r="AY79" s="1">
        <v>0</v>
      </c>
      <c r="AZ79" s="1">
        <v>0</v>
      </c>
      <c r="BA79" s="1">
        <v>0</v>
      </c>
      <c r="BB79" s="1">
        <v>0</v>
      </c>
      <c r="BC79" s="3">
        <v>21</v>
      </c>
      <c r="BD79" s="3">
        <v>24</v>
      </c>
      <c r="BE79" s="3">
        <v>501</v>
      </c>
      <c r="BF79" s="3">
        <v>907</v>
      </c>
      <c r="BG79" s="241">
        <v>0</v>
      </c>
      <c r="BH79" s="242">
        <v>0</v>
      </c>
      <c r="BI79" s="242">
        <v>0</v>
      </c>
      <c r="BJ79" s="243">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s="244">
        <v>0</v>
      </c>
      <c r="CJ79" s="244">
        <v>0</v>
      </c>
      <c r="CK79" s="244">
        <v>0</v>
      </c>
      <c r="CL79" s="244">
        <v>0</v>
      </c>
      <c r="CM79" s="241">
        <v>0</v>
      </c>
      <c r="CN79" s="242">
        <v>0</v>
      </c>
      <c r="CO79" s="242">
        <v>0</v>
      </c>
      <c r="CP79" s="243">
        <v>0</v>
      </c>
      <c r="CQ79" s="1">
        <v>0</v>
      </c>
      <c r="CR79" s="1">
        <v>0</v>
      </c>
      <c r="CS79" s="1">
        <v>0</v>
      </c>
      <c r="CT79" s="1">
        <v>0</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1">
        <v>0</v>
      </c>
      <c r="DL79" s="1">
        <v>0</v>
      </c>
      <c r="DM79" s="1">
        <v>0</v>
      </c>
      <c r="DN79" s="1">
        <v>0</v>
      </c>
      <c r="DO79" s="244">
        <v>0</v>
      </c>
      <c r="DP79" s="244">
        <v>0</v>
      </c>
      <c r="DQ79" s="244">
        <v>0</v>
      </c>
      <c r="DR79" s="244">
        <v>0</v>
      </c>
      <c r="DS79" s="241">
        <v>0</v>
      </c>
      <c r="DT79" s="242">
        <v>0</v>
      </c>
      <c r="DU79" s="242">
        <v>0</v>
      </c>
      <c r="DV79" s="243">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s="244">
        <v>0</v>
      </c>
      <c r="EV79" s="244">
        <v>0</v>
      </c>
      <c r="EW79" s="244">
        <v>0</v>
      </c>
      <c r="EX79" s="244">
        <v>0</v>
      </c>
      <c r="EY79" s="241">
        <v>0</v>
      </c>
      <c r="EZ79" s="242">
        <v>0</v>
      </c>
      <c r="FA79" s="242">
        <v>0</v>
      </c>
      <c r="FB79" s="243">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1</v>
      </c>
      <c r="FX79">
        <v>300</v>
      </c>
      <c r="FY79">
        <v>170</v>
      </c>
      <c r="FZ79">
        <v>300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11</v>
      </c>
      <c r="HM79">
        <v>0</v>
      </c>
      <c r="HN79">
        <v>0</v>
      </c>
      <c r="HO79">
        <v>0</v>
      </c>
      <c r="HP79">
        <v>0</v>
      </c>
      <c r="HQ79" s="139">
        <v>8</v>
      </c>
      <c r="HR79" s="140">
        <v>0</v>
      </c>
      <c r="HS79" s="140">
        <v>0</v>
      </c>
      <c r="HT79" s="140">
        <v>0</v>
      </c>
      <c r="HU79" s="140">
        <v>0</v>
      </c>
      <c r="HV79" s="139">
        <v>0</v>
      </c>
      <c r="HW79" s="140">
        <v>0</v>
      </c>
      <c r="HX79" s="140">
        <v>0</v>
      </c>
      <c r="HY79" s="140">
        <v>0</v>
      </c>
      <c r="HZ79" s="140">
        <v>0</v>
      </c>
      <c r="IA79" s="139">
        <v>0</v>
      </c>
      <c r="IB79" s="140">
        <v>0</v>
      </c>
      <c r="IC79" s="140">
        <v>0</v>
      </c>
      <c r="ID79" s="140">
        <v>0</v>
      </c>
      <c r="IE79" s="140">
        <v>0</v>
      </c>
      <c r="IF79" s="139">
        <v>19</v>
      </c>
      <c r="IG79" s="140">
        <v>0</v>
      </c>
      <c r="IH79" s="140">
        <v>0</v>
      </c>
      <c r="II79" s="140">
        <v>0</v>
      </c>
      <c r="IJ79" s="140">
        <v>0</v>
      </c>
      <c r="IK79" s="140">
        <v>2</v>
      </c>
      <c r="IL79" s="140">
        <v>0</v>
      </c>
      <c r="IM79" s="140">
        <v>0</v>
      </c>
      <c r="IN79" s="139">
        <v>2</v>
      </c>
      <c r="IO79" s="140">
        <v>3</v>
      </c>
      <c r="IP79" s="140">
        <v>0</v>
      </c>
      <c r="IQ79" s="140">
        <v>0</v>
      </c>
      <c r="IR79" s="141">
        <v>3</v>
      </c>
      <c r="IS79" s="139">
        <v>2</v>
      </c>
      <c r="IT79" s="141">
        <v>3</v>
      </c>
      <c r="IU79" s="141">
        <v>11</v>
      </c>
      <c r="IV79" s="141">
        <v>8</v>
      </c>
      <c r="IW79" s="180">
        <v>19</v>
      </c>
      <c r="IX79" s="182">
        <v>0.26315789473684209</v>
      </c>
      <c r="IY79" s="182">
        <v>0.26315789473684209</v>
      </c>
      <c r="IZ79" s="183">
        <v>0</v>
      </c>
      <c r="JA79" s="140">
        <v>0</v>
      </c>
      <c r="JB79" s="140">
        <v>0</v>
      </c>
      <c r="JC79" s="1" t="s">
        <v>427</v>
      </c>
      <c r="JD79" s="1" t="s">
        <v>427</v>
      </c>
      <c r="JE79" s="1" t="s">
        <v>427</v>
      </c>
      <c r="JF79" s="1" t="s">
        <v>426</v>
      </c>
      <c r="JG79" s="1">
        <v>0</v>
      </c>
      <c r="JH79" s="1">
        <v>0</v>
      </c>
      <c r="JI79" s="284"/>
      <c r="JM79" s="261"/>
      <c r="JN79" s="262"/>
      <c r="JO79" s="284"/>
      <c r="JP79" s="284"/>
    </row>
    <row r="80" spans="1:276" x14ac:dyDescent="0.25">
      <c r="A80" s="2">
        <f>IF(OR('Table 1'!$L$2="All Regions",'Table 1'!$L$2=" "), 1,IF('Table 1'!$L$2='DATA TEMPLATE 1617'!L80,1,0))</f>
        <v>1</v>
      </c>
      <c r="B80" s="2">
        <f>IF(OR('Table 1'!$L$3="All Disciplines",'Table 1'!$L$3=" "), 1,IF('Table 1'!$L$3='DATA TEMPLATE 1617'!M80,1,0))</f>
        <v>1</v>
      </c>
      <c r="C80" s="2">
        <f>IF(OR('Table 1'!$L$4="All Organisations",'Table 1'!$L$4=" "), 1,IF('Table 1'!$L$4='DATA TEMPLATE 1617'!N80,1,0))</f>
        <v>1</v>
      </c>
      <c r="D80" s="2">
        <f t="shared" si="3"/>
        <v>3</v>
      </c>
      <c r="E80" s="236">
        <f>IF('Table 2'!$L$2="All Diverse Led",$IZ80,IF('Table 2'!$L$2='DATA TEMPLATE 1617'!JG80,4,0))</f>
        <v>0</v>
      </c>
      <c r="F80" s="236">
        <f>IF('Table 2'!$L$2="All Diverse Led",$IZ80,IF('Table 2'!$L$2='DATA TEMPLATE 1617'!JH80,4,0))</f>
        <v>0</v>
      </c>
      <c r="G80" s="237">
        <f t="shared" si="4"/>
        <v>0</v>
      </c>
      <c r="H80" s="1" t="s">
        <v>471</v>
      </c>
      <c r="I80" s="1">
        <v>0</v>
      </c>
      <c r="J80" s="1" t="b">
        <v>0</v>
      </c>
      <c r="K80" s="284">
        <v>78</v>
      </c>
      <c r="L80" t="s">
        <v>439</v>
      </c>
      <c r="M80" t="s">
        <v>442</v>
      </c>
      <c r="N80" s="323" t="s">
        <v>459</v>
      </c>
      <c r="O80" s="76">
        <v>79900</v>
      </c>
      <c r="P80" s="76">
        <v>506522</v>
      </c>
      <c r="Q80" s="76">
        <v>46135</v>
      </c>
      <c r="R80" s="76">
        <v>25000</v>
      </c>
      <c r="S80" s="76">
        <v>10587</v>
      </c>
      <c r="T80" s="76">
        <v>668144</v>
      </c>
      <c r="U80">
        <v>282832</v>
      </c>
      <c r="V80">
        <v>84409</v>
      </c>
      <c r="W80">
        <v>159148</v>
      </c>
      <c r="X80">
        <v>28680</v>
      </c>
      <c r="Y80">
        <v>8685</v>
      </c>
      <c r="AB80">
        <v>119505</v>
      </c>
      <c r="AC80">
        <v>0</v>
      </c>
      <c r="AD80">
        <v>683259</v>
      </c>
      <c r="AE80" s="1">
        <v>149</v>
      </c>
      <c r="AF80" s="1">
        <v>149</v>
      </c>
      <c r="AG80" s="1">
        <v>6354</v>
      </c>
      <c r="AH80" s="1">
        <v>2729</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1">
        <v>0</v>
      </c>
      <c r="BC80" s="3">
        <v>0</v>
      </c>
      <c r="BD80" s="3">
        <v>0</v>
      </c>
      <c r="BE80" s="3">
        <v>0</v>
      </c>
      <c r="BF80" s="3">
        <v>0</v>
      </c>
      <c r="BG80" s="241">
        <v>0</v>
      </c>
      <c r="BH80" s="242">
        <v>0</v>
      </c>
      <c r="BI80" s="242">
        <v>0</v>
      </c>
      <c r="BJ80" s="243">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s="244">
        <v>0</v>
      </c>
      <c r="CJ80" s="244">
        <v>0</v>
      </c>
      <c r="CK80" s="244">
        <v>0</v>
      </c>
      <c r="CL80" s="244">
        <v>0</v>
      </c>
      <c r="CM80" s="241">
        <v>0</v>
      </c>
      <c r="CN80" s="242">
        <v>0</v>
      </c>
      <c r="CO80" s="242">
        <v>0</v>
      </c>
      <c r="CP80" s="243">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1">
        <v>0</v>
      </c>
      <c r="DO80" s="244">
        <v>0</v>
      </c>
      <c r="DP80" s="244">
        <v>0</v>
      </c>
      <c r="DQ80" s="244">
        <v>0</v>
      </c>
      <c r="DR80" s="244">
        <v>0</v>
      </c>
      <c r="DS80" s="241">
        <v>0</v>
      </c>
      <c r="DT80" s="242">
        <v>0</v>
      </c>
      <c r="DU80" s="242">
        <v>0</v>
      </c>
      <c r="DV80" s="243">
        <v>0</v>
      </c>
      <c r="DW80">
        <v>2</v>
      </c>
      <c r="DX80">
        <v>2</v>
      </c>
      <c r="DY80">
        <v>0</v>
      </c>
      <c r="DZ80">
        <v>360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s="244">
        <v>0</v>
      </c>
      <c r="EV80" s="244">
        <v>0</v>
      </c>
      <c r="EW80" s="244">
        <v>0</v>
      </c>
      <c r="EX80" s="244">
        <v>0</v>
      </c>
      <c r="EY80" s="241">
        <v>0</v>
      </c>
      <c r="EZ80" s="242">
        <v>0</v>
      </c>
      <c r="FA80" s="242">
        <v>0</v>
      </c>
      <c r="FB80" s="243">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1</v>
      </c>
      <c r="FX80">
        <v>1000</v>
      </c>
      <c r="FY80">
        <v>0</v>
      </c>
      <c r="FZ80">
        <v>0</v>
      </c>
      <c r="GA80">
        <v>460</v>
      </c>
      <c r="GB80">
        <v>1000</v>
      </c>
      <c r="GC80">
        <v>0</v>
      </c>
      <c r="GD80">
        <v>0</v>
      </c>
      <c r="GE80">
        <v>0</v>
      </c>
      <c r="GF80">
        <v>0</v>
      </c>
      <c r="GG80">
        <v>0</v>
      </c>
      <c r="GH80">
        <v>0</v>
      </c>
      <c r="GI80">
        <v>1</v>
      </c>
      <c r="GJ80">
        <v>15</v>
      </c>
      <c r="GK80">
        <v>0</v>
      </c>
      <c r="GL80">
        <v>0</v>
      </c>
      <c r="GM80">
        <v>0</v>
      </c>
      <c r="GN80">
        <v>0</v>
      </c>
      <c r="GO80">
        <v>0</v>
      </c>
      <c r="GP80">
        <v>0</v>
      </c>
      <c r="GQ80">
        <v>0</v>
      </c>
      <c r="GR80">
        <v>0</v>
      </c>
      <c r="GS80">
        <v>0</v>
      </c>
      <c r="GT80">
        <v>0</v>
      </c>
      <c r="GU80">
        <v>0</v>
      </c>
      <c r="GV80">
        <v>0</v>
      </c>
      <c r="GW80">
        <v>15</v>
      </c>
      <c r="GX80">
        <v>11952</v>
      </c>
      <c r="GY80">
        <v>21</v>
      </c>
      <c r="GZ80">
        <v>28605</v>
      </c>
      <c r="HA80">
        <v>0</v>
      </c>
      <c r="HB80">
        <v>0</v>
      </c>
      <c r="HC80">
        <v>0</v>
      </c>
      <c r="HD80">
        <v>0</v>
      </c>
      <c r="HE80">
        <v>0</v>
      </c>
      <c r="HF80">
        <v>0</v>
      </c>
      <c r="HG80">
        <v>0</v>
      </c>
      <c r="HH80">
        <v>0</v>
      </c>
      <c r="HI80">
        <v>0</v>
      </c>
      <c r="HJ80">
        <v>0</v>
      </c>
      <c r="HK80">
        <v>0</v>
      </c>
      <c r="HL80">
        <v>3</v>
      </c>
      <c r="HM80">
        <v>5</v>
      </c>
      <c r="HN80">
        <v>0</v>
      </c>
      <c r="HO80">
        <v>0</v>
      </c>
      <c r="HP80">
        <v>0</v>
      </c>
      <c r="HQ80" s="139">
        <v>0</v>
      </c>
      <c r="HR80" s="140">
        <v>1</v>
      </c>
      <c r="HS80" s="140">
        <v>0</v>
      </c>
      <c r="HT80" s="140">
        <v>0</v>
      </c>
      <c r="HU80" s="140">
        <v>0</v>
      </c>
      <c r="HV80" s="139">
        <v>0</v>
      </c>
      <c r="HW80" s="140">
        <v>0</v>
      </c>
      <c r="HX80" s="140">
        <v>0</v>
      </c>
      <c r="HY80" s="140">
        <v>0</v>
      </c>
      <c r="HZ80" s="140">
        <v>0</v>
      </c>
      <c r="IA80" s="139">
        <v>0</v>
      </c>
      <c r="IB80" s="140">
        <v>0</v>
      </c>
      <c r="IC80" s="140">
        <v>0</v>
      </c>
      <c r="ID80" s="140">
        <v>0</v>
      </c>
      <c r="IE80" s="140">
        <v>0</v>
      </c>
      <c r="IF80" s="139">
        <v>3</v>
      </c>
      <c r="IG80" s="140">
        <v>6</v>
      </c>
      <c r="IH80" s="140">
        <v>0</v>
      </c>
      <c r="II80" s="140">
        <v>0</v>
      </c>
      <c r="IJ80" s="140">
        <v>0</v>
      </c>
      <c r="IK80" s="140">
        <v>0</v>
      </c>
      <c r="IL80" s="140">
        <v>0</v>
      </c>
      <c r="IM80" s="140">
        <v>0</v>
      </c>
      <c r="IN80" s="139">
        <v>0</v>
      </c>
      <c r="IO80" s="140">
        <v>1</v>
      </c>
      <c r="IP80" s="140">
        <v>0</v>
      </c>
      <c r="IQ80" s="140">
        <v>0</v>
      </c>
      <c r="IR80" s="141">
        <v>1</v>
      </c>
      <c r="IS80" s="139">
        <v>0</v>
      </c>
      <c r="IT80" s="141">
        <v>2</v>
      </c>
      <c r="IU80" s="141">
        <v>8</v>
      </c>
      <c r="IV80" s="141">
        <v>1</v>
      </c>
      <c r="IW80" s="180">
        <v>9</v>
      </c>
      <c r="IX80" s="182">
        <v>0.22222222222222221</v>
      </c>
      <c r="IY80" s="182">
        <v>0.1111111111111111</v>
      </c>
      <c r="IZ80" s="183">
        <v>0</v>
      </c>
      <c r="JA80" s="140">
        <v>0</v>
      </c>
      <c r="JB80" s="140">
        <v>0</v>
      </c>
      <c r="JC80" s="1" t="s">
        <v>427</v>
      </c>
      <c r="JD80" s="1" t="s">
        <v>427</v>
      </c>
      <c r="JE80" s="1" t="s">
        <v>427</v>
      </c>
      <c r="JF80" s="1" t="s">
        <v>427</v>
      </c>
      <c r="JG80" s="1">
        <v>0</v>
      </c>
      <c r="JH80" s="1">
        <v>0</v>
      </c>
      <c r="JI80" s="284"/>
      <c r="JM80" s="261"/>
      <c r="JN80" s="262"/>
      <c r="JO80" s="284"/>
      <c r="JP80" s="284"/>
    </row>
    <row r="81" spans="1:276" x14ac:dyDescent="0.25">
      <c r="A81" s="2">
        <f>IF(OR('Table 1'!$L$2="All Regions",'Table 1'!$L$2=" "), 1,IF('Table 1'!$L$2='DATA TEMPLATE 1617'!L81,1,0))</f>
        <v>1</v>
      </c>
      <c r="B81" s="2">
        <f>IF(OR('Table 1'!$L$3="All Disciplines",'Table 1'!$L$3=" "), 1,IF('Table 1'!$L$3='DATA TEMPLATE 1617'!M81,1,0))</f>
        <v>1</v>
      </c>
      <c r="C81" s="2">
        <f>IF(OR('Table 1'!$L$4="All Organisations",'Table 1'!$L$4=" "), 1,IF('Table 1'!$L$4='DATA TEMPLATE 1617'!N81,1,0))</f>
        <v>1</v>
      </c>
      <c r="D81" s="2">
        <f t="shared" si="3"/>
        <v>3</v>
      </c>
      <c r="E81" s="236">
        <f>IF('Table 2'!$L$2="All Diverse Led",$IZ81,IF('Table 2'!$L$2='DATA TEMPLATE 1617'!JG81,4,0))</f>
        <v>0</v>
      </c>
      <c r="F81" s="236">
        <f>IF('Table 2'!$L$2="All Diverse Led",$IZ81,IF('Table 2'!$L$2='DATA TEMPLATE 1617'!JH81,4,0))</f>
        <v>0</v>
      </c>
      <c r="G81" s="237">
        <f t="shared" si="4"/>
        <v>0</v>
      </c>
      <c r="H81" s="1" t="s">
        <v>471</v>
      </c>
      <c r="I81" s="1">
        <v>0</v>
      </c>
      <c r="J81" s="1" t="b">
        <v>0</v>
      </c>
      <c r="K81" s="284">
        <v>79</v>
      </c>
      <c r="L81" t="s">
        <v>439</v>
      </c>
      <c r="M81" t="s">
        <v>440</v>
      </c>
      <c r="N81" s="323" t="s">
        <v>460</v>
      </c>
      <c r="O81" s="76">
        <v>2219984</v>
      </c>
      <c r="P81" s="76">
        <v>301738</v>
      </c>
      <c r="Q81" s="76">
        <v>85096</v>
      </c>
      <c r="R81" s="76">
        <v>0</v>
      </c>
      <c r="S81" s="76">
        <v>10897</v>
      </c>
      <c r="T81" s="76">
        <v>2617715</v>
      </c>
      <c r="U81">
        <v>475219</v>
      </c>
      <c r="V81">
        <v>44648</v>
      </c>
      <c r="W81">
        <v>46326</v>
      </c>
      <c r="X81">
        <v>1016999</v>
      </c>
      <c r="Y81">
        <v>17378</v>
      </c>
      <c r="AB81">
        <v>1619181</v>
      </c>
      <c r="AC81">
        <v>0</v>
      </c>
      <c r="AD81">
        <v>3219751</v>
      </c>
      <c r="AE81" s="1">
        <v>435</v>
      </c>
      <c r="AF81" s="1">
        <v>459</v>
      </c>
      <c r="AG81" s="1">
        <v>40603</v>
      </c>
      <c r="AH81" s="1">
        <v>17054</v>
      </c>
      <c r="AI81" s="1">
        <v>0</v>
      </c>
      <c r="AJ81" s="1">
        <v>0</v>
      </c>
      <c r="AK81" s="1">
        <v>0</v>
      </c>
      <c r="AL81" s="1">
        <v>0</v>
      </c>
      <c r="AM81" s="1">
        <v>0</v>
      </c>
      <c r="AN81" s="1">
        <v>0</v>
      </c>
      <c r="AO81" s="1">
        <v>0</v>
      </c>
      <c r="AP81" s="1">
        <v>0</v>
      </c>
      <c r="AQ81" s="1">
        <v>90</v>
      </c>
      <c r="AR81" s="1">
        <v>93</v>
      </c>
      <c r="AS81" s="1">
        <v>1463</v>
      </c>
      <c r="AT81" s="1">
        <v>4248</v>
      </c>
      <c r="AU81" s="1">
        <v>0</v>
      </c>
      <c r="AV81" s="1">
        <v>0</v>
      </c>
      <c r="AW81" s="1">
        <v>0</v>
      </c>
      <c r="AX81" s="1">
        <v>0</v>
      </c>
      <c r="AY81" s="1">
        <v>0</v>
      </c>
      <c r="AZ81" s="1">
        <v>0</v>
      </c>
      <c r="BA81" s="1">
        <v>0</v>
      </c>
      <c r="BB81" s="1">
        <v>0</v>
      </c>
      <c r="BC81" s="3">
        <v>0</v>
      </c>
      <c r="BD81" s="3">
        <v>0</v>
      </c>
      <c r="BE81" s="3">
        <v>0</v>
      </c>
      <c r="BF81" s="3">
        <v>0</v>
      </c>
      <c r="BG81" s="241">
        <v>90</v>
      </c>
      <c r="BH81" s="242">
        <v>93</v>
      </c>
      <c r="BI81" s="242">
        <v>1463</v>
      </c>
      <c r="BJ81" s="243">
        <v>4248</v>
      </c>
      <c r="BK81">
        <v>33</v>
      </c>
      <c r="BL81">
        <v>525</v>
      </c>
      <c r="BM81">
        <v>0</v>
      </c>
      <c r="BN81">
        <v>13780</v>
      </c>
      <c r="BO81">
        <v>0</v>
      </c>
      <c r="BP81">
        <v>0</v>
      </c>
      <c r="BQ81">
        <v>0</v>
      </c>
      <c r="BR81">
        <v>0</v>
      </c>
      <c r="BS81">
        <v>0</v>
      </c>
      <c r="BT81">
        <v>0</v>
      </c>
      <c r="BU81">
        <v>0</v>
      </c>
      <c r="BV81">
        <v>0</v>
      </c>
      <c r="BW81">
        <v>3</v>
      </c>
      <c r="BX81">
        <v>25</v>
      </c>
      <c r="BY81">
        <v>0</v>
      </c>
      <c r="BZ81">
        <v>470</v>
      </c>
      <c r="CA81">
        <v>0</v>
      </c>
      <c r="CB81">
        <v>0</v>
      </c>
      <c r="CC81">
        <v>0</v>
      </c>
      <c r="CD81">
        <v>0</v>
      </c>
      <c r="CE81">
        <v>0</v>
      </c>
      <c r="CF81">
        <v>0</v>
      </c>
      <c r="CG81">
        <v>0</v>
      </c>
      <c r="CH81">
        <v>0</v>
      </c>
      <c r="CI81" s="244">
        <v>0</v>
      </c>
      <c r="CJ81" s="244">
        <v>0</v>
      </c>
      <c r="CK81" s="244">
        <v>0</v>
      </c>
      <c r="CL81" s="244">
        <v>0</v>
      </c>
      <c r="CM81" s="241">
        <v>3</v>
      </c>
      <c r="CN81" s="242">
        <v>25</v>
      </c>
      <c r="CO81" s="242">
        <v>0</v>
      </c>
      <c r="CP81" s="243">
        <v>470</v>
      </c>
      <c r="CQ81" s="1">
        <v>12</v>
      </c>
      <c r="CR81" s="1">
        <v>12</v>
      </c>
      <c r="CS81" s="1">
        <v>912</v>
      </c>
      <c r="CT81" s="1">
        <v>695</v>
      </c>
      <c r="CU81" s="1">
        <v>0</v>
      </c>
      <c r="CV81" s="1">
        <v>0</v>
      </c>
      <c r="CW81" s="1">
        <v>0</v>
      </c>
      <c r="CX81" s="1">
        <v>0</v>
      </c>
      <c r="CY81" s="1">
        <v>0</v>
      </c>
      <c r="CZ81" s="1">
        <v>0</v>
      </c>
      <c r="DA81" s="1">
        <v>0</v>
      </c>
      <c r="DB81" s="1">
        <v>0</v>
      </c>
      <c r="DC81" s="1">
        <v>3</v>
      </c>
      <c r="DD81" s="1">
        <v>3</v>
      </c>
      <c r="DE81" s="1">
        <v>139</v>
      </c>
      <c r="DF81" s="1">
        <v>130</v>
      </c>
      <c r="DG81" s="1">
        <v>0</v>
      </c>
      <c r="DH81" s="1">
        <v>0</v>
      </c>
      <c r="DI81" s="1">
        <v>0</v>
      </c>
      <c r="DJ81" s="1">
        <v>0</v>
      </c>
      <c r="DK81" s="1">
        <v>0</v>
      </c>
      <c r="DL81" s="1">
        <v>0</v>
      </c>
      <c r="DM81" s="1">
        <v>0</v>
      </c>
      <c r="DN81" s="1">
        <v>0</v>
      </c>
      <c r="DO81" s="244">
        <v>0</v>
      </c>
      <c r="DP81" s="244">
        <v>0</v>
      </c>
      <c r="DQ81" s="244">
        <v>0</v>
      </c>
      <c r="DR81" s="244">
        <v>0</v>
      </c>
      <c r="DS81" s="241">
        <v>3</v>
      </c>
      <c r="DT81" s="242">
        <v>3</v>
      </c>
      <c r="DU81" s="242">
        <v>139</v>
      </c>
      <c r="DV81" s="243">
        <v>130</v>
      </c>
      <c r="DW81">
        <v>10</v>
      </c>
      <c r="DX81">
        <v>128</v>
      </c>
      <c r="DY81">
        <v>7864</v>
      </c>
      <c r="DZ81">
        <v>7517</v>
      </c>
      <c r="EA81">
        <v>0</v>
      </c>
      <c r="EB81">
        <v>0</v>
      </c>
      <c r="EC81">
        <v>0</v>
      </c>
      <c r="ED81">
        <v>0</v>
      </c>
      <c r="EE81">
        <v>0</v>
      </c>
      <c r="EF81">
        <v>0</v>
      </c>
      <c r="EG81">
        <v>0</v>
      </c>
      <c r="EH81">
        <v>0</v>
      </c>
      <c r="EI81">
        <v>3</v>
      </c>
      <c r="EJ81">
        <v>37</v>
      </c>
      <c r="EK81">
        <v>3447</v>
      </c>
      <c r="EL81">
        <v>795</v>
      </c>
      <c r="EM81">
        <v>0</v>
      </c>
      <c r="EN81">
        <v>0</v>
      </c>
      <c r="EO81">
        <v>0</v>
      </c>
      <c r="EP81">
        <v>0</v>
      </c>
      <c r="EQ81">
        <v>0</v>
      </c>
      <c r="ER81">
        <v>0</v>
      </c>
      <c r="ES81">
        <v>0</v>
      </c>
      <c r="ET81">
        <v>0</v>
      </c>
      <c r="EU81" s="244">
        <v>0</v>
      </c>
      <c r="EV81" s="244">
        <v>0</v>
      </c>
      <c r="EW81" s="244">
        <v>0</v>
      </c>
      <c r="EX81" s="244">
        <v>0</v>
      </c>
      <c r="EY81" s="241">
        <v>3</v>
      </c>
      <c r="EZ81" s="242">
        <v>37</v>
      </c>
      <c r="FA81" s="242">
        <v>3447</v>
      </c>
      <c r="FB81" s="243">
        <v>795</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1</v>
      </c>
      <c r="FX81">
        <v>500</v>
      </c>
      <c r="FY81">
        <v>0</v>
      </c>
      <c r="FZ81">
        <v>0</v>
      </c>
      <c r="GA81">
        <v>1</v>
      </c>
      <c r="GB81">
        <v>332</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500</v>
      </c>
      <c r="HD81">
        <v>202</v>
      </c>
      <c r="HE81">
        <v>0</v>
      </c>
      <c r="HF81">
        <v>0</v>
      </c>
      <c r="HG81">
        <v>0</v>
      </c>
      <c r="HH81">
        <v>0</v>
      </c>
      <c r="HI81">
        <v>0</v>
      </c>
      <c r="HJ81">
        <v>0</v>
      </c>
      <c r="HK81">
        <v>0</v>
      </c>
      <c r="HL81">
        <v>8</v>
      </c>
      <c r="HM81">
        <v>6</v>
      </c>
      <c r="HN81">
        <v>0</v>
      </c>
      <c r="HO81">
        <v>0</v>
      </c>
      <c r="HP81">
        <v>0</v>
      </c>
      <c r="HQ81" s="139">
        <v>2</v>
      </c>
      <c r="HR81" s="140">
        <v>3</v>
      </c>
      <c r="HS81" s="140">
        <v>0</v>
      </c>
      <c r="HT81" s="140">
        <v>0</v>
      </c>
      <c r="HU81" s="140">
        <v>0</v>
      </c>
      <c r="HV81" s="139">
        <v>0</v>
      </c>
      <c r="HW81" s="140">
        <v>0</v>
      </c>
      <c r="HX81" s="140">
        <v>0</v>
      </c>
      <c r="HY81" s="140">
        <v>0</v>
      </c>
      <c r="HZ81" s="140">
        <v>0</v>
      </c>
      <c r="IA81" s="139">
        <v>0</v>
      </c>
      <c r="IB81" s="140">
        <v>0</v>
      </c>
      <c r="IC81" s="140">
        <v>0</v>
      </c>
      <c r="ID81" s="140">
        <v>0</v>
      </c>
      <c r="IE81" s="140">
        <v>0</v>
      </c>
      <c r="IF81" s="139">
        <v>10</v>
      </c>
      <c r="IG81" s="140">
        <v>9</v>
      </c>
      <c r="IH81" s="140">
        <v>0</v>
      </c>
      <c r="II81" s="140">
        <v>0</v>
      </c>
      <c r="IJ81" s="140">
        <v>0</v>
      </c>
      <c r="IK81" s="140">
        <v>1</v>
      </c>
      <c r="IL81" s="140">
        <v>0</v>
      </c>
      <c r="IM81" s="140">
        <v>0</v>
      </c>
      <c r="IN81" s="139">
        <v>1</v>
      </c>
      <c r="IO81" s="140">
        <v>4</v>
      </c>
      <c r="IP81" s="140">
        <v>0</v>
      </c>
      <c r="IQ81" s="140">
        <v>0</v>
      </c>
      <c r="IR81" s="141">
        <v>4</v>
      </c>
      <c r="IS81" s="139">
        <v>0</v>
      </c>
      <c r="IT81" s="141">
        <v>8</v>
      </c>
      <c r="IU81" s="141">
        <v>14</v>
      </c>
      <c r="IV81" s="141">
        <v>5</v>
      </c>
      <c r="IW81" s="180">
        <v>19</v>
      </c>
      <c r="IX81" s="182">
        <v>0.47368421052631576</v>
      </c>
      <c r="IY81" s="182">
        <v>0.21052631578947367</v>
      </c>
      <c r="IZ81" s="183">
        <v>0</v>
      </c>
      <c r="JA81" s="140">
        <v>0</v>
      </c>
      <c r="JB81" s="140">
        <v>0</v>
      </c>
      <c r="JC81" s="1" t="s">
        <v>427</v>
      </c>
      <c r="JD81" s="1" t="s">
        <v>427</v>
      </c>
      <c r="JE81" s="1" t="s">
        <v>427</v>
      </c>
      <c r="JF81" s="1" t="s">
        <v>427</v>
      </c>
      <c r="JG81" s="1">
        <v>0</v>
      </c>
      <c r="JH81" s="1">
        <v>0</v>
      </c>
      <c r="JI81" s="284"/>
      <c r="JM81" s="261"/>
      <c r="JN81" s="262"/>
      <c r="JO81" s="284"/>
      <c r="JP81" s="284"/>
    </row>
    <row r="82" spans="1:276" x14ac:dyDescent="0.25">
      <c r="A82" s="2">
        <f>IF(OR('Table 1'!$L$2="All Regions",'Table 1'!$L$2=" "), 1,IF('Table 1'!$L$2='DATA TEMPLATE 1617'!L82,1,0))</f>
        <v>1</v>
      </c>
      <c r="B82" s="2">
        <f>IF(OR('Table 1'!$L$3="All Disciplines",'Table 1'!$L$3=" "), 1,IF('Table 1'!$L$3='DATA TEMPLATE 1617'!M82,1,0))</f>
        <v>1</v>
      </c>
      <c r="C82" s="2">
        <f>IF(OR('Table 1'!$L$4="All Organisations",'Table 1'!$L$4=" "), 1,IF('Table 1'!$L$4='DATA TEMPLATE 1617'!N82,1,0))</f>
        <v>1</v>
      </c>
      <c r="D82" s="2">
        <f t="shared" si="3"/>
        <v>3</v>
      </c>
      <c r="E82" s="236">
        <f>IF('Table 2'!$L$2="All Diverse Led",$IZ82,IF('Table 2'!$L$2='DATA TEMPLATE 1617'!JG82,4,0))</f>
        <v>0</v>
      </c>
      <c r="F82" s="236">
        <f>IF('Table 2'!$L$2="All Diverse Led",$IZ82,IF('Table 2'!$L$2='DATA TEMPLATE 1617'!JH82,4,0))</f>
        <v>0</v>
      </c>
      <c r="G82" s="237">
        <f t="shared" si="4"/>
        <v>0</v>
      </c>
      <c r="H82" s="1" t="s">
        <v>471</v>
      </c>
      <c r="I82" s="1">
        <v>0</v>
      </c>
      <c r="J82" s="1" t="b">
        <v>0</v>
      </c>
      <c r="K82" s="284">
        <v>80</v>
      </c>
      <c r="L82" t="s">
        <v>439</v>
      </c>
      <c r="M82" t="s">
        <v>440</v>
      </c>
      <c r="N82" s="323" t="s">
        <v>460</v>
      </c>
      <c r="O82" s="76">
        <v>35611</v>
      </c>
      <c r="P82" s="76">
        <v>349635</v>
      </c>
      <c r="Q82" s="76">
        <v>293072</v>
      </c>
      <c r="R82" s="76">
        <v>79000</v>
      </c>
      <c r="S82" s="76">
        <v>0</v>
      </c>
      <c r="T82" s="76">
        <v>757318</v>
      </c>
      <c r="U82">
        <v>496938</v>
      </c>
      <c r="V82">
        <v>57423</v>
      </c>
      <c r="W82">
        <v>0</v>
      </c>
      <c r="X82">
        <v>76912</v>
      </c>
      <c r="Y82">
        <v>5183</v>
      </c>
      <c r="AB82">
        <v>147291</v>
      </c>
      <c r="AC82">
        <v>0</v>
      </c>
      <c r="AD82">
        <v>783747</v>
      </c>
      <c r="AE82" s="1">
        <v>40</v>
      </c>
      <c r="AF82" s="1">
        <v>74</v>
      </c>
      <c r="AG82" s="1">
        <v>270</v>
      </c>
      <c r="AH82" s="1">
        <v>7371</v>
      </c>
      <c r="AI82" s="1">
        <v>3</v>
      </c>
      <c r="AJ82" s="1">
        <v>3</v>
      </c>
      <c r="AK82" s="1">
        <v>0</v>
      </c>
      <c r="AL82" s="1">
        <v>322</v>
      </c>
      <c r="AM82" s="1">
        <v>3</v>
      </c>
      <c r="AN82" s="1">
        <v>4</v>
      </c>
      <c r="AO82" s="1">
        <v>0</v>
      </c>
      <c r="AP82" s="1">
        <v>900</v>
      </c>
      <c r="AQ82" s="1">
        <v>0</v>
      </c>
      <c r="AR82" s="1">
        <v>0</v>
      </c>
      <c r="AS82" s="1">
        <v>0</v>
      </c>
      <c r="AT82" s="1">
        <v>0</v>
      </c>
      <c r="AU82" s="1">
        <v>0</v>
      </c>
      <c r="AV82" s="1">
        <v>0</v>
      </c>
      <c r="AW82" s="1">
        <v>0</v>
      </c>
      <c r="AX82" s="1">
        <v>0</v>
      </c>
      <c r="AY82" s="1">
        <v>0</v>
      </c>
      <c r="AZ82" s="1">
        <v>0</v>
      </c>
      <c r="BA82" s="1">
        <v>0</v>
      </c>
      <c r="BB82" s="1">
        <v>0</v>
      </c>
      <c r="BC82" s="3">
        <v>6</v>
      </c>
      <c r="BD82" s="3">
        <v>7</v>
      </c>
      <c r="BE82" s="3">
        <v>0</v>
      </c>
      <c r="BF82" s="3">
        <v>1222</v>
      </c>
      <c r="BG82" s="241">
        <v>0</v>
      </c>
      <c r="BH82" s="242">
        <v>0</v>
      </c>
      <c r="BI82" s="242">
        <v>0</v>
      </c>
      <c r="BJ82" s="243">
        <v>0</v>
      </c>
      <c r="BK82">
        <v>1</v>
      </c>
      <c r="BL82">
        <v>1</v>
      </c>
      <c r="BM82">
        <v>0</v>
      </c>
      <c r="BN82">
        <v>3200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s="244">
        <v>0</v>
      </c>
      <c r="CJ82" s="244">
        <v>0</v>
      </c>
      <c r="CK82" s="244">
        <v>0</v>
      </c>
      <c r="CL82" s="244">
        <v>0</v>
      </c>
      <c r="CM82" s="241">
        <v>0</v>
      </c>
      <c r="CN82" s="242">
        <v>0</v>
      </c>
      <c r="CO82" s="242">
        <v>0</v>
      </c>
      <c r="CP82" s="243">
        <v>0</v>
      </c>
      <c r="CQ82" s="1">
        <v>7</v>
      </c>
      <c r="CR82" s="1">
        <v>4</v>
      </c>
      <c r="CS82" s="1">
        <v>84</v>
      </c>
      <c r="CT82" s="1">
        <v>90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1">
        <v>0</v>
      </c>
      <c r="DO82" s="244">
        <v>0</v>
      </c>
      <c r="DP82" s="244">
        <v>0</v>
      </c>
      <c r="DQ82" s="244">
        <v>0</v>
      </c>
      <c r="DR82" s="244">
        <v>0</v>
      </c>
      <c r="DS82" s="241">
        <v>0</v>
      </c>
      <c r="DT82" s="242">
        <v>0</v>
      </c>
      <c r="DU82" s="242">
        <v>0</v>
      </c>
      <c r="DV82" s="243">
        <v>0</v>
      </c>
      <c r="DW82">
        <v>5</v>
      </c>
      <c r="DX82">
        <v>5</v>
      </c>
      <c r="DY82">
        <v>0</v>
      </c>
      <c r="DZ82">
        <v>482</v>
      </c>
      <c r="EA82">
        <v>1</v>
      </c>
      <c r="EB82">
        <v>2</v>
      </c>
      <c r="EC82">
        <v>0</v>
      </c>
      <c r="ED82">
        <v>200</v>
      </c>
      <c r="EE82">
        <v>0</v>
      </c>
      <c r="EF82">
        <v>0</v>
      </c>
      <c r="EG82">
        <v>0</v>
      </c>
      <c r="EH82">
        <v>0</v>
      </c>
      <c r="EI82">
        <v>0</v>
      </c>
      <c r="EJ82">
        <v>0</v>
      </c>
      <c r="EK82">
        <v>0</v>
      </c>
      <c r="EL82">
        <v>0</v>
      </c>
      <c r="EM82">
        <v>0</v>
      </c>
      <c r="EN82">
        <v>0</v>
      </c>
      <c r="EO82">
        <v>0</v>
      </c>
      <c r="EP82">
        <v>0</v>
      </c>
      <c r="EQ82">
        <v>0</v>
      </c>
      <c r="ER82">
        <v>0</v>
      </c>
      <c r="ES82">
        <v>0</v>
      </c>
      <c r="ET82">
        <v>0</v>
      </c>
      <c r="EU82" s="244">
        <v>1</v>
      </c>
      <c r="EV82" s="244">
        <v>2</v>
      </c>
      <c r="EW82" s="244">
        <v>0</v>
      </c>
      <c r="EX82" s="244">
        <v>200</v>
      </c>
      <c r="EY82" s="241">
        <v>0</v>
      </c>
      <c r="EZ82" s="242">
        <v>0</v>
      </c>
      <c r="FA82" s="242">
        <v>0</v>
      </c>
      <c r="FB82" s="243">
        <v>0</v>
      </c>
      <c r="FC82">
        <v>0</v>
      </c>
      <c r="FD82">
        <v>0</v>
      </c>
      <c r="FE82">
        <v>0</v>
      </c>
      <c r="FF82">
        <v>1</v>
      </c>
      <c r="FG82">
        <v>0</v>
      </c>
      <c r="FH82">
        <v>3000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0</v>
      </c>
      <c r="GO82">
        <v>0</v>
      </c>
      <c r="GP82">
        <v>0</v>
      </c>
      <c r="GQ82">
        <v>1</v>
      </c>
      <c r="GR82">
        <v>500</v>
      </c>
      <c r="GS82">
        <v>0</v>
      </c>
      <c r="GT82">
        <v>0</v>
      </c>
      <c r="GU82">
        <v>50</v>
      </c>
      <c r="GV82">
        <v>65</v>
      </c>
      <c r="GW82">
        <v>11</v>
      </c>
      <c r="GX82">
        <v>15</v>
      </c>
      <c r="GY82">
        <v>107</v>
      </c>
      <c r="GZ82">
        <v>0</v>
      </c>
      <c r="HA82">
        <v>0</v>
      </c>
      <c r="HB82">
        <v>0</v>
      </c>
      <c r="HC82">
        <v>0</v>
      </c>
      <c r="HD82">
        <v>0</v>
      </c>
      <c r="HE82">
        <v>0</v>
      </c>
      <c r="HF82">
        <v>0</v>
      </c>
      <c r="HG82">
        <v>0</v>
      </c>
      <c r="HH82">
        <v>0</v>
      </c>
      <c r="HI82">
        <v>0</v>
      </c>
      <c r="HJ82">
        <v>0</v>
      </c>
      <c r="HK82">
        <v>0</v>
      </c>
      <c r="HL82">
        <v>5</v>
      </c>
      <c r="HM82">
        <v>5</v>
      </c>
      <c r="HN82">
        <v>0</v>
      </c>
      <c r="HO82">
        <v>0</v>
      </c>
      <c r="HP82">
        <v>0</v>
      </c>
      <c r="HQ82" s="139">
        <v>3</v>
      </c>
      <c r="HR82" s="140">
        <v>0</v>
      </c>
      <c r="HS82" s="140">
        <v>0</v>
      </c>
      <c r="HT82" s="140">
        <v>0</v>
      </c>
      <c r="HU82" s="140">
        <v>0</v>
      </c>
      <c r="HV82" s="139">
        <v>0</v>
      </c>
      <c r="HW82" s="140">
        <v>0</v>
      </c>
      <c r="HX82" s="140">
        <v>0</v>
      </c>
      <c r="HY82" s="140">
        <v>0</v>
      </c>
      <c r="HZ82" s="140">
        <v>0</v>
      </c>
      <c r="IA82" s="139">
        <v>0</v>
      </c>
      <c r="IB82" s="140">
        <v>0</v>
      </c>
      <c r="IC82" s="140">
        <v>0</v>
      </c>
      <c r="ID82" s="140">
        <v>0</v>
      </c>
      <c r="IE82" s="140">
        <v>0</v>
      </c>
      <c r="IF82" s="139">
        <v>8</v>
      </c>
      <c r="IG82" s="140">
        <v>5</v>
      </c>
      <c r="IH82" s="140">
        <v>0</v>
      </c>
      <c r="II82" s="140">
        <v>0</v>
      </c>
      <c r="IJ82" s="140">
        <v>0</v>
      </c>
      <c r="IK82" s="140">
        <v>0</v>
      </c>
      <c r="IL82" s="140">
        <v>0</v>
      </c>
      <c r="IM82" s="140">
        <v>0</v>
      </c>
      <c r="IN82" s="139">
        <v>0</v>
      </c>
      <c r="IO82" s="140">
        <v>0</v>
      </c>
      <c r="IP82" s="140">
        <v>0</v>
      </c>
      <c r="IQ82" s="140">
        <v>0</v>
      </c>
      <c r="IR82" s="141">
        <v>0</v>
      </c>
      <c r="IS82" s="139">
        <v>6</v>
      </c>
      <c r="IT82" s="141">
        <v>2</v>
      </c>
      <c r="IU82" s="141">
        <v>10</v>
      </c>
      <c r="IV82" s="141">
        <v>3</v>
      </c>
      <c r="IW82" s="180">
        <v>13</v>
      </c>
      <c r="IX82" s="182">
        <v>0.15384615384615385</v>
      </c>
      <c r="IY82" s="182">
        <v>0.46153846153846156</v>
      </c>
      <c r="IZ82" s="183">
        <v>0</v>
      </c>
      <c r="JA82" s="140">
        <v>0</v>
      </c>
      <c r="JB82" s="140">
        <v>0</v>
      </c>
      <c r="JC82" s="1" t="s">
        <v>427</v>
      </c>
      <c r="JD82" s="1" t="s">
        <v>426</v>
      </c>
      <c r="JE82" s="1" t="s">
        <v>427</v>
      </c>
      <c r="JF82" s="1" t="s">
        <v>427</v>
      </c>
      <c r="JG82" s="1">
        <v>0</v>
      </c>
      <c r="JH82" s="1">
        <v>0</v>
      </c>
      <c r="JI82" s="284"/>
      <c r="JM82" s="261"/>
      <c r="JN82" s="262"/>
      <c r="JO82" s="284"/>
      <c r="JP82" s="284"/>
    </row>
    <row r="83" spans="1:276" x14ac:dyDescent="0.25">
      <c r="A83" s="2">
        <f>IF(OR('Table 1'!$L$2="All Regions",'Table 1'!$L$2=" "), 1,IF('Table 1'!$L$2='DATA TEMPLATE 1617'!L83,1,0))</f>
        <v>1</v>
      </c>
      <c r="B83" s="2">
        <f>IF(OR('Table 1'!$L$3="All Disciplines",'Table 1'!$L$3=" "), 1,IF('Table 1'!$L$3='DATA TEMPLATE 1617'!M83,1,0))</f>
        <v>1</v>
      </c>
      <c r="C83" s="2">
        <f>IF(OR('Table 1'!$L$4="All Organisations",'Table 1'!$L$4=" "), 1,IF('Table 1'!$L$4='DATA TEMPLATE 1617'!N83,1,0))</f>
        <v>1</v>
      </c>
      <c r="D83" s="2">
        <f t="shared" si="3"/>
        <v>3</v>
      </c>
      <c r="E83" s="236">
        <f>IF('Table 2'!$L$2="All Diverse Led",$IZ83,IF('Table 2'!$L$2='DATA TEMPLATE 1617'!JG83,4,0))</f>
        <v>2</v>
      </c>
      <c r="F83" s="236">
        <f>IF('Table 2'!$L$2="All Diverse Led",$IZ83,IF('Table 2'!$L$2='DATA TEMPLATE 1617'!JH83,4,0))</f>
        <v>2</v>
      </c>
      <c r="G83" s="237">
        <f t="shared" si="4"/>
        <v>4</v>
      </c>
      <c r="H83" s="1" t="s">
        <v>471</v>
      </c>
      <c r="I83" s="1">
        <v>0</v>
      </c>
      <c r="J83" s="1" t="b">
        <v>0</v>
      </c>
      <c r="K83" s="284">
        <v>81</v>
      </c>
      <c r="L83" t="s">
        <v>439</v>
      </c>
      <c r="M83" t="s">
        <v>437</v>
      </c>
      <c r="N83" s="323" t="s">
        <v>459</v>
      </c>
      <c r="O83" s="76">
        <v>35078</v>
      </c>
      <c r="P83" s="76">
        <v>417144</v>
      </c>
      <c r="Q83" s="76">
        <v>188353</v>
      </c>
      <c r="R83" s="76">
        <v>0</v>
      </c>
      <c r="S83" s="76">
        <v>0</v>
      </c>
      <c r="T83" s="76">
        <v>640575</v>
      </c>
      <c r="U83">
        <v>278865</v>
      </c>
      <c r="V83">
        <v>38461</v>
      </c>
      <c r="W83">
        <v>55924</v>
      </c>
      <c r="X83">
        <v>16108</v>
      </c>
      <c r="Y83">
        <v>83484</v>
      </c>
      <c r="AB83">
        <v>94500</v>
      </c>
      <c r="AC83">
        <v>22010</v>
      </c>
      <c r="AD83">
        <v>589352</v>
      </c>
      <c r="AE83" s="1">
        <v>107</v>
      </c>
      <c r="AF83" s="1">
        <v>101</v>
      </c>
      <c r="AG83" s="1">
        <v>34467</v>
      </c>
      <c r="AH83" s="1">
        <v>34550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1">
        <v>0</v>
      </c>
      <c r="BC83" s="3">
        <v>0</v>
      </c>
      <c r="BD83" s="3">
        <v>0</v>
      </c>
      <c r="BE83" s="3">
        <v>0</v>
      </c>
      <c r="BF83" s="3">
        <v>0</v>
      </c>
      <c r="BG83" s="241">
        <v>0</v>
      </c>
      <c r="BH83" s="242">
        <v>0</v>
      </c>
      <c r="BI83" s="242">
        <v>0</v>
      </c>
      <c r="BJ83" s="24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s="244">
        <v>0</v>
      </c>
      <c r="CJ83" s="244">
        <v>0</v>
      </c>
      <c r="CK83" s="244">
        <v>0</v>
      </c>
      <c r="CL83" s="244">
        <v>0</v>
      </c>
      <c r="CM83" s="241">
        <v>0</v>
      </c>
      <c r="CN83" s="242">
        <v>0</v>
      </c>
      <c r="CO83" s="242">
        <v>0</v>
      </c>
      <c r="CP83" s="243">
        <v>0</v>
      </c>
      <c r="CQ83" s="1">
        <v>12</v>
      </c>
      <c r="CR83" s="1">
        <v>12</v>
      </c>
      <c r="CS83" s="1">
        <v>0</v>
      </c>
      <c r="CT83" s="1">
        <v>2000</v>
      </c>
      <c r="CU83" s="1">
        <v>0</v>
      </c>
      <c r="CV83" s="1">
        <v>0</v>
      </c>
      <c r="CW83" s="1">
        <v>0</v>
      </c>
      <c r="CX83" s="1">
        <v>0</v>
      </c>
      <c r="CY83" s="1">
        <v>1</v>
      </c>
      <c r="CZ83" s="1">
        <v>1</v>
      </c>
      <c r="DA83" s="1">
        <v>0</v>
      </c>
      <c r="DB83" s="1">
        <v>200</v>
      </c>
      <c r="DC83" s="1">
        <v>0</v>
      </c>
      <c r="DD83" s="1">
        <v>0</v>
      </c>
      <c r="DE83" s="1">
        <v>0</v>
      </c>
      <c r="DF83" s="1">
        <v>0</v>
      </c>
      <c r="DG83" s="1">
        <v>0</v>
      </c>
      <c r="DH83" s="1">
        <v>0</v>
      </c>
      <c r="DI83" s="1">
        <v>0</v>
      </c>
      <c r="DJ83" s="1">
        <v>0</v>
      </c>
      <c r="DK83" s="1">
        <v>0</v>
      </c>
      <c r="DL83" s="1">
        <v>0</v>
      </c>
      <c r="DM83" s="1">
        <v>0</v>
      </c>
      <c r="DN83" s="1">
        <v>0</v>
      </c>
      <c r="DO83" s="244">
        <v>1</v>
      </c>
      <c r="DP83" s="244">
        <v>1</v>
      </c>
      <c r="DQ83" s="244">
        <v>0</v>
      </c>
      <c r="DR83" s="244">
        <v>200</v>
      </c>
      <c r="DS83" s="241">
        <v>0</v>
      </c>
      <c r="DT83" s="242">
        <v>0</v>
      </c>
      <c r="DU83" s="242">
        <v>0</v>
      </c>
      <c r="DV83" s="243">
        <v>0</v>
      </c>
      <c r="DW83">
        <v>1</v>
      </c>
      <c r="DX83">
        <v>9</v>
      </c>
      <c r="DY83">
        <v>305</v>
      </c>
      <c r="DZ83">
        <v>207</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s="244">
        <v>0</v>
      </c>
      <c r="EV83" s="244">
        <v>0</v>
      </c>
      <c r="EW83" s="244">
        <v>0</v>
      </c>
      <c r="EX83" s="244">
        <v>0</v>
      </c>
      <c r="EY83" s="241">
        <v>0</v>
      </c>
      <c r="EZ83" s="242">
        <v>0</v>
      </c>
      <c r="FA83" s="242">
        <v>0</v>
      </c>
      <c r="FB83" s="243">
        <v>0</v>
      </c>
      <c r="FC83">
        <v>0</v>
      </c>
      <c r="FD83">
        <v>0</v>
      </c>
      <c r="FE83">
        <v>0</v>
      </c>
      <c r="FF83">
        <v>0</v>
      </c>
      <c r="FG83">
        <v>0</v>
      </c>
      <c r="FH83">
        <v>0</v>
      </c>
      <c r="FI83">
        <v>0</v>
      </c>
      <c r="FJ83">
        <v>0</v>
      </c>
      <c r="FK83">
        <v>0</v>
      </c>
      <c r="FL83">
        <v>0</v>
      </c>
      <c r="FM83">
        <v>1</v>
      </c>
      <c r="FN83">
        <v>36100</v>
      </c>
      <c r="FO83">
        <v>112126</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4</v>
      </c>
      <c r="HM83">
        <v>4</v>
      </c>
      <c r="HN83">
        <v>0</v>
      </c>
      <c r="HO83">
        <v>0</v>
      </c>
      <c r="HP83">
        <v>0</v>
      </c>
      <c r="HQ83" s="139">
        <v>2</v>
      </c>
      <c r="HR83" s="140">
        <v>1</v>
      </c>
      <c r="HS83" s="140">
        <v>0</v>
      </c>
      <c r="HT83" s="140">
        <v>0</v>
      </c>
      <c r="HU83" s="140">
        <v>0</v>
      </c>
      <c r="HV83" s="139">
        <v>5</v>
      </c>
      <c r="HW83" s="140">
        <v>0</v>
      </c>
      <c r="HX83" s="140">
        <v>0</v>
      </c>
      <c r="HY83" s="140">
        <v>0</v>
      </c>
      <c r="HZ83" s="140">
        <v>0</v>
      </c>
      <c r="IA83" s="139">
        <v>0</v>
      </c>
      <c r="IB83" s="140">
        <v>0</v>
      </c>
      <c r="IC83" s="140">
        <v>0</v>
      </c>
      <c r="ID83" s="140">
        <v>0</v>
      </c>
      <c r="IE83" s="140">
        <v>0</v>
      </c>
      <c r="IF83" s="139">
        <v>11</v>
      </c>
      <c r="IG83" s="140">
        <v>5</v>
      </c>
      <c r="IH83" s="140">
        <v>0</v>
      </c>
      <c r="II83" s="140">
        <v>0</v>
      </c>
      <c r="IJ83" s="140">
        <v>0</v>
      </c>
      <c r="IK83" s="140">
        <v>3</v>
      </c>
      <c r="IL83" s="140">
        <v>3</v>
      </c>
      <c r="IM83" s="140">
        <v>0</v>
      </c>
      <c r="IN83" s="139">
        <v>6</v>
      </c>
      <c r="IO83" s="140">
        <v>0</v>
      </c>
      <c r="IP83" s="140">
        <v>0</v>
      </c>
      <c r="IQ83" s="140">
        <v>0</v>
      </c>
      <c r="IR83" s="141">
        <v>0</v>
      </c>
      <c r="IS83" s="139">
        <v>1</v>
      </c>
      <c r="IT83" s="141">
        <v>4</v>
      </c>
      <c r="IU83" s="141">
        <v>8</v>
      </c>
      <c r="IV83" s="141">
        <v>8</v>
      </c>
      <c r="IW83" s="180">
        <v>16</v>
      </c>
      <c r="IX83" s="182">
        <v>0.625</v>
      </c>
      <c r="IY83" s="182">
        <v>6.25E-2</v>
      </c>
      <c r="IZ83" s="183">
        <v>2</v>
      </c>
      <c r="JA83" s="140" t="s">
        <v>541</v>
      </c>
      <c r="JB83" s="140">
        <v>0</v>
      </c>
      <c r="JC83" s="1" t="s">
        <v>426</v>
      </c>
      <c r="JD83" s="1" t="s">
        <v>427</v>
      </c>
      <c r="JE83" s="1" t="s">
        <v>427</v>
      </c>
      <c r="JF83" s="1" t="s">
        <v>427</v>
      </c>
      <c r="JG83" s="140" t="s">
        <v>541</v>
      </c>
      <c r="JH83" s="1">
        <v>0</v>
      </c>
      <c r="JI83" s="284"/>
      <c r="JM83" s="261"/>
      <c r="JN83" s="262"/>
      <c r="JO83" s="284"/>
      <c r="JP83" s="284"/>
    </row>
    <row r="84" spans="1:276" x14ac:dyDescent="0.25">
      <c r="A84" s="2">
        <f>IF(OR('Table 1'!$L$2="All Regions",'Table 1'!$L$2=" "), 1,IF('Table 1'!$L$2='DATA TEMPLATE 1617'!L84,1,0))</f>
        <v>1</v>
      </c>
      <c r="B84" s="2">
        <f>IF(OR('Table 1'!$L$3="All Disciplines",'Table 1'!$L$3=" "), 1,IF('Table 1'!$L$3='DATA TEMPLATE 1617'!M84,1,0))</f>
        <v>1</v>
      </c>
      <c r="C84" s="2">
        <f>IF(OR('Table 1'!$L$4="All Organisations",'Table 1'!$L$4=" "), 1,IF('Table 1'!$L$4='DATA TEMPLATE 1617'!N84,1,0))</f>
        <v>1</v>
      </c>
      <c r="D84" s="2">
        <f t="shared" si="3"/>
        <v>3</v>
      </c>
      <c r="E84" s="236">
        <f>IF('Table 2'!$L$2="All Diverse Led",$IZ84,IF('Table 2'!$L$2='DATA TEMPLATE 1617'!JG84,4,0))</f>
        <v>0</v>
      </c>
      <c r="F84" s="236">
        <f>IF('Table 2'!$L$2="All Diverse Led",$IZ84,IF('Table 2'!$L$2='DATA TEMPLATE 1617'!JH84,4,0))</f>
        <v>0</v>
      </c>
      <c r="G84" s="237">
        <f t="shared" si="4"/>
        <v>0</v>
      </c>
      <c r="H84" s="1" t="s">
        <v>471</v>
      </c>
      <c r="I84" s="1">
        <v>0</v>
      </c>
      <c r="J84" s="1" t="b">
        <v>0</v>
      </c>
      <c r="K84" s="284">
        <v>82</v>
      </c>
      <c r="L84" t="s">
        <v>439</v>
      </c>
      <c r="M84" t="s">
        <v>436</v>
      </c>
      <c r="N84" s="323" t="s">
        <v>459</v>
      </c>
      <c r="O84" s="76">
        <v>400481</v>
      </c>
      <c r="P84" s="76">
        <v>1077309</v>
      </c>
      <c r="Q84" s="76">
        <v>66202</v>
      </c>
      <c r="R84" s="76">
        <v>0</v>
      </c>
      <c r="S84" s="76">
        <v>6680</v>
      </c>
      <c r="T84" s="76">
        <v>1550672</v>
      </c>
      <c r="U84">
        <v>732897</v>
      </c>
      <c r="V84">
        <v>55627</v>
      </c>
      <c r="W84">
        <v>50703</v>
      </c>
      <c r="X84">
        <v>245370</v>
      </c>
      <c r="Y84">
        <v>9978</v>
      </c>
      <c r="AB84">
        <v>138650</v>
      </c>
      <c r="AC84">
        <v>75472</v>
      </c>
      <c r="AD84">
        <v>1308697</v>
      </c>
      <c r="AE84" s="1">
        <v>0</v>
      </c>
      <c r="AF84" s="1">
        <v>0</v>
      </c>
      <c r="AG84" s="1">
        <v>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1">
        <v>0</v>
      </c>
      <c r="BC84" s="3">
        <v>0</v>
      </c>
      <c r="BD84" s="3">
        <v>0</v>
      </c>
      <c r="BE84" s="3">
        <v>0</v>
      </c>
      <c r="BF84" s="3">
        <v>0</v>
      </c>
      <c r="BG84" s="241">
        <v>0</v>
      </c>
      <c r="BH84" s="242">
        <v>0</v>
      </c>
      <c r="BI84" s="242">
        <v>0</v>
      </c>
      <c r="BJ84" s="243">
        <v>0</v>
      </c>
      <c r="BK84">
        <v>16</v>
      </c>
      <c r="BL84">
        <v>781</v>
      </c>
      <c r="BM84">
        <v>283638</v>
      </c>
      <c r="BN84">
        <v>74622</v>
      </c>
      <c r="BO84">
        <v>2</v>
      </c>
      <c r="BP84">
        <v>70</v>
      </c>
      <c r="BQ84">
        <v>5221</v>
      </c>
      <c r="BR84">
        <v>0</v>
      </c>
      <c r="BS84">
        <v>10</v>
      </c>
      <c r="BT84">
        <v>30</v>
      </c>
      <c r="BU84">
        <v>87772</v>
      </c>
      <c r="BV84">
        <v>9000</v>
      </c>
      <c r="BW84">
        <v>0</v>
      </c>
      <c r="BX84">
        <v>0</v>
      </c>
      <c r="BY84">
        <v>0</v>
      </c>
      <c r="BZ84">
        <v>0</v>
      </c>
      <c r="CA84">
        <v>0</v>
      </c>
      <c r="CB84">
        <v>0</v>
      </c>
      <c r="CC84">
        <v>0</v>
      </c>
      <c r="CD84">
        <v>0</v>
      </c>
      <c r="CE84">
        <v>0</v>
      </c>
      <c r="CF84">
        <v>0</v>
      </c>
      <c r="CG84">
        <v>0</v>
      </c>
      <c r="CH84">
        <v>0</v>
      </c>
      <c r="CI84" s="244">
        <v>12</v>
      </c>
      <c r="CJ84" s="244">
        <v>100</v>
      </c>
      <c r="CK84" s="244">
        <v>92993</v>
      </c>
      <c r="CL84" s="244">
        <v>9000</v>
      </c>
      <c r="CM84" s="241">
        <v>0</v>
      </c>
      <c r="CN84" s="242">
        <v>0</v>
      </c>
      <c r="CO84" s="242">
        <v>0</v>
      </c>
      <c r="CP84" s="243">
        <v>0</v>
      </c>
      <c r="CQ84" s="1">
        <v>7</v>
      </c>
      <c r="CR84" s="1">
        <v>7</v>
      </c>
      <c r="CS84" s="1">
        <v>310</v>
      </c>
      <c r="CT84" s="1">
        <v>0</v>
      </c>
      <c r="CU84" s="1">
        <v>8</v>
      </c>
      <c r="CV84" s="1">
        <v>8</v>
      </c>
      <c r="CW84" s="1">
        <v>139</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1">
        <v>0</v>
      </c>
      <c r="DO84" s="244">
        <v>8</v>
      </c>
      <c r="DP84" s="244">
        <v>8</v>
      </c>
      <c r="DQ84" s="244">
        <v>139</v>
      </c>
      <c r="DR84" s="244">
        <v>0</v>
      </c>
      <c r="DS84" s="241">
        <v>0</v>
      </c>
      <c r="DT84" s="242">
        <v>0</v>
      </c>
      <c r="DU84" s="242">
        <v>0</v>
      </c>
      <c r="DV84" s="243">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s="244">
        <v>0</v>
      </c>
      <c r="EV84" s="244">
        <v>0</v>
      </c>
      <c r="EW84" s="244">
        <v>0</v>
      </c>
      <c r="EX84" s="244">
        <v>0</v>
      </c>
      <c r="EY84" s="241">
        <v>0</v>
      </c>
      <c r="EZ84" s="242">
        <v>0</v>
      </c>
      <c r="FA84" s="242">
        <v>0</v>
      </c>
      <c r="FB84" s="243">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0</v>
      </c>
      <c r="FW84">
        <v>2</v>
      </c>
      <c r="FX84">
        <v>1634</v>
      </c>
      <c r="FY84">
        <v>723</v>
      </c>
      <c r="FZ84">
        <v>0</v>
      </c>
      <c r="GA84">
        <v>58</v>
      </c>
      <c r="GB84">
        <v>0</v>
      </c>
      <c r="GC84">
        <v>32</v>
      </c>
      <c r="GD84">
        <v>0</v>
      </c>
      <c r="GE84">
        <v>410</v>
      </c>
      <c r="GF84">
        <v>0</v>
      </c>
      <c r="GG84">
        <v>230</v>
      </c>
      <c r="GH84">
        <v>0</v>
      </c>
      <c r="GI84">
        <v>0</v>
      </c>
      <c r="GJ84">
        <v>0</v>
      </c>
      <c r="GK84">
        <v>0</v>
      </c>
      <c r="GL84">
        <v>0</v>
      </c>
      <c r="GM84">
        <v>1</v>
      </c>
      <c r="GN84">
        <v>750</v>
      </c>
      <c r="GO84">
        <v>11</v>
      </c>
      <c r="GP84">
        <v>109233</v>
      </c>
      <c r="GQ84">
        <v>0</v>
      </c>
      <c r="GR84">
        <v>0</v>
      </c>
      <c r="GS84">
        <v>0</v>
      </c>
      <c r="GT84">
        <v>0</v>
      </c>
      <c r="GU84">
        <v>0</v>
      </c>
      <c r="GV84">
        <v>0</v>
      </c>
      <c r="GW84">
        <v>0</v>
      </c>
      <c r="GX84">
        <v>0</v>
      </c>
      <c r="GY84">
        <v>0</v>
      </c>
      <c r="GZ84">
        <v>0</v>
      </c>
      <c r="HA84">
        <v>1</v>
      </c>
      <c r="HB84">
        <v>0</v>
      </c>
      <c r="HC84">
        <v>0</v>
      </c>
      <c r="HD84">
        <v>0</v>
      </c>
      <c r="HE84">
        <v>0</v>
      </c>
      <c r="HF84">
        <v>0</v>
      </c>
      <c r="HG84">
        <v>0</v>
      </c>
      <c r="HH84">
        <v>0</v>
      </c>
      <c r="HI84">
        <v>1</v>
      </c>
      <c r="HJ84">
        <v>1</v>
      </c>
      <c r="HK84">
        <v>0</v>
      </c>
      <c r="HL84">
        <v>4</v>
      </c>
      <c r="HM84">
        <v>10</v>
      </c>
      <c r="HN84">
        <v>0</v>
      </c>
      <c r="HO84">
        <v>0</v>
      </c>
      <c r="HP84">
        <v>0</v>
      </c>
      <c r="HQ84" s="139">
        <v>1</v>
      </c>
      <c r="HR84" s="140">
        <v>2</v>
      </c>
      <c r="HS84" s="140">
        <v>0</v>
      </c>
      <c r="HT84" s="140">
        <v>0</v>
      </c>
      <c r="HU84" s="140">
        <v>0</v>
      </c>
      <c r="HV84" s="139">
        <v>3</v>
      </c>
      <c r="HW84" s="140">
        <v>6</v>
      </c>
      <c r="HX84" s="140">
        <v>0</v>
      </c>
      <c r="HY84" s="140">
        <v>0</v>
      </c>
      <c r="HZ84" s="140">
        <v>0</v>
      </c>
      <c r="IA84" s="139">
        <v>0</v>
      </c>
      <c r="IB84" s="140">
        <v>0</v>
      </c>
      <c r="IC84" s="140">
        <v>0</v>
      </c>
      <c r="ID84" s="140">
        <v>0</v>
      </c>
      <c r="IE84" s="140">
        <v>0</v>
      </c>
      <c r="IF84" s="139">
        <v>8</v>
      </c>
      <c r="IG84" s="140">
        <v>18</v>
      </c>
      <c r="IH84" s="140">
        <v>0</v>
      </c>
      <c r="II84" s="140">
        <v>0</v>
      </c>
      <c r="IJ84" s="140">
        <v>0</v>
      </c>
      <c r="IK84" s="140">
        <v>1</v>
      </c>
      <c r="IL84" s="140">
        <v>3</v>
      </c>
      <c r="IM84" s="140">
        <v>0</v>
      </c>
      <c r="IN84" s="139">
        <v>4</v>
      </c>
      <c r="IO84" s="140">
        <v>1</v>
      </c>
      <c r="IP84" s="140">
        <v>1</v>
      </c>
      <c r="IQ84" s="140">
        <v>0</v>
      </c>
      <c r="IR84" s="141">
        <v>2</v>
      </c>
      <c r="IS84" s="139">
        <v>1</v>
      </c>
      <c r="IT84" s="141">
        <v>9</v>
      </c>
      <c r="IU84" s="141">
        <v>14</v>
      </c>
      <c r="IV84" s="141">
        <v>12</v>
      </c>
      <c r="IW84" s="180">
        <v>26</v>
      </c>
      <c r="IX84" s="182">
        <v>0.5</v>
      </c>
      <c r="IY84" s="182">
        <v>0.11538461538461539</v>
      </c>
      <c r="IZ84" s="183">
        <v>0</v>
      </c>
      <c r="JA84" s="140">
        <v>0</v>
      </c>
      <c r="JB84" s="140">
        <v>0</v>
      </c>
      <c r="JC84" s="1" t="s">
        <v>426</v>
      </c>
      <c r="JD84" s="1" t="s">
        <v>427</v>
      </c>
      <c r="JE84" s="1" t="s">
        <v>427</v>
      </c>
      <c r="JF84" s="1" t="s">
        <v>427</v>
      </c>
      <c r="JG84" s="1">
        <v>0</v>
      </c>
      <c r="JH84" s="1">
        <v>0</v>
      </c>
      <c r="JI84" s="284"/>
      <c r="JM84" s="261"/>
      <c r="JN84" s="262"/>
      <c r="JO84" s="284"/>
      <c r="JP84" s="284"/>
    </row>
    <row r="85" spans="1:276" x14ac:dyDescent="0.25">
      <c r="A85" s="2">
        <f>IF(OR('Table 1'!$L$2="All Regions",'Table 1'!$L$2=" "), 1,IF('Table 1'!$L$2='DATA TEMPLATE 1617'!L85,1,0))</f>
        <v>1</v>
      </c>
      <c r="B85" s="2">
        <f>IF(OR('Table 1'!$L$3="All Disciplines",'Table 1'!$L$3=" "), 1,IF('Table 1'!$L$3='DATA TEMPLATE 1617'!M85,1,0))</f>
        <v>1</v>
      </c>
      <c r="C85" s="2">
        <f>IF(OR('Table 1'!$L$4="All Organisations",'Table 1'!$L$4=" "), 1,IF('Table 1'!$L$4='DATA TEMPLATE 1617'!N85,1,0))</f>
        <v>1</v>
      </c>
      <c r="D85" s="2">
        <f t="shared" si="3"/>
        <v>3</v>
      </c>
      <c r="E85" s="236">
        <f>IF('Table 2'!$L$2="All Diverse Led",$IZ85,IF('Table 2'!$L$2='DATA TEMPLATE 1617'!JG85,4,0))</f>
        <v>0</v>
      </c>
      <c r="F85" s="236">
        <f>IF('Table 2'!$L$2="All Diverse Led",$IZ85,IF('Table 2'!$L$2='DATA TEMPLATE 1617'!JH85,4,0))</f>
        <v>0</v>
      </c>
      <c r="G85" s="237">
        <f t="shared" si="4"/>
        <v>0</v>
      </c>
      <c r="H85" s="1" t="s">
        <v>471</v>
      </c>
      <c r="I85" s="1">
        <v>0</v>
      </c>
      <c r="J85" s="1" t="b">
        <v>0</v>
      </c>
      <c r="K85" s="284">
        <v>83</v>
      </c>
      <c r="L85" t="s">
        <v>439</v>
      </c>
      <c r="M85" t="s">
        <v>437</v>
      </c>
      <c r="N85" s="323" t="s">
        <v>460</v>
      </c>
      <c r="O85" s="76">
        <v>872805</v>
      </c>
      <c r="P85" s="76">
        <v>301738</v>
      </c>
      <c r="Q85" s="76">
        <v>145619</v>
      </c>
      <c r="R85" s="76">
        <v>0</v>
      </c>
      <c r="S85" s="76">
        <v>14854</v>
      </c>
      <c r="T85" s="76">
        <v>1335016</v>
      </c>
      <c r="U85">
        <v>311879</v>
      </c>
      <c r="V85">
        <v>35928</v>
      </c>
      <c r="W85">
        <v>49083</v>
      </c>
      <c r="X85">
        <v>36323</v>
      </c>
      <c r="Y85">
        <v>0</v>
      </c>
      <c r="AB85">
        <v>77243</v>
      </c>
      <c r="AC85">
        <v>30170</v>
      </c>
      <c r="AD85">
        <v>540626</v>
      </c>
      <c r="AE85" s="1">
        <v>691</v>
      </c>
      <c r="AF85" s="1">
        <v>0</v>
      </c>
      <c r="AG85" s="1">
        <v>65497</v>
      </c>
      <c r="AH85" s="1">
        <v>800</v>
      </c>
      <c r="AI85" s="1">
        <v>0</v>
      </c>
      <c r="AJ85" s="1">
        <v>0</v>
      </c>
      <c r="AK85" s="1">
        <v>0</v>
      </c>
      <c r="AL85" s="1">
        <v>0</v>
      </c>
      <c r="AM85" s="1">
        <v>0</v>
      </c>
      <c r="AN85" s="1">
        <v>0</v>
      </c>
      <c r="AO85" s="1">
        <v>0</v>
      </c>
      <c r="AP85" s="1">
        <v>0</v>
      </c>
      <c r="AQ85" s="1">
        <v>29</v>
      </c>
      <c r="AR85" s="1">
        <v>0</v>
      </c>
      <c r="AS85" s="1">
        <v>3381</v>
      </c>
      <c r="AT85" s="1">
        <v>400</v>
      </c>
      <c r="AU85" s="1">
        <v>0</v>
      </c>
      <c r="AV85" s="1">
        <v>0</v>
      </c>
      <c r="AW85" s="1">
        <v>0</v>
      </c>
      <c r="AX85" s="1">
        <v>0</v>
      </c>
      <c r="AY85" s="1">
        <v>0</v>
      </c>
      <c r="AZ85" s="1">
        <v>0</v>
      </c>
      <c r="BA85" s="1">
        <v>0</v>
      </c>
      <c r="BB85" s="1">
        <v>0</v>
      </c>
      <c r="BC85" s="3">
        <v>0</v>
      </c>
      <c r="BD85" s="3">
        <v>0</v>
      </c>
      <c r="BE85" s="3">
        <v>0</v>
      </c>
      <c r="BF85" s="3">
        <v>0</v>
      </c>
      <c r="BG85" s="241">
        <v>29</v>
      </c>
      <c r="BH85" s="242">
        <v>0</v>
      </c>
      <c r="BI85" s="242">
        <v>3381</v>
      </c>
      <c r="BJ85" s="243">
        <v>400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s="244">
        <v>0</v>
      </c>
      <c r="CJ85" s="244">
        <v>0</v>
      </c>
      <c r="CK85" s="244">
        <v>0</v>
      </c>
      <c r="CL85" s="244">
        <v>0</v>
      </c>
      <c r="CM85" s="241">
        <v>0</v>
      </c>
      <c r="CN85" s="242">
        <v>0</v>
      </c>
      <c r="CO85" s="242">
        <v>0</v>
      </c>
      <c r="CP85" s="243">
        <v>0</v>
      </c>
      <c r="CQ85" s="1">
        <v>2</v>
      </c>
      <c r="CR85" s="1">
        <v>1</v>
      </c>
      <c r="CS85" s="1">
        <v>40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1">
        <v>0</v>
      </c>
      <c r="DO85" s="244">
        <v>0</v>
      </c>
      <c r="DP85" s="244">
        <v>0</v>
      </c>
      <c r="DQ85" s="244">
        <v>0</v>
      </c>
      <c r="DR85" s="244">
        <v>0</v>
      </c>
      <c r="DS85" s="241">
        <v>0</v>
      </c>
      <c r="DT85" s="242">
        <v>0</v>
      </c>
      <c r="DU85" s="242">
        <v>0</v>
      </c>
      <c r="DV85" s="243">
        <v>0</v>
      </c>
      <c r="DW85">
        <v>2</v>
      </c>
      <c r="DX85">
        <v>72</v>
      </c>
      <c r="DY85">
        <v>8304</v>
      </c>
      <c r="DZ85">
        <v>800</v>
      </c>
      <c r="EA85">
        <v>0</v>
      </c>
      <c r="EB85">
        <v>0</v>
      </c>
      <c r="EC85">
        <v>0</v>
      </c>
      <c r="ED85">
        <v>0</v>
      </c>
      <c r="EE85">
        <v>0</v>
      </c>
      <c r="EF85">
        <v>0</v>
      </c>
      <c r="EG85">
        <v>0</v>
      </c>
      <c r="EH85">
        <v>0</v>
      </c>
      <c r="EI85">
        <v>1</v>
      </c>
      <c r="EJ85">
        <v>7</v>
      </c>
      <c r="EK85">
        <v>934</v>
      </c>
      <c r="EL85">
        <v>400</v>
      </c>
      <c r="EM85">
        <v>0</v>
      </c>
      <c r="EN85">
        <v>0</v>
      </c>
      <c r="EO85">
        <v>0</v>
      </c>
      <c r="EP85">
        <v>0</v>
      </c>
      <c r="EQ85">
        <v>0</v>
      </c>
      <c r="ER85">
        <v>0</v>
      </c>
      <c r="ES85">
        <v>0</v>
      </c>
      <c r="ET85">
        <v>0</v>
      </c>
      <c r="EU85" s="244">
        <v>0</v>
      </c>
      <c r="EV85" s="244">
        <v>0</v>
      </c>
      <c r="EW85" s="244">
        <v>0</v>
      </c>
      <c r="EX85" s="244">
        <v>0</v>
      </c>
      <c r="EY85" s="241">
        <v>1</v>
      </c>
      <c r="EZ85" s="242">
        <v>7</v>
      </c>
      <c r="FA85" s="242">
        <v>934</v>
      </c>
      <c r="FB85" s="243">
        <v>400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0</v>
      </c>
      <c r="HG85">
        <v>0</v>
      </c>
      <c r="HH85">
        <v>0</v>
      </c>
      <c r="HI85">
        <v>0</v>
      </c>
      <c r="HJ85">
        <v>0</v>
      </c>
      <c r="HK85">
        <v>0</v>
      </c>
      <c r="HL85">
        <v>1</v>
      </c>
      <c r="HM85">
        <v>4</v>
      </c>
      <c r="HN85">
        <v>0</v>
      </c>
      <c r="HO85">
        <v>0</v>
      </c>
      <c r="HP85">
        <v>0</v>
      </c>
      <c r="HQ85" s="139">
        <v>0</v>
      </c>
      <c r="HR85" s="140">
        <v>1</v>
      </c>
      <c r="HS85" s="140">
        <v>0</v>
      </c>
      <c r="HT85" s="140">
        <v>0</v>
      </c>
      <c r="HU85" s="140">
        <v>0</v>
      </c>
      <c r="HV85" s="139">
        <v>0</v>
      </c>
      <c r="HW85" s="140">
        <v>0</v>
      </c>
      <c r="HX85" s="140">
        <v>0</v>
      </c>
      <c r="HY85" s="140">
        <v>0</v>
      </c>
      <c r="HZ85" s="140">
        <v>0</v>
      </c>
      <c r="IA85" s="139">
        <v>0</v>
      </c>
      <c r="IB85" s="140">
        <v>0</v>
      </c>
      <c r="IC85" s="140">
        <v>0</v>
      </c>
      <c r="ID85" s="140">
        <v>0</v>
      </c>
      <c r="IE85" s="140">
        <v>0</v>
      </c>
      <c r="IF85" s="139">
        <v>1</v>
      </c>
      <c r="IG85" s="140">
        <v>5</v>
      </c>
      <c r="IH85" s="140">
        <v>0</v>
      </c>
      <c r="II85" s="140">
        <v>0</v>
      </c>
      <c r="IJ85" s="140">
        <v>0</v>
      </c>
      <c r="IK85" s="140">
        <v>0</v>
      </c>
      <c r="IL85" s="140">
        <v>0</v>
      </c>
      <c r="IM85" s="140">
        <v>0</v>
      </c>
      <c r="IN85" s="139">
        <v>0</v>
      </c>
      <c r="IO85" s="140">
        <v>0</v>
      </c>
      <c r="IP85" s="140">
        <v>0</v>
      </c>
      <c r="IQ85" s="140">
        <v>0</v>
      </c>
      <c r="IR85" s="141">
        <v>0</v>
      </c>
      <c r="IS85" s="139">
        <v>0</v>
      </c>
      <c r="IT85" s="141">
        <v>3</v>
      </c>
      <c r="IU85" s="141">
        <v>5</v>
      </c>
      <c r="IV85" s="141">
        <v>1</v>
      </c>
      <c r="IW85" s="180">
        <v>6</v>
      </c>
      <c r="IX85" s="182">
        <v>0.5</v>
      </c>
      <c r="IY85" s="182">
        <v>0</v>
      </c>
      <c r="IZ85" s="183">
        <v>0</v>
      </c>
      <c r="JA85" s="140">
        <v>0</v>
      </c>
      <c r="JB85" s="140">
        <v>0</v>
      </c>
      <c r="JC85" s="1" t="s">
        <v>426</v>
      </c>
      <c r="JD85" s="1" t="s">
        <v>427</v>
      </c>
      <c r="JE85" s="1" t="s">
        <v>427</v>
      </c>
      <c r="JF85" s="1" t="s">
        <v>427</v>
      </c>
      <c r="JG85" s="1">
        <v>0</v>
      </c>
      <c r="JH85" s="1">
        <v>0</v>
      </c>
      <c r="JI85" s="284"/>
      <c r="JM85" s="261"/>
      <c r="JN85" s="262"/>
      <c r="JO85" s="284"/>
      <c r="JP85" s="284"/>
    </row>
    <row r="86" spans="1:276" x14ac:dyDescent="0.25">
      <c r="A86" s="2">
        <f>IF(OR('Table 1'!$L$2="All Regions",'Table 1'!$L$2=" "), 1,IF('Table 1'!$L$2='DATA TEMPLATE 1617'!L86,1,0))</f>
        <v>1</v>
      </c>
      <c r="B86" s="2">
        <f>IF(OR('Table 1'!$L$3="All Disciplines",'Table 1'!$L$3=" "), 1,IF('Table 1'!$L$3='DATA TEMPLATE 1617'!M86,1,0))</f>
        <v>1</v>
      </c>
      <c r="C86" s="2">
        <f>IF(OR('Table 1'!$L$4="All Organisations",'Table 1'!$L$4=" "), 1,IF('Table 1'!$L$4='DATA TEMPLATE 1617'!N86,1,0))</f>
        <v>1</v>
      </c>
      <c r="D86" s="2">
        <f t="shared" si="3"/>
        <v>3</v>
      </c>
      <c r="E86" s="236">
        <f>IF('Table 2'!$L$2="All Diverse Led",$IZ86,IF('Table 2'!$L$2='DATA TEMPLATE 1617'!JG86,4,0))</f>
        <v>0</v>
      </c>
      <c r="F86" s="236">
        <f>IF('Table 2'!$L$2="All Diverse Led",$IZ86,IF('Table 2'!$L$2='DATA TEMPLATE 1617'!JH86,4,0))</f>
        <v>0</v>
      </c>
      <c r="G86" s="237">
        <f t="shared" si="4"/>
        <v>0</v>
      </c>
      <c r="H86" s="1" t="s">
        <v>471</v>
      </c>
      <c r="I86" s="1">
        <v>0</v>
      </c>
      <c r="J86" s="1" t="b">
        <v>0</v>
      </c>
      <c r="K86" s="284">
        <v>84</v>
      </c>
      <c r="L86" t="s">
        <v>439</v>
      </c>
      <c r="M86" t="s">
        <v>436</v>
      </c>
      <c r="N86" s="323" t="s">
        <v>458</v>
      </c>
      <c r="O86" s="76">
        <v>151976</v>
      </c>
      <c r="P86" s="76">
        <v>40232</v>
      </c>
      <c r="Q86" s="76">
        <v>0</v>
      </c>
      <c r="R86" s="76">
        <v>0</v>
      </c>
      <c r="S86" s="76">
        <v>0</v>
      </c>
      <c r="T86" s="76">
        <v>192208</v>
      </c>
      <c r="U86">
        <v>154788</v>
      </c>
      <c r="V86">
        <v>0</v>
      </c>
      <c r="W86">
        <v>0</v>
      </c>
      <c r="X86">
        <v>0</v>
      </c>
      <c r="Y86">
        <v>0</v>
      </c>
      <c r="AB86">
        <v>50781</v>
      </c>
      <c r="AC86">
        <v>1880</v>
      </c>
      <c r="AD86">
        <v>207449</v>
      </c>
      <c r="AE86" s="1">
        <v>0</v>
      </c>
      <c r="AF86" s="1">
        <v>0</v>
      </c>
      <c r="AG86" s="1">
        <v>0</v>
      </c>
      <c r="AH86" s="1">
        <v>0</v>
      </c>
      <c r="AI86" s="1">
        <v>0</v>
      </c>
      <c r="AJ86" s="1">
        <v>0</v>
      </c>
      <c r="AK86" s="1">
        <v>0</v>
      </c>
      <c r="AL86" s="1">
        <v>0</v>
      </c>
      <c r="AM86" s="1">
        <v>0</v>
      </c>
      <c r="AN86" s="1">
        <v>0</v>
      </c>
      <c r="AO86" s="1">
        <v>0</v>
      </c>
      <c r="AP86" s="1">
        <v>0</v>
      </c>
      <c r="AQ86" s="1">
        <v>0</v>
      </c>
      <c r="AR86" s="1">
        <v>0</v>
      </c>
      <c r="AS86" s="1">
        <v>0</v>
      </c>
      <c r="AT86" s="1">
        <v>0</v>
      </c>
      <c r="AU86" s="1">
        <v>0</v>
      </c>
      <c r="AV86" s="1">
        <v>0</v>
      </c>
      <c r="AW86" s="1">
        <v>0</v>
      </c>
      <c r="AX86" s="1">
        <v>0</v>
      </c>
      <c r="AY86" s="1">
        <v>0</v>
      </c>
      <c r="AZ86" s="1">
        <v>0</v>
      </c>
      <c r="BA86" s="1">
        <v>0</v>
      </c>
      <c r="BB86" s="1">
        <v>0</v>
      </c>
      <c r="BC86" s="3">
        <v>0</v>
      </c>
      <c r="BD86" s="3">
        <v>0</v>
      </c>
      <c r="BE86" s="3">
        <v>0</v>
      </c>
      <c r="BF86" s="3">
        <v>0</v>
      </c>
      <c r="BG86" s="241">
        <v>0</v>
      </c>
      <c r="BH86" s="242">
        <v>0</v>
      </c>
      <c r="BI86" s="242">
        <v>0</v>
      </c>
      <c r="BJ86" s="243">
        <v>0</v>
      </c>
      <c r="BK86">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s="244">
        <v>0</v>
      </c>
      <c r="CJ86" s="244">
        <v>0</v>
      </c>
      <c r="CK86" s="244">
        <v>0</v>
      </c>
      <c r="CL86" s="244">
        <v>0</v>
      </c>
      <c r="CM86" s="241">
        <v>0</v>
      </c>
      <c r="CN86" s="242">
        <v>0</v>
      </c>
      <c r="CO86" s="242">
        <v>0</v>
      </c>
      <c r="CP86" s="243">
        <v>0</v>
      </c>
      <c r="CQ86" s="1">
        <v>0</v>
      </c>
      <c r="CR86" s="1">
        <v>0</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1">
        <v>0</v>
      </c>
      <c r="DO86" s="244">
        <v>0</v>
      </c>
      <c r="DP86" s="244">
        <v>0</v>
      </c>
      <c r="DQ86" s="244">
        <v>0</v>
      </c>
      <c r="DR86" s="244">
        <v>0</v>
      </c>
      <c r="DS86" s="241">
        <v>0</v>
      </c>
      <c r="DT86" s="242">
        <v>0</v>
      </c>
      <c r="DU86" s="242">
        <v>0</v>
      </c>
      <c r="DV86" s="243">
        <v>0</v>
      </c>
      <c r="DW86">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s="244">
        <v>0</v>
      </c>
      <c r="EV86" s="244">
        <v>0</v>
      </c>
      <c r="EW86" s="244">
        <v>0</v>
      </c>
      <c r="EX86" s="244">
        <v>0</v>
      </c>
      <c r="EY86" s="241">
        <v>0</v>
      </c>
      <c r="EZ86" s="242">
        <v>0</v>
      </c>
      <c r="FA86" s="242">
        <v>0</v>
      </c>
      <c r="FB86" s="243">
        <v>0</v>
      </c>
      <c r="FC86">
        <v>0</v>
      </c>
      <c r="FD86">
        <v>0</v>
      </c>
      <c r="FE86">
        <v>0</v>
      </c>
      <c r="FF86">
        <v>10</v>
      </c>
      <c r="FG86">
        <v>0</v>
      </c>
      <c r="FH86">
        <v>3500</v>
      </c>
      <c r="FI86">
        <v>0</v>
      </c>
      <c r="FJ86">
        <v>0</v>
      </c>
      <c r="FK86">
        <v>0</v>
      </c>
      <c r="FL86">
        <v>0</v>
      </c>
      <c r="FM86">
        <v>0</v>
      </c>
      <c r="FN86">
        <v>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10</v>
      </c>
      <c r="GN86">
        <v>100874</v>
      </c>
      <c r="GO86">
        <v>10</v>
      </c>
      <c r="GP86">
        <v>27100</v>
      </c>
      <c r="GQ86">
        <v>0</v>
      </c>
      <c r="GR86">
        <v>0</v>
      </c>
      <c r="GS86">
        <v>21870</v>
      </c>
      <c r="GT86">
        <v>124741</v>
      </c>
      <c r="GU86">
        <v>0</v>
      </c>
      <c r="GV86">
        <v>0</v>
      </c>
      <c r="GW86">
        <v>10</v>
      </c>
      <c r="GX86">
        <v>12345</v>
      </c>
      <c r="GY86">
        <v>0</v>
      </c>
      <c r="GZ86">
        <v>0</v>
      </c>
      <c r="HA86">
        <v>0</v>
      </c>
      <c r="HB86">
        <v>0</v>
      </c>
      <c r="HC86">
        <v>0</v>
      </c>
      <c r="HD86">
        <v>0</v>
      </c>
      <c r="HE86">
        <v>0</v>
      </c>
      <c r="HF86">
        <v>0</v>
      </c>
      <c r="HG86">
        <v>0</v>
      </c>
      <c r="HH86">
        <v>0</v>
      </c>
      <c r="HI86">
        <v>0</v>
      </c>
      <c r="HJ86">
        <v>0</v>
      </c>
      <c r="HK86">
        <v>0</v>
      </c>
      <c r="HL86">
        <v>0</v>
      </c>
      <c r="HM86">
        <v>0</v>
      </c>
      <c r="HN86">
        <v>0</v>
      </c>
      <c r="HO86">
        <v>3</v>
      </c>
      <c r="HP86">
        <v>0</v>
      </c>
      <c r="HQ86" s="139">
        <v>0</v>
      </c>
      <c r="HR86" s="140">
        <v>0</v>
      </c>
      <c r="HS86" s="140">
        <v>0</v>
      </c>
      <c r="HT86" s="140">
        <v>0</v>
      </c>
      <c r="HU86" s="140">
        <v>0</v>
      </c>
      <c r="HV86" s="139">
        <v>0</v>
      </c>
      <c r="HW86" s="140">
        <v>0</v>
      </c>
      <c r="HX86" s="140">
        <v>0</v>
      </c>
      <c r="HY86" s="140">
        <v>3</v>
      </c>
      <c r="HZ86" s="140">
        <v>0</v>
      </c>
      <c r="IA86" s="139">
        <v>0</v>
      </c>
      <c r="IB86" s="140">
        <v>0</v>
      </c>
      <c r="IC86" s="140">
        <v>0</v>
      </c>
      <c r="ID86" s="140">
        <v>0</v>
      </c>
      <c r="IE86" s="140">
        <v>0</v>
      </c>
      <c r="IF86" s="139">
        <v>0</v>
      </c>
      <c r="IG86" s="140">
        <v>0</v>
      </c>
      <c r="IH86" s="140">
        <v>0</v>
      </c>
      <c r="II86" s="140">
        <v>6</v>
      </c>
      <c r="IJ86" s="140">
        <v>0</v>
      </c>
      <c r="IK86" s="140">
        <v>0</v>
      </c>
      <c r="IL86" s="140">
        <v>0</v>
      </c>
      <c r="IM86" s="140">
        <v>0</v>
      </c>
      <c r="IN86" s="139">
        <v>0</v>
      </c>
      <c r="IO86" s="140">
        <v>0</v>
      </c>
      <c r="IP86" s="140">
        <v>0</v>
      </c>
      <c r="IQ86" s="140">
        <v>0</v>
      </c>
      <c r="IR86" s="141">
        <v>0</v>
      </c>
      <c r="IS86" s="139">
        <v>0</v>
      </c>
      <c r="IT86" s="141">
        <v>0</v>
      </c>
      <c r="IU86" s="141">
        <v>3</v>
      </c>
      <c r="IV86" s="141">
        <v>3</v>
      </c>
      <c r="IW86" s="180">
        <v>6</v>
      </c>
      <c r="IX86" s="182">
        <v>0</v>
      </c>
      <c r="IY86" s="182">
        <v>0</v>
      </c>
      <c r="IZ86" s="183">
        <v>0</v>
      </c>
      <c r="JA86" s="140">
        <v>0</v>
      </c>
      <c r="JB86" s="140">
        <v>0</v>
      </c>
      <c r="JC86" s="1" t="s">
        <v>427</v>
      </c>
      <c r="JD86" s="1" t="s">
        <v>427</v>
      </c>
      <c r="JE86" s="1" t="s">
        <v>427</v>
      </c>
      <c r="JF86" s="1" t="s">
        <v>426</v>
      </c>
      <c r="JG86" s="1">
        <v>0</v>
      </c>
      <c r="JH86" s="1">
        <v>0</v>
      </c>
      <c r="JI86" s="284"/>
      <c r="JM86" s="261"/>
      <c r="JN86" s="262"/>
      <c r="JO86" s="284"/>
      <c r="JP86" s="284"/>
    </row>
    <row r="87" spans="1:276" x14ac:dyDescent="0.25">
      <c r="A87" s="2">
        <f>IF(OR('Table 1'!$L$2="All Regions",'Table 1'!$L$2=" "), 1,IF('Table 1'!$L$2='DATA TEMPLATE 1617'!L87,1,0))</f>
        <v>1</v>
      </c>
      <c r="B87" s="2">
        <f>IF(OR('Table 1'!$L$3="All Disciplines",'Table 1'!$L$3=" "), 1,IF('Table 1'!$L$3='DATA TEMPLATE 1617'!M87,1,0))</f>
        <v>1</v>
      </c>
      <c r="C87" s="2">
        <f>IF(OR('Table 1'!$L$4="All Organisations",'Table 1'!$L$4=" "), 1,IF('Table 1'!$L$4='DATA TEMPLATE 1617'!N87,1,0))</f>
        <v>1</v>
      </c>
      <c r="D87" s="2">
        <f t="shared" si="3"/>
        <v>3</v>
      </c>
      <c r="E87" s="236">
        <f>IF('Table 2'!$L$2="All Diverse Led",$IZ87,IF('Table 2'!$L$2='DATA TEMPLATE 1617'!JG87,4,0))</f>
        <v>0</v>
      </c>
      <c r="F87" s="236">
        <f>IF('Table 2'!$L$2="All Diverse Led",$IZ87,IF('Table 2'!$L$2='DATA TEMPLATE 1617'!JH87,4,0))</f>
        <v>0</v>
      </c>
      <c r="G87" s="237">
        <f t="shared" si="4"/>
        <v>0</v>
      </c>
      <c r="H87" s="1" t="s">
        <v>471</v>
      </c>
      <c r="I87" s="1">
        <v>0</v>
      </c>
      <c r="J87" s="1" t="b">
        <v>0</v>
      </c>
      <c r="K87" s="284">
        <v>85</v>
      </c>
      <c r="L87" t="s">
        <v>439</v>
      </c>
      <c r="M87" t="s">
        <v>436</v>
      </c>
      <c r="N87" s="323" t="s">
        <v>459</v>
      </c>
      <c r="O87" s="76">
        <v>68549</v>
      </c>
      <c r="P87" s="76">
        <v>125054</v>
      </c>
      <c r="Q87" s="76">
        <v>0</v>
      </c>
      <c r="R87" s="76">
        <v>0</v>
      </c>
      <c r="S87" s="76">
        <v>126768</v>
      </c>
      <c r="T87" s="76">
        <v>320371</v>
      </c>
      <c r="U87">
        <v>113264</v>
      </c>
      <c r="V87">
        <v>3390</v>
      </c>
      <c r="W87">
        <v>0</v>
      </c>
      <c r="X87">
        <v>13976</v>
      </c>
      <c r="Y87">
        <v>287</v>
      </c>
      <c r="AB87">
        <v>113582</v>
      </c>
      <c r="AC87">
        <v>1954</v>
      </c>
      <c r="AD87">
        <v>246453</v>
      </c>
      <c r="AE87" s="1">
        <v>0</v>
      </c>
      <c r="AF87" s="1">
        <v>0</v>
      </c>
      <c r="AG87" s="1">
        <v>0</v>
      </c>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3">
        <v>0</v>
      </c>
      <c r="BD87" s="3">
        <v>0</v>
      </c>
      <c r="BE87" s="3">
        <v>0</v>
      </c>
      <c r="BF87" s="3">
        <v>0</v>
      </c>
      <c r="BG87" s="241">
        <v>0</v>
      </c>
      <c r="BH87" s="242">
        <v>0</v>
      </c>
      <c r="BI87" s="242">
        <v>0</v>
      </c>
      <c r="BJ87" s="243">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s="244">
        <v>0</v>
      </c>
      <c r="CJ87" s="244">
        <v>0</v>
      </c>
      <c r="CK87" s="244">
        <v>0</v>
      </c>
      <c r="CL87" s="244">
        <v>0</v>
      </c>
      <c r="CM87" s="241">
        <v>0</v>
      </c>
      <c r="CN87" s="242">
        <v>0</v>
      </c>
      <c r="CO87" s="242">
        <v>0</v>
      </c>
      <c r="CP87" s="243">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1">
        <v>0</v>
      </c>
      <c r="DO87" s="244">
        <v>0</v>
      </c>
      <c r="DP87" s="244">
        <v>0</v>
      </c>
      <c r="DQ87" s="244">
        <v>0</v>
      </c>
      <c r="DR87" s="244">
        <v>0</v>
      </c>
      <c r="DS87" s="241">
        <v>0</v>
      </c>
      <c r="DT87" s="242">
        <v>0</v>
      </c>
      <c r="DU87" s="242">
        <v>0</v>
      </c>
      <c r="DV87" s="243">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s="244">
        <v>0</v>
      </c>
      <c r="EV87" s="244">
        <v>0</v>
      </c>
      <c r="EW87" s="244">
        <v>0</v>
      </c>
      <c r="EX87" s="244">
        <v>0</v>
      </c>
      <c r="EY87" s="241">
        <v>0</v>
      </c>
      <c r="EZ87" s="242">
        <v>0</v>
      </c>
      <c r="FA87" s="242">
        <v>0</v>
      </c>
      <c r="FB87" s="243">
        <v>0</v>
      </c>
      <c r="FC87">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0</v>
      </c>
      <c r="GG87">
        <v>0</v>
      </c>
      <c r="GH87">
        <v>0</v>
      </c>
      <c r="GI87">
        <v>0</v>
      </c>
      <c r="GJ87">
        <v>0</v>
      </c>
      <c r="GK87">
        <v>1</v>
      </c>
      <c r="GL87">
        <v>0</v>
      </c>
      <c r="GM87">
        <v>0</v>
      </c>
      <c r="GN87">
        <v>0</v>
      </c>
      <c r="GO87">
        <v>0</v>
      </c>
      <c r="GP87">
        <v>0</v>
      </c>
      <c r="GQ87">
        <v>0</v>
      </c>
      <c r="GR87">
        <v>0</v>
      </c>
      <c r="GS87">
        <v>0</v>
      </c>
      <c r="GT87">
        <v>0</v>
      </c>
      <c r="GU87">
        <v>0</v>
      </c>
      <c r="GV87">
        <v>0</v>
      </c>
      <c r="GW87">
        <v>20</v>
      </c>
      <c r="GX87">
        <v>898</v>
      </c>
      <c r="GY87">
        <v>0</v>
      </c>
      <c r="GZ87">
        <v>0</v>
      </c>
      <c r="HA87">
        <v>0</v>
      </c>
      <c r="HB87">
        <v>0</v>
      </c>
      <c r="HC87">
        <v>0</v>
      </c>
      <c r="HD87">
        <v>0</v>
      </c>
      <c r="HE87">
        <v>0</v>
      </c>
      <c r="HF87">
        <v>0</v>
      </c>
      <c r="HG87">
        <v>0</v>
      </c>
      <c r="HH87">
        <v>0</v>
      </c>
      <c r="HI87">
        <v>0</v>
      </c>
      <c r="HJ87">
        <v>0</v>
      </c>
      <c r="HK87">
        <v>0</v>
      </c>
      <c r="HL87">
        <v>7</v>
      </c>
      <c r="HM87">
        <v>5</v>
      </c>
      <c r="HN87">
        <v>0</v>
      </c>
      <c r="HO87">
        <v>0</v>
      </c>
      <c r="HP87">
        <v>0</v>
      </c>
      <c r="HQ87" s="139">
        <v>0</v>
      </c>
      <c r="HR87" s="140">
        <v>1</v>
      </c>
      <c r="HS87" s="140">
        <v>0</v>
      </c>
      <c r="HT87" s="140">
        <v>0</v>
      </c>
      <c r="HU87" s="140">
        <v>0</v>
      </c>
      <c r="HV87" s="139">
        <v>0</v>
      </c>
      <c r="HW87" s="140">
        <v>0</v>
      </c>
      <c r="HX87" s="140">
        <v>0</v>
      </c>
      <c r="HY87" s="140">
        <v>0</v>
      </c>
      <c r="HZ87" s="140">
        <v>0</v>
      </c>
      <c r="IA87" s="139">
        <v>0</v>
      </c>
      <c r="IB87" s="140">
        <v>0</v>
      </c>
      <c r="IC87" s="140">
        <v>0</v>
      </c>
      <c r="ID87" s="140">
        <v>0</v>
      </c>
      <c r="IE87" s="140">
        <v>0</v>
      </c>
      <c r="IF87" s="139">
        <v>7</v>
      </c>
      <c r="IG87" s="140">
        <v>6</v>
      </c>
      <c r="IH87" s="140">
        <v>0</v>
      </c>
      <c r="II87" s="140">
        <v>0</v>
      </c>
      <c r="IJ87" s="140">
        <v>0</v>
      </c>
      <c r="IK87" s="140">
        <v>0</v>
      </c>
      <c r="IL87" s="140">
        <v>0</v>
      </c>
      <c r="IM87" s="140">
        <v>0</v>
      </c>
      <c r="IN87" s="139">
        <v>0</v>
      </c>
      <c r="IO87" s="140">
        <v>0</v>
      </c>
      <c r="IP87" s="140">
        <v>0</v>
      </c>
      <c r="IQ87" s="140">
        <v>0</v>
      </c>
      <c r="IR87" s="141">
        <v>0</v>
      </c>
      <c r="IS87" s="139">
        <v>0</v>
      </c>
      <c r="IT87" s="141">
        <v>4</v>
      </c>
      <c r="IU87" s="141">
        <v>12</v>
      </c>
      <c r="IV87" s="141">
        <v>1</v>
      </c>
      <c r="IW87" s="180">
        <v>13</v>
      </c>
      <c r="IX87" s="182">
        <v>0.30769230769230771</v>
      </c>
      <c r="IY87" s="182">
        <v>0</v>
      </c>
      <c r="IZ87" s="183">
        <v>0</v>
      </c>
      <c r="JA87" s="140">
        <v>0</v>
      </c>
      <c r="JB87" s="140">
        <v>0</v>
      </c>
      <c r="JC87" s="1" t="s">
        <v>427</v>
      </c>
      <c r="JD87" s="1" t="s">
        <v>427</v>
      </c>
      <c r="JE87" s="1" t="s">
        <v>427</v>
      </c>
      <c r="JF87" s="1" t="s">
        <v>427</v>
      </c>
      <c r="JG87" s="1">
        <v>0</v>
      </c>
      <c r="JH87" s="1">
        <v>0</v>
      </c>
      <c r="JI87" s="284"/>
      <c r="JM87" s="261"/>
      <c r="JN87" s="262"/>
      <c r="JO87" s="284"/>
      <c r="JP87" s="284"/>
    </row>
    <row r="88" spans="1:276" x14ac:dyDescent="0.25">
      <c r="A88" s="2">
        <f>IF(OR('Table 1'!$L$2="All Regions",'Table 1'!$L$2=" "), 1,IF('Table 1'!$L$2='DATA TEMPLATE 1617'!L88,1,0))</f>
        <v>1</v>
      </c>
      <c r="B88" s="2">
        <f>IF(OR('Table 1'!$L$3="All Disciplines",'Table 1'!$L$3=" "), 1,IF('Table 1'!$L$3='DATA TEMPLATE 1617'!M88,1,0))</f>
        <v>1</v>
      </c>
      <c r="C88" s="2">
        <f>IF(OR('Table 1'!$L$4="All Organisations",'Table 1'!$L$4=" "), 1,IF('Table 1'!$L$4='DATA TEMPLATE 1617'!N88,1,0))</f>
        <v>1</v>
      </c>
      <c r="D88" s="2">
        <f t="shared" si="3"/>
        <v>3</v>
      </c>
      <c r="E88" s="236">
        <f>IF('Table 2'!$L$2="All Diverse Led",$IZ88,IF('Table 2'!$L$2='DATA TEMPLATE 1617'!JG88,4,0))</f>
        <v>0</v>
      </c>
      <c r="F88" s="236">
        <f>IF('Table 2'!$L$2="All Diverse Led",$IZ88,IF('Table 2'!$L$2='DATA TEMPLATE 1617'!JH88,4,0))</f>
        <v>0</v>
      </c>
      <c r="G88" s="237">
        <f t="shared" si="4"/>
        <v>0</v>
      </c>
      <c r="H88" s="1" t="s">
        <v>471</v>
      </c>
      <c r="I88" s="1">
        <v>0</v>
      </c>
      <c r="J88" s="1" t="b">
        <v>0</v>
      </c>
      <c r="K88" s="284">
        <v>86</v>
      </c>
      <c r="L88" t="s">
        <v>439</v>
      </c>
      <c r="M88" t="s">
        <v>436</v>
      </c>
      <c r="N88" s="323" t="s">
        <v>459</v>
      </c>
      <c r="O88" s="76">
        <v>21403</v>
      </c>
      <c r="P88" s="76">
        <v>141600</v>
      </c>
      <c r="Q88" s="76">
        <v>51591</v>
      </c>
      <c r="R88" s="76">
        <v>2700</v>
      </c>
      <c r="S88" s="76">
        <v>0</v>
      </c>
      <c r="T88" s="76">
        <v>217294</v>
      </c>
      <c r="U88">
        <v>154573</v>
      </c>
      <c r="V88">
        <v>13398</v>
      </c>
      <c r="W88">
        <v>0</v>
      </c>
      <c r="X88">
        <v>0</v>
      </c>
      <c r="Y88">
        <v>0</v>
      </c>
      <c r="AB88">
        <v>57831</v>
      </c>
      <c r="AC88">
        <v>5863</v>
      </c>
      <c r="AD88">
        <v>231665</v>
      </c>
      <c r="AE88" s="1">
        <v>4</v>
      </c>
      <c r="AF88" s="1">
        <v>4</v>
      </c>
      <c r="AG88" s="1">
        <v>505</v>
      </c>
      <c r="AH88" s="1">
        <v>550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1">
        <v>0</v>
      </c>
      <c r="BC88" s="3">
        <v>0</v>
      </c>
      <c r="BD88" s="3">
        <v>0</v>
      </c>
      <c r="BE88" s="3">
        <v>0</v>
      </c>
      <c r="BF88" s="3">
        <v>0</v>
      </c>
      <c r="BG88" s="241">
        <v>0</v>
      </c>
      <c r="BH88" s="242">
        <v>0</v>
      </c>
      <c r="BI88" s="242">
        <v>0</v>
      </c>
      <c r="BJ88" s="243">
        <v>0</v>
      </c>
      <c r="BK88">
        <v>7</v>
      </c>
      <c r="BL88">
        <v>509</v>
      </c>
      <c r="BM88">
        <v>42159</v>
      </c>
      <c r="BN88">
        <v>0</v>
      </c>
      <c r="BO88">
        <v>0</v>
      </c>
      <c r="BP88">
        <v>0</v>
      </c>
      <c r="BQ88">
        <v>0</v>
      </c>
      <c r="BR88">
        <v>0</v>
      </c>
      <c r="BS88">
        <v>1</v>
      </c>
      <c r="BT88">
        <v>120</v>
      </c>
      <c r="BU88">
        <v>35070</v>
      </c>
      <c r="BV88">
        <v>0</v>
      </c>
      <c r="BW88">
        <v>0</v>
      </c>
      <c r="BX88">
        <v>0</v>
      </c>
      <c r="BY88">
        <v>0</v>
      </c>
      <c r="BZ88">
        <v>0</v>
      </c>
      <c r="CA88">
        <v>0</v>
      </c>
      <c r="CB88">
        <v>0</v>
      </c>
      <c r="CC88">
        <v>0</v>
      </c>
      <c r="CD88">
        <v>0</v>
      </c>
      <c r="CE88">
        <v>0</v>
      </c>
      <c r="CF88">
        <v>0</v>
      </c>
      <c r="CG88">
        <v>0</v>
      </c>
      <c r="CH88">
        <v>0</v>
      </c>
      <c r="CI88" s="244">
        <v>1</v>
      </c>
      <c r="CJ88" s="244">
        <v>120</v>
      </c>
      <c r="CK88" s="244">
        <v>35070</v>
      </c>
      <c r="CL88" s="244">
        <v>0</v>
      </c>
      <c r="CM88" s="241">
        <v>0</v>
      </c>
      <c r="CN88" s="242">
        <v>0</v>
      </c>
      <c r="CO88" s="242">
        <v>0</v>
      </c>
      <c r="CP88" s="243">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1">
        <v>0</v>
      </c>
      <c r="DO88" s="244">
        <v>0</v>
      </c>
      <c r="DP88" s="244">
        <v>0</v>
      </c>
      <c r="DQ88" s="244">
        <v>0</v>
      </c>
      <c r="DR88" s="244">
        <v>0</v>
      </c>
      <c r="DS88" s="241">
        <v>0</v>
      </c>
      <c r="DT88" s="242">
        <v>0</v>
      </c>
      <c r="DU88" s="242">
        <v>0</v>
      </c>
      <c r="DV88" s="243">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s="244">
        <v>0</v>
      </c>
      <c r="EV88" s="244">
        <v>0</v>
      </c>
      <c r="EW88" s="244">
        <v>0</v>
      </c>
      <c r="EX88" s="244">
        <v>0</v>
      </c>
      <c r="EY88" s="241">
        <v>0</v>
      </c>
      <c r="EZ88" s="242">
        <v>0</v>
      </c>
      <c r="FA88" s="242">
        <v>0</v>
      </c>
      <c r="FB88" s="243">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4</v>
      </c>
      <c r="FX88">
        <v>4000</v>
      </c>
      <c r="FY88">
        <v>22</v>
      </c>
      <c r="FZ88">
        <v>22</v>
      </c>
      <c r="GA88">
        <v>32</v>
      </c>
      <c r="GB88">
        <v>32</v>
      </c>
      <c r="GC88">
        <v>12</v>
      </c>
      <c r="GD88">
        <v>500</v>
      </c>
      <c r="GE88">
        <v>0</v>
      </c>
      <c r="GF88">
        <v>0</v>
      </c>
      <c r="GG88">
        <v>0</v>
      </c>
      <c r="GH88">
        <v>0</v>
      </c>
      <c r="GI88">
        <v>2</v>
      </c>
      <c r="GJ88">
        <v>29</v>
      </c>
      <c r="GK88">
        <v>7</v>
      </c>
      <c r="GL88">
        <v>432</v>
      </c>
      <c r="GM88">
        <v>0</v>
      </c>
      <c r="GN88">
        <v>0</v>
      </c>
      <c r="GO88">
        <v>0</v>
      </c>
      <c r="GP88">
        <v>0</v>
      </c>
      <c r="GQ88">
        <v>0</v>
      </c>
      <c r="GR88">
        <v>0</v>
      </c>
      <c r="GS88">
        <v>0</v>
      </c>
      <c r="GT88">
        <v>0</v>
      </c>
      <c r="GU88">
        <v>0</v>
      </c>
      <c r="GV88">
        <v>0</v>
      </c>
      <c r="GW88">
        <v>6</v>
      </c>
      <c r="GX88">
        <v>15</v>
      </c>
      <c r="GY88">
        <v>0</v>
      </c>
      <c r="GZ88">
        <v>0</v>
      </c>
      <c r="HA88">
        <v>0</v>
      </c>
      <c r="HB88">
        <v>0</v>
      </c>
      <c r="HC88">
        <v>0</v>
      </c>
      <c r="HD88">
        <v>0</v>
      </c>
      <c r="HE88">
        <v>0</v>
      </c>
      <c r="HF88">
        <v>0</v>
      </c>
      <c r="HG88">
        <v>0</v>
      </c>
      <c r="HH88">
        <v>0</v>
      </c>
      <c r="HI88">
        <v>0</v>
      </c>
      <c r="HJ88">
        <v>0</v>
      </c>
      <c r="HK88">
        <v>0</v>
      </c>
      <c r="HL88">
        <v>4</v>
      </c>
      <c r="HM88">
        <v>4</v>
      </c>
      <c r="HN88">
        <v>0</v>
      </c>
      <c r="HO88">
        <v>0</v>
      </c>
      <c r="HP88">
        <v>0</v>
      </c>
      <c r="HQ88" s="139">
        <v>0</v>
      </c>
      <c r="HR88" s="140">
        <v>0</v>
      </c>
      <c r="HS88" s="140">
        <v>0</v>
      </c>
      <c r="HT88" s="140">
        <v>0</v>
      </c>
      <c r="HU88" s="140">
        <v>0</v>
      </c>
      <c r="HV88" s="139">
        <v>0</v>
      </c>
      <c r="HW88" s="140">
        <v>0</v>
      </c>
      <c r="HX88" s="140">
        <v>0</v>
      </c>
      <c r="HY88" s="140">
        <v>0</v>
      </c>
      <c r="HZ88" s="140">
        <v>0</v>
      </c>
      <c r="IA88" s="139">
        <v>0</v>
      </c>
      <c r="IB88" s="140">
        <v>0</v>
      </c>
      <c r="IC88" s="140">
        <v>0</v>
      </c>
      <c r="ID88" s="140">
        <v>0</v>
      </c>
      <c r="IE88" s="140">
        <v>0</v>
      </c>
      <c r="IF88" s="139">
        <v>4</v>
      </c>
      <c r="IG88" s="140">
        <v>4</v>
      </c>
      <c r="IH88" s="140">
        <v>0</v>
      </c>
      <c r="II88" s="140">
        <v>0</v>
      </c>
      <c r="IJ88" s="140">
        <v>0</v>
      </c>
      <c r="IK88" s="140">
        <v>0</v>
      </c>
      <c r="IL88" s="140">
        <v>0</v>
      </c>
      <c r="IM88" s="140">
        <v>0</v>
      </c>
      <c r="IN88" s="139">
        <v>0</v>
      </c>
      <c r="IO88" s="140">
        <v>0</v>
      </c>
      <c r="IP88" s="140">
        <v>0</v>
      </c>
      <c r="IQ88" s="140">
        <v>0</v>
      </c>
      <c r="IR88" s="141">
        <v>0</v>
      </c>
      <c r="IS88" s="139">
        <v>0</v>
      </c>
      <c r="IT88" s="141">
        <v>3</v>
      </c>
      <c r="IU88" s="141">
        <v>8</v>
      </c>
      <c r="IV88" s="141">
        <v>0</v>
      </c>
      <c r="IW88" s="180">
        <v>8</v>
      </c>
      <c r="IX88" s="182">
        <v>0.375</v>
      </c>
      <c r="IY88" s="182">
        <v>0</v>
      </c>
      <c r="IZ88" s="183">
        <v>0</v>
      </c>
      <c r="JA88" s="140">
        <v>0</v>
      </c>
      <c r="JB88" s="140">
        <v>0</v>
      </c>
      <c r="JC88" s="1" t="s">
        <v>427</v>
      </c>
      <c r="JD88" s="1" t="s">
        <v>427</v>
      </c>
      <c r="JE88" s="1" t="s">
        <v>427</v>
      </c>
      <c r="JF88" s="1" t="s">
        <v>426</v>
      </c>
      <c r="JG88" s="1">
        <v>0</v>
      </c>
      <c r="JH88" s="1">
        <v>0</v>
      </c>
      <c r="JI88" s="284"/>
      <c r="JM88" s="261"/>
      <c r="JN88" s="262"/>
      <c r="JO88" s="284"/>
      <c r="JP88" s="284"/>
    </row>
    <row r="89" spans="1:276" x14ac:dyDescent="0.25">
      <c r="A89" s="2">
        <f>IF(OR('Table 1'!$L$2="All Regions",'Table 1'!$L$2=" "), 1,IF('Table 1'!$L$2='DATA TEMPLATE 1617'!L89,1,0))</f>
        <v>1</v>
      </c>
      <c r="B89" s="2">
        <f>IF(OR('Table 1'!$L$3="All Disciplines",'Table 1'!$L$3=" "), 1,IF('Table 1'!$L$3='DATA TEMPLATE 1617'!M89,1,0))</f>
        <v>1</v>
      </c>
      <c r="C89" s="2">
        <f>IF(OR('Table 1'!$L$4="All Organisations",'Table 1'!$L$4=" "), 1,IF('Table 1'!$L$4='DATA TEMPLATE 1617'!N89,1,0))</f>
        <v>1</v>
      </c>
      <c r="D89" s="2">
        <f t="shared" si="3"/>
        <v>3</v>
      </c>
      <c r="E89" s="236">
        <f>IF('Table 2'!$L$2="All Diverse Led",$IZ89,IF('Table 2'!$L$2='DATA TEMPLATE 1617'!JG89,4,0))</f>
        <v>2</v>
      </c>
      <c r="F89" s="236">
        <f>IF('Table 2'!$L$2="All Diverse Led",$IZ89,IF('Table 2'!$L$2='DATA TEMPLATE 1617'!JH89,4,0))</f>
        <v>2</v>
      </c>
      <c r="G89" s="237">
        <f t="shared" si="4"/>
        <v>4</v>
      </c>
      <c r="H89" s="1" t="s">
        <v>471</v>
      </c>
      <c r="I89" s="1">
        <v>0</v>
      </c>
      <c r="J89" s="1" t="b">
        <v>0</v>
      </c>
      <c r="K89" s="284">
        <v>87</v>
      </c>
      <c r="L89" t="s">
        <v>439</v>
      </c>
      <c r="M89" t="s">
        <v>436</v>
      </c>
      <c r="N89" s="323" t="s">
        <v>459</v>
      </c>
      <c r="O89" s="76">
        <v>76000</v>
      </c>
      <c r="P89" s="76">
        <v>180000</v>
      </c>
      <c r="Q89" s="76">
        <v>0</v>
      </c>
      <c r="R89" s="76">
        <v>0</v>
      </c>
      <c r="S89" s="76">
        <v>109000</v>
      </c>
      <c r="T89" s="76">
        <v>365000</v>
      </c>
      <c r="U89">
        <v>77333</v>
      </c>
      <c r="V89">
        <v>0</v>
      </c>
      <c r="W89">
        <v>0</v>
      </c>
      <c r="X89">
        <v>0</v>
      </c>
      <c r="Y89">
        <v>0</v>
      </c>
      <c r="AB89">
        <v>200286</v>
      </c>
      <c r="AC89">
        <v>55761</v>
      </c>
      <c r="AD89">
        <v>333380</v>
      </c>
      <c r="AE89" s="1">
        <v>0</v>
      </c>
      <c r="AF89" s="1">
        <v>0</v>
      </c>
      <c r="AG89" s="1">
        <v>0</v>
      </c>
      <c r="AH89" s="1">
        <v>0</v>
      </c>
      <c r="AI89" s="1">
        <v>0</v>
      </c>
      <c r="AJ89" s="1">
        <v>0</v>
      </c>
      <c r="AK89" s="1">
        <v>0</v>
      </c>
      <c r="AL89" s="1">
        <v>0</v>
      </c>
      <c r="AM89" s="1">
        <v>0</v>
      </c>
      <c r="AN89" s="1">
        <v>0</v>
      </c>
      <c r="AO89" s="1">
        <v>0</v>
      </c>
      <c r="AP89" s="1">
        <v>0</v>
      </c>
      <c r="AQ89" s="1">
        <v>0</v>
      </c>
      <c r="AR89" s="1">
        <v>0</v>
      </c>
      <c r="AS89" s="1">
        <v>0</v>
      </c>
      <c r="AT89" s="1">
        <v>0</v>
      </c>
      <c r="AU89" s="1">
        <v>0</v>
      </c>
      <c r="AV89" s="1">
        <v>0</v>
      </c>
      <c r="AW89" s="1">
        <v>0</v>
      </c>
      <c r="AX89" s="1">
        <v>0</v>
      </c>
      <c r="AY89" s="1">
        <v>0</v>
      </c>
      <c r="AZ89" s="1">
        <v>0</v>
      </c>
      <c r="BA89" s="1">
        <v>0</v>
      </c>
      <c r="BB89" s="1">
        <v>0</v>
      </c>
      <c r="BC89" s="3">
        <v>0</v>
      </c>
      <c r="BD89" s="3">
        <v>0</v>
      </c>
      <c r="BE89" s="3">
        <v>0</v>
      </c>
      <c r="BF89" s="3">
        <v>0</v>
      </c>
      <c r="BG89" s="241">
        <v>0</v>
      </c>
      <c r="BH89" s="242">
        <v>0</v>
      </c>
      <c r="BI89" s="242">
        <v>0</v>
      </c>
      <c r="BJ89" s="243">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s="244">
        <v>0</v>
      </c>
      <c r="CJ89" s="244">
        <v>0</v>
      </c>
      <c r="CK89" s="244">
        <v>0</v>
      </c>
      <c r="CL89" s="244">
        <v>0</v>
      </c>
      <c r="CM89" s="241">
        <v>0</v>
      </c>
      <c r="CN89" s="242">
        <v>0</v>
      </c>
      <c r="CO89" s="242">
        <v>0</v>
      </c>
      <c r="CP89" s="243">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1">
        <v>0</v>
      </c>
      <c r="DO89" s="244">
        <v>0</v>
      </c>
      <c r="DP89" s="244">
        <v>0</v>
      </c>
      <c r="DQ89" s="244">
        <v>0</v>
      </c>
      <c r="DR89" s="244">
        <v>0</v>
      </c>
      <c r="DS89" s="241">
        <v>0</v>
      </c>
      <c r="DT89" s="242">
        <v>0</v>
      </c>
      <c r="DU89" s="242">
        <v>0</v>
      </c>
      <c r="DV89" s="243">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s="244">
        <v>0</v>
      </c>
      <c r="EV89" s="244">
        <v>0</v>
      </c>
      <c r="EW89" s="244">
        <v>0</v>
      </c>
      <c r="EX89" s="244">
        <v>0</v>
      </c>
      <c r="EY89" s="241">
        <v>0</v>
      </c>
      <c r="EZ89" s="242">
        <v>0</v>
      </c>
      <c r="FA89" s="242">
        <v>0</v>
      </c>
      <c r="FB89" s="243">
        <v>0</v>
      </c>
      <c r="FC89">
        <v>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1</v>
      </c>
      <c r="HM89">
        <v>4</v>
      </c>
      <c r="HN89">
        <v>0</v>
      </c>
      <c r="HO89">
        <v>0</v>
      </c>
      <c r="HP89">
        <v>0</v>
      </c>
      <c r="HQ89" s="139">
        <v>1</v>
      </c>
      <c r="HR89" s="140">
        <v>0</v>
      </c>
      <c r="HS89" s="140">
        <v>0</v>
      </c>
      <c r="HT89" s="140">
        <v>0</v>
      </c>
      <c r="HU89" s="140">
        <v>0</v>
      </c>
      <c r="HV89" s="139">
        <v>1</v>
      </c>
      <c r="HW89" s="140">
        <v>0</v>
      </c>
      <c r="HX89" s="140">
        <v>0</v>
      </c>
      <c r="HY89" s="140">
        <v>0</v>
      </c>
      <c r="HZ89" s="140">
        <v>0</v>
      </c>
      <c r="IA89" s="139">
        <v>0</v>
      </c>
      <c r="IB89" s="140">
        <v>0</v>
      </c>
      <c r="IC89" s="140">
        <v>0</v>
      </c>
      <c r="ID89" s="140">
        <v>0</v>
      </c>
      <c r="IE89" s="140">
        <v>0</v>
      </c>
      <c r="IF89" s="139">
        <v>3</v>
      </c>
      <c r="IG89" s="140">
        <v>4</v>
      </c>
      <c r="IH89" s="140">
        <v>0</v>
      </c>
      <c r="II89" s="140">
        <v>0</v>
      </c>
      <c r="IJ89" s="140">
        <v>0</v>
      </c>
      <c r="IK89" s="140">
        <v>1</v>
      </c>
      <c r="IL89" s="140">
        <v>1</v>
      </c>
      <c r="IM89" s="140">
        <v>0</v>
      </c>
      <c r="IN89" s="139">
        <v>2</v>
      </c>
      <c r="IO89" s="140">
        <v>0</v>
      </c>
      <c r="IP89" s="140">
        <v>0</v>
      </c>
      <c r="IQ89" s="140">
        <v>0</v>
      </c>
      <c r="IR89" s="141">
        <v>0</v>
      </c>
      <c r="IS89" s="139">
        <v>0</v>
      </c>
      <c r="IT89" s="141">
        <v>3</v>
      </c>
      <c r="IU89" s="141">
        <v>5</v>
      </c>
      <c r="IV89" s="141">
        <v>2</v>
      </c>
      <c r="IW89" s="180">
        <v>7</v>
      </c>
      <c r="IX89" s="182">
        <v>0.7142857142857143</v>
      </c>
      <c r="IY89" s="182">
        <v>0</v>
      </c>
      <c r="IZ89" s="183">
        <v>2</v>
      </c>
      <c r="JA89" s="140" t="s">
        <v>541</v>
      </c>
      <c r="JB89" s="140">
        <v>0</v>
      </c>
      <c r="JC89" s="1" t="s">
        <v>426</v>
      </c>
      <c r="JD89" s="1" t="s">
        <v>427</v>
      </c>
      <c r="JE89" s="1" t="s">
        <v>427</v>
      </c>
      <c r="JF89" s="1" t="s">
        <v>427</v>
      </c>
      <c r="JG89" s="140" t="s">
        <v>541</v>
      </c>
      <c r="JH89" s="1">
        <v>0</v>
      </c>
      <c r="JI89" s="284"/>
      <c r="JM89" s="261"/>
      <c r="JN89" s="262"/>
      <c r="JO89" s="284"/>
      <c r="JP89" s="284"/>
    </row>
    <row r="90" spans="1:276" x14ac:dyDescent="0.25">
      <c r="A90" s="2">
        <f>IF(OR('Table 1'!$L$2="All Regions",'Table 1'!$L$2=" "), 1,IF('Table 1'!$L$2='DATA TEMPLATE 1617'!L90,1,0))</f>
        <v>1</v>
      </c>
      <c r="B90" s="2">
        <f>IF(OR('Table 1'!$L$3="All Disciplines",'Table 1'!$L$3=" "), 1,IF('Table 1'!$L$3='DATA TEMPLATE 1617'!M90,1,0))</f>
        <v>1</v>
      </c>
      <c r="C90" s="2">
        <f>IF(OR('Table 1'!$L$4="All Organisations",'Table 1'!$L$4=" "), 1,IF('Table 1'!$L$4='DATA TEMPLATE 1617'!N90,1,0))</f>
        <v>1</v>
      </c>
      <c r="D90" s="2">
        <f t="shared" si="3"/>
        <v>3</v>
      </c>
      <c r="E90" s="236">
        <f>IF('Table 2'!$L$2="All Diverse Led",$IZ90,IF('Table 2'!$L$2='DATA TEMPLATE 1617'!JG90,4,0))</f>
        <v>0</v>
      </c>
      <c r="F90" s="236">
        <f>IF('Table 2'!$L$2="All Diverse Led",$IZ90,IF('Table 2'!$L$2='DATA TEMPLATE 1617'!JH90,4,0))</f>
        <v>0</v>
      </c>
      <c r="G90" s="237">
        <f t="shared" si="4"/>
        <v>0</v>
      </c>
      <c r="H90" s="1" t="s">
        <v>471</v>
      </c>
      <c r="I90" s="1">
        <v>0</v>
      </c>
      <c r="J90" s="1" t="b">
        <v>0</v>
      </c>
      <c r="K90" s="284">
        <v>88</v>
      </c>
      <c r="L90" t="s">
        <v>439</v>
      </c>
      <c r="M90" t="s">
        <v>437</v>
      </c>
      <c r="N90" s="323" t="s">
        <v>460</v>
      </c>
      <c r="O90" s="76">
        <v>1461181</v>
      </c>
      <c r="P90" s="76">
        <v>3274917</v>
      </c>
      <c r="Q90" s="76">
        <v>847800</v>
      </c>
      <c r="R90" s="76">
        <v>70000</v>
      </c>
      <c r="S90" s="76">
        <v>0</v>
      </c>
      <c r="T90" s="76">
        <v>5653898</v>
      </c>
      <c r="U90">
        <v>2132293</v>
      </c>
      <c r="V90">
        <v>116602</v>
      </c>
      <c r="W90">
        <v>0</v>
      </c>
      <c r="X90">
        <v>129423</v>
      </c>
      <c r="Y90">
        <v>128749</v>
      </c>
      <c r="AB90">
        <v>1233852</v>
      </c>
      <c r="AC90">
        <v>0</v>
      </c>
      <c r="AD90">
        <v>3740919</v>
      </c>
      <c r="AE90" s="1">
        <v>751</v>
      </c>
      <c r="AF90" s="1">
        <v>168</v>
      </c>
      <c r="AG90" s="1">
        <v>33845</v>
      </c>
      <c r="AH90" s="1">
        <v>0</v>
      </c>
      <c r="AI90" s="1">
        <v>0</v>
      </c>
      <c r="AJ90" s="1">
        <v>0</v>
      </c>
      <c r="AK90" s="1">
        <v>0</v>
      </c>
      <c r="AL90" s="1">
        <v>0</v>
      </c>
      <c r="AM90" s="1">
        <v>0</v>
      </c>
      <c r="AN90" s="1">
        <v>0</v>
      </c>
      <c r="AO90" s="1">
        <v>0</v>
      </c>
      <c r="AP90" s="1">
        <v>0</v>
      </c>
      <c r="AQ90" s="1">
        <v>128</v>
      </c>
      <c r="AR90" s="1">
        <v>64</v>
      </c>
      <c r="AS90" s="1">
        <v>10187</v>
      </c>
      <c r="AT90" s="1">
        <v>0</v>
      </c>
      <c r="AU90" s="1">
        <v>0</v>
      </c>
      <c r="AV90" s="1">
        <v>0</v>
      </c>
      <c r="AW90" s="1">
        <v>0</v>
      </c>
      <c r="AX90" s="1">
        <v>0</v>
      </c>
      <c r="AY90" s="1">
        <v>0</v>
      </c>
      <c r="AZ90" s="1">
        <v>0</v>
      </c>
      <c r="BA90" s="1">
        <v>0</v>
      </c>
      <c r="BB90" s="1">
        <v>0</v>
      </c>
      <c r="BC90" s="3">
        <v>0</v>
      </c>
      <c r="BD90" s="3">
        <v>0</v>
      </c>
      <c r="BE90" s="3">
        <v>0</v>
      </c>
      <c r="BF90" s="3">
        <v>0</v>
      </c>
      <c r="BG90" s="241">
        <v>128</v>
      </c>
      <c r="BH90" s="242">
        <v>64</v>
      </c>
      <c r="BI90" s="242">
        <v>10187</v>
      </c>
      <c r="BJ90" s="243">
        <v>0</v>
      </c>
      <c r="BK90">
        <v>2</v>
      </c>
      <c r="BL90">
        <v>310</v>
      </c>
      <c r="BM90">
        <v>0</v>
      </c>
      <c r="BN90">
        <v>20000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s="244">
        <v>0</v>
      </c>
      <c r="CJ90" s="244">
        <v>0</v>
      </c>
      <c r="CK90" s="244">
        <v>0</v>
      </c>
      <c r="CL90" s="244">
        <v>0</v>
      </c>
      <c r="CM90" s="241">
        <v>0</v>
      </c>
      <c r="CN90" s="242">
        <v>0</v>
      </c>
      <c r="CO90" s="242">
        <v>0</v>
      </c>
      <c r="CP90" s="243">
        <v>0</v>
      </c>
      <c r="CQ90" s="1">
        <v>1</v>
      </c>
      <c r="CR90" s="1">
        <v>1</v>
      </c>
      <c r="CS90" s="1">
        <v>96</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1">
        <v>0</v>
      </c>
      <c r="DO90" s="244">
        <v>0</v>
      </c>
      <c r="DP90" s="244">
        <v>0</v>
      </c>
      <c r="DQ90" s="244">
        <v>0</v>
      </c>
      <c r="DR90" s="244">
        <v>0</v>
      </c>
      <c r="DS90" s="241">
        <v>0</v>
      </c>
      <c r="DT90" s="242">
        <v>0</v>
      </c>
      <c r="DU90" s="242">
        <v>0</v>
      </c>
      <c r="DV90" s="243">
        <v>0</v>
      </c>
      <c r="DW90">
        <v>1</v>
      </c>
      <c r="DX90">
        <v>3</v>
      </c>
      <c r="DY90">
        <v>589</v>
      </c>
      <c r="DZ90">
        <v>0</v>
      </c>
      <c r="EA90">
        <v>0</v>
      </c>
      <c r="EB90">
        <v>0</v>
      </c>
      <c r="EC90">
        <v>0</v>
      </c>
      <c r="ED90">
        <v>0</v>
      </c>
      <c r="EE90">
        <v>0</v>
      </c>
      <c r="EF90">
        <v>0</v>
      </c>
      <c r="EG90">
        <v>0</v>
      </c>
      <c r="EH90">
        <v>0</v>
      </c>
      <c r="EI90">
        <v>1</v>
      </c>
      <c r="EJ90">
        <v>3</v>
      </c>
      <c r="EK90">
        <v>589</v>
      </c>
      <c r="EL90">
        <v>0</v>
      </c>
      <c r="EM90">
        <v>0</v>
      </c>
      <c r="EN90">
        <v>0</v>
      </c>
      <c r="EO90">
        <v>0</v>
      </c>
      <c r="EP90">
        <v>0</v>
      </c>
      <c r="EQ90">
        <v>0</v>
      </c>
      <c r="ER90">
        <v>0</v>
      </c>
      <c r="ES90">
        <v>0</v>
      </c>
      <c r="ET90">
        <v>0</v>
      </c>
      <c r="EU90" s="244">
        <v>0</v>
      </c>
      <c r="EV90" s="244">
        <v>0</v>
      </c>
      <c r="EW90" s="244">
        <v>0</v>
      </c>
      <c r="EX90" s="244">
        <v>0</v>
      </c>
      <c r="EY90" s="241">
        <v>1</v>
      </c>
      <c r="EZ90" s="242">
        <v>3</v>
      </c>
      <c r="FA90" s="242">
        <v>589</v>
      </c>
      <c r="FB90" s="243">
        <v>0</v>
      </c>
      <c r="FC90">
        <v>0</v>
      </c>
      <c r="FD90">
        <v>0</v>
      </c>
      <c r="FE90">
        <v>0</v>
      </c>
      <c r="FF90">
        <v>0</v>
      </c>
      <c r="FG90">
        <v>0</v>
      </c>
      <c r="FH90">
        <v>0</v>
      </c>
      <c r="FI90">
        <v>0</v>
      </c>
      <c r="FJ90">
        <v>0</v>
      </c>
      <c r="FK90">
        <v>0</v>
      </c>
      <c r="FL90">
        <v>0</v>
      </c>
      <c r="FM90">
        <v>1</v>
      </c>
      <c r="FN90">
        <v>27310</v>
      </c>
      <c r="FO90">
        <v>183000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0</v>
      </c>
      <c r="HD90">
        <v>0</v>
      </c>
      <c r="HE90">
        <v>0</v>
      </c>
      <c r="HF90">
        <v>0</v>
      </c>
      <c r="HG90">
        <v>0</v>
      </c>
      <c r="HH90">
        <v>0</v>
      </c>
      <c r="HI90">
        <v>0</v>
      </c>
      <c r="HJ90">
        <v>0</v>
      </c>
      <c r="HK90">
        <v>0</v>
      </c>
      <c r="HL90">
        <v>9</v>
      </c>
      <c r="HM90">
        <v>7</v>
      </c>
      <c r="HN90">
        <v>0</v>
      </c>
      <c r="HO90">
        <v>0</v>
      </c>
      <c r="HP90">
        <v>0</v>
      </c>
      <c r="HQ90" s="139">
        <v>8</v>
      </c>
      <c r="HR90" s="140">
        <v>5</v>
      </c>
      <c r="HS90" s="140">
        <v>0</v>
      </c>
      <c r="HT90" s="140">
        <v>0</v>
      </c>
      <c r="HU90" s="140">
        <v>0</v>
      </c>
      <c r="HV90" s="139">
        <v>0</v>
      </c>
      <c r="HW90" s="140">
        <v>0</v>
      </c>
      <c r="HX90" s="140">
        <v>0</v>
      </c>
      <c r="HY90" s="140">
        <v>0</v>
      </c>
      <c r="HZ90" s="140">
        <v>0</v>
      </c>
      <c r="IA90" s="139">
        <v>0</v>
      </c>
      <c r="IB90" s="140">
        <v>0</v>
      </c>
      <c r="IC90" s="140">
        <v>0</v>
      </c>
      <c r="ID90" s="140">
        <v>0</v>
      </c>
      <c r="IE90" s="140">
        <v>0</v>
      </c>
      <c r="IF90" s="139">
        <v>17</v>
      </c>
      <c r="IG90" s="140">
        <v>12</v>
      </c>
      <c r="IH90" s="140">
        <v>0</v>
      </c>
      <c r="II90" s="140">
        <v>0</v>
      </c>
      <c r="IJ90" s="140">
        <v>0</v>
      </c>
      <c r="IK90" s="140">
        <v>0</v>
      </c>
      <c r="IL90" s="140">
        <v>0</v>
      </c>
      <c r="IM90" s="140">
        <v>0</v>
      </c>
      <c r="IN90" s="139">
        <v>0</v>
      </c>
      <c r="IO90" s="140">
        <v>0</v>
      </c>
      <c r="IP90" s="140">
        <v>0</v>
      </c>
      <c r="IQ90" s="140">
        <v>0</v>
      </c>
      <c r="IR90" s="141">
        <v>0</v>
      </c>
      <c r="IS90" s="139">
        <v>0</v>
      </c>
      <c r="IT90" s="141">
        <v>1</v>
      </c>
      <c r="IU90" s="141">
        <v>16</v>
      </c>
      <c r="IV90" s="141">
        <v>13</v>
      </c>
      <c r="IW90" s="180">
        <v>29</v>
      </c>
      <c r="IX90" s="182">
        <v>3.4482758620689655E-2</v>
      </c>
      <c r="IY90" s="182">
        <v>0</v>
      </c>
      <c r="IZ90" s="183">
        <v>0</v>
      </c>
      <c r="JA90" s="140">
        <v>0</v>
      </c>
      <c r="JB90" s="140">
        <v>0</v>
      </c>
      <c r="JC90" s="1" t="s">
        <v>427</v>
      </c>
      <c r="JD90" s="1" t="s">
        <v>427</v>
      </c>
      <c r="JE90" s="1" t="s">
        <v>427</v>
      </c>
      <c r="JF90" s="1" t="s">
        <v>427</v>
      </c>
      <c r="JG90" s="1">
        <v>0</v>
      </c>
      <c r="JH90" s="1">
        <v>0</v>
      </c>
      <c r="JI90" s="284"/>
      <c r="JM90" s="261"/>
      <c r="JN90" s="262"/>
      <c r="JO90" s="284"/>
      <c r="JP90" s="284"/>
    </row>
    <row r="91" spans="1:276" x14ac:dyDescent="0.25">
      <c r="A91" s="2">
        <f>IF(OR('Table 1'!$L$2="All Regions",'Table 1'!$L$2=" "), 1,IF('Table 1'!$L$2='DATA TEMPLATE 1617'!L91,1,0))</f>
        <v>1</v>
      </c>
      <c r="B91" s="2">
        <f>IF(OR('Table 1'!$L$3="All Disciplines",'Table 1'!$L$3=" "), 1,IF('Table 1'!$L$3='DATA TEMPLATE 1617'!M91,1,0))</f>
        <v>1</v>
      </c>
      <c r="C91" s="2">
        <f>IF(OR('Table 1'!$L$4="All Organisations",'Table 1'!$L$4=" "), 1,IF('Table 1'!$L$4='DATA TEMPLATE 1617'!N91,1,0))</f>
        <v>1</v>
      </c>
      <c r="D91" s="2">
        <f t="shared" si="3"/>
        <v>3</v>
      </c>
      <c r="E91" s="236">
        <f>IF('Table 2'!$L$2="All Diverse Led",$IZ91,IF('Table 2'!$L$2='DATA TEMPLATE 1617'!JG91,4,0))</f>
        <v>0</v>
      </c>
      <c r="F91" s="236">
        <f>IF('Table 2'!$L$2="All Diverse Led",$IZ91,IF('Table 2'!$L$2='DATA TEMPLATE 1617'!JH91,4,0))</f>
        <v>0</v>
      </c>
      <c r="G91" s="237">
        <f t="shared" si="4"/>
        <v>0</v>
      </c>
      <c r="H91" s="1" t="s">
        <v>471</v>
      </c>
      <c r="I91" s="1">
        <v>0</v>
      </c>
      <c r="J91" s="1" t="b">
        <v>0</v>
      </c>
      <c r="K91" s="284">
        <v>89</v>
      </c>
      <c r="L91" t="s">
        <v>439</v>
      </c>
      <c r="M91" t="s">
        <v>443</v>
      </c>
      <c r="N91" s="323" t="s">
        <v>460</v>
      </c>
      <c r="O91" s="76">
        <v>8100355</v>
      </c>
      <c r="P91" s="76">
        <v>6250000</v>
      </c>
      <c r="Q91" s="76">
        <v>2386160</v>
      </c>
      <c r="R91" s="76">
        <v>0</v>
      </c>
      <c r="S91" s="76">
        <v>0</v>
      </c>
      <c r="T91" s="76">
        <v>16736515</v>
      </c>
      <c r="U91">
        <v>11998757</v>
      </c>
      <c r="V91">
        <v>1339745</v>
      </c>
      <c r="W91">
        <v>529742</v>
      </c>
      <c r="X91">
        <v>656014</v>
      </c>
      <c r="Y91">
        <v>0</v>
      </c>
      <c r="AB91">
        <v>1609181</v>
      </c>
      <c r="AC91">
        <v>180000</v>
      </c>
      <c r="AD91">
        <v>16313439</v>
      </c>
      <c r="AE91" s="1">
        <v>177</v>
      </c>
      <c r="AF91" s="1">
        <v>111</v>
      </c>
      <c r="AG91" s="1">
        <v>294837</v>
      </c>
      <c r="AH91" s="1">
        <v>400</v>
      </c>
      <c r="AI91" s="1">
        <v>0</v>
      </c>
      <c r="AJ91" s="1">
        <v>0</v>
      </c>
      <c r="AK91" s="1">
        <v>0</v>
      </c>
      <c r="AL91" s="1">
        <v>0</v>
      </c>
      <c r="AM91" s="1">
        <v>6</v>
      </c>
      <c r="AN91" s="1">
        <v>5</v>
      </c>
      <c r="AO91" s="1">
        <v>0</v>
      </c>
      <c r="AP91" s="1">
        <v>12000</v>
      </c>
      <c r="AQ91" s="1">
        <v>53</v>
      </c>
      <c r="AR91" s="1">
        <v>27</v>
      </c>
      <c r="AS91" s="1">
        <v>48044</v>
      </c>
      <c r="AT91" s="1">
        <v>400</v>
      </c>
      <c r="AU91" s="1">
        <v>0</v>
      </c>
      <c r="AV91" s="1">
        <v>0</v>
      </c>
      <c r="AW91" s="1">
        <v>0</v>
      </c>
      <c r="AX91" s="1">
        <v>0</v>
      </c>
      <c r="AY91" s="1">
        <v>0</v>
      </c>
      <c r="AZ91" s="1">
        <v>0</v>
      </c>
      <c r="BA91" s="1">
        <v>0</v>
      </c>
      <c r="BB91" s="1">
        <v>0</v>
      </c>
      <c r="BC91" s="3">
        <v>6</v>
      </c>
      <c r="BD91" s="3">
        <v>5</v>
      </c>
      <c r="BE91" s="3">
        <v>0</v>
      </c>
      <c r="BF91" s="3">
        <v>12000</v>
      </c>
      <c r="BG91" s="241">
        <v>53</v>
      </c>
      <c r="BH91" s="242">
        <v>27</v>
      </c>
      <c r="BI91" s="242">
        <v>48044</v>
      </c>
      <c r="BJ91" s="243">
        <v>400</v>
      </c>
      <c r="BK91">
        <v>3</v>
      </c>
      <c r="BL91">
        <v>1</v>
      </c>
      <c r="BM91">
        <v>0</v>
      </c>
      <c r="BN91">
        <v>1253</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s="244">
        <v>0</v>
      </c>
      <c r="CJ91" s="244">
        <v>0</v>
      </c>
      <c r="CK91" s="244">
        <v>0</v>
      </c>
      <c r="CL91" s="244">
        <v>0</v>
      </c>
      <c r="CM91" s="241">
        <v>0</v>
      </c>
      <c r="CN91" s="242">
        <v>0</v>
      </c>
      <c r="CO91" s="242">
        <v>0</v>
      </c>
      <c r="CP91" s="243">
        <v>0</v>
      </c>
      <c r="CQ91" s="1">
        <v>3</v>
      </c>
      <c r="CR91" s="1">
        <v>5</v>
      </c>
      <c r="CS91" s="1">
        <v>0</v>
      </c>
      <c r="CT91" s="1">
        <v>7060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1">
        <v>0</v>
      </c>
      <c r="DO91" s="244">
        <v>0</v>
      </c>
      <c r="DP91" s="244">
        <v>0</v>
      </c>
      <c r="DQ91" s="244">
        <v>0</v>
      </c>
      <c r="DR91" s="244">
        <v>0</v>
      </c>
      <c r="DS91" s="241">
        <v>0</v>
      </c>
      <c r="DT91" s="242">
        <v>0</v>
      </c>
      <c r="DU91" s="242">
        <v>0</v>
      </c>
      <c r="DV91" s="243">
        <v>0</v>
      </c>
      <c r="DW91">
        <v>3</v>
      </c>
      <c r="DX91">
        <v>5</v>
      </c>
      <c r="DY91">
        <v>900</v>
      </c>
      <c r="DZ91">
        <v>1650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s="244">
        <v>0</v>
      </c>
      <c r="EV91" s="244">
        <v>0</v>
      </c>
      <c r="EW91" s="244">
        <v>0</v>
      </c>
      <c r="EX91" s="244">
        <v>0</v>
      </c>
      <c r="EY91" s="241">
        <v>0</v>
      </c>
      <c r="EZ91" s="242">
        <v>0</v>
      </c>
      <c r="FA91" s="242">
        <v>0</v>
      </c>
      <c r="FB91" s="243">
        <v>0</v>
      </c>
      <c r="FC91">
        <v>0</v>
      </c>
      <c r="FD91">
        <v>0</v>
      </c>
      <c r="FE91">
        <v>0</v>
      </c>
      <c r="FF91">
        <v>0</v>
      </c>
      <c r="FG91">
        <v>0</v>
      </c>
      <c r="FH91">
        <v>0</v>
      </c>
      <c r="FI91">
        <v>3</v>
      </c>
      <c r="FJ91">
        <v>35373</v>
      </c>
      <c r="FK91">
        <v>0</v>
      </c>
      <c r="FL91">
        <v>0</v>
      </c>
      <c r="FM91">
        <v>0</v>
      </c>
      <c r="FN91">
        <v>0</v>
      </c>
      <c r="FO91">
        <v>0</v>
      </c>
      <c r="FP91">
        <v>0</v>
      </c>
      <c r="FQ91">
        <v>0</v>
      </c>
      <c r="FR91">
        <v>0</v>
      </c>
      <c r="FS91">
        <v>1</v>
      </c>
      <c r="FT91">
        <v>194000</v>
      </c>
      <c r="FU91">
        <v>0</v>
      </c>
      <c r="FV91">
        <v>0</v>
      </c>
      <c r="FW91">
        <v>0</v>
      </c>
      <c r="FX91">
        <v>0</v>
      </c>
      <c r="FY91">
        <v>0</v>
      </c>
      <c r="FZ91">
        <v>0</v>
      </c>
      <c r="GA91">
        <v>0</v>
      </c>
      <c r="GB91">
        <v>0</v>
      </c>
      <c r="GC91">
        <v>0</v>
      </c>
      <c r="GD91">
        <v>0</v>
      </c>
      <c r="GE91">
        <v>0</v>
      </c>
      <c r="GF91">
        <v>0</v>
      </c>
      <c r="GG91">
        <v>0</v>
      </c>
      <c r="GH91">
        <v>0</v>
      </c>
      <c r="GI91">
        <v>0</v>
      </c>
      <c r="GJ91">
        <v>0</v>
      </c>
      <c r="GK91">
        <v>0</v>
      </c>
      <c r="GL91">
        <v>0</v>
      </c>
      <c r="GM91">
        <v>8</v>
      </c>
      <c r="GN91">
        <v>58700</v>
      </c>
      <c r="GO91">
        <v>1</v>
      </c>
      <c r="GP91">
        <v>1600</v>
      </c>
      <c r="GQ91">
        <v>0</v>
      </c>
      <c r="GR91">
        <v>0</v>
      </c>
      <c r="GS91">
        <v>50301</v>
      </c>
      <c r="GT91">
        <v>2000</v>
      </c>
      <c r="GU91">
        <v>1164</v>
      </c>
      <c r="GV91">
        <v>0</v>
      </c>
      <c r="GW91">
        <v>5</v>
      </c>
      <c r="GX91">
        <v>1467</v>
      </c>
      <c r="GY91">
        <v>71</v>
      </c>
      <c r="GZ91" s="250">
        <v>14963115</v>
      </c>
      <c r="HA91">
        <v>0</v>
      </c>
      <c r="HB91">
        <v>0</v>
      </c>
      <c r="HC91">
        <v>0</v>
      </c>
      <c r="HD91">
        <v>0</v>
      </c>
      <c r="HE91">
        <v>0</v>
      </c>
      <c r="HF91">
        <v>0</v>
      </c>
      <c r="HG91">
        <v>0</v>
      </c>
      <c r="HH91">
        <v>0</v>
      </c>
      <c r="HI91">
        <v>0</v>
      </c>
      <c r="HJ91">
        <v>0</v>
      </c>
      <c r="HK91">
        <v>0</v>
      </c>
      <c r="HL91">
        <v>5</v>
      </c>
      <c r="HM91">
        <v>7</v>
      </c>
      <c r="HN91">
        <v>0</v>
      </c>
      <c r="HO91">
        <v>0</v>
      </c>
      <c r="HP91">
        <v>0</v>
      </c>
      <c r="HQ91" s="139">
        <v>7</v>
      </c>
      <c r="HR91" s="140">
        <v>6</v>
      </c>
      <c r="HS91" s="140">
        <v>0</v>
      </c>
      <c r="HT91" s="140">
        <v>0</v>
      </c>
      <c r="HU91" s="140">
        <v>0</v>
      </c>
      <c r="HV91" s="139">
        <v>0</v>
      </c>
      <c r="HW91" s="140">
        <v>0</v>
      </c>
      <c r="HX91" s="140">
        <v>0</v>
      </c>
      <c r="HY91" s="140">
        <v>0</v>
      </c>
      <c r="HZ91" s="140">
        <v>0</v>
      </c>
      <c r="IA91" s="139">
        <v>0</v>
      </c>
      <c r="IB91" s="140">
        <v>0</v>
      </c>
      <c r="IC91" s="140">
        <v>0</v>
      </c>
      <c r="ID91" s="140">
        <v>0</v>
      </c>
      <c r="IE91" s="140">
        <v>0</v>
      </c>
      <c r="IF91" s="139">
        <v>12</v>
      </c>
      <c r="IG91" s="140">
        <v>13</v>
      </c>
      <c r="IH91" s="140">
        <v>0</v>
      </c>
      <c r="II91" s="140">
        <v>0</v>
      </c>
      <c r="IJ91" s="140">
        <v>0</v>
      </c>
      <c r="IK91" s="140">
        <v>1</v>
      </c>
      <c r="IL91" s="140">
        <v>0</v>
      </c>
      <c r="IM91" s="140">
        <v>0</v>
      </c>
      <c r="IN91" s="139">
        <v>1</v>
      </c>
      <c r="IO91" s="140">
        <v>0</v>
      </c>
      <c r="IP91" s="140">
        <v>0</v>
      </c>
      <c r="IQ91" s="140">
        <v>0</v>
      </c>
      <c r="IR91" s="141">
        <v>0</v>
      </c>
      <c r="IS91" s="139">
        <v>0</v>
      </c>
      <c r="IT91" s="141">
        <v>0</v>
      </c>
      <c r="IU91" s="141">
        <v>12</v>
      </c>
      <c r="IV91" s="141">
        <v>13</v>
      </c>
      <c r="IW91" s="180">
        <v>25</v>
      </c>
      <c r="IX91" s="182">
        <v>0.04</v>
      </c>
      <c r="IY91" s="182">
        <v>0</v>
      </c>
      <c r="IZ91" s="183">
        <v>0</v>
      </c>
      <c r="JA91" s="140">
        <v>0</v>
      </c>
      <c r="JB91" s="140">
        <v>0</v>
      </c>
      <c r="JC91" s="1" t="s">
        <v>427</v>
      </c>
      <c r="JD91" s="1" t="s">
        <v>427</v>
      </c>
      <c r="JE91" s="1" t="s">
        <v>427</v>
      </c>
      <c r="JF91" s="1" t="s">
        <v>426</v>
      </c>
      <c r="JG91" s="1">
        <v>0</v>
      </c>
      <c r="JH91" s="1">
        <v>0</v>
      </c>
      <c r="JI91" s="284"/>
      <c r="JM91" s="261"/>
      <c r="JN91" s="262"/>
      <c r="JO91" s="284"/>
      <c r="JP91" s="284"/>
    </row>
    <row r="92" spans="1:276" x14ac:dyDescent="0.25">
      <c r="A92" s="2">
        <f>IF(OR('Table 1'!$L$2="All Regions",'Table 1'!$L$2=" "), 1,IF('Table 1'!$L$2='DATA TEMPLATE 1617'!L92,1,0))</f>
        <v>1</v>
      </c>
      <c r="B92" s="2">
        <f>IF(OR('Table 1'!$L$3="All Disciplines",'Table 1'!$L$3=" "), 1,IF('Table 1'!$L$3='DATA TEMPLATE 1617'!M92,1,0))</f>
        <v>1</v>
      </c>
      <c r="C92" s="2">
        <f>IF(OR('Table 1'!$L$4="All Organisations",'Table 1'!$L$4=" "), 1,IF('Table 1'!$L$4='DATA TEMPLATE 1617'!N92,1,0))</f>
        <v>1</v>
      </c>
      <c r="D92" s="2">
        <f t="shared" si="3"/>
        <v>3</v>
      </c>
      <c r="E92" s="236">
        <f>IF('Table 2'!$L$2="All Diverse Led",$IZ92,IF('Table 2'!$L$2='DATA TEMPLATE 1617'!JG92,4,0))</f>
        <v>0</v>
      </c>
      <c r="F92" s="236">
        <f>IF('Table 2'!$L$2="All Diverse Led",$IZ92,IF('Table 2'!$L$2='DATA TEMPLATE 1617'!JH92,4,0))</f>
        <v>0</v>
      </c>
      <c r="G92" s="237">
        <f t="shared" si="4"/>
        <v>0</v>
      </c>
      <c r="H92" s="1" t="s">
        <v>471</v>
      </c>
      <c r="I92" s="1">
        <v>0</v>
      </c>
      <c r="J92" s="1" t="b">
        <v>0</v>
      </c>
      <c r="K92" s="284">
        <v>90</v>
      </c>
      <c r="L92" t="s">
        <v>439</v>
      </c>
      <c r="M92" t="s">
        <v>436</v>
      </c>
      <c r="N92" s="323" t="s">
        <v>460</v>
      </c>
      <c r="O92" s="76">
        <v>353209</v>
      </c>
      <c r="P92" s="76">
        <v>919673</v>
      </c>
      <c r="Q92" s="76">
        <v>629584</v>
      </c>
      <c r="R92" s="76">
        <v>0</v>
      </c>
      <c r="S92" s="76">
        <v>4394</v>
      </c>
      <c r="T92" s="76">
        <v>1906860</v>
      </c>
      <c r="U92">
        <v>565423</v>
      </c>
      <c r="V92">
        <v>138097</v>
      </c>
      <c r="W92">
        <v>365741</v>
      </c>
      <c r="X92">
        <v>136441</v>
      </c>
      <c r="Y92">
        <v>47579</v>
      </c>
      <c r="AB92">
        <v>540916</v>
      </c>
      <c r="AC92">
        <v>73103</v>
      </c>
      <c r="AD92">
        <v>1867300</v>
      </c>
      <c r="AE92" s="1">
        <v>8</v>
      </c>
      <c r="AF92" s="1">
        <v>7</v>
      </c>
      <c r="AG92" s="1">
        <v>649</v>
      </c>
      <c r="AH92" s="1">
        <v>0</v>
      </c>
      <c r="AI92" s="1">
        <v>0</v>
      </c>
      <c r="AJ92" s="1">
        <v>0</v>
      </c>
      <c r="AK92" s="1">
        <v>0</v>
      </c>
      <c r="AL92" s="1">
        <v>0</v>
      </c>
      <c r="AM92" s="1">
        <v>0</v>
      </c>
      <c r="AN92" s="1">
        <v>0</v>
      </c>
      <c r="AO92" s="1">
        <v>0</v>
      </c>
      <c r="AP92" s="1">
        <v>0</v>
      </c>
      <c r="AQ92" s="1">
        <v>0</v>
      </c>
      <c r="AR92" s="1">
        <v>0</v>
      </c>
      <c r="AS92" s="1">
        <v>0</v>
      </c>
      <c r="AT92" s="1">
        <v>0</v>
      </c>
      <c r="AU92" s="1">
        <v>0</v>
      </c>
      <c r="AV92" s="1">
        <v>0</v>
      </c>
      <c r="AW92" s="1">
        <v>0</v>
      </c>
      <c r="AX92" s="1">
        <v>0</v>
      </c>
      <c r="AY92" s="1">
        <v>0</v>
      </c>
      <c r="AZ92" s="1">
        <v>0</v>
      </c>
      <c r="BA92" s="1">
        <v>0</v>
      </c>
      <c r="BB92" s="1">
        <v>0</v>
      </c>
      <c r="BC92" s="3">
        <v>0</v>
      </c>
      <c r="BD92" s="3">
        <v>0</v>
      </c>
      <c r="BE92" s="3">
        <v>0</v>
      </c>
      <c r="BF92" s="3">
        <v>0</v>
      </c>
      <c r="BG92" s="241">
        <v>0</v>
      </c>
      <c r="BH92" s="242">
        <v>0</v>
      </c>
      <c r="BI92" s="242">
        <v>0</v>
      </c>
      <c r="BJ92" s="243">
        <v>0</v>
      </c>
      <c r="BK92">
        <v>9</v>
      </c>
      <c r="BL92">
        <v>342</v>
      </c>
      <c r="BM92">
        <v>92088</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s="244">
        <v>0</v>
      </c>
      <c r="CJ92" s="244">
        <v>0</v>
      </c>
      <c r="CK92" s="244">
        <v>0</v>
      </c>
      <c r="CL92" s="244">
        <v>0</v>
      </c>
      <c r="CM92" s="241">
        <v>0</v>
      </c>
      <c r="CN92" s="242">
        <v>0</v>
      </c>
      <c r="CO92" s="242">
        <v>0</v>
      </c>
      <c r="CP92" s="243">
        <v>0</v>
      </c>
      <c r="CQ92" s="1">
        <v>1</v>
      </c>
      <c r="CR92" s="1">
        <v>1</v>
      </c>
      <c r="CS92" s="1">
        <v>52</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1">
        <v>0</v>
      </c>
      <c r="DO92" s="244">
        <v>0</v>
      </c>
      <c r="DP92" s="244">
        <v>0</v>
      </c>
      <c r="DQ92" s="244">
        <v>0</v>
      </c>
      <c r="DR92" s="244">
        <v>0</v>
      </c>
      <c r="DS92" s="241">
        <v>0</v>
      </c>
      <c r="DT92" s="242">
        <v>0</v>
      </c>
      <c r="DU92" s="242">
        <v>0</v>
      </c>
      <c r="DV92" s="243">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s="244">
        <v>0</v>
      </c>
      <c r="EV92" s="244">
        <v>0</v>
      </c>
      <c r="EW92" s="244">
        <v>0</v>
      </c>
      <c r="EX92" s="244">
        <v>0</v>
      </c>
      <c r="EY92" s="241">
        <v>0</v>
      </c>
      <c r="EZ92" s="242">
        <v>0</v>
      </c>
      <c r="FA92" s="242">
        <v>0</v>
      </c>
      <c r="FB92" s="243">
        <v>0</v>
      </c>
      <c r="FC92">
        <v>0</v>
      </c>
      <c r="FD92">
        <v>0</v>
      </c>
      <c r="FE92">
        <v>0</v>
      </c>
      <c r="FF92">
        <v>0</v>
      </c>
      <c r="FG92">
        <v>0</v>
      </c>
      <c r="FH92">
        <v>0</v>
      </c>
      <c r="FI92">
        <v>2</v>
      </c>
      <c r="FJ92">
        <v>2209</v>
      </c>
      <c r="FK92">
        <v>0</v>
      </c>
      <c r="FL92">
        <v>0</v>
      </c>
      <c r="FM92">
        <v>0</v>
      </c>
      <c r="FN92">
        <v>0</v>
      </c>
      <c r="FO92">
        <v>0</v>
      </c>
      <c r="FP92">
        <v>0</v>
      </c>
      <c r="FQ92">
        <v>0</v>
      </c>
      <c r="FR92">
        <v>0</v>
      </c>
      <c r="FS92">
        <v>140</v>
      </c>
      <c r="FT92">
        <v>24174</v>
      </c>
      <c r="FU92">
        <v>0</v>
      </c>
      <c r="FV92">
        <v>0</v>
      </c>
      <c r="FW92">
        <v>2</v>
      </c>
      <c r="FX92">
        <v>2000</v>
      </c>
      <c r="FY92">
        <v>1013</v>
      </c>
      <c r="FZ92">
        <v>2000</v>
      </c>
      <c r="GA92">
        <v>1</v>
      </c>
      <c r="GB92">
        <v>1000</v>
      </c>
      <c r="GC92">
        <v>21</v>
      </c>
      <c r="GD92">
        <v>21000</v>
      </c>
      <c r="GE92">
        <v>229</v>
      </c>
      <c r="GF92">
        <v>0</v>
      </c>
      <c r="GG92">
        <v>85</v>
      </c>
      <c r="GH92">
        <v>0</v>
      </c>
      <c r="GI92">
        <v>0</v>
      </c>
      <c r="GJ92">
        <v>0</v>
      </c>
      <c r="GK92">
        <v>0</v>
      </c>
      <c r="GL92">
        <v>0</v>
      </c>
      <c r="GM92">
        <v>4</v>
      </c>
      <c r="GN92">
        <v>4000</v>
      </c>
      <c r="GO92">
        <v>0</v>
      </c>
      <c r="GP92">
        <v>0</v>
      </c>
      <c r="GQ92">
        <v>0</v>
      </c>
      <c r="GR92">
        <v>0</v>
      </c>
      <c r="GS92">
        <v>3108</v>
      </c>
      <c r="GT92">
        <v>0</v>
      </c>
      <c r="GU92">
        <v>0</v>
      </c>
      <c r="GV92">
        <v>0</v>
      </c>
      <c r="GW92">
        <v>0</v>
      </c>
      <c r="GX92">
        <v>0</v>
      </c>
      <c r="GY92">
        <v>65</v>
      </c>
      <c r="GZ92">
        <v>68</v>
      </c>
      <c r="HA92">
        <v>0</v>
      </c>
      <c r="HB92">
        <v>0</v>
      </c>
      <c r="HC92">
        <v>0</v>
      </c>
      <c r="HD92">
        <v>0</v>
      </c>
      <c r="HE92">
        <v>0</v>
      </c>
      <c r="HF92">
        <v>0</v>
      </c>
      <c r="HG92">
        <v>0</v>
      </c>
      <c r="HH92">
        <v>0</v>
      </c>
      <c r="HI92">
        <v>0</v>
      </c>
      <c r="HJ92">
        <v>0</v>
      </c>
      <c r="HK92">
        <v>0</v>
      </c>
      <c r="HL92">
        <v>4</v>
      </c>
      <c r="HM92">
        <v>5</v>
      </c>
      <c r="HN92">
        <v>0</v>
      </c>
      <c r="HO92">
        <v>0</v>
      </c>
      <c r="HP92">
        <v>0</v>
      </c>
      <c r="HQ92" s="139">
        <v>4</v>
      </c>
      <c r="HR92" s="140">
        <v>2</v>
      </c>
      <c r="HS92" s="140">
        <v>0</v>
      </c>
      <c r="HT92" s="140">
        <v>0</v>
      </c>
      <c r="HU92" s="140">
        <v>0</v>
      </c>
      <c r="HV92" s="139">
        <v>1</v>
      </c>
      <c r="HW92" s="140">
        <v>0</v>
      </c>
      <c r="HX92" s="140">
        <v>0</v>
      </c>
      <c r="HY92" s="140">
        <v>0</v>
      </c>
      <c r="HZ92" s="140">
        <v>0</v>
      </c>
      <c r="IA92" s="139">
        <v>0</v>
      </c>
      <c r="IB92" s="140">
        <v>0</v>
      </c>
      <c r="IC92" s="140">
        <v>0</v>
      </c>
      <c r="ID92" s="140">
        <v>0</v>
      </c>
      <c r="IE92" s="140">
        <v>0</v>
      </c>
      <c r="IF92" s="139">
        <v>9</v>
      </c>
      <c r="IG92" s="140">
        <v>7</v>
      </c>
      <c r="IH92" s="140">
        <v>0</v>
      </c>
      <c r="II92" s="140">
        <v>0</v>
      </c>
      <c r="IJ92" s="140">
        <v>0</v>
      </c>
      <c r="IK92" s="140">
        <v>2</v>
      </c>
      <c r="IL92" s="140">
        <v>0</v>
      </c>
      <c r="IM92" s="140">
        <v>0</v>
      </c>
      <c r="IN92" s="139">
        <v>2</v>
      </c>
      <c r="IO92" s="140">
        <v>0</v>
      </c>
      <c r="IP92" s="140">
        <v>0</v>
      </c>
      <c r="IQ92" s="140">
        <v>0</v>
      </c>
      <c r="IR92" s="141">
        <v>0</v>
      </c>
      <c r="IS92" s="139">
        <v>1</v>
      </c>
      <c r="IT92" s="141">
        <v>4</v>
      </c>
      <c r="IU92" s="141">
        <v>9</v>
      </c>
      <c r="IV92" s="141">
        <v>7</v>
      </c>
      <c r="IW92" s="180">
        <v>16</v>
      </c>
      <c r="IX92" s="182">
        <v>0.375</v>
      </c>
      <c r="IY92" s="182">
        <v>6.25E-2</v>
      </c>
      <c r="IZ92" s="183">
        <v>0</v>
      </c>
      <c r="JA92" s="140">
        <v>0</v>
      </c>
      <c r="JB92" s="140">
        <v>0</v>
      </c>
      <c r="JC92" s="1" t="s">
        <v>427</v>
      </c>
      <c r="JD92" s="1" t="s">
        <v>427</v>
      </c>
      <c r="JE92" s="1" t="s">
        <v>427</v>
      </c>
      <c r="JF92" s="1" t="s">
        <v>427</v>
      </c>
      <c r="JG92" s="1">
        <v>0</v>
      </c>
      <c r="JH92" s="1">
        <v>0</v>
      </c>
      <c r="JI92" s="284"/>
      <c r="JM92" s="261"/>
      <c r="JN92" s="262"/>
      <c r="JO92" s="284"/>
      <c r="JP92" s="284"/>
    </row>
    <row r="93" spans="1:276" x14ac:dyDescent="0.25">
      <c r="A93" s="2">
        <f>IF(OR('Table 1'!$L$2="All Regions",'Table 1'!$L$2=" "), 1,IF('Table 1'!$L$2='DATA TEMPLATE 1617'!L93,1,0))</f>
        <v>1</v>
      </c>
      <c r="B93" s="2">
        <f>IF(OR('Table 1'!$L$3="All Disciplines",'Table 1'!$L$3=" "), 1,IF('Table 1'!$L$3='DATA TEMPLATE 1617'!M93,1,0))</f>
        <v>1</v>
      </c>
      <c r="C93" s="2">
        <f>IF(OR('Table 1'!$L$4="All Organisations",'Table 1'!$L$4=" "), 1,IF('Table 1'!$L$4='DATA TEMPLATE 1617'!N93,1,0))</f>
        <v>1</v>
      </c>
      <c r="D93" s="2">
        <f t="shared" si="3"/>
        <v>3</v>
      </c>
      <c r="E93" s="236">
        <f>IF('Table 2'!$L$2="All Diverse Led",$IZ93,IF('Table 2'!$L$2='DATA TEMPLATE 1617'!JG93,4,0))</f>
        <v>0</v>
      </c>
      <c r="F93" s="236">
        <f>IF('Table 2'!$L$2="All Diverse Led",$IZ93,IF('Table 2'!$L$2='DATA TEMPLATE 1617'!JH93,4,0))</f>
        <v>0</v>
      </c>
      <c r="G93" s="237">
        <f t="shared" si="4"/>
        <v>0</v>
      </c>
      <c r="H93" s="1" t="s">
        <v>471</v>
      </c>
      <c r="I93" s="1">
        <v>0</v>
      </c>
      <c r="J93" s="1" t="b">
        <v>0</v>
      </c>
      <c r="K93" s="284">
        <v>91</v>
      </c>
      <c r="L93" t="s">
        <v>439</v>
      </c>
      <c r="M93" t="s">
        <v>443</v>
      </c>
      <c r="N93" s="323" t="s">
        <v>459</v>
      </c>
      <c r="O93" s="76">
        <v>320318</v>
      </c>
      <c r="P93" s="76">
        <v>398189</v>
      </c>
      <c r="Q93" s="76">
        <v>85934</v>
      </c>
      <c r="R93" s="76">
        <v>0</v>
      </c>
      <c r="S93" s="76">
        <v>101056</v>
      </c>
      <c r="T93" s="76">
        <v>905497</v>
      </c>
      <c r="U93">
        <v>381189</v>
      </c>
      <c r="V93">
        <v>24472</v>
      </c>
      <c r="W93">
        <v>233876</v>
      </c>
      <c r="X93">
        <v>34406</v>
      </c>
      <c r="Y93">
        <v>17011</v>
      </c>
      <c r="AB93">
        <v>59972</v>
      </c>
      <c r="AC93">
        <v>0</v>
      </c>
      <c r="AD93">
        <v>750926</v>
      </c>
      <c r="AE93" s="1">
        <v>41</v>
      </c>
      <c r="AF93" s="1">
        <v>28</v>
      </c>
      <c r="AG93" s="1">
        <v>12342</v>
      </c>
      <c r="AH93" s="1">
        <v>119</v>
      </c>
      <c r="AI93" s="1">
        <v>4</v>
      </c>
      <c r="AJ93" s="1">
        <v>3</v>
      </c>
      <c r="AK93" s="1">
        <v>556</v>
      </c>
      <c r="AL93" s="1">
        <v>0</v>
      </c>
      <c r="AM93" s="1">
        <v>28</v>
      </c>
      <c r="AN93" s="1">
        <v>28</v>
      </c>
      <c r="AO93" s="1">
        <v>7083</v>
      </c>
      <c r="AP93" s="1">
        <v>3250</v>
      </c>
      <c r="AQ93" s="1">
        <v>9</v>
      </c>
      <c r="AR93" s="1">
        <v>8</v>
      </c>
      <c r="AS93" s="1">
        <v>1095</v>
      </c>
      <c r="AT93" s="1">
        <v>119</v>
      </c>
      <c r="AU93" s="1">
        <v>0</v>
      </c>
      <c r="AV93" s="1">
        <v>0</v>
      </c>
      <c r="AW93" s="1">
        <v>0</v>
      </c>
      <c r="AX93" s="1">
        <v>0</v>
      </c>
      <c r="AY93" s="1">
        <v>0</v>
      </c>
      <c r="AZ93" s="1">
        <v>0</v>
      </c>
      <c r="BA93" s="1">
        <v>0</v>
      </c>
      <c r="BB93" s="1">
        <v>0</v>
      </c>
      <c r="BC93" s="3">
        <v>32</v>
      </c>
      <c r="BD93" s="3">
        <v>31</v>
      </c>
      <c r="BE93" s="3">
        <v>7639</v>
      </c>
      <c r="BF93" s="3">
        <v>3250</v>
      </c>
      <c r="BG93" s="241">
        <v>9</v>
      </c>
      <c r="BH93" s="242">
        <v>8</v>
      </c>
      <c r="BI93" s="242">
        <v>1095</v>
      </c>
      <c r="BJ93" s="243">
        <v>119</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s="244">
        <v>0</v>
      </c>
      <c r="CJ93" s="244">
        <v>0</v>
      </c>
      <c r="CK93" s="244">
        <v>0</v>
      </c>
      <c r="CL93" s="244">
        <v>0</v>
      </c>
      <c r="CM93" s="241">
        <v>0</v>
      </c>
      <c r="CN93" s="242">
        <v>0</v>
      </c>
      <c r="CO93" s="242">
        <v>0</v>
      </c>
      <c r="CP93" s="243">
        <v>0</v>
      </c>
      <c r="CQ93" s="1">
        <v>1</v>
      </c>
      <c r="CR93" s="1">
        <v>1</v>
      </c>
      <c r="CS93" s="1">
        <v>92</v>
      </c>
      <c r="CT93" s="1">
        <v>0</v>
      </c>
      <c r="CU93" s="1">
        <v>0</v>
      </c>
      <c r="CV93" s="1">
        <v>0</v>
      </c>
      <c r="CW93" s="1">
        <v>0</v>
      </c>
      <c r="CX93" s="1">
        <v>0</v>
      </c>
      <c r="CY93" s="1">
        <v>0</v>
      </c>
      <c r="CZ93" s="1">
        <v>0</v>
      </c>
      <c r="DA93" s="1">
        <v>0</v>
      </c>
      <c r="DB93" s="1">
        <v>0</v>
      </c>
      <c r="DC93" s="1">
        <v>1</v>
      </c>
      <c r="DD93" s="1">
        <v>1</v>
      </c>
      <c r="DE93" s="1">
        <v>92</v>
      </c>
      <c r="DF93" s="1">
        <v>0</v>
      </c>
      <c r="DG93" s="1">
        <v>0</v>
      </c>
      <c r="DH93" s="1">
        <v>0</v>
      </c>
      <c r="DI93" s="1">
        <v>0</v>
      </c>
      <c r="DJ93" s="1">
        <v>0</v>
      </c>
      <c r="DK93" s="1">
        <v>0</v>
      </c>
      <c r="DL93" s="1">
        <v>0</v>
      </c>
      <c r="DM93" s="1">
        <v>0</v>
      </c>
      <c r="DN93" s="1">
        <v>0</v>
      </c>
      <c r="DO93" s="244">
        <v>0</v>
      </c>
      <c r="DP93" s="244">
        <v>0</v>
      </c>
      <c r="DQ93" s="244">
        <v>0</v>
      </c>
      <c r="DR93" s="244">
        <v>0</v>
      </c>
      <c r="DS93" s="241">
        <v>1</v>
      </c>
      <c r="DT93" s="242">
        <v>1</v>
      </c>
      <c r="DU93" s="242">
        <v>92</v>
      </c>
      <c r="DV93" s="24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s="244">
        <v>0</v>
      </c>
      <c r="EV93" s="244">
        <v>0</v>
      </c>
      <c r="EW93" s="244">
        <v>0</v>
      </c>
      <c r="EX93" s="244">
        <v>0</v>
      </c>
      <c r="EY93" s="241">
        <v>0</v>
      </c>
      <c r="EZ93" s="242">
        <v>0</v>
      </c>
      <c r="FA93" s="242">
        <v>0</v>
      </c>
      <c r="FB93" s="243">
        <v>0</v>
      </c>
      <c r="FC93">
        <v>2</v>
      </c>
      <c r="FD93">
        <v>1010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1</v>
      </c>
      <c r="GX93">
        <v>38</v>
      </c>
      <c r="GY93">
        <v>0</v>
      </c>
      <c r="GZ93">
        <v>154081</v>
      </c>
      <c r="HA93">
        <v>0</v>
      </c>
      <c r="HB93">
        <v>0</v>
      </c>
      <c r="HC93">
        <v>0</v>
      </c>
      <c r="HD93">
        <v>0</v>
      </c>
      <c r="HE93">
        <v>0</v>
      </c>
      <c r="HF93">
        <v>0</v>
      </c>
      <c r="HG93">
        <v>0</v>
      </c>
      <c r="HH93">
        <v>0</v>
      </c>
      <c r="HI93">
        <v>14</v>
      </c>
      <c r="HJ93">
        <v>0</v>
      </c>
      <c r="HK93">
        <v>0</v>
      </c>
      <c r="HL93">
        <v>6</v>
      </c>
      <c r="HM93">
        <v>2</v>
      </c>
      <c r="HN93">
        <v>0</v>
      </c>
      <c r="HO93">
        <v>0</v>
      </c>
      <c r="HP93">
        <v>0</v>
      </c>
      <c r="HQ93" s="139">
        <v>3</v>
      </c>
      <c r="HR93" s="140">
        <v>0</v>
      </c>
      <c r="HS93" s="140">
        <v>0</v>
      </c>
      <c r="HT93" s="140">
        <v>0</v>
      </c>
      <c r="HU93" s="140">
        <v>0</v>
      </c>
      <c r="HV93" s="139">
        <v>0</v>
      </c>
      <c r="HW93" s="140">
        <v>0</v>
      </c>
      <c r="HX93" s="140">
        <v>0</v>
      </c>
      <c r="HY93" s="140">
        <v>0</v>
      </c>
      <c r="HZ93" s="140">
        <v>0</v>
      </c>
      <c r="IA93" s="139">
        <v>0</v>
      </c>
      <c r="IB93" s="140">
        <v>0</v>
      </c>
      <c r="IC93" s="140">
        <v>0</v>
      </c>
      <c r="ID93" s="140">
        <v>0</v>
      </c>
      <c r="IE93" s="140">
        <v>0</v>
      </c>
      <c r="IF93" s="139">
        <v>9</v>
      </c>
      <c r="IG93" s="140">
        <v>2</v>
      </c>
      <c r="IH93" s="140">
        <v>0</v>
      </c>
      <c r="II93" s="140">
        <v>0</v>
      </c>
      <c r="IJ93" s="140">
        <v>0</v>
      </c>
      <c r="IK93" s="140">
        <v>0</v>
      </c>
      <c r="IL93" s="140">
        <v>0</v>
      </c>
      <c r="IM93" s="140">
        <v>0</v>
      </c>
      <c r="IN93" s="139">
        <v>0</v>
      </c>
      <c r="IO93" s="140">
        <v>0</v>
      </c>
      <c r="IP93" s="140">
        <v>0</v>
      </c>
      <c r="IQ93" s="140">
        <v>0</v>
      </c>
      <c r="IR93" s="141">
        <v>0</v>
      </c>
      <c r="IS93" s="139">
        <v>3</v>
      </c>
      <c r="IT93" s="141">
        <v>5</v>
      </c>
      <c r="IU93" s="141">
        <v>8</v>
      </c>
      <c r="IV93" s="141">
        <v>3</v>
      </c>
      <c r="IW93" s="180">
        <v>11</v>
      </c>
      <c r="IX93" s="182">
        <v>0.45454545454545453</v>
      </c>
      <c r="IY93" s="182">
        <v>0.27272727272727271</v>
      </c>
      <c r="IZ93" s="183">
        <v>0</v>
      </c>
      <c r="JA93" s="140">
        <v>0</v>
      </c>
      <c r="JB93" s="140">
        <v>0</v>
      </c>
      <c r="JC93" s="1" t="s">
        <v>427</v>
      </c>
      <c r="JD93" s="1" t="s">
        <v>427</v>
      </c>
      <c r="JE93" s="1" t="s">
        <v>427</v>
      </c>
      <c r="JF93" s="1" t="s">
        <v>427</v>
      </c>
      <c r="JG93" s="1">
        <v>0</v>
      </c>
      <c r="JH93" s="1">
        <v>0</v>
      </c>
      <c r="JI93" s="284"/>
      <c r="JM93" s="261"/>
      <c r="JN93" s="262"/>
      <c r="JO93" s="284"/>
      <c r="JP93" s="284"/>
    </row>
    <row r="94" spans="1:276" x14ac:dyDescent="0.25">
      <c r="A94" s="2">
        <f>IF(OR('Table 1'!$L$2="All Regions",'Table 1'!$L$2=" "), 1,IF('Table 1'!$L$2='DATA TEMPLATE 1617'!L94,1,0))</f>
        <v>1</v>
      </c>
      <c r="B94" s="2">
        <f>IF(OR('Table 1'!$L$3="All Disciplines",'Table 1'!$L$3=" "), 1,IF('Table 1'!$L$3='DATA TEMPLATE 1617'!M94,1,0))</f>
        <v>1</v>
      </c>
      <c r="C94" s="2">
        <f>IF(OR('Table 1'!$L$4="All Organisations",'Table 1'!$L$4=" "), 1,IF('Table 1'!$L$4='DATA TEMPLATE 1617'!N94,1,0))</f>
        <v>1</v>
      </c>
      <c r="D94" s="2">
        <f t="shared" si="3"/>
        <v>3</v>
      </c>
      <c r="E94" s="236">
        <f>IF('Table 2'!$L$2="All Diverse Led",$IZ94,IF('Table 2'!$L$2='DATA TEMPLATE 1617'!JG94,4,0))</f>
        <v>0</v>
      </c>
      <c r="F94" s="236">
        <f>IF('Table 2'!$L$2="All Diverse Led",$IZ94,IF('Table 2'!$L$2='DATA TEMPLATE 1617'!JH94,4,0))</f>
        <v>0</v>
      </c>
      <c r="G94" s="237">
        <f t="shared" si="4"/>
        <v>0</v>
      </c>
      <c r="H94" s="1" t="s">
        <v>471</v>
      </c>
      <c r="I94" s="1">
        <v>0</v>
      </c>
      <c r="J94" s="1" t="b">
        <v>0</v>
      </c>
      <c r="K94" s="284">
        <v>92</v>
      </c>
      <c r="L94" t="s">
        <v>439</v>
      </c>
      <c r="M94" t="s">
        <v>437</v>
      </c>
      <c r="N94" s="323" t="s">
        <v>459</v>
      </c>
      <c r="O94" s="76">
        <v>36338</v>
      </c>
      <c r="P94" s="76">
        <v>186063</v>
      </c>
      <c r="Q94" s="76">
        <v>27168</v>
      </c>
      <c r="R94" s="76">
        <v>0</v>
      </c>
      <c r="S94" s="76">
        <v>5091</v>
      </c>
      <c r="T94" s="76">
        <v>254660</v>
      </c>
      <c r="U94">
        <v>91631</v>
      </c>
      <c r="V94">
        <v>25792</v>
      </c>
      <c r="W94">
        <v>20119</v>
      </c>
      <c r="X94">
        <v>15</v>
      </c>
      <c r="Y94">
        <v>0</v>
      </c>
      <c r="AB94">
        <v>128632</v>
      </c>
      <c r="AC94">
        <v>1108</v>
      </c>
      <c r="AD94">
        <v>267297</v>
      </c>
      <c r="AE94" s="1">
        <v>13</v>
      </c>
      <c r="AF94" s="1">
        <v>12</v>
      </c>
      <c r="AG94" s="1">
        <v>385</v>
      </c>
      <c r="AH94" s="1">
        <v>333</v>
      </c>
      <c r="AI94" s="1">
        <v>0</v>
      </c>
      <c r="AJ94" s="1">
        <v>0</v>
      </c>
      <c r="AK94" s="1">
        <v>0</v>
      </c>
      <c r="AL94" s="1">
        <v>0</v>
      </c>
      <c r="AM94" s="1">
        <v>0</v>
      </c>
      <c r="AN94" s="1">
        <v>0</v>
      </c>
      <c r="AO94" s="1">
        <v>0</v>
      </c>
      <c r="AP94" s="1">
        <v>0</v>
      </c>
      <c r="AQ94" s="1">
        <v>13</v>
      </c>
      <c r="AR94" s="1">
        <v>12</v>
      </c>
      <c r="AS94" s="1">
        <v>129</v>
      </c>
      <c r="AT94" s="1">
        <v>311</v>
      </c>
      <c r="AU94" s="1">
        <v>0</v>
      </c>
      <c r="AV94" s="1">
        <v>0</v>
      </c>
      <c r="AW94" s="1">
        <v>0</v>
      </c>
      <c r="AX94" s="1">
        <v>0</v>
      </c>
      <c r="AY94" s="1">
        <v>0</v>
      </c>
      <c r="AZ94" s="1">
        <v>0</v>
      </c>
      <c r="BA94" s="1">
        <v>0</v>
      </c>
      <c r="BB94" s="1">
        <v>0</v>
      </c>
      <c r="BC94" s="3">
        <v>0</v>
      </c>
      <c r="BD94" s="3">
        <v>0</v>
      </c>
      <c r="BE94" s="3">
        <v>0</v>
      </c>
      <c r="BF94" s="3">
        <v>0</v>
      </c>
      <c r="BG94" s="241">
        <v>13</v>
      </c>
      <c r="BH94" s="242">
        <v>12</v>
      </c>
      <c r="BI94" s="242">
        <v>129</v>
      </c>
      <c r="BJ94" s="243">
        <v>311</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s="244">
        <v>0</v>
      </c>
      <c r="CJ94" s="244">
        <v>0</v>
      </c>
      <c r="CK94" s="244">
        <v>0</v>
      </c>
      <c r="CL94" s="244">
        <v>0</v>
      </c>
      <c r="CM94" s="241">
        <v>0</v>
      </c>
      <c r="CN94" s="242">
        <v>0</v>
      </c>
      <c r="CO94" s="242">
        <v>0</v>
      </c>
      <c r="CP94" s="243">
        <v>0</v>
      </c>
      <c r="CQ94" s="1">
        <v>0</v>
      </c>
      <c r="CR94" s="1">
        <v>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1">
        <v>0</v>
      </c>
      <c r="DO94" s="244">
        <v>0</v>
      </c>
      <c r="DP94" s="244">
        <v>0</v>
      </c>
      <c r="DQ94" s="244">
        <v>0</v>
      </c>
      <c r="DR94" s="244">
        <v>0</v>
      </c>
      <c r="DS94" s="241">
        <v>0</v>
      </c>
      <c r="DT94" s="242">
        <v>0</v>
      </c>
      <c r="DU94" s="242">
        <v>0</v>
      </c>
      <c r="DV94" s="243">
        <v>0</v>
      </c>
      <c r="DW94">
        <v>1</v>
      </c>
      <c r="DX94">
        <v>1</v>
      </c>
      <c r="DY94">
        <v>0</v>
      </c>
      <c r="DZ94">
        <v>50</v>
      </c>
      <c r="EA94">
        <v>0</v>
      </c>
      <c r="EB94">
        <v>0</v>
      </c>
      <c r="EC94">
        <v>0</v>
      </c>
      <c r="ED94">
        <v>0</v>
      </c>
      <c r="EE94">
        <v>0</v>
      </c>
      <c r="EF94">
        <v>0</v>
      </c>
      <c r="EG94">
        <v>0</v>
      </c>
      <c r="EH94">
        <v>0</v>
      </c>
      <c r="EI94">
        <v>1</v>
      </c>
      <c r="EJ94">
        <v>1</v>
      </c>
      <c r="EK94">
        <v>0</v>
      </c>
      <c r="EL94">
        <v>10</v>
      </c>
      <c r="EM94">
        <v>0</v>
      </c>
      <c r="EN94">
        <v>0</v>
      </c>
      <c r="EO94">
        <v>0</v>
      </c>
      <c r="EP94">
        <v>0</v>
      </c>
      <c r="EQ94">
        <v>0</v>
      </c>
      <c r="ER94">
        <v>0</v>
      </c>
      <c r="ES94">
        <v>0</v>
      </c>
      <c r="ET94">
        <v>0</v>
      </c>
      <c r="EU94" s="244">
        <v>0</v>
      </c>
      <c r="EV94" s="244">
        <v>0</v>
      </c>
      <c r="EW94" s="244">
        <v>0</v>
      </c>
      <c r="EX94" s="244">
        <v>0</v>
      </c>
      <c r="EY94" s="241">
        <v>1</v>
      </c>
      <c r="EZ94" s="242">
        <v>1</v>
      </c>
      <c r="FA94" s="242">
        <v>0</v>
      </c>
      <c r="FB94" s="243">
        <v>10</v>
      </c>
      <c r="FC94">
        <v>0</v>
      </c>
      <c r="FD94">
        <v>0</v>
      </c>
      <c r="FE94">
        <v>0</v>
      </c>
      <c r="FF94">
        <v>0</v>
      </c>
      <c r="FG94">
        <v>0</v>
      </c>
      <c r="FH94">
        <v>0</v>
      </c>
      <c r="FI94">
        <v>0</v>
      </c>
      <c r="FJ94">
        <v>0</v>
      </c>
      <c r="FK94">
        <v>0</v>
      </c>
      <c r="FL94">
        <v>0</v>
      </c>
      <c r="FM94">
        <v>0</v>
      </c>
      <c r="FN94">
        <v>0</v>
      </c>
      <c r="FO94">
        <v>0</v>
      </c>
      <c r="FP94">
        <v>0</v>
      </c>
      <c r="FQ94">
        <v>0</v>
      </c>
      <c r="FR94">
        <v>0</v>
      </c>
      <c r="FS94">
        <v>0</v>
      </c>
      <c r="FT94">
        <v>0</v>
      </c>
      <c r="FU94">
        <v>0</v>
      </c>
      <c r="FV94">
        <v>0</v>
      </c>
      <c r="FW94">
        <v>1</v>
      </c>
      <c r="FX94">
        <v>400</v>
      </c>
      <c r="FY94">
        <v>1</v>
      </c>
      <c r="FZ94">
        <v>72</v>
      </c>
      <c r="GA94">
        <v>1</v>
      </c>
      <c r="GB94">
        <v>50</v>
      </c>
      <c r="GC94">
        <v>0</v>
      </c>
      <c r="GD94">
        <v>0</v>
      </c>
      <c r="GE94">
        <v>0</v>
      </c>
      <c r="GF94">
        <v>0</v>
      </c>
      <c r="GG94">
        <v>0</v>
      </c>
      <c r="GH94">
        <v>0</v>
      </c>
      <c r="GI94">
        <v>0</v>
      </c>
      <c r="GJ94">
        <v>0</v>
      </c>
      <c r="GK94">
        <v>0</v>
      </c>
      <c r="GL94">
        <v>0</v>
      </c>
      <c r="GM94">
        <v>0</v>
      </c>
      <c r="GN94">
        <v>0</v>
      </c>
      <c r="GO94">
        <v>0</v>
      </c>
      <c r="GP94">
        <v>0</v>
      </c>
      <c r="GQ94">
        <v>0</v>
      </c>
      <c r="GR94">
        <v>0</v>
      </c>
      <c r="GS94">
        <v>0</v>
      </c>
      <c r="GT94">
        <v>0</v>
      </c>
      <c r="GU94">
        <v>0</v>
      </c>
      <c r="GV94">
        <v>0</v>
      </c>
      <c r="GW94">
        <v>1</v>
      </c>
      <c r="GX94">
        <v>48</v>
      </c>
      <c r="GY94">
        <v>4</v>
      </c>
      <c r="GZ94">
        <v>35988</v>
      </c>
      <c r="HA94">
        <v>0</v>
      </c>
      <c r="HB94">
        <v>0</v>
      </c>
      <c r="HC94">
        <v>1</v>
      </c>
      <c r="HD94">
        <v>0</v>
      </c>
      <c r="HE94">
        <v>0</v>
      </c>
      <c r="HF94">
        <v>0</v>
      </c>
      <c r="HG94">
        <v>0</v>
      </c>
      <c r="HH94">
        <v>0</v>
      </c>
      <c r="HI94">
        <v>5</v>
      </c>
      <c r="HJ94">
        <v>0</v>
      </c>
      <c r="HK94">
        <v>0</v>
      </c>
      <c r="HL94">
        <v>2</v>
      </c>
      <c r="HM94">
        <v>2</v>
      </c>
      <c r="HN94">
        <v>0</v>
      </c>
      <c r="HO94">
        <v>0</v>
      </c>
      <c r="HP94">
        <v>0</v>
      </c>
      <c r="HQ94" s="139">
        <v>1</v>
      </c>
      <c r="HR94" s="140">
        <v>2</v>
      </c>
      <c r="HS94" s="140">
        <v>0</v>
      </c>
      <c r="HT94" s="140">
        <v>0</v>
      </c>
      <c r="HU94" s="140">
        <v>0</v>
      </c>
      <c r="HV94" s="139">
        <v>0</v>
      </c>
      <c r="HW94" s="140">
        <v>0</v>
      </c>
      <c r="HX94" s="140">
        <v>0</v>
      </c>
      <c r="HY94" s="140">
        <v>0</v>
      </c>
      <c r="HZ94" s="140">
        <v>0</v>
      </c>
      <c r="IA94" s="139">
        <v>0</v>
      </c>
      <c r="IB94" s="140">
        <v>0</v>
      </c>
      <c r="IC94" s="140">
        <v>0</v>
      </c>
      <c r="ID94" s="140">
        <v>0</v>
      </c>
      <c r="IE94" s="140">
        <v>0</v>
      </c>
      <c r="IF94" s="139">
        <v>3</v>
      </c>
      <c r="IG94" s="140">
        <v>4</v>
      </c>
      <c r="IH94" s="140">
        <v>0</v>
      </c>
      <c r="II94" s="140">
        <v>0</v>
      </c>
      <c r="IJ94" s="140">
        <v>0</v>
      </c>
      <c r="IK94" s="140">
        <v>0</v>
      </c>
      <c r="IL94" s="140">
        <v>0</v>
      </c>
      <c r="IM94" s="140">
        <v>0</v>
      </c>
      <c r="IN94" s="139">
        <v>0</v>
      </c>
      <c r="IO94" s="140">
        <v>0</v>
      </c>
      <c r="IP94" s="140">
        <v>0</v>
      </c>
      <c r="IQ94" s="140">
        <v>0</v>
      </c>
      <c r="IR94" s="141">
        <v>0</v>
      </c>
      <c r="IS94" s="139">
        <v>0</v>
      </c>
      <c r="IT94" s="141">
        <v>0</v>
      </c>
      <c r="IU94" s="141">
        <v>4</v>
      </c>
      <c r="IV94" s="141">
        <v>3</v>
      </c>
      <c r="IW94" s="180">
        <v>7</v>
      </c>
      <c r="IX94" s="182">
        <v>0</v>
      </c>
      <c r="IY94" s="182">
        <v>0</v>
      </c>
      <c r="IZ94" s="183">
        <v>0</v>
      </c>
      <c r="JA94" s="140">
        <v>0</v>
      </c>
      <c r="JB94" s="140">
        <v>0</v>
      </c>
      <c r="JC94" s="1" t="s">
        <v>427</v>
      </c>
      <c r="JD94" s="1" t="s">
        <v>427</v>
      </c>
      <c r="JE94" s="1" t="s">
        <v>427</v>
      </c>
      <c r="JF94" s="1" t="s">
        <v>427</v>
      </c>
      <c r="JG94" s="1">
        <v>0</v>
      </c>
      <c r="JH94" s="1">
        <v>0</v>
      </c>
      <c r="JI94" s="284"/>
      <c r="JM94" s="261"/>
      <c r="JN94" s="262"/>
      <c r="JO94" s="284"/>
      <c r="JP94" s="284"/>
    </row>
    <row r="95" spans="1:276" x14ac:dyDescent="0.25">
      <c r="A95" s="2">
        <f>IF(OR('Table 1'!$L$2="All Regions",'Table 1'!$L$2=" "), 1,IF('Table 1'!$L$2='DATA TEMPLATE 1617'!L95,1,0))</f>
        <v>1</v>
      </c>
      <c r="B95" s="2">
        <f>IF(OR('Table 1'!$L$3="All Disciplines",'Table 1'!$L$3=" "), 1,IF('Table 1'!$L$3='DATA TEMPLATE 1617'!M95,1,0))</f>
        <v>1</v>
      </c>
      <c r="C95" s="2">
        <f>IF(OR('Table 1'!$L$4="All Organisations",'Table 1'!$L$4=" "), 1,IF('Table 1'!$L$4='DATA TEMPLATE 1617'!N95,1,0))</f>
        <v>1</v>
      </c>
      <c r="D95" s="2">
        <f t="shared" si="3"/>
        <v>3</v>
      </c>
      <c r="E95" s="236">
        <f>IF('Table 2'!$L$2="All Diverse Led",$IZ95,IF('Table 2'!$L$2='DATA TEMPLATE 1617'!JG95,4,0))</f>
        <v>0</v>
      </c>
      <c r="F95" s="236">
        <f>IF('Table 2'!$L$2="All Diverse Led",$IZ95,IF('Table 2'!$L$2='DATA TEMPLATE 1617'!JH95,4,0))</f>
        <v>0</v>
      </c>
      <c r="G95" s="237">
        <f t="shared" si="4"/>
        <v>0</v>
      </c>
      <c r="H95" s="1" t="s">
        <v>471</v>
      </c>
      <c r="I95" s="1">
        <v>0</v>
      </c>
      <c r="J95" s="1" t="b">
        <v>0</v>
      </c>
      <c r="K95" s="284">
        <v>93</v>
      </c>
      <c r="L95" t="s">
        <v>439</v>
      </c>
      <c r="M95" t="s">
        <v>440</v>
      </c>
      <c r="N95" s="323" t="s">
        <v>459</v>
      </c>
      <c r="O95" s="76">
        <v>97940</v>
      </c>
      <c r="P95" s="76">
        <v>498306</v>
      </c>
      <c r="Q95" s="76">
        <v>3857</v>
      </c>
      <c r="R95" s="76">
        <v>0</v>
      </c>
      <c r="S95" s="76">
        <v>9904</v>
      </c>
      <c r="T95" s="76">
        <v>610007</v>
      </c>
      <c r="U95">
        <v>261411</v>
      </c>
      <c r="V95">
        <v>66462</v>
      </c>
      <c r="W95">
        <v>8453</v>
      </c>
      <c r="X95">
        <v>27674</v>
      </c>
      <c r="Y95">
        <v>28214</v>
      </c>
      <c r="AB95">
        <v>66755</v>
      </c>
      <c r="AC95">
        <v>5000</v>
      </c>
      <c r="AD95">
        <v>463969</v>
      </c>
      <c r="AE95" s="1">
        <v>2</v>
      </c>
      <c r="AF95" s="1">
        <v>2</v>
      </c>
      <c r="AG95" s="1">
        <v>280</v>
      </c>
      <c r="AH95" s="1">
        <v>0</v>
      </c>
      <c r="AI95" s="1">
        <v>0</v>
      </c>
      <c r="AJ95" s="1">
        <v>0</v>
      </c>
      <c r="AK95" s="1">
        <v>0</v>
      </c>
      <c r="AL95" s="1">
        <v>0</v>
      </c>
      <c r="AM95" s="1">
        <v>0</v>
      </c>
      <c r="AN95" s="1">
        <v>0</v>
      </c>
      <c r="AO95" s="1">
        <v>0</v>
      </c>
      <c r="AP95" s="1">
        <v>0</v>
      </c>
      <c r="AQ95" s="1">
        <v>1</v>
      </c>
      <c r="AR95" s="1">
        <v>1</v>
      </c>
      <c r="AS95" s="1">
        <v>12</v>
      </c>
      <c r="AT95" s="1">
        <v>0</v>
      </c>
      <c r="AU95" s="1">
        <v>0</v>
      </c>
      <c r="AV95" s="1">
        <v>0</v>
      </c>
      <c r="AW95" s="1">
        <v>0</v>
      </c>
      <c r="AX95" s="1">
        <v>0</v>
      </c>
      <c r="AY95" s="1">
        <v>0</v>
      </c>
      <c r="AZ95" s="1">
        <v>0</v>
      </c>
      <c r="BA95" s="1">
        <v>0</v>
      </c>
      <c r="BB95" s="1">
        <v>0</v>
      </c>
      <c r="BC95" s="3">
        <v>0</v>
      </c>
      <c r="BD95" s="3">
        <v>0</v>
      </c>
      <c r="BE95" s="3">
        <v>0</v>
      </c>
      <c r="BF95" s="3">
        <v>0</v>
      </c>
      <c r="BG95" s="241">
        <v>1</v>
      </c>
      <c r="BH95" s="242">
        <v>1</v>
      </c>
      <c r="BI95" s="242">
        <v>12</v>
      </c>
      <c r="BJ95" s="243">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s="244">
        <v>0</v>
      </c>
      <c r="CJ95" s="244">
        <v>0</v>
      </c>
      <c r="CK95" s="244">
        <v>0</v>
      </c>
      <c r="CL95" s="244">
        <v>0</v>
      </c>
      <c r="CM95" s="241">
        <v>0</v>
      </c>
      <c r="CN95" s="242">
        <v>0</v>
      </c>
      <c r="CO95" s="242">
        <v>0</v>
      </c>
      <c r="CP95" s="243">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1">
        <v>0</v>
      </c>
      <c r="DO95" s="244">
        <v>0</v>
      </c>
      <c r="DP95" s="244">
        <v>0</v>
      </c>
      <c r="DQ95" s="244">
        <v>0</v>
      </c>
      <c r="DR95" s="244">
        <v>0</v>
      </c>
      <c r="DS95" s="241">
        <v>0</v>
      </c>
      <c r="DT95" s="242">
        <v>0</v>
      </c>
      <c r="DU95" s="242">
        <v>0</v>
      </c>
      <c r="DV95" s="243">
        <v>0</v>
      </c>
      <c r="DW95">
        <v>2</v>
      </c>
      <c r="DX95">
        <v>6</v>
      </c>
      <c r="DY95">
        <v>507</v>
      </c>
      <c r="DZ95">
        <v>0</v>
      </c>
      <c r="EA95">
        <v>0</v>
      </c>
      <c r="EB95">
        <v>0</v>
      </c>
      <c r="EC95">
        <v>0</v>
      </c>
      <c r="ED95">
        <v>0</v>
      </c>
      <c r="EE95">
        <v>1</v>
      </c>
      <c r="EF95">
        <v>4</v>
      </c>
      <c r="EG95">
        <v>3795</v>
      </c>
      <c r="EH95">
        <v>0</v>
      </c>
      <c r="EI95">
        <v>0</v>
      </c>
      <c r="EJ95">
        <v>0</v>
      </c>
      <c r="EK95">
        <v>0</v>
      </c>
      <c r="EL95">
        <v>0</v>
      </c>
      <c r="EM95">
        <v>0</v>
      </c>
      <c r="EN95">
        <v>0</v>
      </c>
      <c r="EO95">
        <v>0</v>
      </c>
      <c r="EP95">
        <v>0</v>
      </c>
      <c r="EQ95">
        <v>0</v>
      </c>
      <c r="ER95">
        <v>0</v>
      </c>
      <c r="ES95">
        <v>0</v>
      </c>
      <c r="ET95">
        <v>0</v>
      </c>
      <c r="EU95" s="244">
        <v>1</v>
      </c>
      <c r="EV95" s="244">
        <v>4</v>
      </c>
      <c r="EW95" s="244">
        <v>3795</v>
      </c>
      <c r="EX95" s="244">
        <v>0</v>
      </c>
      <c r="EY95" s="241">
        <v>0</v>
      </c>
      <c r="EZ95" s="242">
        <v>0</v>
      </c>
      <c r="FA95" s="242">
        <v>0</v>
      </c>
      <c r="FB95" s="243">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10</v>
      </c>
      <c r="GZ95">
        <v>6975</v>
      </c>
      <c r="HA95">
        <v>0</v>
      </c>
      <c r="HB95">
        <v>0</v>
      </c>
      <c r="HC95">
        <v>0</v>
      </c>
      <c r="HD95">
        <v>0</v>
      </c>
      <c r="HE95">
        <v>0</v>
      </c>
      <c r="HF95">
        <v>0</v>
      </c>
      <c r="HG95">
        <v>0</v>
      </c>
      <c r="HH95">
        <v>0</v>
      </c>
      <c r="HI95">
        <v>0</v>
      </c>
      <c r="HJ95">
        <v>0</v>
      </c>
      <c r="HK95">
        <v>0</v>
      </c>
      <c r="HL95">
        <v>3</v>
      </c>
      <c r="HM95">
        <v>3</v>
      </c>
      <c r="HN95">
        <v>0</v>
      </c>
      <c r="HO95">
        <v>0</v>
      </c>
      <c r="HP95">
        <v>0</v>
      </c>
      <c r="HQ95" s="139">
        <v>1</v>
      </c>
      <c r="HR95" s="140">
        <v>0</v>
      </c>
      <c r="HS95" s="140">
        <v>0</v>
      </c>
      <c r="HT95" s="140">
        <v>0</v>
      </c>
      <c r="HU95" s="140">
        <v>0</v>
      </c>
      <c r="HV95" s="139">
        <v>0</v>
      </c>
      <c r="HW95" s="140">
        <v>0</v>
      </c>
      <c r="HX95" s="140">
        <v>0</v>
      </c>
      <c r="HY95" s="140">
        <v>0</v>
      </c>
      <c r="HZ95" s="140">
        <v>0</v>
      </c>
      <c r="IA95" s="139">
        <v>0</v>
      </c>
      <c r="IB95" s="140">
        <v>0</v>
      </c>
      <c r="IC95" s="140">
        <v>0</v>
      </c>
      <c r="ID95" s="140">
        <v>0</v>
      </c>
      <c r="IE95" s="140">
        <v>0</v>
      </c>
      <c r="IF95" s="139">
        <v>4</v>
      </c>
      <c r="IG95" s="140">
        <v>3</v>
      </c>
      <c r="IH95" s="140">
        <v>0</v>
      </c>
      <c r="II95" s="140">
        <v>0</v>
      </c>
      <c r="IJ95" s="140">
        <v>0</v>
      </c>
      <c r="IK95" s="140">
        <v>0</v>
      </c>
      <c r="IL95" s="140">
        <v>0</v>
      </c>
      <c r="IM95" s="140">
        <v>0</v>
      </c>
      <c r="IN95" s="139">
        <v>0</v>
      </c>
      <c r="IO95" s="140">
        <v>0</v>
      </c>
      <c r="IP95" s="140">
        <v>0</v>
      </c>
      <c r="IQ95" s="140">
        <v>0</v>
      </c>
      <c r="IR95" s="141">
        <v>0</v>
      </c>
      <c r="IS95" s="139">
        <v>1</v>
      </c>
      <c r="IT95" s="141">
        <v>3</v>
      </c>
      <c r="IU95" s="141">
        <v>6</v>
      </c>
      <c r="IV95" s="141">
        <v>1</v>
      </c>
      <c r="IW95" s="180">
        <v>7</v>
      </c>
      <c r="IX95" s="182">
        <v>0.42857142857142855</v>
      </c>
      <c r="IY95" s="182">
        <v>0.14285714285714285</v>
      </c>
      <c r="IZ95" s="183">
        <v>0</v>
      </c>
      <c r="JA95" s="140">
        <v>0</v>
      </c>
      <c r="JB95" s="140">
        <v>0</v>
      </c>
      <c r="JC95" s="1" t="s">
        <v>427</v>
      </c>
      <c r="JD95" s="1" t="s">
        <v>427</v>
      </c>
      <c r="JE95" s="1" t="s">
        <v>427</v>
      </c>
      <c r="JF95" s="1" t="s">
        <v>426</v>
      </c>
      <c r="JG95" s="1">
        <v>0</v>
      </c>
      <c r="JH95" s="1">
        <v>0</v>
      </c>
      <c r="JI95" s="284"/>
      <c r="JM95" s="261"/>
      <c r="JN95" s="262"/>
      <c r="JO95" s="284"/>
      <c r="JP95" s="284"/>
    </row>
    <row r="96" spans="1:276" x14ac:dyDescent="0.25">
      <c r="A96" s="2">
        <f>IF(OR('Table 1'!$L$2="All Regions",'Table 1'!$L$2=" "), 1,IF('Table 1'!$L$2='DATA TEMPLATE 1617'!L96,1,0))</f>
        <v>1</v>
      </c>
      <c r="B96" s="2">
        <f>IF(OR('Table 1'!$L$3="All Disciplines",'Table 1'!$L$3=" "), 1,IF('Table 1'!$L$3='DATA TEMPLATE 1617'!M96,1,0))</f>
        <v>1</v>
      </c>
      <c r="C96" s="2">
        <f>IF(OR('Table 1'!$L$4="All Organisations",'Table 1'!$L$4=" "), 1,IF('Table 1'!$L$4='DATA TEMPLATE 1617'!N96,1,0))</f>
        <v>1</v>
      </c>
      <c r="D96" s="2">
        <f t="shared" ref="D96:D125" si="5">SUM(A96:C96)</f>
        <v>3</v>
      </c>
      <c r="E96" s="236">
        <f>IF('Table 2'!$L$2="All Diverse Led",$IZ96,IF('Table 2'!$L$2='DATA TEMPLATE 1617'!JG96,4,0))</f>
        <v>0</v>
      </c>
      <c r="F96" s="236">
        <f>IF('Table 2'!$L$2="All Diverse Led",$IZ96,IF('Table 2'!$L$2='DATA TEMPLATE 1617'!JH96,4,0))</f>
        <v>0</v>
      </c>
      <c r="G96" s="237">
        <f t="shared" si="4"/>
        <v>0</v>
      </c>
      <c r="H96" s="1" t="s">
        <v>471</v>
      </c>
      <c r="I96" s="1">
        <v>0</v>
      </c>
      <c r="J96" s="1" t="b">
        <v>0</v>
      </c>
      <c r="K96" s="284">
        <v>94</v>
      </c>
      <c r="L96" t="s">
        <v>439</v>
      </c>
      <c r="M96" t="s">
        <v>437</v>
      </c>
      <c r="N96" s="323" t="s">
        <v>459</v>
      </c>
      <c r="O96" s="76">
        <v>17350</v>
      </c>
      <c r="P96" s="76">
        <v>202614</v>
      </c>
      <c r="Q96" s="76">
        <v>51196</v>
      </c>
      <c r="R96" s="76">
        <v>0</v>
      </c>
      <c r="S96" s="76">
        <v>0</v>
      </c>
      <c r="T96" s="76">
        <v>271160</v>
      </c>
      <c r="U96">
        <v>7384</v>
      </c>
      <c r="V96">
        <v>0</v>
      </c>
      <c r="W96">
        <v>21386</v>
      </c>
      <c r="X96">
        <v>8925</v>
      </c>
      <c r="Y96">
        <v>3591</v>
      </c>
      <c r="AB96">
        <v>38395</v>
      </c>
      <c r="AC96">
        <v>137019</v>
      </c>
      <c r="AD96">
        <v>216700</v>
      </c>
      <c r="AE96" s="1">
        <v>2</v>
      </c>
      <c r="AF96" s="1">
        <v>2</v>
      </c>
      <c r="AG96" s="1">
        <v>81</v>
      </c>
      <c r="AH96" s="1">
        <v>0</v>
      </c>
      <c r="AI96" s="1">
        <v>0</v>
      </c>
      <c r="AJ96" s="1">
        <v>0</v>
      </c>
      <c r="AK96" s="1">
        <v>0</v>
      </c>
      <c r="AL96" s="1">
        <v>0</v>
      </c>
      <c r="AM96" s="1">
        <v>0</v>
      </c>
      <c r="AN96" s="1">
        <v>0</v>
      </c>
      <c r="AO96" s="1">
        <v>0</v>
      </c>
      <c r="AP96" s="1">
        <v>0</v>
      </c>
      <c r="AQ96" s="1">
        <v>1</v>
      </c>
      <c r="AR96" s="1">
        <v>1</v>
      </c>
      <c r="AS96" s="1">
        <v>59</v>
      </c>
      <c r="AT96" s="1">
        <v>0</v>
      </c>
      <c r="AU96" s="1">
        <v>0</v>
      </c>
      <c r="AV96" s="1">
        <v>0</v>
      </c>
      <c r="AW96" s="1">
        <v>0</v>
      </c>
      <c r="AX96" s="1">
        <v>0</v>
      </c>
      <c r="AY96" s="1">
        <v>0</v>
      </c>
      <c r="AZ96" s="1">
        <v>0</v>
      </c>
      <c r="BA96" s="1">
        <v>0</v>
      </c>
      <c r="BB96" s="1">
        <v>0</v>
      </c>
      <c r="BC96" s="3">
        <v>0</v>
      </c>
      <c r="BD96" s="3">
        <v>0</v>
      </c>
      <c r="BE96" s="3">
        <v>0</v>
      </c>
      <c r="BF96" s="3">
        <v>0</v>
      </c>
      <c r="BG96" s="241">
        <v>1</v>
      </c>
      <c r="BH96" s="242">
        <v>1</v>
      </c>
      <c r="BI96" s="242">
        <v>59</v>
      </c>
      <c r="BJ96" s="243">
        <v>0</v>
      </c>
      <c r="BK96">
        <v>1</v>
      </c>
      <c r="BL96">
        <v>185</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s="244">
        <v>0</v>
      </c>
      <c r="CJ96" s="244">
        <v>0</v>
      </c>
      <c r="CK96" s="244">
        <v>0</v>
      </c>
      <c r="CL96" s="244">
        <v>0</v>
      </c>
      <c r="CM96" s="241">
        <v>0</v>
      </c>
      <c r="CN96" s="242">
        <v>0</v>
      </c>
      <c r="CO96" s="242">
        <v>0</v>
      </c>
      <c r="CP96" s="243">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1">
        <v>0</v>
      </c>
      <c r="DO96" s="244">
        <v>0</v>
      </c>
      <c r="DP96" s="244">
        <v>0</v>
      </c>
      <c r="DQ96" s="244">
        <v>0</v>
      </c>
      <c r="DR96" s="244">
        <v>0</v>
      </c>
      <c r="DS96" s="241">
        <v>0</v>
      </c>
      <c r="DT96" s="242">
        <v>0</v>
      </c>
      <c r="DU96" s="242">
        <v>0</v>
      </c>
      <c r="DV96" s="243">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s="244">
        <v>0</v>
      </c>
      <c r="EV96" s="244">
        <v>0</v>
      </c>
      <c r="EW96" s="244">
        <v>0</v>
      </c>
      <c r="EX96" s="244">
        <v>0</v>
      </c>
      <c r="EY96" s="241">
        <v>0</v>
      </c>
      <c r="EZ96" s="242">
        <v>0</v>
      </c>
      <c r="FA96" s="242">
        <v>0</v>
      </c>
      <c r="FB96" s="243">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21</v>
      </c>
      <c r="GN96">
        <v>0</v>
      </c>
      <c r="GO96">
        <v>21</v>
      </c>
      <c r="GP96">
        <v>0</v>
      </c>
      <c r="GQ96">
        <v>0</v>
      </c>
      <c r="GR96">
        <v>0</v>
      </c>
      <c r="GS96">
        <v>0</v>
      </c>
      <c r="GT96">
        <v>8197</v>
      </c>
      <c r="GU96">
        <v>6</v>
      </c>
      <c r="GV96">
        <v>6</v>
      </c>
      <c r="GW96">
        <v>0</v>
      </c>
      <c r="GX96">
        <v>0</v>
      </c>
      <c r="GY96">
        <v>35</v>
      </c>
      <c r="GZ96">
        <v>2595</v>
      </c>
      <c r="HA96">
        <v>0</v>
      </c>
      <c r="HB96">
        <v>0</v>
      </c>
      <c r="HC96">
        <v>0</v>
      </c>
      <c r="HD96">
        <v>0</v>
      </c>
      <c r="HE96">
        <v>0</v>
      </c>
      <c r="HF96">
        <v>0</v>
      </c>
      <c r="HG96">
        <v>9</v>
      </c>
      <c r="HH96">
        <v>0</v>
      </c>
      <c r="HI96">
        <v>20</v>
      </c>
      <c r="HJ96">
        <v>0</v>
      </c>
      <c r="HK96">
        <v>1</v>
      </c>
      <c r="HL96">
        <v>7</v>
      </c>
      <c r="HM96">
        <v>4</v>
      </c>
      <c r="HN96">
        <v>0</v>
      </c>
      <c r="HO96">
        <v>0</v>
      </c>
      <c r="HP96">
        <v>0</v>
      </c>
      <c r="HQ96" s="139">
        <v>1</v>
      </c>
      <c r="HR96" s="140">
        <v>0</v>
      </c>
      <c r="HS96" s="140">
        <v>0</v>
      </c>
      <c r="HT96" s="140">
        <v>0</v>
      </c>
      <c r="HU96" s="140">
        <v>0</v>
      </c>
      <c r="HV96" s="139">
        <v>0</v>
      </c>
      <c r="HW96" s="140">
        <v>0</v>
      </c>
      <c r="HX96" s="140">
        <v>0</v>
      </c>
      <c r="HY96" s="140">
        <v>0</v>
      </c>
      <c r="HZ96" s="140">
        <v>0</v>
      </c>
      <c r="IA96" s="139">
        <v>0</v>
      </c>
      <c r="IB96" s="140">
        <v>0</v>
      </c>
      <c r="IC96" s="140">
        <v>0</v>
      </c>
      <c r="ID96" s="140">
        <v>0</v>
      </c>
      <c r="IE96" s="140">
        <v>0</v>
      </c>
      <c r="IF96" s="139">
        <v>8</v>
      </c>
      <c r="IG96" s="140">
        <v>4</v>
      </c>
      <c r="IH96" s="140">
        <v>0</v>
      </c>
      <c r="II96" s="140">
        <v>0</v>
      </c>
      <c r="IJ96" s="140">
        <v>0</v>
      </c>
      <c r="IK96" s="140">
        <v>0</v>
      </c>
      <c r="IL96" s="140">
        <v>0</v>
      </c>
      <c r="IM96" s="140">
        <v>0</v>
      </c>
      <c r="IN96" s="139">
        <v>0</v>
      </c>
      <c r="IO96" s="140">
        <v>0</v>
      </c>
      <c r="IP96" s="140">
        <v>0</v>
      </c>
      <c r="IQ96" s="140">
        <v>0</v>
      </c>
      <c r="IR96" s="141">
        <v>0</v>
      </c>
      <c r="IS96" s="139">
        <v>5</v>
      </c>
      <c r="IT96" s="141">
        <v>1</v>
      </c>
      <c r="IU96" s="141">
        <v>11</v>
      </c>
      <c r="IV96" s="141">
        <v>1</v>
      </c>
      <c r="IW96" s="180">
        <v>12</v>
      </c>
      <c r="IX96" s="182">
        <v>8.3333333333333329E-2</v>
      </c>
      <c r="IY96" s="182">
        <v>0.41666666666666669</v>
      </c>
      <c r="IZ96" s="183">
        <v>0</v>
      </c>
      <c r="JA96" s="140">
        <v>0</v>
      </c>
      <c r="JB96" s="140">
        <v>0</v>
      </c>
      <c r="JC96" s="1" t="s">
        <v>427</v>
      </c>
      <c r="JD96" s="1" t="s">
        <v>426</v>
      </c>
      <c r="JE96" s="1" t="s">
        <v>427</v>
      </c>
      <c r="JF96" s="1" t="s">
        <v>427</v>
      </c>
      <c r="JG96" s="1">
        <v>0</v>
      </c>
      <c r="JH96" s="1">
        <v>0</v>
      </c>
      <c r="JI96" s="284"/>
      <c r="JM96" s="261"/>
      <c r="JN96" s="262"/>
      <c r="JO96" s="284"/>
      <c r="JP96" s="284"/>
    </row>
    <row r="97" spans="1:276" x14ac:dyDescent="0.25">
      <c r="A97" s="2">
        <f>IF(OR('Table 1'!$L$2="All Regions",'Table 1'!$L$2=" "), 1,IF('Table 1'!$L$2='DATA TEMPLATE 1617'!L97,1,0))</f>
        <v>1</v>
      </c>
      <c r="B97" s="2">
        <f>IF(OR('Table 1'!$L$3="All Disciplines",'Table 1'!$L$3=" "), 1,IF('Table 1'!$L$3='DATA TEMPLATE 1617'!M97,1,0))</f>
        <v>1</v>
      </c>
      <c r="C97" s="2">
        <f>IF(OR('Table 1'!$L$4="All Organisations",'Table 1'!$L$4=" "), 1,IF('Table 1'!$L$4='DATA TEMPLATE 1617'!N97,1,0))</f>
        <v>1</v>
      </c>
      <c r="D97" s="2">
        <f t="shared" si="5"/>
        <v>3</v>
      </c>
      <c r="E97" s="236">
        <f>IF('Table 2'!$L$2="All Diverse Led",$IZ97,IF('Table 2'!$L$2='DATA TEMPLATE 1617'!JG97,4,0))</f>
        <v>0</v>
      </c>
      <c r="F97" s="236">
        <f>IF('Table 2'!$L$2="All Diverse Led",$IZ97,IF('Table 2'!$L$2='DATA TEMPLATE 1617'!JH97,4,0))</f>
        <v>0</v>
      </c>
      <c r="G97" s="237">
        <f t="shared" si="4"/>
        <v>0</v>
      </c>
      <c r="H97" s="1" t="s">
        <v>471</v>
      </c>
      <c r="I97" s="1">
        <v>0</v>
      </c>
      <c r="J97" s="1" t="b">
        <v>0</v>
      </c>
      <c r="K97" s="284">
        <v>95</v>
      </c>
      <c r="L97" t="s">
        <v>439</v>
      </c>
      <c r="M97" t="s">
        <v>437</v>
      </c>
      <c r="N97" s="323" t="s">
        <v>460</v>
      </c>
      <c r="O97" s="76">
        <v>618824</v>
      </c>
      <c r="P97" s="76">
        <v>257666</v>
      </c>
      <c r="Q97" s="76">
        <v>54791</v>
      </c>
      <c r="R97" s="76">
        <v>30000</v>
      </c>
      <c r="S97" s="76">
        <v>0</v>
      </c>
      <c r="T97" s="76">
        <v>961281</v>
      </c>
      <c r="U97">
        <v>529240</v>
      </c>
      <c r="V97">
        <v>4822</v>
      </c>
      <c r="W97">
        <v>118896</v>
      </c>
      <c r="X97">
        <v>95000</v>
      </c>
      <c r="Y97">
        <v>0</v>
      </c>
      <c r="AB97">
        <v>83807</v>
      </c>
      <c r="AC97">
        <v>101902</v>
      </c>
      <c r="AD97">
        <v>933667</v>
      </c>
      <c r="AE97" s="1">
        <v>54</v>
      </c>
      <c r="AF97" s="1">
        <v>0</v>
      </c>
      <c r="AG97" s="1">
        <v>0</v>
      </c>
      <c r="AH97" s="249">
        <v>1000790</v>
      </c>
      <c r="AI97" s="1">
        <v>1</v>
      </c>
      <c r="AJ97" s="1">
        <v>1</v>
      </c>
      <c r="AK97" s="1">
        <v>0</v>
      </c>
      <c r="AL97" s="1">
        <v>4000</v>
      </c>
      <c r="AM97" s="1">
        <v>4</v>
      </c>
      <c r="AN97" s="1">
        <v>2</v>
      </c>
      <c r="AO97" s="1">
        <v>0</v>
      </c>
      <c r="AP97" s="1">
        <v>500</v>
      </c>
      <c r="AQ97" s="1">
        <v>0</v>
      </c>
      <c r="AR97" s="1">
        <v>0</v>
      </c>
      <c r="AS97" s="1">
        <v>0</v>
      </c>
      <c r="AT97" s="1">
        <v>0</v>
      </c>
      <c r="AU97" s="1">
        <v>0</v>
      </c>
      <c r="AV97" s="1">
        <v>0</v>
      </c>
      <c r="AW97" s="1">
        <v>0</v>
      </c>
      <c r="AX97" s="1">
        <v>0</v>
      </c>
      <c r="AY97" s="1">
        <v>0</v>
      </c>
      <c r="AZ97" s="1">
        <v>0</v>
      </c>
      <c r="BA97" s="1">
        <v>0</v>
      </c>
      <c r="BB97" s="1">
        <v>0</v>
      </c>
      <c r="BC97" s="3">
        <v>5</v>
      </c>
      <c r="BD97" s="3">
        <v>3</v>
      </c>
      <c r="BE97" s="3">
        <v>0</v>
      </c>
      <c r="BF97" s="3">
        <v>4500</v>
      </c>
      <c r="BG97" s="241">
        <v>0</v>
      </c>
      <c r="BH97" s="242">
        <v>0</v>
      </c>
      <c r="BI97" s="242">
        <v>0</v>
      </c>
      <c r="BJ97" s="243">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s="244">
        <v>0</v>
      </c>
      <c r="CJ97" s="244">
        <v>0</v>
      </c>
      <c r="CK97" s="244">
        <v>0</v>
      </c>
      <c r="CL97" s="244">
        <v>0</v>
      </c>
      <c r="CM97" s="241">
        <v>0</v>
      </c>
      <c r="CN97" s="242">
        <v>0</v>
      </c>
      <c r="CO97" s="242">
        <v>0</v>
      </c>
      <c r="CP97" s="243">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1">
        <v>0</v>
      </c>
      <c r="DO97" s="244">
        <v>0</v>
      </c>
      <c r="DP97" s="244">
        <v>0</v>
      </c>
      <c r="DQ97" s="244">
        <v>0</v>
      </c>
      <c r="DR97" s="244">
        <v>0</v>
      </c>
      <c r="DS97" s="241">
        <v>0</v>
      </c>
      <c r="DT97" s="242">
        <v>0</v>
      </c>
      <c r="DU97" s="242">
        <v>0</v>
      </c>
      <c r="DV97" s="243">
        <v>0</v>
      </c>
      <c r="DW97">
        <v>10</v>
      </c>
      <c r="DX97">
        <v>0</v>
      </c>
      <c r="DY97">
        <v>0</v>
      </c>
      <c r="DZ97">
        <v>31950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s="244">
        <v>0</v>
      </c>
      <c r="EV97" s="244">
        <v>0</v>
      </c>
      <c r="EW97" s="244">
        <v>0</v>
      </c>
      <c r="EX97" s="244">
        <v>0</v>
      </c>
      <c r="EY97" s="241">
        <v>0</v>
      </c>
      <c r="EZ97" s="242">
        <v>0</v>
      </c>
      <c r="FA97" s="242">
        <v>0</v>
      </c>
      <c r="FB97" s="243">
        <v>0</v>
      </c>
      <c r="FC97">
        <v>2</v>
      </c>
      <c r="FD97">
        <v>0</v>
      </c>
      <c r="FE97">
        <v>500000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6</v>
      </c>
      <c r="GT97">
        <v>13272</v>
      </c>
      <c r="GU97">
        <v>0</v>
      </c>
      <c r="GV97">
        <v>0</v>
      </c>
      <c r="GW97">
        <v>0</v>
      </c>
      <c r="GX97">
        <v>0</v>
      </c>
      <c r="GY97">
        <v>6</v>
      </c>
      <c r="GZ97">
        <v>481</v>
      </c>
      <c r="HA97">
        <v>0</v>
      </c>
      <c r="HB97">
        <v>0</v>
      </c>
      <c r="HC97">
        <v>0</v>
      </c>
      <c r="HD97">
        <v>0</v>
      </c>
      <c r="HE97">
        <v>0</v>
      </c>
      <c r="HF97">
        <v>0</v>
      </c>
      <c r="HG97">
        <v>0</v>
      </c>
      <c r="HH97">
        <v>0</v>
      </c>
      <c r="HI97">
        <v>6</v>
      </c>
      <c r="HJ97">
        <v>2</v>
      </c>
      <c r="HK97">
        <v>0</v>
      </c>
      <c r="HL97">
        <v>4</v>
      </c>
      <c r="HM97">
        <v>4</v>
      </c>
      <c r="HN97">
        <v>0</v>
      </c>
      <c r="HO97">
        <v>0</v>
      </c>
      <c r="HP97">
        <v>0</v>
      </c>
      <c r="HQ97" s="139">
        <v>2</v>
      </c>
      <c r="HR97" s="140">
        <v>2</v>
      </c>
      <c r="HS97" s="140">
        <v>0</v>
      </c>
      <c r="HT97" s="140">
        <v>0</v>
      </c>
      <c r="HU97" s="140">
        <v>0</v>
      </c>
      <c r="HV97" s="139">
        <v>5</v>
      </c>
      <c r="HW97" s="140">
        <v>0</v>
      </c>
      <c r="HX97" s="140">
        <v>0</v>
      </c>
      <c r="HY97" s="140">
        <v>0</v>
      </c>
      <c r="HZ97" s="140">
        <v>0</v>
      </c>
      <c r="IA97" s="139">
        <v>0</v>
      </c>
      <c r="IB97" s="140">
        <v>0</v>
      </c>
      <c r="IC97" s="140">
        <v>0</v>
      </c>
      <c r="ID97" s="140">
        <v>0</v>
      </c>
      <c r="IE97" s="140">
        <v>0</v>
      </c>
      <c r="IF97" s="139">
        <v>11</v>
      </c>
      <c r="IG97" s="140">
        <v>6</v>
      </c>
      <c r="IH97" s="140">
        <v>0</v>
      </c>
      <c r="II97" s="140">
        <v>0</v>
      </c>
      <c r="IJ97" s="140">
        <v>0</v>
      </c>
      <c r="IK97" s="140">
        <v>0</v>
      </c>
      <c r="IL97" s="140">
        <v>1</v>
      </c>
      <c r="IM97" s="140">
        <v>0</v>
      </c>
      <c r="IN97" s="139">
        <v>1</v>
      </c>
      <c r="IO97" s="140">
        <v>2</v>
      </c>
      <c r="IP97" s="140">
        <v>0</v>
      </c>
      <c r="IQ97" s="140">
        <v>0</v>
      </c>
      <c r="IR97" s="141">
        <v>2</v>
      </c>
      <c r="IS97" s="139">
        <v>1</v>
      </c>
      <c r="IT97" s="141">
        <v>3</v>
      </c>
      <c r="IU97" s="141">
        <v>8</v>
      </c>
      <c r="IV97" s="141">
        <v>9</v>
      </c>
      <c r="IW97" s="180">
        <v>17</v>
      </c>
      <c r="IX97" s="182">
        <v>0.23529411764705882</v>
      </c>
      <c r="IY97" s="182">
        <v>0.17647058823529413</v>
      </c>
      <c r="IZ97" s="183">
        <v>0</v>
      </c>
      <c r="JA97" s="140">
        <v>0</v>
      </c>
      <c r="JB97" s="140">
        <v>0</v>
      </c>
      <c r="JC97" s="1" t="s">
        <v>427</v>
      </c>
      <c r="JD97" s="1" t="s">
        <v>427</v>
      </c>
      <c r="JE97" s="1" t="s">
        <v>427</v>
      </c>
      <c r="JF97" s="1" t="s">
        <v>427</v>
      </c>
      <c r="JG97" s="1">
        <v>0</v>
      </c>
      <c r="JH97" s="1">
        <v>0</v>
      </c>
      <c r="JI97" s="284"/>
      <c r="JM97" s="261"/>
      <c r="JN97" s="262"/>
      <c r="JO97" s="284"/>
      <c r="JP97" s="284"/>
    </row>
    <row r="98" spans="1:276" x14ac:dyDescent="0.25">
      <c r="A98" s="2">
        <f>IF(OR('Table 1'!$L$2="All Regions",'Table 1'!$L$2=" "), 1,IF('Table 1'!$L$2='DATA TEMPLATE 1617'!L98,1,0))</f>
        <v>1</v>
      </c>
      <c r="B98" s="2">
        <f>IF(OR('Table 1'!$L$3="All Disciplines",'Table 1'!$L$3=" "), 1,IF('Table 1'!$L$3='DATA TEMPLATE 1617'!M98,1,0))</f>
        <v>1</v>
      </c>
      <c r="C98" s="2">
        <f>IF(OR('Table 1'!$L$4="All Organisations",'Table 1'!$L$4=" "), 1,IF('Table 1'!$L$4='DATA TEMPLATE 1617'!N98,1,0))</f>
        <v>1</v>
      </c>
      <c r="D98" s="2">
        <f t="shared" si="5"/>
        <v>3</v>
      </c>
      <c r="E98" s="236">
        <f>IF('Table 2'!$L$2="All Diverse Led",$IZ98,IF('Table 2'!$L$2='DATA TEMPLATE 1617'!JG98,4,0))</f>
        <v>0</v>
      </c>
      <c r="F98" s="236">
        <f>IF('Table 2'!$L$2="All Diverse Led",$IZ98,IF('Table 2'!$L$2='DATA TEMPLATE 1617'!JH98,4,0))</f>
        <v>0</v>
      </c>
      <c r="G98" s="237">
        <f t="shared" si="4"/>
        <v>0</v>
      </c>
      <c r="H98" s="1" t="s">
        <v>471</v>
      </c>
      <c r="I98" s="1">
        <v>0</v>
      </c>
      <c r="J98" s="1" t="b">
        <v>0</v>
      </c>
      <c r="K98" s="284">
        <v>96</v>
      </c>
      <c r="L98" t="s">
        <v>439</v>
      </c>
      <c r="M98" t="s">
        <v>436</v>
      </c>
      <c r="N98" s="323" t="s">
        <v>459</v>
      </c>
      <c r="O98" s="76">
        <v>149949</v>
      </c>
      <c r="P98" s="76">
        <v>463142</v>
      </c>
      <c r="Q98" s="76">
        <v>186518</v>
      </c>
      <c r="R98" s="76">
        <v>5000</v>
      </c>
      <c r="S98" s="76">
        <v>300</v>
      </c>
      <c r="T98" s="76">
        <v>804909</v>
      </c>
      <c r="U98">
        <v>344761</v>
      </c>
      <c r="V98">
        <v>46962</v>
      </c>
      <c r="W98">
        <v>2729</v>
      </c>
      <c r="X98">
        <v>60836</v>
      </c>
      <c r="Y98">
        <v>329</v>
      </c>
      <c r="AB98">
        <v>111244</v>
      </c>
      <c r="AC98">
        <v>0</v>
      </c>
      <c r="AD98">
        <v>566861</v>
      </c>
      <c r="AE98" s="1">
        <v>0</v>
      </c>
      <c r="AF98" s="1">
        <v>0</v>
      </c>
      <c r="AG98" s="1">
        <v>0</v>
      </c>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3">
        <v>0</v>
      </c>
      <c r="BD98" s="3">
        <v>0</v>
      </c>
      <c r="BE98" s="3">
        <v>0</v>
      </c>
      <c r="BF98" s="3">
        <v>0</v>
      </c>
      <c r="BG98" s="241">
        <v>0</v>
      </c>
      <c r="BH98" s="242">
        <v>0</v>
      </c>
      <c r="BI98" s="242">
        <v>0</v>
      </c>
      <c r="BJ98" s="243">
        <v>0</v>
      </c>
      <c r="BK98">
        <v>12</v>
      </c>
      <c r="BL98">
        <v>668</v>
      </c>
      <c r="BM98">
        <v>138734</v>
      </c>
      <c r="BN98">
        <v>6600</v>
      </c>
      <c r="BO98">
        <v>2</v>
      </c>
      <c r="BP98">
        <v>82</v>
      </c>
      <c r="BQ98">
        <v>30975</v>
      </c>
      <c r="BR98">
        <v>0</v>
      </c>
      <c r="BS98">
        <v>11</v>
      </c>
      <c r="BT98">
        <v>898</v>
      </c>
      <c r="BU98">
        <v>1026480</v>
      </c>
      <c r="BV98">
        <v>0</v>
      </c>
      <c r="BW98">
        <v>0</v>
      </c>
      <c r="BX98">
        <v>0</v>
      </c>
      <c r="BY98">
        <v>0</v>
      </c>
      <c r="BZ98">
        <v>0</v>
      </c>
      <c r="CA98">
        <v>0</v>
      </c>
      <c r="CB98">
        <v>0</v>
      </c>
      <c r="CC98">
        <v>0</v>
      </c>
      <c r="CD98">
        <v>0</v>
      </c>
      <c r="CE98">
        <v>0</v>
      </c>
      <c r="CF98">
        <v>0</v>
      </c>
      <c r="CG98">
        <v>0</v>
      </c>
      <c r="CH98">
        <v>0</v>
      </c>
      <c r="CI98" s="244">
        <v>13</v>
      </c>
      <c r="CJ98" s="244">
        <v>980</v>
      </c>
      <c r="CK98" s="244">
        <v>1057455</v>
      </c>
      <c r="CL98" s="244">
        <v>0</v>
      </c>
      <c r="CM98" s="241">
        <v>0</v>
      </c>
      <c r="CN98" s="242">
        <v>0</v>
      </c>
      <c r="CO98" s="242">
        <v>0</v>
      </c>
      <c r="CP98" s="243">
        <v>0</v>
      </c>
      <c r="CQ98" s="1">
        <v>21</v>
      </c>
      <c r="CR98" s="1">
        <v>22</v>
      </c>
      <c r="CS98" s="1">
        <v>1886</v>
      </c>
      <c r="CT98" s="1">
        <v>0</v>
      </c>
      <c r="CU98" s="1">
        <v>5</v>
      </c>
      <c r="CV98" s="1">
        <v>5</v>
      </c>
      <c r="CW98" s="1">
        <v>258</v>
      </c>
      <c r="CX98" s="1">
        <v>0</v>
      </c>
      <c r="CY98" s="1">
        <v>4</v>
      </c>
      <c r="CZ98" s="1">
        <v>6</v>
      </c>
      <c r="DA98" s="1">
        <v>53</v>
      </c>
      <c r="DB98" s="1">
        <v>400</v>
      </c>
      <c r="DC98" s="1">
        <v>0</v>
      </c>
      <c r="DD98" s="1">
        <v>0</v>
      </c>
      <c r="DE98" s="1">
        <v>0</v>
      </c>
      <c r="DF98" s="1">
        <v>0</v>
      </c>
      <c r="DG98" s="1">
        <v>0</v>
      </c>
      <c r="DH98" s="1">
        <v>0</v>
      </c>
      <c r="DI98" s="1">
        <v>0</v>
      </c>
      <c r="DJ98" s="1">
        <v>0</v>
      </c>
      <c r="DK98" s="1">
        <v>0</v>
      </c>
      <c r="DL98" s="1">
        <v>0</v>
      </c>
      <c r="DM98" s="1">
        <v>0</v>
      </c>
      <c r="DN98" s="1">
        <v>0</v>
      </c>
      <c r="DO98" s="244">
        <v>9</v>
      </c>
      <c r="DP98" s="244">
        <v>11</v>
      </c>
      <c r="DQ98" s="244">
        <v>311</v>
      </c>
      <c r="DR98" s="244">
        <v>400</v>
      </c>
      <c r="DS98" s="241">
        <v>0</v>
      </c>
      <c r="DT98" s="242">
        <v>0</v>
      </c>
      <c r="DU98" s="242">
        <v>0</v>
      </c>
      <c r="DV98" s="243">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s="244">
        <v>0</v>
      </c>
      <c r="EV98" s="244">
        <v>0</v>
      </c>
      <c r="EW98" s="244">
        <v>0</v>
      </c>
      <c r="EX98" s="244">
        <v>0</v>
      </c>
      <c r="EY98" s="241">
        <v>0</v>
      </c>
      <c r="EZ98" s="242">
        <v>0</v>
      </c>
      <c r="FA98" s="242">
        <v>0</v>
      </c>
      <c r="FB98" s="24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1</v>
      </c>
      <c r="FX98">
        <v>500</v>
      </c>
      <c r="FY98">
        <v>13</v>
      </c>
      <c r="FZ98">
        <v>0</v>
      </c>
      <c r="GA98">
        <v>32</v>
      </c>
      <c r="GB98">
        <v>0</v>
      </c>
      <c r="GC98">
        <v>55</v>
      </c>
      <c r="GD98">
        <v>42730</v>
      </c>
      <c r="GE98">
        <v>190</v>
      </c>
      <c r="GF98">
        <v>0</v>
      </c>
      <c r="GG98">
        <v>278</v>
      </c>
      <c r="GH98">
        <v>0</v>
      </c>
      <c r="GI98">
        <v>0</v>
      </c>
      <c r="GJ98">
        <v>0</v>
      </c>
      <c r="GK98">
        <v>7</v>
      </c>
      <c r="GL98">
        <v>276</v>
      </c>
      <c r="GM98">
        <v>5</v>
      </c>
      <c r="GN98">
        <v>82256</v>
      </c>
      <c r="GO98">
        <v>16</v>
      </c>
      <c r="GP98">
        <v>0</v>
      </c>
      <c r="GQ98">
        <v>0</v>
      </c>
      <c r="GR98">
        <v>0</v>
      </c>
      <c r="GS98">
        <v>82256</v>
      </c>
      <c r="GT98">
        <v>82256</v>
      </c>
      <c r="GU98">
        <v>0</v>
      </c>
      <c r="GV98">
        <v>0</v>
      </c>
      <c r="GW98">
        <v>52</v>
      </c>
      <c r="GX98">
        <v>1291</v>
      </c>
      <c r="GY98">
        <v>0</v>
      </c>
      <c r="GZ98">
        <v>0</v>
      </c>
      <c r="HA98">
        <v>2</v>
      </c>
      <c r="HB98">
        <v>104</v>
      </c>
      <c r="HC98">
        <v>0</v>
      </c>
      <c r="HD98">
        <v>0</v>
      </c>
      <c r="HE98">
        <v>0</v>
      </c>
      <c r="HF98">
        <v>0</v>
      </c>
      <c r="HG98">
        <v>0</v>
      </c>
      <c r="HH98">
        <v>0</v>
      </c>
      <c r="HI98">
        <v>0</v>
      </c>
      <c r="HJ98">
        <v>0</v>
      </c>
      <c r="HK98">
        <v>0</v>
      </c>
      <c r="HL98">
        <v>4</v>
      </c>
      <c r="HM98">
        <v>5</v>
      </c>
      <c r="HN98">
        <v>0</v>
      </c>
      <c r="HO98">
        <v>0</v>
      </c>
      <c r="HP98">
        <v>0</v>
      </c>
      <c r="HQ98" s="139">
        <v>0</v>
      </c>
      <c r="HR98" s="140">
        <v>0</v>
      </c>
      <c r="HS98" s="140">
        <v>1</v>
      </c>
      <c r="HT98" s="140">
        <v>0</v>
      </c>
      <c r="HU98" s="140">
        <v>0</v>
      </c>
      <c r="HV98" s="139">
        <v>0</v>
      </c>
      <c r="HW98" s="140">
        <v>0</v>
      </c>
      <c r="HX98" s="140">
        <v>0</v>
      </c>
      <c r="HY98" s="140">
        <v>0</v>
      </c>
      <c r="HZ98" s="140">
        <v>0</v>
      </c>
      <c r="IA98" s="139">
        <v>0</v>
      </c>
      <c r="IB98" s="140">
        <v>0</v>
      </c>
      <c r="IC98" s="140">
        <v>0</v>
      </c>
      <c r="ID98" s="140">
        <v>0</v>
      </c>
      <c r="IE98" s="140">
        <v>0</v>
      </c>
      <c r="IF98" s="139">
        <v>4</v>
      </c>
      <c r="IG98" s="140">
        <v>5</v>
      </c>
      <c r="IH98" s="140">
        <v>1</v>
      </c>
      <c r="II98" s="140">
        <v>0</v>
      </c>
      <c r="IJ98" s="140">
        <v>0</v>
      </c>
      <c r="IK98" s="140">
        <v>0</v>
      </c>
      <c r="IL98" s="140">
        <v>0</v>
      </c>
      <c r="IM98" s="140">
        <v>0</v>
      </c>
      <c r="IN98" s="139">
        <v>0</v>
      </c>
      <c r="IO98" s="140">
        <v>0</v>
      </c>
      <c r="IP98" s="140">
        <v>0</v>
      </c>
      <c r="IQ98" s="140">
        <v>0</v>
      </c>
      <c r="IR98" s="141">
        <v>0</v>
      </c>
      <c r="IS98" s="139">
        <v>0</v>
      </c>
      <c r="IT98" s="141">
        <v>2</v>
      </c>
      <c r="IU98" s="141">
        <v>9</v>
      </c>
      <c r="IV98" s="141">
        <v>1</v>
      </c>
      <c r="IW98" s="180">
        <v>10</v>
      </c>
      <c r="IX98" s="182">
        <v>0.2</v>
      </c>
      <c r="IY98" s="182">
        <v>0</v>
      </c>
      <c r="IZ98" s="183">
        <v>0</v>
      </c>
      <c r="JA98" s="140">
        <v>0</v>
      </c>
      <c r="JB98" s="140">
        <v>0</v>
      </c>
      <c r="JC98" s="1" t="s">
        <v>427</v>
      </c>
      <c r="JD98" s="1" t="s">
        <v>427</v>
      </c>
      <c r="JE98" s="1" t="s">
        <v>427</v>
      </c>
      <c r="JF98" s="1" t="s">
        <v>427</v>
      </c>
      <c r="JG98" s="1">
        <v>0</v>
      </c>
      <c r="JH98" s="1">
        <v>0</v>
      </c>
      <c r="JI98" s="284"/>
      <c r="JM98" s="261"/>
      <c r="JN98" s="262"/>
      <c r="JO98" s="284"/>
      <c r="JP98" s="284"/>
    </row>
    <row r="99" spans="1:276" x14ac:dyDescent="0.25">
      <c r="A99" s="2">
        <f>IF(OR('Table 1'!$L$2="All Regions",'Table 1'!$L$2=" "), 1,IF('Table 1'!$L$2='DATA TEMPLATE 1617'!L99,1,0))</f>
        <v>1</v>
      </c>
      <c r="B99" s="2">
        <f>IF(OR('Table 1'!$L$3="All Disciplines",'Table 1'!$L$3=" "), 1,IF('Table 1'!$L$3='DATA TEMPLATE 1617'!M99,1,0))</f>
        <v>1</v>
      </c>
      <c r="C99" s="2">
        <f>IF(OR('Table 1'!$L$4="All Organisations",'Table 1'!$L$4=" "), 1,IF('Table 1'!$L$4='DATA TEMPLATE 1617'!N99,1,0))</f>
        <v>1</v>
      </c>
      <c r="D99" s="2">
        <f t="shared" si="5"/>
        <v>3</v>
      </c>
      <c r="E99" s="236">
        <f>IF('Table 2'!$L$2="All Diverse Led",$IZ99,IF('Table 2'!$L$2='DATA TEMPLATE 1617'!JG99,4,0))</f>
        <v>0</v>
      </c>
      <c r="F99" s="236">
        <f>IF('Table 2'!$L$2="All Diverse Led",$IZ99,IF('Table 2'!$L$2='DATA TEMPLATE 1617'!JH99,4,0))</f>
        <v>0</v>
      </c>
      <c r="G99" s="237">
        <f t="shared" si="4"/>
        <v>0</v>
      </c>
      <c r="H99" s="1" t="s">
        <v>471</v>
      </c>
      <c r="I99" s="1">
        <v>0</v>
      </c>
      <c r="J99" s="1" t="b">
        <v>0</v>
      </c>
      <c r="K99" s="284">
        <v>97</v>
      </c>
      <c r="L99" t="s">
        <v>439</v>
      </c>
      <c r="M99" t="s">
        <v>443</v>
      </c>
      <c r="N99" s="323" t="s">
        <v>460</v>
      </c>
      <c r="O99" s="76">
        <v>295903</v>
      </c>
      <c r="P99" s="76">
        <v>320000</v>
      </c>
      <c r="Q99" s="76">
        <v>15717</v>
      </c>
      <c r="R99" s="76">
        <v>148800</v>
      </c>
      <c r="S99" s="76">
        <v>25340</v>
      </c>
      <c r="T99" s="76">
        <v>805760</v>
      </c>
      <c r="U99">
        <v>339008</v>
      </c>
      <c r="V99">
        <v>103032</v>
      </c>
      <c r="W99">
        <v>185622</v>
      </c>
      <c r="X99">
        <v>67606</v>
      </c>
      <c r="Y99">
        <v>16016</v>
      </c>
      <c r="AB99">
        <v>142824</v>
      </c>
      <c r="AC99">
        <v>20801</v>
      </c>
      <c r="AD99">
        <v>874909</v>
      </c>
      <c r="AE99" s="1">
        <v>120</v>
      </c>
      <c r="AF99" s="1">
        <v>60</v>
      </c>
      <c r="AG99" s="1">
        <v>10227</v>
      </c>
      <c r="AH99" s="1">
        <v>9841</v>
      </c>
      <c r="AI99" s="1">
        <v>0</v>
      </c>
      <c r="AJ99" s="1">
        <v>0</v>
      </c>
      <c r="AK99" s="1">
        <v>0</v>
      </c>
      <c r="AL99" s="1">
        <v>0</v>
      </c>
      <c r="AM99" s="1">
        <v>0</v>
      </c>
      <c r="AN99" s="1">
        <v>0</v>
      </c>
      <c r="AO99" s="1">
        <v>0</v>
      </c>
      <c r="AP99" s="1">
        <v>0</v>
      </c>
      <c r="AQ99" s="1">
        <v>66</v>
      </c>
      <c r="AR99" s="1">
        <v>15</v>
      </c>
      <c r="AS99" s="1">
        <v>719</v>
      </c>
      <c r="AT99" s="1">
        <v>8046</v>
      </c>
      <c r="AU99" s="1">
        <v>0</v>
      </c>
      <c r="AV99" s="1">
        <v>0</v>
      </c>
      <c r="AW99" s="1">
        <v>0</v>
      </c>
      <c r="AX99" s="1">
        <v>0</v>
      </c>
      <c r="AY99" s="1">
        <v>0</v>
      </c>
      <c r="AZ99" s="1">
        <v>0</v>
      </c>
      <c r="BA99" s="1">
        <v>0</v>
      </c>
      <c r="BB99" s="1">
        <v>0</v>
      </c>
      <c r="BC99" s="3">
        <v>0</v>
      </c>
      <c r="BD99" s="3">
        <v>0</v>
      </c>
      <c r="BE99" s="3">
        <v>0</v>
      </c>
      <c r="BF99" s="3">
        <v>0</v>
      </c>
      <c r="BG99" s="241">
        <v>66</v>
      </c>
      <c r="BH99" s="242">
        <v>15</v>
      </c>
      <c r="BI99" s="242">
        <v>719</v>
      </c>
      <c r="BJ99" s="243">
        <v>8046</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s="244">
        <v>0</v>
      </c>
      <c r="CJ99" s="244">
        <v>0</v>
      </c>
      <c r="CK99" s="244">
        <v>0</v>
      </c>
      <c r="CL99" s="244">
        <v>0</v>
      </c>
      <c r="CM99" s="241">
        <v>0</v>
      </c>
      <c r="CN99" s="242">
        <v>0</v>
      </c>
      <c r="CO99" s="242">
        <v>0</v>
      </c>
      <c r="CP99" s="243">
        <v>0</v>
      </c>
      <c r="CQ99" s="1">
        <v>16</v>
      </c>
      <c r="CR99" s="1">
        <v>3</v>
      </c>
      <c r="CS99" s="1">
        <v>38</v>
      </c>
      <c r="CT99" s="1">
        <v>200</v>
      </c>
      <c r="CU99" s="1">
        <v>0</v>
      </c>
      <c r="CV99" s="1">
        <v>0</v>
      </c>
      <c r="CW99" s="1">
        <v>0</v>
      </c>
      <c r="CX99" s="1">
        <v>0</v>
      </c>
      <c r="CY99" s="1">
        <v>0</v>
      </c>
      <c r="CZ99" s="1">
        <v>0</v>
      </c>
      <c r="DA99" s="1">
        <v>0</v>
      </c>
      <c r="DB99" s="1">
        <v>0</v>
      </c>
      <c r="DC99" s="1">
        <v>6</v>
      </c>
      <c r="DD99" s="1">
        <v>1</v>
      </c>
      <c r="DE99" s="1">
        <v>8</v>
      </c>
      <c r="DF99" s="1">
        <v>70</v>
      </c>
      <c r="DG99" s="1">
        <v>0</v>
      </c>
      <c r="DH99" s="1">
        <v>0</v>
      </c>
      <c r="DI99" s="1">
        <v>0</v>
      </c>
      <c r="DJ99" s="1">
        <v>0</v>
      </c>
      <c r="DK99" s="1">
        <v>0</v>
      </c>
      <c r="DL99" s="1">
        <v>0</v>
      </c>
      <c r="DM99" s="1">
        <v>0</v>
      </c>
      <c r="DN99" s="1">
        <v>0</v>
      </c>
      <c r="DO99" s="244">
        <v>0</v>
      </c>
      <c r="DP99" s="244">
        <v>0</v>
      </c>
      <c r="DQ99" s="244">
        <v>0</v>
      </c>
      <c r="DR99" s="244">
        <v>0</v>
      </c>
      <c r="DS99" s="241">
        <v>6</v>
      </c>
      <c r="DT99" s="242">
        <v>1</v>
      </c>
      <c r="DU99" s="242">
        <v>8</v>
      </c>
      <c r="DV99" s="243">
        <v>70</v>
      </c>
      <c r="DW99">
        <v>1</v>
      </c>
      <c r="DX99">
        <v>1</v>
      </c>
      <c r="DY99">
        <v>0</v>
      </c>
      <c r="DZ99">
        <v>3296</v>
      </c>
      <c r="EA99">
        <v>0</v>
      </c>
      <c r="EB99">
        <v>0</v>
      </c>
      <c r="EC99">
        <v>0</v>
      </c>
      <c r="ED99">
        <v>0</v>
      </c>
      <c r="EE99">
        <v>0</v>
      </c>
      <c r="EF99">
        <v>0</v>
      </c>
      <c r="EG99">
        <v>0</v>
      </c>
      <c r="EH99">
        <v>0</v>
      </c>
      <c r="EI99">
        <v>1</v>
      </c>
      <c r="EJ99">
        <v>1</v>
      </c>
      <c r="EK99">
        <v>0</v>
      </c>
      <c r="EL99">
        <v>1087</v>
      </c>
      <c r="EM99">
        <v>0</v>
      </c>
      <c r="EN99">
        <v>0</v>
      </c>
      <c r="EO99">
        <v>0</v>
      </c>
      <c r="EP99">
        <v>0</v>
      </c>
      <c r="EQ99">
        <v>0</v>
      </c>
      <c r="ER99">
        <v>0</v>
      </c>
      <c r="ES99">
        <v>0</v>
      </c>
      <c r="ET99">
        <v>0</v>
      </c>
      <c r="EU99" s="244">
        <v>0</v>
      </c>
      <c r="EV99" s="244">
        <v>0</v>
      </c>
      <c r="EW99" s="244">
        <v>0</v>
      </c>
      <c r="EX99" s="244">
        <v>0</v>
      </c>
      <c r="EY99" s="241">
        <v>1</v>
      </c>
      <c r="EZ99" s="242">
        <v>1</v>
      </c>
      <c r="FA99" s="242">
        <v>0</v>
      </c>
      <c r="FB99" s="243">
        <v>1087</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0</v>
      </c>
      <c r="HE99">
        <v>0</v>
      </c>
      <c r="HF99">
        <v>0</v>
      </c>
      <c r="HG99">
        <v>0</v>
      </c>
      <c r="HH99">
        <v>0</v>
      </c>
      <c r="HI99">
        <v>0</v>
      </c>
      <c r="HJ99">
        <v>0</v>
      </c>
      <c r="HK99">
        <v>0</v>
      </c>
      <c r="HL99">
        <v>3</v>
      </c>
      <c r="HM99">
        <v>6</v>
      </c>
      <c r="HN99">
        <v>0</v>
      </c>
      <c r="HO99">
        <v>0</v>
      </c>
      <c r="HP99">
        <v>0</v>
      </c>
      <c r="HQ99" s="139">
        <v>3</v>
      </c>
      <c r="HR99" s="140">
        <v>2</v>
      </c>
      <c r="HS99" s="140">
        <v>0</v>
      </c>
      <c r="HT99" s="140">
        <v>0</v>
      </c>
      <c r="HU99" s="140">
        <v>0</v>
      </c>
      <c r="HV99" s="139">
        <v>0</v>
      </c>
      <c r="HW99" s="140">
        <v>1</v>
      </c>
      <c r="HX99" s="140">
        <v>0</v>
      </c>
      <c r="HY99" s="140">
        <v>0</v>
      </c>
      <c r="HZ99" s="140">
        <v>0</v>
      </c>
      <c r="IA99" s="139">
        <v>0</v>
      </c>
      <c r="IB99" s="140">
        <v>0</v>
      </c>
      <c r="IC99" s="140">
        <v>0</v>
      </c>
      <c r="ID99" s="140">
        <v>0</v>
      </c>
      <c r="IE99" s="140">
        <v>0</v>
      </c>
      <c r="IF99" s="139">
        <v>6</v>
      </c>
      <c r="IG99" s="140">
        <v>9</v>
      </c>
      <c r="IH99" s="140">
        <v>0</v>
      </c>
      <c r="II99" s="140">
        <v>0</v>
      </c>
      <c r="IJ99" s="140">
        <v>0</v>
      </c>
      <c r="IK99" s="140">
        <v>0</v>
      </c>
      <c r="IL99" s="140">
        <v>0</v>
      </c>
      <c r="IM99" s="140">
        <v>0</v>
      </c>
      <c r="IN99" s="139">
        <v>0</v>
      </c>
      <c r="IO99" s="140">
        <v>0</v>
      </c>
      <c r="IP99" s="140">
        <v>0</v>
      </c>
      <c r="IQ99" s="140">
        <v>0</v>
      </c>
      <c r="IR99" s="141">
        <v>0</v>
      </c>
      <c r="IS99" s="139">
        <v>0</v>
      </c>
      <c r="IT99" s="141">
        <v>1</v>
      </c>
      <c r="IU99" s="141">
        <v>9</v>
      </c>
      <c r="IV99" s="141">
        <v>6</v>
      </c>
      <c r="IW99" s="180">
        <v>15</v>
      </c>
      <c r="IX99" s="182">
        <v>6.6666666666666666E-2</v>
      </c>
      <c r="IY99" s="182">
        <v>0</v>
      </c>
      <c r="IZ99" s="183">
        <v>0</v>
      </c>
      <c r="JA99" s="140">
        <v>0</v>
      </c>
      <c r="JB99" s="140">
        <v>0</v>
      </c>
      <c r="JC99" s="1" t="s">
        <v>427</v>
      </c>
      <c r="JD99" s="1" t="s">
        <v>427</v>
      </c>
      <c r="JE99" s="1" t="s">
        <v>427</v>
      </c>
      <c r="JF99" s="1" t="s">
        <v>426</v>
      </c>
      <c r="JG99" s="1">
        <v>0</v>
      </c>
      <c r="JH99" s="1">
        <v>0</v>
      </c>
      <c r="JI99" s="284"/>
      <c r="JM99" s="261"/>
      <c r="JN99" s="262"/>
      <c r="JO99" s="284"/>
      <c r="JP99" s="284"/>
    </row>
    <row r="100" spans="1:276" x14ac:dyDescent="0.25">
      <c r="A100" s="2">
        <f>IF(OR('Table 1'!$L$2="All Regions",'Table 1'!$L$2=" "), 1,IF('Table 1'!$L$2='DATA TEMPLATE 1617'!L100,1,0))</f>
        <v>1</v>
      </c>
      <c r="B100" s="2">
        <f>IF(OR('Table 1'!$L$3="All Disciplines",'Table 1'!$L$3=" "), 1,IF('Table 1'!$L$3='DATA TEMPLATE 1617'!M100,1,0))</f>
        <v>1</v>
      </c>
      <c r="C100" s="2">
        <f>IF(OR('Table 1'!$L$4="All Organisations",'Table 1'!$L$4=" "), 1,IF('Table 1'!$L$4='DATA TEMPLATE 1617'!N100,1,0))</f>
        <v>1</v>
      </c>
      <c r="D100" s="2">
        <f t="shared" si="5"/>
        <v>3</v>
      </c>
      <c r="E100" s="236">
        <f>IF('Table 2'!$L$2="All Diverse Led",$IZ100,IF('Table 2'!$L$2='DATA TEMPLATE 1617'!JG100,4,0))</f>
        <v>0</v>
      </c>
      <c r="F100" s="236">
        <f>IF('Table 2'!$L$2="All Diverse Led",$IZ100,IF('Table 2'!$L$2='DATA TEMPLATE 1617'!JH100,4,0))</f>
        <v>0</v>
      </c>
      <c r="G100" s="237">
        <f t="shared" si="4"/>
        <v>0</v>
      </c>
      <c r="H100" s="1" t="s">
        <v>471</v>
      </c>
      <c r="I100" s="1">
        <v>0</v>
      </c>
      <c r="J100" s="1" t="b">
        <v>0</v>
      </c>
      <c r="K100" s="284">
        <v>98</v>
      </c>
      <c r="L100" t="s">
        <v>439</v>
      </c>
      <c r="M100" t="s">
        <v>437</v>
      </c>
      <c r="N100" s="323" t="s">
        <v>460</v>
      </c>
      <c r="O100" s="76">
        <v>2360421</v>
      </c>
      <c r="P100" s="76">
        <v>368514</v>
      </c>
      <c r="Q100" s="76">
        <v>218821</v>
      </c>
      <c r="R100" s="76">
        <v>67000</v>
      </c>
      <c r="S100" s="76">
        <v>0</v>
      </c>
      <c r="T100" s="76">
        <v>3014756</v>
      </c>
      <c r="U100">
        <v>2991145</v>
      </c>
      <c r="V100">
        <v>293983</v>
      </c>
      <c r="W100">
        <v>45076</v>
      </c>
      <c r="X100">
        <v>137341</v>
      </c>
      <c r="Y100">
        <v>10000</v>
      </c>
      <c r="AB100">
        <v>126000</v>
      </c>
      <c r="AC100">
        <v>0</v>
      </c>
      <c r="AD100">
        <v>3603545</v>
      </c>
      <c r="AE100" s="1">
        <v>172</v>
      </c>
      <c r="AF100" s="1">
        <v>145</v>
      </c>
      <c r="AG100" s="1">
        <v>32905</v>
      </c>
      <c r="AH100" s="1">
        <v>0</v>
      </c>
      <c r="AI100" s="1">
        <v>0</v>
      </c>
      <c r="AJ100" s="1">
        <v>0</v>
      </c>
      <c r="AK100" s="1">
        <v>0</v>
      </c>
      <c r="AL100" s="1">
        <v>0</v>
      </c>
      <c r="AM100" s="1">
        <v>0</v>
      </c>
      <c r="AN100" s="1">
        <v>0</v>
      </c>
      <c r="AO100" s="1">
        <v>0</v>
      </c>
      <c r="AP100" s="1">
        <v>0</v>
      </c>
      <c r="AQ100" s="1">
        <v>94</v>
      </c>
      <c r="AR100" s="1">
        <v>63</v>
      </c>
      <c r="AS100" s="1">
        <v>32905</v>
      </c>
      <c r="AT100" s="1">
        <v>0</v>
      </c>
      <c r="AU100" s="1">
        <v>0</v>
      </c>
      <c r="AV100" s="1">
        <v>0</v>
      </c>
      <c r="AW100" s="1">
        <v>0</v>
      </c>
      <c r="AX100" s="1">
        <v>0</v>
      </c>
      <c r="AY100" s="1">
        <v>0</v>
      </c>
      <c r="AZ100" s="1">
        <v>0</v>
      </c>
      <c r="BA100" s="1">
        <v>0</v>
      </c>
      <c r="BB100" s="1">
        <v>0</v>
      </c>
      <c r="BC100" s="3">
        <v>0</v>
      </c>
      <c r="BD100" s="3">
        <v>0</v>
      </c>
      <c r="BE100" s="3">
        <v>0</v>
      </c>
      <c r="BF100" s="3">
        <v>0</v>
      </c>
      <c r="BG100" s="241">
        <v>94</v>
      </c>
      <c r="BH100" s="242">
        <v>63</v>
      </c>
      <c r="BI100" s="242">
        <v>32905</v>
      </c>
      <c r="BJ100" s="243">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s="244">
        <v>0</v>
      </c>
      <c r="CJ100" s="244">
        <v>0</v>
      </c>
      <c r="CK100" s="244">
        <v>0</v>
      </c>
      <c r="CL100" s="244">
        <v>0</v>
      </c>
      <c r="CM100" s="241">
        <v>0</v>
      </c>
      <c r="CN100" s="242">
        <v>0</v>
      </c>
      <c r="CO100" s="242">
        <v>0</v>
      </c>
      <c r="CP100" s="243">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1">
        <v>0</v>
      </c>
      <c r="DO100" s="244">
        <v>0</v>
      </c>
      <c r="DP100" s="244">
        <v>0</v>
      </c>
      <c r="DQ100" s="244">
        <v>0</v>
      </c>
      <c r="DR100" s="244">
        <v>0</v>
      </c>
      <c r="DS100" s="241">
        <v>0</v>
      </c>
      <c r="DT100" s="242">
        <v>0</v>
      </c>
      <c r="DU100" s="242">
        <v>0</v>
      </c>
      <c r="DV100" s="243">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s="244">
        <v>0</v>
      </c>
      <c r="EV100" s="244">
        <v>0</v>
      </c>
      <c r="EW100" s="244">
        <v>0</v>
      </c>
      <c r="EX100" s="244">
        <v>0</v>
      </c>
      <c r="EY100" s="241">
        <v>0</v>
      </c>
      <c r="EZ100" s="242">
        <v>0</v>
      </c>
      <c r="FA100" s="242">
        <v>0</v>
      </c>
      <c r="FB100" s="243">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0</v>
      </c>
      <c r="GM100">
        <v>0</v>
      </c>
      <c r="GN100">
        <v>0</v>
      </c>
      <c r="GO100">
        <v>0</v>
      </c>
      <c r="GP100">
        <v>0</v>
      </c>
      <c r="GQ100">
        <v>0</v>
      </c>
      <c r="GR100">
        <v>0</v>
      </c>
      <c r="GS100">
        <v>0</v>
      </c>
      <c r="GT100">
        <v>0</v>
      </c>
      <c r="GU100">
        <v>0</v>
      </c>
      <c r="GV100">
        <v>0</v>
      </c>
      <c r="GW100">
        <v>0</v>
      </c>
      <c r="GX100">
        <v>0</v>
      </c>
      <c r="GY100">
        <v>0</v>
      </c>
      <c r="GZ100">
        <v>0</v>
      </c>
      <c r="HA100">
        <v>0</v>
      </c>
      <c r="HB100">
        <v>0</v>
      </c>
      <c r="HC100">
        <v>0</v>
      </c>
      <c r="HD100">
        <v>0</v>
      </c>
      <c r="HE100">
        <v>0</v>
      </c>
      <c r="HF100">
        <v>0</v>
      </c>
      <c r="HG100">
        <v>0</v>
      </c>
      <c r="HH100">
        <v>0</v>
      </c>
      <c r="HI100">
        <v>0</v>
      </c>
      <c r="HJ100">
        <v>0</v>
      </c>
      <c r="HK100">
        <v>0</v>
      </c>
      <c r="HL100">
        <v>6</v>
      </c>
      <c r="HM100">
        <v>4</v>
      </c>
      <c r="HN100">
        <v>0</v>
      </c>
      <c r="HO100">
        <v>0</v>
      </c>
      <c r="HP100">
        <v>0</v>
      </c>
      <c r="HQ100" s="139">
        <v>3</v>
      </c>
      <c r="HR100" s="140">
        <v>1</v>
      </c>
      <c r="HS100" s="140">
        <v>0</v>
      </c>
      <c r="HT100" s="140">
        <v>0</v>
      </c>
      <c r="HU100" s="140">
        <v>0</v>
      </c>
      <c r="HV100" s="139">
        <v>0</v>
      </c>
      <c r="HW100" s="140">
        <v>0</v>
      </c>
      <c r="HX100" s="140">
        <v>0</v>
      </c>
      <c r="HY100" s="140">
        <v>0</v>
      </c>
      <c r="HZ100" s="140">
        <v>0</v>
      </c>
      <c r="IA100" s="139">
        <v>0</v>
      </c>
      <c r="IB100" s="140">
        <v>0</v>
      </c>
      <c r="IC100" s="140">
        <v>0</v>
      </c>
      <c r="ID100" s="140">
        <v>0</v>
      </c>
      <c r="IE100" s="140">
        <v>0</v>
      </c>
      <c r="IF100" s="139">
        <v>9</v>
      </c>
      <c r="IG100" s="140">
        <v>5</v>
      </c>
      <c r="IH100" s="140">
        <v>0</v>
      </c>
      <c r="II100" s="140">
        <v>0</v>
      </c>
      <c r="IJ100" s="140">
        <v>0</v>
      </c>
      <c r="IK100" s="140">
        <v>3</v>
      </c>
      <c r="IL100" s="140">
        <v>0</v>
      </c>
      <c r="IM100" s="140">
        <v>0</v>
      </c>
      <c r="IN100" s="139">
        <v>3</v>
      </c>
      <c r="IO100" s="140">
        <v>1</v>
      </c>
      <c r="IP100" s="140">
        <v>0</v>
      </c>
      <c r="IQ100" s="140">
        <v>0</v>
      </c>
      <c r="IR100" s="141">
        <v>1</v>
      </c>
      <c r="IS100" s="139">
        <v>0</v>
      </c>
      <c r="IT100" s="141">
        <v>3</v>
      </c>
      <c r="IU100" s="141">
        <v>10</v>
      </c>
      <c r="IV100" s="141">
        <v>4</v>
      </c>
      <c r="IW100" s="180">
        <v>14</v>
      </c>
      <c r="IX100" s="182">
        <v>0.42857142857142855</v>
      </c>
      <c r="IY100" s="182">
        <v>7.1428571428571425E-2</v>
      </c>
      <c r="IZ100" s="183">
        <v>0</v>
      </c>
      <c r="JA100" s="140">
        <v>0</v>
      </c>
      <c r="JB100" s="140">
        <v>0</v>
      </c>
      <c r="JC100" s="1" t="s">
        <v>427</v>
      </c>
      <c r="JD100" s="1" t="s">
        <v>427</v>
      </c>
      <c r="JE100" s="1" t="s">
        <v>427</v>
      </c>
      <c r="JF100" s="1" t="s">
        <v>427</v>
      </c>
      <c r="JG100" s="1">
        <v>0</v>
      </c>
      <c r="JH100" s="1">
        <v>0</v>
      </c>
      <c r="JI100" s="284"/>
      <c r="JM100" s="261"/>
      <c r="JN100" s="262"/>
      <c r="JO100" s="284"/>
      <c r="JP100" s="284"/>
    </row>
    <row r="101" spans="1:276" x14ac:dyDescent="0.25">
      <c r="A101" s="2">
        <f>IF(OR('Table 1'!$L$2="All Regions",'Table 1'!$L$2=" "), 1,IF('Table 1'!$L$2='DATA TEMPLATE 1617'!L101,1,0))</f>
        <v>1</v>
      </c>
      <c r="B101" s="2">
        <f>IF(OR('Table 1'!$L$3="All Disciplines",'Table 1'!$L$3=" "), 1,IF('Table 1'!$L$3='DATA TEMPLATE 1617'!M101,1,0))</f>
        <v>1</v>
      </c>
      <c r="C101" s="2">
        <f>IF(OR('Table 1'!$L$4="All Organisations",'Table 1'!$L$4=" "), 1,IF('Table 1'!$L$4='DATA TEMPLATE 1617'!N101,1,0))</f>
        <v>1</v>
      </c>
      <c r="D101" s="2">
        <f t="shared" si="5"/>
        <v>3</v>
      </c>
      <c r="E101" s="236">
        <f>IF('Table 2'!$L$2="All Diverse Led",$IZ101,IF('Table 2'!$L$2='DATA TEMPLATE 1617'!JG101,4,0))</f>
        <v>0</v>
      </c>
      <c r="F101" s="236">
        <f>IF('Table 2'!$L$2="All Diverse Led",$IZ101,IF('Table 2'!$L$2='DATA TEMPLATE 1617'!JH101,4,0))</f>
        <v>0</v>
      </c>
      <c r="G101" s="237">
        <f t="shared" si="4"/>
        <v>0</v>
      </c>
      <c r="H101" s="1" t="s">
        <v>471</v>
      </c>
      <c r="I101" s="1">
        <v>0</v>
      </c>
      <c r="J101" s="1" t="b">
        <v>0</v>
      </c>
      <c r="K101" s="284">
        <v>99</v>
      </c>
      <c r="L101" t="s">
        <v>439</v>
      </c>
      <c r="M101" t="s">
        <v>437</v>
      </c>
      <c r="N101" s="323" t="s">
        <v>460</v>
      </c>
      <c r="O101" s="76">
        <v>3868218</v>
      </c>
      <c r="P101" s="76">
        <v>874607</v>
      </c>
      <c r="Q101" s="76">
        <v>947617</v>
      </c>
      <c r="R101" s="76">
        <v>0</v>
      </c>
      <c r="S101" s="76">
        <v>0</v>
      </c>
      <c r="T101" s="76">
        <v>5690442</v>
      </c>
      <c r="U101">
        <v>3836410</v>
      </c>
      <c r="V101">
        <v>305200</v>
      </c>
      <c r="W101">
        <v>0</v>
      </c>
      <c r="X101">
        <v>68900</v>
      </c>
      <c r="Y101">
        <v>27575</v>
      </c>
      <c r="AB101">
        <v>476700</v>
      </c>
      <c r="AC101">
        <v>798773</v>
      </c>
      <c r="AD101">
        <v>5513558</v>
      </c>
      <c r="AE101" s="1">
        <v>616</v>
      </c>
      <c r="AF101" s="1">
        <v>290</v>
      </c>
      <c r="AG101" s="1">
        <v>117337</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1">
        <v>0</v>
      </c>
      <c r="BC101" s="3">
        <v>0</v>
      </c>
      <c r="BD101" s="3">
        <v>0</v>
      </c>
      <c r="BE101" s="3">
        <v>0</v>
      </c>
      <c r="BF101" s="3">
        <v>0</v>
      </c>
      <c r="BG101" s="241">
        <v>0</v>
      </c>
      <c r="BH101" s="242">
        <v>0</v>
      </c>
      <c r="BI101" s="242">
        <v>0</v>
      </c>
      <c r="BJ101" s="243">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s="244">
        <v>0</v>
      </c>
      <c r="CJ101" s="244">
        <v>0</v>
      </c>
      <c r="CK101" s="244">
        <v>0</v>
      </c>
      <c r="CL101" s="244">
        <v>0</v>
      </c>
      <c r="CM101" s="241">
        <v>0</v>
      </c>
      <c r="CN101" s="242">
        <v>0</v>
      </c>
      <c r="CO101" s="242">
        <v>0</v>
      </c>
      <c r="CP101" s="243">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1">
        <v>0</v>
      </c>
      <c r="DO101" s="244">
        <v>0</v>
      </c>
      <c r="DP101" s="244">
        <v>0</v>
      </c>
      <c r="DQ101" s="244">
        <v>0</v>
      </c>
      <c r="DR101" s="244">
        <v>0</v>
      </c>
      <c r="DS101" s="241">
        <v>0</v>
      </c>
      <c r="DT101" s="242">
        <v>0</v>
      </c>
      <c r="DU101" s="242">
        <v>0</v>
      </c>
      <c r="DV101" s="243">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s="244">
        <v>0</v>
      </c>
      <c r="EV101" s="244">
        <v>0</v>
      </c>
      <c r="EW101" s="244">
        <v>0</v>
      </c>
      <c r="EX101" s="244">
        <v>0</v>
      </c>
      <c r="EY101" s="241">
        <v>0</v>
      </c>
      <c r="EZ101" s="242">
        <v>0</v>
      </c>
      <c r="FA101" s="242">
        <v>0</v>
      </c>
      <c r="FB101" s="243">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v>0</v>
      </c>
      <c r="HD101">
        <v>0</v>
      </c>
      <c r="HE101">
        <v>0</v>
      </c>
      <c r="HF101">
        <v>0</v>
      </c>
      <c r="HG101">
        <v>0</v>
      </c>
      <c r="HH101">
        <v>0</v>
      </c>
      <c r="HI101">
        <v>0</v>
      </c>
      <c r="HJ101">
        <v>0</v>
      </c>
      <c r="HK101">
        <v>0</v>
      </c>
      <c r="HL101">
        <v>5</v>
      </c>
      <c r="HM101">
        <v>6</v>
      </c>
      <c r="HN101">
        <v>0</v>
      </c>
      <c r="HO101">
        <v>0</v>
      </c>
      <c r="HP101">
        <v>0</v>
      </c>
      <c r="HQ101" s="139">
        <v>2</v>
      </c>
      <c r="HR101" s="140">
        <v>3</v>
      </c>
      <c r="HS101" s="140">
        <v>0</v>
      </c>
      <c r="HT101" s="140">
        <v>0</v>
      </c>
      <c r="HU101" s="140">
        <v>0</v>
      </c>
      <c r="HV101" s="139">
        <v>4</v>
      </c>
      <c r="HW101" s="140">
        <v>4</v>
      </c>
      <c r="HX101" s="140">
        <v>0</v>
      </c>
      <c r="HY101" s="140">
        <v>0</v>
      </c>
      <c r="HZ101" s="140">
        <v>0</v>
      </c>
      <c r="IA101" s="139">
        <v>0</v>
      </c>
      <c r="IB101" s="140">
        <v>0</v>
      </c>
      <c r="IC101" s="140">
        <v>0</v>
      </c>
      <c r="ID101" s="140">
        <v>0</v>
      </c>
      <c r="IE101" s="140">
        <v>0</v>
      </c>
      <c r="IF101" s="139">
        <v>11</v>
      </c>
      <c r="IG101" s="140">
        <v>13</v>
      </c>
      <c r="IH101" s="140">
        <v>0</v>
      </c>
      <c r="II101" s="140">
        <v>0</v>
      </c>
      <c r="IJ101" s="140">
        <v>0</v>
      </c>
      <c r="IK101" s="140">
        <v>1</v>
      </c>
      <c r="IL101" s="140">
        <v>1</v>
      </c>
      <c r="IM101" s="140">
        <v>0</v>
      </c>
      <c r="IN101" s="139">
        <v>2</v>
      </c>
      <c r="IO101" s="140">
        <v>0</v>
      </c>
      <c r="IP101" s="140">
        <v>0</v>
      </c>
      <c r="IQ101" s="140">
        <v>0</v>
      </c>
      <c r="IR101" s="141">
        <v>0</v>
      </c>
      <c r="IS101" s="139">
        <v>0</v>
      </c>
      <c r="IT101" s="141">
        <v>2</v>
      </c>
      <c r="IU101" s="141">
        <v>11</v>
      </c>
      <c r="IV101" s="141">
        <v>13</v>
      </c>
      <c r="IW101" s="180">
        <v>24</v>
      </c>
      <c r="IX101" s="182">
        <v>0.16666666666666666</v>
      </c>
      <c r="IY101" s="182">
        <v>0</v>
      </c>
      <c r="IZ101" s="183">
        <v>0</v>
      </c>
      <c r="JA101" s="140">
        <v>0</v>
      </c>
      <c r="JB101" s="140">
        <v>0</v>
      </c>
      <c r="JC101" s="1" t="s">
        <v>427</v>
      </c>
      <c r="JD101" s="1" t="s">
        <v>427</v>
      </c>
      <c r="JE101" s="1" t="s">
        <v>427</v>
      </c>
      <c r="JF101" s="1" t="s">
        <v>427</v>
      </c>
      <c r="JG101" s="1">
        <v>0</v>
      </c>
      <c r="JH101" s="1">
        <v>0</v>
      </c>
      <c r="JI101" s="284"/>
      <c r="JM101" s="261"/>
      <c r="JN101" s="262"/>
      <c r="JO101" s="284"/>
      <c r="JP101" s="284"/>
    </row>
    <row r="102" spans="1:276" x14ac:dyDescent="0.25">
      <c r="A102" s="2">
        <f>IF(OR('Table 1'!$L$2="All Regions",'Table 1'!$L$2=" "), 1,IF('Table 1'!$L$2='DATA TEMPLATE 1617'!L102,1,0))</f>
        <v>1</v>
      </c>
      <c r="B102" s="2">
        <f>IF(OR('Table 1'!$L$3="All Disciplines",'Table 1'!$L$3=" "), 1,IF('Table 1'!$L$3='DATA TEMPLATE 1617'!M102,1,0))</f>
        <v>1</v>
      </c>
      <c r="C102" s="2">
        <f>IF(OR('Table 1'!$L$4="All Organisations",'Table 1'!$L$4=" "), 1,IF('Table 1'!$L$4='DATA TEMPLATE 1617'!N102,1,0))</f>
        <v>1</v>
      </c>
      <c r="D102" s="2">
        <f t="shared" si="5"/>
        <v>3</v>
      </c>
      <c r="E102" s="236">
        <f>IF('Table 2'!$L$2="All Diverse Led",$IZ102,IF('Table 2'!$L$2='DATA TEMPLATE 1617'!JG102,4,0))</f>
        <v>0</v>
      </c>
      <c r="F102" s="236">
        <f>IF('Table 2'!$L$2="All Diverse Led",$IZ102,IF('Table 2'!$L$2='DATA TEMPLATE 1617'!JH102,4,0))</f>
        <v>0</v>
      </c>
      <c r="G102" s="237">
        <f t="shared" si="4"/>
        <v>0</v>
      </c>
      <c r="H102" s="1" t="s">
        <v>471</v>
      </c>
      <c r="I102" s="1">
        <v>0</v>
      </c>
      <c r="J102" s="1" t="b">
        <v>0</v>
      </c>
      <c r="K102" s="284">
        <v>100</v>
      </c>
      <c r="L102" t="s">
        <v>439</v>
      </c>
      <c r="M102" t="s">
        <v>436</v>
      </c>
      <c r="N102" s="323" t="s">
        <v>460</v>
      </c>
      <c r="O102" s="76">
        <v>2132733</v>
      </c>
      <c r="P102" s="76">
        <v>1294706</v>
      </c>
      <c r="Q102" s="76">
        <v>957086</v>
      </c>
      <c r="R102" s="76">
        <v>0</v>
      </c>
      <c r="S102" s="76">
        <v>0</v>
      </c>
      <c r="T102" s="76">
        <v>4384525</v>
      </c>
      <c r="U102">
        <v>2120018</v>
      </c>
      <c r="V102">
        <v>325443</v>
      </c>
      <c r="W102">
        <v>93395</v>
      </c>
      <c r="X102">
        <v>239544</v>
      </c>
      <c r="Y102">
        <v>52979</v>
      </c>
      <c r="AB102">
        <v>1094710</v>
      </c>
      <c r="AC102">
        <v>9772</v>
      </c>
      <c r="AD102">
        <v>3935861</v>
      </c>
      <c r="AE102" s="1">
        <v>320</v>
      </c>
      <c r="AF102" s="1">
        <v>234</v>
      </c>
      <c r="AG102" s="1">
        <v>23735</v>
      </c>
      <c r="AH102" s="1">
        <v>0</v>
      </c>
      <c r="AI102" s="1">
        <v>0</v>
      </c>
      <c r="AJ102" s="1">
        <v>0</v>
      </c>
      <c r="AK102" s="1">
        <v>0</v>
      </c>
      <c r="AL102" s="1">
        <v>0</v>
      </c>
      <c r="AM102" s="1">
        <v>0</v>
      </c>
      <c r="AN102" s="1">
        <v>0</v>
      </c>
      <c r="AO102" s="1">
        <v>0</v>
      </c>
      <c r="AP102" s="1">
        <v>0</v>
      </c>
      <c r="AQ102" s="1">
        <v>55</v>
      </c>
      <c r="AR102" s="1">
        <v>55</v>
      </c>
      <c r="AS102" s="1">
        <v>4332</v>
      </c>
      <c r="AT102" s="1">
        <v>0</v>
      </c>
      <c r="AU102" s="1">
        <v>0</v>
      </c>
      <c r="AV102" s="1">
        <v>0</v>
      </c>
      <c r="AW102" s="1">
        <v>0</v>
      </c>
      <c r="AX102" s="1">
        <v>0</v>
      </c>
      <c r="AY102" s="1">
        <v>0</v>
      </c>
      <c r="AZ102" s="1">
        <v>0</v>
      </c>
      <c r="BA102" s="1">
        <v>0</v>
      </c>
      <c r="BB102" s="1">
        <v>0</v>
      </c>
      <c r="BC102" s="3">
        <v>0</v>
      </c>
      <c r="BD102" s="3">
        <v>0</v>
      </c>
      <c r="BE102" s="3">
        <v>0</v>
      </c>
      <c r="BF102" s="3">
        <v>0</v>
      </c>
      <c r="BG102" s="241">
        <v>55</v>
      </c>
      <c r="BH102" s="242">
        <v>55</v>
      </c>
      <c r="BI102" s="242">
        <v>4332</v>
      </c>
      <c r="BJ102" s="243">
        <v>0</v>
      </c>
      <c r="BK102">
        <v>16</v>
      </c>
      <c r="BL102">
        <v>728</v>
      </c>
      <c r="BM102">
        <v>0</v>
      </c>
      <c r="BN102">
        <v>538226</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s="244">
        <v>0</v>
      </c>
      <c r="CJ102" s="244">
        <v>0</v>
      </c>
      <c r="CK102" s="244">
        <v>0</v>
      </c>
      <c r="CL102" s="244">
        <v>0</v>
      </c>
      <c r="CM102" s="241">
        <v>0</v>
      </c>
      <c r="CN102" s="242">
        <v>0</v>
      </c>
      <c r="CO102" s="242">
        <v>0</v>
      </c>
      <c r="CP102" s="243">
        <v>0</v>
      </c>
      <c r="CQ102" s="1">
        <v>2154</v>
      </c>
      <c r="CR102" s="1">
        <v>325</v>
      </c>
      <c r="CS102" s="1">
        <v>68303</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1">
        <v>0</v>
      </c>
      <c r="DO102" s="244">
        <v>0</v>
      </c>
      <c r="DP102" s="244">
        <v>0</v>
      </c>
      <c r="DQ102" s="244">
        <v>0</v>
      </c>
      <c r="DR102" s="244">
        <v>0</v>
      </c>
      <c r="DS102" s="241">
        <v>0</v>
      </c>
      <c r="DT102" s="242">
        <v>0</v>
      </c>
      <c r="DU102" s="242">
        <v>0</v>
      </c>
      <c r="DV102" s="243">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s="244">
        <v>0</v>
      </c>
      <c r="EV102" s="244">
        <v>0</v>
      </c>
      <c r="EW102" s="244">
        <v>0</v>
      </c>
      <c r="EX102" s="244">
        <v>0</v>
      </c>
      <c r="EY102" s="241">
        <v>0</v>
      </c>
      <c r="EZ102" s="242">
        <v>0</v>
      </c>
      <c r="FA102" s="242">
        <v>0</v>
      </c>
      <c r="FB102" s="243">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2</v>
      </c>
      <c r="FX102">
        <v>2500</v>
      </c>
      <c r="FY102">
        <v>320</v>
      </c>
      <c r="FZ102">
        <v>2500</v>
      </c>
      <c r="GA102">
        <v>181</v>
      </c>
      <c r="GB102">
        <v>2500</v>
      </c>
      <c r="GC102">
        <v>17</v>
      </c>
      <c r="GD102">
        <v>0</v>
      </c>
      <c r="GE102">
        <v>463</v>
      </c>
      <c r="GF102">
        <v>0</v>
      </c>
      <c r="GG102">
        <v>28</v>
      </c>
      <c r="GH102">
        <v>0</v>
      </c>
      <c r="GI102">
        <v>0</v>
      </c>
      <c r="GJ102">
        <v>0</v>
      </c>
      <c r="GK102">
        <v>0</v>
      </c>
      <c r="GL102">
        <v>0</v>
      </c>
      <c r="GM102">
        <v>0</v>
      </c>
      <c r="GN102">
        <v>0</v>
      </c>
      <c r="GO102">
        <v>0</v>
      </c>
      <c r="GP102">
        <v>0</v>
      </c>
      <c r="GQ102">
        <v>0</v>
      </c>
      <c r="GR102">
        <v>0</v>
      </c>
      <c r="GS102">
        <v>0</v>
      </c>
      <c r="GT102">
        <v>0</v>
      </c>
      <c r="GU102">
        <v>0</v>
      </c>
      <c r="GV102">
        <v>0</v>
      </c>
      <c r="GW102">
        <v>28</v>
      </c>
      <c r="GX102">
        <v>0</v>
      </c>
      <c r="GY102">
        <v>120</v>
      </c>
      <c r="GZ102">
        <v>0</v>
      </c>
      <c r="HA102">
        <v>0</v>
      </c>
      <c r="HB102">
        <v>0</v>
      </c>
      <c r="HC102">
        <v>0</v>
      </c>
      <c r="HD102">
        <v>0</v>
      </c>
      <c r="HE102">
        <v>0</v>
      </c>
      <c r="HF102">
        <v>0</v>
      </c>
      <c r="HG102">
        <v>0</v>
      </c>
      <c r="HH102">
        <v>0</v>
      </c>
      <c r="HI102">
        <v>0</v>
      </c>
      <c r="HJ102">
        <v>0</v>
      </c>
      <c r="HK102">
        <v>0</v>
      </c>
      <c r="HL102">
        <v>3</v>
      </c>
      <c r="HM102">
        <v>2</v>
      </c>
      <c r="HN102">
        <v>0</v>
      </c>
      <c r="HO102">
        <v>0</v>
      </c>
      <c r="HP102">
        <v>4</v>
      </c>
      <c r="HQ102" s="139">
        <v>7</v>
      </c>
      <c r="HR102" s="140">
        <v>1</v>
      </c>
      <c r="HS102" s="140">
        <v>0</v>
      </c>
      <c r="HT102" s="140">
        <v>0</v>
      </c>
      <c r="HU102" s="140">
        <v>4</v>
      </c>
      <c r="HV102" s="139">
        <v>0</v>
      </c>
      <c r="HW102" s="140">
        <v>0</v>
      </c>
      <c r="HX102" s="140">
        <v>0</v>
      </c>
      <c r="HY102" s="140">
        <v>0</v>
      </c>
      <c r="HZ102" s="140">
        <v>1</v>
      </c>
      <c r="IA102" s="139">
        <v>0</v>
      </c>
      <c r="IB102" s="140">
        <v>0</v>
      </c>
      <c r="IC102" s="140">
        <v>0</v>
      </c>
      <c r="ID102" s="140">
        <v>0</v>
      </c>
      <c r="IE102" s="140">
        <v>0</v>
      </c>
      <c r="IF102" s="139">
        <v>10</v>
      </c>
      <c r="IG102" s="140">
        <v>3</v>
      </c>
      <c r="IH102" s="140">
        <v>0</v>
      </c>
      <c r="II102" s="140">
        <v>0</v>
      </c>
      <c r="IJ102" s="140">
        <v>9</v>
      </c>
      <c r="IK102" s="140">
        <v>5</v>
      </c>
      <c r="IL102" s="140">
        <v>0</v>
      </c>
      <c r="IM102" s="140">
        <v>0</v>
      </c>
      <c r="IN102" s="139">
        <v>5</v>
      </c>
      <c r="IO102" s="140">
        <v>1</v>
      </c>
      <c r="IP102" s="140">
        <v>0</v>
      </c>
      <c r="IQ102" s="140">
        <v>0</v>
      </c>
      <c r="IR102" s="141">
        <v>1</v>
      </c>
      <c r="IS102" s="139">
        <v>0</v>
      </c>
      <c r="IT102" s="141">
        <v>2</v>
      </c>
      <c r="IU102" s="141">
        <v>9</v>
      </c>
      <c r="IV102" s="141">
        <v>13</v>
      </c>
      <c r="IW102" s="180">
        <v>22</v>
      </c>
      <c r="IX102" s="182">
        <v>0.31818181818181818</v>
      </c>
      <c r="IY102" s="182">
        <v>4.5454545454545456E-2</v>
      </c>
      <c r="IZ102" s="183">
        <v>0</v>
      </c>
      <c r="JA102" s="140">
        <v>0</v>
      </c>
      <c r="JB102" s="140">
        <v>0</v>
      </c>
      <c r="JC102" s="1" t="s">
        <v>427</v>
      </c>
      <c r="JD102" s="1" t="s">
        <v>427</v>
      </c>
      <c r="JE102" s="1" t="s">
        <v>427</v>
      </c>
      <c r="JF102" s="1" t="s">
        <v>427</v>
      </c>
      <c r="JG102" s="1">
        <v>0</v>
      </c>
      <c r="JH102" s="1">
        <v>0</v>
      </c>
      <c r="JI102" s="284"/>
      <c r="JM102" s="261"/>
      <c r="JN102" s="262"/>
      <c r="JO102" s="284"/>
      <c r="JP102" s="284"/>
    </row>
    <row r="103" spans="1:276" x14ac:dyDescent="0.25">
      <c r="A103" s="2">
        <f>IF(OR('Table 1'!$L$2="All Regions",'Table 1'!$L$2=" "), 1,IF('Table 1'!$L$2='DATA TEMPLATE 1617'!L103,1,0))</f>
        <v>1</v>
      </c>
      <c r="B103" s="2">
        <f>IF(OR('Table 1'!$L$3="All Disciplines",'Table 1'!$L$3=" "), 1,IF('Table 1'!$L$3='DATA TEMPLATE 1617'!M103,1,0))</f>
        <v>1</v>
      </c>
      <c r="C103" s="2">
        <f>IF(OR('Table 1'!$L$4="All Organisations",'Table 1'!$L$4=" "), 1,IF('Table 1'!$L$4='DATA TEMPLATE 1617'!N103,1,0))</f>
        <v>1</v>
      </c>
      <c r="D103" s="2">
        <f t="shared" si="5"/>
        <v>3</v>
      </c>
      <c r="E103" s="236">
        <f>IF('Table 2'!$L$2="All Diverse Led",$IZ103,IF('Table 2'!$L$2='DATA TEMPLATE 1617'!JG103,4,0))</f>
        <v>0</v>
      </c>
      <c r="F103" s="236">
        <f>IF('Table 2'!$L$2="All Diverse Led",$IZ103,IF('Table 2'!$L$2='DATA TEMPLATE 1617'!JH103,4,0))</f>
        <v>0</v>
      </c>
      <c r="G103" s="237">
        <f t="shared" si="4"/>
        <v>0</v>
      </c>
      <c r="H103" s="1" t="s">
        <v>471</v>
      </c>
      <c r="I103" s="1">
        <v>0</v>
      </c>
      <c r="J103" s="1" t="b">
        <v>0</v>
      </c>
      <c r="K103" s="284">
        <v>101</v>
      </c>
      <c r="L103" t="s">
        <v>439</v>
      </c>
      <c r="M103" t="s">
        <v>437</v>
      </c>
      <c r="N103" s="323" t="s">
        <v>458</v>
      </c>
      <c r="O103" s="76">
        <v>26337</v>
      </c>
      <c r="P103" s="76">
        <v>163842</v>
      </c>
      <c r="Q103" s="76">
        <v>45915</v>
      </c>
      <c r="R103" s="76">
        <v>2000</v>
      </c>
      <c r="S103" s="76">
        <v>0</v>
      </c>
      <c r="T103" s="76">
        <v>238094</v>
      </c>
      <c r="U103">
        <v>27044</v>
      </c>
      <c r="V103">
        <v>653</v>
      </c>
      <c r="W103">
        <v>56599</v>
      </c>
      <c r="X103">
        <v>5885</v>
      </c>
      <c r="Y103">
        <v>328</v>
      </c>
      <c r="AB103">
        <v>138829</v>
      </c>
      <c r="AC103">
        <v>0</v>
      </c>
      <c r="AD103">
        <v>229338</v>
      </c>
      <c r="AE103" s="1">
        <v>32</v>
      </c>
      <c r="AF103" s="1">
        <v>25</v>
      </c>
      <c r="AG103" s="1">
        <v>4751</v>
      </c>
      <c r="AH103" s="1">
        <v>0</v>
      </c>
      <c r="AI103" s="1">
        <v>0</v>
      </c>
      <c r="AJ103" s="1">
        <v>0</v>
      </c>
      <c r="AK103" s="1">
        <v>0</v>
      </c>
      <c r="AL103" s="1">
        <v>0</v>
      </c>
      <c r="AM103" s="1">
        <v>0</v>
      </c>
      <c r="AN103" s="1">
        <v>0</v>
      </c>
      <c r="AO103" s="1">
        <v>0</v>
      </c>
      <c r="AP103" s="1">
        <v>0</v>
      </c>
      <c r="AQ103" s="1">
        <v>32</v>
      </c>
      <c r="AR103" s="1">
        <v>25</v>
      </c>
      <c r="AS103" s="1">
        <v>4751</v>
      </c>
      <c r="AT103" s="1">
        <v>3989</v>
      </c>
      <c r="AU103" s="1">
        <v>0</v>
      </c>
      <c r="AV103" s="1">
        <v>0</v>
      </c>
      <c r="AW103" s="1">
        <v>0</v>
      </c>
      <c r="AX103" s="1">
        <v>0</v>
      </c>
      <c r="AY103" s="1">
        <v>0</v>
      </c>
      <c r="AZ103" s="1">
        <v>0</v>
      </c>
      <c r="BA103" s="1">
        <v>0</v>
      </c>
      <c r="BB103" s="1">
        <v>0</v>
      </c>
      <c r="BC103" s="3">
        <v>0</v>
      </c>
      <c r="BD103" s="3">
        <v>0</v>
      </c>
      <c r="BE103" s="3">
        <v>0</v>
      </c>
      <c r="BF103" s="3">
        <v>0</v>
      </c>
      <c r="BG103" s="241">
        <v>32</v>
      </c>
      <c r="BH103" s="242">
        <v>25</v>
      </c>
      <c r="BI103" s="242">
        <v>4751</v>
      </c>
      <c r="BJ103" s="243">
        <v>3989</v>
      </c>
      <c r="BK103">
        <v>1</v>
      </c>
      <c r="BL103">
        <v>6</v>
      </c>
      <c r="BM103">
        <v>150</v>
      </c>
      <c r="BN103">
        <v>0</v>
      </c>
      <c r="BO103">
        <v>0</v>
      </c>
      <c r="BP103">
        <v>0</v>
      </c>
      <c r="BQ103">
        <v>0</v>
      </c>
      <c r="BR103">
        <v>0</v>
      </c>
      <c r="BS103">
        <v>0</v>
      </c>
      <c r="BT103">
        <v>0</v>
      </c>
      <c r="BU103">
        <v>0</v>
      </c>
      <c r="BV103">
        <v>0</v>
      </c>
      <c r="BW103">
        <v>0</v>
      </c>
      <c r="BX103">
        <v>0</v>
      </c>
      <c r="BY103">
        <v>30</v>
      </c>
      <c r="BZ103">
        <v>0</v>
      </c>
      <c r="CA103">
        <v>0</v>
      </c>
      <c r="CB103">
        <v>0</v>
      </c>
      <c r="CC103">
        <v>0</v>
      </c>
      <c r="CD103">
        <v>0</v>
      </c>
      <c r="CE103">
        <v>0</v>
      </c>
      <c r="CF103">
        <v>0</v>
      </c>
      <c r="CG103">
        <v>0</v>
      </c>
      <c r="CH103">
        <v>0</v>
      </c>
      <c r="CI103" s="244">
        <v>0</v>
      </c>
      <c r="CJ103" s="244">
        <v>0</v>
      </c>
      <c r="CK103" s="244">
        <v>0</v>
      </c>
      <c r="CL103" s="244">
        <v>0</v>
      </c>
      <c r="CM103" s="241">
        <v>0</v>
      </c>
      <c r="CN103" s="242">
        <v>0</v>
      </c>
      <c r="CO103" s="242">
        <v>30</v>
      </c>
      <c r="CP103" s="243">
        <v>0</v>
      </c>
      <c r="CQ103" s="1">
        <v>2</v>
      </c>
      <c r="CR103" s="1">
        <v>2</v>
      </c>
      <c r="CS103" s="1">
        <v>150</v>
      </c>
      <c r="CT103" s="1">
        <v>0</v>
      </c>
      <c r="CU103" s="1">
        <v>0</v>
      </c>
      <c r="CV103" s="1">
        <v>0</v>
      </c>
      <c r="CW103" s="1">
        <v>0</v>
      </c>
      <c r="CX103" s="1">
        <v>0</v>
      </c>
      <c r="CY103" s="1">
        <v>0</v>
      </c>
      <c r="CZ103" s="1">
        <v>0</v>
      </c>
      <c r="DA103" s="1">
        <v>0</v>
      </c>
      <c r="DB103" s="1">
        <v>0</v>
      </c>
      <c r="DC103" s="1">
        <v>0</v>
      </c>
      <c r="DD103" s="1">
        <v>0</v>
      </c>
      <c r="DE103" s="1">
        <v>15</v>
      </c>
      <c r="DF103" s="1">
        <v>0</v>
      </c>
      <c r="DG103" s="1">
        <v>0</v>
      </c>
      <c r="DH103" s="1">
        <v>0</v>
      </c>
      <c r="DI103" s="1">
        <v>0</v>
      </c>
      <c r="DJ103" s="1">
        <v>0</v>
      </c>
      <c r="DK103" s="1">
        <v>0</v>
      </c>
      <c r="DL103" s="1">
        <v>0</v>
      </c>
      <c r="DM103" s="1">
        <v>0</v>
      </c>
      <c r="DN103" s="1">
        <v>0</v>
      </c>
      <c r="DO103" s="244">
        <v>0</v>
      </c>
      <c r="DP103" s="244">
        <v>0</v>
      </c>
      <c r="DQ103" s="244">
        <v>0</v>
      </c>
      <c r="DR103" s="244">
        <v>0</v>
      </c>
      <c r="DS103" s="241">
        <v>0</v>
      </c>
      <c r="DT103" s="242">
        <v>0</v>
      </c>
      <c r="DU103" s="242">
        <v>15</v>
      </c>
      <c r="DV103" s="243">
        <v>0</v>
      </c>
      <c r="DW103">
        <v>7</v>
      </c>
      <c r="DX103">
        <v>20</v>
      </c>
      <c r="DY103">
        <v>1771</v>
      </c>
      <c r="DZ103">
        <v>3374</v>
      </c>
      <c r="EA103">
        <v>0</v>
      </c>
      <c r="EB103">
        <v>0</v>
      </c>
      <c r="EC103">
        <v>0</v>
      </c>
      <c r="ED103">
        <v>0</v>
      </c>
      <c r="EE103">
        <v>0</v>
      </c>
      <c r="EF103">
        <v>0</v>
      </c>
      <c r="EG103">
        <v>0</v>
      </c>
      <c r="EH103">
        <v>0</v>
      </c>
      <c r="EI103">
        <v>6</v>
      </c>
      <c r="EJ103">
        <v>19</v>
      </c>
      <c r="EK103">
        <v>1215</v>
      </c>
      <c r="EL103">
        <v>2418</v>
      </c>
      <c r="EM103">
        <v>0</v>
      </c>
      <c r="EN103">
        <v>0</v>
      </c>
      <c r="EO103">
        <v>0</v>
      </c>
      <c r="EP103">
        <v>0</v>
      </c>
      <c r="EQ103">
        <v>0</v>
      </c>
      <c r="ER103">
        <v>0</v>
      </c>
      <c r="ES103">
        <v>0</v>
      </c>
      <c r="ET103">
        <v>0</v>
      </c>
      <c r="EU103" s="244">
        <v>0</v>
      </c>
      <c r="EV103" s="244">
        <v>0</v>
      </c>
      <c r="EW103" s="244">
        <v>0</v>
      </c>
      <c r="EX103" s="244">
        <v>0</v>
      </c>
      <c r="EY103" s="241">
        <v>6</v>
      </c>
      <c r="EZ103" s="242">
        <v>19</v>
      </c>
      <c r="FA103" s="242">
        <v>1215</v>
      </c>
      <c r="FB103" s="243">
        <v>2418</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4</v>
      </c>
      <c r="GN103">
        <v>0</v>
      </c>
      <c r="GO103">
        <v>0</v>
      </c>
      <c r="GP103">
        <v>0</v>
      </c>
      <c r="GQ103">
        <v>0</v>
      </c>
      <c r="GR103">
        <v>0</v>
      </c>
      <c r="GS103">
        <v>0</v>
      </c>
      <c r="GT103">
        <v>0</v>
      </c>
      <c r="GU103">
        <v>0</v>
      </c>
      <c r="GV103">
        <v>0</v>
      </c>
      <c r="GW103">
        <v>0</v>
      </c>
      <c r="GX103">
        <v>0</v>
      </c>
      <c r="GY103">
        <v>4</v>
      </c>
      <c r="GZ103">
        <v>0</v>
      </c>
      <c r="HA103">
        <v>0</v>
      </c>
      <c r="HB103">
        <v>0</v>
      </c>
      <c r="HC103">
        <v>0</v>
      </c>
      <c r="HD103">
        <v>0</v>
      </c>
      <c r="HE103">
        <v>0</v>
      </c>
      <c r="HF103">
        <v>0</v>
      </c>
      <c r="HG103">
        <v>4</v>
      </c>
      <c r="HH103">
        <v>0</v>
      </c>
      <c r="HI103">
        <v>4</v>
      </c>
      <c r="HJ103">
        <v>1</v>
      </c>
      <c r="HK103">
        <v>0</v>
      </c>
      <c r="HL103">
        <v>5</v>
      </c>
      <c r="HM103">
        <v>3</v>
      </c>
      <c r="HN103">
        <v>0</v>
      </c>
      <c r="HO103">
        <v>0</v>
      </c>
      <c r="HP103">
        <v>0</v>
      </c>
      <c r="HQ103" s="139">
        <v>2</v>
      </c>
      <c r="HR103" s="140">
        <v>0</v>
      </c>
      <c r="HS103" s="140">
        <v>0</v>
      </c>
      <c r="HT103" s="140">
        <v>0</v>
      </c>
      <c r="HU103" s="140">
        <v>0</v>
      </c>
      <c r="HV103" s="139">
        <v>0</v>
      </c>
      <c r="HW103" s="140">
        <v>0</v>
      </c>
      <c r="HX103" s="140">
        <v>0</v>
      </c>
      <c r="HY103" s="140">
        <v>0</v>
      </c>
      <c r="HZ103" s="140">
        <v>0</v>
      </c>
      <c r="IA103" s="139">
        <v>0</v>
      </c>
      <c r="IB103" s="140">
        <v>0</v>
      </c>
      <c r="IC103" s="140">
        <v>0</v>
      </c>
      <c r="ID103" s="140">
        <v>0</v>
      </c>
      <c r="IE103" s="140">
        <v>0</v>
      </c>
      <c r="IF103" s="139">
        <v>7</v>
      </c>
      <c r="IG103" s="140">
        <v>3</v>
      </c>
      <c r="IH103" s="140">
        <v>0</v>
      </c>
      <c r="II103" s="140">
        <v>0</v>
      </c>
      <c r="IJ103" s="140">
        <v>0</v>
      </c>
      <c r="IK103" s="140">
        <v>0</v>
      </c>
      <c r="IL103" s="140">
        <v>0</v>
      </c>
      <c r="IM103" s="140">
        <v>0</v>
      </c>
      <c r="IN103" s="139">
        <v>0</v>
      </c>
      <c r="IO103" s="140">
        <v>0</v>
      </c>
      <c r="IP103" s="140">
        <v>0</v>
      </c>
      <c r="IQ103" s="140">
        <v>0</v>
      </c>
      <c r="IR103" s="141">
        <v>0</v>
      </c>
      <c r="IS103" s="139">
        <v>1</v>
      </c>
      <c r="IT103" s="141">
        <v>4</v>
      </c>
      <c r="IU103" s="141">
        <v>8</v>
      </c>
      <c r="IV103" s="141">
        <v>2</v>
      </c>
      <c r="IW103" s="180">
        <v>10</v>
      </c>
      <c r="IX103" s="182">
        <v>0.4</v>
      </c>
      <c r="IY103" s="182">
        <v>0.1</v>
      </c>
      <c r="IZ103" s="183">
        <v>0</v>
      </c>
      <c r="JA103" s="140">
        <v>0</v>
      </c>
      <c r="JB103" s="140">
        <v>0</v>
      </c>
      <c r="JC103" s="1" t="s">
        <v>427</v>
      </c>
      <c r="JD103" s="1" t="s">
        <v>427</v>
      </c>
      <c r="JE103" s="1" t="s">
        <v>427</v>
      </c>
      <c r="JF103" s="1" t="s">
        <v>427</v>
      </c>
      <c r="JG103" s="1">
        <v>0</v>
      </c>
      <c r="JH103" s="1">
        <v>0</v>
      </c>
      <c r="JI103" s="284"/>
      <c r="JM103" s="261"/>
      <c r="JN103" s="262"/>
      <c r="JO103" s="284"/>
      <c r="JP103" s="284"/>
    </row>
    <row r="104" spans="1:276" x14ac:dyDescent="0.25">
      <c r="A104" s="2">
        <f>IF(OR('Table 1'!$L$2="All Regions",'Table 1'!$L$2=" "), 1,IF('Table 1'!$L$2='DATA TEMPLATE 1617'!L104,1,0))</f>
        <v>1</v>
      </c>
      <c r="B104" s="2">
        <f>IF(OR('Table 1'!$L$3="All Disciplines",'Table 1'!$L$3=" "), 1,IF('Table 1'!$L$3='DATA TEMPLATE 1617'!M104,1,0))</f>
        <v>1</v>
      </c>
      <c r="C104" s="2">
        <f>IF(OR('Table 1'!$L$4="All Organisations",'Table 1'!$L$4=" "), 1,IF('Table 1'!$L$4='DATA TEMPLATE 1617'!N104,1,0))</f>
        <v>1</v>
      </c>
      <c r="D104" s="2">
        <f t="shared" si="5"/>
        <v>3</v>
      </c>
      <c r="E104" s="236">
        <f>IF('Table 2'!$L$2="All Diverse Led",$IZ104,IF('Table 2'!$L$2='DATA TEMPLATE 1617'!JG104,4,0))</f>
        <v>0</v>
      </c>
      <c r="F104" s="236">
        <f>IF('Table 2'!$L$2="All Diverse Led",$IZ104,IF('Table 2'!$L$2='DATA TEMPLATE 1617'!JH104,4,0))</f>
        <v>0</v>
      </c>
      <c r="G104" s="237">
        <f t="shared" si="4"/>
        <v>0</v>
      </c>
      <c r="H104" s="1" t="s">
        <v>471</v>
      </c>
      <c r="I104" s="1">
        <v>0</v>
      </c>
      <c r="J104" s="1" t="b">
        <v>0</v>
      </c>
      <c r="K104" s="284">
        <v>102</v>
      </c>
      <c r="L104" t="s">
        <v>439</v>
      </c>
      <c r="M104" t="s">
        <v>440</v>
      </c>
      <c r="N104" s="323" t="s">
        <v>458</v>
      </c>
      <c r="O104" s="76">
        <v>2100</v>
      </c>
      <c r="P104" s="76">
        <v>65662</v>
      </c>
      <c r="Q104" s="76">
        <v>1000</v>
      </c>
      <c r="R104" s="76">
        <v>0</v>
      </c>
      <c r="S104" s="76">
        <v>0</v>
      </c>
      <c r="T104" s="76">
        <v>68762</v>
      </c>
      <c r="U104">
        <v>51286</v>
      </c>
      <c r="V104">
        <v>4037</v>
      </c>
      <c r="W104">
        <v>0</v>
      </c>
      <c r="X104">
        <v>0</v>
      </c>
      <c r="Y104">
        <v>1297</v>
      </c>
      <c r="AB104">
        <v>5012</v>
      </c>
      <c r="AC104">
        <v>1475</v>
      </c>
      <c r="AD104">
        <v>63107</v>
      </c>
      <c r="AE104" s="1">
        <v>0</v>
      </c>
      <c r="AF104" s="1">
        <v>0</v>
      </c>
      <c r="AG104" s="1">
        <v>0</v>
      </c>
      <c r="AH104" s="1">
        <v>0</v>
      </c>
      <c r="AI104" s="1">
        <v>0</v>
      </c>
      <c r="AJ104" s="1">
        <v>0</v>
      </c>
      <c r="AK104" s="1">
        <v>0</v>
      </c>
      <c r="AL104" s="1">
        <v>0</v>
      </c>
      <c r="AM104" s="1">
        <v>0</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3">
        <v>0</v>
      </c>
      <c r="BD104" s="3">
        <v>0</v>
      </c>
      <c r="BE104" s="3">
        <v>0</v>
      </c>
      <c r="BF104" s="3">
        <v>0</v>
      </c>
      <c r="BG104" s="241">
        <v>0</v>
      </c>
      <c r="BH104" s="242">
        <v>0</v>
      </c>
      <c r="BI104" s="242">
        <v>0</v>
      </c>
      <c r="BJ104" s="243">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s="244">
        <v>0</v>
      </c>
      <c r="CJ104" s="244">
        <v>0</v>
      </c>
      <c r="CK104" s="244">
        <v>0</v>
      </c>
      <c r="CL104" s="244">
        <v>0</v>
      </c>
      <c r="CM104" s="241">
        <v>0</v>
      </c>
      <c r="CN104" s="242">
        <v>0</v>
      </c>
      <c r="CO104" s="242">
        <v>0</v>
      </c>
      <c r="CP104" s="243">
        <v>0</v>
      </c>
      <c r="CQ104" s="1">
        <v>0</v>
      </c>
      <c r="CR104" s="1">
        <v>0</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1">
        <v>0</v>
      </c>
      <c r="DO104" s="244">
        <v>0</v>
      </c>
      <c r="DP104" s="244">
        <v>0</v>
      </c>
      <c r="DQ104" s="244">
        <v>0</v>
      </c>
      <c r="DR104" s="244">
        <v>0</v>
      </c>
      <c r="DS104" s="241">
        <v>0</v>
      </c>
      <c r="DT104" s="242">
        <v>0</v>
      </c>
      <c r="DU104" s="242">
        <v>0</v>
      </c>
      <c r="DV104" s="243">
        <v>0</v>
      </c>
      <c r="DW104">
        <v>1</v>
      </c>
      <c r="DX104">
        <v>7</v>
      </c>
      <c r="DY104">
        <v>0</v>
      </c>
      <c r="DZ104">
        <v>25000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s="244">
        <v>0</v>
      </c>
      <c r="EV104" s="244">
        <v>0</v>
      </c>
      <c r="EW104" s="244">
        <v>0</v>
      </c>
      <c r="EX104" s="244">
        <v>0</v>
      </c>
      <c r="EY104" s="241">
        <v>0</v>
      </c>
      <c r="EZ104" s="242">
        <v>0</v>
      </c>
      <c r="FA104" s="242">
        <v>0</v>
      </c>
      <c r="FB104" s="243">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1</v>
      </c>
      <c r="GN104">
        <v>3361</v>
      </c>
      <c r="GO104">
        <v>22</v>
      </c>
      <c r="GP104">
        <v>73942</v>
      </c>
      <c r="GQ104">
        <v>0</v>
      </c>
      <c r="GR104">
        <v>0</v>
      </c>
      <c r="GS104">
        <v>3361</v>
      </c>
      <c r="GT104">
        <v>3361</v>
      </c>
      <c r="GU104">
        <v>0</v>
      </c>
      <c r="GV104">
        <v>0</v>
      </c>
      <c r="GW104">
        <v>0</v>
      </c>
      <c r="GX104">
        <v>0</v>
      </c>
      <c r="GY104">
        <v>0</v>
      </c>
      <c r="GZ104">
        <v>0</v>
      </c>
      <c r="HA104">
        <v>0</v>
      </c>
      <c r="HB104">
        <v>0</v>
      </c>
      <c r="HC104">
        <v>0</v>
      </c>
      <c r="HD104">
        <v>0</v>
      </c>
      <c r="HE104">
        <v>0</v>
      </c>
      <c r="HF104">
        <v>0</v>
      </c>
      <c r="HG104">
        <v>0</v>
      </c>
      <c r="HH104">
        <v>0</v>
      </c>
      <c r="HI104">
        <v>0</v>
      </c>
      <c r="HJ104">
        <v>0</v>
      </c>
      <c r="HK104">
        <v>0</v>
      </c>
      <c r="HL104">
        <v>9</v>
      </c>
      <c r="HM104">
        <v>2</v>
      </c>
      <c r="HN104">
        <v>0</v>
      </c>
      <c r="HO104">
        <v>0</v>
      </c>
      <c r="HP104">
        <v>0</v>
      </c>
      <c r="HQ104" s="139">
        <v>0</v>
      </c>
      <c r="HR104" s="140">
        <v>0</v>
      </c>
      <c r="HS104" s="140">
        <v>0</v>
      </c>
      <c r="HT104" s="140">
        <v>0</v>
      </c>
      <c r="HU104" s="140">
        <v>0</v>
      </c>
      <c r="HV104" s="139">
        <v>0</v>
      </c>
      <c r="HW104" s="140">
        <v>0</v>
      </c>
      <c r="HX104" s="140">
        <v>0</v>
      </c>
      <c r="HY104" s="140">
        <v>0</v>
      </c>
      <c r="HZ104" s="140">
        <v>0</v>
      </c>
      <c r="IA104" s="139">
        <v>0</v>
      </c>
      <c r="IB104" s="140">
        <v>0</v>
      </c>
      <c r="IC104" s="140">
        <v>0</v>
      </c>
      <c r="ID104" s="140">
        <v>0</v>
      </c>
      <c r="IE104" s="140">
        <v>0</v>
      </c>
      <c r="IF104" s="139">
        <v>9</v>
      </c>
      <c r="IG104" s="140">
        <v>2</v>
      </c>
      <c r="IH104" s="140">
        <v>0</v>
      </c>
      <c r="II104" s="140">
        <v>0</v>
      </c>
      <c r="IJ104" s="140">
        <v>0</v>
      </c>
      <c r="IK104" s="140">
        <v>0</v>
      </c>
      <c r="IL104" s="140">
        <v>0</v>
      </c>
      <c r="IM104" s="140">
        <v>0</v>
      </c>
      <c r="IN104" s="139">
        <v>0</v>
      </c>
      <c r="IO104" s="140">
        <v>0</v>
      </c>
      <c r="IP104" s="140">
        <v>0</v>
      </c>
      <c r="IQ104" s="140">
        <v>0</v>
      </c>
      <c r="IR104" s="141">
        <v>0</v>
      </c>
      <c r="IS104" s="139">
        <v>1</v>
      </c>
      <c r="IT104" s="141">
        <v>5</v>
      </c>
      <c r="IU104" s="141">
        <v>11</v>
      </c>
      <c r="IV104" s="141">
        <v>0</v>
      </c>
      <c r="IW104" s="180">
        <v>11</v>
      </c>
      <c r="IX104" s="182">
        <v>0.45454545454545453</v>
      </c>
      <c r="IY104" s="182">
        <v>9.0909090909090912E-2</v>
      </c>
      <c r="IZ104" s="183">
        <v>0</v>
      </c>
      <c r="JA104" s="140">
        <v>0</v>
      </c>
      <c r="JB104" s="140">
        <v>0</v>
      </c>
      <c r="JC104" s="1" t="s">
        <v>427</v>
      </c>
      <c r="JD104" s="1" t="s">
        <v>426</v>
      </c>
      <c r="JE104" s="1" t="s">
        <v>427</v>
      </c>
      <c r="JF104" s="1" t="s">
        <v>427</v>
      </c>
      <c r="JG104" s="1">
        <v>0</v>
      </c>
      <c r="JH104" s="1">
        <v>0</v>
      </c>
      <c r="JI104" s="284"/>
      <c r="JM104" s="261"/>
      <c r="JN104" s="262"/>
      <c r="JO104" s="284"/>
      <c r="JP104" s="284"/>
    </row>
    <row r="105" spans="1:276" x14ac:dyDescent="0.25">
      <c r="A105" s="2">
        <f>IF(OR('Table 1'!$L$2="All Regions",'Table 1'!$L$2=" "), 1,IF('Table 1'!$L$2='DATA TEMPLATE 1617'!L105,1,0))</f>
        <v>1</v>
      </c>
      <c r="B105" s="2">
        <f>IF(OR('Table 1'!$L$3="All Disciplines",'Table 1'!$L$3=" "), 1,IF('Table 1'!$L$3='DATA TEMPLATE 1617'!M105,1,0))</f>
        <v>1</v>
      </c>
      <c r="C105" s="2">
        <f>IF(OR('Table 1'!$L$4="All Organisations",'Table 1'!$L$4=" "), 1,IF('Table 1'!$L$4='DATA TEMPLATE 1617'!N105,1,0))</f>
        <v>1</v>
      </c>
      <c r="D105" s="2">
        <f t="shared" si="5"/>
        <v>3</v>
      </c>
      <c r="E105" s="236">
        <f>IF('Table 2'!$L$2="All Diverse Led",$IZ105,IF('Table 2'!$L$2='DATA TEMPLATE 1617'!JG105,4,0))</f>
        <v>0</v>
      </c>
      <c r="F105" s="236">
        <f>IF('Table 2'!$L$2="All Diverse Led",$IZ105,IF('Table 2'!$L$2='DATA TEMPLATE 1617'!JH105,4,0))</f>
        <v>0</v>
      </c>
      <c r="G105" s="237">
        <f t="shared" si="4"/>
        <v>0</v>
      </c>
      <c r="H105" s="1" t="s">
        <v>471</v>
      </c>
      <c r="I105" s="1">
        <v>0</v>
      </c>
      <c r="J105" s="1" t="b">
        <v>0</v>
      </c>
      <c r="K105" s="284">
        <v>103</v>
      </c>
      <c r="L105" t="s">
        <v>439</v>
      </c>
      <c r="M105" t="s">
        <v>442</v>
      </c>
      <c r="N105" s="323" t="s">
        <v>458</v>
      </c>
      <c r="O105" s="76">
        <v>206312</v>
      </c>
      <c r="P105" s="76">
        <v>73985</v>
      </c>
      <c r="Q105" s="76">
        <v>9358</v>
      </c>
      <c r="R105" s="76">
        <v>0</v>
      </c>
      <c r="S105" s="76">
        <v>0</v>
      </c>
      <c r="T105" s="76">
        <v>289655</v>
      </c>
      <c r="U105">
        <v>196753</v>
      </c>
      <c r="V105">
        <v>10530</v>
      </c>
      <c r="W105">
        <v>0</v>
      </c>
      <c r="X105">
        <v>0</v>
      </c>
      <c r="Y105">
        <v>0</v>
      </c>
      <c r="AB105">
        <v>19184</v>
      </c>
      <c r="AC105">
        <v>14860</v>
      </c>
      <c r="AD105">
        <v>241327</v>
      </c>
      <c r="AE105" s="1">
        <v>5</v>
      </c>
      <c r="AF105" s="1">
        <v>5</v>
      </c>
      <c r="AG105" s="1">
        <v>70</v>
      </c>
      <c r="AH105" s="1">
        <v>80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1">
        <v>0</v>
      </c>
      <c r="BC105" s="3">
        <v>0</v>
      </c>
      <c r="BD105" s="3">
        <v>0</v>
      </c>
      <c r="BE105" s="3">
        <v>0</v>
      </c>
      <c r="BF105" s="3">
        <v>0</v>
      </c>
      <c r="BG105" s="241">
        <v>0</v>
      </c>
      <c r="BH105" s="242">
        <v>0</v>
      </c>
      <c r="BI105" s="242">
        <v>0</v>
      </c>
      <c r="BJ105" s="243">
        <v>0</v>
      </c>
      <c r="BK105">
        <v>1</v>
      </c>
      <c r="BL105">
        <v>1</v>
      </c>
      <c r="BM105">
        <v>90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s="244">
        <v>0</v>
      </c>
      <c r="CJ105" s="244">
        <v>0</v>
      </c>
      <c r="CK105" s="244">
        <v>0</v>
      </c>
      <c r="CL105" s="244">
        <v>0</v>
      </c>
      <c r="CM105" s="241">
        <v>0</v>
      </c>
      <c r="CN105" s="242">
        <v>0</v>
      </c>
      <c r="CO105" s="242">
        <v>0</v>
      </c>
      <c r="CP105" s="243">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1">
        <v>0</v>
      </c>
      <c r="DO105" s="244">
        <v>0</v>
      </c>
      <c r="DP105" s="244">
        <v>0</v>
      </c>
      <c r="DQ105" s="244">
        <v>0</v>
      </c>
      <c r="DR105" s="244">
        <v>0</v>
      </c>
      <c r="DS105" s="241">
        <v>0</v>
      </c>
      <c r="DT105" s="242">
        <v>0</v>
      </c>
      <c r="DU105" s="242">
        <v>0</v>
      </c>
      <c r="DV105" s="243">
        <v>0</v>
      </c>
      <c r="DW105">
        <v>1</v>
      </c>
      <c r="DX105">
        <v>1</v>
      </c>
      <c r="DY105">
        <v>111</v>
      </c>
      <c r="DZ105">
        <v>120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s="244">
        <v>0</v>
      </c>
      <c r="EV105" s="244">
        <v>0</v>
      </c>
      <c r="EW105" s="244">
        <v>0</v>
      </c>
      <c r="EX105" s="244">
        <v>0</v>
      </c>
      <c r="EY105" s="241">
        <v>0</v>
      </c>
      <c r="EZ105" s="242">
        <v>0</v>
      </c>
      <c r="FA105" s="242">
        <v>0</v>
      </c>
      <c r="FB105" s="243">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c r="GW105">
        <v>0</v>
      </c>
      <c r="GX105">
        <v>0</v>
      </c>
      <c r="GY105">
        <v>0</v>
      </c>
      <c r="GZ105">
        <v>0</v>
      </c>
      <c r="HA105">
        <v>0</v>
      </c>
      <c r="HB105">
        <v>0</v>
      </c>
      <c r="HC105">
        <v>0</v>
      </c>
      <c r="HD105">
        <v>0</v>
      </c>
      <c r="HE105">
        <v>0</v>
      </c>
      <c r="HF105">
        <v>0</v>
      </c>
      <c r="HG105">
        <v>0</v>
      </c>
      <c r="HH105">
        <v>0</v>
      </c>
      <c r="HI105">
        <v>0</v>
      </c>
      <c r="HJ105">
        <v>0</v>
      </c>
      <c r="HK105">
        <v>0</v>
      </c>
      <c r="HL105">
        <v>1</v>
      </c>
      <c r="HM105">
        <v>6</v>
      </c>
      <c r="HN105">
        <v>0</v>
      </c>
      <c r="HO105">
        <v>0</v>
      </c>
      <c r="HP105">
        <v>0</v>
      </c>
      <c r="HQ105" s="139">
        <v>2</v>
      </c>
      <c r="HR105" s="140">
        <v>0</v>
      </c>
      <c r="HS105" s="140">
        <v>0</v>
      </c>
      <c r="HT105" s="140">
        <v>0</v>
      </c>
      <c r="HU105" s="140">
        <v>0</v>
      </c>
      <c r="HV105" s="139">
        <v>0</v>
      </c>
      <c r="HW105" s="140">
        <v>0</v>
      </c>
      <c r="HX105" s="140">
        <v>0</v>
      </c>
      <c r="HY105" s="140">
        <v>0</v>
      </c>
      <c r="HZ105" s="140">
        <v>0</v>
      </c>
      <c r="IA105" s="139">
        <v>0</v>
      </c>
      <c r="IB105" s="140">
        <v>0</v>
      </c>
      <c r="IC105" s="140">
        <v>0</v>
      </c>
      <c r="ID105" s="140">
        <v>0</v>
      </c>
      <c r="IE105" s="140">
        <v>0</v>
      </c>
      <c r="IF105" s="139">
        <v>3</v>
      </c>
      <c r="IG105" s="140">
        <v>6</v>
      </c>
      <c r="IH105" s="140">
        <v>0</v>
      </c>
      <c r="II105" s="140">
        <v>0</v>
      </c>
      <c r="IJ105" s="140">
        <v>0</v>
      </c>
      <c r="IK105" s="140">
        <v>1</v>
      </c>
      <c r="IL105" s="140">
        <v>0</v>
      </c>
      <c r="IM105" s="140">
        <v>0</v>
      </c>
      <c r="IN105" s="139">
        <v>1</v>
      </c>
      <c r="IO105" s="140">
        <v>0</v>
      </c>
      <c r="IP105" s="140">
        <v>0</v>
      </c>
      <c r="IQ105" s="140">
        <v>0</v>
      </c>
      <c r="IR105" s="141">
        <v>0</v>
      </c>
      <c r="IS105" s="139">
        <v>0</v>
      </c>
      <c r="IT105" s="141">
        <v>1</v>
      </c>
      <c r="IU105" s="141">
        <v>7</v>
      </c>
      <c r="IV105" s="141">
        <v>2</v>
      </c>
      <c r="IW105" s="180">
        <v>9</v>
      </c>
      <c r="IX105" s="182">
        <v>0.22222222222222221</v>
      </c>
      <c r="IY105" s="182">
        <v>0</v>
      </c>
      <c r="IZ105" s="183">
        <v>0</v>
      </c>
      <c r="JA105" s="140">
        <v>0</v>
      </c>
      <c r="JB105" s="140">
        <v>0</v>
      </c>
      <c r="JC105" s="1" t="s">
        <v>427</v>
      </c>
      <c r="JD105" s="1" t="s">
        <v>427</v>
      </c>
      <c r="JE105" s="1" t="s">
        <v>427</v>
      </c>
      <c r="JF105" s="1" t="s">
        <v>426</v>
      </c>
      <c r="JG105" s="1">
        <v>0</v>
      </c>
      <c r="JH105" s="1">
        <v>0</v>
      </c>
      <c r="JI105" s="284"/>
      <c r="JM105" s="261"/>
      <c r="JN105" s="262"/>
      <c r="JO105" s="284"/>
      <c r="JP105" s="284"/>
    </row>
    <row r="106" spans="1:276" x14ac:dyDescent="0.25">
      <c r="A106" s="2">
        <f>IF(OR('Table 1'!$L$2="All Regions",'Table 1'!$L$2=" "), 1,IF('Table 1'!$L$2='DATA TEMPLATE 1617'!L106,1,0))</f>
        <v>1</v>
      </c>
      <c r="B106" s="2">
        <f>IF(OR('Table 1'!$L$3="All Disciplines",'Table 1'!$L$3=" "), 1,IF('Table 1'!$L$3='DATA TEMPLATE 1617'!M106,1,0))</f>
        <v>1</v>
      </c>
      <c r="C106" s="2">
        <f>IF(OR('Table 1'!$L$4="All Organisations",'Table 1'!$L$4=" "), 1,IF('Table 1'!$L$4='DATA TEMPLATE 1617'!N106,1,0))</f>
        <v>1</v>
      </c>
      <c r="D106" s="2">
        <f t="shared" si="5"/>
        <v>3</v>
      </c>
      <c r="E106" s="236">
        <f>IF('Table 2'!$L$2="All Diverse Led",$IZ106,IF('Table 2'!$L$2='DATA TEMPLATE 1617'!JG106,4,0))</f>
        <v>0</v>
      </c>
      <c r="F106" s="236">
        <f>IF('Table 2'!$L$2="All Diverse Led",$IZ106,IF('Table 2'!$L$2='DATA TEMPLATE 1617'!JH106,4,0))</f>
        <v>0</v>
      </c>
      <c r="G106" s="237">
        <f t="shared" si="4"/>
        <v>0</v>
      </c>
      <c r="H106" s="1" t="s">
        <v>471</v>
      </c>
      <c r="I106" s="1">
        <v>0</v>
      </c>
      <c r="J106" s="1" t="b">
        <v>0</v>
      </c>
      <c r="K106" s="284">
        <v>104</v>
      </c>
      <c r="L106" t="s">
        <v>439</v>
      </c>
      <c r="M106" t="s">
        <v>436</v>
      </c>
      <c r="N106" s="323" t="s">
        <v>459</v>
      </c>
      <c r="O106" s="76">
        <v>203058</v>
      </c>
      <c r="P106" s="76">
        <v>190891</v>
      </c>
      <c r="Q106" s="76">
        <v>72</v>
      </c>
      <c r="R106" s="76">
        <v>0</v>
      </c>
      <c r="S106" s="76">
        <v>0</v>
      </c>
      <c r="T106" s="76">
        <v>394021</v>
      </c>
      <c r="U106">
        <v>229955</v>
      </c>
      <c r="V106">
        <v>15509</v>
      </c>
      <c r="W106">
        <v>25575</v>
      </c>
      <c r="X106">
        <v>10465</v>
      </c>
      <c r="Y106">
        <v>4313</v>
      </c>
      <c r="AB106">
        <v>89915</v>
      </c>
      <c r="AC106">
        <v>0</v>
      </c>
      <c r="AD106">
        <v>375732</v>
      </c>
      <c r="AE106" s="1">
        <v>0</v>
      </c>
      <c r="AF106" s="1">
        <v>0</v>
      </c>
      <c r="AG106" s="1">
        <v>0</v>
      </c>
      <c r="AH106" s="1">
        <v>0</v>
      </c>
      <c r="AI106" s="1">
        <v>0</v>
      </c>
      <c r="AJ106" s="1">
        <v>0</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3">
        <v>0</v>
      </c>
      <c r="BD106" s="3">
        <v>0</v>
      </c>
      <c r="BE106" s="3">
        <v>0</v>
      </c>
      <c r="BF106" s="3">
        <v>0</v>
      </c>
      <c r="BG106" s="241">
        <v>0</v>
      </c>
      <c r="BH106" s="242">
        <v>0</v>
      </c>
      <c r="BI106" s="242">
        <v>0</v>
      </c>
      <c r="BJ106" s="243">
        <v>0</v>
      </c>
      <c r="BK106">
        <v>6</v>
      </c>
      <c r="BL106">
        <v>215</v>
      </c>
      <c r="BM106">
        <v>7593</v>
      </c>
      <c r="BN106">
        <v>0</v>
      </c>
      <c r="BO106">
        <v>2</v>
      </c>
      <c r="BP106">
        <v>20</v>
      </c>
      <c r="BQ106">
        <v>0</v>
      </c>
      <c r="BR106">
        <v>10520</v>
      </c>
      <c r="BS106">
        <v>0</v>
      </c>
      <c r="BT106">
        <v>0</v>
      </c>
      <c r="BU106">
        <v>0</v>
      </c>
      <c r="BV106">
        <v>0</v>
      </c>
      <c r="BW106">
        <v>0</v>
      </c>
      <c r="BX106">
        <v>0</v>
      </c>
      <c r="BY106">
        <v>0</v>
      </c>
      <c r="BZ106">
        <v>0</v>
      </c>
      <c r="CA106">
        <v>0</v>
      </c>
      <c r="CB106">
        <v>0</v>
      </c>
      <c r="CC106">
        <v>0</v>
      </c>
      <c r="CD106">
        <v>0</v>
      </c>
      <c r="CE106">
        <v>0</v>
      </c>
      <c r="CF106">
        <v>0</v>
      </c>
      <c r="CG106">
        <v>0</v>
      </c>
      <c r="CH106">
        <v>0</v>
      </c>
      <c r="CI106" s="244">
        <v>2</v>
      </c>
      <c r="CJ106" s="244">
        <v>20</v>
      </c>
      <c r="CK106" s="244">
        <v>0</v>
      </c>
      <c r="CL106" s="244">
        <v>10520</v>
      </c>
      <c r="CM106" s="241">
        <v>0</v>
      </c>
      <c r="CN106" s="242">
        <v>0</v>
      </c>
      <c r="CO106" s="242">
        <v>0</v>
      </c>
      <c r="CP106" s="243">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1">
        <v>0</v>
      </c>
      <c r="DO106" s="244">
        <v>0</v>
      </c>
      <c r="DP106" s="244">
        <v>0</v>
      </c>
      <c r="DQ106" s="244">
        <v>0</v>
      </c>
      <c r="DR106" s="244">
        <v>0</v>
      </c>
      <c r="DS106" s="241">
        <v>0</v>
      </c>
      <c r="DT106" s="242">
        <v>0</v>
      </c>
      <c r="DU106" s="242">
        <v>0</v>
      </c>
      <c r="DV106" s="243">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s="244">
        <v>0</v>
      </c>
      <c r="EV106" s="244">
        <v>0</v>
      </c>
      <c r="EW106" s="244">
        <v>0</v>
      </c>
      <c r="EX106" s="244">
        <v>0</v>
      </c>
      <c r="EY106" s="241">
        <v>0</v>
      </c>
      <c r="EZ106" s="242">
        <v>0</v>
      </c>
      <c r="FA106" s="242">
        <v>0</v>
      </c>
      <c r="FB106" s="243">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0</v>
      </c>
      <c r="GO106">
        <v>0</v>
      </c>
      <c r="GP106">
        <v>0</v>
      </c>
      <c r="GQ106">
        <v>0</v>
      </c>
      <c r="GR106">
        <v>0</v>
      </c>
      <c r="GS106">
        <v>0</v>
      </c>
      <c r="GT106">
        <v>0</v>
      </c>
      <c r="GU106">
        <v>0</v>
      </c>
      <c r="GV106">
        <v>0</v>
      </c>
      <c r="GW106">
        <v>0</v>
      </c>
      <c r="GX106">
        <v>0</v>
      </c>
      <c r="GY106">
        <v>0</v>
      </c>
      <c r="GZ106">
        <v>0</v>
      </c>
      <c r="HA106">
        <v>0</v>
      </c>
      <c r="HB106">
        <v>0</v>
      </c>
      <c r="HC106">
        <v>0</v>
      </c>
      <c r="HD106">
        <v>0</v>
      </c>
      <c r="HE106">
        <v>0</v>
      </c>
      <c r="HF106">
        <v>0</v>
      </c>
      <c r="HG106">
        <v>0</v>
      </c>
      <c r="HH106">
        <v>0</v>
      </c>
      <c r="HI106">
        <v>0</v>
      </c>
      <c r="HJ106">
        <v>0</v>
      </c>
      <c r="HK106">
        <v>0</v>
      </c>
      <c r="HL106">
        <v>6</v>
      </c>
      <c r="HM106">
        <v>4</v>
      </c>
      <c r="HN106">
        <v>0</v>
      </c>
      <c r="HO106">
        <v>0</v>
      </c>
      <c r="HP106">
        <v>0</v>
      </c>
      <c r="HQ106" s="139">
        <v>1</v>
      </c>
      <c r="HR106" s="140">
        <v>0</v>
      </c>
      <c r="HS106" s="140">
        <v>0</v>
      </c>
      <c r="HT106" s="140">
        <v>0</v>
      </c>
      <c r="HU106" s="140">
        <v>0</v>
      </c>
      <c r="HV106" s="139">
        <v>0</v>
      </c>
      <c r="HW106" s="140">
        <v>0</v>
      </c>
      <c r="HX106" s="140">
        <v>0</v>
      </c>
      <c r="HY106" s="140">
        <v>0</v>
      </c>
      <c r="HZ106" s="140">
        <v>0</v>
      </c>
      <c r="IA106" s="139">
        <v>0</v>
      </c>
      <c r="IB106" s="140">
        <v>0</v>
      </c>
      <c r="IC106" s="140">
        <v>0</v>
      </c>
      <c r="ID106" s="140">
        <v>0</v>
      </c>
      <c r="IE106" s="140">
        <v>0</v>
      </c>
      <c r="IF106" s="139">
        <v>7</v>
      </c>
      <c r="IG106" s="140">
        <v>4</v>
      </c>
      <c r="IH106" s="140">
        <v>0</v>
      </c>
      <c r="II106" s="140">
        <v>0</v>
      </c>
      <c r="IJ106" s="140">
        <v>0</v>
      </c>
      <c r="IK106" s="140">
        <v>1</v>
      </c>
      <c r="IL106" s="140">
        <v>0</v>
      </c>
      <c r="IM106" s="140">
        <v>0</v>
      </c>
      <c r="IN106" s="139">
        <v>1</v>
      </c>
      <c r="IO106" s="140">
        <v>0</v>
      </c>
      <c r="IP106" s="140">
        <v>0</v>
      </c>
      <c r="IQ106" s="140">
        <v>0</v>
      </c>
      <c r="IR106" s="141">
        <v>0</v>
      </c>
      <c r="IS106" s="139">
        <v>0</v>
      </c>
      <c r="IT106" s="141">
        <v>5</v>
      </c>
      <c r="IU106" s="141">
        <v>10</v>
      </c>
      <c r="IV106" s="141">
        <v>1</v>
      </c>
      <c r="IW106" s="180">
        <v>11</v>
      </c>
      <c r="IX106" s="182">
        <v>0.54545454545454541</v>
      </c>
      <c r="IY106" s="182">
        <v>0</v>
      </c>
      <c r="IZ106" s="183">
        <v>0</v>
      </c>
      <c r="JA106" s="140">
        <v>0</v>
      </c>
      <c r="JB106" s="140">
        <v>0</v>
      </c>
      <c r="JC106" s="1" t="s">
        <v>427</v>
      </c>
      <c r="JD106" s="1" t="s">
        <v>427</v>
      </c>
      <c r="JE106" s="1" t="s">
        <v>427</v>
      </c>
      <c r="JF106" s="1" t="s">
        <v>427</v>
      </c>
      <c r="JG106" s="1">
        <v>0</v>
      </c>
      <c r="JH106" s="1">
        <v>0</v>
      </c>
      <c r="JI106" s="284"/>
      <c r="JM106" s="261"/>
      <c r="JN106" s="262"/>
      <c r="JO106" s="284"/>
      <c r="JP106" s="284"/>
    </row>
    <row r="107" spans="1:276" x14ac:dyDescent="0.25">
      <c r="A107" s="2">
        <f>IF(OR('Table 1'!$L$2="All Regions",'Table 1'!$L$2=" "), 1,IF('Table 1'!$L$2='DATA TEMPLATE 1617'!L107,1,0))</f>
        <v>1</v>
      </c>
      <c r="B107" s="2">
        <f>IF(OR('Table 1'!$L$3="All Disciplines",'Table 1'!$L$3=" "), 1,IF('Table 1'!$L$3='DATA TEMPLATE 1617'!M107,1,0))</f>
        <v>1</v>
      </c>
      <c r="C107" s="2">
        <f>IF(OR('Table 1'!$L$4="All Organisations",'Table 1'!$L$4=" "), 1,IF('Table 1'!$L$4='DATA TEMPLATE 1617'!N107,1,0))</f>
        <v>1</v>
      </c>
      <c r="D107" s="2">
        <f t="shared" si="5"/>
        <v>3</v>
      </c>
      <c r="E107" s="236">
        <f>IF('Table 2'!$L$2="All Diverse Led",$IZ107,IF('Table 2'!$L$2='DATA TEMPLATE 1617'!JG107,4,0))</f>
        <v>0</v>
      </c>
      <c r="F107" s="236">
        <f>IF('Table 2'!$L$2="All Diverse Led",$IZ107,IF('Table 2'!$L$2='DATA TEMPLATE 1617'!JH107,4,0))</f>
        <v>0</v>
      </c>
      <c r="G107" s="237">
        <f t="shared" si="4"/>
        <v>0</v>
      </c>
      <c r="H107" s="1" t="s">
        <v>471</v>
      </c>
      <c r="I107" s="1">
        <v>0</v>
      </c>
      <c r="J107" s="1" t="b">
        <v>0</v>
      </c>
      <c r="K107" s="284">
        <v>105</v>
      </c>
      <c r="L107" t="s">
        <v>439</v>
      </c>
      <c r="M107" t="s">
        <v>438</v>
      </c>
      <c r="N107" s="323" t="s">
        <v>460</v>
      </c>
      <c r="O107" s="76">
        <v>388283</v>
      </c>
      <c r="P107" s="76">
        <v>523283</v>
      </c>
      <c r="Q107" s="76">
        <v>412789</v>
      </c>
      <c r="R107" s="76">
        <v>0</v>
      </c>
      <c r="S107" s="76">
        <v>0</v>
      </c>
      <c r="T107" s="76">
        <v>1324355</v>
      </c>
      <c r="U107">
        <v>659338</v>
      </c>
      <c r="V107">
        <v>98432</v>
      </c>
      <c r="W107">
        <v>139665</v>
      </c>
      <c r="X107">
        <v>87395</v>
      </c>
      <c r="Y107">
        <v>21513</v>
      </c>
      <c r="AB107">
        <v>166655</v>
      </c>
      <c r="AC107">
        <v>51469</v>
      </c>
      <c r="AD107">
        <v>1224467</v>
      </c>
      <c r="AE107" s="1">
        <v>33</v>
      </c>
      <c r="AF107" s="1">
        <v>33</v>
      </c>
      <c r="AG107" s="1">
        <v>6624</v>
      </c>
      <c r="AH107" s="1">
        <v>3700</v>
      </c>
      <c r="AI107" s="1">
        <v>0</v>
      </c>
      <c r="AJ107" s="1">
        <v>0</v>
      </c>
      <c r="AK107" s="1">
        <v>0</v>
      </c>
      <c r="AL107" s="1">
        <v>0</v>
      </c>
      <c r="AM107" s="1">
        <v>4</v>
      </c>
      <c r="AN107" s="1">
        <v>4</v>
      </c>
      <c r="AO107" s="1">
        <v>1701</v>
      </c>
      <c r="AP107" s="1">
        <v>200</v>
      </c>
      <c r="AQ107" s="1">
        <v>5</v>
      </c>
      <c r="AR107" s="1">
        <v>3</v>
      </c>
      <c r="AS107" s="1">
        <v>2002</v>
      </c>
      <c r="AT107" s="1">
        <v>0</v>
      </c>
      <c r="AU107" s="1">
        <v>0</v>
      </c>
      <c r="AV107" s="1">
        <v>0</v>
      </c>
      <c r="AW107" s="1">
        <v>0</v>
      </c>
      <c r="AX107" s="1">
        <v>0</v>
      </c>
      <c r="AY107" s="1">
        <v>0</v>
      </c>
      <c r="AZ107" s="1">
        <v>0</v>
      </c>
      <c r="BA107" s="1">
        <v>0</v>
      </c>
      <c r="BB107" s="1">
        <v>0</v>
      </c>
      <c r="BC107" s="3">
        <v>4</v>
      </c>
      <c r="BD107" s="3">
        <v>4</v>
      </c>
      <c r="BE107" s="3">
        <v>1701</v>
      </c>
      <c r="BF107" s="3">
        <v>200</v>
      </c>
      <c r="BG107" s="241">
        <v>5</v>
      </c>
      <c r="BH107" s="242">
        <v>3</v>
      </c>
      <c r="BI107" s="242">
        <v>2002</v>
      </c>
      <c r="BJ107" s="243">
        <v>0</v>
      </c>
      <c r="BK107">
        <v>1</v>
      </c>
      <c r="BL107">
        <v>1</v>
      </c>
      <c r="BM107">
        <v>0</v>
      </c>
      <c r="BN107">
        <v>50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s="244">
        <v>0</v>
      </c>
      <c r="CJ107" s="244">
        <v>0</v>
      </c>
      <c r="CK107" s="244">
        <v>0</v>
      </c>
      <c r="CL107" s="244">
        <v>0</v>
      </c>
      <c r="CM107" s="241">
        <v>0</v>
      </c>
      <c r="CN107" s="242">
        <v>0</v>
      </c>
      <c r="CO107" s="242">
        <v>0</v>
      </c>
      <c r="CP107" s="243">
        <v>0</v>
      </c>
      <c r="CQ107" s="1">
        <v>2</v>
      </c>
      <c r="CR107" s="1">
        <v>2</v>
      </c>
      <c r="CS107" s="1">
        <v>605</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1">
        <v>0</v>
      </c>
      <c r="DO107" s="244">
        <v>0</v>
      </c>
      <c r="DP107" s="244">
        <v>0</v>
      </c>
      <c r="DQ107" s="244">
        <v>0</v>
      </c>
      <c r="DR107" s="244">
        <v>0</v>
      </c>
      <c r="DS107" s="241">
        <v>0</v>
      </c>
      <c r="DT107" s="242">
        <v>0</v>
      </c>
      <c r="DU107" s="242">
        <v>0</v>
      </c>
      <c r="DV107" s="243">
        <v>0</v>
      </c>
      <c r="DW107">
        <v>6</v>
      </c>
      <c r="DX107">
        <v>6</v>
      </c>
      <c r="DY107">
        <v>1284</v>
      </c>
      <c r="DZ107">
        <v>500</v>
      </c>
      <c r="EA107">
        <v>0</v>
      </c>
      <c r="EB107">
        <v>0</v>
      </c>
      <c r="EC107">
        <v>0</v>
      </c>
      <c r="ED107">
        <v>0</v>
      </c>
      <c r="EE107">
        <v>3</v>
      </c>
      <c r="EF107">
        <v>3</v>
      </c>
      <c r="EG107">
        <v>1701</v>
      </c>
      <c r="EH107">
        <v>200</v>
      </c>
      <c r="EI107">
        <v>0</v>
      </c>
      <c r="EJ107">
        <v>0</v>
      </c>
      <c r="EK107">
        <v>0</v>
      </c>
      <c r="EL107">
        <v>0</v>
      </c>
      <c r="EM107">
        <v>0</v>
      </c>
      <c r="EN107">
        <v>0</v>
      </c>
      <c r="EO107">
        <v>0</v>
      </c>
      <c r="EP107">
        <v>0</v>
      </c>
      <c r="EQ107">
        <v>0</v>
      </c>
      <c r="ER107">
        <v>0</v>
      </c>
      <c r="ES107">
        <v>0</v>
      </c>
      <c r="ET107">
        <v>0</v>
      </c>
      <c r="EU107" s="244">
        <v>3</v>
      </c>
      <c r="EV107" s="244">
        <v>3</v>
      </c>
      <c r="EW107" s="244">
        <v>1701</v>
      </c>
      <c r="EX107" s="244">
        <v>200</v>
      </c>
      <c r="EY107" s="241">
        <v>0</v>
      </c>
      <c r="EZ107" s="242">
        <v>0</v>
      </c>
      <c r="FA107" s="242">
        <v>0</v>
      </c>
      <c r="FB107" s="243">
        <v>0</v>
      </c>
      <c r="FC107">
        <v>0</v>
      </c>
      <c r="FD107">
        <v>0</v>
      </c>
      <c r="FE107">
        <v>0</v>
      </c>
      <c r="FF107">
        <v>5</v>
      </c>
      <c r="FG107">
        <v>0</v>
      </c>
      <c r="FH107">
        <v>1000000</v>
      </c>
      <c r="FI107">
        <v>0</v>
      </c>
      <c r="FJ107">
        <v>0</v>
      </c>
      <c r="FK107">
        <v>0</v>
      </c>
      <c r="FL107">
        <v>0</v>
      </c>
      <c r="FM107">
        <v>0</v>
      </c>
      <c r="FN107">
        <v>0</v>
      </c>
      <c r="FO107">
        <v>0</v>
      </c>
      <c r="FP107">
        <v>2</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v>0</v>
      </c>
      <c r="GM107">
        <v>4</v>
      </c>
      <c r="GN107">
        <v>13000</v>
      </c>
      <c r="GO107">
        <v>28</v>
      </c>
      <c r="GP107">
        <v>0</v>
      </c>
      <c r="GQ107">
        <v>0</v>
      </c>
      <c r="GR107">
        <v>0</v>
      </c>
      <c r="GS107">
        <v>0</v>
      </c>
      <c r="GT107">
        <v>12870</v>
      </c>
      <c r="GU107">
        <v>238.9</v>
      </c>
      <c r="GV107">
        <v>51</v>
      </c>
      <c r="GW107">
        <v>0</v>
      </c>
      <c r="GX107">
        <v>51</v>
      </c>
      <c r="GY107">
        <v>0</v>
      </c>
      <c r="GZ107">
        <v>0</v>
      </c>
      <c r="HA107">
        <v>0</v>
      </c>
      <c r="HB107">
        <v>66761</v>
      </c>
      <c r="HC107">
        <v>0</v>
      </c>
      <c r="HD107">
        <v>0</v>
      </c>
      <c r="HE107">
        <v>0</v>
      </c>
      <c r="HF107">
        <v>0</v>
      </c>
      <c r="HG107">
        <v>0</v>
      </c>
      <c r="HH107">
        <v>0</v>
      </c>
      <c r="HI107">
        <v>0</v>
      </c>
      <c r="HJ107">
        <v>0</v>
      </c>
      <c r="HK107">
        <v>0</v>
      </c>
      <c r="HL107">
        <v>3</v>
      </c>
      <c r="HM107">
        <v>7</v>
      </c>
      <c r="HN107">
        <v>0</v>
      </c>
      <c r="HO107">
        <v>0</v>
      </c>
      <c r="HP107">
        <v>0</v>
      </c>
      <c r="HQ107" s="139">
        <v>1</v>
      </c>
      <c r="HR107" s="140">
        <v>2</v>
      </c>
      <c r="HS107" s="140">
        <v>0</v>
      </c>
      <c r="HT107" s="140">
        <v>0</v>
      </c>
      <c r="HU107" s="140">
        <v>0</v>
      </c>
      <c r="HV107" s="139">
        <v>0</v>
      </c>
      <c r="HW107" s="140">
        <v>0</v>
      </c>
      <c r="HX107" s="140">
        <v>0</v>
      </c>
      <c r="HY107" s="140">
        <v>0</v>
      </c>
      <c r="HZ107" s="140">
        <v>0</v>
      </c>
      <c r="IA107" s="139">
        <v>0</v>
      </c>
      <c r="IB107" s="140">
        <v>0</v>
      </c>
      <c r="IC107" s="140">
        <v>0</v>
      </c>
      <c r="ID107" s="140">
        <v>0</v>
      </c>
      <c r="IE107" s="140">
        <v>0</v>
      </c>
      <c r="IF107" s="139">
        <v>4</v>
      </c>
      <c r="IG107" s="140">
        <v>9</v>
      </c>
      <c r="IH107" s="140">
        <v>0</v>
      </c>
      <c r="II107" s="140">
        <v>0</v>
      </c>
      <c r="IJ107" s="140">
        <v>0</v>
      </c>
      <c r="IK107" s="140">
        <v>0</v>
      </c>
      <c r="IL107" s="140">
        <v>0</v>
      </c>
      <c r="IM107" s="140">
        <v>0</v>
      </c>
      <c r="IN107" s="139">
        <v>0</v>
      </c>
      <c r="IO107" s="140">
        <v>0</v>
      </c>
      <c r="IP107" s="140">
        <v>0</v>
      </c>
      <c r="IQ107" s="140">
        <v>0</v>
      </c>
      <c r="IR107" s="141">
        <v>0</v>
      </c>
      <c r="IS107" s="139">
        <v>0</v>
      </c>
      <c r="IT107" s="141">
        <v>1</v>
      </c>
      <c r="IU107" s="141">
        <v>10</v>
      </c>
      <c r="IV107" s="141">
        <v>3</v>
      </c>
      <c r="IW107" s="180">
        <v>13</v>
      </c>
      <c r="IX107" s="182">
        <v>7.6923076923076927E-2</v>
      </c>
      <c r="IY107" s="182">
        <v>0</v>
      </c>
      <c r="IZ107" s="183">
        <v>0</v>
      </c>
      <c r="JA107" s="140">
        <v>0</v>
      </c>
      <c r="JB107" s="140">
        <v>0</v>
      </c>
      <c r="JC107" s="1" t="s">
        <v>427</v>
      </c>
      <c r="JD107" s="1" t="s">
        <v>427</v>
      </c>
      <c r="JE107" s="1" t="s">
        <v>427</v>
      </c>
      <c r="JF107" s="1" t="s">
        <v>427</v>
      </c>
      <c r="JG107" s="1">
        <v>0</v>
      </c>
      <c r="JH107" s="1">
        <v>0</v>
      </c>
      <c r="JI107" s="284"/>
      <c r="JM107" s="261"/>
      <c r="JN107" s="262"/>
      <c r="JO107" s="284"/>
      <c r="JP107" s="284"/>
    </row>
    <row r="108" spans="1:276" x14ac:dyDescent="0.25">
      <c r="A108" s="2">
        <f>IF(OR('Table 1'!$L$2="All Regions",'Table 1'!$L$2=" "), 1,IF('Table 1'!$L$2='DATA TEMPLATE 1617'!L108,1,0))</f>
        <v>1</v>
      </c>
      <c r="B108" s="2">
        <f>IF(OR('Table 1'!$L$3="All Disciplines",'Table 1'!$L$3=" "), 1,IF('Table 1'!$L$3='DATA TEMPLATE 1617'!M108,1,0))</f>
        <v>1</v>
      </c>
      <c r="C108" s="2">
        <f>IF(OR('Table 1'!$L$4="All Organisations",'Table 1'!$L$4=" "), 1,IF('Table 1'!$L$4='DATA TEMPLATE 1617'!N108,1,0))</f>
        <v>1</v>
      </c>
      <c r="D108" s="2">
        <f t="shared" si="5"/>
        <v>3</v>
      </c>
      <c r="E108" s="236">
        <f>IF('Table 2'!$L$2="All Diverse Led",$IZ108,IF('Table 2'!$L$2='DATA TEMPLATE 1617'!JG108,4,0))</f>
        <v>0</v>
      </c>
      <c r="F108" s="236">
        <f>IF('Table 2'!$L$2="All Diverse Led",$IZ108,IF('Table 2'!$L$2='DATA TEMPLATE 1617'!JH108,4,0))</f>
        <v>0</v>
      </c>
      <c r="G108" s="237">
        <f t="shared" si="4"/>
        <v>0</v>
      </c>
      <c r="H108" s="1" t="s">
        <v>471</v>
      </c>
      <c r="I108" s="1">
        <v>0</v>
      </c>
      <c r="J108" s="1" t="b">
        <v>0</v>
      </c>
      <c r="K108" s="284">
        <v>106</v>
      </c>
      <c r="L108" t="s">
        <v>439</v>
      </c>
      <c r="M108" t="s">
        <v>436</v>
      </c>
      <c r="N108" s="323" t="s">
        <v>459</v>
      </c>
      <c r="O108" s="76">
        <v>261047</v>
      </c>
      <c r="P108" s="76">
        <v>202122</v>
      </c>
      <c r="Q108" s="76">
        <v>17702</v>
      </c>
      <c r="R108" s="76">
        <v>0</v>
      </c>
      <c r="S108" s="76">
        <v>206819</v>
      </c>
      <c r="T108" s="76">
        <v>687690</v>
      </c>
      <c r="U108">
        <v>359100</v>
      </c>
      <c r="V108">
        <v>36585</v>
      </c>
      <c r="W108">
        <v>42803</v>
      </c>
      <c r="X108">
        <v>1775</v>
      </c>
      <c r="Y108">
        <v>16838</v>
      </c>
      <c r="AB108">
        <v>236473</v>
      </c>
      <c r="AC108">
        <v>0</v>
      </c>
      <c r="AD108">
        <v>693574</v>
      </c>
      <c r="AE108" s="1">
        <v>30</v>
      </c>
      <c r="AF108" s="1">
        <v>3</v>
      </c>
      <c r="AG108" s="1">
        <v>545</v>
      </c>
      <c r="AH108" s="1">
        <v>0</v>
      </c>
      <c r="AI108" s="1">
        <v>20</v>
      </c>
      <c r="AJ108" s="1">
        <v>2</v>
      </c>
      <c r="AK108" s="1">
        <v>304</v>
      </c>
      <c r="AL108" s="1">
        <v>0</v>
      </c>
      <c r="AM108" s="1">
        <v>65</v>
      </c>
      <c r="AN108" s="1">
        <v>15</v>
      </c>
      <c r="AO108" s="1">
        <v>2400</v>
      </c>
      <c r="AP108" s="1">
        <v>0</v>
      </c>
      <c r="AQ108" s="1">
        <v>0</v>
      </c>
      <c r="AR108" s="1">
        <v>0</v>
      </c>
      <c r="AS108" s="1">
        <v>0</v>
      </c>
      <c r="AT108" s="1">
        <v>0</v>
      </c>
      <c r="AU108" s="1">
        <v>0</v>
      </c>
      <c r="AV108" s="1">
        <v>0</v>
      </c>
      <c r="AW108" s="1">
        <v>0</v>
      </c>
      <c r="AX108" s="1">
        <v>0</v>
      </c>
      <c r="AY108" s="1">
        <v>0</v>
      </c>
      <c r="AZ108" s="1">
        <v>0</v>
      </c>
      <c r="BA108" s="1">
        <v>0</v>
      </c>
      <c r="BB108" s="1">
        <v>0</v>
      </c>
      <c r="BC108" s="3">
        <v>85</v>
      </c>
      <c r="BD108" s="3">
        <v>17</v>
      </c>
      <c r="BE108" s="3">
        <v>2704</v>
      </c>
      <c r="BF108" s="3">
        <v>0</v>
      </c>
      <c r="BG108" s="241">
        <v>0</v>
      </c>
      <c r="BH108" s="242">
        <v>0</v>
      </c>
      <c r="BI108" s="242">
        <v>0</v>
      </c>
      <c r="BJ108" s="243">
        <v>0</v>
      </c>
      <c r="BK108">
        <v>38</v>
      </c>
      <c r="BL108">
        <v>2430</v>
      </c>
      <c r="BM108">
        <v>52240</v>
      </c>
      <c r="BN108">
        <v>20000</v>
      </c>
      <c r="BO108">
        <v>20</v>
      </c>
      <c r="BP108">
        <v>1330</v>
      </c>
      <c r="BQ108">
        <v>29030</v>
      </c>
      <c r="BR108">
        <v>12000</v>
      </c>
      <c r="BS108">
        <v>45</v>
      </c>
      <c r="BT108">
        <v>21050</v>
      </c>
      <c r="BU108">
        <v>58300</v>
      </c>
      <c r="BV108">
        <v>60000</v>
      </c>
      <c r="BW108">
        <v>0</v>
      </c>
      <c r="BX108">
        <v>0</v>
      </c>
      <c r="BY108">
        <v>0</v>
      </c>
      <c r="BZ108">
        <v>0</v>
      </c>
      <c r="CA108">
        <v>0</v>
      </c>
      <c r="CB108">
        <v>0</v>
      </c>
      <c r="CC108">
        <v>0</v>
      </c>
      <c r="CD108">
        <v>0</v>
      </c>
      <c r="CE108">
        <v>0</v>
      </c>
      <c r="CF108">
        <v>0</v>
      </c>
      <c r="CG108">
        <v>0</v>
      </c>
      <c r="CH108">
        <v>0</v>
      </c>
      <c r="CI108" s="244">
        <v>65</v>
      </c>
      <c r="CJ108" s="244">
        <v>22380</v>
      </c>
      <c r="CK108" s="244">
        <v>87330</v>
      </c>
      <c r="CL108" s="244">
        <v>72000</v>
      </c>
      <c r="CM108" s="241">
        <v>0</v>
      </c>
      <c r="CN108" s="242">
        <v>0</v>
      </c>
      <c r="CO108" s="242">
        <v>0</v>
      </c>
      <c r="CP108" s="243">
        <v>0</v>
      </c>
      <c r="CQ108" s="1">
        <v>1940</v>
      </c>
      <c r="CR108" s="1">
        <v>304</v>
      </c>
      <c r="CS108" s="1">
        <v>21860</v>
      </c>
      <c r="CT108" s="1">
        <v>0</v>
      </c>
      <c r="CU108" s="1">
        <v>1245</v>
      </c>
      <c r="CV108" s="1">
        <v>185</v>
      </c>
      <c r="CW108" s="1">
        <v>11904</v>
      </c>
      <c r="CX108" s="1">
        <v>0</v>
      </c>
      <c r="CY108" s="1">
        <v>2207</v>
      </c>
      <c r="CZ108" s="1">
        <v>410</v>
      </c>
      <c r="DA108" s="1">
        <v>29050</v>
      </c>
      <c r="DB108" s="1">
        <v>0</v>
      </c>
      <c r="DC108" s="1">
        <v>0</v>
      </c>
      <c r="DD108" s="1">
        <v>0</v>
      </c>
      <c r="DE108" s="1">
        <v>0</v>
      </c>
      <c r="DF108" s="1">
        <v>0</v>
      </c>
      <c r="DG108" s="1">
        <v>0</v>
      </c>
      <c r="DH108" s="1">
        <v>0</v>
      </c>
      <c r="DI108" s="1">
        <v>0</v>
      </c>
      <c r="DJ108" s="1">
        <v>0</v>
      </c>
      <c r="DK108" s="1">
        <v>0</v>
      </c>
      <c r="DL108" s="1">
        <v>0</v>
      </c>
      <c r="DM108" s="1">
        <v>0</v>
      </c>
      <c r="DN108" s="1">
        <v>0</v>
      </c>
      <c r="DO108" s="244">
        <v>3452</v>
      </c>
      <c r="DP108" s="244">
        <v>595</v>
      </c>
      <c r="DQ108" s="244">
        <v>40954</v>
      </c>
      <c r="DR108" s="244">
        <v>0</v>
      </c>
      <c r="DS108" s="241">
        <v>0</v>
      </c>
      <c r="DT108" s="242">
        <v>0</v>
      </c>
      <c r="DU108" s="242">
        <v>0</v>
      </c>
      <c r="DV108" s="243">
        <v>0</v>
      </c>
      <c r="DW108">
        <v>1</v>
      </c>
      <c r="DX108">
        <v>14</v>
      </c>
      <c r="DY108">
        <v>8900</v>
      </c>
      <c r="DZ108">
        <v>0</v>
      </c>
      <c r="EA108">
        <v>1</v>
      </c>
      <c r="EB108">
        <v>3</v>
      </c>
      <c r="EC108">
        <v>840</v>
      </c>
      <c r="ED108">
        <v>0</v>
      </c>
      <c r="EE108">
        <v>0</v>
      </c>
      <c r="EF108">
        <v>0</v>
      </c>
      <c r="EG108">
        <v>0</v>
      </c>
      <c r="EH108">
        <v>0</v>
      </c>
      <c r="EI108">
        <v>0</v>
      </c>
      <c r="EJ108">
        <v>0</v>
      </c>
      <c r="EK108">
        <v>0</v>
      </c>
      <c r="EL108">
        <v>0</v>
      </c>
      <c r="EM108">
        <v>0</v>
      </c>
      <c r="EN108">
        <v>0</v>
      </c>
      <c r="EO108">
        <v>0</v>
      </c>
      <c r="EP108">
        <v>0</v>
      </c>
      <c r="EQ108">
        <v>0</v>
      </c>
      <c r="ER108">
        <v>0</v>
      </c>
      <c r="ES108">
        <v>0</v>
      </c>
      <c r="ET108">
        <v>0</v>
      </c>
      <c r="EU108" s="244">
        <v>1</v>
      </c>
      <c r="EV108" s="244">
        <v>3</v>
      </c>
      <c r="EW108" s="244">
        <v>840</v>
      </c>
      <c r="EX108" s="244">
        <v>0</v>
      </c>
      <c r="EY108" s="241">
        <v>0</v>
      </c>
      <c r="EZ108" s="242">
        <v>0</v>
      </c>
      <c r="FA108" s="242">
        <v>0</v>
      </c>
      <c r="FB108" s="243">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2</v>
      </c>
      <c r="FX108">
        <v>2000</v>
      </c>
      <c r="FY108">
        <v>1210</v>
      </c>
      <c r="FZ108">
        <v>0</v>
      </c>
      <c r="GA108">
        <v>1210</v>
      </c>
      <c r="GB108">
        <v>0</v>
      </c>
      <c r="GC108">
        <v>7</v>
      </c>
      <c r="GD108">
        <v>0</v>
      </c>
      <c r="GE108">
        <v>240</v>
      </c>
      <c r="GF108">
        <v>0</v>
      </c>
      <c r="GG108">
        <v>240</v>
      </c>
      <c r="GH108">
        <v>0</v>
      </c>
      <c r="GI108">
        <v>0</v>
      </c>
      <c r="GJ108">
        <v>0</v>
      </c>
      <c r="GK108">
        <v>0</v>
      </c>
      <c r="GL108">
        <v>0</v>
      </c>
      <c r="GM108">
        <v>4</v>
      </c>
      <c r="GN108">
        <v>15400</v>
      </c>
      <c r="GO108">
        <v>58</v>
      </c>
      <c r="GP108">
        <v>0</v>
      </c>
      <c r="GQ108">
        <v>0</v>
      </c>
      <c r="GR108">
        <v>0</v>
      </c>
      <c r="GS108">
        <v>0</v>
      </c>
      <c r="GT108">
        <v>15400</v>
      </c>
      <c r="GU108">
        <v>3050</v>
      </c>
      <c r="GV108">
        <v>0</v>
      </c>
      <c r="GW108">
        <v>0</v>
      </c>
      <c r="GX108">
        <v>0</v>
      </c>
      <c r="GY108">
        <v>0</v>
      </c>
      <c r="GZ108">
        <v>0</v>
      </c>
      <c r="HA108">
        <v>0</v>
      </c>
      <c r="HB108">
        <v>0</v>
      </c>
      <c r="HC108">
        <v>0</v>
      </c>
      <c r="HD108">
        <v>0</v>
      </c>
      <c r="HE108">
        <v>0</v>
      </c>
      <c r="HF108">
        <v>0</v>
      </c>
      <c r="HG108">
        <v>0</v>
      </c>
      <c r="HH108">
        <v>0</v>
      </c>
      <c r="HI108">
        <v>0</v>
      </c>
      <c r="HJ108">
        <v>0</v>
      </c>
      <c r="HK108">
        <v>0</v>
      </c>
      <c r="HL108">
        <v>6</v>
      </c>
      <c r="HM108">
        <v>1</v>
      </c>
      <c r="HN108">
        <v>0</v>
      </c>
      <c r="HO108">
        <v>0</v>
      </c>
      <c r="HP108">
        <v>0</v>
      </c>
      <c r="HQ108" s="139">
        <v>1</v>
      </c>
      <c r="HR108" s="140">
        <v>0</v>
      </c>
      <c r="HS108" s="140">
        <v>0</v>
      </c>
      <c r="HT108" s="140">
        <v>0</v>
      </c>
      <c r="HU108" s="140">
        <v>0</v>
      </c>
      <c r="HV108" s="139">
        <v>0</v>
      </c>
      <c r="HW108" s="140">
        <v>0</v>
      </c>
      <c r="HX108" s="140">
        <v>0</v>
      </c>
      <c r="HY108" s="140">
        <v>0</v>
      </c>
      <c r="HZ108" s="140">
        <v>0</v>
      </c>
      <c r="IA108" s="139">
        <v>0</v>
      </c>
      <c r="IB108" s="140">
        <v>0</v>
      </c>
      <c r="IC108" s="140">
        <v>0</v>
      </c>
      <c r="ID108" s="140">
        <v>0</v>
      </c>
      <c r="IE108" s="140">
        <v>0</v>
      </c>
      <c r="IF108" s="139">
        <v>7</v>
      </c>
      <c r="IG108" s="140">
        <v>1</v>
      </c>
      <c r="IH108" s="140">
        <v>0</v>
      </c>
      <c r="II108" s="140">
        <v>0</v>
      </c>
      <c r="IJ108" s="140">
        <v>0</v>
      </c>
      <c r="IK108" s="140">
        <v>0</v>
      </c>
      <c r="IL108" s="140">
        <v>0</v>
      </c>
      <c r="IM108" s="140">
        <v>0</v>
      </c>
      <c r="IN108" s="139">
        <v>0</v>
      </c>
      <c r="IO108" s="140">
        <v>0</v>
      </c>
      <c r="IP108" s="140">
        <v>0</v>
      </c>
      <c r="IQ108" s="140">
        <v>0</v>
      </c>
      <c r="IR108" s="141">
        <v>0</v>
      </c>
      <c r="IS108" s="139">
        <v>0</v>
      </c>
      <c r="IT108" s="141">
        <v>2</v>
      </c>
      <c r="IU108" s="141">
        <v>7</v>
      </c>
      <c r="IV108" s="141">
        <v>1</v>
      </c>
      <c r="IW108" s="180">
        <v>8</v>
      </c>
      <c r="IX108" s="182">
        <v>0.25</v>
      </c>
      <c r="IY108" s="182">
        <v>0</v>
      </c>
      <c r="IZ108" s="183">
        <v>0</v>
      </c>
      <c r="JA108" s="140">
        <v>0</v>
      </c>
      <c r="JB108" s="140">
        <v>0</v>
      </c>
      <c r="JC108" s="1" t="s">
        <v>427</v>
      </c>
      <c r="JD108" s="1" t="s">
        <v>427</v>
      </c>
      <c r="JE108" s="1" t="s">
        <v>427</v>
      </c>
      <c r="JF108" s="1" t="s">
        <v>427</v>
      </c>
      <c r="JG108" s="1">
        <v>0</v>
      </c>
      <c r="JH108" s="1">
        <v>0</v>
      </c>
      <c r="JI108" s="284"/>
      <c r="JM108" s="261"/>
      <c r="JN108" s="262"/>
      <c r="JO108" s="284"/>
      <c r="JP108" s="284"/>
    </row>
    <row r="109" spans="1:276" x14ac:dyDescent="0.25">
      <c r="A109" s="2">
        <f>IF(OR('Table 1'!$L$2="All Regions",'Table 1'!$L$2=" "), 1,IF('Table 1'!$L$2='DATA TEMPLATE 1617'!L109,1,0))</f>
        <v>1</v>
      </c>
      <c r="B109" s="2">
        <f>IF(OR('Table 1'!$L$3="All Disciplines",'Table 1'!$L$3=" "), 1,IF('Table 1'!$L$3='DATA TEMPLATE 1617'!M109,1,0))</f>
        <v>1</v>
      </c>
      <c r="C109" s="2">
        <f>IF(OR('Table 1'!$L$4="All Organisations",'Table 1'!$L$4=" "), 1,IF('Table 1'!$L$4='DATA TEMPLATE 1617'!N109,1,0))</f>
        <v>1</v>
      </c>
      <c r="D109" s="2">
        <f t="shared" si="5"/>
        <v>3</v>
      </c>
      <c r="E109" s="236">
        <f>IF('Table 2'!$L$2="All Diverse Led",$IZ109,IF('Table 2'!$L$2='DATA TEMPLATE 1617'!JG109,4,0))</f>
        <v>0</v>
      </c>
      <c r="F109" s="236">
        <f>IF('Table 2'!$L$2="All Diverse Led",$IZ109,IF('Table 2'!$L$2='DATA TEMPLATE 1617'!JH109,4,0))</f>
        <v>0</v>
      </c>
      <c r="G109" s="237">
        <f t="shared" si="4"/>
        <v>0</v>
      </c>
      <c r="H109" s="1" t="s">
        <v>471</v>
      </c>
      <c r="I109" s="1">
        <v>0</v>
      </c>
      <c r="J109" s="1" t="b">
        <v>0</v>
      </c>
      <c r="K109" s="284">
        <v>107</v>
      </c>
      <c r="L109" t="s">
        <v>439</v>
      </c>
      <c r="M109" t="s">
        <v>436</v>
      </c>
      <c r="N109" s="323" t="s">
        <v>459</v>
      </c>
      <c r="O109" s="76">
        <v>71765</v>
      </c>
      <c r="P109" s="76">
        <v>154885</v>
      </c>
      <c r="Q109" s="76">
        <v>58641</v>
      </c>
      <c r="R109" s="76">
        <v>2000</v>
      </c>
      <c r="S109" s="76">
        <v>0</v>
      </c>
      <c r="T109" s="76">
        <v>287291</v>
      </c>
      <c r="U109">
        <v>123918</v>
      </c>
      <c r="V109">
        <v>27069</v>
      </c>
      <c r="W109">
        <v>0</v>
      </c>
      <c r="X109">
        <v>104</v>
      </c>
      <c r="Y109">
        <v>0</v>
      </c>
      <c r="AB109">
        <v>106754</v>
      </c>
      <c r="AC109">
        <v>36210</v>
      </c>
      <c r="AD109">
        <v>294055</v>
      </c>
      <c r="AE109" s="1">
        <v>3</v>
      </c>
      <c r="AF109" s="1">
        <v>35</v>
      </c>
      <c r="AG109" s="1">
        <v>0</v>
      </c>
      <c r="AH109" s="1">
        <v>2100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3">
        <v>0</v>
      </c>
      <c r="BD109" s="3">
        <v>0</v>
      </c>
      <c r="BE109" s="3">
        <v>0</v>
      </c>
      <c r="BF109" s="3">
        <v>0</v>
      </c>
      <c r="BG109" s="241">
        <v>0</v>
      </c>
      <c r="BH109" s="242">
        <v>0</v>
      </c>
      <c r="BI109" s="242">
        <v>0</v>
      </c>
      <c r="BJ109" s="243">
        <v>0</v>
      </c>
      <c r="BK109">
        <v>5</v>
      </c>
      <c r="BL109">
        <v>85</v>
      </c>
      <c r="BM109">
        <v>4251</v>
      </c>
      <c r="BN109">
        <v>1000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s="244">
        <v>0</v>
      </c>
      <c r="CJ109" s="244">
        <v>0</v>
      </c>
      <c r="CK109" s="244">
        <v>0</v>
      </c>
      <c r="CL109" s="244">
        <v>0</v>
      </c>
      <c r="CM109" s="241">
        <v>0</v>
      </c>
      <c r="CN109" s="242">
        <v>0</v>
      </c>
      <c r="CO109" s="242">
        <v>0</v>
      </c>
      <c r="CP109" s="243">
        <v>0</v>
      </c>
      <c r="CQ109" s="1">
        <v>0</v>
      </c>
      <c r="CR109" s="1">
        <v>0</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1">
        <v>0</v>
      </c>
      <c r="DO109" s="244">
        <v>0</v>
      </c>
      <c r="DP109" s="244">
        <v>0</v>
      </c>
      <c r="DQ109" s="244">
        <v>0</v>
      </c>
      <c r="DR109" s="244">
        <v>0</v>
      </c>
      <c r="DS109" s="241">
        <v>0</v>
      </c>
      <c r="DT109" s="242">
        <v>0</v>
      </c>
      <c r="DU109" s="242">
        <v>0</v>
      </c>
      <c r="DV109" s="243">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s="244">
        <v>0</v>
      </c>
      <c r="EV109" s="244">
        <v>0</v>
      </c>
      <c r="EW109" s="244">
        <v>0</v>
      </c>
      <c r="EX109" s="244">
        <v>0</v>
      </c>
      <c r="EY109" s="241">
        <v>0</v>
      </c>
      <c r="EZ109" s="242">
        <v>0</v>
      </c>
      <c r="FA109" s="242">
        <v>0</v>
      </c>
      <c r="FB109" s="243">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0</v>
      </c>
      <c r="HL109">
        <v>3</v>
      </c>
      <c r="HM109">
        <v>3</v>
      </c>
      <c r="HN109">
        <v>0</v>
      </c>
      <c r="HO109">
        <v>0</v>
      </c>
      <c r="HP109">
        <v>0</v>
      </c>
      <c r="HQ109" s="139">
        <v>4</v>
      </c>
      <c r="HR109" s="140">
        <v>0</v>
      </c>
      <c r="HS109" s="140">
        <v>0</v>
      </c>
      <c r="HT109" s="140">
        <v>0</v>
      </c>
      <c r="HU109" s="140">
        <v>0</v>
      </c>
      <c r="HV109" s="139">
        <v>1</v>
      </c>
      <c r="HW109" s="140">
        <v>0</v>
      </c>
      <c r="HX109" s="140">
        <v>0</v>
      </c>
      <c r="HY109" s="140">
        <v>0</v>
      </c>
      <c r="HZ109" s="140">
        <v>0</v>
      </c>
      <c r="IA109" s="139">
        <v>0</v>
      </c>
      <c r="IB109" s="140">
        <v>0</v>
      </c>
      <c r="IC109" s="140">
        <v>0</v>
      </c>
      <c r="ID109" s="140">
        <v>0</v>
      </c>
      <c r="IE109" s="140">
        <v>0</v>
      </c>
      <c r="IF109" s="139">
        <v>8</v>
      </c>
      <c r="IG109" s="140">
        <v>3</v>
      </c>
      <c r="IH109" s="140">
        <v>0</v>
      </c>
      <c r="II109" s="140">
        <v>0</v>
      </c>
      <c r="IJ109" s="140">
        <v>0</v>
      </c>
      <c r="IK109" s="140">
        <v>2</v>
      </c>
      <c r="IL109" s="140">
        <v>0</v>
      </c>
      <c r="IM109" s="140">
        <v>0</v>
      </c>
      <c r="IN109" s="139">
        <v>2</v>
      </c>
      <c r="IO109" s="140">
        <v>0</v>
      </c>
      <c r="IP109" s="140">
        <v>0</v>
      </c>
      <c r="IQ109" s="140">
        <v>0</v>
      </c>
      <c r="IR109" s="141">
        <v>0</v>
      </c>
      <c r="IS109" s="139">
        <v>0</v>
      </c>
      <c r="IT109" s="141">
        <v>1</v>
      </c>
      <c r="IU109" s="141">
        <v>6</v>
      </c>
      <c r="IV109" s="141">
        <v>5</v>
      </c>
      <c r="IW109" s="180">
        <v>11</v>
      </c>
      <c r="IX109" s="182">
        <v>0.27272727272727271</v>
      </c>
      <c r="IY109" s="182">
        <v>0</v>
      </c>
      <c r="IZ109" s="183">
        <v>0</v>
      </c>
      <c r="JA109" s="140">
        <v>0</v>
      </c>
      <c r="JB109" s="140">
        <v>0</v>
      </c>
      <c r="JC109" s="1" t="s">
        <v>427</v>
      </c>
      <c r="JD109" s="1" t="s">
        <v>427</v>
      </c>
      <c r="JE109" s="1" t="s">
        <v>427</v>
      </c>
      <c r="JF109" s="1" t="s">
        <v>427</v>
      </c>
      <c r="JG109" s="1">
        <v>0</v>
      </c>
      <c r="JH109" s="1">
        <v>0</v>
      </c>
      <c r="JI109" s="284"/>
      <c r="JM109" s="261"/>
      <c r="JN109" s="262"/>
      <c r="JO109" s="284"/>
      <c r="JP109" s="284"/>
    </row>
    <row r="110" spans="1:276" x14ac:dyDescent="0.25">
      <c r="A110" s="2">
        <f>IF(OR('Table 1'!$L$2="All Regions",'Table 1'!$L$2=" "), 1,IF('Table 1'!$L$2='DATA TEMPLATE 1617'!L110,1,0))</f>
        <v>1</v>
      </c>
      <c r="B110" s="2">
        <f>IF(OR('Table 1'!$L$3="All Disciplines",'Table 1'!$L$3=" "), 1,IF('Table 1'!$L$3='DATA TEMPLATE 1617'!M110,1,0))</f>
        <v>1</v>
      </c>
      <c r="C110" s="2">
        <f>IF(OR('Table 1'!$L$4="All Organisations",'Table 1'!$L$4=" "), 1,IF('Table 1'!$L$4='DATA TEMPLATE 1617'!N110,1,0))</f>
        <v>1</v>
      </c>
      <c r="D110" s="2">
        <f t="shared" si="5"/>
        <v>3</v>
      </c>
      <c r="E110" s="236">
        <f>IF('Table 2'!$L$2="All Diverse Led",$IZ110,IF('Table 2'!$L$2='DATA TEMPLATE 1617'!JG110,4,0))</f>
        <v>0</v>
      </c>
      <c r="F110" s="236">
        <f>IF('Table 2'!$L$2="All Diverse Led",$IZ110,IF('Table 2'!$L$2='DATA TEMPLATE 1617'!JH110,4,0))</f>
        <v>0</v>
      </c>
      <c r="G110" s="237">
        <f t="shared" si="4"/>
        <v>0</v>
      </c>
      <c r="H110" s="1" t="s">
        <v>471</v>
      </c>
      <c r="I110" s="1">
        <v>0</v>
      </c>
      <c r="J110" s="1" t="b">
        <v>0</v>
      </c>
      <c r="K110" s="284">
        <v>108</v>
      </c>
      <c r="L110" t="s">
        <v>439</v>
      </c>
      <c r="M110" t="s">
        <v>438</v>
      </c>
      <c r="N110" s="323" t="s">
        <v>459</v>
      </c>
      <c r="O110" s="76">
        <v>187033</v>
      </c>
      <c r="P110" s="76">
        <v>168221</v>
      </c>
      <c r="Q110" s="76">
        <v>417450</v>
      </c>
      <c r="R110" s="76">
        <v>0</v>
      </c>
      <c r="S110" s="76">
        <v>0</v>
      </c>
      <c r="T110" s="76">
        <v>772704</v>
      </c>
      <c r="U110">
        <v>390082</v>
      </c>
      <c r="V110">
        <v>3502</v>
      </c>
      <c r="W110">
        <v>0</v>
      </c>
      <c r="X110">
        <v>61466</v>
      </c>
      <c r="Y110">
        <v>22193</v>
      </c>
      <c r="AB110">
        <v>194387</v>
      </c>
      <c r="AC110">
        <v>0</v>
      </c>
      <c r="AD110">
        <v>671630</v>
      </c>
      <c r="AE110" s="1">
        <v>31</v>
      </c>
      <c r="AF110" s="1">
        <v>31</v>
      </c>
      <c r="AG110" s="1">
        <v>2413</v>
      </c>
      <c r="AH110" s="1">
        <v>0</v>
      </c>
      <c r="AI110" s="1">
        <v>2</v>
      </c>
      <c r="AJ110" s="1">
        <v>2</v>
      </c>
      <c r="AK110" s="1">
        <v>557</v>
      </c>
      <c r="AL110" s="1">
        <v>0</v>
      </c>
      <c r="AM110" s="1">
        <v>0</v>
      </c>
      <c r="AN110" s="1">
        <v>0</v>
      </c>
      <c r="AO110" s="1">
        <v>0</v>
      </c>
      <c r="AP110" s="1">
        <v>0</v>
      </c>
      <c r="AQ110" s="1">
        <v>0</v>
      </c>
      <c r="AR110" s="1">
        <v>0</v>
      </c>
      <c r="AS110" s="1">
        <v>0</v>
      </c>
      <c r="AT110" s="1">
        <v>0</v>
      </c>
      <c r="AU110" s="1">
        <v>0</v>
      </c>
      <c r="AV110" s="1">
        <v>0</v>
      </c>
      <c r="AW110" s="1">
        <v>0</v>
      </c>
      <c r="AX110" s="1">
        <v>0</v>
      </c>
      <c r="AY110" s="1">
        <v>0</v>
      </c>
      <c r="AZ110" s="1">
        <v>0</v>
      </c>
      <c r="BA110" s="1">
        <v>0</v>
      </c>
      <c r="BB110" s="1">
        <v>0</v>
      </c>
      <c r="BC110" s="3">
        <v>2</v>
      </c>
      <c r="BD110" s="3">
        <v>2</v>
      </c>
      <c r="BE110" s="3">
        <v>557</v>
      </c>
      <c r="BF110" s="3">
        <v>0</v>
      </c>
      <c r="BG110" s="241">
        <v>0</v>
      </c>
      <c r="BH110" s="242">
        <v>0</v>
      </c>
      <c r="BI110" s="242">
        <v>0</v>
      </c>
      <c r="BJ110" s="243">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s="244">
        <v>0</v>
      </c>
      <c r="CJ110" s="244">
        <v>0</v>
      </c>
      <c r="CK110" s="244">
        <v>0</v>
      </c>
      <c r="CL110" s="244">
        <v>0</v>
      </c>
      <c r="CM110" s="241">
        <v>0</v>
      </c>
      <c r="CN110" s="242">
        <v>0</v>
      </c>
      <c r="CO110" s="242">
        <v>0</v>
      </c>
      <c r="CP110" s="243">
        <v>0</v>
      </c>
      <c r="CQ110" s="1">
        <v>0</v>
      </c>
      <c r="CR110" s="1">
        <v>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1">
        <v>0</v>
      </c>
      <c r="DO110" s="244">
        <v>0</v>
      </c>
      <c r="DP110" s="244">
        <v>0</v>
      </c>
      <c r="DQ110" s="244">
        <v>0</v>
      </c>
      <c r="DR110" s="244">
        <v>0</v>
      </c>
      <c r="DS110" s="241">
        <v>0</v>
      </c>
      <c r="DT110" s="242">
        <v>0</v>
      </c>
      <c r="DU110" s="242">
        <v>0</v>
      </c>
      <c r="DV110" s="243">
        <v>0</v>
      </c>
      <c r="DW110">
        <v>0</v>
      </c>
      <c r="DX110">
        <v>0</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s="244">
        <v>0</v>
      </c>
      <c r="EV110" s="244">
        <v>0</v>
      </c>
      <c r="EW110" s="244">
        <v>0</v>
      </c>
      <c r="EX110" s="244">
        <v>0</v>
      </c>
      <c r="EY110" s="241">
        <v>0</v>
      </c>
      <c r="EZ110" s="242">
        <v>0</v>
      </c>
      <c r="FA110" s="242">
        <v>0</v>
      </c>
      <c r="FB110" s="243">
        <v>0</v>
      </c>
      <c r="FC110">
        <v>0</v>
      </c>
      <c r="FD110">
        <v>0</v>
      </c>
      <c r="FE110">
        <v>0</v>
      </c>
      <c r="FF110">
        <v>0</v>
      </c>
      <c r="FG110">
        <v>0</v>
      </c>
      <c r="FH110">
        <v>0</v>
      </c>
      <c r="FI110">
        <v>0</v>
      </c>
      <c r="FJ110">
        <v>0</v>
      </c>
      <c r="FK110">
        <v>0</v>
      </c>
      <c r="FL110">
        <v>0</v>
      </c>
      <c r="FM110">
        <v>0</v>
      </c>
      <c r="FN110">
        <v>0</v>
      </c>
      <c r="FO110">
        <v>0</v>
      </c>
      <c r="FP110">
        <v>0</v>
      </c>
      <c r="FQ110">
        <v>0</v>
      </c>
      <c r="FR110">
        <v>0</v>
      </c>
      <c r="FS110">
        <v>0</v>
      </c>
      <c r="FT110">
        <v>0</v>
      </c>
      <c r="FU110">
        <v>0</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v>0</v>
      </c>
      <c r="HK110">
        <v>0</v>
      </c>
      <c r="HL110">
        <v>2</v>
      </c>
      <c r="HM110">
        <v>8</v>
      </c>
      <c r="HN110">
        <v>0</v>
      </c>
      <c r="HO110">
        <v>0</v>
      </c>
      <c r="HP110">
        <v>0</v>
      </c>
      <c r="HQ110" s="139">
        <v>1</v>
      </c>
      <c r="HR110" s="140">
        <v>1</v>
      </c>
      <c r="HS110" s="140">
        <v>0</v>
      </c>
      <c r="HT110" s="140">
        <v>0</v>
      </c>
      <c r="HU110" s="140">
        <v>0</v>
      </c>
      <c r="HV110" s="139">
        <v>0</v>
      </c>
      <c r="HW110" s="140">
        <v>0</v>
      </c>
      <c r="HX110" s="140">
        <v>0</v>
      </c>
      <c r="HY110" s="140">
        <v>0</v>
      </c>
      <c r="HZ110" s="140">
        <v>0</v>
      </c>
      <c r="IA110" s="139">
        <v>0</v>
      </c>
      <c r="IB110" s="140">
        <v>0</v>
      </c>
      <c r="IC110" s="140">
        <v>0</v>
      </c>
      <c r="ID110" s="140">
        <v>0</v>
      </c>
      <c r="IE110" s="140">
        <v>0</v>
      </c>
      <c r="IF110" s="139">
        <v>3</v>
      </c>
      <c r="IG110" s="140">
        <v>9</v>
      </c>
      <c r="IH110" s="140">
        <v>0</v>
      </c>
      <c r="II110" s="140">
        <v>0</v>
      </c>
      <c r="IJ110" s="140">
        <v>0</v>
      </c>
      <c r="IK110" s="140">
        <v>0</v>
      </c>
      <c r="IL110" s="140">
        <v>0</v>
      </c>
      <c r="IM110" s="140">
        <v>0</v>
      </c>
      <c r="IN110" s="139">
        <v>0</v>
      </c>
      <c r="IO110" s="140">
        <v>0</v>
      </c>
      <c r="IP110" s="140">
        <v>0</v>
      </c>
      <c r="IQ110" s="140">
        <v>0</v>
      </c>
      <c r="IR110" s="141">
        <v>0</v>
      </c>
      <c r="IS110" s="139">
        <v>1</v>
      </c>
      <c r="IT110" s="141">
        <v>2</v>
      </c>
      <c r="IU110" s="141">
        <v>10</v>
      </c>
      <c r="IV110" s="141">
        <v>2</v>
      </c>
      <c r="IW110" s="180">
        <v>12</v>
      </c>
      <c r="IX110" s="182">
        <v>0.16666666666666666</v>
      </c>
      <c r="IY110" s="182">
        <v>8.3333333333333329E-2</v>
      </c>
      <c r="IZ110" s="183">
        <v>0</v>
      </c>
      <c r="JA110" s="140">
        <v>0</v>
      </c>
      <c r="JB110" s="140">
        <v>0</v>
      </c>
      <c r="JC110" s="1" t="s">
        <v>427</v>
      </c>
      <c r="JD110" s="1" t="s">
        <v>427</v>
      </c>
      <c r="JE110" s="1" t="s">
        <v>427</v>
      </c>
      <c r="JF110" s="1" t="s">
        <v>427</v>
      </c>
      <c r="JG110" s="1">
        <v>0</v>
      </c>
      <c r="JH110" s="1">
        <v>0</v>
      </c>
      <c r="JI110" s="284"/>
      <c r="JM110" s="261"/>
      <c r="JN110" s="262"/>
      <c r="JO110" s="284"/>
      <c r="JP110" s="284"/>
    </row>
    <row r="111" spans="1:276" x14ac:dyDescent="0.25">
      <c r="A111" s="2">
        <f>IF(OR('Table 1'!$L$2="All Regions",'Table 1'!$L$2=" "), 1,IF('Table 1'!$L$2='DATA TEMPLATE 1617'!L111,1,0))</f>
        <v>1</v>
      </c>
      <c r="B111" s="2">
        <f>IF(OR('Table 1'!$L$3="All Disciplines",'Table 1'!$L$3=" "), 1,IF('Table 1'!$L$3='DATA TEMPLATE 1617'!M111,1,0))</f>
        <v>1</v>
      </c>
      <c r="C111" s="2">
        <f>IF(OR('Table 1'!$L$4="All Organisations",'Table 1'!$L$4=" "), 1,IF('Table 1'!$L$4='DATA TEMPLATE 1617'!N111,1,0))</f>
        <v>1</v>
      </c>
      <c r="D111" s="2">
        <f t="shared" si="5"/>
        <v>3</v>
      </c>
      <c r="E111" s="236">
        <f>IF('Table 2'!$L$2="All Diverse Led",$IZ111,IF('Table 2'!$L$2='DATA TEMPLATE 1617'!JG111,4,0))</f>
        <v>0</v>
      </c>
      <c r="F111" s="236">
        <f>IF('Table 2'!$L$2="All Diverse Led",$IZ111,IF('Table 2'!$L$2='DATA TEMPLATE 1617'!JH111,4,0))</f>
        <v>0</v>
      </c>
      <c r="G111" s="237">
        <f t="shared" si="4"/>
        <v>0</v>
      </c>
      <c r="H111" s="1" t="s">
        <v>471</v>
      </c>
      <c r="I111" s="1">
        <v>0</v>
      </c>
      <c r="J111" s="1" t="b">
        <v>0</v>
      </c>
      <c r="K111" s="284">
        <v>109</v>
      </c>
      <c r="L111" t="s">
        <v>439</v>
      </c>
      <c r="M111" t="s">
        <v>438</v>
      </c>
      <c r="N111" s="323" t="s">
        <v>460</v>
      </c>
      <c r="O111" s="76">
        <v>1677878</v>
      </c>
      <c r="P111" s="76">
        <v>291265</v>
      </c>
      <c r="Q111" s="76">
        <v>1041171</v>
      </c>
      <c r="R111" s="76">
        <v>12800</v>
      </c>
      <c r="S111" s="76">
        <v>9000</v>
      </c>
      <c r="T111" s="76">
        <v>3032114</v>
      </c>
      <c r="U111">
        <v>1813151</v>
      </c>
      <c r="V111">
        <v>158118</v>
      </c>
      <c r="W111">
        <v>360196</v>
      </c>
      <c r="X111">
        <v>247768</v>
      </c>
      <c r="Y111">
        <v>38095</v>
      </c>
      <c r="AB111">
        <v>227799</v>
      </c>
      <c r="AC111">
        <v>9537</v>
      </c>
      <c r="AD111">
        <v>2854664</v>
      </c>
      <c r="AE111" s="1">
        <v>135</v>
      </c>
      <c r="AF111" s="1">
        <v>109</v>
      </c>
      <c r="AG111" s="1">
        <v>42887</v>
      </c>
      <c r="AH111" s="1">
        <v>20102</v>
      </c>
      <c r="AI111" s="1">
        <v>2</v>
      </c>
      <c r="AJ111" s="1">
        <v>2</v>
      </c>
      <c r="AK111" s="1">
        <v>0</v>
      </c>
      <c r="AL111" s="1">
        <v>900</v>
      </c>
      <c r="AM111" s="1">
        <v>11</v>
      </c>
      <c r="AN111" s="1">
        <v>11</v>
      </c>
      <c r="AO111" s="1">
        <v>0</v>
      </c>
      <c r="AP111" s="1">
        <v>17850</v>
      </c>
      <c r="AQ111" s="1">
        <v>73</v>
      </c>
      <c r="AR111" s="1">
        <v>47</v>
      </c>
      <c r="AS111" s="1">
        <v>5161</v>
      </c>
      <c r="AT111" s="1">
        <v>1241</v>
      </c>
      <c r="AU111" s="1">
        <v>0</v>
      </c>
      <c r="AV111" s="1">
        <v>0</v>
      </c>
      <c r="AW111" s="1">
        <v>0</v>
      </c>
      <c r="AX111" s="1">
        <v>0</v>
      </c>
      <c r="AY111" s="1">
        <v>0</v>
      </c>
      <c r="AZ111" s="1">
        <v>0</v>
      </c>
      <c r="BA111" s="1">
        <v>0</v>
      </c>
      <c r="BB111" s="1">
        <v>0</v>
      </c>
      <c r="BC111" s="3">
        <v>13</v>
      </c>
      <c r="BD111" s="3">
        <v>13</v>
      </c>
      <c r="BE111" s="3">
        <v>0</v>
      </c>
      <c r="BF111" s="3">
        <v>18750</v>
      </c>
      <c r="BG111" s="241">
        <v>73</v>
      </c>
      <c r="BH111" s="242">
        <v>47</v>
      </c>
      <c r="BI111" s="242">
        <v>5161</v>
      </c>
      <c r="BJ111" s="243">
        <v>1241</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s="244">
        <v>0</v>
      </c>
      <c r="CJ111" s="244">
        <v>0</v>
      </c>
      <c r="CK111" s="244">
        <v>0</v>
      </c>
      <c r="CL111" s="244">
        <v>0</v>
      </c>
      <c r="CM111" s="241">
        <v>0</v>
      </c>
      <c r="CN111" s="242">
        <v>0</v>
      </c>
      <c r="CO111" s="242">
        <v>0</v>
      </c>
      <c r="CP111" s="243">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1">
        <v>0</v>
      </c>
      <c r="DO111" s="244">
        <v>0</v>
      </c>
      <c r="DP111" s="244">
        <v>0</v>
      </c>
      <c r="DQ111" s="244">
        <v>0</v>
      </c>
      <c r="DR111" s="244">
        <v>0</v>
      </c>
      <c r="DS111" s="241">
        <v>0</v>
      </c>
      <c r="DT111" s="242">
        <v>0</v>
      </c>
      <c r="DU111" s="242">
        <v>0</v>
      </c>
      <c r="DV111" s="243">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s="244">
        <v>0</v>
      </c>
      <c r="EV111" s="244">
        <v>0</v>
      </c>
      <c r="EW111" s="244">
        <v>0</v>
      </c>
      <c r="EX111" s="244">
        <v>0</v>
      </c>
      <c r="EY111" s="241">
        <v>0</v>
      </c>
      <c r="EZ111" s="242">
        <v>0</v>
      </c>
      <c r="FA111" s="242">
        <v>0</v>
      </c>
      <c r="FB111" s="243">
        <v>0</v>
      </c>
      <c r="FC111">
        <v>2</v>
      </c>
      <c r="FD111">
        <v>0</v>
      </c>
      <c r="FE111">
        <v>0</v>
      </c>
      <c r="FF111">
        <v>3</v>
      </c>
      <c r="FG111">
        <v>0</v>
      </c>
      <c r="FH111">
        <v>0</v>
      </c>
      <c r="FI111">
        <v>6</v>
      </c>
      <c r="FJ111">
        <v>1098</v>
      </c>
      <c r="FK111">
        <v>0</v>
      </c>
      <c r="FL111">
        <v>0</v>
      </c>
      <c r="FM111">
        <v>0</v>
      </c>
      <c r="FN111">
        <v>0</v>
      </c>
      <c r="FO111">
        <v>0</v>
      </c>
      <c r="FP111">
        <v>2</v>
      </c>
      <c r="FQ111">
        <v>0</v>
      </c>
      <c r="FR111">
        <v>0</v>
      </c>
      <c r="FS111">
        <v>2</v>
      </c>
      <c r="FT111" t="s">
        <v>470</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10</v>
      </c>
      <c r="GN111">
        <v>9650</v>
      </c>
      <c r="GO111">
        <v>10</v>
      </c>
      <c r="GP111">
        <v>9650</v>
      </c>
      <c r="GQ111">
        <v>0</v>
      </c>
      <c r="GR111">
        <v>0</v>
      </c>
      <c r="GS111">
        <v>0</v>
      </c>
      <c r="GT111">
        <v>0</v>
      </c>
      <c r="GU111">
        <v>0</v>
      </c>
      <c r="GV111">
        <v>0</v>
      </c>
      <c r="GW111">
        <v>0</v>
      </c>
      <c r="GX111">
        <v>0</v>
      </c>
      <c r="GY111">
        <v>30</v>
      </c>
      <c r="GZ111">
        <v>53</v>
      </c>
      <c r="HA111">
        <v>0</v>
      </c>
      <c r="HB111">
        <v>0</v>
      </c>
      <c r="HC111">
        <v>0</v>
      </c>
      <c r="HD111">
        <v>0</v>
      </c>
      <c r="HE111">
        <v>0</v>
      </c>
      <c r="HF111">
        <v>0</v>
      </c>
      <c r="HG111">
        <v>0</v>
      </c>
      <c r="HH111">
        <v>0</v>
      </c>
      <c r="HI111">
        <v>0</v>
      </c>
      <c r="HJ111">
        <v>0</v>
      </c>
      <c r="HK111">
        <v>0</v>
      </c>
      <c r="HL111">
        <v>5</v>
      </c>
      <c r="HM111">
        <v>9</v>
      </c>
      <c r="HN111">
        <v>0</v>
      </c>
      <c r="HO111">
        <v>0</v>
      </c>
      <c r="HP111">
        <v>0</v>
      </c>
      <c r="HQ111" s="139">
        <v>0</v>
      </c>
      <c r="HR111" s="140">
        <v>2</v>
      </c>
      <c r="HS111" s="140">
        <v>0</v>
      </c>
      <c r="HT111" s="140">
        <v>0</v>
      </c>
      <c r="HU111" s="140">
        <v>0</v>
      </c>
      <c r="HV111" s="139">
        <v>0</v>
      </c>
      <c r="HW111" s="140">
        <v>0</v>
      </c>
      <c r="HX111" s="140">
        <v>0</v>
      </c>
      <c r="HY111" s="140">
        <v>0</v>
      </c>
      <c r="HZ111" s="140">
        <v>0</v>
      </c>
      <c r="IA111" s="139">
        <v>0</v>
      </c>
      <c r="IB111" s="140">
        <v>0</v>
      </c>
      <c r="IC111" s="140">
        <v>0</v>
      </c>
      <c r="ID111" s="140">
        <v>0</v>
      </c>
      <c r="IE111" s="140">
        <v>0</v>
      </c>
      <c r="IF111" s="139">
        <v>5</v>
      </c>
      <c r="IG111" s="140">
        <v>11</v>
      </c>
      <c r="IH111" s="140">
        <v>0</v>
      </c>
      <c r="II111" s="140">
        <v>0</v>
      </c>
      <c r="IJ111" s="140">
        <v>0</v>
      </c>
      <c r="IK111" s="140">
        <v>0</v>
      </c>
      <c r="IL111" s="140">
        <v>0</v>
      </c>
      <c r="IM111" s="140">
        <v>0</v>
      </c>
      <c r="IN111" s="139">
        <v>0</v>
      </c>
      <c r="IO111" s="140">
        <v>0</v>
      </c>
      <c r="IP111" s="140">
        <v>0</v>
      </c>
      <c r="IQ111" s="140">
        <v>0</v>
      </c>
      <c r="IR111" s="141">
        <v>0</v>
      </c>
      <c r="IS111" s="139">
        <v>0</v>
      </c>
      <c r="IT111" s="141">
        <v>3</v>
      </c>
      <c r="IU111" s="141">
        <v>14</v>
      </c>
      <c r="IV111" s="141">
        <v>2</v>
      </c>
      <c r="IW111" s="180">
        <v>16</v>
      </c>
      <c r="IX111" s="182">
        <v>0.1875</v>
      </c>
      <c r="IY111" s="182">
        <v>0</v>
      </c>
      <c r="IZ111" s="183">
        <v>0</v>
      </c>
      <c r="JA111" s="140">
        <v>0</v>
      </c>
      <c r="JB111" s="140">
        <v>0</v>
      </c>
      <c r="JC111" s="1" t="s">
        <v>427</v>
      </c>
      <c r="JD111" s="1" t="s">
        <v>427</v>
      </c>
      <c r="JE111" s="1" t="s">
        <v>427</v>
      </c>
      <c r="JF111" s="1" t="s">
        <v>427</v>
      </c>
      <c r="JG111" s="1">
        <v>0</v>
      </c>
      <c r="JH111" s="1">
        <v>0</v>
      </c>
      <c r="JI111" s="284"/>
      <c r="JM111" s="261"/>
      <c r="JN111" s="262"/>
      <c r="JO111" s="284"/>
      <c r="JP111" s="284"/>
    </row>
    <row r="112" spans="1:276" x14ac:dyDescent="0.25">
      <c r="A112" s="2">
        <f>IF(OR('Table 1'!$L$2="All Regions",'Table 1'!$L$2=" "), 1,IF('Table 1'!$L$2='DATA TEMPLATE 1617'!L112,1,0))</f>
        <v>1</v>
      </c>
      <c r="B112" s="2">
        <f>IF(OR('Table 1'!$L$3="All Disciplines",'Table 1'!$L$3=" "), 1,IF('Table 1'!$L$3='DATA TEMPLATE 1617'!M112,1,0))</f>
        <v>1</v>
      </c>
      <c r="C112" s="2">
        <f>IF(OR('Table 1'!$L$4="All Organisations",'Table 1'!$L$4=" "), 1,IF('Table 1'!$L$4='DATA TEMPLATE 1617'!N112,1,0))</f>
        <v>1</v>
      </c>
      <c r="D112" s="2">
        <f t="shared" si="5"/>
        <v>3</v>
      </c>
      <c r="E112" s="236">
        <f>IF('Table 2'!$L$2="All Diverse Led",$IZ112,IF('Table 2'!$L$2='DATA TEMPLATE 1617'!JG112,4,0))</f>
        <v>0</v>
      </c>
      <c r="F112" s="236">
        <f>IF('Table 2'!$L$2="All Diverse Led",$IZ112,IF('Table 2'!$L$2='DATA TEMPLATE 1617'!JH112,4,0))</f>
        <v>0</v>
      </c>
      <c r="G112" s="237">
        <f t="shared" si="4"/>
        <v>0</v>
      </c>
      <c r="H112" s="1" t="s">
        <v>471</v>
      </c>
      <c r="I112" s="1">
        <v>0</v>
      </c>
      <c r="J112" s="1" t="b">
        <v>0</v>
      </c>
      <c r="K112" s="284">
        <v>110</v>
      </c>
      <c r="L112" t="s">
        <v>439</v>
      </c>
      <c r="M112" t="s">
        <v>437</v>
      </c>
      <c r="N112" s="323" t="s">
        <v>460</v>
      </c>
      <c r="O112" s="76">
        <v>1040577</v>
      </c>
      <c r="P112" s="76">
        <v>679794</v>
      </c>
      <c r="Q112" s="76">
        <v>46241</v>
      </c>
      <c r="R112" s="76">
        <v>0</v>
      </c>
      <c r="S112" s="76">
        <v>0</v>
      </c>
      <c r="T112" s="76">
        <v>1766612</v>
      </c>
      <c r="U112">
        <v>1301259</v>
      </c>
      <c r="V112">
        <v>15195</v>
      </c>
      <c r="W112">
        <v>0</v>
      </c>
      <c r="X112">
        <v>17515</v>
      </c>
      <c r="Y112">
        <v>9051</v>
      </c>
      <c r="AB112">
        <v>465512</v>
      </c>
      <c r="AC112">
        <v>0</v>
      </c>
      <c r="AD112">
        <v>1808532</v>
      </c>
      <c r="AE112" s="1">
        <v>445</v>
      </c>
      <c r="AF112" s="1">
        <v>445</v>
      </c>
      <c r="AG112" s="1">
        <v>266277</v>
      </c>
      <c r="AH112" s="1">
        <v>0</v>
      </c>
      <c r="AI112" s="1">
        <v>52</v>
      </c>
      <c r="AJ112" s="1">
        <v>52</v>
      </c>
      <c r="AK112" s="1">
        <v>11723</v>
      </c>
      <c r="AL112" s="1">
        <v>234</v>
      </c>
      <c r="AM112" s="1">
        <v>132</v>
      </c>
      <c r="AN112" s="1">
        <v>132</v>
      </c>
      <c r="AO112" s="1">
        <v>88147</v>
      </c>
      <c r="AP112" s="1">
        <v>230</v>
      </c>
      <c r="AQ112" s="1">
        <v>0</v>
      </c>
      <c r="AR112" s="1">
        <v>0</v>
      </c>
      <c r="AS112" s="1">
        <v>0</v>
      </c>
      <c r="AT112" s="1">
        <v>0</v>
      </c>
      <c r="AU112" s="1">
        <v>0</v>
      </c>
      <c r="AV112" s="1">
        <v>0</v>
      </c>
      <c r="AW112" s="1">
        <v>0</v>
      </c>
      <c r="AX112" s="1">
        <v>0</v>
      </c>
      <c r="AY112" s="1">
        <v>0</v>
      </c>
      <c r="AZ112" s="1">
        <v>0</v>
      </c>
      <c r="BA112" s="1">
        <v>0</v>
      </c>
      <c r="BB112" s="1">
        <v>0</v>
      </c>
      <c r="BC112" s="3">
        <v>184</v>
      </c>
      <c r="BD112" s="3">
        <v>184</v>
      </c>
      <c r="BE112" s="3">
        <v>99870</v>
      </c>
      <c r="BF112" s="3">
        <v>464</v>
      </c>
      <c r="BG112" s="241">
        <v>0</v>
      </c>
      <c r="BH112" s="242">
        <v>0</v>
      </c>
      <c r="BI112" s="242">
        <v>0</v>
      </c>
      <c r="BJ112" s="243">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s="244">
        <v>0</v>
      </c>
      <c r="CJ112" s="244">
        <v>0</v>
      </c>
      <c r="CK112" s="244">
        <v>0</v>
      </c>
      <c r="CL112" s="244">
        <v>0</v>
      </c>
      <c r="CM112" s="241">
        <v>0</v>
      </c>
      <c r="CN112" s="242">
        <v>0</v>
      </c>
      <c r="CO112" s="242">
        <v>0</v>
      </c>
      <c r="CP112" s="243">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1">
        <v>0</v>
      </c>
      <c r="DO112" s="244">
        <v>0</v>
      </c>
      <c r="DP112" s="244">
        <v>0</v>
      </c>
      <c r="DQ112" s="244">
        <v>0</v>
      </c>
      <c r="DR112" s="244">
        <v>0</v>
      </c>
      <c r="DS112" s="241">
        <v>0</v>
      </c>
      <c r="DT112" s="242">
        <v>0</v>
      </c>
      <c r="DU112" s="242">
        <v>0</v>
      </c>
      <c r="DV112" s="243">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s="244">
        <v>0</v>
      </c>
      <c r="EV112" s="244">
        <v>0</v>
      </c>
      <c r="EW112" s="244">
        <v>0</v>
      </c>
      <c r="EX112" s="244">
        <v>0</v>
      </c>
      <c r="EY112" s="241">
        <v>0</v>
      </c>
      <c r="EZ112" s="242">
        <v>0</v>
      </c>
      <c r="FA112" s="242">
        <v>0</v>
      </c>
      <c r="FB112" s="243">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0</v>
      </c>
      <c r="HG112">
        <v>0</v>
      </c>
      <c r="HH112">
        <v>0</v>
      </c>
      <c r="HI112">
        <v>0</v>
      </c>
      <c r="HJ112">
        <v>0</v>
      </c>
      <c r="HK112">
        <v>0</v>
      </c>
      <c r="HL112">
        <v>7</v>
      </c>
      <c r="HM112">
        <v>6</v>
      </c>
      <c r="HN112">
        <v>0</v>
      </c>
      <c r="HO112">
        <v>0</v>
      </c>
      <c r="HP112">
        <v>0</v>
      </c>
      <c r="HQ112" s="139">
        <v>1</v>
      </c>
      <c r="HR112" s="140">
        <v>1</v>
      </c>
      <c r="HS112" s="140">
        <v>0</v>
      </c>
      <c r="HT112" s="140">
        <v>0</v>
      </c>
      <c r="HU112" s="140">
        <v>0</v>
      </c>
      <c r="HV112" s="139">
        <v>1</v>
      </c>
      <c r="HW112" s="140">
        <v>0</v>
      </c>
      <c r="HX112" s="140">
        <v>0</v>
      </c>
      <c r="HY112" s="140">
        <v>0</v>
      </c>
      <c r="HZ112" s="140">
        <v>0</v>
      </c>
      <c r="IA112" s="139">
        <v>0</v>
      </c>
      <c r="IB112" s="140">
        <v>0</v>
      </c>
      <c r="IC112" s="140">
        <v>0</v>
      </c>
      <c r="ID112" s="140">
        <v>0</v>
      </c>
      <c r="IE112" s="140">
        <v>0</v>
      </c>
      <c r="IF112" s="139">
        <v>9</v>
      </c>
      <c r="IG112" s="140">
        <v>7</v>
      </c>
      <c r="IH112" s="140">
        <v>0</v>
      </c>
      <c r="II112" s="140">
        <v>0</v>
      </c>
      <c r="IJ112" s="140">
        <v>0</v>
      </c>
      <c r="IK112" s="140">
        <v>1</v>
      </c>
      <c r="IL112" s="140">
        <v>0</v>
      </c>
      <c r="IM112" s="140">
        <v>0</v>
      </c>
      <c r="IN112" s="139">
        <v>1</v>
      </c>
      <c r="IO112" s="140">
        <v>0</v>
      </c>
      <c r="IP112" s="140">
        <v>0</v>
      </c>
      <c r="IQ112" s="140">
        <v>0</v>
      </c>
      <c r="IR112" s="141">
        <v>0</v>
      </c>
      <c r="IS112" s="139">
        <v>0</v>
      </c>
      <c r="IT112" s="141">
        <v>3</v>
      </c>
      <c r="IU112" s="141">
        <v>13</v>
      </c>
      <c r="IV112" s="141">
        <v>3</v>
      </c>
      <c r="IW112" s="180">
        <v>16</v>
      </c>
      <c r="IX112" s="182">
        <v>0.25</v>
      </c>
      <c r="IY112" s="182">
        <v>0</v>
      </c>
      <c r="IZ112" s="183">
        <v>0</v>
      </c>
      <c r="JA112" s="140">
        <v>0</v>
      </c>
      <c r="JB112" s="140">
        <v>0</v>
      </c>
      <c r="JC112" s="1" t="s">
        <v>427</v>
      </c>
      <c r="JD112" s="1" t="s">
        <v>427</v>
      </c>
      <c r="JE112" s="1" t="s">
        <v>427</v>
      </c>
      <c r="JF112" s="1" t="s">
        <v>427</v>
      </c>
      <c r="JG112" s="1">
        <v>0</v>
      </c>
      <c r="JH112" s="1">
        <v>0</v>
      </c>
      <c r="JI112" s="284"/>
      <c r="JM112" s="261"/>
      <c r="JN112" s="262"/>
      <c r="JO112" s="284"/>
      <c r="JP112" s="284"/>
    </row>
    <row r="113" spans="1:276" x14ac:dyDescent="0.25">
      <c r="A113" s="2">
        <f>IF(OR('Table 1'!$L$2="All Regions",'Table 1'!$L$2=" "), 1,IF('Table 1'!$L$2='DATA TEMPLATE 1617'!L113,1,0))</f>
        <v>1</v>
      </c>
      <c r="B113" s="2">
        <f>IF(OR('Table 1'!$L$3="All Disciplines",'Table 1'!$L$3=" "), 1,IF('Table 1'!$L$3='DATA TEMPLATE 1617'!M113,1,0))</f>
        <v>1</v>
      </c>
      <c r="C113" s="2">
        <f>IF(OR('Table 1'!$L$4="All Organisations",'Table 1'!$L$4=" "), 1,IF('Table 1'!$L$4='DATA TEMPLATE 1617'!N113,1,0))</f>
        <v>1</v>
      </c>
      <c r="D113" s="2">
        <f t="shared" si="5"/>
        <v>3</v>
      </c>
      <c r="E113" s="236">
        <f>IF('Table 2'!$L$2="All Diverse Led",$IZ113,IF('Table 2'!$L$2='DATA TEMPLATE 1617'!JG113,4,0))</f>
        <v>0</v>
      </c>
      <c r="F113" s="236">
        <f>IF('Table 2'!$L$2="All Diverse Led",$IZ113,IF('Table 2'!$L$2='DATA TEMPLATE 1617'!JH113,4,0))</f>
        <v>0</v>
      </c>
      <c r="G113" s="237">
        <f t="shared" si="4"/>
        <v>0</v>
      </c>
      <c r="H113" s="1" t="s">
        <v>471</v>
      </c>
      <c r="I113" s="1">
        <v>0</v>
      </c>
      <c r="J113" s="1" t="b">
        <v>0</v>
      </c>
      <c r="K113" s="284">
        <v>111</v>
      </c>
      <c r="L113" t="s">
        <v>439</v>
      </c>
      <c r="M113" t="s">
        <v>443</v>
      </c>
      <c r="N113" s="323" t="s">
        <v>460</v>
      </c>
      <c r="O113" s="76">
        <v>20599332</v>
      </c>
      <c r="P113" s="76">
        <v>3225153</v>
      </c>
      <c r="Q113" s="76">
        <v>1709753</v>
      </c>
      <c r="R113" s="76">
        <v>0</v>
      </c>
      <c r="S113" s="76">
        <v>0</v>
      </c>
      <c r="T113" s="76">
        <v>25534238</v>
      </c>
      <c r="U113">
        <v>17037000</v>
      </c>
      <c r="V113">
        <v>1831356</v>
      </c>
      <c r="W113">
        <v>278801</v>
      </c>
      <c r="X113">
        <v>2129478</v>
      </c>
      <c r="Y113">
        <v>28984</v>
      </c>
      <c r="AB113">
        <v>4077781</v>
      </c>
      <c r="AC113">
        <v>0</v>
      </c>
      <c r="AD113">
        <v>25383400</v>
      </c>
      <c r="AE113" s="1">
        <v>736</v>
      </c>
      <c r="AF113" s="1">
        <v>585</v>
      </c>
      <c r="AG113" s="1">
        <v>580552</v>
      </c>
      <c r="AH113" s="1">
        <v>12500</v>
      </c>
      <c r="AI113" s="1">
        <v>0</v>
      </c>
      <c r="AJ113" s="1">
        <v>0</v>
      </c>
      <c r="AK113" s="1">
        <v>0</v>
      </c>
      <c r="AL113" s="1">
        <v>0</v>
      </c>
      <c r="AM113" s="1">
        <v>0</v>
      </c>
      <c r="AN113" s="1">
        <v>0</v>
      </c>
      <c r="AO113" s="1">
        <v>0</v>
      </c>
      <c r="AP113" s="1">
        <v>0</v>
      </c>
      <c r="AQ113" s="1">
        <v>0</v>
      </c>
      <c r="AR113" s="1">
        <v>0</v>
      </c>
      <c r="AS113" s="1">
        <v>0</v>
      </c>
      <c r="AT113" s="1">
        <v>0</v>
      </c>
      <c r="AU113" s="1">
        <v>0</v>
      </c>
      <c r="AV113" s="1">
        <v>0</v>
      </c>
      <c r="AW113" s="1">
        <v>0</v>
      </c>
      <c r="AX113" s="1">
        <v>0</v>
      </c>
      <c r="AY113" s="1">
        <v>0</v>
      </c>
      <c r="AZ113" s="1">
        <v>0</v>
      </c>
      <c r="BA113" s="1">
        <v>0</v>
      </c>
      <c r="BB113" s="1">
        <v>0</v>
      </c>
      <c r="BC113" s="3">
        <v>0</v>
      </c>
      <c r="BD113" s="3">
        <v>0</v>
      </c>
      <c r="BE113" s="3">
        <v>0</v>
      </c>
      <c r="BF113" s="3">
        <v>0</v>
      </c>
      <c r="BG113" s="241">
        <v>0</v>
      </c>
      <c r="BH113" s="242">
        <v>0</v>
      </c>
      <c r="BI113" s="242">
        <v>0</v>
      </c>
      <c r="BJ113" s="243">
        <v>0</v>
      </c>
      <c r="BK113">
        <v>4</v>
      </c>
      <c r="BL113">
        <v>404</v>
      </c>
      <c r="BM113">
        <v>0</v>
      </c>
      <c r="BN113">
        <v>38518</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s="244">
        <v>0</v>
      </c>
      <c r="CJ113" s="244">
        <v>0</v>
      </c>
      <c r="CK113" s="244">
        <v>0</v>
      </c>
      <c r="CL113" s="244">
        <v>0</v>
      </c>
      <c r="CM113" s="241">
        <v>0</v>
      </c>
      <c r="CN113" s="242">
        <v>0</v>
      </c>
      <c r="CO113" s="242">
        <v>0</v>
      </c>
      <c r="CP113" s="243">
        <v>0</v>
      </c>
      <c r="CQ113" s="1">
        <v>2</v>
      </c>
      <c r="CR113" s="1">
        <v>36</v>
      </c>
      <c r="CS113" s="1">
        <v>172</v>
      </c>
      <c r="CT113" s="1">
        <v>10000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1">
        <v>0</v>
      </c>
      <c r="DO113" s="244">
        <v>0</v>
      </c>
      <c r="DP113" s="244">
        <v>0</v>
      </c>
      <c r="DQ113" s="244">
        <v>0</v>
      </c>
      <c r="DR113" s="244">
        <v>0</v>
      </c>
      <c r="DS113" s="241">
        <v>0</v>
      </c>
      <c r="DT113" s="242">
        <v>0</v>
      </c>
      <c r="DU113" s="242">
        <v>0</v>
      </c>
      <c r="DV113" s="243">
        <v>0</v>
      </c>
      <c r="DW113">
        <v>5</v>
      </c>
      <c r="DX113">
        <v>22</v>
      </c>
      <c r="DY113">
        <v>23177</v>
      </c>
      <c r="DZ113">
        <v>12500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s="244">
        <v>0</v>
      </c>
      <c r="EV113" s="244">
        <v>0</v>
      </c>
      <c r="EW113" s="244">
        <v>0</v>
      </c>
      <c r="EX113" s="244">
        <v>0</v>
      </c>
      <c r="EY113" s="241">
        <v>0</v>
      </c>
      <c r="EZ113" s="242">
        <v>0</v>
      </c>
      <c r="FA113" s="242">
        <v>0</v>
      </c>
      <c r="FB113" s="24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v>
      </c>
      <c r="GV113">
        <v>0</v>
      </c>
      <c r="GW113">
        <v>0</v>
      </c>
      <c r="GX113">
        <v>0</v>
      </c>
      <c r="GY113">
        <v>0</v>
      </c>
      <c r="GZ113">
        <v>0</v>
      </c>
      <c r="HA113">
        <v>0</v>
      </c>
      <c r="HB113">
        <v>0</v>
      </c>
      <c r="HC113">
        <v>0</v>
      </c>
      <c r="HD113">
        <v>0</v>
      </c>
      <c r="HE113">
        <v>0</v>
      </c>
      <c r="HF113">
        <v>0</v>
      </c>
      <c r="HG113">
        <v>0</v>
      </c>
      <c r="HH113">
        <v>0</v>
      </c>
      <c r="HI113">
        <v>0</v>
      </c>
      <c r="HJ113">
        <v>0</v>
      </c>
      <c r="HK113">
        <v>0</v>
      </c>
      <c r="HL113">
        <v>4</v>
      </c>
      <c r="HM113">
        <v>6</v>
      </c>
      <c r="HN113">
        <v>0</v>
      </c>
      <c r="HO113">
        <v>0</v>
      </c>
      <c r="HP113">
        <v>0</v>
      </c>
      <c r="HQ113" s="139">
        <v>18</v>
      </c>
      <c r="HR113" s="140">
        <v>17</v>
      </c>
      <c r="HS113" s="140">
        <v>0</v>
      </c>
      <c r="HT113" s="140">
        <v>0</v>
      </c>
      <c r="HU113" s="140">
        <v>0</v>
      </c>
      <c r="HV113" s="139">
        <v>15</v>
      </c>
      <c r="HW113" s="140">
        <v>9</v>
      </c>
      <c r="HX113" s="140">
        <v>0</v>
      </c>
      <c r="HY113" s="140">
        <v>0</v>
      </c>
      <c r="HZ113" s="140">
        <v>0</v>
      </c>
      <c r="IA113" s="139">
        <v>0</v>
      </c>
      <c r="IB113" s="140">
        <v>0</v>
      </c>
      <c r="IC113" s="140">
        <v>0</v>
      </c>
      <c r="ID113" s="140">
        <v>0</v>
      </c>
      <c r="IE113" s="140">
        <v>0</v>
      </c>
      <c r="IF113" s="139">
        <v>37</v>
      </c>
      <c r="IG113" s="140">
        <v>32</v>
      </c>
      <c r="IH113" s="140">
        <v>0</v>
      </c>
      <c r="II113" s="140">
        <v>0</v>
      </c>
      <c r="IJ113" s="140">
        <v>0</v>
      </c>
      <c r="IK113" s="140">
        <v>9</v>
      </c>
      <c r="IL113" s="140">
        <v>1</v>
      </c>
      <c r="IM113" s="140">
        <v>0</v>
      </c>
      <c r="IN113" s="139">
        <v>10</v>
      </c>
      <c r="IO113" s="140">
        <v>2</v>
      </c>
      <c r="IP113" s="140">
        <v>0</v>
      </c>
      <c r="IQ113" s="140">
        <v>0</v>
      </c>
      <c r="IR113" s="141">
        <v>2</v>
      </c>
      <c r="IS113" s="139">
        <v>0</v>
      </c>
      <c r="IT113" s="141">
        <v>4</v>
      </c>
      <c r="IU113" s="141">
        <v>10</v>
      </c>
      <c r="IV113" s="141">
        <v>59</v>
      </c>
      <c r="IW113" s="180">
        <v>69</v>
      </c>
      <c r="IX113" s="182">
        <v>0.20289855072463769</v>
      </c>
      <c r="IY113" s="182">
        <v>2.8985507246376812E-2</v>
      </c>
      <c r="IZ113" s="183">
        <v>0</v>
      </c>
      <c r="JA113" s="140">
        <v>0</v>
      </c>
      <c r="JB113" s="140">
        <v>0</v>
      </c>
      <c r="JC113" s="1" t="s">
        <v>427</v>
      </c>
      <c r="JD113" s="1" t="s">
        <v>427</v>
      </c>
      <c r="JE113" s="1" t="s">
        <v>427</v>
      </c>
      <c r="JF113" s="1" t="s">
        <v>427</v>
      </c>
      <c r="JG113" s="1">
        <v>0</v>
      </c>
      <c r="JH113" s="1">
        <v>0</v>
      </c>
      <c r="JI113" s="284"/>
      <c r="JM113" s="261"/>
      <c r="JN113" s="262"/>
      <c r="JO113" s="284"/>
      <c r="JP113" s="284"/>
    </row>
    <row r="114" spans="1:276" x14ac:dyDescent="0.25">
      <c r="A114" s="2">
        <f>IF(OR('Table 1'!$L$2="All Regions",'Table 1'!$L$2=" "), 1,IF('Table 1'!$L$2='DATA TEMPLATE 1617'!L114,1,0))</f>
        <v>1</v>
      </c>
      <c r="B114" s="2">
        <f>IF(OR('Table 1'!$L$3="All Disciplines",'Table 1'!$L$3=" "), 1,IF('Table 1'!$L$3='DATA TEMPLATE 1617'!M114,1,0))</f>
        <v>1</v>
      </c>
      <c r="C114" s="2">
        <f>IF(OR('Table 1'!$L$4="All Organisations",'Table 1'!$L$4=" "), 1,IF('Table 1'!$L$4='DATA TEMPLATE 1617'!N114,1,0))</f>
        <v>1</v>
      </c>
      <c r="D114" s="2">
        <f t="shared" si="5"/>
        <v>3</v>
      </c>
      <c r="E114" s="236">
        <f>IF('Table 2'!$L$2="All Diverse Led",$IZ114,IF('Table 2'!$L$2='DATA TEMPLATE 1617'!JG114,4,0))</f>
        <v>0</v>
      </c>
      <c r="F114" s="236">
        <f>IF('Table 2'!$L$2="All Diverse Led",$IZ114,IF('Table 2'!$L$2='DATA TEMPLATE 1617'!JH114,4,0))</f>
        <v>0</v>
      </c>
      <c r="G114" s="237">
        <f t="shared" si="4"/>
        <v>0</v>
      </c>
      <c r="H114" s="1" t="s">
        <v>471</v>
      </c>
      <c r="I114" s="1">
        <v>0</v>
      </c>
      <c r="J114" s="1" t="b">
        <v>0</v>
      </c>
      <c r="K114" s="284">
        <v>112</v>
      </c>
      <c r="L114" t="s">
        <v>439</v>
      </c>
      <c r="M114" t="s">
        <v>443</v>
      </c>
      <c r="N114" s="323" t="s">
        <v>460</v>
      </c>
      <c r="O114" s="76">
        <v>216215</v>
      </c>
      <c r="P114" s="76">
        <v>598782</v>
      </c>
      <c r="Q114" s="76">
        <v>133553</v>
      </c>
      <c r="R114" s="76">
        <v>0</v>
      </c>
      <c r="S114" s="76">
        <v>0</v>
      </c>
      <c r="T114" s="76">
        <v>948550</v>
      </c>
      <c r="U114">
        <v>462569</v>
      </c>
      <c r="V114">
        <v>78424</v>
      </c>
      <c r="W114">
        <v>83814</v>
      </c>
      <c r="X114">
        <v>40241</v>
      </c>
      <c r="Y114">
        <v>17864</v>
      </c>
      <c r="AB114">
        <v>262910</v>
      </c>
      <c r="AC114">
        <v>111375</v>
      </c>
      <c r="AD114">
        <v>1057197</v>
      </c>
      <c r="AE114" s="1">
        <v>38</v>
      </c>
      <c r="AF114" s="1">
        <v>23</v>
      </c>
      <c r="AG114" s="1">
        <v>6166</v>
      </c>
      <c r="AH114" s="1">
        <v>1272</v>
      </c>
      <c r="AI114" s="1">
        <v>0</v>
      </c>
      <c r="AJ114" s="1">
        <v>0</v>
      </c>
      <c r="AK114" s="1">
        <v>0</v>
      </c>
      <c r="AL114" s="1">
        <v>0</v>
      </c>
      <c r="AM114" s="1">
        <v>6</v>
      </c>
      <c r="AN114" s="1">
        <v>4</v>
      </c>
      <c r="AO114" s="1">
        <v>0</v>
      </c>
      <c r="AP114" s="1">
        <v>1364</v>
      </c>
      <c r="AQ114" s="1">
        <v>0</v>
      </c>
      <c r="AR114" s="1">
        <v>0</v>
      </c>
      <c r="AS114" s="1">
        <v>0</v>
      </c>
      <c r="AT114" s="1">
        <v>0</v>
      </c>
      <c r="AU114" s="1">
        <v>0</v>
      </c>
      <c r="AV114" s="1">
        <v>0</v>
      </c>
      <c r="AW114" s="1">
        <v>0</v>
      </c>
      <c r="AX114" s="1">
        <v>0</v>
      </c>
      <c r="AY114" s="1">
        <v>0</v>
      </c>
      <c r="AZ114" s="1">
        <v>0</v>
      </c>
      <c r="BA114" s="1">
        <v>0</v>
      </c>
      <c r="BB114" s="1">
        <v>0</v>
      </c>
      <c r="BC114" s="3">
        <v>6</v>
      </c>
      <c r="BD114" s="3">
        <v>4</v>
      </c>
      <c r="BE114" s="3">
        <v>0</v>
      </c>
      <c r="BF114" s="3">
        <v>1364</v>
      </c>
      <c r="BG114" s="241">
        <v>0</v>
      </c>
      <c r="BH114" s="242">
        <v>0</v>
      </c>
      <c r="BI114" s="242">
        <v>0</v>
      </c>
      <c r="BJ114" s="243">
        <v>0</v>
      </c>
      <c r="BK114">
        <v>2</v>
      </c>
      <c r="BL114">
        <v>192</v>
      </c>
      <c r="BM114">
        <v>139</v>
      </c>
      <c r="BN114">
        <v>9914</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s="244">
        <v>0</v>
      </c>
      <c r="CJ114" s="244">
        <v>0</v>
      </c>
      <c r="CK114" s="244">
        <v>0</v>
      </c>
      <c r="CL114" s="244">
        <v>0</v>
      </c>
      <c r="CM114" s="241">
        <v>0</v>
      </c>
      <c r="CN114" s="242">
        <v>0</v>
      </c>
      <c r="CO114" s="242">
        <v>0</v>
      </c>
      <c r="CP114" s="243">
        <v>0</v>
      </c>
      <c r="CQ114" s="1">
        <v>21</v>
      </c>
      <c r="CR114" s="1">
        <v>20</v>
      </c>
      <c r="CS114" s="1">
        <v>3494</v>
      </c>
      <c r="CT114" s="1">
        <v>390</v>
      </c>
      <c r="CU114" s="1">
        <v>0</v>
      </c>
      <c r="CV114" s="1">
        <v>0</v>
      </c>
      <c r="CW114" s="1">
        <v>0</v>
      </c>
      <c r="CX114" s="1">
        <v>0</v>
      </c>
      <c r="CY114" s="1">
        <v>14</v>
      </c>
      <c r="CZ114" s="1">
        <v>13</v>
      </c>
      <c r="DA114" s="1">
        <v>361</v>
      </c>
      <c r="DB114" s="1">
        <v>532</v>
      </c>
      <c r="DC114" s="1">
        <v>0</v>
      </c>
      <c r="DD114" s="1">
        <v>0</v>
      </c>
      <c r="DE114" s="1">
        <v>0</v>
      </c>
      <c r="DF114" s="1">
        <v>0</v>
      </c>
      <c r="DG114" s="1">
        <v>0</v>
      </c>
      <c r="DH114" s="1">
        <v>0</v>
      </c>
      <c r="DI114" s="1">
        <v>0</v>
      </c>
      <c r="DJ114" s="1">
        <v>0</v>
      </c>
      <c r="DK114" s="1">
        <v>0</v>
      </c>
      <c r="DL114" s="1">
        <v>0</v>
      </c>
      <c r="DM114" s="1">
        <v>0</v>
      </c>
      <c r="DN114" s="1">
        <v>0</v>
      </c>
      <c r="DO114" s="244">
        <v>14</v>
      </c>
      <c r="DP114" s="244">
        <v>13</v>
      </c>
      <c r="DQ114" s="244">
        <v>361</v>
      </c>
      <c r="DR114" s="244">
        <v>532</v>
      </c>
      <c r="DS114" s="241">
        <v>0</v>
      </c>
      <c r="DT114" s="242">
        <v>0</v>
      </c>
      <c r="DU114" s="242">
        <v>0</v>
      </c>
      <c r="DV114" s="243">
        <v>0</v>
      </c>
      <c r="DW114">
        <v>4</v>
      </c>
      <c r="DX114">
        <v>5</v>
      </c>
      <c r="DY114">
        <v>736</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s="244">
        <v>0</v>
      </c>
      <c r="EV114" s="244">
        <v>0</v>
      </c>
      <c r="EW114" s="244">
        <v>0</v>
      </c>
      <c r="EX114" s="244">
        <v>0</v>
      </c>
      <c r="EY114" s="241">
        <v>0</v>
      </c>
      <c r="EZ114" s="242">
        <v>0</v>
      </c>
      <c r="FA114" s="242">
        <v>0</v>
      </c>
      <c r="FB114" s="243">
        <v>0</v>
      </c>
      <c r="FC114">
        <v>0</v>
      </c>
      <c r="FD114">
        <v>0</v>
      </c>
      <c r="FE114">
        <v>0</v>
      </c>
      <c r="FF114">
        <v>0</v>
      </c>
      <c r="FG114">
        <v>0</v>
      </c>
      <c r="FH114">
        <v>0</v>
      </c>
      <c r="FI114">
        <v>0</v>
      </c>
      <c r="FJ114">
        <v>0</v>
      </c>
      <c r="FK114">
        <v>0</v>
      </c>
      <c r="FL114">
        <v>0</v>
      </c>
      <c r="FM114">
        <v>0</v>
      </c>
      <c r="FN114">
        <v>0</v>
      </c>
      <c r="FO114">
        <v>0</v>
      </c>
      <c r="FP114">
        <v>0</v>
      </c>
      <c r="FQ114">
        <v>0</v>
      </c>
      <c r="FR114">
        <v>0</v>
      </c>
      <c r="FS114">
        <v>56</v>
      </c>
      <c r="FT114">
        <v>2396</v>
      </c>
      <c r="FU114">
        <v>0</v>
      </c>
      <c r="FV114">
        <v>0</v>
      </c>
      <c r="FW114">
        <v>1</v>
      </c>
      <c r="FX114">
        <v>500</v>
      </c>
      <c r="FY114">
        <v>132</v>
      </c>
      <c r="FZ114">
        <v>0</v>
      </c>
      <c r="GA114">
        <v>67</v>
      </c>
      <c r="GB114">
        <v>0</v>
      </c>
      <c r="GC114">
        <v>3</v>
      </c>
      <c r="GD114">
        <v>0</v>
      </c>
      <c r="GE114">
        <v>136</v>
      </c>
      <c r="GF114">
        <v>0</v>
      </c>
      <c r="GG114">
        <v>3</v>
      </c>
      <c r="GH114">
        <v>0</v>
      </c>
      <c r="GI114">
        <v>0</v>
      </c>
      <c r="GJ114">
        <v>0</v>
      </c>
      <c r="GK114">
        <v>0</v>
      </c>
      <c r="GL114">
        <v>0</v>
      </c>
      <c r="GM114">
        <v>2</v>
      </c>
      <c r="GN114">
        <v>0</v>
      </c>
      <c r="GO114">
        <v>0</v>
      </c>
      <c r="GP114">
        <v>0</v>
      </c>
      <c r="GQ114">
        <v>0</v>
      </c>
      <c r="GR114">
        <v>0</v>
      </c>
      <c r="GS114">
        <v>0</v>
      </c>
      <c r="GT114">
        <v>0</v>
      </c>
      <c r="GU114">
        <v>4</v>
      </c>
      <c r="GV114">
        <v>0</v>
      </c>
      <c r="GW114">
        <v>16</v>
      </c>
      <c r="GX114">
        <v>813</v>
      </c>
      <c r="GY114">
        <v>16</v>
      </c>
      <c r="GZ114">
        <v>1167</v>
      </c>
      <c r="HA114">
        <v>0</v>
      </c>
      <c r="HB114">
        <v>0</v>
      </c>
      <c r="HC114">
        <v>0</v>
      </c>
      <c r="HD114">
        <v>0</v>
      </c>
      <c r="HE114">
        <v>0</v>
      </c>
      <c r="HF114">
        <v>0</v>
      </c>
      <c r="HG114">
        <v>0</v>
      </c>
      <c r="HH114">
        <v>0</v>
      </c>
      <c r="HI114">
        <v>0</v>
      </c>
      <c r="HJ114">
        <v>0</v>
      </c>
      <c r="HK114">
        <v>0</v>
      </c>
      <c r="HL114">
        <v>7</v>
      </c>
      <c r="HM114">
        <v>4</v>
      </c>
      <c r="HN114">
        <v>0</v>
      </c>
      <c r="HO114">
        <v>0</v>
      </c>
      <c r="HP114">
        <v>0</v>
      </c>
      <c r="HQ114" s="139">
        <v>3</v>
      </c>
      <c r="HR114" s="140">
        <v>1</v>
      </c>
      <c r="HS114" s="140">
        <v>0</v>
      </c>
      <c r="HT114" s="140">
        <v>0</v>
      </c>
      <c r="HU114" s="140">
        <v>0</v>
      </c>
      <c r="HV114" s="139">
        <v>0</v>
      </c>
      <c r="HW114" s="140">
        <v>0</v>
      </c>
      <c r="HX114" s="140">
        <v>0</v>
      </c>
      <c r="HY114" s="140">
        <v>0</v>
      </c>
      <c r="HZ114" s="140">
        <v>0</v>
      </c>
      <c r="IA114" s="139">
        <v>0</v>
      </c>
      <c r="IB114" s="140">
        <v>0</v>
      </c>
      <c r="IC114" s="140">
        <v>0</v>
      </c>
      <c r="ID114" s="140">
        <v>0</v>
      </c>
      <c r="IE114" s="140">
        <v>0</v>
      </c>
      <c r="IF114" s="139">
        <v>10</v>
      </c>
      <c r="IG114" s="140">
        <v>5</v>
      </c>
      <c r="IH114" s="140">
        <v>0</v>
      </c>
      <c r="II114" s="140">
        <v>0</v>
      </c>
      <c r="IJ114" s="140">
        <v>0</v>
      </c>
      <c r="IK114" s="140">
        <v>2</v>
      </c>
      <c r="IL114" s="140">
        <v>0</v>
      </c>
      <c r="IM114" s="140">
        <v>0</v>
      </c>
      <c r="IN114" s="139">
        <v>2</v>
      </c>
      <c r="IO114" s="140">
        <v>1</v>
      </c>
      <c r="IP114" s="140">
        <v>0</v>
      </c>
      <c r="IQ114" s="140">
        <v>0</v>
      </c>
      <c r="IR114" s="141">
        <v>1</v>
      </c>
      <c r="IS114" s="139">
        <v>0</v>
      </c>
      <c r="IT114" s="141">
        <v>1</v>
      </c>
      <c r="IU114" s="141">
        <v>11</v>
      </c>
      <c r="IV114" s="141">
        <v>4</v>
      </c>
      <c r="IW114" s="180">
        <v>15</v>
      </c>
      <c r="IX114" s="182">
        <v>0.2</v>
      </c>
      <c r="IY114" s="182">
        <v>6.6666666666666666E-2</v>
      </c>
      <c r="IZ114" s="183">
        <v>0</v>
      </c>
      <c r="JA114" s="140">
        <v>0</v>
      </c>
      <c r="JB114" s="140">
        <v>0</v>
      </c>
      <c r="JC114" s="1" t="s">
        <v>427</v>
      </c>
      <c r="JD114" s="1" t="s">
        <v>427</v>
      </c>
      <c r="JE114" s="1" t="s">
        <v>427</v>
      </c>
      <c r="JF114" s="1" t="s">
        <v>426</v>
      </c>
      <c r="JG114" s="1">
        <v>0</v>
      </c>
      <c r="JH114" s="1">
        <v>0</v>
      </c>
      <c r="JI114" s="284"/>
      <c r="JM114" s="261"/>
      <c r="JN114" s="262"/>
      <c r="JO114" s="284"/>
      <c r="JP114" s="284"/>
    </row>
    <row r="115" spans="1:276" x14ac:dyDescent="0.25">
      <c r="A115" s="2">
        <f>IF(OR('Table 1'!$L$2="All Regions",'Table 1'!$L$2=" "), 1,IF('Table 1'!$L$2='DATA TEMPLATE 1617'!L115,1,0))</f>
        <v>1</v>
      </c>
      <c r="B115" s="2">
        <f>IF(OR('Table 1'!$L$3="All Disciplines",'Table 1'!$L$3=" "), 1,IF('Table 1'!$L$3='DATA TEMPLATE 1617'!M115,1,0))</f>
        <v>1</v>
      </c>
      <c r="C115" s="2">
        <f>IF(OR('Table 1'!$L$4="All Organisations",'Table 1'!$L$4=" "), 1,IF('Table 1'!$L$4='DATA TEMPLATE 1617'!N115,1,0))</f>
        <v>1</v>
      </c>
      <c r="D115" s="2">
        <f t="shared" si="5"/>
        <v>3</v>
      </c>
      <c r="E115" s="236">
        <f>IF('Table 2'!$L$2="All Diverse Led",$IZ115,IF('Table 2'!$L$2='DATA TEMPLATE 1617'!JG115,4,0))</f>
        <v>2</v>
      </c>
      <c r="F115" s="236">
        <f>IF('Table 2'!$L$2="All Diverse Led",$IZ115,IF('Table 2'!$L$2='DATA TEMPLATE 1617'!JH115,4,0))</f>
        <v>2</v>
      </c>
      <c r="G115" s="237">
        <f t="shared" si="4"/>
        <v>4</v>
      </c>
      <c r="H115" s="1" t="s">
        <v>471</v>
      </c>
      <c r="I115" s="1">
        <v>0</v>
      </c>
      <c r="J115" s="1" t="b">
        <v>0</v>
      </c>
      <c r="K115" s="284">
        <v>113</v>
      </c>
      <c r="L115" t="s">
        <v>439</v>
      </c>
      <c r="M115" t="s">
        <v>437</v>
      </c>
      <c r="N115" s="323" t="s">
        <v>459</v>
      </c>
      <c r="O115" s="76">
        <v>79835</v>
      </c>
      <c r="P115" s="76">
        <v>359465</v>
      </c>
      <c r="Q115" s="76">
        <v>2159</v>
      </c>
      <c r="R115" s="76">
        <v>0</v>
      </c>
      <c r="S115" s="76">
        <v>0</v>
      </c>
      <c r="T115" s="76">
        <v>441459</v>
      </c>
      <c r="U115">
        <v>190309</v>
      </c>
      <c r="V115">
        <v>1317</v>
      </c>
      <c r="W115">
        <v>40645</v>
      </c>
      <c r="X115">
        <v>1803</v>
      </c>
      <c r="Y115">
        <v>5150</v>
      </c>
      <c r="AB115">
        <v>167447</v>
      </c>
      <c r="AC115">
        <v>0</v>
      </c>
      <c r="AD115">
        <v>406671</v>
      </c>
      <c r="AE115" s="1">
        <v>55</v>
      </c>
      <c r="AF115" s="1">
        <v>48</v>
      </c>
      <c r="AG115" s="1">
        <v>3487</v>
      </c>
      <c r="AH115" s="1">
        <v>0</v>
      </c>
      <c r="AI115" s="1">
        <v>10</v>
      </c>
      <c r="AJ115" s="1">
        <v>10</v>
      </c>
      <c r="AK115" s="1">
        <v>525</v>
      </c>
      <c r="AL115" s="1">
        <v>0</v>
      </c>
      <c r="AM115" s="1">
        <v>0</v>
      </c>
      <c r="AN115" s="1">
        <v>0</v>
      </c>
      <c r="AO115" s="1">
        <v>0</v>
      </c>
      <c r="AP115" s="1">
        <v>0</v>
      </c>
      <c r="AQ115" s="1">
        <v>0</v>
      </c>
      <c r="AR115" s="1">
        <v>0</v>
      </c>
      <c r="AS115" s="1">
        <v>0</v>
      </c>
      <c r="AT115" s="1">
        <v>0</v>
      </c>
      <c r="AU115" s="1">
        <v>0</v>
      </c>
      <c r="AV115" s="1">
        <v>0</v>
      </c>
      <c r="AW115" s="1">
        <v>0</v>
      </c>
      <c r="AX115" s="1">
        <v>0</v>
      </c>
      <c r="AY115" s="1">
        <v>0</v>
      </c>
      <c r="AZ115" s="1">
        <v>0</v>
      </c>
      <c r="BA115" s="1">
        <v>0</v>
      </c>
      <c r="BB115" s="1">
        <v>0</v>
      </c>
      <c r="BC115" s="3">
        <v>10</v>
      </c>
      <c r="BD115" s="3">
        <v>10</v>
      </c>
      <c r="BE115" s="3">
        <v>525</v>
      </c>
      <c r="BF115" s="3">
        <v>0</v>
      </c>
      <c r="BG115" s="241">
        <v>0</v>
      </c>
      <c r="BH115" s="242">
        <v>0</v>
      </c>
      <c r="BI115" s="242">
        <v>0</v>
      </c>
      <c r="BJ115" s="243">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s="244">
        <v>0</v>
      </c>
      <c r="CJ115" s="244">
        <v>0</v>
      </c>
      <c r="CK115" s="244">
        <v>0</v>
      </c>
      <c r="CL115" s="244">
        <v>0</v>
      </c>
      <c r="CM115" s="241">
        <v>0</v>
      </c>
      <c r="CN115" s="242">
        <v>0</v>
      </c>
      <c r="CO115" s="242">
        <v>0</v>
      </c>
      <c r="CP115" s="243">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1">
        <v>0</v>
      </c>
      <c r="DO115" s="244">
        <v>0</v>
      </c>
      <c r="DP115" s="244">
        <v>0</v>
      </c>
      <c r="DQ115" s="244">
        <v>0</v>
      </c>
      <c r="DR115" s="244">
        <v>0</v>
      </c>
      <c r="DS115" s="241">
        <v>0</v>
      </c>
      <c r="DT115" s="242">
        <v>0</v>
      </c>
      <c r="DU115" s="242">
        <v>0</v>
      </c>
      <c r="DV115" s="243">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s="244">
        <v>0</v>
      </c>
      <c r="EV115" s="244">
        <v>0</v>
      </c>
      <c r="EW115" s="244">
        <v>0</v>
      </c>
      <c r="EX115" s="244">
        <v>0</v>
      </c>
      <c r="EY115" s="241">
        <v>0</v>
      </c>
      <c r="EZ115" s="242">
        <v>0</v>
      </c>
      <c r="FA115" s="242">
        <v>0</v>
      </c>
      <c r="FB115" s="243">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1</v>
      </c>
      <c r="FX115">
        <v>400</v>
      </c>
      <c r="FY115">
        <v>1</v>
      </c>
      <c r="FZ115">
        <v>8</v>
      </c>
      <c r="GA115">
        <v>1</v>
      </c>
      <c r="GB115">
        <v>22</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v>0</v>
      </c>
      <c r="GY115">
        <v>0</v>
      </c>
      <c r="GZ115">
        <v>0</v>
      </c>
      <c r="HA115">
        <v>0</v>
      </c>
      <c r="HB115">
        <v>0</v>
      </c>
      <c r="HC115">
        <v>1</v>
      </c>
      <c r="HD115">
        <v>0</v>
      </c>
      <c r="HE115">
        <v>0</v>
      </c>
      <c r="HF115">
        <v>0</v>
      </c>
      <c r="HG115">
        <v>0</v>
      </c>
      <c r="HH115">
        <v>0</v>
      </c>
      <c r="HI115">
        <v>0</v>
      </c>
      <c r="HJ115">
        <v>0</v>
      </c>
      <c r="HK115">
        <v>0</v>
      </c>
      <c r="HL115">
        <v>6</v>
      </c>
      <c r="HM115">
        <v>5</v>
      </c>
      <c r="HN115">
        <v>0</v>
      </c>
      <c r="HO115">
        <v>0</v>
      </c>
      <c r="HP115">
        <v>0</v>
      </c>
      <c r="HQ115" s="139">
        <v>2</v>
      </c>
      <c r="HR115" s="140">
        <v>0</v>
      </c>
      <c r="HS115" s="140">
        <v>0</v>
      </c>
      <c r="HT115" s="140">
        <v>0</v>
      </c>
      <c r="HU115" s="140">
        <v>0</v>
      </c>
      <c r="HV115" s="139">
        <v>0</v>
      </c>
      <c r="HW115" s="140">
        <v>0</v>
      </c>
      <c r="HX115" s="140">
        <v>0</v>
      </c>
      <c r="HY115" s="140">
        <v>0</v>
      </c>
      <c r="HZ115" s="140">
        <v>0</v>
      </c>
      <c r="IA115" s="139">
        <v>0</v>
      </c>
      <c r="IB115" s="140">
        <v>0</v>
      </c>
      <c r="IC115" s="140">
        <v>0</v>
      </c>
      <c r="ID115" s="140">
        <v>0</v>
      </c>
      <c r="IE115" s="140">
        <v>0</v>
      </c>
      <c r="IF115" s="139">
        <v>8</v>
      </c>
      <c r="IG115" s="140">
        <v>5</v>
      </c>
      <c r="IH115" s="140">
        <v>0</v>
      </c>
      <c r="II115" s="140">
        <v>0</v>
      </c>
      <c r="IJ115" s="140">
        <v>0</v>
      </c>
      <c r="IK115" s="140">
        <v>1</v>
      </c>
      <c r="IL115" s="140">
        <v>0</v>
      </c>
      <c r="IM115" s="140">
        <v>0</v>
      </c>
      <c r="IN115" s="139">
        <v>1</v>
      </c>
      <c r="IO115" s="140">
        <v>0</v>
      </c>
      <c r="IP115" s="140">
        <v>0</v>
      </c>
      <c r="IQ115" s="140">
        <v>0</v>
      </c>
      <c r="IR115" s="141">
        <v>0</v>
      </c>
      <c r="IS115" s="139">
        <v>1</v>
      </c>
      <c r="IT115" s="141">
        <v>8</v>
      </c>
      <c r="IU115" s="141">
        <v>11</v>
      </c>
      <c r="IV115" s="141">
        <v>2</v>
      </c>
      <c r="IW115" s="180">
        <v>13</v>
      </c>
      <c r="IX115" s="182">
        <v>0.69230769230769229</v>
      </c>
      <c r="IY115" s="182">
        <v>7.6923076923076927E-2</v>
      </c>
      <c r="IZ115" s="183">
        <v>2</v>
      </c>
      <c r="JA115" s="140" t="s">
        <v>541</v>
      </c>
      <c r="JB115" s="140">
        <v>0</v>
      </c>
      <c r="JC115" s="1" t="s">
        <v>426</v>
      </c>
      <c r="JD115" s="1" t="s">
        <v>427</v>
      </c>
      <c r="JE115" s="1" t="s">
        <v>427</v>
      </c>
      <c r="JF115" s="1" t="s">
        <v>426</v>
      </c>
      <c r="JG115" s="140" t="s">
        <v>541</v>
      </c>
      <c r="JH115" s="1">
        <v>0</v>
      </c>
      <c r="JI115" s="284"/>
      <c r="JM115" s="261"/>
      <c r="JN115" s="262"/>
      <c r="JO115" s="284"/>
      <c r="JP115" s="284"/>
    </row>
    <row r="116" spans="1:276" x14ac:dyDescent="0.25">
      <c r="A116" s="2">
        <f>IF(OR('Table 1'!$L$2="All Regions",'Table 1'!$L$2=" "), 1,IF('Table 1'!$L$2='DATA TEMPLATE 1617'!L116,1,0))</f>
        <v>1</v>
      </c>
      <c r="B116" s="2">
        <f>IF(OR('Table 1'!$L$3="All Disciplines",'Table 1'!$L$3=" "), 1,IF('Table 1'!$L$3='DATA TEMPLATE 1617'!M116,1,0))</f>
        <v>1</v>
      </c>
      <c r="C116" s="2">
        <f>IF(OR('Table 1'!$L$4="All Organisations",'Table 1'!$L$4=" "), 1,IF('Table 1'!$L$4='DATA TEMPLATE 1617'!N116,1,0))</f>
        <v>1</v>
      </c>
      <c r="D116" s="2">
        <f t="shared" si="5"/>
        <v>3</v>
      </c>
      <c r="E116" s="236">
        <f>IF('Table 2'!$L$2="All Diverse Led",$IZ116,IF('Table 2'!$L$2='DATA TEMPLATE 1617'!JG116,4,0))</f>
        <v>0</v>
      </c>
      <c r="F116" s="236">
        <f>IF('Table 2'!$L$2="All Diverse Led",$IZ116,IF('Table 2'!$L$2='DATA TEMPLATE 1617'!JH116,4,0))</f>
        <v>0</v>
      </c>
      <c r="G116" s="237">
        <f t="shared" si="4"/>
        <v>0</v>
      </c>
      <c r="H116" s="1" t="s">
        <v>471</v>
      </c>
      <c r="I116" s="1">
        <v>0</v>
      </c>
      <c r="J116" s="1" t="b">
        <v>0</v>
      </c>
      <c r="K116" s="284">
        <v>114</v>
      </c>
      <c r="L116" t="s">
        <v>439</v>
      </c>
      <c r="M116" t="s">
        <v>437</v>
      </c>
      <c r="N116" s="323" t="s">
        <v>459</v>
      </c>
      <c r="O116" s="76">
        <v>66482</v>
      </c>
      <c r="P116" s="76">
        <v>240389</v>
      </c>
      <c r="Q116" s="76">
        <v>7786</v>
      </c>
      <c r="R116" s="76">
        <v>0</v>
      </c>
      <c r="S116" s="76">
        <v>0</v>
      </c>
      <c r="T116" s="76">
        <v>314657</v>
      </c>
      <c r="U116">
        <v>202074</v>
      </c>
      <c r="V116">
        <v>4120</v>
      </c>
      <c r="W116">
        <v>8000</v>
      </c>
      <c r="X116">
        <v>900</v>
      </c>
      <c r="Y116">
        <v>30397</v>
      </c>
      <c r="AB116">
        <v>40392</v>
      </c>
      <c r="AC116">
        <v>0</v>
      </c>
      <c r="AD116">
        <v>285883</v>
      </c>
      <c r="AE116" s="1">
        <v>79</v>
      </c>
      <c r="AF116" s="1">
        <v>8</v>
      </c>
      <c r="AG116" s="1">
        <v>0</v>
      </c>
      <c r="AH116" s="1">
        <v>7586</v>
      </c>
      <c r="AI116" s="1">
        <v>0</v>
      </c>
      <c r="AJ116" s="1">
        <v>0</v>
      </c>
      <c r="AK116" s="1">
        <v>0</v>
      </c>
      <c r="AL116" s="1">
        <v>0</v>
      </c>
      <c r="AM116" s="1">
        <v>6</v>
      </c>
      <c r="AN116" s="1">
        <v>6</v>
      </c>
      <c r="AO116" s="1">
        <v>0</v>
      </c>
      <c r="AP116" s="1">
        <v>990</v>
      </c>
      <c r="AQ116" s="1">
        <v>79</v>
      </c>
      <c r="AR116" s="1">
        <v>8</v>
      </c>
      <c r="AS116" s="1">
        <v>0</v>
      </c>
      <c r="AT116" s="1">
        <v>7586</v>
      </c>
      <c r="AU116" s="1">
        <v>0</v>
      </c>
      <c r="AV116" s="1">
        <v>0</v>
      </c>
      <c r="AW116" s="1">
        <v>0</v>
      </c>
      <c r="AX116" s="1">
        <v>0</v>
      </c>
      <c r="AY116" s="1">
        <v>6</v>
      </c>
      <c r="AZ116" s="1">
        <v>6</v>
      </c>
      <c r="BA116" s="1">
        <v>0</v>
      </c>
      <c r="BB116" s="1">
        <v>990</v>
      </c>
      <c r="BC116" s="3">
        <v>6</v>
      </c>
      <c r="BD116" s="3">
        <v>6</v>
      </c>
      <c r="BE116" s="3">
        <v>0</v>
      </c>
      <c r="BF116" s="3">
        <v>990</v>
      </c>
      <c r="BG116" s="241">
        <v>85</v>
      </c>
      <c r="BH116" s="242">
        <v>14</v>
      </c>
      <c r="BI116" s="242">
        <v>0</v>
      </c>
      <c r="BJ116" s="243">
        <v>8576</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s="244">
        <v>0</v>
      </c>
      <c r="CJ116" s="244">
        <v>0</v>
      </c>
      <c r="CK116" s="244">
        <v>0</v>
      </c>
      <c r="CL116" s="244">
        <v>0</v>
      </c>
      <c r="CM116" s="241">
        <v>0</v>
      </c>
      <c r="CN116" s="242">
        <v>0</v>
      </c>
      <c r="CO116" s="242">
        <v>0</v>
      </c>
      <c r="CP116" s="243">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1">
        <v>0</v>
      </c>
      <c r="DO116" s="244">
        <v>0</v>
      </c>
      <c r="DP116" s="244">
        <v>0</v>
      </c>
      <c r="DQ116" s="244">
        <v>0</v>
      </c>
      <c r="DR116" s="244">
        <v>0</v>
      </c>
      <c r="DS116" s="241">
        <v>0</v>
      </c>
      <c r="DT116" s="242">
        <v>0</v>
      </c>
      <c r="DU116" s="242">
        <v>0</v>
      </c>
      <c r="DV116" s="243">
        <v>0</v>
      </c>
      <c r="DW116">
        <v>2</v>
      </c>
      <c r="DX116">
        <v>2</v>
      </c>
      <c r="DY116">
        <v>196</v>
      </c>
      <c r="DZ116">
        <v>0</v>
      </c>
      <c r="EA116">
        <v>0</v>
      </c>
      <c r="EB116">
        <v>0</v>
      </c>
      <c r="EC116">
        <v>0</v>
      </c>
      <c r="ED116">
        <v>0</v>
      </c>
      <c r="EE116">
        <v>2</v>
      </c>
      <c r="EF116">
        <v>6</v>
      </c>
      <c r="EG116">
        <v>943</v>
      </c>
      <c r="EH116">
        <v>985</v>
      </c>
      <c r="EI116">
        <v>2</v>
      </c>
      <c r="EJ116">
        <v>2</v>
      </c>
      <c r="EK116">
        <v>196</v>
      </c>
      <c r="EL116">
        <v>0</v>
      </c>
      <c r="EM116">
        <v>0</v>
      </c>
      <c r="EN116">
        <v>0</v>
      </c>
      <c r="EO116">
        <v>0</v>
      </c>
      <c r="EP116">
        <v>0</v>
      </c>
      <c r="EQ116">
        <v>2</v>
      </c>
      <c r="ER116">
        <v>6</v>
      </c>
      <c r="ES116">
        <v>943</v>
      </c>
      <c r="ET116">
        <v>985</v>
      </c>
      <c r="EU116" s="244">
        <v>2</v>
      </c>
      <c r="EV116" s="244">
        <v>6</v>
      </c>
      <c r="EW116" s="244">
        <v>943</v>
      </c>
      <c r="EX116" s="244">
        <v>985</v>
      </c>
      <c r="EY116" s="241">
        <v>4</v>
      </c>
      <c r="EZ116" s="242">
        <v>8</v>
      </c>
      <c r="FA116" s="242">
        <v>1139</v>
      </c>
      <c r="FB116" s="243">
        <v>985</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0</v>
      </c>
      <c r="GG116">
        <v>0</v>
      </c>
      <c r="GH116">
        <v>0</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6</v>
      </c>
      <c r="HH116">
        <v>2</v>
      </c>
      <c r="HI116">
        <v>0</v>
      </c>
      <c r="HJ116">
        <v>0</v>
      </c>
      <c r="HK116">
        <v>0</v>
      </c>
      <c r="HL116">
        <v>4</v>
      </c>
      <c r="HM116">
        <v>3</v>
      </c>
      <c r="HN116">
        <v>0</v>
      </c>
      <c r="HO116">
        <v>0</v>
      </c>
      <c r="HP116">
        <v>0</v>
      </c>
      <c r="HQ116" s="139">
        <v>1</v>
      </c>
      <c r="HR116" s="140">
        <v>2</v>
      </c>
      <c r="HS116" s="140">
        <v>0</v>
      </c>
      <c r="HT116" s="140">
        <v>0</v>
      </c>
      <c r="HU116" s="140">
        <v>0</v>
      </c>
      <c r="HV116" s="139">
        <v>2</v>
      </c>
      <c r="HW116" s="140">
        <v>3</v>
      </c>
      <c r="HX116" s="140">
        <v>0</v>
      </c>
      <c r="HY116" s="140">
        <v>0</v>
      </c>
      <c r="HZ116" s="140">
        <v>0</v>
      </c>
      <c r="IA116" s="139">
        <v>0</v>
      </c>
      <c r="IB116" s="140">
        <v>0</v>
      </c>
      <c r="IC116" s="140">
        <v>0</v>
      </c>
      <c r="ID116" s="140">
        <v>0</v>
      </c>
      <c r="IE116" s="140">
        <v>0</v>
      </c>
      <c r="IF116" s="139">
        <v>7</v>
      </c>
      <c r="IG116" s="140">
        <v>8</v>
      </c>
      <c r="IH116" s="140">
        <v>0</v>
      </c>
      <c r="II116" s="140">
        <v>0</v>
      </c>
      <c r="IJ116" s="140">
        <v>0</v>
      </c>
      <c r="IK116" s="140">
        <v>1</v>
      </c>
      <c r="IL116" s="140">
        <v>0</v>
      </c>
      <c r="IM116" s="140">
        <v>0</v>
      </c>
      <c r="IN116" s="139">
        <v>1</v>
      </c>
      <c r="IO116" s="140">
        <v>0</v>
      </c>
      <c r="IP116" s="140">
        <v>0</v>
      </c>
      <c r="IQ116" s="140">
        <v>0</v>
      </c>
      <c r="IR116" s="141">
        <v>0</v>
      </c>
      <c r="IS116" s="139">
        <v>0</v>
      </c>
      <c r="IT116" s="141">
        <v>1</v>
      </c>
      <c r="IU116" s="141">
        <v>7</v>
      </c>
      <c r="IV116" s="141">
        <v>8</v>
      </c>
      <c r="IW116" s="180">
        <v>15</v>
      </c>
      <c r="IX116" s="182">
        <v>0.13333333333333333</v>
      </c>
      <c r="IY116" s="182">
        <v>0</v>
      </c>
      <c r="IZ116" s="183">
        <v>0</v>
      </c>
      <c r="JA116" s="140">
        <v>0</v>
      </c>
      <c r="JB116" s="140">
        <v>0</v>
      </c>
      <c r="JC116" s="1" t="s">
        <v>427</v>
      </c>
      <c r="JD116" s="1" t="s">
        <v>427</v>
      </c>
      <c r="JE116" s="1" t="s">
        <v>427</v>
      </c>
      <c r="JF116" s="1" t="s">
        <v>426</v>
      </c>
      <c r="JG116" s="1">
        <v>0</v>
      </c>
      <c r="JH116" s="1">
        <v>0</v>
      </c>
      <c r="JI116" s="284"/>
      <c r="JM116" s="261"/>
      <c r="JN116" s="262"/>
      <c r="JO116" s="284"/>
      <c r="JP116" s="284"/>
    </row>
    <row r="117" spans="1:276" x14ac:dyDescent="0.25">
      <c r="A117" s="2">
        <f>IF(OR('Table 1'!$L$2="All Regions",'Table 1'!$L$2=" "), 1,IF('Table 1'!$L$2='DATA TEMPLATE 1617'!L117,1,0))</f>
        <v>1</v>
      </c>
      <c r="B117" s="2">
        <f>IF(OR('Table 1'!$L$3="All Disciplines",'Table 1'!$L$3=" "), 1,IF('Table 1'!$L$3='DATA TEMPLATE 1617'!M117,1,0))</f>
        <v>1</v>
      </c>
      <c r="C117" s="2">
        <f>IF(OR('Table 1'!$L$4="All Organisations",'Table 1'!$L$4=" "), 1,IF('Table 1'!$L$4='DATA TEMPLATE 1617'!N117,1,0))</f>
        <v>1</v>
      </c>
      <c r="D117" s="2">
        <f t="shared" si="5"/>
        <v>3</v>
      </c>
      <c r="E117" s="236">
        <f>IF('Table 2'!$L$2="All Diverse Led",$IZ117,IF('Table 2'!$L$2='DATA TEMPLATE 1617'!JG117,4,0))</f>
        <v>0</v>
      </c>
      <c r="F117" s="236">
        <f>IF('Table 2'!$L$2="All Diverse Led",$IZ117,IF('Table 2'!$L$2='DATA TEMPLATE 1617'!JH117,4,0))</f>
        <v>0</v>
      </c>
      <c r="G117" s="237">
        <f t="shared" si="4"/>
        <v>0</v>
      </c>
      <c r="H117" s="1" t="s">
        <v>471</v>
      </c>
      <c r="I117" s="1">
        <v>0</v>
      </c>
      <c r="J117" s="1" t="b">
        <v>0</v>
      </c>
      <c r="K117" s="284">
        <v>115</v>
      </c>
      <c r="L117" t="s">
        <v>439</v>
      </c>
      <c r="M117" t="s">
        <v>436</v>
      </c>
      <c r="N117" s="323" t="s">
        <v>459</v>
      </c>
      <c r="O117" s="76">
        <v>170256</v>
      </c>
      <c r="P117" s="76">
        <v>235846</v>
      </c>
      <c r="Q117" s="76">
        <v>47402</v>
      </c>
      <c r="R117" s="76">
        <v>0</v>
      </c>
      <c r="S117" s="76">
        <v>0</v>
      </c>
      <c r="T117" s="76">
        <v>453504</v>
      </c>
      <c r="U117">
        <v>207231</v>
      </c>
      <c r="V117">
        <v>23362</v>
      </c>
      <c r="W117">
        <v>50391</v>
      </c>
      <c r="X117">
        <v>8000</v>
      </c>
      <c r="Y117">
        <v>1750</v>
      </c>
      <c r="AB117">
        <v>92500</v>
      </c>
      <c r="AC117">
        <v>9593</v>
      </c>
      <c r="AD117">
        <v>392827</v>
      </c>
      <c r="AE117" s="1">
        <v>35</v>
      </c>
      <c r="AF117" s="1">
        <v>35</v>
      </c>
      <c r="AG117" s="1">
        <v>5564</v>
      </c>
      <c r="AH117" s="1">
        <v>0</v>
      </c>
      <c r="AI117" s="1">
        <v>3</v>
      </c>
      <c r="AJ117" s="1">
        <v>3</v>
      </c>
      <c r="AK117" s="1">
        <v>195</v>
      </c>
      <c r="AL117" s="1">
        <v>0</v>
      </c>
      <c r="AM117" s="1">
        <v>10</v>
      </c>
      <c r="AN117" s="1">
        <v>10</v>
      </c>
      <c r="AO117" s="1">
        <v>1500</v>
      </c>
      <c r="AP117" s="1">
        <v>0</v>
      </c>
      <c r="AQ117" s="1">
        <v>13</v>
      </c>
      <c r="AR117" s="1">
        <v>13</v>
      </c>
      <c r="AS117" s="1">
        <v>4317</v>
      </c>
      <c r="AT117" s="1">
        <v>0</v>
      </c>
      <c r="AU117" s="1">
        <v>1</v>
      </c>
      <c r="AV117" s="1">
        <v>1</v>
      </c>
      <c r="AW117" s="1">
        <v>40</v>
      </c>
      <c r="AX117" s="1">
        <v>0</v>
      </c>
      <c r="AY117" s="1">
        <v>0</v>
      </c>
      <c r="AZ117" s="1">
        <v>0</v>
      </c>
      <c r="BA117" s="1">
        <v>0</v>
      </c>
      <c r="BB117" s="1">
        <v>0</v>
      </c>
      <c r="BC117" s="3">
        <v>13</v>
      </c>
      <c r="BD117" s="3">
        <v>13</v>
      </c>
      <c r="BE117" s="3">
        <v>1695</v>
      </c>
      <c r="BF117" s="3">
        <v>0</v>
      </c>
      <c r="BG117" s="241">
        <v>14</v>
      </c>
      <c r="BH117" s="242">
        <v>14</v>
      </c>
      <c r="BI117" s="242">
        <v>4357</v>
      </c>
      <c r="BJ117" s="243">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s="244">
        <v>0</v>
      </c>
      <c r="CJ117" s="244">
        <v>0</v>
      </c>
      <c r="CK117" s="244">
        <v>0</v>
      </c>
      <c r="CL117" s="244">
        <v>0</v>
      </c>
      <c r="CM117" s="241">
        <v>0</v>
      </c>
      <c r="CN117" s="242">
        <v>0</v>
      </c>
      <c r="CO117" s="242">
        <v>0</v>
      </c>
      <c r="CP117" s="243">
        <v>0</v>
      </c>
      <c r="CQ117" s="1">
        <v>44</v>
      </c>
      <c r="CR117" s="1">
        <v>22</v>
      </c>
      <c r="CS117" s="1">
        <v>10882</v>
      </c>
      <c r="CT117" s="1">
        <v>0</v>
      </c>
      <c r="CU117" s="1">
        <v>0</v>
      </c>
      <c r="CV117" s="1">
        <v>0</v>
      </c>
      <c r="CW117" s="1">
        <v>0</v>
      </c>
      <c r="CX117" s="1">
        <v>0</v>
      </c>
      <c r="CY117" s="1">
        <v>34</v>
      </c>
      <c r="CZ117" s="1">
        <v>10</v>
      </c>
      <c r="DA117" s="1">
        <v>7056</v>
      </c>
      <c r="DB117" s="1">
        <v>0</v>
      </c>
      <c r="DC117" s="1">
        <v>0</v>
      </c>
      <c r="DD117" s="1">
        <v>0</v>
      </c>
      <c r="DE117" s="1">
        <v>0</v>
      </c>
      <c r="DF117" s="1">
        <v>0</v>
      </c>
      <c r="DG117" s="1">
        <v>0</v>
      </c>
      <c r="DH117" s="1">
        <v>0</v>
      </c>
      <c r="DI117" s="1">
        <v>0</v>
      </c>
      <c r="DJ117" s="1">
        <v>0</v>
      </c>
      <c r="DK117" s="1">
        <v>0</v>
      </c>
      <c r="DL117" s="1">
        <v>0</v>
      </c>
      <c r="DM117" s="1">
        <v>0</v>
      </c>
      <c r="DN117" s="1">
        <v>0</v>
      </c>
      <c r="DO117" s="244">
        <v>34</v>
      </c>
      <c r="DP117" s="244">
        <v>10</v>
      </c>
      <c r="DQ117" s="244">
        <v>7056</v>
      </c>
      <c r="DR117" s="244">
        <v>0</v>
      </c>
      <c r="DS117" s="241">
        <v>0</v>
      </c>
      <c r="DT117" s="242">
        <v>0</v>
      </c>
      <c r="DU117" s="242">
        <v>0</v>
      </c>
      <c r="DV117" s="243">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s="244">
        <v>0</v>
      </c>
      <c r="EV117" s="244">
        <v>0</v>
      </c>
      <c r="EW117" s="244">
        <v>0</v>
      </c>
      <c r="EX117" s="244">
        <v>0</v>
      </c>
      <c r="EY117" s="241">
        <v>0</v>
      </c>
      <c r="EZ117" s="242">
        <v>0</v>
      </c>
      <c r="FA117" s="242">
        <v>0</v>
      </c>
      <c r="FB117" s="243">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6</v>
      </c>
      <c r="FX117">
        <v>4000</v>
      </c>
      <c r="FY117">
        <v>967</v>
      </c>
      <c r="FZ117">
        <v>0</v>
      </c>
      <c r="GA117">
        <v>1237</v>
      </c>
      <c r="GB117">
        <v>0</v>
      </c>
      <c r="GC117">
        <v>42</v>
      </c>
      <c r="GD117">
        <v>29320</v>
      </c>
      <c r="GE117">
        <v>1310</v>
      </c>
      <c r="GF117">
        <v>0</v>
      </c>
      <c r="GG117">
        <v>1462</v>
      </c>
      <c r="GH117">
        <v>0</v>
      </c>
      <c r="GI117">
        <v>2</v>
      </c>
      <c r="GJ117">
        <v>4</v>
      </c>
      <c r="GK117">
        <v>8</v>
      </c>
      <c r="GL117">
        <v>10</v>
      </c>
      <c r="GM117">
        <v>1</v>
      </c>
      <c r="GN117">
        <v>2000</v>
      </c>
      <c r="GO117">
        <v>0</v>
      </c>
      <c r="GP117">
        <v>0</v>
      </c>
      <c r="GQ117">
        <v>0</v>
      </c>
      <c r="GR117">
        <v>0</v>
      </c>
      <c r="GS117">
        <v>0</v>
      </c>
      <c r="GT117">
        <v>2244</v>
      </c>
      <c r="GU117">
        <v>89</v>
      </c>
      <c r="GV117">
        <v>98</v>
      </c>
      <c r="GW117">
        <v>53</v>
      </c>
      <c r="GX117">
        <v>2805</v>
      </c>
      <c r="GY117">
        <v>0</v>
      </c>
      <c r="GZ117">
        <v>0</v>
      </c>
      <c r="HA117">
        <v>0</v>
      </c>
      <c r="HB117">
        <v>0</v>
      </c>
      <c r="HC117">
        <v>1</v>
      </c>
      <c r="HD117">
        <v>0</v>
      </c>
      <c r="HE117">
        <v>0</v>
      </c>
      <c r="HF117">
        <v>0</v>
      </c>
      <c r="HG117">
        <v>0</v>
      </c>
      <c r="HH117">
        <v>0</v>
      </c>
      <c r="HI117">
        <v>0</v>
      </c>
      <c r="HJ117">
        <v>0</v>
      </c>
      <c r="HK117">
        <v>0</v>
      </c>
      <c r="HL117">
        <v>0</v>
      </c>
      <c r="HM117">
        <v>0</v>
      </c>
      <c r="HN117">
        <v>0</v>
      </c>
      <c r="HO117">
        <v>0</v>
      </c>
      <c r="HP117">
        <v>11</v>
      </c>
      <c r="HQ117" s="139">
        <v>0</v>
      </c>
      <c r="HR117" s="140">
        <v>0</v>
      </c>
      <c r="HS117" s="140">
        <v>0</v>
      </c>
      <c r="HT117" s="140">
        <v>0</v>
      </c>
      <c r="HU117" s="140">
        <v>1</v>
      </c>
      <c r="HV117" s="139">
        <v>0</v>
      </c>
      <c r="HW117" s="140">
        <v>0</v>
      </c>
      <c r="HX117" s="140">
        <v>0</v>
      </c>
      <c r="HY117" s="140">
        <v>0</v>
      </c>
      <c r="HZ117" s="140">
        <v>0</v>
      </c>
      <c r="IA117" s="139">
        <v>0</v>
      </c>
      <c r="IB117" s="140">
        <v>0</v>
      </c>
      <c r="IC117" s="140">
        <v>0</v>
      </c>
      <c r="ID117" s="140">
        <v>0</v>
      </c>
      <c r="IE117" s="140">
        <v>0</v>
      </c>
      <c r="IF117" s="139">
        <v>0</v>
      </c>
      <c r="IG117" s="140">
        <v>0</v>
      </c>
      <c r="IH117" s="140">
        <v>0</v>
      </c>
      <c r="II117" s="140">
        <v>0</v>
      </c>
      <c r="IJ117" s="140">
        <v>12</v>
      </c>
      <c r="IK117" s="140">
        <v>0</v>
      </c>
      <c r="IL117" s="140">
        <v>0</v>
      </c>
      <c r="IM117" s="140">
        <v>0</v>
      </c>
      <c r="IN117" s="139">
        <v>0</v>
      </c>
      <c r="IO117" s="140">
        <v>0</v>
      </c>
      <c r="IP117" s="140">
        <v>0</v>
      </c>
      <c r="IQ117" s="140">
        <v>0</v>
      </c>
      <c r="IR117" s="141">
        <v>0</v>
      </c>
      <c r="IS117" s="139">
        <v>0</v>
      </c>
      <c r="IT117" s="141">
        <v>0</v>
      </c>
      <c r="IU117" s="141">
        <v>11</v>
      </c>
      <c r="IV117" s="141">
        <v>1</v>
      </c>
      <c r="IW117" s="180">
        <v>12</v>
      </c>
      <c r="IX117" s="182">
        <v>0</v>
      </c>
      <c r="IY117" s="182">
        <v>0</v>
      </c>
      <c r="IZ117" s="183">
        <v>0</v>
      </c>
      <c r="JA117" s="140">
        <v>0</v>
      </c>
      <c r="JB117" s="140">
        <v>0</v>
      </c>
      <c r="JC117" s="1" t="s">
        <v>427</v>
      </c>
      <c r="JD117" s="1" t="s">
        <v>427</v>
      </c>
      <c r="JE117" s="1" t="s">
        <v>427</v>
      </c>
      <c r="JF117" s="1" t="s">
        <v>426</v>
      </c>
      <c r="JG117" s="1">
        <v>0</v>
      </c>
      <c r="JH117" s="1">
        <v>0</v>
      </c>
      <c r="JI117" s="284"/>
      <c r="JM117" s="261"/>
      <c r="JN117" s="262"/>
      <c r="JO117" s="284"/>
      <c r="JP117" s="284"/>
    </row>
    <row r="118" spans="1:276" x14ac:dyDescent="0.25">
      <c r="A118" s="2">
        <f>IF(OR('Table 1'!$L$2="All Regions",'Table 1'!$L$2=" "), 1,IF('Table 1'!$L$2='DATA TEMPLATE 1617'!L118,1,0))</f>
        <v>1</v>
      </c>
      <c r="B118" s="2">
        <f>IF(OR('Table 1'!$L$3="All Disciplines",'Table 1'!$L$3=" "), 1,IF('Table 1'!$L$3='DATA TEMPLATE 1617'!M118,1,0))</f>
        <v>1</v>
      </c>
      <c r="C118" s="2">
        <f>IF(OR('Table 1'!$L$4="All Organisations",'Table 1'!$L$4=" "), 1,IF('Table 1'!$L$4='DATA TEMPLATE 1617'!N118,1,0))</f>
        <v>1</v>
      </c>
      <c r="D118" s="2">
        <f t="shared" si="5"/>
        <v>3</v>
      </c>
      <c r="E118" s="236">
        <f>IF('Table 2'!$L$2="All Diverse Led",$IZ118,IF('Table 2'!$L$2='DATA TEMPLATE 1617'!JG118,4,0))</f>
        <v>0</v>
      </c>
      <c r="F118" s="236">
        <f>IF('Table 2'!$L$2="All Diverse Led",$IZ118,IF('Table 2'!$L$2='DATA TEMPLATE 1617'!JH118,4,0))</f>
        <v>0</v>
      </c>
      <c r="G118" s="237">
        <f t="shared" si="4"/>
        <v>0</v>
      </c>
      <c r="H118" s="1" t="s">
        <v>471</v>
      </c>
      <c r="I118" s="1">
        <v>0</v>
      </c>
      <c r="J118" s="1" t="b">
        <v>0</v>
      </c>
      <c r="K118" s="284">
        <v>116</v>
      </c>
      <c r="L118" t="s">
        <v>439</v>
      </c>
      <c r="M118" t="s">
        <v>437</v>
      </c>
      <c r="N118" s="323" t="s">
        <v>460</v>
      </c>
      <c r="O118" s="76">
        <v>713740</v>
      </c>
      <c r="P118" s="76">
        <v>729518</v>
      </c>
      <c r="Q118" s="76">
        <v>407884</v>
      </c>
      <c r="R118" s="76">
        <v>123000</v>
      </c>
      <c r="S118" s="76">
        <v>0</v>
      </c>
      <c r="T118" s="76">
        <v>1974142</v>
      </c>
      <c r="U118">
        <v>421626</v>
      </c>
      <c r="V118">
        <v>70233</v>
      </c>
      <c r="W118">
        <v>325014</v>
      </c>
      <c r="X118">
        <v>137926</v>
      </c>
      <c r="Y118">
        <v>39055</v>
      </c>
      <c r="AB118">
        <v>857663</v>
      </c>
      <c r="AC118">
        <v>70000</v>
      </c>
      <c r="AD118">
        <v>1921517</v>
      </c>
      <c r="AE118" s="1">
        <v>115</v>
      </c>
      <c r="AF118" s="1">
        <v>92</v>
      </c>
      <c r="AG118" s="1">
        <v>18736</v>
      </c>
      <c r="AH118" s="1">
        <v>0</v>
      </c>
      <c r="AI118" s="1">
        <v>0</v>
      </c>
      <c r="AJ118" s="1">
        <v>0</v>
      </c>
      <c r="AK118" s="1">
        <v>0</v>
      </c>
      <c r="AL118" s="1">
        <v>0</v>
      </c>
      <c r="AM118" s="1">
        <v>0</v>
      </c>
      <c r="AN118" s="1">
        <v>0</v>
      </c>
      <c r="AO118" s="1">
        <v>0</v>
      </c>
      <c r="AP118" s="1">
        <v>0</v>
      </c>
      <c r="AQ118" s="1">
        <v>2</v>
      </c>
      <c r="AR118" s="1">
        <v>2</v>
      </c>
      <c r="AS118" s="1">
        <v>274</v>
      </c>
      <c r="AT118" s="1">
        <v>0</v>
      </c>
      <c r="AU118" s="1">
        <v>0</v>
      </c>
      <c r="AV118" s="1">
        <v>0</v>
      </c>
      <c r="AW118" s="1">
        <v>0</v>
      </c>
      <c r="AX118" s="1">
        <v>0</v>
      </c>
      <c r="AY118" s="1">
        <v>0</v>
      </c>
      <c r="AZ118" s="1">
        <v>0</v>
      </c>
      <c r="BA118" s="1">
        <v>0</v>
      </c>
      <c r="BB118" s="1">
        <v>0</v>
      </c>
      <c r="BC118" s="3">
        <v>0</v>
      </c>
      <c r="BD118" s="3">
        <v>0</v>
      </c>
      <c r="BE118" s="3">
        <v>0</v>
      </c>
      <c r="BF118" s="3">
        <v>0</v>
      </c>
      <c r="BG118" s="241">
        <v>2</v>
      </c>
      <c r="BH118" s="242">
        <v>2</v>
      </c>
      <c r="BI118" s="242">
        <v>274</v>
      </c>
      <c r="BJ118" s="243">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s="244">
        <v>0</v>
      </c>
      <c r="CJ118" s="244">
        <v>0</v>
      </c>
      <c r="CK118" s="244">
        <v>0</v>
      </c>
      <c r="CL118" s="244">
        <v>0</v>
      </c>
      <c r="CM118" s="241">
        <v>0</v>
      </c>
      <c r="CN118" s="242">
        <v>0</v>
      </c>
      <c r="CO118" s="242">
        <v>0</v>
      </c>
      <c r="CP118" s="243">
        <v>0</v>
      </c>
      <c r="CQ118" s="1">
        <v>854</v>
      </c>
      <c r="CR118" s="1">
        <v>355</v>
      </c>
      <c r="CS118" s="1">
        <v>27593</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1">
        <v>0</v>
      </c>
      <c r="DO118" s="244">
        <v>0</v>
      </c>
      <c r="DP118" s="244">
        <v>0</v>
      </c>
      <c r="DQ118" s="244">
        <v>0</v>
      </c>
      <c r="DR118" s="244">
        <v>0</v>
      </c>
      <c r="DS118" s="241">
        <v>0</v>
      </c>
      <c r="DT118" s="242">
        <v>0</v>
      </c>
      <c r="DU118" s="242">
        <v>0</v>
      </c>
      <c r="DV118" s="243">
        <v>0</v>
      </c>
      <c r="DW118">
        <v>1</v>
      </c>
      <c r="DX118">
        <v>10</v>
      </c>
      <c r="DY118">
        <v>1257</v>
      </c>
      <c r="DZ118">
        <v>0</v>
      </c>
      <c r="EA118">
        <v>0</v>
      </c>
      <c r="EB118">
        <v>0</v>
      </c>
      <c r="EC118">
        <v>0</v>
      </c>
      <c r="ED118">
        <v>0</v>
      </c>
      <c r="EE118">
        <v>0</v>
      </c>
      <c r="EF118">
        <v>0</v>
      </c>
      <c r="EG118">
        <v>0</v>
      </c>
      <c r="EH118">
        <v>0</v>
      </c>
      <c r="EI118">
        <v>29</v>
      </c>
      <c r="EJ118">
        <v>10</v>
      </c>
      <c r="EK118">
        <v>1257</v>
      </c>
      <c r="EL118">
        <v>0</v>
      </c>
      <c r="EM118">
        <v>0</v>
      </c>
      <c r="EN118">
        <v>0</v>
      </c>
      <c r="EO118">
        <v>0</v>
      </c>
      <c r="EP118">
        <v>0</v>
      </c>
      <c r="EQ118">
        <v>0</v>
      </c>
      <c r="ER118">
        <v>0</v>
      </c>
      <c r="ES118">
        <v>0</v>
      </c>
      <c r="ET118">
        <v>0</v>
      </c>
      <c r="EU118" s="244">
        <v>0</v>
      </c>
      <c r="EV118" s="244">
        <v>0</v>
      </c>
      <c r="EW118" s="244">
        <v>0</v>
      </c>
      <c r="EX118" s="244">
        <v>0</v>
      </c>
      <c r="EY118" s="241">
        <v>29</v>
      </c>
      <c r="EZ118" s="242">
        <v>10</v>
      </c>
      <c r="FA118" s="242">
        <v>1257</v>
      </c>
      <c r="FB118" s="243">
        <v>0</v>
      </c>
      <c r="FC118">
        <v>0</v>
      </c>
      <c r="FD118">
        <v>0</v>
      </c>
      <c r="FE118">
        <v>0</v>
      </c>
      <c r="FF118">
        <v>0</v>
      </c>
      <c r="FG118">
        <v>0</v>
      </c>
      <c r="FH118">
        <v>0</v>
      </c>
      <c r="FI118">
        <v>0</v>
      </c>
      <c r="FJ118">
        <v>0</v>
      </c>
      <c r="FK118">
        <v>15</v>
      </c>
      <c r="FL118">
        <v>2153</v>
      </c>
      <c r="FM118">
        <v>0</v>
      </c>
      <c r="FN118">
        <v>0</v>
      </c>
      <c r="FO118">
        <v>0</v>
      </c>
      <c r="FP118">
        <v>0</v>
      </c>
      <c r="FQ118">
        <v>0</v>
      </c>
      <c r="FR118">
        <v>0</v>
      </c>
      <c r="FS118">
        <v>0</v>
      </c>
      <c r="FT118">
        <v>0</v>
      </c>
      <c r="FU118">
        <v>9</v>
      </c>
      <c r="FV118">
        <v>758</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0</v>
      </c>
      <c r="HL118">
        <v>7</v>
      </c>
      <c r="HM118">
        <v>8</v>
      </c>
      <c r="HN118">
        <v>0</v>
      </c>
      <c r="HO118">
        <v>0</v>
      </c>
      <c r="HP118">
        <v>0</v>
      </c>
      <c r="HQ118" s="139">
        <v>2</v>
      </c>
      <c r="HR118" s="140">
        <v>4</v>
      </c>
      <c r="HS118" s="140">
        <v>0</v>
      </c>
      <c r="HT118" s="140">
        <v>0</v>
      </c>
      <c r="HU118" s="140">
        <v>0</v>
      </c>
      <c r="HV118" s="139">
        <v>1</v>
      </c>
      <c r="HW118" s="140">
        <v>0</v>
      </c>
      <c r="HX118" s="140">
        <v>0</v>
      </c>
      <c r="HY118" s="140">
        <v>0</v>
      </c>
      <c r="HZ118" s="140">
        <v>0</v>
      </c>
      <c r="IA118" s="139">
        <v>0</v>
      </c>
      <c r="IB118" s="140">
        <v>1</v>
      </c>
      <c r="IC118" s="140">
        <v>0</v>
      </c>
      <c r="ID118" s="140">
        <v>0</v>
      </c>
      <c r="IE118" s="140">
        <v>0</v>
      </c>
      <c r="IF118" s="139">
        <v>10</v>
      </c>
      <c r="IG118" s="140">
        <v>13</v>
      </c>
      <c r="IH118" s="140">
        <v>0</v>
      </c>
      <c r="II118" s="140">
        <v>0</v>
      </c>
      <c r="IJ118" s="140">
        <v>0</v>
      </c>
      <c r="IK118" s="140">
        <v>2</v>
      </c>
      <c r="IL118" s="140">
        <v>1</v>
      </c>
      <c r="IM118" s="140">
        <v>0</v>
      </c>
      <c r="IN118" s="139">
        <v>3</v>
      </c>
      <c r="IO118" s="140">
        <v>0</v>
      </c>
      <c r="IP118" s="140">
        <v>0</v>
      </c>
      <c r="IQ118" s="140">
        <v>0</v>
      </c>
      <c r="IR118" s="141">
        <v>0</v>
      </c>
      <c r="IS118" s="139">
        <v>0</v>
      </c>
      <c r="IT118" s="141">
        <v>6</v>
      </c>
      <c r="IU118" s="141">
        <v>15</v>
      </c>
      <c r="IV118" s="141">
        <v>8</v>
      </c>
      <c r="IW118" s="180">
        <v>23</v>
      </c>
      <c r="IX118" s="182">
        <v>0.39130434782608697</v>
      </c>
      <c r="IY118" s="182">
        <v>0</v>
      </c>
      <c r="IZ118" s="183">
        <v>0</v>
      </c>
      <c r="JA118" s="140">
        <v>0</v>
      </c>
      <c r="JB118" s="140">
        <v>0</v>
      </c>
      <c r="JC118" s="1" t="s">
        <v>426</v>
      </c>
      <c r="JD118" s="1" t="s">
        <v>427</v>
      </c>
      <c r="JE118" s="1" t="s">
        <v>427</v>
      </c>
      <c r="JF118" s="1" t="s">
        <v>427</v>
      </c>
      <c r="JG118" s="1">
        <v>0</v>
      </c>
      <c r="JH118" s="1">
        <v>0</v>
      </c>
      <c r="JI118" s="284"/>
      <c r="JM118" s="261"/>
      <c r="JN118" s="262"/>
      <c r="JO118" s="284"/>
      <c r="JP118" s="284"/>
    </row>
    <row r="119" spans="1:276" x14ac:dyDescent="0.25">
      <c r="A119" s="2">
        <f>IF(OR('Table 1'!$L$2="All Regions",'Table 1'!$L$2=" "), 1,IF('Table 1'!$L$2='DATA TEMPLATE 1617'!L119,1,0))</f>
        <v>1</v>
      </c>
      <c r="B119" s="2">
        <f>IF(OR('Table 1'!$L$3="All Disciplines",'Table 1'!$L$3=" "), 1,IF('Table 1'!$L$3='DATA TEMPLATE 1617'!M119,1,0))</f>
        <v>1</v>
      </c>
      <c r="C119" s="2">
        <f>IF(OR('Table 1'!$L$4="All Organisations",'Table 1'!$L$4=" "), 1,IF('Table 1'!$L$4='DATA TEMPLATE 1617'!N119,1,0))</f>
        <v>1</v>
      </c>
      <c r="D119" s="2">
        <f t="shared" si="5"/>
        <v>3</v>
      </c>
      <c r="E119" s="236">
        <f>IF('Table 2'!$L$2="All Diverse Led",$IZ119,IF('Table 2'!$L$2='DATA TEMPLATE 1617'!JG119,4,0))</f>
        <v>0</v>
      </c>
      <c r="F119" s="236">
        <f>IF('Table 2'!$L$2="All Diverse Led",$IZ119,IF('Table 2'!$L$2='DATA TEMPLATE 1617'!JH119,4,0))</f>
        <v>0</v>
      </c>
      <c r="G119" s="237">
        <f t="shared" si="4"/>
        <v>0</v>
      </c>
      <c r="H119" s="1" t="s">
        <v>471</v>
      </c>
      <c r="I119" s="1">
        <v>0</v>
      </c>
      <c r="J119" s="1" t="b">
        <v>0</v>
      </c>
      <c r="K119" s="284">
        <v>117</v>
      </c>
      <c r="L119" t="s">
        <v>439</v>
      </c>
      <c r="M119" t="s">
        <v>437</v>
      </c>
      <c r="N119" s="323" t="s">
        <v>460</v>
      </c>
      <c r="O119" s="76">
        <v>3150506</v>
      </c>
      <c r="P119" s="76">
        <v>2127643</v>
      </c>
      <c r="Q119" s="76">
        <v>1746148</v>
      </c>
      <c r="R119" s="76">
        <v>0</v>
      </c>
      <c r="S119" s="76">
        <v>0</v>
      </c>
      <c r="T119" s="76">
        <v>7024297</v>
      </c>
      <c r="U119">
        <v>5148259</v>
      </c>
      <c r="V119">
        <v>464863</v>
      </c>
      <c r="W119">
        <v>547633</v>
      </c>
      <c r="X119">
        <v>300944</v>
      </c>
      <c r="Y119">
        <v>0</v>
      </c>
      <c r="AB119">
        <v>875288</v>
      </c>
      <c r="AC119">
        <v>0</v>
      </c>
      <c r="AD119">
        <v>7336987</v>
      </c>
      <c r="AE119" s="1">
        <v>30</v>
      </c>
      <c r="AF119" s="1">
        <v>603</v>
      </c>
      <c r="AG119" s="1">
        <v>137388</v>
      </c>
      <c r="AH119" s="1">
        <v>280</v>
      </c>
      <c r="AI119" s="1">
        <v>0</v>
      </c>
      <c r="AJ119" s="1">
        <v>0</v>
      </c>
      <c r="AK119" s="1">
        <v>0</v>
      </c>
      <c r="AL119" s="1">
        <v>0</v>
      </c>
      <c r="AM119" s="1">
        <v>2</v>
      </c>
      <c r="AN119" s="1">
        <v>48</v>
      </c>
      <c r="AO119" s="1">
        <v>22810</v>
      </c>
      <c r="AP119" s="1">
        <v>0</v>
      </c>
      <c r="AQ119" s="1">
        <v>12</v>
      </c>
      <c r="AR119" s="1">
        <v>55</v>
      </c>
      <c r="AS119" s="1">
        <v>2409</v>
      </c>
      <c r="AT119" s="1">
        <v>0</v>
      </c>
      <c r="AU119" s="1">
        <v>0</v>
      </c>
      <c r="AV119" s="1">
        <v>0</v>
      </c>
      <c r="AW119" s="1">
        <v>0</v>
      </c>
      <c r="AX119" s="1">
        <v>0</v>
      </c>
      <c r="AY119" s="1">
        <v>0</v>
      </c>
      <c r="AZ119" s="1">
        <v>0</v>
      </c>
      <c r="BA119" s="1">
        <v>0</v>
      </c>
      <c r="BB119" s="1">
        <v>0</v>
      </c>
      <c r="BC119" s="3">
        <v>2</v>
      </c>
      <c r="BD119" s="3">
        <v>48</v>
      </c>
      <c r="BE119" s="3">
        <v>22810</v>
      </c>
      <c r="BF119" s="3">
        <v>0</v>
      </c>
      <c r="BG119" s="241">
        <v>12</v>
      </c>
      <c r="BH119" s="242">
        <v>55</v>
      </c>
      <c r="BI119" s="242">
        <v>2409</v>
      </c>
      <c r="BJ119" s="243">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s="244">
        <v>0</v>
      </c>
      <c r="CJ119" s="244">
        <v>0</v>
      </c>
      <c r="CK119" s="244">
        <v>0</v>
      </c>
      <c r="CL119" s="244">
        <v>0</v>
      </c>
      <c r="CM119" s="241">
        <v>0</v>
      </c>
      <c r="CN119" s="242">
        <v>0</v>
      </c>
      <c r="CO119" s="242">
        <v>0</v>
      </c>
      <c r="CP119" s="243">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1">
        <v>0</v>
      </c>
      <c r="DO119" s="244">
        <v>0</v>
      </c>
      <c r="DP119" s="244">
        <v>0</v>
      </c>
      <c r="DQ119" s="244">
        <v>0</v>
      </c>
      <c r="DR119" s="244">
        <v>0</v>
      </c>
      <c r="DS119" s="241">
        <v>0</v>
      </c>
      <c r="DT119" s="242">
        <v>0</v>
      </c>
      <c r="DU119" s="242">
        <v>0</v>
      </c>
      <c r="DV119" s="243">
        <v>0</v>
      </c>
      <c r="DW119">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s="244">
        <v>0</v>
      </c>
      <c r="EV119" s="244">
        <v>0</v>
      </c>
      <c r="EW119" s="244">
        <v>0</v>
      </c>
      <c r="EX119" s="244">
        <v>0</v>
      </c>
      <c r="EY119" s="241">
        <v>0</v>
      </c>
      <c r="EZ119" s="242">
        <v>0</v>
      </c>
      <c r="FA119" s="242">
        <v>0</v>
      </c>
      <c r="FB119" s="243">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4</v>
      </c>
      <c r="FX119">
        <v>4450</v>
      </c>
      <c r="FY119">
        <v>4</v>
      </c>
      <c r="FZ119">
        <v>2817</v>
      </c>
      <c r="GA119">
        <v>0</v>
      </c>
      <c r="GB119">
        <v>0</v>
      </c>
      <c r="GC119">
        <v>0</v>
      </c>
      <c r="GD119">
        <v>0</v>
      </c>
      <c r="GE119">
        <v>0</v>
      </c>
      <c r="GF119">
        <v>0</v>
      </c>
      <c r="GG119">
        <v>0</v>
      </c>
      <c r="GH119">
        <v>0</v>
      </c>
      <c r="GI119">
        <v>0</v>
      </c>
      <c r="GJ119">
        <v>0</v>
      </c>
      <c r="GK119">
        <v>0</v>
      </c>
      <c r="GL119">
        <v>0</v>
      </c>
      <c r="GM119">
        <v>5</v>
      </c>
      <c r="GN119">
        <v>13450</v>
      </c>
      <c r="GO119">
        <v>5</v>
      </c>
      <c r="GP119">
        <v>9501</v>
      </c>
      <c r="GQ119">
        <v>0</v>
      </c>
      <c r="GR119">
        <v>0</v>
      </c>
      <c r="GS119">
        <v>0</v>
      </c>
      <c r="GT119">
        <v>0</v>
      </c>
      <c r="GU119">
        <v>0</v>
      </c>
      <c r="GV119">
        <v>0</v>
      </c>
      <c r="GW119">
        <v>22</v>
      </c>
      <c r="GX119">
        <v>5432</v>
      </c>
      <c r="GY119">
        <v>0</v>
      </c>
      <c r="GZ119">
        <v>0</v>
      </c>
      <c r="HA119">
        <v>0</v>
      </c>
      <c r="HB119">
        <v>0</v>
      </c>
      <c r="HC119">
        <v>0</v>
      </c>
      <c r="HD119">
        <v>0</v>
      </c>
      <c r="HE119">
        <v>0</v>
      </c>
      <c r="HF119">
        <v>0</v>
      </c>
      <c r="HG119">
        <v>0</v>
      </c>
      <c r="HH119">
        <v>0</v>
      </c>
      <c r="HI119">
        <v>0</v>
      </c>
      <c r="HJ119">
        <v>0</v>
      </c>
      <c r="HK119">
        <v>1</v>
      </c>
      <c r="HL119">
        <v>5</v>
      </c>
      <c r="HM119">
        <v>7</v>
      </c>
      <c r="HN119">
        <v>0</v>
      </c>
      <c r="HO119">
        <v>0</v>
      </c>
      <c r="HP119">
        <v>0</v>
      </c>
      <c r="HQ119" s="139">
        <v>0</v>
      </c>
      <c r="HR119" s="140">
        <v>0</v>
      </c>
      <c r="HS119" s="140">
        <v>0</v>
      </c>
      <c r="HT119" s="140">
        <v>0</v>
      </c>
      <c r="HU119" s="140">
        <v>0</v>
      </c>
      <c r="HV119" s="139">
        <v>0</v>
      </c>
      <c r="HW119" s="140">
        <v>0</v>
      </c>
      <c r="HX119" s="140">
        <v>0</v>
      </c>
      <c r="HY119" s="140">
        <v>0</v>
      </c>
      <c r="HZ119" s="140">
        <v>0</v>
      </c>
      <c r="IA119" s="139">
        <v>0</v>
      </c>
      <c r="IB119" s="140">
        <v>0</v>
      </c>
      <c r="IC119" s="140">
        <v>0</v>
      </c>
      <c r="ID119" s="140">
        <v>0</v>
      </c>
      <c r="IE119" s="140">
        <v>0</v>
      </c>
      <c r="IF119" s="139">
        <v>5</v>
      </c>
      <c r="IG119" s="140">
        <v>7</v>
      </c>
      <c r="IH119" s="140">
        <v>0</v>
      </c>
      <c r="II119" s="140">
        <v>0</v>
      </c>
      <c r="IJ119" s="140">
        <v>0</v>
      </c>
      <c r="IK119" s="140">
        <v>0</v>
      </c>
      <c r="IL119" s="140">
        <v>0</v>
      </c>
      <c r="IM119" s="140">
        <v>0</v>
      </c>
      <c r="IN119" s="139">
        <v>0</v>
      </c>
      <c r="IO119" s="140">
        <v>0</v>
      </c>
      <c r="IP119" s="140">
        <v>0</v>
      </c>
      <c r="IQ119" s="140">
        <v>0</v>
      </c>
      <c r="IR119" s="141">
        <v>0</v>
      </c>
      <c r="IS119" s="139">
        <v>0</v>
      </c>
      <c r="IT119" s="141">
        <v>1</v>
      </c>
      <c r="IU119" s="141">
        <v>12</v>
      </c>
      <c r="IV119" s="141">
        <v>0</v>
      </c>
      <c r="IW119" s="180">
        <v>12</v>
      </c>
      <c r="IX119" s="182">
        <v>8.3333333333333329E-2</v>
      </c>
      <c r="IY119" s="182">
        <v>0</v>
      </c>
      <c r="IZ119" s="183">
        <v>0</v>
      </c>
      <c r="JA119" s="140">
        <v>0</v>
      </c>
      <c r="JB119" s="140">
        <v>0</v>
      </c>
      <c r="JC119" s="1" t="s">
        <v>427</v>
      </c>
      <c r="JD119" s="1" t="s">
        <v>427</v>
      </c>
      <c r="JE119" s="1" t="s">
        <v>427</v>
      </c>
      <c r="JF119" s="1" t="s">
        <v>427</v>
      </c>
      <c r="JG119" s="1">
        <v>0</v>
      </c>
      <c r="JH119" s="1">
        <v>0</v>
      </c>
      <c r="JI119" s="284"/>
      <c r="JM119" s="261"/>
      <c r="JN119" s="262"/>
      <c r="JO119" s="284"/>
      <c r="JP119" s="284"/>
    </row>
    <row r="120" spans="1:276" x14ac:dyDescent="0.25">
      <c r="A120" s="2">
        <f>IF(OR('Table 1'!$L$2="All Regions",'Table 1'!$L$2=" "), 1,IF('Table 1'!$L$2='DATA TEMPLATE 1617'!L120,1,0))</f>
        <v>1</v>
      </c>
      <c r="B120" s="2">
        <f>IF(OR('Table 1'!$L$3="All Disciplines",'Table 1'!$L$3=" "), 1,IF('Table 1'!$L$3='DATA TEMPLATE 1617'!M120,1,0))</f>
        <v>1</v>
      </c>
      <c r="C120" s="2">
        <f>IF(OR('Table 1'!$L$4="All Organisations",'Table 1'!$L$4=" "), 1,IF('Table 1'!$L$4='DATA TEMPLATE 1617'!N120,1,0))</f>
        <v>1</v>
      </c>
      <c r="D120" s="2">
        <f t="shared" si="5"/>
        <v>3</v>
      </c>
      <c r="E120" s="236">
        <f>IF('Table 2'!$L$2="All Diverse Led",$IZ120,IF('Table 2'!$L$2='DATA TEMPLATE 1617'!JG120,4,0))</f>
        <v>2</v>
      </c>
      <c r="F120" s="236">
        <f>IF('Table 2'!$L$2="All Diverse Led",$IZ120,IF('Table 2'!$L$2='DATA TEMPLATE 1617'!JH120,4,0))</f>
        <v>2</v>
      </c>
      <c r="G120" s="237">
        <f t="shared" si="4"/>
        <v>4</v>
      </c>
      <c r="H120" s="1" t="s">
        <v>471</v>
      </c>
      <c r="I120" s="1">
        <v>0</v>
      </c>
      <c r="J120" s="1" t="b">
        <v>0</v>
      </c>
      <c r="K120" s="284">
        <v>118</v>
      </c>
      <c r="L120" t="s">
        <v>439</v>
      </c>
      <c r="M120" t="s">
        <v>436</v>
      </c>
      <c r="N120" s="323" t="s">
        <v>460</v>
      </c>
      <c r="O120" s="76">
        <v>40453</v>
      </c>
      <c r="P120" s="76">
        <v>264344</v>
      </c>
      <c r="Q120" s="76">
        <v>40200</v>
      </c>
      <c r="R120" s="76">
        <v>0</v>
      </c>
      <c r="S120" s="76">
        <v>0</v>
      </c>
      <c r="T120" s="76">
        <v>344997</v>
      </c>
      <c r="U120">
        <v>245057</v>
      </c>
      <c r="V120">
        <v>19550</v>
      </c>
      <c r="W120">
        <v>13629</v>
      </c>
      <c r="X120">
        <v>75170</v>
      </c>
      <c r="Y120">
        <v>12649</v>
      </c>
      <c r="AB120">
        <v>131890</v>
      </c>
      <c r="AC120">
        <v>0</v>
      </c>
      <c r="AD120">
        <v>497945</v>
      </c>
      <c r="AE120" s="1">
        <v>0</v>
      </c>
      <c r="AF120" s="1">
        <v>0</v>
      </c>
      <c r="AG120" s="1">
        <v>0</v>
      </c>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3">
        <v>0</v>
      </c>
      <c r="BD120" s="3">
        <v>0</v>
      </c>
      <c r="BE120" s="3">
        <v>0</v>
      </c>
      <c r="BF120" s="3">
        <v>0</v>
      </c>
      <c r="BG120" s="241">
        <v>0</v>
      </c>
      <c r="BH120" s="242">
        <v>0</v>
      </c>
      <c r="BI120" s="242">
        <v>0</v>
      </c>
      <c r="BJ120" s="243">
        <v>0</v>
      </c>
      <c r="BK120">
        <v>4</v>
      </c>
      <c r="BL120">
        <v>113</v>
      </c>
      <c r="BM120">
        <v>19122</v>
      </c>
      <c r="BN120">
        <v>28321</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s="244">
        <v>0</v>
      </c>
      <c r="CJ120" s="244">
        <v>0</v>
      </c>
      <c r="CK120" s="244">
        <v>0</v>
      </c>
      <c r="CL120" s="244">
        <v>0</v>
      </c>
      <c r="CM120" s="241">
        <v>0</v>
      </c>
      <c r="CN120" s="242">
        <v>0</v>
      </c>
      <c r="CO120" s="242">
        <v>0</v>
      </c>
      <c r="CP120" s="243">
        <v>0</v>
      </c>
      <c r="CQ120" s="1">
        <v>0</v>
      </c>
      <c r="CR120" s="1">
        <v>0</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1">
        <v>0</v>
      </c>
      <c r="DO120" s="244">
        <v>0</v>
      </c>
      <c r="DP120" s="244">
        <v>0</v>
      </c>
      <c r="DQ120" s="244">
        <v>0</v>
      </c>
      <c r="DR120" s="244">
        <v>0</v>
      </c>
      <c r="DS120" s="241">
        <v>0</v>
      </c>
      <c r="DT120" s="242">
        <v>0</v>
      </c>
      <c r="DU120" s="242">
        <v>0</v>
      </c>
      <c r="DV120" s="243">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v>0</v>
      </c>
      <c r="EU120" s="244">
        <v>0</v>
      </c>
      <c r="EV120" s="244">
        <v>0</v>
      </c>
      <c r="EW120" s="244">
        <v>0</v>
      </c>
      <c r="EX120" s="244">
        <v>0</v>
      </c>
      <c r="EY120" s="241">
        <v>0</v>
      </c>
      <c r="EZ120" s="242">
        <v>0</v>
      </c>
      <c r="FA120" s="242">
        <v>0</v>
      </c>
      <c r="FB120" s="243">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v>0</v>
      </c>
      <c r="FW120">
        <v>2</v>
      </c>
      <c r="FX120">
        <v>1500</v>
      </c>
      <c r="FY120">
        <v>30</v>
      </c>
      <c r="FZ120">
        <v>0</v>
      </c>
      <c r="GA120">
        <v>10</v>
      </c>
      <c r="GB120">
        <v>0</v>
      </c>
      <c r="GC120">
        <v>57</v>
      </c>
      <c r="GD120">
        <v>0</v>
      </c>
      <c r="GE120">
        <v>40</v>
      </c>
      <c r="GF120">
        <v>0</v>
      </c>
      <c r="GG120">
        <v>390</v>
      </c>
      <c r="GH120">
        <v>0</v>
      </c>
      <c r="GI120">
        <v>8</v>
      </c>
      <c r="GJ120">
        <v>65</v>
      </c>
      <c r="GK120">
        <v>23</v>
      </c>
      <c r="GL120">
        <v>408</v>
      </c>
      <c r="GM120">
        <v>2</v>
      </c>
      <c r="GN120">
        <v>132100</v>
      </c>
      <c r="GO120">
        <v>15</v>
      </c>
      <c r="GP120">
        <v>13710</v>
      </c>
      <c r="GQ120">
        <v>0</v>
      </c>
      <c r="GR120">
        <v>0</v>
      </c>
      <c r="GS120">
        <v>0</v>
      </c>
      <c r="GT120">
        <v>132100</v>
      </c>
      <c r="GU120">
        <v>0</v>
      </c>
      <c r="GV120">
        <v>0</v>
      </c>
      <c r="GW120">
        <v>23</v>
      </c>
      <c r="GX120">
        <v>2182</v>
      </c>
      <c r="GY120">
        <v>2</v>
      </c>
      <c r="GZ120">
        <v>763</v>
      </c>
      <c r="HA120">
        <v>0</v>
      </c>
      <c r="HB120">
        <v>0</v>
      </c>
      <c r="HC120">
        <v>0</v>
      </c>
      <c r="HD120">
        <v>0</v>
      </c>
      <c r="HE120">
        <v>0</v>
      </c>
      <c r="HF120">
        <v>0</v>
      </c>
      <c r="HG120">
        <v>0</v>
      </c>
      <c r="HH120">
        <v>0</v>
      </c>
      <c r="HI120">
        <v>0</v>
      </c>
      <c r="HJ120">
        <v>0</v>
      </c>
      <c r="HK120">
        <v>0</v>
      </c>
      <c r="HL120">
        <v>4</v>
      </c>
      <c r="HM120">
        <v>4</v>
      </c>
      <c r="HN120">
        <v>0</v>
      </c>
      <c r="HO120">
        <v>0</v>
      </c>
      <c r="HP120">
        <v>0</v>
      </c>
      <c r="HQ120" s="139">
        <v>2</v>
      </c>
      <c r="HR120" s="140">
        <v>0</v>
      </c>
      <c r="HS120" s="140">
        <v>0</v>
      </c>
      <c r="HT120" s="140">
        <v>0</v>
      </c>
      <c r="HU120" s="140">
        <v>0</v>
      </c>
      <c r="HV120" s="139">
        <v>0</v>
      </c>
      <c r="HW120" s="140">
        <v>0</v>
      </c>
      <c r="HX120" s="140">
        <v>0</v>
      </c>
      <c r="HY120" s="140">
        <v>0</v>
      </c>
      <c r="HZ120" s="140">
        <v>0</v>
      </c>
      <c r="IA120" s="139">
        <v>0</v>
      </c>
      <c r="IB120" s="140">
        <v>0</v>
      </c>
      <c r="IC120" s="140">
        <v>0</v>
      </c>
      <c r="ID120" s="140">
        <v>0</v>
      </c>
      <c r="IE120" s="140">
        <v>0</v>
      </c>
      <c r="IF120" s="139">
        <v>6</v>
      </c>
      <c r="IG120" s="140">
        <v>4</v>
      </c>
      <c r="IH120" s="140">
        <v>0</v>
      </c>
      <c r="II120" s="140">
        <v>0</v>
      </c>
      <c r="IJ120" s="140">
        <v>0</v>
      </c>
      <c r="IK120" s="140">
        <v>0</v>
      </c>
      <c r="IL120" s="140">
        <v>0</v>
      </c>
      <c r="IM120" s="140">
        <v>0</v>
      </c>
      <c r="IN120" s="139">
        <v>0</v>
      </c>
      <c r="IO120" s="140">
        <v>0</v>
      </c>
      <c r="IP120" s="140">
        <v>0</v>
      </c>
      <c r="IQ120" s="140">
        <v>0</v>
      </c>
      <c r="IR120" s="141">
        <v>0</v>
      </c>
      <c r="IS120" s="139">
        <v>0</v>
      </c>
      <c r="IT120" s="141">
        <v>6</v>
      </c>
      <c r="IU120" s="141">
        <v>8</v>
      </c>
      <c r="IV120" s="141">
        <v>2</v>
      </c>
      <c r="IW120" s="180">
        <v>10</v>
      </c>
      <c r="IX120" s="182">
        <v>0.6</v>
      </c>
      <c r="IY120" s="182">
        <v>0</v>
      </c>
      <c r="IZ120" s="183">
        <v>2</v>
      </c>
      <c r="JA120" s="140" t="s">
        <v>541</v>
      </c>
      <c r="JB120" s="140">
        <v>0</v>
      </c>
      <c r="JC120" s="1" t="s">
        <v>426</v>
      </c>
      <c r="JD120" s="1" t="s">
        <v>427</v>
      </c>
      <c r="JE120" s="1" t="s">
        <v>427</v>
      </c>
      <c r="JF120" s="1" t="s">
        <v>426</v>
      </c>
      <c r="JG120" s="140" t="s">
        <v>541</v>
      </c>
      <c r="JH120" s="1">
        <v>0</v>
      </c>
      <c r="JI120" s="284"/>
      <c r="JM120" s="261"/>
      <c r="JN120" s="262"/>
      <c r="JO120" s="284"/>
      <c r="JP120" s="284"/>
    </row>
    <row r="121" spans="1:276" x14ac:dyDescent="0.25">
      <c r="A121" s="2">
        <f>IF(OR('Table 1'!$L$2="All Regions",'Table 1'!$L$2=" "), 1,IF('Table 1'!$L$2='DATA TEMPLATE 1617'!L121,1,0))</f>
        <v>1</v>
      </c>
      <c r="B121" s="2">
        <f>IF(OR('Table 1'!$L$3="All Disciplines",'Table 1'!$L$3=" "), 1,IF('Table 1'!$L$3='DATA TEMPLATE 1617'!M121,1,0))</f>
        <v>1</v>
      </c>
      <c r="C121" s="2">
        <f>IF(OR('Table 1'!$L$4="All Organisations",'Table 1'!$L$4=" "), 1,IF('Table 1'!$L$4='DATA TEMPLATE 1617'!N121,1,0))</f>
        <v>1</v>
      </c>
      <c r="D121" s="2">
        <f t="shared" si="5"/>
        <v>3</v>
      </c>
      <c r="E121" s="236">
        <f>IF('Table 2'!$L$2="All Diverse Led",$IZ121,IF('Table 2'!$L$2='DATA TEMPLATE 1617'!JG121,4,0))</f>
        <v>0</v>
      </c>
      <c r="F121" s="236">
        <f>IF('Table 2'!$L$2="All Diverse Led",$IZ121,IF('Table 2'!$L$2='DATA TEMPLATE 1617'!JH121,4,0))</f>
        <v>0</v>
      </c>
      <c r="G121" s="237">
        <f t="shared" si="4"/>
        <v>0</v>
      </c>
      <c r="H121" s="1" t="s">
        <v>471</v>
      </c>
      <c r="I121" s="1">
        <v>0</v>
      </c>
      <c r="J121" s="1" t="b">
        <v>0</v>
      </c>
      <c r="K121" s="284">
        <v>119</v>
      </c>
      <c r="L121" t="s">
        <v>439</v>
      </c>
      <c r="M121" t="s">
        <v>437</v>
      </c>
      <c r="N121" s="323" t="s">
        <v>459</v>
      </c>
      <c r="O121" s="76">
        <v>207216</v>
      </c>
      <c r="P121" s="76">
        <v>217451</v>
      </c>
      <c r="Q121" s="76">
        <v>173429</v>
      </c>
      <c r="R121" s="76">
        <v>20458</v>
      </c>
      <c r="S121" s="76">
        <v>0</v>
      </c>
      <c r="T121" s="76">
        <v>618554</v>
      </c>
      <c r="U121">
        <v>356907</v>
      </c>
      <c r="V121">
        <v>7529</v>
      </c>
      <c r="W121">
        <v>141092</v>
      </c>
      <c r="X121">
        <v>33990</v>
      </c>
      <c r="Y121">
        <v>2700</v>
      </c>
      <c r="AB121">
        <v>55475</v>
      </c>
      <c r="AC121">
        <v>0</v>
      </c>
      <c r="AD121">
        <v>597693</v>
      </c>
      <c r="AE121" s="1">
        <v>320</v>
      </c>
      <c r="AF121" s="1">
        <v>189</v>
      </c>
      <c r="AG121" s="1">
        <v>19600</v>
      </c>
      <c r="AH121" s="1">
        <v>0</v>
      </c>
      <c r="AI121" s="1">
        <v>15</v>
      </c>
      <c r="AJ121" s="1">
        <v>15</v>
      </c>
      <c r="AK121" s="1">
        <v>931</v>
      </c>
      <c r="AL121" s="1">
        <v>0</v>
      </c>
      <c r="AM121" s="1">
        <v>0</v>
      </c>
      <c r="AN121" s="1">
        <v>0</v>
      </c>
      <c r="AO121" s="1">
        <v>0</v>
      </c>
      <c r="AP121" s="1">
        <v>0</v>
      </c>
      <c r="AQ121" s="1">
        <v>320</v>
      </c>
      <c r="AR121" s="1">
        <v>189</v>
      </c>
      <c r="AS121" s="1">
        <v>19600</v>
      </c>
      <c r="AT121" s="1">
        <v>0</v>
      </c>
      <c r="AU121" s="1">
        <v>15</v>
      </c>
      <c r="AV121" s="1">
        <v>15</v>
      </c>
      <c r="AW121" s="1">
        <v>931</v>
      </c>
      <c r="AX121" s="1">
        <v>0</v>
      </c>
      <c r="AY121" s="1">
        <v>0</v>
      </c>
      <c r="AZ121" s="1">
        <v>0</v>
      </c>
      <c r="BA121" s="1">
        <v>0</v>
      </c>
      <c r="BB121" s="1">
        <v>0</v>
      </c>
      <c r="BC121" s="3">
        <v>15</v>
      </c>
      <c r="BD121" s="3">
        <v>15</v>
      </c>
      <c r="BE121" s="3">
        <v>931</v>
      </c>
      <c r="BF121" s="3">
        <v>0</v>
      </c>
      <c r="BG121" s="241">
        <v>335</v>
      </c>
      <c r="BH121" s="242">
        <v>204</v>
      </c>
      <c r="BI121" s="242">
        <v>20531</v>
      </c>
      <c r="BJ121" s="243">
        <v>0</v>
      </c>
      <c r="BK121">
        <v>4</v>
      </c>
      <c r="BL121">
        <v>452</v>
      </c>
      <c r="BM121">
        <v>0</v>
      </c>
      <c r="BN121">
        <v>27810</v>
      </c>
      <c r="BO121">
        <v>0</v>
      </c>
      <c r="BP121">
        <v>0</v>
      </c>
      <c r="BQ121">
        <v>0</v>
      </c>
      <c r="BR121">
        <v>0</v>
      </c>
      <c r="BS121">
        <v>0</v>
      </c>
      <c r="BT121">
        <v>0</v>
      </c>
      <c r="BU121">
        <v>0</v>
      </c>
      <c r="BV121">
        <v>0</v>
      </c>
      <c r="BW121">
        <v>4</v>
      </c>
      <c r="BX121">
        <v>298</v>
      </c>
      <c r="BY121">
        <v>0</v>
      </c>
      <c r="BZ121">
        <v>19692</v>
      </c>
      <c r="CA121">
        <v>0</v>
      </c>
      <c r="CB121">
        <v>0</v>
      </c>
      <c r="CC121">
        <v>0</v>
      </c>
      <c r="CD121">
        <v>0</v>
      </c>
      <c r="CE121">
        <v>0</v>
      </c>
      <c r="CF121">
        <v>0</v>
      </c>
      <c r="CG121">
        <v>0</v>
      </c>
      <c r="CH121">
        <v>0</v>
      </c>
      <c r="CI121" s="244">
        <v>0</v>
      </c>
      <c r="CJ121" s="244">
        <v>0</v>
      </c>
      <c r="CK121" s="244">
        <v>0</v>
      </c>
      <c r="CL121" s="244">
        <v>0</v>
      </c>
      <c r="CM121" s="241">
        <v>4</v>
      </c>
      <c r="CN121" s="242">
        <v>298</v>
      </c>
      <c r="CO121" s="242">
        <v>0</v>
      </c>
      <c r="CP121" s="243">
        <v>19692</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1">
        <v>0</v>
      </c>
      <c r="DO121" s="244">
        <v>0</v>
      </c>
      <c r="DP121" s="244">
        <v>0</v>
      </c>
      <c r="DQ121" s="244">
        <v>0</v>
      </c>
      <c r="DR121" s="244">
        <v>0</v>
      </c>
      <c r="DS121" s="241">
        <v>0</v>
      </c>
      <c r="DT121" s="242">
        <v>0</v>
      </c>
      <c r="DU121" s="242">
        <v>0</v>
      </c>
      <c r="DV121" s="243">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s="244">
        <v>0</v>
      </c>
      <c r="EV121" s="244">
        <v>0</v>
      </c>
      <c r="EW121" s="244">
        <v>0</v>
      </c>
      <c r="EX121" s="244">
        <v>0</v>
      </c>
      <c r="EY121" s="241">
        <v>0</v>
      </c>
      <c r="EZ121" s="242">
        <v>0</v>
      </c>
      <c r="FA121" s="242">
        <v>0</v>
      </c>
      <c r="FB121" s="243">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0</v>
      </c>
      <c r="HL121">
        <v>7</v>
      </c>
      <c r="HM121">
        <v>3</v>
      </c>
      <c r="HN121">
        <v>0</v>
      </c>
      <c r="HO121">
        <v>0</v>
      </c>
      <c r="HP121">
        <v>0</v>
      </c>
      <c r="HQ121" s="139">
        <v>2</v>
      </c>
      <c r="HR121" s="140">
        <v>2</v>
      </c>
      <c r="HS121" s="140">
        <v>0</v>
      </c>
      <c r="HT121" s="140">
        <v>0</v>
      </c>
      <c r="HU121" s="140">
        <v>0</v>
      </c>
      <c r="HV121" s="139">
        <v>0</v>
      </c>
      <c r="HW121" s="140">
        <v>0</v>
      </c>
      <c r="HX121" s="140">
        <v>0</v>
      </c>
      <c r="HY121" s="140">
        <v>0</v>
      </c>
      <c r="HZ121" s="140">
        <v>0</v>
      </c>
      <c r="IA121" s="139">
        <v>0</v>
      </c>
      <c r="IB121" s="140">
        <v>0</v>
      </c>
      <c r="IC121" s="140">
        <v>0</v>
      </c>
      <c r="ID121" s="140">
        <v>0</v>
      </c>
      <c r="IE121" s="140">
        <v>0</v>
      </c>
      <c r="IF121" s="139">
        <v>9</v>
      </c>
      <c r="IG121" s="140">
        <v>5</v>
      </c>
      <c r="IH121" s="140">
        <v>0</v>
      </c>
      <c r="II121" s="140">
        <v>0</v>
      </c>
      <c r="IJ121" s="140">
        <v>0</v>
      </c>
      <c r="IK121" s="140">
        <v>0</v>
      </c>
      <c r="IL121" s="140">
        <v>0</v>
      </c>
      <c r="IM121" s="140">
        <v>0</v>
      </c>
      <c r="IN121" s="139">
        <v>0</v>
      </c>
      <c r="IO121" s="140">
        <v>0</v>
      </c>
      <c r="IP121" s="140">
        <v>0</v>
      </c>
      <c r="IQ121" s="140">
        <v>0</v>
      </c>
      <c r="IR121" s="141">
        <v>0</v>
      </c>
      <c r="IS121" s="139">
        <v>1</v>
      </c>
      <c r="IT121" s="141">
        <v>2</v>
      </c>
      <c r="IU121" s="141">
        <v>10</v>
      </c>
      <c r="IV121" s="141">
        <v>4</v>
      </c>
      <c r="IW121" s="180">
        <v>14</v>
      </c>
      <c r="IX121" s="182">
        <v>0.14285714285714285</v>
      </c>
      <c r="IY121" s="182">
        <v>7.1428571428571425E-2</v>
      </c>
      <c r="IZ121" s="183">
        <v>0</v>
      </c>
      <c r="JA121" s="140">
        <v>0</v>
      </c>
      <c r="JB121" s="140">
        <v>0</v>
      </c>
      <c r="JC121" s="1" t="s">
        <v>427</v>
      </c>
      <c r="JD121" s="1" t="s">
        <v>427</v>
      </c>
      <c r="JE121" s="1" t="s">
        <v>427</v>
      </c>
      <c r="JF121" s="1" t="s">
        <v>427</v>
      </c>
      <c r="JG121" s="1">
        <v>0</v>
      </c>
      <c r="JH121" s="1">
        <v>0</v>
      </c>
      <c r="JI121" s="284"/>
      <c r="JM121" s="261"/>
      <c r="JN121" s="262"/>
      <c r="JO121" s="284"/>
      <c r="JP121" s="284"/>
    </row>
    <row r="122" spans="1:276" x14ac:dyDescent="0.25">
      <c r="A122" s="2">
        <f>IF(OR('Table 1'!$L$2="All Regions",'Table 1'!$L$2=" "), 1,IF('Table 1'!$L$2='DATA TEMPLATE 1617'!L122,1,0))</f>
        <v>1</v>
      </c>
      <c r="B122" s="2">
        <f>IF(OR('Table 1'!$L$3="All Disciplines",'Table 1'!$L$3=" "), 1,IF('Table 1'!$L$3='DATA TEMPLATE 1617'!M122,1,0))</f>
        <v>1</v>
      </c>
      <c r="C122" s="2">
        <f>IF(OR('Table 1'!$L$4="All Organisations",'Table 1'!$L$4=" "), 1,IF('Table 1'!$L$4='DATA TEMPLATE 1617'!N122,1,0))</f>
        <v>1</v>
      </c>
      <c r="D122" s="2">
        <f t="shared" si="5"/>
        <v>3</v>
      </c>
      <c r="E122" s="236">
        <f>IF('Table 2'!$L$2="All Diverse Led",$IZ122,IF('Table 2'!$L$2='DATA TEMPLATE 1617'!JG122,4,0))</f>
        <v>2</v>
      </c>
      <c r="F122" s="236">
        <f>IF('Table 2'!$L$2="All Diverse Led",$IZ122,IF('Table 2'!$L$2='DATA TEMPLATE 1617'!JH122,4,0))</f>
        <v>2</v>
      </c>
      <c r="G122" s="237">
        <f t="shared" si="4"/>
        <v>4</v>
      </c>
      <c r="H122" s="1" t="s">
        <v>471</v>
      </c>
      <c r="I122" s="1">
        <v>0</v>
      </c>
      <c r="J122" s="1" t="b">
        <v>0</v>
      </c>
      <c r="K122" s="284">
        <v>120</v>
      </c>
      <c r="L122" t="s">
        <v>439</v>
      </c>
      <c r="M122" t="s">
        <v>437</v>
      </c>
      <c r="N122" s="323" t="s">
        <v>459</v>
      </c>
      <c r="O122" s="76">
        <v>48270</v>
      </c>
      <c r="P122" s="76">
        <v>253516</v>
      </c>
      <c r="Q122" s="76">
        <v>0</v>
      </c>
      <c r="R122" s="76">
        <v>0</v>
      </c>
      <c r="S122" s="76">
        <v>0</v>
      </c>
      <c r="T122" s="76">
        <v>301786</v>
      </c>
      <c r="U122">
        <v>149960</v>
      </c>
      <c r="V122">
        <v>18445</v>
      </c>
      <c r="W122">
        <v>0</v>
      </c>
      <c r="X122">
        <v>0</v>
      </c>
      <c r="Y122">
        <v>0</v>
      </c>
      <c r="AB122">
        <v>88780</v>
      </c>
      <c r="AC122">
        <v>0</v>
      </c>
      <c r="AD122">
        <v>257185</v>
      </c>
      <c r="AE122" s="1">
        <v>71</v>
      </c>
      <c r="AF122" s="1">
        <v>0</v>
      </c>
      <c r="AG122" s="1">
        <v>4530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1">
        <v>0</v>
      </c>
      <c r="BC122" s="3">
        <v>0</v>
      </c>
      <c r="BD122" s="3">
        <v>0</v>
      </c>
      <c r="BE122" s="3">
        <v>0</v>
      </c>
      <c r="BF122" s="3">
        <v>0</v>
      </c>
      <c r="BG122" s="241">
        <v>0</v>
      </c>
      <c r="BH122" s="242">
        <v>0</v>
      </c>
      <c r="BI122" s="242">
        <v>0</v>
      </c>
      <c r="BJ122" s="243">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s="244">
        <v>0</v>
      </c>
      <c r="CJ122" s="244">
        <v>0</v>
      </c>
      <c r="CK122" s="244">
        <v>0</v>
      </c>
      <c r="CL122" s="244">
        <v>0</v>
      </c>
      <c r="CM122" s="241">
        <v>0</v>
      </c>
      <c r="CN122" s="242">
        <v>0</v>
      </c>
      <c r="CO122" s="242">
        <v>0</v>
      </c>
      <c r="CP122" s="243">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1">
        <v>0</v>
      </c>
      <c r="DO122" s="244">
        <v>0</v>
      </c>
      <c r="DP122" s="244">
        <v>0</v>
      </c>
      <c r="DQ122" s="244">
        <v>0</v>
      </c>
      <c r="DR122" s="244">
        <v>0</v>
      </c>
      <c r="DS122" s="241">
        <v>0</v>
      </c>
      <c r="DT122" s="242">
        <v>0</v>
      </c>
      <c r="DU122" s="242">
        <v>0</v>
      </c>
      <c r="DV122" s="243">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s="244">
        <v>0</v>
      </c>
      <c r="EV122" s="244">
        <v>0</v>
      </c>
      <c r="EW122" s="244">
        <v>0</v>
      </c>
      <c r="EX122" s="244">
        <v>0</v>
      </c>
      <c r="EY122" s="241">
        <v>0</v>
      </c>
      <c r="EZ122" s="242">
        <v>0</v>
      </c>
      <c r="FA122" s="242">
        <v>0</v>
      </c>
      <c r="FB122" s="243">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7</v>
      </c>
      <c r="HM122">
        <v>0</v>
      </c>
      <c r="HN122">
        <v>0</v>
      </c>
      <c r="HO122">
        <v>0</v>
      </c>
      <c r="HP122">
        <v>0</v>
      </c>
      <c r="HQ122" s="139">
        <v>1</v>
      </c>
      <c r="HR122" s="140">
        <v>1</v>
      </c>
      <c r="HS122" s="140">
        <v>0</v>
      </c>
      <c r="HT122" s="140">
        <v>0</v>
      </c>
      <c r="HU122" s="140">
        <v>0</v>
      </c>
      <c r="HV122" s="139">
        <v>0</v>
      </c>
      <c r="HW122" s="140">
        <v>0</v>
      </c>
      <c r="HX122" s="140">
        <v>0</v>
      </c>
      <c r="HY122" s="140">
        <v>0</v>
      </c>
      <c r="HZ122" s="140">
        <v>0</v>
      </c>
      <c r="IA122" s="139">
        <v>0</v>
      </c>
      <c r="IB122" s="140">
        <v>0</v>
      </c>
      <c r="IC122" s="140">
        <v>0</v>
      </c>
      <c r="ID122" s="140">
        <v>0</v>
      </c>
      <c r="IE122" s="140">
        <v>0</v>
      </c>
      <c r="IF122" s="139">
        <v>8</v>
      </c>
      <c r="IG122" s="140">
        <v>1</v>
      </c>
      <c r="IH122" s="140">
        <v>0</v>
      </c>
      <c r="II122" s="140">
        <v>0</v>
      </c>
      <c r="IJ122" s="140">
        <v>0</v>
      </c>
      <c r="IK122" s="140">
        <v>1</v>
      </c>
      <c r="IL122" s="140">
        <v>0</v>
      </c>
      <c r="IM122" s="140">
        <v>0</v>
      </c>
      <c r="IN122" s="139">
        <v>1</v>
      </c>
      <c r="IO122" s="140">
        <v>0</v>
      </c>
      <c r="IP122" s="140">
        <v>0</v>
      </c>
      <c r="IQ122" s="140">
        <v>0</v>
      </c>
      <c r="IR122" s="141">
        <v>0</v>
      </c>
      <c r="IS122" s="139">
        <v>0</v>
      </c>
      <c r="IT122" s="141">
        <v>4</v>
      </c>
      <c r="IU122" s="141">
        <v>7</v>
      </c>
      <c r="IV122" s="141">
        <v>2</v>
      </c>
      <c r="IW122" s="180">
        <v>9</v>
      </c>
      <c r="IX122" s="182">
        <v>0.55555555555555558</v>
      </c>
      <c r="IY122" s="182">
        <v>0</v>
      </c>
      <c r="IZ122" s="183">
        <v>2</v>
      </c>
      <c r="JA122" s="140" t="s">
        <v>541</v>
      </c>
      <c r="JB122" s="140">
        <v>0</v>
      </c>
      <c r="JC122" s="1" t="s">
        <v>426</v>
      </c>
      <c r="JD122" s="1" t="s">
        <v>427</v>
      </c>
      <c r="JE122" s="1" t="s">
        <v>427</v>
      </c>
      <c r="JF122" s="1" t="s">
        <v>426</v>
      </c>
      <c r="JG122" s="140" t="s">
        <v>541</v>
      </c>
      <c r="JH122" s="1">
        <v>0</v>
      </c>
      <c r="JI122" s="284"/>
      <c r="JM122" s="261"/>
      <c r="JN122" s="262"/>
      <c r="JO122" s="284"/>
      <c r="JP122" s="284"/>
    </row>
    <row r="123" spans="1:276" x14ac:dyDescent="0.25">
      <c r="A123" s="2">
        <f>IF(OR('Table 1'!$L$2="All Regions",'Table 1'!$L$2=" "), 1,IF('Table 1'!$L$2='DATA TEMPLATE 1617'!L123,1,0))</f>
        <v>1</v>
      </c>
      <c r="B123" s="2">
        <f>IF(OR('Table 1'!$L$3="All Disciplines",'Table 1'!$L$3=" "), 1,IF('Table 1'!$L$3='DATA TEMPLATE 1617'!M123,1,0))</f>
        <v>1</v>
      </c>
      <c r="C123" s="2">
        <f>IF(OR('Table 1'!$L$4="All Organisations",'Table 1'!$L$4=" "), 1,IF('Table 1'!$L$4='DATA TEMPLATE 1617'!N123,1,0))</f>
        <v>1</v>
      </c>
      <c r="D123" s="2">
        <f t="shared" si="5"/>
        <v>3</v>
      </c>
      <c r="E123" s="236">
        <f>IF('Table 2'!$L$2="All Diverse Led",$IZ123,IF('Table 2'!$L$2='DATA TEMPLATE 1617'!JG123,4,0))</f>
        <v>0</v>
      </c>
      <c r="F123" s="236">
        <f>IF('Table 2'!$L$2="All Diverse Led",$IZ123,IF('Table 2'!$L$2='DATA TEMPLATE 1617'!JH123,4,0))</f>
        <v>0</v>
      </c>
      <c r="G123" s="237">
        <f t="shared" si="4"/>
        <v>0</v>
      </c>
      <c r="H123" s="1" t="s">
        <v>471</v>
      </c>
      <c r="I123" s="1">
        <v>0</v>
      </c>
      <c r="J123" s="1" t="b">
        <v>0</v>
      </c>
      <c r="K123" s="284">
        <v>121</v>
      </c>
      <c r="L123" t="s">
        <v>439</v>
      </c>
      <c r="M123" t="s">
        <v>440</v>
      </c>
      <c r="N123" s="323" t="s">
        <v>460</v>
      </c>
      <c r="O123" s="76">
        <v>1461407</v>
      </c>
      <c r="P123" s="76">
        <v>301738</v>
      </c>
      <c r="Q123" s="76">
        <v>174233</v>
      </c>
      <c r="R123" s="76">
        <v>0</v>
      </c>
      <c r="S123" s="76">
        <v>0</v>
      </c>
      <c r="T123" s="76">
        <v>1937378</v>
      </c>
      <c r="U123">
        <v>990393</v>
      </c>
      <c r="V123">
        <v>119703</v>
      </c>
      <c r="W123">
        <v>114818</v>
      </c>
      <c r="X123">
        <v>52365</v>
      </c>
      <c r="Y123">
        <v>9500</v>
      </c>
      <c r="AB123">
        <v>650329</v>
      </c>
      <c r="AC123">
        <v>0</v>
      </c>
      <c r="AD123">
        <v>1937108</v>
      </c>
      <c r="AE123" s="1">
        <v>316</v>
      </c>
      <c r="AF123" s="1">
        <v>200</v>
      </c>
      <c r="AG123" s="1">
        <v>50559</v>
      </c>
      <c r="AH123" s="1">
        <v>700</v>
      </c>
      <c r="AI123" s="1">
        <v>0</v>
      </c>
      <c r="AJ123" s="1">
        <v>0</v>
      </c>
      <c r="AK123" s="1">
        <v>0</v>
      </c>
      <c r="AL123" s="1">
        <v>0</v>
      </c>
      <c r="AM123" s="1">
        <v>3</v>
      </c>
      <c r="AN123" s="1">
        <v>3</v>
      </c>
      <c r="AO123" s="1">
        <v>327</v>
      </c>
      <c r="AP123" s="1">
        <v>0</v>
      </c>
      <c r="AQ123" s="1">
        <v>207</v>
      </c>
      <c r="AR123" s="1">
        <v>114</v>
      </c>
      <c r="AS123" s="1">
        <v>35208</v>
      </c>
      <c r="AT123" s="1">
        <v>0</v>
      </c>
      <c r="AU123" s="1">
        <v>0</v>
      </c>
      <c r="AV123" s="1">
        <v>0</v>
      </c>
      <c r="AW123" s="1">
        <v>0</v>
      </c>
      <c r="AX123" s="1">
        <v>0</v>
      </c>
      <c r="AY123" s="1">
        <v>2</v>
      </c>
      <c r="AZ123" s="1">
        <v>2</v>
      </c>
      <c r="BA123" s="1">
        <v>223</v>
      </c>
      <c r="BB123" s="1">
        <v>0</v>
      </c>
      <c r="BC123" s="3">
        <v>3</v>
      </c>
      <c r="BD123" s="3">
        <v>3</v>
      </c>
      <c r="BE123" s="3">
        <v>327</v>
      </c>
      <c r="BF123" s="3">
        <v>0</v>
      </c>
      <c r="BG123" s="241">
        <v>209</v>
      </c>
      <c r="BH123" s="242">
        <v>116</v>
      </c>
      <c r="BI123" s="242">
        <v>35431</v>
      </c>
      <c r="BJ123" s="243">
        <v>0</v>
      </c>
      <c r="BK123">
        <v>9</v>
      </c>
      <c r="BL123">
        <v>291</v>
      </c>
      <c r="BM123">
        <v>6363</v>
      </c>
      <c r="BN123">
        <v>3700</v>
      </c>
      <c r="BO123">
        <v>0</v>
      </c>
      <c r="BP123">
        <v>0</v>
      </c>
      <c r="BQ123">
        <v>0</v>
      </c>
      <c r="BR123">
        <v>0</v>
      </c>
      <c r="BS123">
        <v>0</v>
      </c>
      <c r="BT123">
        <v>0</v>
      </c>
      <c r="BU123">
        <v>0</v>
      </c>
      <c r="BV123">
        <v>0</v>
      </c>
      <c r="BW123">
        <v>5</v>
      </c>
      <c r="BX123">
        <v>199</v>
      </c>
      <c r="BY123">
        <v>1281</v>
      </c>
      <c r="BZ123">
        <v>3700</v>
      </c>
      <c r="CA123">
        <v>0</v>
      </c>
      <c r="CB123">
        <v>0</v>
      </c>
      <c r="CC123">
        <v>0</v>
      </c>
      <c r="CD123">
        <v>0</v>
      </c>
      <c r="CE123">
        <v>0</v>
      </c>
      <c r="CF123">
        <v>0</v>
      </c>
      <c r="CG123">
        <v>0</v>
      </c>
      <c r="CH123">
        <v>0</v>
      </c>
      <c r="CI123" s="244">
        <v>0</v>
      </c>
      <c r="CJ123" s="244">
        <v>0</v>
      </c>
      <c r="CK123" s="244">
        <v>0</v>
      </c>
      <c r="CL123" s="244">
        <v>0</v>
      </c>
      <c r="CM123" s="241">
        <v>5</v>
      </c>
      <c r="CN123" s="242">
        <v>199</v>
      </c>
      <c r="CO123" s="242">
        <v>1281</v>
      </c>
      <c r="CP123" s="243">
        <v>3700</v>
      </c>
      <c r="CQ123" s="1">
        <v>0</v>
      </c>
      <c r="CR123" s="1">
        <v>0</v>
      </c>
      <c r="CS123" s="1">
        <v>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1">
        <v>0</v>
      </c>
      <c r="DO123" s="244">
        <v>0</v>
      </c>
      <c r="DP123" s="244">
        <v>0</v>
      </c>
      <c r="DQ123" s="244">
        <v>0</v>
      </c>
      <c r="DR123" s="244">
        <v>0</v>
      </c>
      <c r="DS123" s="241">
        <v>0</v>
      </c>
      <c r="DT123" s="242">
        <v>0</v>
      </c>
      <c r="DU123" s="242">
        <v>0</v>
      </c>
      <c r="DV123" s="243">
        <v>0</v>
      </c>
      <c r="DW123">
        <v>6</v>
      </c>
      <c r="DX123">
        <v>21</v>
      </c>
      <c r="DY123">
        <v>1696</v>
      </c>
      <c r="DZ123">
        <v>100</v>
      </c>
      <c r="EA123">
        <v>0</v>
      </c>
      <c r="EB123">
        <v>0</v>
      </c>
      <c r="EC123">
        <v>0</v>
      </c>
      <c r="ED123">
        <v>0</v>
      </c>
      <c r="EE123">
        <v>0</v>
      </c>
      <c r="EF123">
        <v>0</v>
      </c>
      <c r="EG123">
        <v>0</v>
      </c>
      <c r="EH123">
        <v>0</v>
      </c>
      <c r="EI123">
        <v>3</v>
      </c>
      <c r="EJ123">
        <v>8</v>
      </c>
      <c r="EK123">
        <v>755</v>
      </c>
      <c r="EL123">
        <v>0</v>
      </c>
      <c r="EM123">
        <v>0</v>
      </c>
      <c r="EN123">
        <v>0</v>
      </c>
      <c r="EO123">
        <v>0</v>
      </c>
      <c r="EP123">
        <v>0</v>
      </c>
      <c r="EQ123">
        <v>0</v>
      </c>
      <c r="ER123">
        <v>0</v>
      </c>
      <c r="ES123">
        <v>0</v>
      </c>
      <c r="ET123">
        <v>0</v>
      </c>
      <c r="EU123" s="244">
        <v>0</v>
      </c>
      <c r="EV123" s="244">
        <v>0</v>
      </c>
      <c r="EW123" s="244">
        <v>0</v>
      </c>
      <c r="EX123" s="244">
        <v>0</v>
      </c>
      <c r="EY123" s="241">
        <v>3</v>
      </c>
      <c r="EZ123" s="242">
        <v>8</v>
      </c>
      <c r="FA123" s="242">
        <v>755</v>
      </c>
      <c r="FB123" s="243">
        <v>0</v>
      </c>
      <c r="FC123">
        <v>0</v>
      </c>
      <c r="FD123">
        <v>0</v>
      </c>
      <c r="FE123">
        <v>0</v>
      </c>
      <c r="FF123">
        <v>0</v>
      </c>
      <c r="FG123">
        <v>0</v>
      </c>
      <c r="FH123">
        <v>0</v>
      </c>
      <c r="FI123">
        <v>1</v>
      </c>
      <c r="FJ123">
        <v>168</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0</v>
      </c>
      <c r="HL123">
        <v>3</v>
      </c>
      <c r="HM123">
        <v>6</v>
      </c>
      <c r="HN123">
        <v>0</v>
      </c>
      <c r="HO123">
        <v>0</v>
      </c>
      <c r="HP123">
        <v>0</v>
      </c>
      <c r="HQ123" s="139">
        <v>1</v>
      </c>
      <c r="HR123" s="140">
        <v>2</v>
      </c>
      <c r="HS123" s="140">
        <v>0</v>
      </c>
      <c r="HT123" s="140">
        <v>0</v>
      </c>
      <c r="HU123" s="140">
        <v>0</v>
      </c>
      <c r="HV123" s="139">
        <v>0</v>
      </c>
      <c r="HW123" s="140">
        <v>0</v>
      </c>
      <c r="HX123" s="140">
        <v>0</v>
      </c>
      <c r="HY123" s="140">
        <v>0</v>
      </c>
      <c r="HZ123" s="140">
        <v>0</v>
      </c>
      <c r="IA123" s="139">
        <v>0</v>
      </c>
      <c r="IB123" s="140">
        <v>0</v>
      </c>
      <c r="IC123" s="140">
        <v>0</v>
      </c>
      <c r="ID123" s="140">
        <v>0</v>
      </c>
      <c r="IE123" s="140">
        <v>0</v>
      </c>
      <c r="IF123" s="139">
        <v>4</v>
      </c>
      <c r="IG123" s="140">
        <v>8</v>
      </c>
      <c r="IH123" s="140">
        <v>0</v>
      </c>
      <c r="II123" s="140">
        <v>0</v>
      </c>
      <c r="IJ123" s="140">
        <v>0</v>
      </c>
      <c r="IK123" s="140">
        <v>2</v>
      </c>
      <c r="IL123" s="140">
        <v>0</v>
      </c>
      <c r="IM123" s="140">
        <v>0</v>
      </c>
      <c r="IN123" s="139">
        <v>2</v>
      </c>
      <c r="IO123" s="140">
        <v>0</v>
      </c>
      <c r="IP123" s="140">
        <v>0</v>
      </c>
      <c r="IQ123" s="140">
        <v>0</v>
      </c>
      <c r="IR123" s="141">
        <v>0</v>
      </c>
      <c r="IS123" s="139">
        <v>1</v>
      </c>
      <c r="IT123" s="141">
        <v>0</v>
      </c>
      <c r="IU123" s="141">
        <v>9</v>
      </c>
      <c r="IV123" s="141">
        <v>3</v>
      </c>
      <c r="IW123" s="180">
        <v>12</v>
      </c>
      <c r="IX123" s="182">
        <v>0.16666666666666666</v>
      </c>
      <c r="IY123" s="182">
        <v>8.3333333333333329E-2</v>
      </c>
      <c r="IZ123" s="183">
        <v>0</v>
      </c>
      <c r="JA123" s="140">
        <v>0</v>
      </c>
      <c r="JB123" s="140">
        <v>0</v>
      </c>
      <c r="JC123" s="1" t="s">
        <v>427</v>
      </c>
      <c r="JD123" s="1" t="s">
        <v>427</v>
      </c>
      <c r="JE123" s="1" t="s">
        <v>427</v>
      </c>
      <c r="JF123" s="1" t="s">
        <v>427</v>
      </c>
      <c r="JG123" s="1">
        <v>0</v>
      </c>
      <c r="JH123" s="1">
        <v>0</v>
      </c>
      <c r="JI123" s="284"/>
      <c r="JM123" s="261"/>
      <c r="JN123" s="262"/>
      <c r="JO123" s="284"/>
      <c r="JP123" s="284"/>
    </row>
    <row r="124" spans="1:276" x14ac:dyDescent="0.25">
      <c r="A124" s="2">
        <f>IF(OR('Table 1'!$L$2="All Regions",'Table 1'!$L$2=" "), 1,IF('Table 1'!$L$2='DATA TEMPLATE 1617'!L124,1,0))</f>
        <v>1</v>
      </c>
      <c r="B124" s="2">
        <f>IF(OR('Table 1'!$L$3="All Disciplines",'Table 1'!$L$3=" "), 1,IF('Table 1'!$L$3='DATA TEMPLATE 1617'!M124,1,0))</f>
        <v>1</v>
      </c>
      <c r="C124" s="2">
        <f>IF(OR('Table 1'!$L$4="All Organisations",'Table 1'!$L$4=" "), 1,IF('Table 1'!$L$4='DATA TEMPLATE 1617'!N124,1,0))</f>
        <v>1</v>
      </c>
      <c r="D124" s="2">
        <f t="shared" si="5"/>
        <v>3</v>
      </c>
      <c r="E124" s="236">
        <f>IF('Table 2'!$L$2="All Diverse Led",$IZ124,IF('Table 2'!$L$2='DATA TEMPLATE 1617'!JG124,4,0))</f>
        <v>0</v>
      </c>
      <c r="F124" s="236">
        <f>IF('Table 2'!$L$2="All Diverse Led",$IZ124,IF('Table 2'!$L$2='DATA TEMPLATE 1617'!JH124,4,0))</f>
        <v>0</v>
      </c>
      <c r="G124" s="237">
        <f t="shared" si="4"/>
        <v>0</v>
      </c>
      <c r="H124" s="1" t="s">
        <v>471</v>
      </c>
      <c r="I124" s="1">
        <v>0</v>
      </c>
      <c r="J124" s="1" t="b">
        <v>0</v>
      </c>
      <c r="K124" s="284">
        <v>122</v>
      </c>
      <c r="L124" t="s">
        <v>439</v>
      </c>
      <c r="M124" t="s">
        <v>442</v>
      </c>
      <c r="N124" s="323" t="s">
        <v>460</v>
      </c>
      <c r="O124" s="76">
        <v>315276</v>
      </c>
      <c r="P124" s="76">
        <v>536559</v>
      </c>
      <c r="Q124" s="76">
        <v>329271</v>
      </c>
      <c r="R124" s="76">
        <v>11250</v>
      </c>
      <c r="S124" s="76">
        <v>16250</v>
      </c>
      <c r="T124" s="76">
        <v>1208606</v>
      </c>
      <c r="U124">
        <v>94039</v>
      </c>
      <c r="V124">
        <v>10500</v>
      </c>
      <c r="W124">
        <v>164340</v>
      </c>
      <c r="X124">
        <v>58000</v>
      </c>
      <c r="Y124">
        <v>20885</v>
      </c>
      <c r="AB124">
        <v>477674</v>
      </c>
      <c r="AC124">
        <v>442707</v>
      </c>
      <c r="AD124">
        <v>1268145</v>
      </c>
      <c r="AE124" s="1">
        <v>1572</v>
      </c>
      <c r="AF124" s="1">
        <v>1572</v>
      </c>
      <c r="AG124" s="1">
        <v>65523</v>
      </c>
      <c r="AH124" s="1">
        <v>19530</v>
      </c>
      <c r="AI124" s="1">
        <v>1</v>
      </c>
      <c r="AJ124" s="1">
        <v>1</v>
      </c>
      <c r="AK124" s="1">
        <v>132</v>
      </c>
      <c r="AL124" s="1">
        <v>0</v>
      </c>
      <c r="AM124" s="1">
        <v>5</v>
      </c>
      <c r="AN124" s="1">
        <v>4</v>
      </c>
      <c r="AO124" s="1">
        <v>355</v>
      </c>
      <c r="AP124" s="1">
        <v>0</v>
      </c>
      <c r="AQ124" s="1">
        <v>87</v>
      </c>
      <c r="AR124" s="1">
        <v>73</v>
      </c>
      <c r="AS124" s="1">
        <v>9530</v>
      </c>
      <c r="AT124" s="1">
        <v>5000</v>
      </c>
      <c r="AU124" s="1">
        <v>1</v>
      </c>
      <c r="AV124" s="1">
        <v>1</v>
      </c>
      <c r="AW124" s="1">
        <v>132</v>
      </c>
      <c r="AX124" s="1">
        <v>0</v>
      </c>
      <c r="AY124" s="1">
        <v>3</v>
      </c>
      <c r="AZ124" s="1">
        <v>2</v>
      </c>
      <c r="BA124" s="1">
        <v>195</v>
      </c>
      <c r="BB124" s="1">
        <v>0</v>
      </c>
      <c r="BC124" s="3">
        <v>6</v>
      </c>
      <c r="BD124" s="3">
        <v>5</v>
      </c>
      <c r="BE124" s="3">
        <v>487</v>
      </c>
      <c r="BF124" s="3">
        <v>0</v>
      </c>
      <c r="BG124" s="241">
        <v>91</v>
      </c>
      <c r="BH124" s="242">
        <v>76</v>
      </c>
      <c r="BI124" s="242">
        <v>9857</v>
      </c>
      <c r="BJ124" s="243">
        <v>5000</v>
      </c>
      <c r="BK124">
        <v>3</v>
      </c>
      <c r="BL124">
        <v>138</v>
      </c>
      <c r="BM124">
        <v>1892</v>
      </c>
      <c r="BN124">
        <v>9590</v>
      </c>
      <c r="BO124">
        <v>0</v>
      </c>
      <c r="BP124">
        <v>0</v>
      </c>
      <c r="BQ124">
        <v>0</v>
      </c>
      <c r="BR124">
        <v>0</v>
      </c>
      <c r="BS124">
        <v>1</v>
      </c>
      <c r="BT124">
        <v>220</v>
      </c>
      <c r="BU124">
        <v>74</v>
      </c>
      <c r="BV124">
        <v>6600</v>
      </c>
      <c r="BW124">
        <v>1</v>
      </c>
      <c r="BX124">
        <v>8</v>
      </c>
      <c r="BY124">
        <v>1892</v>
      </c>
      <c r="BZ124">
        <v>0</v>
      </c>
      <c r="CA124">
        <v>0</v>
      </c>
      <c r="CB124">
        <v>0</v>
      </c>
      <c r="CC124">
        <v>0</v>
      </c>
      <c r="CD124">
        <v>0</v>
      </c>
      <c r="CE124">
        <v>0</v>
      </c>
      <c r="CF124">
        <v>0</v>
      </c>
      <c r="CG124">
        <v>0</v>
      </c>
      <c r="CH124">
        <v>0</v>
      </c>
      <c r="CI124" s="244">
        <v>1</v>
      </c>
      <c r="CJ124" s="244">
        <v>220</v>
      </c>
      <c r="CK124" s="244">
        <v>74</v>
      </c>
      <c r="CL124" s="244">
        <v>6600</v>
      </c>
      <c r="CM124" s="241">
        <v>1</v>
      </c>
      <c r="CN124" s="242">
        <v>8</v>
      </c>
      <c r="CO124" s="242">
        <v>1892</v>
      </c>
      <c r="CP124" s="243">
        <v>0</v>
      </c>
      <c r="CQ124" s="1">
        <v>9</v>
      </c>
      <c r="CR124" s="1">
        <v>9</v>
      </c>
      <c r="CS124" s="1">
        <v>143</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1">
        <v>0</v>
      </c>
      <c r="DO124" s="244">
        <v>0</v>
      </c>
      <c r="DP124" s="244">
        <v>0</v>
      </c>
      <c r="DQ124" s="244">
        <v>0</v>
      </c>
      <c r="DR124" s="244">
        <v>0</v>
      </c>
      <c r="DS124" s="241">
        <v>0</v>
      </c>
      <c r="DT124" s="242">
        <v>0</v>
      </c>
      <c r="DU124" s="242">
        <v>0</v>
      </c>
      <c r="DV124" s="243">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s="244">
        <v>0</v>
      </c>
      <c r="EV124" s="244">
        <v>0</v>
      </c>
      <c r="EW124" s="244">
        <v>0</v>
      </c>
      <c r="EX124" s="244">
        <v>0</v>
      </c>
      <c r="EY124" s="241">
        <v>0</v>
      </c>
      <c r="EZ124" s="242">
        <v>0</v>
      </c>
      <c r="FA124" s="242">
        <v>0</v>
      </c>
      <c r="FB124" s="243">
        <v>0</v>
      </c>
      <c r="FC124">
        <v>0</v>
      </c>
      <c r="FD124">
        <v>0</v>
      </c>
      <c r="FE124">
        <v>0</v>
      </c>
      <c r="FF124">
        <v>0</v>
      </c>
      <c r="FG124">
        <v>0</v>
      </c>
      <c r="FH124">
        <v>0</v>
      </c>
      <c r="FI124">
        <v>0</v>
      </c>
      <c r="FJ124">
        <v>0</v>
      </c>
      <c r="FK124">
        <v>0</v>
      </c>
      <c r="FL124">
        <v>0</v>
      </c>
      <c r="FM124">
        <v>0</v>
      </c>
      <c r="FN124">
        <v>0</v>
      </c>
      <c r="FO124">
        <v>0</v>
      </c>
      <c r="FP124">
        <v>9</v>
      </c>
      <c r="FQ124">
        <v>0</v>
      </c>
      <c r="FR124">
        <v>2700000</v>
      </c>
      <c r="FS124">
        <v>0</v>
      </c>
      <c r="FT124">
        <v>0</v>
      </c>
      <c r="FU124">
        <v>0</v>
      </c>
      <c r="FV124">
        <v>0</v>
      </c>
      <c r="FW124">
        <v>4</v>
      </c>
      <c r="FX124">
        <v>29150</v>
      </c>
      <c r="FY124">
        <v>0</v>
      </c>
      <c r="FZ124">
        <v>0</v>
      </c>
      <c r="GA124">
        <v>27195</v>
      </c>
      <c r="GB124">
        <v>27195</v>
      </c>
      <c r="GC124">
        <v>12</v>
      </c>
      <c r="GD124">
        <v>3000</v>
      </c>
      <c r="GE124">
        <v>133</v>
      </c>
      <c r="GF124">
        <v>1000</v>
      </c>
      <c r="GG124">
        <v>1594</v>
      </c>
      <c r="GH124">
        <v>1594</v>
      </c>
      <c r="GI124">
        <v>7</v>
      </c>
      <c r="GJ124">
        <v>13849</v>
      </c>
      <c r="GK124">
        <v>4</v>
      </c>
      <c r="GL124">
        <v>10775</v>
      </c>
      <c r="GM124">
        <v>3</v>
      </c>
      <c r="GN124">
        <v>34400</v>
      </c>
      <c r="GO124">
        <v>9</v>
      </c>
      <c r="GP124">
        <v>34400</v>
      </c>
      <c r="GQ124">
        <v>0</v>
      </c>
      <c r="GR124">
        <v>0</v>
      </c>
      <c r="GS124">
        <v>30461</v>
      </c>
      <c r="GT124">
        <v>30761</v>
      </c>
      <c r="GU124">
        <v>0</v>
      </c>
      <c r="GV124">
        <v>0</v>
      </c>
      <c r="GW124">
        <v>9</v>
      </c>
      <c r="GX124">
        <v>18018</v>
      </c>
      <c r="GY124">
        <v>0</v>
      </c>
      <c r="GZ124">
        <v>0</v>
      </c>
      <c r="HA124">
        <v>0</v>
      </c>
      <c r="HB124">
        <v>0</v>
      </c>
      <c r="HC124">
        <v>2</v>
      </c>
      <c r="HD124">
        <v>2</v>
      </c>
      <c r="HE124">
        <v>3</v>
      </c>
      <c r="HF124">
        <v>0</v>
      </c>
      <c r="HG124">
        <v>1</v>
      </c>
      <c r="HH124">
        <v>0</v>
      </c>
      <c r="HI124">
        <v>1</v>
      </c>
      <c r="HJ124">
        <v>0</v>
      </c>
      <c r="HK124">
        <v>0</v>
      </c>
      <c r="HL124">
        <v>6</v>
      </c>
      <c r="HM124">
        <v>4</v>
      </c>
      <c r="HN124">
        <v>0</v>
      </c>
      <c r="HO124">
        <v>0</v>
      </c>
      <c r="HP124">
        <v>0</v>
      </c>
      <c r="HQ124" s="139">
        <v>1</v>
      </c>
      <c r="HR124" s="140">
        <v>1</v>
      </c>
      <c r="HS124" s="140">
        <v>0</v>
      </c>
      <c r="HT124" s="140">
        <v>0</v>
      </c>
      <c r="HU124" s="140">
        <v>0</v>
      </c>
      <c r="HV124" s="139">
        <v>0</v>
      </c>
      <c r="HW124" s="140">
        <v>0</v>
      </c>
      <c r="HX124" s="140">
        <v>0</v>
      </c>
      <c r="HY124" s="140">
        <v>0</v>
      </c>
      <c r="HZ124" s="140">
        <v>0</v>
      </c>
      <c r="IA124" s="139">
        <v>0</v>
      </c>
      <c r="IB124" s="140">
        <v>0</v>
      </c>
      <c r="IC124" s="140">
        <v>0</v>
      </c>
      <c r="ID124" s="140">
        <v>0</v>
      </c>
      <c r="IE124" s="140">
        <v>0</v>
      </c>
      <c r="IF124" s="139">
        <v>7</v>
      </c>
      <c r="IG124" s="140">
        <v>5</v>
      </c>
      <c r="IH124" s="140">
        <v>0</v>
      </c>
      <c r="II124" s="140">
        <v>0</v>
      </c>
      <c r="IJ124" s="140">
        <v>0</v>
      </c>
      <c r="IK124" s="140">
        <v>1</v>
      </c>
      <c r="IL124" s="140">
        <v>0</v>
      </c>
      <c r="IM124" s="140">
        <v>0</v>
      </c>
      <c r="IN124" s="139">
        <v>1</v>
      </c>
      <c r="IO124" s="140">
        <v>0</v>
      </c>
      <c r="IP124" s="140">
        <v>0</v>
      </c>
      <c r="IQ124" s="140">
        <v>0</v>
      </c>
      <c r="IR124" s="141">
        <v>0</v>
      </c>
      <c r="IS124" s="139">
        <v>1</v>
      </c>
      <c r="IT124" s="141">
        <v>3</v>
      </c>
      <c r="IU124" s="141">
        <v>10</v>
      </c>
      <c r="IV124" s="141">
        <v>2</v>
      </c>
      <c r="IW124" s="180">
        <v>12</v>
      </c>
      <c r="IX124" s="182">
        <v>0.33333333333333331</v>
      </c>
      <c r="IY124" s="182">
        <v>8.3333333333333329E-2</v>
      </c>
      <c r="IZ124" s="183">
        <v>0</v>
      </c>
      <c r="JA124" s="140">
        <v>0</v>
      </c>
      <c r="JB124" s="140">
        <v>0</v>
      </c>
      <c r="JC124" s="1" t="s">
        <v>427</v>
      </c>
      <c r="JD124" s="1" t="s">
        <v>427</v>
      </c>
      <c r="JE124" s="1" t="s">
        <v>427</v>
      </c>
      <c r="JF124" s="1" t="s">
        <v>426</v>
      </c>
      <c r="JG124" s="1">
        <v>0</v>
      </c>
      <c r="JH124" s="1">
        <v>0</v>
      </c>
      <c r="JI124" s="284"/>
      <c r="JM124" s="261"/>
      <c r="JN124" s="262"/>
      <c r="JO124" s="284"/>
      <c r="JP124" s="284"/>
    </row>
    <row r="125" spans="1:276" x14ac:dyDescent="0.25">
      <c r="A125" s="2">
        <f>IF(OR('Table 1'!$L$2="All Regions",'Table 1'!$L$2=" "), 1,IF('Table 1'!$L$2='DATA TEMPLATE 1617'!L125,1,0))</f>
        <v>1</v>
      </c>
      <c r="B125" s="2">
        <f>IF(OR('Table 1'!$L$3="All Disciplines",'Table 1'!$L$3=" "), 1,IF('Table 1'!$L$3='DATA TEMPLATE 1617'!M125,1,0))</f>
        <v>1</v>
      </c>
      <c r="C125" s="2">
        <f>IF(OR('Table 1'!$L$4="All Organisations",'Table 1'!$L$4=" "), 1,IF('Table 1'!$L$4='DATA TEMPLATE 1617'!N125,1,0))</f>
        <v>1</v>
      </c>
      <c r="D125" s="2">
        <f t="shared" si="5"/>
        <v>3</v>
      </c>
      <c r="E125" s="236">
        <f>IF('Table 2'!$L$2="All Diverse Led",$IZ125,IF('Table 2'!$L$2='DATA TEMPLATE 1617'!JG125,4,0))</f>
        <v>0</v>
      </c>
      <c r="F125" s="236">
        <f>IF('Table 2'!$L$2="All Diverse Led",$IZ125,IF('Table 2'!$L$2='DATA TEMPLATE 1617'!JH125,4,0))</f>
        <v>0</v>
      </c>
      <c r="G125" s="237">
        <f t="shared" si="4"/>
        <v>0</v>
      </c>
      <c r="H125" s="1" t="s">
        <v>471</v>
      </c>
      <c r="I125" s="1">
        <v>0</v>
      </c>
      <c r="J125" s="1" t="b">
        <v>0</v>
      </c>
      <c r="K125" s="284">
        <v>123</v>
      </c>
      <c r="L125" t="s">
        <v>439</v>
      </c>
      <c r="M125" t="s">
        <v>437</v>
      </c>
      <c r="N125" s="323" t="s">
        <v>458</v>
      </c>
      <c r="O125" s="76">
        <v>202303</v>
      </c>
      <c r="P125" s="76">
        <v>71200</v>
      </c>
      <c r="Q125" s="76">
        <v>27739</v>
      </c>
      <c r="R125" s="76">
        <v>0</v>
      </c>
      <c r="S125" s="76">
        <v>0</v>
      </c>
      <c r="T125" s="76">
        <v>301242</v>
      </c>
      <c r="U125">
        <v>152456</v>
      </c>
      <c r="V125">
        <v>8218</v>
      </c>
      <c r="W125">
        <v>7358</v>
      </c>
      <c r="X125">
        <v>0</v>
      </c>
      <c r="Y125">
        <v>420</v>
      </c>
      <c r="AB125">
        <v>128256</v>
      </c>
      <c r="AC125">
        <v>0</v>
      </c>
      <c r="AD125">
        <v>296708</v>
      </c>
      <c r="AE125" s="1">
        <v>421</v>
      </c>
      <c r="AF125" s="1">
        <v>255</v>
      </c>
      <c r="AG125" s="1">
        <v>15036</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1">
        <v>0</v>
      </c>
      <c r="BC125" s="3">
        <v>0</v>
      </c>
      <c r="BD125" s="3">
        <v>0</v>
      </c>
      <c r="BE125" s="3">
        <v>0</v>
      </c>
      <c r="BF125" s="3">
        <v>0</v>
      </c>
      <c r="BG125" s="241">
        <v>0</v>
      </c>
      <c r="BH125" s="242">
        <v>0</v>
      </c>
      <c r="BI125" s="242">
        <v>0</v>
      </c>
      <c r="BJ125" s="243">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s="244">
        <v>0</v>
      </c>
      <c r="CJ125" s="244">
        <v>0</v>
      </c>
      <c r="CK125" s="244">
        <v>0</v>
      </c>
      <c r="CL125" s="244">
        <v>0</v>
      </c>
      <c r="CM125" s="241">
        <v>0</v>
      </c>
      <c r="CN125" s="242">
        <v>0</v>
      </c>
      <c r="CO125" s="242">
        <v>0</v>
      </c>
      <c r="CP125" s="243">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1">
        <v>0</v>
      </c>
      <c r="DO125" s="244">
        <v>0</v>
      </c>
      <c r="DP125" s="244">
        <v>0</v>
      </c>
      <c r="DQ125" s="244">
        <v>0</v>
      </c>
      <c r="DR125" s="244">
        <v>0</v>
      </c>
      <c r="DS125" s="241">
        <v>0</v>
      </c>
      <c r="DT125" s="242">
        <v>0</v>
      </c>
      <c r="DU125" s="242">
        <v>0</v>
      </c>
      <c r="DV125" s="243">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s="244">
        <v>0</v>
      </c>
      <c r="EV125" s="244">
        <v>0</v>
      </c>
      <c r="EW125" s="244">
        <v>0</v>
      </c>
      <c r="EX125" s="244">
        <v>0</v>
      </c>
      <c r="EY125" s="241">
        <v>0</v>
      </c>
      <c r="EZ125" s="242">
        <v>0</v>
      </c>
      <c r="FA125" s="242">
        <v>0</v>
      </c>
      <c r="FB125" s="243">
        <v>0</v>
      </c>
      <c r="FC125">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0</v>
      </c>
      <c r="HH125">
        <v>0</v>
      </c>
      <c r="HI125">
        <v>0</v>
      </c>
      <c r="HJ125">
        <v>0</v>
      </c>
      <c r="HK125">
        <v>0</v>
      </c>
      <c r="HL125">
        <v>3</v>
      </c>
      <c r="HM125">
        <v>4</v>
      </c>
      <c r="HN125">
        <v>0</v>
      </c>
      <c r="HO125">
        <v>0</v>
      </c>
      <c r="HP125">
        <v>0</v>
      </c>
      <c r="HQ125" s="139">
        <v>2</v>
      </c>
      <c r="HR125" s="140">
        <v>1</v>
      </c>
      <c r="HS125" s="140">
        <v>0</v>
      </c>
      <c r="HT125" s="140">
        <v>0</v>
      </c>
      <c r="HU125" s="140">
        <v>0</v>
      </c>
      <c r="HV125" s="139">
        <v>0</v>
      </c>
      <c r="HW125" s="140">
        <v>0</v>
      </c>
      <c r="HX125" s="140">
        <v>0</v>
      </c>
      <c r="HY125" s="140">
        <v>0</v>
      </c>
      <c r="HZ125" s="140">
        <v>0</v>
      </c>
      <c r="IA125" s="139">
        <v>0</v>
      </c>
      <c r="IB125" s="140">
        <v>0</v>
      </c>
      <c r="IC125" s="140">
        <v>0</v>
      </c>
      <c r="ID125" s="140">
        <v>0</v>
      </c>
      <c r="IE125" s="140">
        <v>0</v>
      </c>
      <c r="IF125" s="139">
        <v>5</v>
      </c>
      <c r="IG125" s="140">
        <v>5</v>
      </c>
      <c r="IH125" s="140">
        <v>0</v>
      </c>
      <c r="II125" s="140">
        <v>0</v>
      </c>
      <c r="IJ125" s="140">
        <v>0</v>
      </c>
      <c r="IK125" s="140">
        <v>0</v>
      </c>
      <c r="IL125" s="140">
        <v>0</v>
      </c>
      <c r="IM125" s="140">
        <v>0</v>
      </c>
      <c r="IN125" s="139">
        <v>0</v>
      </c>
      <c r="IO125" s="140">
        <v>0</v>
      </c>
      <c r="IP125" s="140">
        <v>0</v>
      </c>
      <c r="IQ125" s="140">
        <v>0</v>
      </c>
      <c r="IR125" s="141">
        <v>0</v>
      </c>
      <c r="IS125" s="139">
        <v>0</v>
      </c>
      <c r="IT125" s="141">
        <v>1</v>
      </c>
      <c r="IU125" s="141">
        <v>7</v>
      </c>
      <c r="IV125" s="141">
        <v>3</v>
      </c>
      <c r="IW125" s="180">
        <v>10</v>
      </c>
      <c r="IX125" s="182">
        <v>0.1</v>
      </c>
      <c r="IY125" s="182">
        <v>0</v>
      </c>
      <c r="IZ125" s="183">
        <v>0</v>
      </c>
      <c r="JA125" s="140">
        <v>0</v>
      </c>
      <c r="JB125" s="140">
        <v>0</v>
      </c>
      <c r="JC125" s="1" t="s">
        <v>427</v>
      </c>
      <c r="JD125" s="1" t="s">
        <v>427</v>
      </c>
      <c r="JE125" s="1" t="s">
        <v>427</v>
      </c>
      <c r="JF125" s="1" t="s">
        <v>427</v>
      </c>
      <c r="JG125" s="1">
        <v>0</v>
      </c>
      <c r="JH125" s="1">
        <v>0</v>
      </c>
      <c r="JI125" s="284"/>
      <c r="JM125" s="261"/>
      <c r="JN125" s="262"/>
      <c r="JO125" s="284"/>
      <c r="JP125" s="284"/>
    </row>
    <row r="126" spans="1:276" x14ac:dyDescent="0.25">
      <c r="A126" s="2">
        <f>IF(OR('Table 1'!$L$2="All Regions",'Table 1'!$L$2=" "), 1,IF('Table 1'!$L$2='DATA TEMPLATE 1617'!L126,1,0))</f>
        <v>1</v>
      </c>
      <c r="B126" s="2">
        <f>IF(OR('Table 1'!$L$3="All Disciplines",'Table 1'!$L$3=" "), 1,IF('Table 1'!$L$3='DATA TEMPLATE 1617'!M126,1,0))</f>
        <v>1</v>
      </c>
      <c r="C126" s="2">
        <f>IF(OR('Table 1'!$L$4="All Organisations",'Table 1'!$L$4=" "), 1,IF('Table 1'!$L$4='DATA TEMPLATE 1617'!N126,1,0))</f>
        <v>1</v>
      </c>
      <c r="D126" s="2">
        <f t="shared" ref="D126:D155" si="6">SUM(A126:C126)</f>
        <v>3</v>
      </c>
      <c r="E126" s="236">
        <f>IF('Table 2'!$L$2="All Diverse Led",$IZ126,IF('Table 2'!$L$2='DATA TEMPLATE 1617'!JG126,4,0))</f>
        <v>0</v>
      </c>
      <c r="F126" s="236">
        <f>IF('Table 2'!$L$2="All Diverse Led",$IZ126,IF('Table 2'!$L$2='DATA TEMPLATE 1617'!JH126,4,0))</f>
        <v>0</v>
      </c>
      <c r="G126" s="237">
        <f t="shared" si="4"/>
        <v>0</v>
      </c>
      <c r="H126" s="1" t="s">
        <v>471</v>
      </c>
      <c r="I126" s="1">
        <v>0</v>
      </c>
      <c r="J126" s="1" t="b">
        <v>0</v>
      </c>
      <c r="K126" s="284">
        <v>124</v>
      </c>
      <c r="L126" t="s">
        <v>439</v>
      </c>
      <c r="M126" t="s">
        <v>440</v>
      </c>
      <c r="N126" s="323" t="s">
        <v>458</v>
      </c>
      <c r="O126" s="76">
        <v>35239</v>
      </c>
      <c r="P126" s="76">
        <v>75434</v>
      </c>
      <c r="Q126" s="76">
        <v>1858</v>
      </c>
      <c r="R126" s="76">
        <v>0</v>
      </c>
      <c r="S126" s="76">
        <v>0</v>
      </c>
      <c r="T126" s="76">
        <v>112531</v>
      </c>
      <c r="U126">
        <v>93278</v>
      </c>
      <c r="V126">
        <v>5719</v>
      </c>
      <c r="W126">
        <v>0</v>
      </c>
      <c r="X126">
        <v>0</v>
      </c>
      <c r="Y126">
        <v>7403</v>
      </c>
      <c r="AB126">
        <v>2599</v>
      </c>
      <c r="AC126">
        <v>0</v>
      </c>
      <c r="AD126">
        <v>108999</v>
      </c>
      <c r="AE126" s="1">
        <v>30</v>
      </c>
      <c r="AF126" s="1">
        <v>6</v>
      </c>
      <c r="AG126" s="1">
        <v>480</v>
      </c>
      <c r="AH126" s="1">
        <v>500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1">
        <v>0</v>
      </c>
      <c r="BC126" s="3">
        <v>0</v>
      </c>
      <c r="BD126" s="3">
        <v>0</v>
      </c>
      <c r="BE126" s="3">
        <v>0</v>
      </c>
      <c r="BF126" s="3">
        <v>0</v>
      </c>
      <c r="BG126" s="241">
        <v>0</v>
      </c>
      <c r="BH126" s="242">
        <v>0</v>
      </c>
      <c r="BI126" s="242">
        <v>0</v>
      </c>
      <c r="BJ126" s="243">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s="244">
        <v>0</v>
      </c>
      <c r="CJ126" s="244">
        <v>0</v>
      </c>
      <c r="CK126" s="244">
        <v>0</v>
      </c>
      <c r="CL126" s="244">
        <v>0</v>
      </c>
      <c r="CM126" s="241">
        <v>0</v>
      </c>
      <c r="CN126" s="242">
        <v>0</v>
      </c>
      <c r="CO126" s="242">
        <v>0</v>
      </c>
      <c r="CP126" s="243">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1">
        <v>0</v>
      </c>
      <c r="DO126" s="244">
        <v>0</v>
      </c>
      <c r="DP126" s="244">
        <v>0</v>
      </c>
      <c r="DQ126" s="244">
        <v>0</v>
      </c>
      <c r="DR126" s="244">
        <v>0</v>
      </c>
      <c r="DS126" s="241">
        <v>0</v>
      </c>
      <c r="DT126" s="242">
        <v>0</v>
      </c>
      <c r="DU126" s="242">
        <v>0</v>
      </c>
      <c r="DV126" s="243">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s="244">
        <v>0</v>
      </c>
      <c r="EV126" s="244">
        <v>0</v>
      </c>
      <c r="EW126" s="244">
        <v>0</v>
      </c>
      <c r="EX126" s="244">
        <v>0</v>
      </c>
      <c r="EY126" s="241">
        <v>0</v>
      </c>
      <c r="EZ126" s="242">
        <v>0</v>
      </c>
      <c r="FA126" s="242">
        <v>0</v>
      </c>
      <c r="FB126" s="243">
        <v>0</v>
      </c>
      <c r="FC126">
        <v>0</v>
      </c>
      <c r="FD126">
        <v>0</v>
      </c>
      <c r="FE126">
        <v>0</v>
      </c>
      <c r="FF126">
        <v>0</v>
      </c>
      <c r="FG126">
        <v>0</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v>0</v>
      </c>
      <c r="GD126">
        <v>0</v>
      </c>
      <c r="GE126">
        <v>0</v>
      </c>
      <c r="GF126">
        <v>0</v>
      </c>
      <c r="GG126">
        <v>0</v>
      </c>
      <c r="GH126">
        <v>0</v>
      </c>
      <c r="GI126">
        <v>0</v>
      </c>
      <c r="GJ126">
        <v>0</v>
      </c>
      <c r="GK126">
        <v>0</v>
      </c>
      <c r="GL126">
        <v>0</v>
      </c>
      <c r="GM126">
        <v>0</v>
      </c>
      <c r="GN126">
        <v>0</v>
      </c>
      <c r="GO126">
        <v>4</v>
      </c>
      <c r="GP126">
        <v>0</v>
      </c>
      <c r="GQ126">
        <v>0</v>
      </c>
      <c r="GR126">
        <v>0</v>
      </c>
      <c r="GS126">
        <v>0</v>
      </c>
      <c r="GT126">
        <v>0</v>
      </c>
      <c r="GU126">
        <v>0</v>
      </c>
      <c r="GV126">
        <v>0</v>
      </c>
      <c r="GW126">
        <v>0</v>
      </c>
      <c r="GX126">
        <v>0</v>
      </c>
      <c r="GY126">
        <v>0</v>
      </c>
      <c r="GZ126">
        <v>0</v>
      </c>
      <c r="HA126">
        <v>0</v>
      </c>
      <c r="HB126">
        <v>0</v>
      </c>
      <c r="HC126">
        <v>0</v>
      </c>
      <c r="HD126">
        <v>0</v>
      </c>
      <c r="HE126">
        <v>0</v>
      </c>
      <c r="HF126">
        <v>0</v>
      </c>
      <c r="HG126">
        <v>0</v>
      </c>
      <c r="HH126">
        <v>0</v>
      </c>
      <c r="HI126">
        <v>0</v>
      </c>
      <c r="HJ126">
        <v>0</v>
      </c>
      <c r="HK126">
        <v>0</v>
      </c>
      <c r="HL126">
        <v>3</v>
      </c>
      <c r="HM126">
        <v>3</v>
      </c>
      <c r="HN126">
        <v>0</v>
      </c>
      <c r="HO126">
        <v>0</v>
      </c>
      <c r="HP126">
        <v>0</v>
      </c>
      <c r="HQ126" s="139">
        <v>0</v>
      </c>
      <c r="HR126" s="140">
        <v>0</v>
      </c>
      <c r="HS126" s="140">
        <v>0</v>
      </c>
      <c r="HT126" s="140">
        <v>0</v>
      </c>
      <c r="HU126" s="140">
        <v>0</v>
      </c>
      <c r="HV126" s="139">
        <v>0</v>
      </c>
      <c r="HW126" s="140">
        <v>0</v>
      </c>
      <c r="HX126" s="140">
        <v>0</v>
      </c>
      <c r="HY126" s="140">
        <v>0</v>
      </c>
      <c r="HZ126" s="140">
        <v>0</v>
      </c>
      <c r="IA126" s="139">
        <v>0</v>
      </c>
      <c r="IB126" s="140">
        <v>0</v>
      </c>
      <c r="IC126" s="140">
        <v>0</v>
      </c>
      <c r="ID126" s="140">
        <v>0</v>
      </c>
      <c r="IE126" s="140">
        <v>0</v>
      </c>
      <c r="IF126" s="139">
        <v>3</v>
      </c>
      <c r="IG126" s="140">
        <v>3</v>
      </c>
      <c r="IH126" s="140">
        <v>0</v>
      </c>
      <c r="II126" s="140">
        <v>0</v>
      </c>
      <c r="IJ126" s="140">
        <v>0</v>
      </c>
      <c r="IK126" s="140">
        <v>0</v>
      </c>
      <c r="IL126" s="140">
        <v>0</v>
      </c>
      <c r="IM126" s="140">
        <v>0</v>
      </c>
      <c r="IN126" s="139">
        <v>0</v>
      </c>
      <c r="IO126" s="140">
        <v>0</v>
      </c>
      <c r="IP126" s="140">
        <v>0</v>
      </c>
      <c r="IQ126" s="140">
        <v>0</v>
      </c>
      <c r="IR126" s="141">
        <v>0</v>
      </c>
      <c r="IS126" s="139">
        <v>0</v>
      </c>
      <c r="IT126" s="141">
        <v>1</v>
      </c>
      <c r="IU126" s="141">
        <v>6</v>
      </c>
      <c r="IV126" s="141">
        <v>0</v>
      </c>
      <c r="IW126" s="180">
        <v>6</v>
      </c>
      <c r="IX126" s="182">
        <v>0.16666666666666666</v>
      </c>
      <c r="IY126" s="182">
        <v>0</v>
      </c>
      <c r="IZ126" s="183">
        <v>0</v>
      </c>
      <c r="JA126" s="140">
        <v>0</v>
      </c>
      <c r="JB126" s="140">
        <v>0</v>
      </c>
      <c r="JC126" s="1" t="s">
        <v>427</v>
      </c>
      <c r="JD126" s="1" t="s">
        <v>427</v>
      </c>
      <c r="JE126" s="1" t="s">
        <v>427</v>
      </c>
      <c r="JF126" s="1" t="s">
        <v>427</v>
      </c>
      <c r="JG126" s="1">
        <v>0</v>
      </c>
      <c r="JH126" s="1">
        <v>0</v>
      </c>
      <c r="JI126" s="284"/>
      <c r="JM126" s="261"/>
      <c r="JN126" s="262"/>
      <c r="JO126" s="284"/>
      <c r="JP126" s="284"/>
    </row>
    <row r="127" spans="1:276" x14ac:dyDescent="0.25">
      <c r="A127" s="2">
        <f>IF(OR('Table 1'!$L$2="All Regions",'Table 1'!$L$2=" "), 1,IF('Table 1'!$L$2='DATA TEMPLATE 1617'!L127,1,0))</f>
        <v>1</v>
      </c>
      <c r="B127" s="2">
        <f>IF(OR('Table 1'!$L$3="All Disciplines",'Table 1'!$L$3=" "), 1,IF('Table 1'!$L$3='DATA TEMPLATE 1617'!M127,1,0))</f>
        <v>1</v>
      </c>
      <c r="C127" s="2">
        <f>IF(OR('Table 1'!$L$4="All Organisations",'Table 1'!$L$4=" "), 1,IF('Table 1'!$L$4='DATA TEMPLATE 1617'!N127,1,0))</f>
        <v>1</v>
      </c>
      <c r="D127" s="2">
        <f t="shared" si="6"/>
        <v>3</v>
      </c>
      <c r="E127" s="236">
        <f>IF('Table 2'!$L$2="All Diverse Led",$IZ127,IF('Table 2'!$L$2='DATA TEMPLATE 1617'!JG127,4,0))</f>
        <v>0</v>
      </c>
      <c r="F127" s="236">
        <f>IF('Table 2'!$L$2="All Diverse Led",$IZ127,IF('Table 2'!$L$2='DATA TEMPLATE 1617'!JH127,4,0))</f>
        <v>0</v>
      </c>
      <c r="G127" s="237">
        <f t="shared" ref="G127:G188" si="7">SUM(E127:F127)</f>
        <v>0</v>
      </c>
      <c r="H127" s="1" t="s">
        <v>471</v>
      </c>
      <c r="I127" s="1">
        <v>0</v>
      </c>
      <c r="J127" s="1" t="b">
        <v>0</v>
      </c>
      <c r="K127" s="284">
        <v>125</v>
      </c>
      <c r="L127" t="s">
        <v>439</v>
      </c>
      <c r="M127" t="s">
        <v>437</v>
      </c>
      <c r="N127" s="323" t="s">
        <v>460</v>
      </c>
      <c r="O127" s="76">
        <v>554408</v>
      </c>
      <c r="P127" s="76">
        <v>538536</v>
      </c>
      <c r="Q127" s="76">
        <v>142281</v>
      </c>
      <c r="R127" s="76">
        <v>0</v>
      </c>
      <c r="S127" s="76">
        <v>196872</v>
      </c>
      <c r="T127" s="76">
        <v>1432097</v>
      </c>
      <c r="U127">
        <v>933515</v>
      </c>
      <c r="V127">
        <v>141115</v>
      </c>
      <c r="W127">
        <v>195861</v>
      </c>
      <c r="X127">
        <v>76481</v>
      </c>
      <c r="Y127">
        <v>6250</v>
      </c>
      <c r="AB127">
        <v>174590</v>
      </c>
      <c r="AC127">
        <v>0</v>
      </c>
      <c r="AD127">
        <v>1527812</v>
      </c>
      <c r="AE127" s="1">
        <v>34</v>
      </c>
      <c r="AF127" s="1">
        <v>118</v>
      </c>
      <c r="AG127" s="1">
        <v>0</v>
      </c>
      <c r="AH127" s="1">
        <v>0</v>
      </c>
      <c r="AI127" s="1">
        <v>0</v>
      </c>
      <c r="AJ127" s="1">
        <v>0</v>
      </c>
      <c r="AK127" s="1">
        <v>0</v>
      </c>
      <c r="AL127" s="1">
        <v>0</v>
      </c>
      <c r="AM127" s="1">
        <v>0</v>
      </c>
      <c r="AN127" s="1">
        <v>0</v>
      </c>
      <c r="AO127" s="1">
        <v>0</v>
      </c>
      <c r="AP127" s="1">
        <v>0</v>
      </c>
      <c r="AQ127" s="1">
        <v>0</v>
      </c>
      <c r="AR127" s="1">
        <v>0</v>
      </c>
      <c r="AS127" s="1">
        <v>0</v>
      </c>
      <c r="AT127" s="1">
        <v>0</v>
      </c>
      <c r="AU127" s="1">
        <v>0</v>
      </c>
      <c r="AV127" s="1">
        <v>0</v>
      </c>
      <c r="AW127" s="1">
        <v>0</v>
      </c>
      <c r="AX127" s="1">
        <v>0</v>
      </c>
      <c r="AY127" s="1">
        <v>0</v>
      </c>
      <c r="AZ127" s="1">
        <v>0</v>
      </c>
      <c r="BA127" s="1">
        <v>0</v>
      </c>
      <c r="BB127" s="1">
        <v>0</v>
      </c>
      <c r="BC127" s="3">
        <v>0</v>
      </c>
      <c r="BD127" s="3">
        <v>0</v>
      </c>
      <c r="BE127" s="3">
        <v>0</v>
      </c>
      <c r="BF127" s="3">
        <v>0</v>
      </c>
      <c r="BG127" s="241">
        <v>0</v>
      </c>
      <c r="BH127" s="242">
        <v>0</v>
      </c>
      <c r="BI127" s="242">
        <v>0</v>
      </c>
      <c r="BJ127" s="243">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s="244">
        <v>0</v>
      </c>
      <c r="CJ127" s="244">
        <v>0</v>
      </c>
      <c r="CK127" s="244">
        <v>0</v>
      </c>
      <c r="CL127" s="244">
        <v>0</v>
      </c>
      <c r="CM127" s="241">
        <v>0</v>
      </c>
      <c r="CN127" s="242">
        <v>0</v>
      </c>
      <c r="CO127" s="242">
        <v>0</v>
      </c>
      <c r="CP127" s="243">
        <v>0</v>
      </c>
      <c r="CQ127" s="1">
        <v>1</v>
      </c>
      <c r="CR127" s="1">
        <v>1</v>
      </c>
      <c r="CS127" s="1">
        <v>0</v>
      </c>
      <c r="CT127" s="1">
        <v>120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1">
        <v>0</v>
      </c>
      <c r="DO127" s="244">
        <v>0</v>
      </c>
      <c r="DP127" s="244">
        <v>0</v>
      </c>
      <c r="DQ127" s="244">
        <v>0</v>
      </c>
      <c r="DR127" s="244">
        <v>0</v>
      </c>
      <c r="DS127" s="241">
        <v>0</v>
      </c>
      <c r="DT127" s="242">
        <v>0</v>
      </c>
      <c r="DU127" s="242">
        <v>0</v>
      </c>
      <c r="DV127" s="243">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s="244">
        <v>0</v>
      </c>
      <c r="EV127" s="244">
        <v>0</v>
      </c>
      <c r="EW127" s="244">
        <v>0</v>
      </c>
      <c r="EX127" s="244">
        <v>0</v>
      </c>
      <c r="EY127" s="241">
        <v>0</v>
      </c>
      <c r="EZ127" s="242">
        <v>0</v>
      </c>
      <c r="FA127" s="242">
        <v>0</v>
      </c>
      <c r="FB127" s="243">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3</v>
      </c>
      <c r="FX127">
        <v>3600</v>
      </c>
      <c r="FY127">
        <v>200</v>
      </c>
      <c r="FZ127">
        <v>0</v>
      </c>
      <c r="GA127">
        <v>75</v>
      </c>
      <c r="GB127">
        <v>0</v>
      </c>
      <c r="GC127">
        <v>1</v>
      </c>
      <c r="GD127">
        <v>1200</v>
      </c>
      <c r="GE127">
        <v>500</v>
      </c>
      <c r="GF127">
        <v>0</v>
      </c>
      <c r="GG127">
        <v>50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4</v>
      </c>
      <c r="HM127">
        <v>7</v>
      </c>
      <c r="HN127">
        <v>0</v>
      </c>
      <c r="HO127">
        <v>0</v>
      </c>
      <c r="HP127">
        <v>0</v>
      </c>
      <c r="HQ127" s="139">
        <v>1</v>
      </c>
      <c r="HR127" s="140">
        <v>1</v>
      </c>
      <c r="HS127" s="140">
        <v>0</v>
      </c>
      <c r="HT127" s="140">
        <v>0</v>
      </c>
      <c r="HU127" s="140">
        <v>0</v>
      </c>
      <c r="HV127" s="139">
        <v>0</v>
      </c>
      <c r="HW127" s="140">
        <v>0</v>
      </c>
      <c r="HX127" s="140">
        <v>0</v>
      </c>
      <c r="HY127" s="140">
        <v>0</v>
      </c>
      <c r="HZ127" s="140">
        <v>0</v>
      </c>
      <c r="IA127" s="139">
        <v>0</v>
      </c>
      <c r="IB127" s="140">
        <v>0</v>
      </c>
      <c r="IC127" s="140">
        <v>0</v>
      </c>
      <c r="ID127" s="140">
        <v>0</v>
      </c>
      <c r="IE127" s="140">
        <v>0</v>
      </c>
      <c r="IF127" s="139">
        <v>5</v>
      </c>
      <c r="IG127" s="140">
        <v>8</v>
      </c>
      <c r="IH127" s="140">
        <v>0</v>
      </c>
      <c r="II127" s="140">
        <v>0</v>
      </c>
      <c r="IJ127" s="140">
        <v>0</v>
      </c>
      <c r="IK127" s="140">
        <v>0</v>
      </c>
      <c r="IL127" s="140">
        <v>0</v>
      </c>
      <c r="IM127" s="140">
        <v>0</v>
      </c>
      <c r="IN127" s="139">
        <v>0</v>
      </c>
      <c r="IO127" s="140">
        <v>0</v>
      </c>
      <c r="IP127" s="140">
        <v>0</v>
      </c>
      <c r="IQ127" s="140">
        <v>0</v>
      </c>
      <c r="IR127" s="141">
        <v>0</v>
      </c>
      <c r="IS127" s="139">
        <v>0</v>
      </c>
      <c r="IT127" s="141">
        <v>5</v>
      </c>
      <c r="IU127" s="141">
        <v>11</v>
      </c>
      <c r="IV127" s="141">
        <v>2</v>
      </c>
      <c r="IW127" s="180">
        <v>13</v>
      </c>
      <c r="IX127" s="182">
        <v>0.38461538461538464</v>
      </c>
      <c r="IY127" s="182">
        <v>0</v>
      </c>
      <c r="IZ127" s="183">
        <v>0</v>
      </c>
      <c r="JA127" s="140">
        <v>0</v>
      </c>
      <c r="JB127" s="140">
        <v>0</v>
      </c>
      <c r="JC127" s="1" t="s">
        <v>427</v>
      </c>
      <c r="JD127" s="1" t="s">
        <v>427</v>
      </c>
      <c r="JE127" s="1" t="s">
        <v>427</v>
      </c>
      <c r="JF127" s="1" t="s">
        <v>427</v>
      </c>
      <c r="JG127" s="1">
        <v>0</v>
      </c>
      <c r="JH127" s="1">
        <v>0</v>
      </c>
      <c r="JI127" s="284"/>
      <c r="JM127" s="261"/>
      <c r="JN127" s="262"/>
      <c r="JO127" s="284"/>
      <c r="JP127" s="284"/>
    </row>
    <row r="128" spans="1:276" x14ac:dyDescent="0.25">
      <c r="A128" s="2">
        <f>IF(OR('Table 1'!$L$2="All Regions",'Table 1'!$L$2=" "), 1,IF('Table 1'!$L$2='DATA TEMPLATE 1617'!L128,1,0))</f>
        <v>1</v>
      </c>
      <c r="B128" s="2">
        <f>IF(OR('Table 1'!$L$3="All Disciplines",'Table 1'!$L$3=" "), 1,IF('Table 1'!$L$3='DATA TEMPLATE 1617'!M128,1,0))</f>
        <v>1</v>
      </c>
      <c r="C128" s="2">
        <f>IF(OR('Table 1'!$L$4="All Organisations",'Table 1'!$L$4=" "), 1,IF('Table 1'!$L$4='DATA TEMPLATE 1617'!N128,1,0))</f>
        <v>1</v>
      </c>
      <c r="D128" s="2">
        <f t="shared" si="6"/>
        <v>3</v>
      </c>
      <c r="E128" s="236">
        <f>IF('Table 2'!$L$2="All Diverse Led",$IZ128,IF('Table 2'!$L$2='DATA TEMPLATE 1617'!JG128,4,0))</f>
        <v>0</v>
      </c>
      <c r="F128" s="236">
        <f>IF('Table 2'!$L$2="All Diverse Led",$IZ128,IF('Table 2'!$L$2='DATA TEMPLATE 1617'!JH128,4,0))</f>
        <v>0</v>
      </c>
      <c r="G128" s="237">
        <f t="shared" si="7"/>
        <v>0</v>
      </c>
      <c r="H128" s="1" t="s">
        <v>471</v>
      </c>
      <c r="I128" s="1">
        <v>0</v>
      </c>
      <c r="J128" s="1" t="b">
        <v>0</v>
      </c>
      <c r="K128" s="284">
        <v>126</v>
      </c>
      <c r="L128" t="s">
        <v>439</v>
      </c>
      <c r="M128" t="s">
        <v>442</v>
      </c>
      <c r="N128" s="323" t="s">
        <v>460</v>
      </c>
      <c r="O128" s="76">
        <v>1185708</v>
      </c>
      <c r="P128" s="76">
        <v>459901</v>
      </c>
      <c r="Q128" s="76">
        <v>417490</v>
      </c>
      <c r="R128" s="76">
        <v>2500</v>
      </c>
      <c r="S128" s="76">
        <v>0</v>
      </c>
      <c r="T128" s="76">
        <v>2065599</v>
      </c>
      <c r="U128">
        <v>0</v>
      </c>
      <c r="V128">
        <v>78654</v>
      </c>
      <c r="W128">
        <v>1328641</v>
      </c>
      <c r="X128">
        <v>143703</v>
      </c>
      <c r="Y128">
        <v>81984</v>
      </c>
      <c r="AB128">
        <v>365013</v>
      </c>
      <c r="AC128">
        <v>111685</v>
      </c>
      <c r="AD128">
        <v>2109680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1">
        <v>0</v>
      </c>
      <c r="BC128" s="3">
        <v>0</v>
      </c>
      <c r="BD128" s="3">
        <v>0</v>
      </c>
      <c r="BE128" s="3">
        <v>0</v>
      </c>
      <c r="BF128" s="3">
        <v>0</v>
      </c>
      <c r="BG128" s="241">
        <v>0</v>
      </c>
      <c r="BH128" s="242">
        <v>0</v>
      </c>
      <c r="BI128" s="242">
        <v>0</v>
      </c>
      <c r="BJ128" s="243">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s="244">
        <v>0</v>
      </c>
      <c r="CJ128" s="244">
        <v>0</v>
      </c>
      <c r="CK128" s="244">
        <v>0</v>
      </c>
      <c r="CL128" s="244">
        <v>0</v>
      </c>
      <c r="CM128" s="241">
        <v>0</v>
      </c>
      <c r="CN128" s="242">
        <v>0</v>
      </c>
      <c r="CO128" s="242">
        <v>0</v>
      </c>
      <c r="CP128" s="243">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1">
        <v>0</v>
      </c>
      <c r="DO128" s="244">
        <v>0</v>
      </c>
      <c r="DP128" s="244">
        <v>0</v>
      </c>
      <c r="DQ128" s="244">
        <v>0</v>
      </c>
      <c r="DR128" s="244">
        <v>0</v>
      </c>
      <c r="DS128" s="241">
        <v>0</v>
      </c>
      <c r="DT128" s="242">
        <v>0</v>
      </c>
      <c r="DU128" s="242">
        <v>0</v>
      </c>
      <c r="DV128" s="243">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s="244">
        <v>0</v>
      </c>
      <c r="EV128" s="244">
        <v>0</v>
      </c>
      <c r="EW128" s="244">
        <v>0</v>
      </c>
      <c r="EX128" s="244">
        <v>0</v>
      </c>
      <c r="EY128" s="241">
        <v>0</v>
      </c>
      <c r="EZ128" s="242">
        <v>0</v>
      </c>
      <c r="FA128" s="242">
        <v>0</v>
      </c>
      <c r="FB128" s="243">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21</v>
      </c>
      <c r="FX128">
        <v>1300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20</v>
      </c>
      <c r="HD128">
        <v>15</v>
      </c>
      <c r="HE128">
        <v>0</v>
      </c>
      <c r="HF128">
        <v>0</v>
      </c>
      <c r="HG128">
        <v>0</v>
      </c>
      <c r="HH128">
        <v>0</v>
      </c>
      <c r="HI128">
        <v>0</v>
      </c>
      <c r="HJ128">
        <v>0</v>
      </c>
      <c r="HK128">
        <v>0</v>
      </c>
      <c r="HL128">
        <v>5</v>
      </c>
      <c r="HM128">
        <v>8</v>
      </c>
      <c r="HN128">
        <v>0</v>
      </c>
      <c r="HO128">
        <v>0</v>
      </c>
      <c r="HP128">
        <v>0</v>
      </c>
      <c r="HQ128" s="139">
        <v>5</v>
      </c>
      <c r="HR128" s="140">
        <v>2</v>
      </c>
      <c r="HS128" s="140">
        <v>0</v>
      </c>
      <c r="HT128" s="140">
        <v>0</v>
      </c>
      <c r="HU128" s="140">
        <v>0</v>
      </c>
      <c r="HV128" s="139">
        <v>0</v>
      </c>
      <c r="HW128" s="140">
        <v>0</v>
      </c>
      <c r="HX128" s="140">
        <v>0</v>
      </c>
      <c r="HY128" s="140">
        <v>0</v>
      </c>
      <c r="HZ128" s="140">
        <v>0</v>
      </c>
      <c r="IA128" s="139">
        <v>0</v>
      </c>
      <c r="IB128" s="140">
        <v>0</v>
      </c>
      <c r="IC128" s="140">
        <v>0</v>
      </c>
      <c r="ID128" s="140">
        <v>0</v>
      </c>
      <c r="IE128" s="140">
        <v>0</v>
      </c>
      <c r="IF128" s="139">
        <v>10</v>
      </c>
      <c r="IG128" s="140">
        <v>10</v>
      </c>
      <c r="IH128" s="140">
        <v>0</v>
      </c>
      <c r="II128" s="140">
        <v>0</v>
      </c>
      <c r="IJ128" s="140">
        <v>0</v>
      </c>
      <c r="IK128" s="140">
        <v>0</v>
      </c>
      <c r="IL128" s="140">
        <v>0</v>
      </c>
      <c r="IM128" s="140">
        <v>0</v>
      </c>
      <c r="IN128" s="139">
        <v>0</v>
      </c>
      <c r="IO128" s="140">
        <v>0</v>
      </c>
      <c r="IP128" s="140">
        <v>0</v>
      </c>
      <c r="IQ128" s="140">
        <v>0</v>
      </c>
      <c r="IR128" s="141">
        <v>0</v>
      </c>
      <c r="IS128" s="139">
        <v>0</v>
      </c>
      <c r="IT128" s="141">
        <v>3</v>
      </c>
      <c r="IU128" s="141">
        <v>13</v>
      </c>
      <c r="IV128" s="141">
        <v>7</v>
      </c>
      <c r="IW128" s="180">
        <v>20</v>
      </c>
      <c r="IX128" s="182">
        <v>0.15</v>
      </c>
      <c r="IY128" s="182">
        <v>0</v>
      </c>
      <c r="IZ128" s="183">
        <v>0</v>
      </c>
      <c r="JA128" s="140">
        <v>0</v>
      </c>
      <c r="JB128" s="140">
        <v>0</v>
      </c>
      <c r="JC128" s="1" t="s">
        <v>427</v>
      </c>
      <c r="JD128" s="1" t="s">
        <v>427</v>
      </c>
      <c r="JE128" s="1" t="s">
        <v>427</v>
      </c>
      <c r="JF128" s="1" t="s">
        <v>427</v>
      </c>
      <c r="JG128" s="1">
        <v>0</v>
      </c>
      <c r="JH128" s="1">
        <v>0</v>
      </c>
      <c r="JI128" s="284"/>
      <c r="JM128" s="261"/>
      <c r="JN128" s="262"/>
      <c r="JO128" s="284"/>
      <c r="JP128" s="284"/>
    </row>
    <row r="129" spans="1:276" x14ac:dyDescent="0.25">
      <c r="A129" s="2">
        <f>IF(OR('Table 1'!$L$2="All Regions",'Table 1'!$L$2=" "), 1,IF('Table 1'!$L$2='DATA TEMPLATE 1617'!L129,1,0))</f>
        <v>1</v>
      </c>
      <c r="B129" s="2">
        <f>IF(OR('Table 1'!$L$3="All Disciplines",'Table 1'!$L$3=" "), 1,IF('Table 1'!$L$3='DATA TEMPLATE 1617'!M129,1,0))</f>
        <v>1</v>
      </c>
      <c r="C129" s="2">
        <f>IF(OR('Table 1'!$L$4="All Organisations",'Table 1'!$L$4=" "), 1,IF('Table 1'!$L$4='DATA TEMPLATE 1617'!N129,1,0))</f>
        <v>1</v>
      </c>
      <c r="D129" s="2">
        <f t="shared" si="6"/>
        <v>3</v>
      </c>
      <c r="E129" s="236">
        <f>IF('Table 2'!$L$2="All Diverse Led",$IZ129,IF('Table 2'!$L$2='DATA TEMPLATE 1617'!JG129,4,0))</f>
        <v>0</v>
      </c>
      <c r="F129" s="236">
        <f>IF('Table 2'!$L$2="All Diverse Led",$IZ129,IF('Table 2'!$L$2='DATA TEMPLATE 1617'!JH129,4,0))</f>
        <v>0</v>
      </c>
      <c r="G129" s="237">
        <f t="shared" si="7"/>
        <v>0</v>
      </c>
      <c r="H129" s="1" t="s">
        <v>471</v>
      </c>
      <c r="I129" s="1">
        <v>0</v>
      </c>
      <c r="J129" s="1" t="b">
        <v>0</v>
      </c>
      <c r="K129" s="284">
        <v>127</v>
      </c>
      <c r="L129" t="s">
        <v>439</v>
      </c>
      <c r="M129" t="s">
        <v>436</v>
      </c>
      <c r="N129" s="323" t="s">
        <v>459</v>
      </c>
      <c r="O129" s="76">
        <v>387762</v>
      </c>
      <c r="P129" s="76">
        <v>206512</v>
      </c>
      <c r="Q129" s="76">
        <v>20592</v>
      </c>
      <c r="R129" s="76">
        <v>0</v>
      </c>
      <c r="S129" s="76">
        <v>0</v>
      </c>
      <c r="T129" s="76">
        <v>614866</v>
      </c>
      <c r="U129">
        <v>199617</v>
      </c>
      <c r="V129">
        <v>14718</v>
      </c>
      <c r="W129">
        <v>0</v>
      </c>
      <c r="X129">
        <v>0</v>
      </c>
      <c r="Y129">
        <v>4200</v>
      </c>
      <c r="AB129">
        <v>86616</v>
      </c>
      <c r="AC129">
        <v>312578</v>
      </c>
      <c r="AD129">
        <v>617729</v>
      </c>
      <c r="AE129" s="1">
        <v>0</v>
      </c>
      <c r="AF129" s="1">
        <v>0</v>
      </c>
      <c r="AG129" s="1">
        <v>0</v>
      </c>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3">
        <v>0</v>
      </c>
      <c r="BD129" s="3">
        <v>0</v>
      </c>
      <c r="BE129" s="3">
        <v>0</v>
      </c>
      <c r="BF129" s="3">
        <v>0</v>
      </c>
      <c r="BG129" s="241">
        <v>0</v>
      </c>
      <c r="BH129" s="242">
        <v>0</v>
      </c>
      <c r="BI129" s="242">
        <v>0</v>
      </c>
      <c r="BJ129" s="243">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s="244">
        <v>0</v>
      </c>
      <c r="CJ129" s="244">
        <v>0</v>
      </c>
      <c r="CK129" s="244">
        <v>0</v>
      </c>
      <c r="CL129" s="244">
        <v>0</v>
      </c>
      <c r="CM129" s="241">
        <v>0</v>
      </c>
      <c r="CN129" s="242">
        <v>0</v>
      </c>
      <c r="CO129" s="242">
        <v>0</v>
      </c>
      <c r="CP129" s="243">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1">
        <v>0</v>
      </c>
      <c r="DO129" s="244">
        <v>0</v>
      </c>
      <c r="DP129" s="244">
        <v>0</v>
      </c>
      <c r="DQ129" s="244">
        <v>0</v>
      </c>
      <c r="DR129" s="244">
        <v>0</v>
      </c>
      <c r="DS129" s="241">
        <v>0</v>
      </c>
      <c r="DT129" s="242">
        <v>0</v>
      </c>
      <c r="DU129" s="242">
        <v>0</v>
      </c>
      <c r="DV129" s="243">
        <v>0</v>
      </c>
      <c r="DW129">
        <v>1</v>
      </c>
      <c r="DX129">
        <v>3</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s="244">
        <v>0</v>
      </c>
      <c r="EV129" s="244">
        <v>0</v>
      </c>
      <c r="EW129" s="244">
        <v>0</v>
      </c>
      <c r="EX129" s="244">
        <v>0</v>
      </c>
      <c r="EY129" s="241">
        <v>0</v>
      </c>
      <c r="EZ129" s="242">
        <v>0</v>
      </c>
      <c r="FA129" s="242">
        <v>0</v>
      </c>
      <c r="FB129" s="243">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10</v>
      </c>
      <c r="FX129">
        <v>3900</v>
      </c>
      <c r="FY129">
        <v>1175</v>
      </c>
      <c r="FZ129">
        <v>0</v>
      </c>
      <c r="GA129">
        <v>2190</v>
      </c>
      <c r="GB129">
        <v>0</v>
      </c>
      <c r="GC129">
        <v>163</v>
      </c>
      <c r="GD129">
        <v>0</v>
      </c>
      <c r="GE129">
        <v>2832</v>
      </c>
      <c r="GF129">
        <v>0</v>
      </c>
      <c r="GG129">
        <v>5114</v>
      </c>
      <c r="GH129">
        <v>0</v>
      </c>
      <c r="GI129">
        <v>0</v>
      </c>
      <c r="GJ129">
        <v>0</v>
      </c>
      <c r="GK129">
        <v>0</v>
      </c>
      <c r="GL129">
        <v>0</v>
      </c>
      <c r="GM129">
        <v>0</v>
      </c>
      <c r="GN129">
        <v>0</v>
      </c>
      <c r="GO129">
        <v>0</v>
      </c>
      <c r="GP129">
        <v>0</v>
      </c>
      <c r="GQ129">
        <v>0</v>
      </c>
      <c r="GR129">
        <v>0</v>
      </c>
      <c r="GS129">
        <v>0</v>
      </c>
      <c r="GT129">
        <v>0</v>
      </c>
      <c r="GU129">
        <v>0</v>
      </c>
      <c r="GV129">
        <v>0</v>
      </c>
      <c r="GW129">
        <v>1</v>
      </c>
      <c r="GX129">
        <v>0</v>
      </c>
      <c r="GY129">
        <v>0</v>
      </c>
      <c r="GZ129">
        <v>0</v>
      </c>
      <c r="HA129">
        <v>0</v>
      </c>
      <c r="HB129">
        <v>0</v>
      </c>
      <c r="HC129">
        <v>0</v>
      </c>
      <c r="HD129">
        <v>0</v>
      </c>
      <c r="HE129">
        <v>0</v>
      </c>
      <c r="HF129">
        <v>0</v>
      </c>
      <c r="HG129">
        <v>0</v>
      </c>
      <c r="HH129">
        <v>0</v>
      </c>
      <c r="HI129">
        <v>0</v>
      </c>
      <c r="HJ129">
        <v>0</v>
      </c>
      <c r="HK129">
        <v>0</v>
      </c>
      <c r="HL129">
        <v>5</v>
      </c>
      <c r="HM129">
        <v>1</v>
      </c>
      <c r="HN129">
        <v>0</v>
      </c>
      <c r="HO129">
        <v>0</v>
      </c>
      <c r="HP129">
        <v>0</v>
      </c>
      <c r="HQ129" s="139">
        <v>2</v>
      </c>
      <c r="HR129" s="140">
        <v>1</v>
      </c>
      <c r="HS129" s="140">
        <v>0</v>
      </c>
      <c r="HT129" s="140">
        <v>0</v>
      </c>
      <c r="HU129" s="140">
        <v>0</v>
      </c>
      <c r="HV129" s="139">
        <v>0</v>
      </c>
      <c r="HW129" s="140">
        <v>0</v>
      </c>
      <c r="HX129" s="140">
        <v>0</v>
      </c>
      <c r="HY129" s="140">
        <v>0</v>
      </c>
      <c r="HZ129" s="140">
        <v>0</v>
      </c>
      <c r="IA129" s="139">
        <v>0</v>
      </c>
      <c r="IB129" s="140">
        <v>0</v>
      </c>
      <c r="IC129" s="140">
        <v>0</v>
      </c>
      <c r="ID129" s="140">
        <v>0</v>
      </c>
      <c r="IE129" s="140">
        <v>0</v>
      </c>
      <c r="IF129" s="139">
        <v>7</v>
      </c>
      <c r="IG129" s="140">
        <v>2</v>
      </c>
      <c r="IH129" s="140">
        <v>0</v>
      </c>
      <c r="II129" s="140">
        <v>0</v>
      </c>
      <c r="IJ129" s="140">
        <v>0</v>
      </c>
      <c r="IK129" s="140">
        <v>0</v>
      </c>
      <c r="IL129" s="140">
        <v>0</v>
      </c>
      <c r="IM129" s="140">
        <v>0</v>
      </c>
      <c r="IN129" s="139">
        <v>0</v>
      </c>
      <c r="IO129" s="140">
        <v>0</v>
      </c>
      <c r="IP129" s="140">
        <v>0</v>
      </c>
      <c r="IQ129" s="140">
        <v>0</v>
      </c>
      <c r="IR129" s="141">
        <v>0</v>
      </c>
      <c r="IS129" s="139">
        <v>0</v>
      </c>
      <c r="IT129" s="141">
        <v>3</v>
      </c>
      <c r="IU129" s="141">
        <v>6</v>
      </c>
      <c r="IV129" s="141">
        <v>3</v>
      </c>
      <c r="IW129" s="180">
        <v>9</v>
      </c>
      <c r="IX129" s="182">
        <v>0.33333333333333331</v>
      </c>
      <c r="IY129" s="182">
        <v>0</v>
      </c>
      <c r="IZ129" s="183">
        <v>0</v>
      </c>
      <c r="JA129" s="140">
        <v>0</v>
      </c>
      <c r="JB129" s="140">
        <v>0</v>
      </c>
      <c r="JC129" s="1" t="s">
        <v>427</v>
      </c>
      <c r="JD129" s="1" t="s">
        <v>427</v>
      </c>
      <c r="JE129" s="1" t="s">
        <v>427</v>
      </c>
      <c r="JF129" s="1" t="s">
        <v>427</v>
      </c>
      <c r="JG129" s="1">
        <v>0</v>
      </c>
      <c r="JH129" s="1">
        <v>0</v>
      </c>
      <c r="JI129" s="284"/>
      <c r="JM129" s="261"/>
      <c r="JN129" s="262"/>
      <c r="JO129" s="284"/>
      <c r="JP129" s="284"/>
    </row>
    <row r="130" spans="1:276" x14ac:dyDescent="0.25">
      <c r="A130" s="2">
        <f>IF(OR('Table 1'!$L$2="All Regions",'Table 1'!$L$2=" "), 1,IF('Table 1'!$L$2='DATA TEMPLATE 1617'!L130,1,0))</f>
        <v>1</v>
      </c>
      <c r="B130" s="2">
        <f>IF(OR('Table 1'!$L$3="All Disciplines",'Table 1'!$L$3=" "), 1,IF('Table 1'!$L$3='DATA TEMPLATE 1617'!M130,1,0))</f>
        <v>1</v>
      </c>
      <c r="C130" s="2">
        <f>IF(OR('Table 1'!$L$4="All Organisations",'Table 1'!$L$4=" "), 1,IF('Table 1'!$L$4='DATA TEMPLATE 1617'!N130,1,0))</f>
        <v>1</v>
      </c>
      <c r="D130" s="2">
        <f t="shared" si="6"/>
        <v>3</v>
      </c>
      <c r="E130" s="236">
        <f>IF('Table 2'!$L$2="All Diverse Led",$IZ130,IF('Table 2'!$L$2='DATA TEMPLATE 1617'!JG130,4,0))</f>
        <v>0</v>
      </c>
      <c r="F130" s="236">
        <f>IF('Table 2'!$L$2="All Diverse Led",$IZ130,IF('Table 2'!$L$2='DATA TEMPLATE 1617'!JH130,4,0))</f>
        <v>0</v>
      </c>
      <c r="G130" s="237">
        <f t="shared" si="7"/>
        <v>0</v>
      </c>
      <c r="H130" s="1" t="s">
        <v>471</v>
      </c>
      <c r="I130" s="1">
        <v>0</v>
      </c>
      <c r="J130" s="1" t="b">
        <v>0</v>
      </c>
      <c r="K130" s="284">
        <v>128</v>
      </c>
      <c r="L130" t="s">
        <v>439</v>
      </c>
      <c r="M130" t="s">
        <v>436</v>
      </c>
      <c r="N130" s="323" t="s">
        <v>459</v>
      </c>
      <c r="O130" s="76">
        <v>78860</v>
      </c>
      <c r="P130" s="76">
        <v>175278</v>
      </c>
      <c r="Q130" s="76">
        <v>373151</v>
      </c>
      <c r="R130" s="76">
        <v>2500</v>
      </c>
      <c r="S130" s="76">
        <v>0</v>
      </c>
      <c r="T130" s="76">
        <v>629789</v>
      </c>
      <c r="U130">
        <v>242921</v>
      </c>
      <c r="V130">
        <v>26426</v>
      </c>
      <c r="W130">
        <v>35945</v>
      </c>
      <c r="X130">
        <v>80035</v>
      </c>
      <c r="Y130">
        <v>2863</v>
      </c>
      <c r="AB130">
        <v>139342</v>
      </c>
      <c r="AC130">
        <v>7357</v>
      </c>
      <c r="AD130">
        <v>534889</v>
      </c>
      <c r="AE130" s="1">
        <v>5</v>
      </c>
      <c r="AF130" s="1">
        <v>5</v>
      </c>
      <c r="AG130" s="1">
        <v>926</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1">
        <v>0</v>
      </c>
      <c r="BC130" s="3">
        <v>0</v>
      </c>
      <c r="BD130" s="3">
        <v>0</v>
      </c>
      <c r="BE130" s="3">
        <v>0</v>
      </c>
      <c r="BF130" s="3">
        <v>0</v>
      </c>
      <c r="BG130" s="241">
        <v>0</v>
      </c>
      <c r="BH130" s="242">
        <v>0</v>
      </c>
      <c r="BI130" s="242">
        <v>0</v>
      </c>
      <c r="BJ130" s="243">
        <v>0</v>
      </c>
      <c r="BK130">
        <v>8</v>
      </c>
      <c r="BL130">
        <v>264</v>
      </c>
      <c r="BM130">
        <v>12191</v>
      </c>
      <c r="BN130">
        <v>70000</v>
      </c>
      <c r="BO130">
        <v>1</v>
      </c>
      <c r="BP130">
        <v>74</v>
      </c>
      <c r="BQ130">
        <v>12220</v>
      </c>
      <c r="BR130">
        <v>0</v>
      </c>
      <c r="BS130">
        <v>12</v>
      </c>
      <c r="BT130">
        <v>425</v>
      </c>
      <c r="BU130">
        <v>860960</v>
      </c>
      <c r="BV130">
        <v>0</v>
      </c>
      <c r="BW130">
        <v>0</v>
      </c>
      <c r="BX130">
        <v>0</v>
      </c>
      <c r="BY130">
        <v>0</v>
      </c>
      <c r="BZ130">
        <v>0</v>
      </c>
      <c r="CA130">
        <v>0</v>
      </c>
      <c r="CB130">
        <v>0</v>
      </c>
      <c r="CC130">
        <v>0</v>
      </c>
      <c r="CD130">
        <v>0</v>
      </c>
      <c r="CE130">
        <v>0</v>
      </c>
      <c r="CF130">
        <v>0</v>
      </c>
      <c r="CG130">
        <v>0</v>
      </c>
      <c r="CH130">
        <v>0</v>
      </c>
      <c r="CI130" s="244">
        <v>13</v>
      </c>
      <c r="CJ130" s="244">
        <v>499</v>
      </c>
      <c r="CK130" s="244">
        <v>873180</v>
      </c>
      <c r="CL130" s="244">
        <v>0</v>
      </c>
      <c r="CM130" s="241">
        <v>0</v>
      </c>
      <c r="CN130" s="242">
        <v>0</v>
      </c>
      <c r="CO130" s="242">
        <v>0</v>
      </c>
      <c r="CP130" s="243">
        <v>0</v>
      </c>
      <c r="CQ130" s="1">
        <v>5</v>
      </c>
      <c r="CR130" s="1">
        <v>5</v>
      </c>
      <c r="CS130" s="1">
        <v>485</v>
      </c>
      <c r="CT130" s="1">
        <v>0</v>
      </c>
      <c r="CU130" s="1">
        <v>0</v>
      </c>
      <c r="CV130" s="1">
        <v>0</v>
      </c>
      <c r="CW130" s="1">
        <v>0</v>
      </c>
      <c r="CX130" s="1">
        <v>0</v>
      </c>
      <c r="CY130" s="1">
        <v>1</v>
      </c>
      <c r="CZ130" s="1">
        <v>1</v>
      </c>
      <c r="DA130" s="1">
        <v>177</v>
      </c>
      <c r="DB130" s="1">
        <v>0</v>
      </c>
      <c r="DC130" s="1">
        <v>0</v>
      </c>
      <c r="DD130" s="1">
        <v>0</v>
      </c>
      <c r="DE130" s="1">
        <v>0</v>
      </c>
      <c r="DF130" s="1">
        <v>0</v>
      </c>
      <c r="DG130" s="1">
        <v>0</v>
      </c>
      <c r="DH130" s="1">
        <v>0</v>
      </c>
      <c r="DI130" s="1">
        <v>0</v>
      </c>
      <c r="DJ130" s="1">
        <v>0</v>
      </c>
      <c r="DK130" s="1">
        <v>0</v>
      </c>
      <c r="DL130" s="1">
        <v>0</v>
      </c>
      <c r="DM130" s="1">
        <v>0</v>
      </c>
      <c r="DN130" s="1">
        <v>0</v>
      </c>
      <c r="DO130" s="244">
        <v>1</v>
      </c>
      <c r="DP130" s="244">
        <v>1</v>
      </c>
      <c r="DQ130" s="244">
        <v>177</v>
      </c>
      <c r="DR130" s="244">
        <v>0</v>
      </c>
      <c r="DS130" s="241">
        <v>0</v>
      </c>
      <c r="DT130" s="242">
        <v>0</v>
      </c>
      <c r="DU130" s="242">
        <v>0</v>
      </c>
      <c r="DV130" s="243">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s="244">
        <v>0</v>
      </c>
      <c r="EV130" s="244">
        <v>0</v>
      </c>
      <c r="EW130" s="244">
        <v>0</v>
      </c>
      <c r="EX130" s="244">
        <v>0</v>
      </c>
      <c r="EY130" s="241">
        <v>0</v>
      </c>
      <c r="EZ130" s="242">
        <v>0</v>
      </c>
      <c r="FA130" s="242">
        <v>0</v>
      </c>
      <c r="FB130" s="243">
        <v>0</v>
      </c>
      <c r="FC130">
        <v>0</v>
      </c>
      <c r="FD130">
        <v>0</v>
      </c>
      <c r="FE130">
        <v>0</v>
      </c>
      <c r="FF130">
        <v>0</v>
      </c>
      <c r="FG130">
        <v>0</v>
      </c>
      <c r="FH130">
        <v>0</v>
      </c>
      <c r="FI130">
        <v>0</v>
      </c>
      <c r="FJ130">
        <v>0</v>
      </c>
      <c r="FK130">
        <v>0</v>
      </c>
      <c r="FL130">
        <v>0</v>
      </c>
      <c r="FM130">
        <v>0</v>
      </c>
      <c r="FN130">
        <v>0</v>
      </c>
      <c r="FO130">
        <v>0</v>
      </c>
      <c r="FP130">
        <v>0</v>
      </c>
      <c r="FQ130">
        <v>0</v>
      </c>
      <c r="FR130">
        <v>0</v>
      </c>
      <c r="FS130">
        <v>14</v>
      </c>
      <c r="FT130">
        <v>11015</v>
      </c>
      <c r="FU130">
        <v>0</v>
      </c>
      <c r="FV130">
        <v>0</v>
      </c>
      <c r="FW130">
        <v>0</v>
      </c>
      <c r="FX130">
        <v>0</v>
      </c>
      <c r="FY130">
        <v>0</v>
      </c>
      <c r="FZ130">
        <v>0</v>
      </c>
      <c r="GA130">
        <v>0</v>
      </c>
      <c r="GB130">
        <v>0</v>
      </c>
      <c r="GC130">
        <v>0</v>
      </c>
      <c r="GD130">
        <v>0</v>
      </c>
      <c r="GE130">
        <v>0</v>
      </c>
      <c r="GF130">
        <v>0</v>
      </c>
      <c r="GG130">
        <v>0</v>
      </c>
      <c r="GH130">
        <v>0</v>
      </c>
      <c r="GI130">
        <v>2</v>
      </c>
      <c r="GJ130">
        <v>1007</v>
      </c>
      <c r="GK130">
        <v>1</v>
      </c>
      <c r="GL130">
        <v>293</v>
      </c>
      <c r="GM130">
        <v>0</v>
      </c>
      <c r="GN130">
        <v>0</v>
      </c>
      <c r="GO130">
        <v>0</v>
      </c>
      <c r="GP130">
        <v>0</v>
      </c>
      <c r="GQ130">
        <v>0</v>
      </c>
      <c r="GR130">
        <v>0</v>
      </c>
      <c r="GS130">
        <v>0</v>
      </c>
      <c r="GT130">
        <v>0</v>
      </c>
      <c r="GU130">
        <v>0</v>
      </c>
      <c r="GV130">
        <v>0</v>
      </c>
      <c r="GW130">
        <v>10</v>
      </c>
      <c r="GX130">
        <v>2502</v>
      </c>
      <c r="GY130">
        <v>4</v>
      </c>
      <c r="GZ130">
        <v>8254</v>
      </c>
      <c r="HA130">
        <v>0</v>
      </c>
      <c r="HB130">
        <v>0</v>
      </c>
      <c r="HC130">
        <v>0</v>
      </c>
      <c r="HD130">
        <v>0</v>
      </c>
      <c r="HE130">
        <v>0</v>
      </c>
      <c r="HF130">
        <v>0</v>
      </c>
      <c r="HG130">
        <v>0</v>
      </c>
      <c r="HH130">
        <v>0</v>
      </c>
      <c r="HI130">
        <v>0</v>
      </c>
      <c r="HJ130">
        <v>0</v>
      </c>
      <c r="HK130">
        <v>0</v>
      </c>
      <c r="HL130">
        <v>5</v>
      </c>
      <c r="HM130">
        <v>8</v>
      </c>
      <c r="HN130">
        <v>0</v>
      </c>
      <c r="HO130">
        <v>0</v>
      </c>
      <c r="HP130">
        <v>0</v>
      </c>
      <c r="HQ130" s="139">
        <v>1</v>
      </c>
      <c r="HR130" s="140">
        <v>0</v>
      </c>
      <c r="HS130" s="140">
        <v>0</v>
      </c>
      <c r="HT130" s="140">
        <v>0</v>
      </c>
      <c r="HU130" s="140">
        <v>0</v>
      </c>
      <c r="HV130" s="139">
        <v>0</v>
      </c>
      <c r="HW130" s="140">
        <v>0</v>
      </c>
      <c r="HX130" s="140">
        <v>0</v>
      </c>
      <c r="HY130" s="140">
        <v>0</v>
      </c>
      <c r="HZ130" s="140">
        <v>0</v>
      </c>
      <c r="IA130" s="139">
        <v>0</v>
      </c>
      <c r="IB130" s="140">
        <v>0</v>
      </c>
      <c r="IC130" s="140">
        <v>0</v>
      </c>
      <c r="ID130" s="140">
        <v>0</v>
      </c>
      <c r="IE130" s="140">
        <v>0</v>
      </c>
      <c r="IF130" s="139">
        <v>6</v>
      </c>
      <c r="IG130" s="140">
        <v>8</v>
      </c>
      <c r="IH130" s="140">
        <v>0</v>
      </c>
      <c r="II130" s="140">
        <v>0</v>
      </c>
      <c r="IJ130" s="140">
        <v>0</v>
      </c>
      <c r="IK130" s="140">
        <v>0</v>
      </c>
      <c r="IL130" s="140">
        <v>0</v>
      </c>
      <c r="IM130" s="140">
        <v>0</v>
      </c>
      <c r="IN130" s="139">
        <v>0</v>
      </c>
      <c r="IO130" s="140">
        <v>0</v>
      </c>
      <c r="IP130" s="140">
        <v>0</v>
      </c>
      <c r="IQ130" s="140">
        <v>0</v>
      </c>
      <c r="IR130" s="141">
        <v>0</v>
      </c>
      <c r="IS130" s="139">
        <v>0</v>
      </c>
      <c r="IT130" s="141">
        <v>1</v>
      </c>
      <c r="IU130" s="141">
        <v>13</v>
      </c>
      <c r="IV130" s="141">
        <v>1</v>
      </c>
      <c r="IW130" s="180">
        <v>14</v>
      </c>
      <c r="IX130" s="182">
        <v>7.1428571428571425E-2</v>
      </c>
      <c r="IY130" s="182">
        <v>0</v>
      </c>
      <c r="IZ130" s="183">
        <v>0</v>
      </c>
      <c r="JA130" s="140">
        <v>0</v>
      </c>
      <c r="JB130" s="140">
        <v>0</v>
      </c>
      <c r="JC130" s="1" t="s">
        <v>427</v>
      </c>
      <c r="JD130" s="1" t="s">
        <v>427</v>
      </c>
      <c r="JE130" s="1" t="s">
        <v>427</v>
      </c>
      <c r="JF130" s="1" t="s">
        <v>427</v>
      </c>
      <c r="JG130" s="1">
        <v>0</v>
      </c>
      <c r="JH130" s="1">
        <v>0</v>
      </c>
      <c r="JI130" s="284"/>
      <c r="JM130" s="261"/>
      <c r="JN130" s="262"/>
      <c r="JO130" s="284"/>
      <c r="JP130" s="284"/>
    </row>
    <row r="131" spans="1:276" x14ac:dyDescent="0.25">
      <c r="A131" s="2">
        <f>IF(OR('Table 1'!$L$2="All Regions",'Table 1'!$L$2=" "), 1,IF('Table 1'!$L$2='DATA TEMPLATE 1617'!L131,1,0))</f>
        <v>1</v>
      </c>
      <c r="B131" s="2">
        <f>IF(OR('Table 1'!$L$3="All Disciplines",'Table 1'!$L$3=" "), 1,IF('Table 1'!$L$3='DATA TEMPLATE 1617'!M131,1,0))</f>
        <v>1</v>
      </c>
      <c r="C131" s="2">
        <f>IF(OR('Table 1'!$L$4="All Organisations",'Table 1'!$L$4=" "), 1,IF('Table 1'!$L$4='DATA TEMPLATE 1617'!N131,1,0))</f>
        <v>1</v>
      </c>
      <c r="D131" s="2">
        <f t="shared" si="6"/>
        <v>3</v>
      </c>
      <c r="E131" s="236">
        <f>IF('Table 2'!$L$2="All Diverse Led",$IZ131,IF('Table 2'!$L$2='DATA TEMPLATE 1617'!JG131,4,0))</f>
        <v>0</v>
      </c>
      <c r="F131" s="236">
        <f>IF('Table 2'!$L$2="All Diverse Led",$IZ131,IF('Table 2'!$L$2='DATA TEMPLATE 1617'!JH131,4,0))</f>
        <v>0</v>
      </c>
      <c r="G131" s="237">
        <f t="shared" si="7"/>
        <v>0</v>
      </c>
      <c r="H131" s="1" t="s">
        <v>471</v>
      </c>
      <c r="I131" s="1">
        <v>0</v>
      </c>
      <c r="J131" s="1" t="b">
        <v>0</v>
      </c>
      <c r="K131" s="284">
        <v>129</v>
      </c>
      <c r="L131" t="s">
        <v>439</v>
      </c>
      <c r="M131" t="s">
        <v>437</v>
      </c>
      <c r="N131" s="323" t="s">
        <v>460</v>
      </c>
      <c r="O131" s="76">
        <v>4240524</v>
      </c>
      <c r="P131" s="76">
        <v>603478</v>
      </c>
      <c r="Q131" s="76">
        <v>257109</v>
      </c>
      <c r="R131" s="76">
        <v>12500</v>
      </c>
      <c r="S131" s="76">
        <v>0</v>
      </c>
      <c r="T131" s="76">
        <v>5113611</v>
      </c>
      <c r="U131">
        <v>2810257</v>
      </c>
      <c r="V131">
        <v>417222</v>
      </c>
      <c r="W131">
        <v>86728</v>
      </c>
      <c r="X131">
        <v>1100195</v>
      </c>
      <c r="Y131">
        <v>20860</v>
      </c>
      <c r="AB131">
        <v>693497</v>
      </c>
      <c r="AC131">
        <v>288218</v>
      </c>
      <c r="AD131">
        <v>5416977</v>
      </c>
      <c r="AE131" s="1">
        <v>2017</v>
      </c>
      <c r="AF131" s="1">
        <v>308</v>
      </c>
      <c r="AG131" s="1">
        <v>206891</v>
      </c>
      <c r="AH131" s="1">
        <v>1950</v>
      </c>
      <c r="AI131" s="1">
        <v>343</v>
      </c>
      <c r="AJ131" s="1">
        <v>43</v>
      </c>
      <c r="AK131" s="1">
        <v>30337</v>
      </c>
      <c r="AL131" s="1">
        <v>0</v>
      </c>
      <c r="AM131" s="1">
        <v>3</v>
      </c>
      <c r="AN131" s="1">
        <v>3</v>
      </c>
      <c r="AO131" s="1">
        <v>243</v>
      </c>
      <c r="AP131" s="1">
        <v>0</v>
      </c>
      <c r="AQ131" s="1">
        <v>16</v>
      </c>
      <c r="AR131" s="1">
        <v>12</v>
      </c>
      <c r="AS131" s="1">
        <v>1050</v>
      </c>
      <c r="AT131" s="1">
        <v>0</v>
      </c>
      <c r="AU131" s="1">
        <v>0</v>
      </c>
      <c r="AV131" s="1">
        <v>0</v>
      </c>
      <c r="AW131" s="1">
        <v>0</v>
      </c>
      <c r="AX131" s="1">
        <v>0</v>
      </c>
      <c r="AY131" s="1">
        <v>0</v>
      </c>
      <c r="AZ131" s="1">
        <v>0</v>
      </c>
      <c r="BA131" s="1">
        <v>0</v>
      </c>
      <c r="BB131" s="1">
        <v>0</v>
      </c>
      <c r="BC131" s="3">
        <v>346</v>
      </c>
      <c r="BD131" s="3">
        <v>46</v>
      </c>
      <c r="BE131" s="3">
        <v>30580</v>
      </c>
      <c r="BF131" s="3">
        <v>0</v>
      </c>
      <c r="BG131" s="241">
        <v>16</v>
      </c>
      <c r="BH131" s="242">
        <v>12</v>
      </c>
      <c r="BI131" s="242">
        <v>1050</v>
      </c>
      <c r="BJ131" s="243">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s="244">
        <v>0</v>
      </c>
      <c r="CJ131" s="244">
        <v>0</v>
      </c>
      <c r="CK131" s="244">
        <v>0</v>
      </c>
      <c r="CL131" s="244">
        <v>0</v>
      </c>
      <c r="CM131" s="241">
        <v>0</v>
      </c>
      <c r="CN131" s="242">
        <v>0</v>
      </c>
      <c r="CO131" s="242">
        <v>0</v>
      </c>
      <c r="CP131" s="243">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1">
        <v>0</v>
      </c>
      <c r="DO131" s="244">
        <v>0</v>
      </c>
      <c r="DP131" s="244">
        <v>0</v>
      </c>
      <c r="DQ131" s="244">
        <v>0</v>
      </c>
      <c r="DR131" s="244">
        <v>0</v>
      </c>
      <c r="DS131" s="241">
        <v>0</v>
      </c>
      <c r="DT131" s="242">
        <v>0</v>
      </c>
      <c r="DU131" s="242">
        <v>0</v>
      </c>
      <c r="DV131" s="243">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s="244">
        <v>0</v>
      </c>
      <c r="EV131" s="244">
        <v>0</v>
      </c>
      <c r="EW131" s="244">
        <v>0</v>
      </c>
      <c r="EX131" s="244">
        <v>0</v>
      </c>
      <c r="EY131" s="241">
        <v>0</v>
      </c>
      <c r="EZ131" s="242">
        <v>0</v>
      </c>
      <c r="FA131" s="242">
        <v>0</v>
      </c>
      <c r="FB131" s="243">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270</v>
      </c>
      <c r="GV131">
        <v>270</v>
      </c>
      <c r="GW131">
        <v>0</v>
      </c>
      <c r="GX131">
        <v>0</v>
      </c>
      <c r="GY131">
        <v>0</v>
      </c>
      <c r="GZ131">
        <v>0</v>
      </c>
      <c r="HA131">
        <v>0</v>
      </c>
      <c r="HB131">
        <v>0</v>
      </c>
      <c r="HC131">
        <v>0</v>
      </c>
      <c r="HD131">
        <v>0</v>
      </c>
      <c r="HE131">
        <v>0</v>
      </c>
      <c r="HF131">
        <v>0</v>
      </c>
      <c r="HG131">
        <v>0</v>
      </c>
      <c r="HH131">
        <v>0</v>
      </c>
      <c r="HI131">
        <v>0</v>
      </c>
      <c r="HJ131">
        <v>0</v>
      </c>
      <c r="HK131">
        <v>0</v>
      </c>
      <c r="HL131">
        <v>5</v>
      </c>
      <c r="HM131">
        <v>7</v>
      </c>
      <c r="HN131">
        <v>0</v>
      </c>
      <c r="HO131">
        <v>0</v>
      </c>
      <c r="HP131">
        <v>0</v>
      </c>
      <c r="HQ131" s="139">
        <v>5</v>
      </c>
      <c r="HR131" s="140">
        <v>5</v>
      </c>
      <c r="HS131" s="140">
        <v>0</v>
      </c>
      <c r="HT131" s="140">
        <v>0</v>
      </c>
      <c r="HU131" s="140">
        <v>0</v>
      </c>
      <c r="HV131" s="139">
        <v>0</v>
      </c>
      <c r="HW131" s="140">
        <v>1</v>
      </c>
      <c r="HX131" s="140">
        <v>0</v>
      </c>
      <c r="HY131" s="140">
        <v>0</v>
      </c>
      <c r="HZ131" s="140">
        <v>0</v>
      </c>
      <c r="IA131" s="139">
        <v>0</v>
      </c>
      <c r="IB131" s="140">
        <v>0</v>
      </c>
      <c r="IC131" s="140">
        <v>0</v>
      </c>
      <c r="ID131" s="140">
        <v>0</v>
      </c>
      <c r="IE131" s="140">
        <v>0</v>
      </c>
      <c r="IF131" s="139">
        <v>10</v>
      </c>
      <c r="IG131" s="140">
        <v>13</v>
      </c>
      <c r="IH131" s="140">
        <v>0</v>
      </c>
      <c r="II131" s="140">
        <v>0</v>
      </c>
      <c r="IJ131" s="140">
        <v>0</v>
      </c>
      <c r="IK131" s="140">
        <v>3</v>
      </c>
      <c r="IL131" s="140">
        <v>0</v>
      </c>
      <c r="IM131" s="140">
        <v>0</v>
      </c>
      <c r="IN131" s="139">
        <v>3</v>
      </c>
      <c r="IO131" s="140">
        <v>0</v>
      </c>
      <c r="IP131" s="140">
        <v>0</v>
      </c>
      <c r="IQ131" s="140">
        <v>0</v>
      </c>
      <c r="IR131" s="141">
        <v>0</v>
      </c>
      <c r="IS131" s="139">
        <v>0</v>
      </c>
      <c r="IT131" s="141">
        <v>4</v>
      </c>
      <c r="IU131" s="141">
        <v>12</v>
      </c>
      <c r="IV131" s="141">
        <v>11</v>
      </c>
      <c r="IW131" s="180">
        <v>23</v>
      </c>
      <c r="IX131" s="182">
        <v>0.30434782608695654</v>
      </c>
      <c r="IY131" s="182">
        <v>0</v>
      </c>
      <c r="IZ131" s="183">
        <v>0</v>
      </c>
      <c r="JA131" s="140">
        <v>0</v>
      </c>
      <c r="JB131" s="140">
        <v>0</v>
      </c>
      <c r="JC131" s="1" t="s">
        <v>427</v>
      </c>
      <c r="JD131" s="1" t="s">
        <v>427</v>
      </c>
      <c r="JE131" s="1" t="s">
        <v>427</v>
      </c>
      <c r="JF131" s="1" t="s">
        <v>427</v>
      </c>
      <c r="JG131" s="1">
        <v>0</v>
      </c>
      <c r="JH131" s="1">
        <v>0</v>
      </c>
      <c r="JI131" s="284"/>
      <c r="JM131" s="261"/>
      <c r="JN131" s="262"/>
      <c r="JO131" s="284"/>
      <c r="JP131" s="284"/>
    </row>
    <row r="132" spans="1:276" x14ac:dyDescent="0.25">
      <c r="A132" s="2">
        <f>IF(OR('Table 1'!$L$2="All Regions",'Table 1'!$L$2=" "), 1,IF('Table 1'!$L$2='DATA TEMPLATE 1617'!L132,1,0))</f>
        <v>1</v>
      </c>
      <c r="B132" s="2">
        <f>IF(OR('Table 1'!$L$3="All Disciplines",'Table 1'!$L$3=" "), 1,IF('Table 1'!$L$3='DATA TEMPLATE 1617'!M132,1,0))</f>
        <v>1</v>
      </c>
      <c r="C132" s="2">
        <f>IF(OR('Table 1'!$L$4="All Organisations",'Table 1'!$L$4=" "), 1,IF('Table 1'!$L$4='DATA TEMPLATE 1617'!N132,1,0))</f>
        <v>1</v>
      </c>
      <c r="D132" s="2">
        <f t="shared" si="6"/>
        <v>3</v>
      </c>
      <c r="E132" s="236">
        <f>IF('Table 2'!$L$2="All Diverse Led",$IZ132,IF('Table 2'!$L$2='DATA TEMPLATE 1617'!JG132,4,0))</f>
        <v>0</v>
      </c>
      <c r="F132" s="236">
        <f>IF('Table 2'!$L$2="All Diverse Led",$IZ132,IF('Table 2'!$L$2='DATA TEMPLATE 1617'!JH132,4,0))</f>
        <v>0</v>
      </c>
      <c r="G132" s="237">
        <f t="shared" si="7"/>
        <v>0</v>
      </c>
      <c r="H132" s="1" t="s">
        <v>471</v>
      </c>
      <c r="I132" s="1">
        <v>0</v>
      </c>
      <c r="J132" s="1" t="b">
        <v>0</v>
      </c>
      <c r="K132" s="284">
        <v>130</v>
      </c>
      <c r="L132" t="s">
        <v>439</v>
      </c>
      <c r="M132" t="s">
        <v>440</v>
      </c>
      <c r="N132" s="323" t="s">
        <v>458</v>
      </c>
      <c r="O132" s="76">
        <v>28154</v>
      </c>
      <c r="P132" s="76">
        <v>88442</v>
      </c>
      <c r="Q132" s="76">
        <v>0</v>
      </c>
      <c r="R132" s="76">
        <v>0</v>
      </c>
      <c r="S132" s="76">
        <v>0</v>
      </c>
      <c r="T132" s="76">
        <v>116596</v>
      </c>
      <c r="U132">
        <v>84621</v>
      </c>
      <c r="V132">
        <v>3744</v>
      </c>
      <c r="W132">
        <v>0</v>
      </c>
      <c r="X132">
        <v>0</v>
      </c>
      <c r="Y132">
        <v>3320</v>
      </c>
      <c r="AB132">
        <v>19169</v>
      </c>
      <c r="AC132">
        <v>0</v>
      </c>
      <c r="AD132">
        <v>110854</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1">
        <v>0</v>
      </c>
      <c r="BC132" s="3">
        <v>0</v>
      </c>
      <c r="BD132" s="3">
        <v>0</v>
      </c>
      <c r="BE132" s="3">
        <v>0</v>
      </c>
      <c r="BF132" s="3">
        <v>0</v>
      </c>
      <c r="BG132" s="241">
        <v>0</v>
      </c>
      <c r="BH132" s="242">
        <v>0</v>
      </c>
      <c r="BI132" s="242">
        <v>0</v>
      </c>
      <c r="BJ132" s="243">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s="244">
        <v>0</v>
      </c>
      <c r="CJ132" s="244">
        <v>0</v>
      </c>
      <c r="CK132" s="244">
        <v>0</v>
      </c>
      <c r="CL132" s="244">
        <v>0</v>
      </c>
      <c r="CM132" s="241">
        <v>0</v>
      </c>
      <c r="CN132" s="242">
        <v>0</v>
      </c>
      <c r="CO132" s="242">
        <v>0</v>
      </c>
      <c r="CP132" s="243">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1">
        <v>0</v>
      </c>
      <c r="DO132" s="244">
        <v>0</v>
      </c>
      <c r="DP132" s="244">
        <v>0</v>
      </c>
      <c r="DQ132" s="244">
        <v>0</v>
      </c>
      <c r="DR132" s="244">
        <v>0</v>
      </c>
      <c r="DS132" s="241">
        <v>0</v>
      </c>
      <c r="DT132" s="242">
        <v>0</v>
      </c>
      <c r="DU132" s="242">
        <v>0</v>
      </c>
      <c r="DV132" s="243">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s="244">
        <v>0</v>
      </c>
      <c r="EV132" s="244">
        <v>0</v>
      </c>
      <c r="EW132" s="244">
        <v>0</v>
      </c>
      <c r="EX132" s="244">
        <v>0</v>
      </c>
      <c r="EY132" s="241">
        <v>0</v>
      </c>
      <c r="EZ132" s="242">
        <v>0</v>
      </c>
      <c r="FA132" s="242">
        <v>0</v>
      </c>
      <c r="FB132" s="243">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0</v>
      </c>
      <c r="GY132">
        <v>0</v>
      </c>
      <c r="GZ132">
        <v>0</v>
      </c>
      <c r="HA132">
        <v>0</v>
      </c>
      <c r="HB132">
        <v>0</v>
      </c>
      <c r="HC132">
        <v>0</v>
      </c>
      <c r="HD132">
        <v>0</v>
      </c>
      <c r="HE132">
        <v>0</v>
      </c>
      <c r="HF132">
        <v>0</v>
      </c>
      <c r="HG132">
        <v>0</v>
      </c>
      <c r="HH132">
        <v>0</v>
      </c>
      <c r="HI132">
        <v>0</v>
      </c>
      <c r="HJ132">
        <v>0</v>
      </c>
      <c r="HK132">
        <v>0</v>
      </c>
      <c r="HL132">
        <v>6</v>
      </c>
      <c r="HM132">
        <v>3</v>
      </c>
      <c r="HN132">
        <v>0</v>
      </c>
      <c r="HO132">
        <v>0</v>
      </c>
      <c r="HP132">
        <v>0</v>
      </c>
      <c r="HQ132" s="139">
        <v>0</v>
      </c>
      <c r="HR132" s="140">
        <v>0</v>
      </c>
      <c r="HS132" s="140">
        <v>0</v>
      </c>
      <c r="HT132" s="140">
        <v>0</v>
      </c>
      <c r="HU132" s="140">
        <v>0</v>
      </c>
      <c r="HV132" s="139">
        <v>0</v>
      </c>
      <c r="HW132" s="140">
        <v>0</v>
      </c>
      <c r="HX132" s="140">
        <v>0</v>
      </c>
      <c r="HY132" s="140">
        <v>0</v>
      </c>
      <c r="HZ132" s="140">
        <v>0</v>
      </c>
      <c r="IA132" s="139">
        <v>0</v>
      </c>
      <c r="IB132" s="140">
        <v>0</v>
      </c>
      <c r="IC132" s="140">
        <v>0</v>
      </c>
      <c r="ID132" s="140">
        <v>0</v>
      </c>
      <c r="IE132" s="140">
        <v>0</v>
      </c>
      <c r="IF132" s="139">
        <v>6</v>
      </c>
      <c r="IG132" s="140">
        <v>3</v>
      </c>
      <c r="IH132" s="140">
        <v>0</v>
      </c>
      <c r="II132" s="140">
        <v>0</v>
      </c>
      <c r="IJ132" s="140">
        <v>0</v>
      </c>
      <c r="IK132" s="140">
        <v>0</v>
      </c>
      <c r="IL132" s="140">
        <v>0</v>
      </c>
      <c r="IM132" s="140">
        <v>0</v>
      </c>
      <c r="IN132" s="139">
        <v>0</v>
      </c>
      <c r="IO132" s="140">
        <v>0</v>
      </c>
      <c r="IP132" s="140">
        <v>0</v>
      </c>
      <c r="IQ132" s="140">
        <v>0</v>
      </c>
      <c r="IR132" s="141">
        <v>0</v>
      </c>
      <c r="IS132" s="139">
        <v>1</v>
      </c>
      <c r="IT132" s="141">
        <v>1</v>
      </c>
      <c r="IU132" s="141">
        <v>9</v>
      </c>
      <c r="IV132" s="141">
        <v>0</v>
      </c>
      <c r="IW132" s="180">
        <v>9</v>
      </c>
      <c r="IX132" s="182">
        <v>0.1111111111111111</v>
      </c>
      <c r="IY132" s="182">
        <v>0.1111111111111111</v>
      </c>
      <c r="IZ132" s="183">
        <v>0</v>
      </c>
      <c r="JA132" s="140">
        <v>0</v>
      </c>
      <c r="JB132" s="140">
        <v>0</v>
      </c>
      <c r="JC132" s="1" t="s">
        <v>427</v>
      </c>
      <c r="JD132" s="1" t="s">
        <v>427</v>
      </c>
      <c r="JE132" s="1" t="s">
        <v>426</v>
      </c>
      <c r="JF132" s="1" t="s">
        <v>427</v>
      </c>
      <c r="JG132" s="1">
        <v>0</v>
      </c>
      <c r="JH132" s="1">
        <v>0</v>
      </c>
      <c r="JI132" s="284"/>
      <c r="JM132" s="261"/>
      <c r="JN132" s="262"/>
      <c r="JO132" s="284"/>
      <c r="JP132" s="284"/>
    </row>
    <row r="133" spans="1:276" x14ac:dyDescent="0.25">
      <c r="A133" s="2">
        <f>IF(OR('Table 1'!$L$2="All Regions",'Table 1'!$L$2=" "), 1,IF('Table 1'!$L$2='DATA TEMPLATE 1617'!L133,1,0))</f>
        <v>1</v>
      </c>
      <c r="B133" s="2">
        <f>IF(OR('Table 1'!$L$3="All Disciplines",'Table 1'!$L$3=" "), 1,IF('Table 1'!$L$3='DATA TEMPLATE 1617'!M133,1,0))</f>
        <v>1</v>
      </c>
      <c r="C133" s="2">
        <f>IF(OR('Table 1'!$L$4="All Organisations",'Table 1'!$L$4=" "), 1,IF('Table 1'!$L$4='DATA TEMPLATE 1617'!N133,1,0))</f>
        <v>1</v>
      </c>
      <c r="D133" s="2">
        <f t="shared" si="6"/>
        <v>3</v>
      </c>
      <c r="E133" s="236">
        <f>IF('Table 2'!$L$2="All Diverse Led",$IZ133,IF('Table 2'!$L$2='DATA TEMPLATE 1617'!JG133,4,0))</f>
        <v>0</v>
      </c>
      <c r="F133" s="236">
        <f>IF('Table 2'!$L$2="All Diverse Led",$IZ133,IF('Table 2'!$L$2='DATA TEMPLATE 1617'!JH133,4,0))</f>
        <v>0</v>
      </c>
      <c r="G133" s="237">
        <f t="shared" si="7"/>
        <v>0</v>
      </c>
      <c r="H133" s="1" t="s">
        <v>471</v>
      </c>
      <c r="I133" s="1">
        <v>0</v>
      </c>
      <c r="J133" s="1" t="b">
        <v>0</v>
      </c>
      <c r="K133" s="284">
        <v>131</v>
      </c>
      <c r="L133" t="s">
        <v>439</v>
      </c>
      <c r="M133" t="s">
        <v>436</v>
      </c>
      <c r="N133" s="323" t="s">
        <v>460</v>
      </c>
      <c r="O133" s="76">
        <v>101480</v>
      </c>
      <c r="P133" s="76">
        <v>811415</v>
      </c>
      <c r="Q133" s="76">
        <v>1167186</v>
      </c>
      <c r="R133" s="76">
        <v>93392</v>
      </c>
      <c r="S133" s="76">
        <v>110167</v>
      </c>
      <c r="T133" s="76">
        <v>2283640</v>
      </c>
      <c r="U133">
        <v>679187</v>
      </c>
      <c r="V133">
        <v>105017</v>
      </c>
      <c r="W133">
        <v>240469</v>
      </c>
      <c r="X133">
        <v>135550</v>
      </c>
      <c r="Y133">
        <v>12577</v>
      </c>
      <c r="AB133">
        <v>540322</v>
      </c>
      <c r="AC133">
        <v>49100</v>
      </c>
      <c r="AD133">
        <v>1762222</v>
      </c>
      <c r="AE133" s="1">
        <v>39</v>
      </c>
      <c r="AF133" s="1">
        <v>32</v>
      </c>
      <c r="AG133" s="1">
        <v>1585</v>
      </c>
      <c r="AH133" s="1">
        <v>0</v>
      </c>
      <c r="AI133" s="1">
        <v>0</v>
      </c>
      <c r="AJ133" s="1">
        <v>0</v>
      </c>
      <c r="AK133" s="1">
        <v>0</v>
      </c>
      <c r="AL133" s="1">
        <v>0</v>
      </c>
      <c r="AM133" s="1">
        <v>0</v>
      </c>
      <c r="AN133" s="1">
        <v>0</v>
      </c>
      <c r="AO133" s="1">
        <v>0</v>
      </c>
      <c r="AP133" s="1">
        <v>0</v>
      </c>
      <c r="AQ133" s="1">
        <v>1</v>
      </c>
      <c r="AR133" s="1">
        <v>1</v>
      </c>
      <c r="AS133" s="1">
        <v>32</v>
      </c>
      <c r="AT133" s="1">
        <v>0</v>
      </c>
      <c r="AU133" s="1">
        <v>0</v>
      </c>
      <c r="AV133" s="1">
        <v>0</v>
      </c>
      <c r="AW133" s="1">
        <v>0</v>
      </c>
      <c r="AX133" s="1">
        <v>0</v>
      </c>
      <c r="AY133" s="1">
        <v>0</v>
      </c>
      <c r="AZ133" s="1">
        <v>0</v>
      </c>
      <c r="BA133" s="1">
        <v>0</v>
      </c>
      <c r="BB133" s="1">
        <v>0</v>
      </c>
      <c r="BC133" s="3">
        <v>0</v>
      </c>
      <c r="BD133" s="3">
        <v>0</v>
      </c>
      <c r="BE133" s="3">
        <v>0</v>
      </c>
      <c r="BF133" s="3">
        <v>0</v>
      </c>
      <c r="BG133" s="241">
        <v>1</v>
      </c>
      <c r="BH133" s="242">
        <v>1</v>
      </c>
      <c r="BI133" s="242">
        <v>32</v>
      </c>
      <c r="BJ133" s="243">
        <v>0</v>
      </c>
      <c r="BK133">
        <v>6</v>
      </c>
      <c r="BL133">
        <v>388</v>
      </c>
      <c r="BM133">
        <v>150546</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s="244">
        <v>0</v>
      </c>
      <c r="CJ133" s="244">
        <v>0</v>
      </c>
      <c r="CK133" s="244">
        <v>0</v>
      </c>
      <c r="CL133" s="244">
        <v>0</v>
      </c>
      <c r="CM133" s="241">
        <v>0</v>
      </c>
      <c r="CN133" s="242">
        <v>0</v>
      </c>
      <c r="CO133" s="242">
        <v>0</v>
      </c>
      <c r="CP133" s="243">
        <v>0</v>
      </c>
      <c r="CQ133" s="1">
        <v>12</v>
      </c>
      <c r="CR133" s="1">
        <v>18</v>
      </c>
      <c r="CS133" s="1">
        <v>1131</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1">
        <v>0</v>
      </c>
      <c r="DO133" s="244">
        <v>0</v>
      </c>
      <c r="DP133" s="244">
        <v>0</v>
      </c>
      <c r="DQ133" s="244">
        <v>0</v>
      </c>
      <c r="DR133" s="244">
        <v>0</v>
      </c>
      <c r="DS133" s="241">
        <v>0</v>
      </c>
      <c r="DT133" s="242">
        <v>0</v>
      </c>
      <c r="DU133" s="242">
        <v>0</v>
      </c>
      <c r="DV133" s="24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s="244">
        <v>0</v>
      </c>
      <c r="EV133" s="244">
        <v>0</v>
      </c>
      <c r="EW133" s="244">
        <v>0</v>
      </c>
      <c r="EX133" s="244">
        <v>0</v>
      </c>
      <c r="EY133" s="241">
        <v>0</v>
      </c>
      <c r="EZ133" s="242">
        <v>0</v>
      </c>
      <c r="FA133" s="242">
        <v>0</v>
      </c>
      <c r="FB133" s="243">
        <v>0</v>
      </c>
      <c r="FC133">
        <v>0</v>
      </c>
      <c r="FD133">
        <v>0</v>
      </c>
      <c r="FE133">
        <v>0</v>
      </c>
      <c r="FF133">
        <v>0</v>
      </c>
      <c r="FG133">
        <v>0</v>
      </c>
      <c r="FH133">
        <v>0</v>
      </c>
      <c r="FI133">
        <v>18</v>
      </c>
      <c r="FJ133">
        <v>0</v>
      </c>
      <c r="FK133">
        <v>0</v>
      </c>
      <c r="FL133">
        <v>0</v>
      </c>
      <c r="FM133">
        <v>0</v>
      </c>
      <c r="FN133">
        <v>0</v>
      </c>
      <c r="FO133">
        <v>0</v>
      </c>
      <c r="FP133">
        <v>0</v>
      </c>
      <c r="FQ133">
        <v>0</v>
      </c>
      <c r="FR133">
        <v>0</v>
      </c>
      <c r="FS133">
        <v>18</v>
      </c>
      <c r="FT133">
        <v>3575</v>
      </c>
      <c r="FU133">
        <v>0</v>
      </c>
      <c r="FV133">
        <v>0</v>
      </c>
      <c r="FW133">
        <v>0</v>
      </c>
      <c r="FX133">
        <v>0</v>
      </c>
      <c r="FY133">
        <v>0</v>
      </c>
      <c r="FZ133">
        <v>0</v>
      </c>
      <c r="GA133">
        <v>0</v>
      </c>
      <c r="GB133">
        <v>0</v>
      </c>
      <c r="GC133">
        <v>37</v>
      </c>
      <c r="GD133">
        <v>0</v>
      </c>
      <c r="GE133">
        <v>68</v>
      </c>
      <c r="GF133">
        <v>0</v>
      </c>
      <c r="GG133">
        <v>14</v>
      </c>
      <c r="GH133">
        <v>0</v>
      </c>
      <c r="GI133">
        <v>0</v>
      </c>
      <c r="GJ133">
        <v>0</v>
      </c>
      <c r="GK133">
        <v>0</v>
      </c>
      <c r="GL133">
        <v>0</v>
      </c>
      <c r="GM133">
        <v>1</v>
      </c>
      <c r="GN133">
        <v>0</v>
      </c>
      <c r="GO133">
        <v>0</v>
      </c>
      <c r="GP133">
        <v>0</v>
      </c>
      <c r="GQ133">
        <v>0</v>
      </c>
      <c r="GR133">
        <v>0</v>
      </c>
      <c r="GS133">
        <v>11</v>
      </c>
      <c r="GT133">
        <v>0</v>
      </c>
      <c r="GU133">
        <v>0</v>
      </c>
      <c r="GV133">
        <v>0</v>
      </c>
      <c r="GW133">
        <v>0</v>
      </c>
      <c r="GX133">
        <v>0</v>
      </c>
      <c r="GY133">
        <v>0</v>
      </c>
      <c r="GZ133">
        <v>0</v>
      </c>
      <c r="HA133">
        <v>0</v>
      </c>
      <c r="HB133">
        <v>0</v>
      </c>
      <c r="HC133">
        <v>0</v>
      </c>
      <c r="HD133">
        <v>0</v>
      </c>
      <c r="HE133">
        <v>0</v>
      </c>
      <c r="HF133">
        <v>0</v>
      </c>
      <c r="HG133">
        <v>1</v>
      </c>
      <c r="HH133">
        <v>0</v>
      </c>
      <c r="HI133">
        <v>0</v>
      </c>
      <c r="HJ133">
        <v>0</v>
      </c>
      <c r="HK133">
        <v>0</v>
      </c>
      <c r="HL133">
        <v>6</v>
      </c>
      <c r="HM133">
        <v>5</v>
      </c>
      <c r="HN133">
        <v>0</v>
      </c>
      <c r="HO133">
        <v>0</v>
      </c>
      <c r="HP133">
        <v>0</v>
      </c>
      <c r="HQ133" s="139">
        <v>7</v>
      </c>
      <c r="HR133" s="140">
        <v>3</v>
      </c>
      <c r="HS133" s="140">
        <v>0</v>
      </c>
      <c r="HT133" s="140">
        <v>0</v>
      </c>
      <c r="HU133" s="140">
        <v>0</v>
      </c>
      <c r="HV133" s="139">
        <v>1</v>
      </c>
      <c r="HW133" s="140">
        <v>0</v>
      </c>
      <c r="HX133" s="140">
        <v>0</v>
      </c>
      <c r="HY133" s="140">
        <v>0</v>
      </c>
      <c r="HZ133" s="140">
        <v>0</v>
      </c>
      <c r="IA133" s="139">
        <v>0</v>
      </c>
      <c r="IB133" s="140">
        <v>0</v>
      </c>
      <c r="IC133" s="140">
        <v>0</v>
      </c>
      <c r="ID133" s="140">
        <v>0</v>
      </c>
      <c r="IE133" s="140">
        <v>0</v>
      </c>
      <c r="IF133" s="139">
        <v>14</v>
      </c>
      <c r="IG133" s="140">
        <v>8</v>
      </c>
      <c r="IH133" s="140">
        <v>0</v>
      </c>
      <c r="II133" s="140">
        <v>0</v>
      </c>
      <c r="IJ133" s="140">
        <v>0</v>
      </c>
      <c r="IK133" s="140">
        <v>1</v>
      </c>
      <c r="IL133" s="140">
        <v>0</v>
      </c>
      <c r="IM133" s="140">
        <v>0</v>
      </c>
      <c r="IN133" s="139">
        <v>1</v>
      </c>
      <c r="IO133" s="140">
        <v>1</v>
      </c>
      <c r="IP133" s="140">
        <v>0</v>
      </c>
      <c r="IQ133" s="140">
        <v>0</v>
      </c>
      <c r="IR133" s="141">
        <v>1</v>
      </c>
      <c r="IS133" s="139">
        <v>1</v>
      </c>
      <c r="IT133" s="141">
        <v>5</v>
      </c>
      <c r="IU133" s="141">
        <v>11</v>
      </c>
      <c r="IV133" s="141">
        <v>11</v>
      </c>
      <c r="IW133" s="180">
        <v>22</v>
      </c>
      <c r="IX133" s="182">
        <v>0.27272727272727271</v>
      </c>
      <c r="IY133" s="182">
        <v>9.0909090909090912E-2</v>
      </c>
      <c r="IZ133" s="183">
        <v>0</v>
      </c>
      <c r="JA133" s="140">
        <v>0</v>
      </c>
      <c r="JB133" s="140">
        <v>0</v>
      </c>
      <c r="JC133" s="1" t="s">
        <v>427</v>
      </c>
      <c r="JD133" s="1" t="s">
        <v>427</v>
      </c>
      <c r="JE133" s="1" t="s">
        <v>427</v>
      </c>
      <c r="JF133" s="1" t="s">
        <v>426</v>
      </c>
      <c r="JG133" s="1">
        <v>0</v>
      </c>
      <c r="JH133" s="1">
        <v>0</v>
      </c>
      <c r="JI133" s="284"/>
      <c r="JM133" s="261"/>
      <c r="JN133" s="262"/>
      <c r="JO133" s="284"/>
      <c r="JP133" s="284"/>
    </row>
    <row r="134" spans="1:276" x14ac:dyDescent="0.25">
      <c r="A134" s="2">
        <f>IF(OR('Table 1'!$L$2="All Regions",'Table 1'!$L$2=" "), 1,IF('Table 1'!$L$2='DATA TEMPLATE 1617'!L134,1,0))</f>
        <v>1</v>
      </c>
      <c r="B134" s="2">
        <f>IF(OR('Table 1'!$L$3="All Disciplines",'Table 1'!$L$3=" "), 1,IF('Table 1'!$L$3='DATA TEMPLATE 1617'!M134,1,0))</f>
        <v>1</v>
      </c>
      <c r="C134" s="2">
        <f>IF(OR('Table 1'!$L$4="All Organisations",'Table 1'!$L$4=" "), 1,IF('Table 1'!$L$4='DATA TEMPLATE 1617'!N134,1,0))</f>
        <v>1</v>
      </c>
      <c r="D134" s="2">
        <f t="shared" si="6"/>
        <v>3</v>
      </c>
      <c r="E134" s="236">
        <f>IF('Table 2'!$L$2="All Diverse Led",$IZ134,IF('Table 2'!$L$2='DATA TEMPLATE 1617'!JG134,4,0))</f>
        <v>0</v>
      </c>
      <c r="F134" s="236">
        <f>IF('Table 2'!$L$2="All Diverse Led",$IZ134,IF('Table 2'!$L$2='DATA TEMPLATE 1617'!JH134,4,0))</f>
        <v>0</v>
      </c>
      <c r="G134" s="237">
        <f t="shared" si="7"/>
        <v>0</v>
      </c>
      <c r="H134" s="1" t="s">
        <v>471</v>
      </c>
      <c r="I134" s="1">
        <v>0</v>
      </c>
      <c r="J134" s="1" t="b">
        <v>0</v>
      </c>
      <c r="K134" s="284">
        <v>132</v>
      </c>
      <c r="L134" t="s">
        <v>439</v>
      </c>
      <c r="M134" t="s">
        <v>437</v>
      </c>
      <c r="N134" s="323" t="s">
        <v>459</v>
      </c>
      <c r="O134" s="76">
        <v>172118</v>
      </c>
      <c r="P134" s="76">
        <v>201160</v>
      </c>
      <c r="Q134" s="76">
        <v>0</v>
      </c>
      <c r="R134" s="76">
        <v>0</v>
      </c>
      <c r="S134" s="76">
        <v>22310</v>
      </c>
      <c r="T134" s="76">
        <v>395588</v>
      </c>
      <c r="U134">
        <v>203273</v>
      </c>
      <c r="V134">
        <v>41482</v>
      </c>
      <c r="W134">
        <v>4146</v>
      </c>
      <c r="X134">
        <v>0</v>
      </c>
      <c r="Y134">
        <v>0</v>
      </c>
      <c r="AB134">
        <v>140146</v>
      </c>
      <c r="AC134">
        <v>5003</v>
      </c>
      <c r="AD134">
        <v>394050</v>
      </c>
      <c r="AE134" s="1">
        <v>0</v>
      </c>
      <c r="AF134" s="1">
        <v>0</v>
      </c>
      <c r="AG134" s="1">
        <v>0</v>
      </c>
      <c r="AH134" s="1">
        <v>0</v>
      </c>
      <c r="AI134" s="1">
        <v>0</v>
      </c>
      <c r="AJ134" s="1">
        <v>0</v>
      </c>
      <c r="AK134" s="1">
        <v>0</v>
      </c>
      <c r="AL134" s="1">
        <v>0</v>
      </c>
      <c r="AM134" s="1">
        <v>0</v>
      </c>
      <c r="AN134" s="1">
        <v>0</v>
      </c>
      <c r="AO134" s="1">
        <v>0</v>
      </c>
      <c r="AP134" s="1">
        <v>0</v>
      </c>
      <c r="AQ134" s="1">
        <v>0</v>
      </c>
      <c r="AR134" s="1">
        <v>0</v>
      </c>
      <c r="AS134" s="1">
        <v>0</v>
      </c>
      <c r="AT134" s="1">
        <v>0</v>
      </c>
      <c r="AU134" s="1">
        <v>0</v>
      </c>
      <c r="AV134" s="1">
        <v>0</v>
      </c>
      <c r="AW134" s="1">
        <v>0</v>
      </c>
      <c r="AX134" s="1">
        <v>0</v>
      </c>
      <c r="AY134" s="1">
        <v>0</v>
      </c>
      <c r="AZ134" s="1">
        <v>0</v>
      </c>
      <c r="BA134" s="1">
        <v>0</v>
      </c>
      <c r="BB134" s="1">
        <v>0</v>
      </c>
      <c r="BC134" s="3">
        <v>0</v>
      </c>
      <c r="BD134" s="3">
        <v>0</v>
      </c>
      <c r="BE134" s="3">
        <v>0</v>
      </c>
      <c r="BF134" s="3">
        <v>0</v>
      </c>
      <c r="BG134" s="241">
        <v>0</v>
      </c>
      <c r="BH134" s="242">
        <v>0</v>
      </c>
      <c r="BI134" s="242">
        <v>0</v>
      </c>
      <c r="BJ134" s="243">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s="244">
        <v>0</v>
      </c>
      <c r="CJ134" s="244">
        <v>0</v>
      </c>
      <c r="CK134" s="244">
        <v>0</v>
      </c>
      <c r="CL134" s="244">
        <v>0</v>
      </c>
      <c r="CM134" s="241">
        <v>0</v>
      </c>
      <c r="CN134" s="242">
        <v>0</v>
      </c>
      <c r="CO134" s="242">
        <v>0</v>
      </c>
      <c r="CP134" s="243">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1">
        <v>0</v>
      </c>
      <c r="DO134" s="244">
        <v>0</v>
      </c>
      <c r="DP134" s="244">
        <v>0</v>
      </c>
      <c r="DQ134" s="244">
        <v>0</v>
      </c>
      <c r="DR134" s="244">
        <v>0</v>
      </c>
      <c r="DS134" s="241">
        <v>0</v>
      </c>
      <c r="DT134" s="242">
        <v>0</v>
      </c>
      <c r="DU134" s="242">
        <v>0</v>
      </c>
      <c r="DV134" s="243">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s="244">
        <v>0</v>
      </c>
      <c r="EV134" s="244">
        <v>0</v>
      </c>
      <c r="EW134" s="244">
        <v>0</v>
      </c>
      <c r="EX134" s="244">
        <v>0</v>
      </c>
      <c r="EY134" s="241">
        <v>0</v>
      </c>
      <c r="EZ134" s="242">
        <v>0</v>
      </c>
      <c r="FA134" s="242">
        <v>0</v>
      </c>
      <c r="FB134" s="243">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0</v>
      </c>
      <c r="HF134">
        <v>0</v>
      </c>
      <c r="HG134">
        <v>0</v>
      </c>
      <c r="HH134">
        <v>0</v>
      </c>
      <c r="HI134">
        <v>0</v>
      </c>
      <c r="HJ134">
        <v>0</v>
      </c>
      <c r="HK134">
        <v>0</v>
      </c>
      <c r="HL134">
        <v>1</v>
      </c>
      <c r="HM134">
        <v>1</v>
      </c>
      <c r="HN134">
        <v>0</v>
      </c>
      <c r="HO134">
        <v>0</v>
      </c>
      <c r="HP134">
        <v>0</v>
      </c>
      <c r="HQ134" s="139">
        <v>0</v>
      </c>
      <c r="HR134" s="140">
        <v>0</v>
      </c>
      <c r="HS134" s="140">
        <v>0</v>
      </c>
      <c r="HT134" s="140">
        <v>0</v>
      </c>
      <c r="HU134" s="140">
        <v>0</v>
      </c>
      <c r="HV134" s="139">
        <v>13</v>
      </c>
      <c r="HW134" s="140">
        <v>11</v>
      </c>
      <c r="HX134" s="140">
        <v>0</v>
      </c>
      <c r="HY134" s="140">
        <v>0</v>
      </c>
      <c r="HZ134" s="140">
        <v>0</v>
      </c>
      <c r="IA134" s="139">
        <v>0</v>
      </c>
      <c r="IB134" s="140">
        <v>0</v>
      </c>
      <c r="IC134" s="140">
        <v>0</v>
      </c>
      <c r="ID134" s="140">
        <v>0</v>
      </c>
      <c r="IE134" s="140">
        <v>0</v>
      </c>
      <c r="IF134" s="139">
        <v>14</v>
      </c>
      <c r="IG134" s="140">
        <v>12</v>
      </c>
      <c r="IH134" s="140">
        <v>0</v>
      </c>
      <c r="II134" s="140">
        <v>0</v>
      </c>
      <c r="IJ134" s="140">
        <v>0</v>
      </c>
      <c r="IK134" s="140">
        <v>0</v>
      </c>
      <c r="IL134" s="140">
        <v>12</v>
      </c>
      <c r="IM134" s="140">
        <v>0</v>
      </c>
      <c r="IN134" s="139">
        <v>12</v>
      </c>
      <c r="IO134" s="140">
        <v>0</v>
      </c>
      <c r="IP134" s="140">
        <v>2</v>
      </c>
      <c r="IQ134" s="140">
        <v>0</v>
      </c>
      <c r="IR134" s="141">
        <v>2</v>
      </c>
      <c r="IS134" s="139">
        <v>0</v>
      </c>
      <c r="IT134" s="141">
        <v>0</v>
      </c>
      <c r="IU134" s="141">
        <v>2</v>
      </c>
      <c r="IV134" s="141">
        <v>24</v>
      </c>
      <c r="IW134" s="180">
        <v>26</v>
      </c>
      <c r="IX134" s="182">
        <v>0.46153846153846156</v>
      </c>
      <c r="IY134" s="182">
        <v>7.6923076923076927E-2</v>
      </c>
      <c r="IZ134" s="183">
        <v>0</v>
      </c>
      <c r="JA134" s="140">
        <v>0</v>
      </c>
      <c r="JB134" s="140">
        <v>0</v>
      </c>
      <c r="JC134" s="1" t="s">
        <v>427</v>
      </c>
      <c r="JD134" s="1" t="s">
        <v>427</v>
      </c>
      <c r="JE134" s="1" t="s">
        <v>427</v>
      </c>
      <c r="JF134" s="1" t="s">
        <v>427</v>
      </c>
      <c r="JG134" s="1">
        <v>0</v>
      </c>
      <c r="JH134" s="1">
        <v>0</v>
      </c>
      <c r="JI134" s="284"/>
      <c r="JM134" s="261"/>
      <c r="JN134" s="262"/>
      <c r="JO134" s="284"/>
      <c r="JP134" s="284"/>
    </row>
    <row r="135" spans="1:276" x14ac:dyDescent="0.25">
      <c r="A135" s="2">
        <f>IF(OR('Table 1'!$L$2="All Regions",'Table 1'!$L$2=" "), 1,IF('Table 1'!$L$2='DATA TEMPLATE 1617'!L135,1,0))</f>
        <v>1</v>
      </c>
      <c r="B135" s="2">
        <f>IF(OR('Table 1'!$L$3="All Disciplines",'Table 1'!$L$3=" "), 1,IF('Table 1'!$L$3='DATA TEMPLATE 1617'!M135,1,0))</f>
        <v>1</v>
      </c>
      <c r="C135" s="2">
        <f>IF(OR('Table 1'!$L$4="All Organisations",'Table 1'!$L$4=" "), 1,IF('Table 1'!$L$4='DATA TEMPLATE 1617'!N135,1,0))</f>
        <v>1</v>
      </c>
      <c r="D135" s="2">
        <f t="shared" si="6"/>
        <v>3</v>
      </c>
      <c r="E135" s="236">
        <f>IF('Table 2'!$L$2="All Diverse Led",$IZ135,IF('Table 2'!$L$2='DATA TEMPLATE 1617'!JG135,4,0))</f>
        <v>0</v>
      </c>
      <c r="F135" s="236">
        <f>IF('Table 2'!$L$2="All Diverse Led",$IZ135,IF('Table 2'!$L$2='DATA TEMPLATE 1617'!JH135,4,0))</f>
        <v>0</v>
      </c>
      <c r="G135" s="237">
        <f t="shared" si="7"/>
        <v>0</v>
      </c>
      <c r="H135" s="1" t="s">
        <v>471</v>
      </c>
      <c r="I135" s="1">
        <v>0</v>
      </c>
      <c r="J135" s="1" t="b">
        <v>0</v>
      </c>
      <c r="K135" s="284">
        <v>133</v>
      </c>
      <c r="L135" t="s">
        <v>439</v>
      </c>
      <c r="M135" t="s">
        <v>442</v>
      </c>
      <c r="N135" s="323" t="s">
        <v>459</v>
      </c>
      <c r="O135" s="76">
        <v>13974</v>
      </c>
      <c r="P135" s="76">
        <v>212696</v>
      </c>
      <c r="Q135" s="76">
        <v>133507</v>
      </c>
      <c r="R135" s="76">
        <v>0</v>
      </c>
      <c r="S135" s="76">
        <v>0</v>
      </c>
      <c r="T135" s="76">
        <v>360177</v>
      </c>
      <c r="U135">
        <v>185867</v>
      </c>
      <c r="V135">
        <v>16869</v>
      </c>
      <c r="W135">
        <v>0</v>
      </c>
      <c r="X135">
        <v>3305</v>
      </c>
      <c r="Y135">
        <v>1000</v>
      </c>
      <c r="AB135">
        <v>52999</v>
      </c>
      <c r="AC135">
        <v>0</v>
      </c>
      <c r="AD135">
        <v>260040</v>
      </c>
      <c r="AE135" s="1">
        <v>20</v>
      </c>
      <c r="AF135" s="1">
        <v>10.5</v>
      </c>
      <c r="AG135" s="1">
        <v>0</v>
      </c>
      <c r="AH135" s="1">
        <v>4360</v>
      </c>
      <c r="AI135" s="1">
        <v>2</v>
      </c>
      <c r="AJ135" s="1">
        <v>2</v>
      </c>
      <c r="AK135" s="1">
        <v>0</v>
      </c>
      <c r="AL135" s="1">
        <v>120</v>
      </c>
      <c r="AM135" s="1">
        <v>5</v>
      </c>
      <c r="AN135" s="1">
        <v>2.5</v>
      </c>
      <c r="AO135" s="1">
        <v>0</v>
      </c>
      <c r="AP135" s="1">
        <v>300</v>
      </c>
      <c r="AQ135" s="1">
        <v>4</v>
      </c>
      <c r="AR135" s="1">
        <v>2</v>
      </c>
      <c r="AS135" s="1">
        <v>0</v>
      </c>
      <c r="AT135" s="1">
        <v>835</v>
      </c>
      <c r="AU135" s="1">
        <v>0</v>
      </c>
      <c r="AV135" s="1">
        <v>0</v>
      </c>
      <c r="AW135" s="1">
        <v>0</v>
      </c>
      <c r="AX135" s="1">
        <v>0</v>
      </c>
      <c r="AY135" s="1">
        <v>4</v>
      </c>
      <c r="AZ135" s="1">
        <v>2</v>
      </c>
      <c r="BA135" s="1">
        <v>0</v>
      </c>
      <c r="BB135" s="1">
        <v>240</v>
      </c>
      <c r="BC135" s="3">
        <v>7</v>
      </c>
      <c r="BD135" s="3">
        <v>4.5</v>
      </c>
      <c r="BE135" s="3">
        <v>0</v>
      </c>
      <c r="BF135" s="3">
        <v>420</v>
      </c>
      <c r="BG135" s="241">
        <v>8</v>
      </c>
      <c r="BH135" s="242">
        <v>4</v>
      </c>
      <c r="BI135" s="242">
        <v>0</v>
      </c>
      <c r="BJ135" s="243">
        <v>1075</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s="244">
        <v>0</v>
      </c>
      <c r="CJ135" s="244">
        <v>0</v>
      </c>
      <c r="CK135" s="244">
        <v>0</v>
      </c>
      <c r="CL135" s="244">
        <v>0</v>
      </c>
      <c r="CM135" s="241">
        <v>0</v>
      </c>
      <c r="CN135" s="242">
        <v>0</v>
      </c>
      <c r="CO135" s="242">
        <v>0</v>
      </c>
      <c r="CP135" s="243">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1">
        <v>0</v>
      </c>
      <c r="DO135" s="244">
        <v>0</v>
      </c>
      <c r="DP135" s="244">
        <v>0</v>
      </c>
      <c r="DQ135" s="244">
        <v>0</v>
      </c>
      <c r="DR135" s="244">
        <v>0</v>
      </c>
      <c r="DS135" s="241">
        <v>0</v>
      </c>
      <c r="DT135" s="242">
        <v>0</v>
      </c>
      <c r="DU135" s="242">
        <v>0</v>
      </c>
      <c r="DV135" s="243">
        <v>0</v>
      </c>
      <c r="DW135">
        <v>6</v>
      </c>
      <c r="DX135">
        <v>3</v>
      </c>
      <c r="DY135">
        <v>0</v>
      </c>
      <c r="DZ135">
        <v>455</v>
      </c>
      <c r="EA135">
        <v>1</v>
      </c>
      <c r="EB135">
        <v>1</v>
      </c>
      <c r="EC135">
        <v>0</v>
      </c>
      <c r="ED135">
        <v>60</v>
      </c>
      <c r="EE135">
        <v>3</v>
      </c>
      <c r="EF135">
        <v>1.5</v>
      </c>
      <c r="EG135">
        <v>0</v>
      </c>
      <c r="EH135">
        <v>320</v>
      </c>
      <c r="EI135">
        <v>0</v>
      </c>
      <c r="EJ135">
        <v>0</v>
      </c>
      <c r="EK135">
        <v>0</v>
      </c>
      <c r="EL135">
        <v>0</v>
      </c>
      <c r="EM135">
        <v>0</v>
      </c>
      <c r="EN135">
        <v>0</v>
      </c>
      <c r="EO135">
        <v>0</v>
      </c>
      <c r="EP135">
        <v>0</v>
      </c>
      <c r="EQ135">
        <v>1</v>
      </c>
      <c r="ER135">
        <v>1</v>
      </c>
      <c r="ES135">
        <v>0</v>
      </c>
      <c r="ET135">
        <v>200</v>
      </c>
      <c r="EU135" s="244">
        <v>4</v>
      </c>
      <c r="EV135" s="244">
        <v>2.5</v>
      </c>
      <c r="EW135" s="244">
        <v>0</v>
      </c>
      <c r="EX135" s="244">
        <v>380</v>
      </c>
      <c r="EY135" s="241">
        <v>1</v>
      </c>
      <c r="EZ135" s="242">
        <v>1</v>
      </c>
      <c r="FA135" s="242">
        <v>0</v>
      </c>
      <c r="FB135" s="243">
        <v>200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1</v>
      </c>
      <c r="FX135">
        <v>200</v>
      </c>
      <c r="FY135">
        <v>148</v>
      </c>
      <c r="FZ135">
        <v>150</v>
      </c>
      <c r="GA135">
        <v>50</v>
      </c>
      <c r="GB135">
        <v>50</v>
      </c>
      <c r="GC135">
        <v>3</v>
      </c>
      <c r="GD135">
        <v>0</v>
      </c>
      <c r="GE135">
        <v>0</v>
      </c>
      <c r="GF135">
        <v>0</v>
      </c>
      <c r="GG135">
        <v>0</v>
      </c>
      <c r="GH135">
        <v>0</v>
      </c>
      <c r="GI135">
        <v>0</v>
      </c>
      <c r="GJ135">
        <v>0</v>
      </c>
      <c r="GK135">
        <v>2</v>
      </c>
      <c r="GL135">
        <v>18</v>
      </c>
      <c r="GM135">
        <v>1</v>
      </c>
      <c r="GN135">
        <v>0</v>
      </c>
      <c r="GO135">
        <v>2</v>
      </c>
      <c r="GP135">
        <v>0</v>
      </c>
      <c r="GQ135">
        <v>0</v>
      </c>
      <c r="GR135">
        <v>0</v>
      </c>
      <c r="GS135">
        <v>0</v>
      </c>
      <c r="GT135">
        <v>6174</v>
      </c>
      <c r="GU135">
        <v>0</v>
      </c>
      <c r="GV135">
        <v>0</v>
      </c>
      <c r="GW135">
        <v>0</v>
      </c>
      <c r="GX135">
        <v>0</v>
      </c>
      <c r="GY135">
        <v>5</v>
      </c>
      <c r="GZ135">
        <v>393</v>
      </c>
      <c r="HA135">
        <v>0</v>
      </c>
      <c r="HB135">
        <v>0</v>
      </c>
      <c r="HC135">
        <v>0</v>
      </c>
      <c r="HD135">
        <v>0</v>
      </c>
      <c r="HE135">
        <v>0</v>
      </c>
      <c r="HF135">
        <v>0</v>
      </c>
      <c r="HG135">
        <v>0</v>
      </c>
      <c r="HH135">
        <v>0</v>
      </c>
      <c r="HI135">
        <v>3</v>
      </c>
      <c r="HJ135">
        <v>0</v>
      </c>
      <c r="HK135">
        <v>0</v>
      </c>
      <c r="HL135">
        <v>4</v>
      </c>
      <c r="HM135">
        <v>4</v>
      </c>
      <c r="HN135">
        <v>0</v>
      </c>
      <c r="HO135">
        <v>0</v>
      </c>
      <c r="HP135">
        <v>0</v>
      </c>
      <c r="HQ135" s="139">
        <v>1</v>
      </c>
      <c r="HR135" s="140">
        <v>0</v>
      </c>
      <c r="HS135" s="140">
        <v>0</v>
      </c>
      <c r="HT135" s="140">
        <v>0</v>
      </c>
      <c r="HU135" s="140">
        <v>0</v>
      </c>
      <c r="HV135" s="139">
        <v>0</v>
      </c>
      <c r="HW135" s="140">
        <v>0</v>
      </c>
      <c r="HX135" s="140">
        <v>0</v>
      </c>
      <c r="HY135" s="140">
        <v>0</v>
      </c>
      <c r="HZ135" s="140">
        <v>0</v>
      </c>
      <c r="IA135" s="139">
        <v>0</v>
      </c>
      <c r="IB135" s="140">
        <v>0</v>
      </c>
      <c r="IC135" s="140">
        <v>0</v>
      </c>
      <c r="ID135" s="140">
        <v>0</v>
      </c>
      <c r="IE135" s="140">
        <v>0</v>
      </c>
      <c r="IF135" s="139">
        <v>5</v>
      </c>
      <c r="IG135" s="140">
        <v>4</v>
      </c>
      <c r="IH135" s="140">
        <v>0</v>
      </c>
      <c r="II135" s="140">
        <v>0</v>
      </c>
      <c r="IJ135" s="140">
        <v>0</v>
      </c>
      <c r="IK135" s="140">
        <v>0</v>
      </c>
      <c r="IL135" s="140">
        <v>0</v>
      </c>
      <c r="IM135" s="140">
        <v>0</v>
      </c>
      <c r="IN135" s="139">
        <v>0</v>
      </c>
      <c r="IO135" s="140">
        <v>0</v>
      </c>
      <c r="IP135" s="140">
        <v>0</v>
      </c>
      <c r="IQ135" s="140">
        <v>0</v>
      </c>
      <c r="IR135" s="141">
        <v>0</v>
      </c>
      <c r="IS135" s="139">
        <v>0</v>
      </c>
      <c r="IT135" s="141">
        <v>3</v>
      </c>
      <c r="IU135" s="141">
        <v>8</v>
      </c>
      <c r="IV135" s="141">
        <v>1</v>
      </c>
      <c r="IW135" s="180">
        <v>9</v>
      </c>
      <c r="IX135" s="182">
        <v>0.33333333333333331</v>
      </c>
      <c r="IY135" s="182">
        <v>0</v>
      </c>
      <c r="IZ135" s="183">
        <v>0</v>
      </c>
      <c r="JA135" s="140">
        <v>0</v>
      </c>
      <c r="JB135" s="140">
        <v>0</v>
      </c>
      <c r="JC135" s="1" t="s">
        <v>427</v>
      </c>
      <c r="JD135" s="1" t="s">
        <v>427</v>
      </c>
      <c r="JE135" s="1" t="s">
        <v>427</v>
      </c>
      <c r="JF135" s="1" t="s">
        <v>427</v>
      </c>
      <c r="JG135" s="1">
        <v>0</v>
      </c>
      <c r="JH135" s="1">
        <v>0</v>
      </c>
      <c r="JI135" s="284"/>
      <c r="JM135" s="261"/>
      <c r="JN135" s="262"/>
      <c r="JO135" s="284"/>
      <c r="JP135" s="284"/>
    </row>
    <row r="136" spans="1:276" x14ac:dyDescent="0.25">
      <c r="A136" s="2">
        <f>IF(OR('Table 1'!$L$2="All Regions",'Table 1'!$L$2=" "), 1,IF('Table 1'!$L$2='DATA TEMPLATE 1617'!L136,1,0))</f>
        <v>1</v>
      </c>
      <c r="B136" s="2">
        <f>IF(OR('Table 1'!$L$3="All Disciplines",'Table 1'!$L$3=" "), 1,IF('Table 1'!$L$3='DATA TEMPLATE 1617'!M136,1,0))</f>
        <v>1</v>
      </c>
      <c r="C136" s="2">
        <f>IF(OR('Table 1'!$L$4="All Organisations",'Table 1'!$L$4=" "), 1,IF('Table 1'!$L$4='DATA TEMPLATE 1617'!N136,1,0))</f>
        <v>1</v>
      </c>
      <c r="D136" s="2">
        <f t="shared" si="6"/>
        <v>3</v>
      </c>
      <c r="E136" s="236">
        <f>IF('Table 2'!$L$2="All Diverse Led",$IZ136,IF('Table 2'!$L$2='DATA TEMPLATE 1617'!JG136,4,0))</f>
        <v>0</v>
      </c>
      <c r="F136" s="236">
        <f>IF('Table 2'!$L$2="All Diverse Led",$IZ136,IF('Table 2'!$L$2='DATA TEMPLATE 1617'!JH136,4,0))</f>
        <v>0</v>
      </c>
      <c r="G136" s="237">
        <f t="shared" si="7"/>
        <v>0</v>
      </c>
      <c r="H136" s="1" t="s">
        <v>471</v>
      </c>
      <c r="I136" s="1">
        <v>0</v>
      </c>
      <c r="J136" s="1" t="b">
        <v>0</v>
      </c>
      <c r="K136" s="284">
        <v>134</v>
      </c>
      <c r="L136" t="s">
        <v>439</v>
      </c>
      <c r="M136" t="s">
        <v>436</v>
      </c>
      <c r="N136" s="323" t="s">
        <v>459</v>
      </c>
      <c r="O136" s="76">
        <v>124341</v>
      </c>
      <c r="P136" s="76">
        <v>73925</v>
      </c>
      <c r="Q136" s="76">
        <v>71785</v>
      </c>
      <c r="R136" s="76">
        <v>20320</v>
      </c>
      <c r="S136" s="76">
        <v>12983</v>
      </c>
      <c r="T136" s="76">
        <v>303354</v>
      </c>
      <c r="U136">
        <v>262173</v>
      </c>
      <c r="V136">
        <v>3200</v>
      </c>
      <c r="W136">
        <v>0</v>
      </c>
      <c r="X136">
        <v>5765</v>
      </c>
      <c r="Y136">
        <v>3621</v>
      </c>
      <c r="AB136">
        <v>20866</v>
      </c>
      <c r="AC136">
        <v>0</v>
      </c>
      <c r="AD136">
        <v>295625</v>
      </c>
      <c r="AE136" s="1">
        <v>0</v>
      </c>
      <c r="AF136" s="1">
        <v>0</v>
      </c>
      <c r="AG136" s="1">
        <v>0</v>
      </c>
      <c r="AH136" s="1">
        <v>0</v>
      </c>
      <c r="AI136" s="1">
        <v>0</v>
      </c>
      <c r="AJ136" s="1">
        <v>0</v>
      </c>
      <c r="AK136" s="1">
        <v>0</v>
      </c>
      <c r="AL136" s="1">
        <v>0</v>
      </c>
      <c r="AM136" s="1">
        <v>0</v>
      </c>
      <c r="AN136" s="1">
        <v>0</v>
      </c>
      <c r="AO136" s="1">
        <v>0</v>
      </c>
      <c r="AP136" s="1">
        <v>0</v>
      </c>
      <c r="AQ136" s="1">
        <v>0</v>
      </c>
      <c r="AR136" s="1">
        <v>0</v>
      </c>
      <c r="AS136" s="1">
        <v>0</v>
      </c>
      <c r="AT136" s="1">
        <v>0</v>
      </c>
      <c r="AU136" s="1">
        <v>0</v>
      </c>
      <c r="AV136" s="1">
        <v>0</v>
      </c>
      <c r="AW136" s="1">
        <v>0</v>
      </c>
      <c r="AX136" s="1">
        <v>0</v>
      </c>
      <c r="AY136" s="1">
        <v>0</v>
      </c>
      <c r="AZ136" s="1">
        <v>0</v>
      </c>
      <c r="BA136" s="1">
        <v>0</v>
      </c>
      <c r="BB136" s="1">
        <v>0</v>
      </c>
      <c r="BC136" s="3">
        <v>0</v>
      </c>
      <c r="BD136" s="3">
        <v>0</v>
      </c>
      <c r="BE136" s="3">
        <v>0</v>
      </c>
      <c r="BF136" s="3">
        <v>0</v>
      </c>
      <c r="BG136" s="241">
        <v>0</v>
      </c>
      <c r="BH136" s="242">
        <v>0</v>
      </c>
      <c r="BI136" s="242">
        <v>0</v>
      </c>
      <c r="BJ136" s="243">
        <v>0</v>
      </c>
      <c r="BK136">
        <v>9</v>
      </c>
      <c r="BL136">
        <v>140</v>
      </c>
      <c r="BM136">
        <v>5563</v>
      </c>
      <c r="BN136">
        <v>466200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s="244">
        <v>0</v>
      </c>
      <c r="CJ136" s="244">
        <v>0</v>
      </c>
      <c r="CK136" s="244">
        <v>0</v>
      </c>
      <c r="CL136" s="244">
        <v>0</v>
      </c>
      <c r="CM136" s="241">
        <v>0</v>
      </c>
      <c r="CN136" s="242">
        <v>0</v>
      </c>
      <c r="CO136" s="242">
        <v>0</v>
      </c>
      <c r="CP136" s="243">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1">
        <v>0</v>
      </c>
      <c r="DO136" s="244">
        <v>0</v>
      </c>
      <c r="DP136" s="244">
        <v>0</v>
      </c>
      <c r="DQ136" s="244">
        <v>0</v>
      </c>
      <c r="DR136" s="244">
        <v>0</v>
      </c>
      <c r="DS136" s="241">
        <v>0</v>
      </c>
      <c r="DT136" s="242">
        <v>0</v>
      </c>
      <c r="DU136" s="242">
        <v>0</v>
      </c>
      <c r="DV136" s="243">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s="244">
        <v>0</v>
      </c>
      <c r="EV136" s="244">
        <v>0</v>
      </c>
      <c r="EW136" s="244">
        <v>0</v>
      </c>
      <c r="EX136" s="244">
        <v>0</v>
      </c>
      <c r="EY136" s="241">
        <v>0</v>
      </c>
      <c r="EZ136" s="242">
        <v>0</v>
      </c>
      <c r="FA136" s="242">
        <v>0</v>
      </c>
      <c r="FB136" s="243">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15</v>
      </c>
      <c r="GN136">
        <v>0</v>
      </c>
      <c r="GO136">
        <v>0</v>
      </c>
      <c r="GP136">
        <v>0</v>
      </c>
      <c r="GQ136">
        <v>0</v>
      </c>
      <c r="GR136">
        <v>0</v>
      </c>
      <c r="GS136">
        <v>0</v>
      </c>
      <c r="GT136">
        <v>0</v>
      </c>
      <c r="GU136">
        <v>0</v>
      </c>
      <c r="GV136">
        <v>0</v>
      </c>
      <c r="GW136">
        <v>0</v>
      </c>
      <c r="GX136">
        <v>0</v>
      </c>
      <c r="GY136">
        <v>0</v>
      </c>
      <c r="GZ136">
        <v>0</v>
      </c>
      <c r="HA136">
        <v>0</v>
      </c>
      <c r="HB136">
        <v>0</v>
      </c>
      <c r="HC136">
        <v>0</v>
      </c>
      <c r="HD136">
        <v>0</v>
      </c>
      <c r="HE136">
        <v>0</v>
      </c>
      <c r="HF136">
        <v>0</v>
      </c>
      <c r="HG136">
        <v>0</v>
      </c>
      <c r="HH136">
        <v>0</v>
      </c>
      <c r="HI136">
        <v>0</v>
      </c>
      <c r="HJ136">
        <v>0</v>
      </c>
      <c r="HK136">
        <v>0</v>
      </c>
      <c r="HL136">
        <v>5</v>
      </c>
      <c r="HM136">
        <v>3</v>
      </c>
      <c r="HN136">
        <v>0</v>
      </c>
      <c r="HO136">
        <v>0</v>
      </c>
      <c r="HP136">
        <v>0</v>
      </c>
      <c r="HQ136" s="139">
        <v>3</v>
      </c>
      <c r="HR136" s="140">
        <v>0</v>
      </c>
      <c r="HS136" s="140">
        <v>0</v>
      </c>
      <c r="HT136" s="140">
        <v>0</v>
      </c>
      <c r="HU136" s="140">
        <v>0</v>
      </c>
      <c r="HV136" s="139">
        <v>0</v>
      </c>
      <c r="HW136" s="140">
        <v>0</v>
      </c>
      <c r="HX136" s="140">
        <v>0</v>
      </c>
      <c r="HY136" s="140">
        <v>0</v>
      </c>
      <c r="HZ136" s="140">
        <v>0</v>
      </c>
      <c r="IA136" s="139">
        <v>0</v>
      </c>
      <c r="IB136" s="140">
        <v>0</v>
      </c>
      <c r="IC136" s="140">
        <v>0</v>
      </c>
      <c r="ID136" s="140">
        <v>0</v>
      </c>
      <c r="IE136" s="140">
        <v>0</v>
      </c>
      <c r="IF136" s="139">
        <v>8</v>
      </c>
      <c r="IG136" s="140">
        <v>3</v>
      </c>
      <c r="IH136" s="140">
        <v>0</v>
      </c>
      <c r="II136" s="140">
        <v>0</v>
      </c>
      <c r="IJ136" s="140">
        <v>0</v>
      </c>
      <c r="IK136" s="140">
        <v>2</v>
      </c>
      <c r="IL136" s="140">
        <v>0</v>
      </c>
      <c r="IM136" s="140">
        <v>0</v>
      </c>
      <c r="IN136" s="139">
        <v>2</v>
      </c>
      <c r="IO136" s="140">
        <v>0</v>
      </c>
      <c r="IP136" s="140">
        <v>0</v>
      </c>
      <c r="IQ136" s="140">
        <v>0</v>
      </c>
      <c r="IR136" s="141">
        <v>0</v>
      </c>
      <c r="IS136" s="139">
        <v>2</v>
      </c>
      <c r="IT136" s="141">
        <v>2</v>
      </c>
      <c r="IU136" s="141">
        <v>8</v>
      </c>
      <c r="IV136" s="141">
        <v>3</v>
      </c>
      <c r="IW136" s="180">
        <v>11</v>
      </c>
      <c r="IX136" s="182">
        <v>0.36363636363636365</v>
      </c>
      <c r="IY136" s="182">
        <v>0.18181818181818182</v>
      </c>
      <c r="IZ136" s="183">
        <v>0</v>
      </c>
      <c r="JA136" s="140">
        <v>0</v>
      </c>
      <c r="JB136" s="140">
        <v>0</v>
      </c>
      <c r="JC136" s="1" t="s">
        <v>427</v>
      </c>
      <c r="JD136" s="1" t="s">
        <v>427</v>
      </c>
      <c r="JE136" s="1" t="s">
        <v>427</v>
      </c>
      <c r="JF136" s="1" t="s">
        <v>426</v>
      </c>
      <c r="JG136" s="1">
        <v>0</v>
      </c>
      <c r="JH136" s="1">
        <v>0</v>
      </c>
      <c r="JI136" s="284"/>
      <c r="JM136" s="261"/>
      <c r="JN136" s="262"/>
      <c r="JO136" s="284"/>
      <c r="JP136" s="284"/>
    </row>
    <row r="137" spans="1:276" x14ac:dyDescent="0.25">
      <c r="A137" s="2">
        <f>IF(OR('Table 1'!$L$2="All Regions",'Table 1'!$L$2=" "), 1,IF('Table 1'!$L$2='DATA TEMPLATE 1617'!L137,1,0))</f>
        <v>1</v>
      </c>
      <c r="B137" s="2">
        <f>IF(OR('Table 1'!$L$3="All Disciplines",'Table 1'!$L$3=" "), 1,IF('Table 1'!$L$3='DATA TEMPLATE 1617'!M137,1,0))</f>
        <v>1</v>
      </c>
      <c r="C137" s="2">
        <f>IF(OR('Table 1'!$L$4="All Organisations",'Table 1'!$L$4=" "), 1,IF('Table 1'!$L$4='DATA TEMPLATE 1617'!N137,1,0))</f>
        <v>1</v>
      </c>
      <c r="D137" s="2">
        <f t="shared" si="6"/>
        <v>3</v>
      </c>
      <c r="E137" s="236">
        <f>IF('Table 2'!$L$2="All Diverse Led",$IZ137,IF('Table 2'!$L$2='DATA TEMPLATE 1617'!JG137,4,0))</f>
        <v>0</v>
      </c>
      <c r="F137" s="236">
        <f>IF('Table 2'!$L$2="All Diverse Led",$IZ137,IF('Table 2'!$L$2='DATA TEMPLATE 1617'!JH137,4,0))</f>
        <v>0</v>
      </c>
      <c r="G137" s="237">
        <f t="shared" si="7"/>
        <v>0</v>
      </c>
      <c r="H137" s="1" t="s">
        <v>471</v>
      </c>
      <c r="I137" s="1">
        <v>0</v>
      </c>
      <c r="J137" s="1" t="b">
        <v>0</v>
      </c>
      <c r="K137" s="284">
        <v>135</v>
      </c>
      <c r="L137" t="s">
        <v>439</v>
      </c>
      <c r="M137" t="s">
        <v>443</v>
      </c>
      <c r="N137" s="323" t="s">
        <v>460</v>
      </c>
      <c r="O137" s="76">
        <v>1082365</v>
      </c>
      <c r="P137" s="76">
        <v>500610</v>
      </c>
      <c r="Q137" s="76">
        <v>0</v>
      </c>
      <c r="R137" s="76">
        <v>0</v>
      </c>
      <c r="S137" s="76">
        <v>0</v>
      </c>
      <c r="T137" s="76">
        <v>1582975</v>
      </c>
      <c r="U137">
        <v>793439</v>
      </c>
      <c r="V137">
        <v>46420</v>
      </c>
      <c r="W137">
        <v>6312</v>
      </c>
      <c r="X137">
        <v>76484</v>
      </c>
      <c r="Y137">
        <v>0</v>
      </c>
      <c r="AB137">
        <v>453929</v>
      </c>
      <c r="AC137">
        <v>0</v>
      </c>
      <c r="AD137">
        <v>1376584</v>
      </c>
      <c r="AE137" s="1">
        <v>11</v>
      </c>
      <c r="AF137" s="1">
        <v>10</v>
      </c>
      <c r="AG137" s="1">
        <v>5959</v>
      </c>
      <c r="AH137" s="1">
        <v>0</v>
      </c>
      <c r="AI137" s="1">
        <v>5</v>
      </c>
      <c r="AJ137" s="1">
        <v>3</v>
      </c>
      <c r="AK137" s="1">
        <v>1548</v>
      </c>
      <c r="AL137" s="1">
        <v>0</v>
      </c>
      <c r="AM137" s="1">
        <v>203</v>
      </c>
      <c r="AN137" s="1">
        <v>157</v>
      </c>
      <c r="AO137" s="1">
        <v>109474</v>
      </c>
      <c r="AP137" s="1">
        <v>0</v>
      </c>
      <c r="AQ137" s="1">
        <v>9</v>
      </c>
      <c r="AR137" s="1">
        <v>6</v>
      </c>
      <c r="AS137" s="1">
        <v>2862</v>
      </c>
      <c r="AT137" s="1">
        <v>0</v>
      </c>
      <c r="AU137" s="1">
        <v>5</v>
      </c>
      <c r="AV137" s="1">
        <v>3</v>
      </c>
      <c r="AW137" s="1">
        <v>1548</v>
      </c>
      <c r="AX137" s="1">
        <v>0</v>
      </c>
      <c r="AY137" s="1">
        <v>178</v>
      </c>
      <c r="AZ137" s="1">
        <v>83</v>
      </c>
      <c r="BA137" s="1">
        <v>93107</v>
      </c>
      <c r="BB137" s="1">
        <v>0</v>
      </c>
      <c r="BC137" s="3">
        <v>208</v>
      </c>
      <c r="BD137" s="3">
        <v>160</v>
      </c>
      <c r="BE137" s="3">
        <v>111022</v>
      </c>
      <c r="BF137" s="3">
        <v>0</v>
      </c>
      <c r="BG137" s="241">
        <v>192</v>
      </c>
      <c r="BH137" s="242">
        <v>92</v>
      </c>
      <c r="BI137" s="242">
        <v>97517</v>
      </c>
      <c r="BJ137" s="243">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s="244">
        <v>0</v>
      </c>
      <c r="CJ137" s="244">
        <v>0</v>
      </c>
      <c r="CK137" s="244">
        <v>0</v>
      </c>
      <c r="CL137" s="244">
        <v>0</v>
      </c>
      <c r="CM137" s="241">
        <v>0</v>
      </c>
      <c r="CN137" s="242">
        <v>0</v>
      </c>
      <c r="CO137" s="242">
        <v>0</v>
      </c>
      <c r="CP137" s="243">
        <v>0</v>
      </c>
      <c r="CQ137" s="1">
        <v>0</v>
      </c>
      <c r="CR137" s="1">
        <v>0</v>
      </c>
      <c r="CS137" s="1">
        <v>0</v>
      </c>
      <c r="CT137" s="1">
        <v>0</v>
      </c>
      <c r="CU137" s="1">
        <v>0</v>
      </c>
      <c r="CV137" s="1">
        <v>0</v>
      </c>
      <c r="CW137" s="1">
        <v>0</v>
      </c>
      <c r="CX137" s="1">
        <v>0</v>
      </c>
      <c r="CY137" s="1">
        <v>0</v>
      </c>
      <c r="CZ137" s="1">
        <v>0</v>
      </c>
      <c r="DA137" s="1">
        <v>0</v>
      </c>
      <c r="DB137" s="1">
        <v>0</v>
      </c>
      <c r="DC137" s="1">
        <v>0</v>
      </c>
      <c r="DD137" s="1">
        <v>0</v>
      </c>
      <c r="DE137" s="1">
        <v>0</v>
      </c>
      <c r="DF137" s="1">
        <v>0</v>
      </c>
      <c r="DG137" s="1">
        <v>0</v>
      </c>
      <c r="DH137" s="1">
        <v>0</v>
      </c>
      <c r="DI137" s="1">
        <v>0</v>
      </c>
      <c r="DJ137" s="1">
        <v>0</v>
      </c>
      <c r="DK137" s="1">
        <v>0</v>
      </c>
      <c r="DL137" s="1">
        <v>0</v>
      </c>
      <c r="DM137" s="1">
        <v>0</v>
      </c>
      <c r="DN137" s="1">
        <v>0</v>
      </c>
      <c r="DO137" s="244">
        <v>0</v>
      </c>
      <c r="DP137" s="244">
        <v>0</v>
      </c>
      <c r="DQ137" s="244">
        <v>0</v>
      </c>
      <c r="DR137" s="244">
        <v>0</v>
      </c>
      <c r="DS137" s="241">
        <v>0</v>
      </c>
      <c r="DT137" s="242">
        <v>0</v>
      </c>
      <c r="DU137" s="242">
        <v>0</v>
      </c>
      <c r="DV137" s="243">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s="244">
        <v>0</v>
      </c>
      <c r="EV137" s="244">
        <v>0</v>
      </c>
      <c r="EW137" s="244">
        <v>0</v>
      </c>
      <c r="EX137" s="244">
        <v>0</v>
      </c>
      <c r="EY137" s="241">
        <v>0</v>
      </c>
      <c r="EZ137" s="242">
        <v>0</v>
      </c>
      <c r="FA137" s="242">
        <v>0</v>
      </c>
      <c r="FB137" s="243">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0</v>
      </c>
      <c r="HD137">
        <v>0</v>
      </c>
      <c r="HE137">
        <v>0</v>
      </c>
      <c r="HF137">
        <v>0</v>
      </c>
      <c r="HG137">
        <v>0</v>
      </c>
      <c r="HH137">
        <v>0</v>
      </c>
      <c r="HI137">
        <v>0</v>
      </c>
      <c r="HJ137">
        <v>0</v>
      </c>
      <c r="HK137">
        <v>0</v>
      </c>
      <c r="HL137">
        <v>2</v>
      </c>
      <c r="HM137">
        <v>4</v>
      </c>
      <c r="HN137">
        <v>0</v>
      </c>
      <c r="HO137">
        <v>0</v>
      </c>
      <c r="HP137">
        <v>0</v>
      </c>
      <c r="HQ137" s="139">
        <v>1</v>
      </c>
      <c r="HR137" s="140">
        <v>0</v>
      </c>
      <c r="HS137" s="140">
        <v>0</v>
      </c>
      <c r="HT137" s="140">
        <v>0</v>
      </c>
      <c r="HU137" s="140">
        <v>0</v>
      </c>
      <c r="HV137" s="139">
        <v>1</v>
      </c>
      <c r="HW137" s="140">
        <v>2</v>
      </c>
      <c r="HX137" s="140">
        <v>0</v>
      </c>
      <c r="HY137" s="140">
        <v>0</v>
      </c>
      <c r="HZ137" s="140">
        <v>0</v>
      </c>
      <c r="IA137" s="139">
        <v>0</v>
      </c>
      <c r="IB137" s="140">
        <v>0</v>
      </c>
      <c r="IC137" s="140">
        <v>0</v>
      </c>
      <c r="ID137" s="140">
        <v>0</v>
      </c>
      <c r="IE137" s="140">
        <v>0</v>
      </c>
      <c r="IF137" s="139">
        <v>4</v>
      </c>
      <c r="IG137" s="140">
        <v>6</v>
      </c>
      <c r="IH137" s="140">
        <v>0</v>
      </c>
      <c r="II137" s="140">
        <v>0</v>
      </c>
      <c r="IJ137" s="140">
        <v>0</v>
      </c>
      <c r="IK137" s="140">
        <v>0</v>
      </c>
      <c r="IL137" s="140">
        <v>1</v>
      </c>
      <c r="IM137" s="140">
        <v>0</v>
      </c>
      <c r="IN137" s="139">
        <v>1</v>
      </c>
      <c r="IO137" s="140">
        <v>0</v>
      </c>
      <c r="IP137" s="140">
        <v>0</v>
      </c>
      <c r="IQ137" s="140">
        <v>0</v>
      </c>
      <c r="IR137" s="141">
        <v>0</v>
      </c>
      <c r="IS137" s="139">
        <v>0</v>
      </c>
      <c r="IT137" s="141">
        <v>2</v>
      </c>
      <c r="IU137" s="141">
        <v>6</v>
      </c>
      <c r="IV137" s="141">
        <v>4</v>
      </c>
      <c r="IW137" s="180">
        <v>10</v>
      </c>
      <c r="IX137" s="182">
        <v>0.3</v>
      </c>
      <c r="IY137" s="182">
        <v>0</v>
      </c>
      <c r="IZ137" s="183">
        <v>0</v>
      </c>
      <c r="JA137" s="140">
        <v>0</v>
      </c>
      <c r="JB137" s="140">
        <v>0</v>
      </c>
      <c r="JC137" s="1" t="s">
        <v>426</v>
      </c>
      <c r="JD137" s="1" t="s">
        <v>427</v>
      </c>
      <c r="JE137" s="1" t="s">
        <v>427</v>
      </c>
      <c r="JF137" s="1" t="s">
        <v>427</v>
      </c>
      <c r="JG137" s="1">
        <v>0</v>
      </c>
      <c r="JH137" s="1">
        <v>0</v>
      </c>
      <c r="JI137" s="284"/>
      <c r="JM137" s="261"/>
      <c r="JN137" s="262"/>
      <c r="JO137" s="284"/>
      <c r="JP137" s="284"/>
    </row>
    <row r="138" spans="1:276" x14ac:dyDescent="0.25">
      <c r="A138" s="2">
        <f>IF(OR('Table 1'!$L$2="All Regions",'Table 1'!$L$2=" "), 1,IF('Table 1'!$L$2='DATA TEMPLATE 1617'!L138,1,0))</f>
        <v>1</v>
      </c>
      <c r="B138" s="2">
        <f>IF(OR('Table 1'!$L$3="All Disciplines",'Table 1'!$L$3=" "), 1,IF('Table 1'!$L$3='DATA TEMPLATE 1617'!M138,1,0))</f>
        <v>1</v>
      </c>
      <c r="C138" s="2">
        <f>IF(OR('Table 1'!$L$4="All Organisations",'Table 1'!$L$4=" "), 1,IF('Table 1'!$L$4='DATA TEMPLATE 1617'!N138,1,0))</f>
        <v>1</v>
      </c>
      <c r="D138" s="2">
        <f t="shared" si="6"/>
        <v>3</v>
      </c>
      <c r="E138" s="236">
        <f>IF('Table 2'!$L$2="All Diverse Led",$IZ138,IF('Table 2'!$L$2='DATA TEMPLATE 1617'!JG138,4,0))</f>
        <v>0</v>
      </c>
      <c r="F138" s="236">
        <f>IF('Table 2'!$L$2="All Diverse Led",$IZ138,IF('Table 2'!$L$2='DATA TEMPLATE 1617'!JH138,4,0))</f>
        <v>0</v>
      </c>
      <c r="G138" s="237">
        <f t="shared" si="7"/>
        <v>0</v>
      </c>
      <c r="H138" s="1" t="s">
        <v>471</v>
      </c>
      <c r="I138" s="1">
        <v>0</v>
      </c>
      <c r="J138" s="1" t="b">
        <v>0</v>
      </c>
      <c r="K138" s="284">
        <v>136</v>
      </c>
      <c r="L138" t="s">
        <v>439</v>
      </c>
      <c r="M138" t="s">
        <v>437</v>
      </c>
      <c r="N138" s="323" t="s">
        <v>459</v>
      </c>
      <c r="O138" s="76">
        <v>236724</v>
      </c>
      <c r="P138" s="76">
        <v>216533</v>
      </c>
      <c r="Q138" s="76">
        <v>29455</v>
      </c>
      <c r="R138" s="76">
        <v>0</v>
      </c>
      <c r="S138" s="76">
        <v>0</v>
      </c>
      <c r="T138" s="76">
        <v>482712</v>
      </c>
      <c r="U138">
        <v>354413</v>
      </c>
      <c r="V138">
        <v>1657</v>
      </c>
      <c r="W138">
        <v>32914</v>
      </c>
      <c r="X138">
        <v>4239</v>
      </c>
      <c r="Y138">
        <v>0</v>
      </c>
      <c r="AB138">
        <v>49562</v>
      </c>
      <c r="AC138">
        <v>0</v>
      </c>
      <c r="AD138">
        <v>442785</v>
      </c>
      <c r="AE138" s="1">
        <v>44</v>
      </c>
      <c r="AF138" s="1">
        <v>40</v>
      </c>
      <c r="AG138" s="1">
        <v>8272</v>
      </c>
      <c r="AH138" s="1">
        <v>100</v>
      </c>
      <c r="AI138" s="1">
        <v>0</v>
      </c>
      <c r="AJ138" s="1">
        <v>0</v>
      </c>
      <c r="AK138" s="1">
        <v>0</v>
      </c>
      <c r="AL138" s="1">
        <v>0</v>
      </c>
      <c r="AM138" s="1">
        <v>12</v>
      </c>
      <c r="AN138" s="1">
        <v>11</v>
      </c>
      <c r="AO138" s="1">
        <v>0</v>
      </c>
      <c r="AP138" s="1">
        <v>23200</v>
      </c>
      <c r="AQ138" s="1">
        <v>0</v>
      </c>
      <c r="AR138" s="1">
        <v>0</v>
      </c>
      <c r="AS138" s="1">
        <v>0</v>
      </c>
      <c r="AT138" s="1">
        <v>0</v>
      </c>
      <c r="AU138" s="1">
        <v>0</v>
      </c>
      <c r="AV138" s="1">
        <v>0</v>
      </c>
      <c r="AW138" s="1">
        <v>0</v>
      </c>
      <c r="AX138" s="1">
        <v>0</v>
      </c>
      <c r="AY138" s="1">
        <v>0</v>
      </c>
      <c r="AZ138" s="1">
        <v>0</v>
      </c>
      <c r="BA138" s="1">
        <v>0</v>
      </c>
      <c r="BB138" s="1">
        <v>0</v>
      </c>
      <c r="BC138" s="3">
        <v>12</v>
      </c>
      <c r="BD138" s="3">
        <v>11</v>
      </c>
      <c r="BE138" s="3">
        <v>0</v>
      </c>
      <c r="BF138" s="3">
        <v>23200</v>
      </c>
      <c r="BG138" s="241">
        <v>0</v>
      </c>
      <c r="BH138" s="242">
        <v>0</v>
      </c>
      <c r="BI138" s="242">
        <v>0</v>
      </c>
      <c r="BJ138" s="243">
        <v>0</v>
      </c>
      <c r="BK138">
        <v>0</v>
      </c>
      <c r="BL138">
        <v>0</v>
      </c>
      <c r="BM138">
        <v>0</v>
      </c>
      <c r="BN138">
        <v>0</v>
      </c>
      <c r="BO138">
        <v>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s="244">
        <v>0</v>
      </c>
      <c r="CJ138" s="244">
        <v>0</v>
      </c>
      <c r="CK138" s="244">
        <v>0</v>
      </c>
      <c r="CL138" s="244">
        <v>0</v>
      </c>
      <c r="CM138" s="241">
        <v>0</v>
      </c>
      <c r="CN138" s="242">
        <v>0</v>
      </c>
      <c r="CO138" s="242">
        <v>0</v>
      </c>
      <c r="CP138" s="243">
        <v>0</v>
      </c>
      <c r="CQ138" s="1">
        <v>0</v>
      </c>
      <c r="CR138" s="1">
        <v>0</v>
      </c>
      <c r="CS138" s="1">
        <v>0</v>
      </c>
      <c r="CT138" s="1">
        <v>0</v>
      </c>
      <c r="CU138" s="1">
        <v>0</v>
      </c>
      <c r="CV138" s="1">
        <v>0</v>
      </c>
      <c r="CW138" s="1">
        <v>0</v>
      </c>
      <c r="CX138" s="1">
        <v>0</v>
      </c>
      <c r="CY138" s="1">
        <v>0</v>
      </c>
      <c r="CZ138" s="1">
        <v>0</v>
      </c>
      <c r="DA138" s="1">
        <v>0</v>
      </c>
      <c r="DB138" s="1">
        <v>0</v>
      </c>
      <c r="DC138" s="1">
        <v>0</v>
      </c>
      <c r="DD138" s="1">
        <v>0</v>
      </c>
      <c r="DE138" s="1">
        <v>0</v>
      </c>
      <c r="DF138" s="1">
        <v>0</v>
      </c>
      <c r="DG138" s="1">
        <v>0</v>
      </c>
      <c r="DH138" s="1">
        <v>0</v>
      </c>
      <c r="DI138" s="1">
        <v>0</v>
      </c>
      <c r="DJ138" s="1">
        <v>0</v>
      </c>
      <c r="DK138" s="1">
        <v>0</v>
      </c>
      <c r="DL138" s="1">
        <v>0</v>
      </c>
      <c r="DM138" s="1">
        <v>0</v>
      </c>
      <c r="DN138" s="1">
        <v>0</v>
      </c>
      <c r="DO138" s="244">
        <v>0</v>
      </c>
      <c r="DP138" s="244">
        <v>0</v>
      </c>
      <c r="DQ138" s="244">
        <v>0</v>
      </c>
      <c r="DR138" s="244">
        <v>0</v>
      </c>
      <c r="DS138" s="241">
        <v>0</v>
      </c>
      <c r="DT138" s="242">
        <v>0</v>
      </c>
      <c r="DU138" s="242">
        <v>0</v>
      </c>
      <c r="DV138" s="243">
        <v>0</v>
      </c>
      <c r="DW138">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s="244">
        <v>0</v>
      </c>
      <c r="EV138" s="244">
        <v>0</v>
      </c>
      <c r="EW138" s="244">
        <v>0</v>
      </c>
      <c r="EX138" s="244">
        <v>0</v>
      </c>
      <c r="EY138" s="241">
        <v>0</v>
      </c>
      <c r="EZ138" s="242">
        <v>0</v>
      </c>
      <c r="FA138" s="242">
        <v>0</v>
      </c>
      <c r="FB138" s="243">
        <v>0</v>
      </c>
      <c r="FC138">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v>0</v>
      </c>
      <c r="HD138">
        <v>0</v>
      </c>
      <c r="HE138">
        <v>0</v>
      </c>
      <c r="HF138">
        <v>0</v>
      </c>
      <c r="HG138">
        <v>0</v>
      </c>
      <c r="HH138">
        <v>0</v>
      </c>
      <c r="HI138">
        <v>0</v>
      </c>
      <c r="HJ138">
        <v>0</v>
      </c>
      <c r="HK138">
        <v>0</v>
      </c>
      <c r="HL138">
        <v>5</v>
      </c>
      <c r="HM138">
        <v>4</v>
      </c>
      <c r="HN138">
        <v>0</v>
      </c>
      <c r="HO138">
        <v>0</v>
      </c>
      <c r="HP138">
        <v>0</v>
      </c>
      <c r="HQ138" s="139">
        <v>0</v>
      </c>
      <c r="HR138" s="140">
        <v>3</v>
      </c>
      <c r="HS138" s="140">
        <v>0</v>
      </c>
      <c r="HT138" s="140">
        <v>0</v>
      </c>
      <c r="HU138" s="140">
        <v>0</v>
      </c>
      <c r="HV138" s="139">
        <v>0</v>
      </c>
      <c r="HW138" s="140">
        <v>0</v>
      </c>
      <c r="HX138" s="140">
        <v>0</v>
      </c>
      <c r="HY138" s="140">
        <v>0</v>
      </c>
      <c r="HZ138" s="140">
        <v>0</v>
      </c>
      <c r="IA138" s="139">
        <v>0</v>
      </c>
      <c r="IB138" s="140">
        <v>0</v>
      </c>
      <c r="IC138" s="140">
        <v>0</v>
      </c>
      <c r="ID138" s="140">
        <v>0</v>
      </c>
      <c r="IE138" s="140">
        <v>0</v>
      </c>
      <c r="IF138" s="139">
        <v>5</v>
      </c>
      <c r="IG138" s="140">
        <v>7</v>
      </c>
      <c r="IH138" s="140">
        <v>0</v>
      </c>
      <c r="II138" s="140">
        <v>0</v>
      </c>
      <c r="IJ138" s="140">
        <v>0</v>
      </c>
      <c r="IK138" s="140">
        <v>1</v>
      </c>
      <c r="IL138" s="140">
        <v>0</v>
      </c>
      <c r="IM138" s="140">
        <v>0</v>
      </c>
      <c r="IN138" s="139">
        <v>1</v>
      </c>
      <c r="IO138" s="140">
        <v>0</v>
      </c>
      <c r="IP138" s="140">
        <v>0</v>
      </c>
      <c r="IQ138" s="140">
        <v>0</v>
      </c>
      <c r="IR138" s="141">
        <v>0</v>
      </c>
      <c r="IS138" s="139">
        <v>0</v>
      </c>
      <c r="IT138" s="141">
        <v>3</v>
      </c>
      <c r="IU138" s="141">
        <v>9</v>
      </c>
      <c r="IV138" s="141">
        <v>3</v>
      </c>
      <c r="IW138" s="180">
        <v>12</v>
      </c>
      <c r="IX138" s="182">
        <v>0.33333333333333331</v>
      </c>
      <c r="IY138" s="182">
        <v>0</v>
      </c>
      <c r="IZ138" s="183">
        <v>0</v>
      </c>
      <c r="JA138" s="140">
        <v>0</v>
      </c>
      <c r="JB138" s="140">
        <v>0</v>
      </c>
      <c r="JC138" s="1" t="s">
        <v>427</v>
      </c>
      <c r="JD138" s="1" t="s">
        <v>427</v>
      </c>
      <c r="JE138" s="1" t="s">
        <v>427</v>
      </c>
      <c r="JF138" s="1" t="s">
        <v>427</v>
      </c>
      <c r="JG138" s="1">
        <v>0</v>
      </c>
      <c r="JH138" s="1">
        <v>0</v>
      </c>
      <c r="JI138" s="284"/>
      <c r="JM138" s="261"/>
      <c r="JN138" s="262"/>
      <c r="JO138" s="284"/>
      <c r="JP138" s="284"/>
    </row>
    <row r="139" spans="1:276" x14ac:dyDescent="0.25">
      <c r="A139" s="2">
        <f>IF(OR('Table 1'!$L$2="All Regions",'Table 1'!$L$2=" "), 1,IF('Table 1'!$L$2='DATA TEMPLATE 1617'!L139,1,0))</f>
        <v>1</v>
      </c>
      <c r="B139" s="2">
        <f>IF(OR('Table 1'!$L$3="All Disciplines",'Table 1'!$L$3=" "), 1,IF('Table 1'!$L$3='DATA TEMPLATE 1617'!M139,1,0))</f>
        <v>1</v>
      </c>
      <c r="C139" s="2">
        <f>IF(OR('Table 1'!$L$4="All Organisations",'Table 1'!$L$4=" "), 1,IF('Table 1'!$L$4='DATA TEMPLATE 1617'!N139,1,0))</f>
        <v>1</v>
      </c>
      <c r="D139" s="2">
        <f t="shared" si="6"/>
        <v>3</v>
      </c>
      <c r="E139" s="236">
        <f>IF('Table 2'!$L$2="All Diverse Led",$IZ139,IF('Table 2'!$L$2='DATA TEMPLATE 1617'!JG139,4,0))</f>
        <v>0</v>
      </c>
      <c r="F139" s="236">
        <f>IF('Table 2'!$L$2="All Diverse Led",$IZ139,IF('Table 2'!$L$2='DATA TEMPLATE 1617'!JH139,4,0))</f>
        <v>0</v>
      </c>
      <c r="G139" s="237">
        <f t="shared" si="7"/>
        <v>0</v>
      </c>
      <c r="H139" s="1" t="s">
        <v>471</v>
      </c>
      <c r="I139" s="1">
        <v>0</v>
      </c>
      <c r="J139" s="1" t="b">
        <v>0</v>
      </c>
      <c r="K139" s="284">
        <v>137</v>
      </c>
      <c r="L139" t="s">
        <v>439</v>
      </c>
      <c r="M139" t="s">
        <v>437</v>
      </c>
      <c r="N139" s="323" t="s">
        <v>459</v>
      </c>
      <c r="O139" s="76">
        <v>82233</v>
      </c>
      <c r="P139" s="76">
        <v>286576</v>
      </c>
      <c r="Q139" s="76">
        <v>203830</v>
      </c>
      <c r="R139" s="76">
        <v>10160</v>
      </c>
      <c r="S139" s="76">
        <v>0</v>
      </c>
      <c r="T139" s="76">
        <v>582799</v>
      </c>
      <c r="U139">
        <v>494847</v>
      </c>
      <c r="V139">
        <v>6638</v>
      </c>
      <c r="W139">
        <v>20185</v>
      </c>
      <c r="X139">
        <v>0</v>
      </c>
      <c r="Y139">
        <v>13505</v>
      </c>
      <c r="AB139">
        <v>51945</v>
      </c>
      <c r="AC139">
        <v>0</v>
      </c>
      <c r="AD139">
        <v>587120</v>
      </c>
      <c r="AE139" s="1">
        <v>190</v>
      </c>
      <c r="AF139" s="1">
        <v>138</v>
      </c>
      <c r="AG139" s="1">
        <v>4622</v>
      </c>
      <c r="AH139" s="1">
        <v>0</v>
      </c>
      <c r="AI139" s="1">
        <v>0</v>
      </c>
      <c r="AJ139" s="1">
        <v>0</v>
      </c>
      <c r="AK139" s="1">
        <v>0</v>
      </c>
      <c r="AL139" s="1">
        <v>0</v>
      </c>
      <c r="AM139" s="1">
        <v>0</v>
      </c>
      <c r="AN139" s="1">
        <v>0</v>
      </c>
      <c r="AO139" s="1">
        <v>0</v>
      </c>
      <c r="AP139" s="1">
        <v>0</v>
      </c>
      <c r="AQ139" s="1">
        <v>190</v>
      </c>
      <c r="AR139" s="1">
        <v>138</v>
      </c>
      <c r="AS139" s="1">
        <v>4622</v>
      </c>
      <c r="AT139" s="1">
        <v>0</v>
      </c>
      <c r="AU139" s="1">
        <v>0</v>
      </c>
      <c r="AV139" s="1">
        <v>0</v>
      </c>
      <c r="AW139" s="1">
        <v>0</v>
      </c>
      <c r="AX139" s="1">
        <v>0</v>
      </c>
      <c r="AY139" s="1">
        <v>0</v>
      </c>
      <c r="AZ139" s="1">
        <v>0</v>
      </c>
      <c r="BA139" s="1">
        <v>0</v>
      </c>
      <c r="BB139" s="1">
        <v>0</v>
      </c>
      <c r="BC139" s="3">
        <v>0</v>
      </c>
      <c r="BD139" s="3">
        <v>0</v>
      </c>
      <c r="BE139" s="3">
        <v>0</v>
      </c>
      <c r="BF139" s="3">
        <v>0</v>
      </c>
      <c r="BG139" s="241">
        <v>190</v>
      </c>
      <c r="BH139" s="242">
        <v>138</v>
      </c>
      <c r="BI139" s="242">
        <v>4622</v>
      </c>
      <c r="BJ139" s="243">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s="244">
        <v>0</v>
      </c>
      <c r="CJ139" s="244">
        <v>0</v>
      </c>
      <c r="CK139" s="244">
        <v>0</v>
      </c>
      <c r="CL139" s="244">
        <v>0</v>
      </c>
      <c r="CM139" s="241">
        <v>0</v>
      </c>
      <c r="CN139" s="242">
        <v>0</v>
      </c>
      <c r="CO139" s="242">
        <v>0</v>
      </c>
      <c r="CP139" s="243">
        <v>0</v>
      </c>
      <c r="CQ139" s="1">
        <v>0</v>
      </c>
      <c r="CR139" s="1">
        <v>0</v>
      </c>
      <c r="CS139" s="1">
        <v>0</v>
      </c>
      <c r="CT139" s="1">
        <v>0</v>
      </c>
      <c r="CU139" s="1">
        <v>0</v>
      </c>
      <c r="CV139" s="1">
        <v>0</v>
      </c>
      <c r="CW139" s="1">
        <v>0</v>
      </c>
      <c r="CX139" s="1">
        <v>0</v>
      </c>
      <c r="CY139" s="1">
        <v>0</v>
      </c>
      <c r="CZ139" s="1">
        <v>0</v>
      </c>
      <c r="DA139" s="1">
        <v>0</v>
      </c>
      <c r="DB139" s="1">
        <v>0</v>
      </c>
      <c r="DC139" s="1">
        <v>0</v>
      </c>
      <c r="DD139" s="1">
        <v>0</v>
      </c>
      <c r="DE139" s="1">
        <v>0</v>
      </c>
      <c r="DF139" s="1">
        <v>0</v>
      </c>
      <c r="DG139" s="1">
        <v>0</v>
      </c>
      <c r="DH139" s="1">
        <v>0</v>
      </c>
      <c r="DI139" s="1">
        <v>0</v>
      </c>
      <c r="DJ139" s="1">
        <v>0</v>
      </c>
      <c r="DK139" s="1">
        <v>0</v>
      </c>
      <c r="DL139" s="1">
        <v>0</v>
      </c>
      <c r="DM139" s="1">
        <v>0</v>
      </c>
      <c r="DN139" s="1">
        <v>0</v>
      </c>
      <c r="DO139" s="244">
        <v>0</v>
      </c>
      <c r="DP139" s="244">
        <v>0</v>
      </c>
      <c r="DQ139" s="244">
        <v>0</v>
      </c>
      <c r="DR139" s="244">
        <v>0</v>
      </c>
      <c r="DS139" s="241">
        <v>0</v>
      </c>
      <c r="DT139" s="242">
        <v>0</v>
      </c>
      <c r="DU139" s="242">
        <v>0</v>
      </c>
      <c r="DV139" s="243">
        <v>0</v>
      </c>
      <c r="DW139">
        <v>0</v>
      </c>
      <c r="DX139">
        <v>0</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s="244">
        <v>0</v>
      </c>
      <c r="EV139" s="244">
        <v>0</v>
      </c>
      <c r="EW139" s="244">
        <v>0</v>
      </c>
      <c r="EX139" s="244">
        <v>0</v>
      </c>
      <c r="EY139" s="241">
        <v>0</v>
      </c>
      <c r="EZ139" s="242">
        <v>0</v>
      </c>
      <c r="FA139" s="242">
        <v>0</v>
      </c>
      <c r="FB139" s="243">
        <v>0</v>
      </c>
      <c r="FC139">
        <v>0</v>
      </c>
      <c r="FD139">
        <v>0</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0</v>
      </c>
      <c r="FY139">
        <v>0</v>
      </c>
      <c r="FZ139">
        <v>0</v>
      </c>
      <c r="GA139">
        <v>0</v>
      </c>
      <c r="GB139">
        <v>0</v>
      </c>
      <c r="GC139">
        <v>3</v>
      </c>
      <c r="GD139">
        <v>0</v>
      </c>
      <c r="GE139">
        <v>114.95</v>
      </c>
      <c r="GF139">
        <v>0</v>
      </c>
      <c r="GG139">
        <v>5</v>
      </c>
      <c r="GH139">
        <v>0</v>
      </c>
      <c r="GI139">
        <v>1</v>
      </c>
      <c r="GJ139">
        <v>5</v>
      </c>
      <c r="GK139">
        <v>0</v>
      </c>
      <c r="GL139">
        <v>0</v>
      </c>
      <c r="GM139">
        <v>0</v>
      </c>
      <c r="GN139">
        <v>0</v>
      </c>
      <c r="GO139">
        <v>0</v>
      </c>
      <c r="GP139">
        <v>0</v>
      </c>
      <c r="GQ139">
        <v>0</v>
      </c>
      <c r="GR139">
        <v>0</v>
      </c>
      <c r="GS139">
        <v>0</v>
      </c>
      <c r="GT139">
        <v>0</v>
      </c>
      <c r="GU139">
        <v>495.98</v>
      </c>
      <c r="GV139">
        <v>32</v>
      </c>
      <c r="GW139">
        <v>0</v>
      </c>
      <c r="GX139">
        <v>0</v>
      </c>
      <c r="GY139">
        <v>0</v>
      </c>
      <c r="GZ139">
        <v>0</v>
      </c>
      <c r="HA139">
        <v>0</v>
      </c>
      <c r="HB139">
        <v>0</v>
      </c>
      <c r="HC139">
        <v>3</v>
      </c>
      <c r="HD139">
        <v>3</v>
      </c>
      <c r="HE139">
        <v>1</v>
      </c>
      <c r="HF139">
        <v>1</v>
      </c>
      <c r="HG139">
        <v>0</v>
      </c>
      <c r="HH139">
        <v>0</v>
      </c>
      <c r="HI139">
        <v>0</v>
      </c>
      <c r="HJ139">
        <v>0</v>
      </c>
      <c r="HK139">
        <v>0</v>
      </c>
      <c r="HL139">
        <v>5</v>
      </c>
      <c r="HM139">
        <v>6</v>
      </c>
      <c r="HN139">
        <v>0</v>
      </c>
      <c r="HO139">
        <v>0</v>
      </c>
      <c r="HP139">
        <v>0</v>
      </c>
      <c r="HQ139" s="139">
        <v>1</v>
      </c>
      <c r="HR139" s="140">
        <v>0</v>
      </c>
      <c r="HS139" s="140">
        <v>0</v>
      </c>
      <c r="HT139" s="140">
        <v>0</v>
      </c>
      <c r="HU139" s="140">
        <v>0</v>
      </c>
      <c r="HV139" s="139">
        <v>0</v>
      </c>
      <c r="HW139" s="140">
        <v>0</v>
      </c>
      <c r="HX139" s="140">
        <v>0</v>
      </c>
      <c r="HY139" s="140">
        <v>0</v>
      </c>
      <c r="HZ139" s="140">
        <v>0</v>
      </c>
      <c r="IA139" s="139">
        <v>0</v>
      </c>
      <c r="IB139" s="140">
        <v>0</v>
      </c>
      <c r="IC139" s="140">
        <v>0</v>
      </c>
      <c r="ID139" s="140">
        <v>0</v>
      </c>
      <c r="IE139" s="140">
        <v>0</v>
      </c>
      <c r="IF139" s="139">
        <v>6</v>
      </c>
      <c r="IG139" s="140">
        <v>6</v>
      </c>
      <c r="IH139" s="140">
        <v>0</v>
      </c>
      <c r="II139" s="140">
        <v>0</v>
      </c>
      <c r="IJ139" s="140">
        <v>0</v>
      </c>
      <c r="IK139" s="140">
        <v>0</v>
      </c>
      <c r="IL139" s="140">
        <v>0</v>
      </c>
      <c r="IM139" s="140">
        <v>0</v>
      </c>
      <c r="IN139" s="139">
        <v>0</v>
      </c>
      <c r="IO139" s="140">
        <v>0</v>
      </c>
      <c r="IP139" s="140">
        <v>0</v>
      </c>
      <c r="IQ139" s="140">
        <v>0</v>
      </c>
      <c r="IR139" s="141">
        <v>0</v>
      </c>
      <c r="IS139" s="139">
        <v>1</v>
      </c>
      <c r="IT139" s="141">
        <v>3</v>
      </c>
      <c r="IU139" s="141">
        <v>11</v>
      </c>
      <c r="IV139" s="141">
        <v>1</v>
      </c>
      <c r="IW139" s="180">
        <v>12</v>
      </c>
      <c r="IX139" s="182">
        <v>0.25</v>
      </c>
      <c r="IY139" s="182">
        <v>8.3333333333333329E-2</v>
      </c>
      <c r="IZ139" s="183">
        <v>0</v>
      </c>
      <c r="JA139" s="140">
        <v>0</v>
      </c>
      <c r="JB139" s="140">
        <v>0</v>
      </c>
      <c r="JC139" s="1" t="s">
        <v>427</v>
      </c>
      <c r="JD139" s="1" t="s">
        <v>427</v>
      </c>
      <c r="JE139" s="1" t="s">
        <v>427</v>
      </c>
      <c r="JF139" s="1" t="s">
        <v>427</v>
      </c>
      <c r="JG139" s="1">
        <v>0</v>
      </c>
      <c r="JH139" s="1">
        <v>0</v>
      </c>
      <c r="JI139" s="284"/>
      <c r="JM139" s="261"/>
      <c r="JN139" s="262"/>
      <c r="JO139" s="284"/>
      <c r="JP139" s="284"/>
    </row>
    <row r="140" spans="1:276" x14ac:dyDescent="0.25">
      <c r="A140" s="2">
        <f>IF(OR('Table 1'!$L$2="All Regions",'Table 1'!$L$2=" "), 1,IF('Table 1'!$L$2='DATA TEMPLATE 1617'!L140,1,0))</f>
        <v>1</v>
      </c>
      <c r="B140" s="2">
        <f>IF(OR('Table 1'!$L$3="All Disciplines",'Table 1'!$L$3=" "), 1,IF('Table 1'!$L$3='DATA TEMPLATE 1617'!M140,1,0))</f>
        <v>1</v>
      </c>
      <c r="C140" s="2">
        <f>IF(OR('Table 1'!$L$4="All Organisations",'Table 1'!$L$4=" "), 1,IF('Table 1'!$L$4='DATA TEMPLATE 1617'!N140,1,0))</f>
        <v>1</v>
      </c>
      <c r="D140" s="2">
        <f t="shared" si="6"/>
        <v>3</v>
      </c>
      <c r="E140" s="236">
        <f>IF('Table 2'!$L$2="All Diverse Led",$IZ140,IF('Table 2'!$L$2='DATA TEMPLATE 1617'!JG140,4,0))</f>
        <v>0</v>
      </c>
      <c r="F140" s="236">
        <f>IF('Table 2'!$L$2="All Diverse Led",$IZ140,IF('Table 2'!$L$2='DATA TEMPLATE 1617'!JH140,4,0))</f>
        <v>0</v>
      </c>
      <c r="G140" s="237">
        <f t="shared" si="7"/>
        <v>0</v>
      </c>
      <c r="H140" s="1" t="s">
        <v>471</v>
      </c>
      <c r="I140" s="1">
        <v>0</v>
      </c>
      <c r="J140" s="1" t="b">
        <v>0</v>
      </c>
      <c r="K140" s="284">
        <v>138</v>
      </c>
      <c r="L140" t="s">
        <v>439</v>
      </c>
      <c r="M140" t="s">
        <v>442</v>
      </c>
      <c r="N140" s="323" t="s">
        <v>459</v>
      </c>
      <c r="O140" s="76">
        <v>64893</v>
      </c>
      <c r="P140" s="76">
        <v>50788</v>
      </c>
      <c r="Q140" s="76">
        <v>303627</v>
      </c>
      <c r="R140" s="76">
        <v>0</v>
      </c>
      <c r="S140" s="76">
        <v>0</v>
      </c>
      <c r="T140" s="76">
        <v>419308</v>
      </c>
      <c r="U140">
        <v>72196</v>
      </c>
      <c r="V140">
        <v>77242</v>
      </c>
      <c r="W140">
        <v>0</v>
      </c>
      <c r="X140">
        <v>0</v>
      </c>
      <c r="Y140">
        <v>7052</v>
      </c>
      <c r="AB140">
        <v>187081</v>
      </c>
      <c r="AC140">
        <v>218768</v>
      </c>
      <c r="AD140">
        <v>562339</v>
      </c>
      <c r="AE140" s="1">
        <v>7</v>
      </c>
      <c r="AF140" s="1">
        <v>7</v>
      </c>
      <c r="AG140" s="1">
        <v>0</v>
      </c>
      <c r="AH140" s="1">
        <v>1010</v>
      </c>
      <c r="AI140" s="1">
        <v>0</v>
      </c>
      <c r="AJ140" s="1">
        <v>0</v>
      </c>
      <c r="AK140" s="1">
        <v>0</v>
      </c>
      <c r="AL140" s="1">
        <v>0</v>
      </c>
      <c r="AM140" s="1">
        <v>0</v>
      </c>
      <c r="AN140" s="1">
        <v>0</v>
      </c>
      <c r="AO140" s="1">
        <v>0</v>
      </c>
      <c r="AP140" s="1">
        <v>0</v>
      </c>
      <c r="AQ140" s="1">
        <v>7</v>
      </c>
      <c r="AR140" s="1">
        <v>7</v>
      </c>
      <c r="AS140" s="1">
        <v>0</v>
      </c>
      <c r="AT140" s="1">
        <v>1010</v>
      </c>
      <c r="AU140" s="1">
        <v>0</v>
      </c>
      <c r="AV140" s="1">
        <v>0</v>
      </c>
      <c r="AW140" s="1">
        <v>0</v>
      </c>
      <c r="AX140" s="1">
        <v>0</v>
      </c>
      <c r="AY140" s="1">
        <v>0</v>
      </c>
      <c r="AZ140" s="1">
        <v>0</v>
      </c>
      <c r="BA140" s="1">
        <v>0</v>
      </c>
      <c r="BB140" s="1">
        <v>0</v>
      </c>
      <c r="BC140" s="3">
        <v>0</v>
      </c>
      <c r="BD140" s="3">
        <v>0</v>
      </c>
      <c r="BE140" s="3">
        <v>0</v>
      </c>
      <c r="BF140" s="3">
        <v>0</v>
      </c>
      <c r="BG140" s="241">
        <v>7</v>
      </c>
      <c r="BH140" s="242">
        <v>7</v>
      </c>
      <c r="BI140" s="242">
        <v>0</v>
      </c>
      <c r="BJ140" s="243">
        <v>1010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s="244">
        <v>0</v>
      </c>
      <c r="CJ140" s="244">
        <v>0</v>
      </c>
      <c r="CK140" s="244">
        <v>0</v>
      </c>
      <c r="CL140" s="244">
        <v>0</v>
      </c>
      <c r="CM140" s="241">
        <v>0</v>
      </c>
      <c r="CN140" s="242">
        <v>0</v>
      </c>
      <c r="CO140" s="242">
        <v>0</v>
      </c>
      <c r="CP140" s="243">
        <v>0</v>
      </c>
      <c r="CQ140" s="1">
        <v>2</v>
      </c>
      <c r="CR140" s="1">
        <v>2</v>
      </c>
      <c r="CS140" s="1">
        <v>0</v>
      </c>
      <c r="CT140" s="1">
        <v>250</v>
      </c>
      <c r="CU140" s="1">
        <v>0</v>
      </c>
      <c r="CV140" s="1">
        <v>0</v>
      </c>
      <c r="CW140" s="1">
        <v>0</v>
      </c>
      <c r="CX140" s="1">
        <v>0</v>
      </c>
      <c r="CY140" s="1">
        <v>0</v>
      </c>
      <c r="CZ140" s="1">
        <v>0</v>
      </c>
      <c r="DA140" s="1">
        <v>0</v>
      </c>
      <c r="DB140" s="1">
        <v>0</v>
      </c>
      <c r="DC140" s="1">
        <v>2</v>
      </c>
      <c r="DD140" s="1">
        <v>2</v>
      </c>
      <c r="DE140" s="1">
        <v>0</v>
      </c>
      <c r="DF140" s="1">
        <v>250</v>
      </c>
      <c r="DG140" s="1">
        <v>0</v>
      </c>
      <c r="DH140" s="1">
        <v>0</v>
      </c>
      <c r="DI140" s="1">
        <v>0</v>
      </c>
      <c r="DJ140" s="1">
        <v>0</v>
      </c>
      <c r="DK140" s="1">
        <v>0</v>
      </c>
      <c r="DL140" s="1">
        <v>0</v>
      </c>
      <c r="DM140" s="1">
        <v>0</v>
      </c>
      <c r="DN140" s="1">
        <v>0</v>
      </c>
      <c r="DO140" s="244">
        <v>0</v>
      </c>
      <c r="DP140" s="244">
        <v>0</v>
      </c>
      <c r="DQ140" s="244">
        <v>0</v>
      </c>
      <c r="DR140" s="244">
        <v>0</v>
      </c>
      <c r="DS140" s="241">
        <v>2</v>
      </c>
      <c r="DT140" s="242">
        <v>2</v>
      </c>
      <c r="DU140" s="242">
        <v>0</v>
      </c>
      <c r="DV140" s="243">
        <v>250</v>
      </c>
      <c r="DW140">
        <v>0</v>
      </c>
      <c r="DX140">
        <v>0</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s="244">
        <v>0</v>
      </c>
      <c r="EV140" s="244">
        <v>0</v>
      </c>
      <c r="EW140" s="244">
        <v>0</v>
      </c>
      <c r="EX140" s="244">
        <v>0</v>
      </c>
      <c r="EY140" s="241">
        <v>0</v>
      </c>
      <c r="EZ140" s="242">
        <v>0</v>
      </c>
      <c r="FA140" s="242">
        <v>0</v>
      </c>
      <c r="FB140" s="243">
        <v>0</v>
      </c>
      <c r="FC140">
        <v>0</v>
      </c>
      <c r="FD140">
        <v>0</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v>
      </c>
      <c r="GY140">
        <v>0</v>
      </c>
      <c r="GZ140">
        <v>0</v>
      </c>
      <c r="HA140">
        <v>0</v>
      </c>
      <c r="HB140">
        <v>0</v>
      </c>
      <c r="HC140">
        <v>0</v>
      </c>
      <c r="HD140">
        <v>0</v>
      </c>
      <c r="HE140">
        <v>0</v>
      </c>
      <c r="HF140">
        <v>0</v>
      </c>
      <c r="HG140">
        <v>0</v>
      </c>
      <c r="HH140">
        <v>0</v>
      </c>
      <c r="HI140">
        <v>0</v>
      </c>
      <c r="HJ140">
        <v>0</v>
      </c>
      <c r="HK140">
        <v>0</v>
      </c>
      <c r="HL140">
        <v>4</v>
      </c>
      <c r="HM140">
        <v>3</v>
      </c>
      <c r="HN140">
        <v>0</v>
      </c>
      <c r="HO140">
        <v>0</v>
      </c>
      <c r="HP140">
        <v>0</v>
      </c>
      <c r="HQ140" s="139">
        <v>0</v>
      </c>
      <c r="HR140" s="140">
        <v>2</v>
      </c>
      <c r="HS140" s="140">
        <v>0</v>
      </c>
      <c r="HT140" s="140">
        <v>0</v>
      </c>
      <c r="HU140" s="140">
        <v>0</v>
      </c>
      <c r="HV140" s="139">
        <v>0</v>
      </c>
      <c r="HW140" s="140">
        <v>0</v>
      </c>
      <c r="HX140" s="140">
        <v>0</v>
      </c>
      <c r="HY140" s="140">
        <v>0</v>
      </c>
      <c r="HZ140" s="140">
        <v>0</v>
      </c>
      <c r="IA140" s="139">
        <v>0</v>
      </c>
      <c r="IB140" s="140">
        <v>0</v>
      </c>
      <c r="IC140" s="140">
        <v>0</v>
      </c>
      <c r="ID140" s="140">
        <v>0</v>
      </c>
      <c r="IE140" s="140">
        <v>0</v>
      </c>
      <c r="IF140" s="139">
        <v>4</v>
      </c>
      <c r="IG140" s="140">
        <v>5</v>
      </c>
      <c r="IH140" s="140">
        <v>0</v>
      </c>
      <c r="II140" s="140">
        <v>0</v>
      </c>
      <c r="IJ140" s="140">
        <v>0</v>
      </c>
      <c r="IK140" s="140">
        <v>0</v>
      </c>
      <c r="IL140" s="140">
        <v>0</v>
      </c>
      <c r="IM140" s="140">
        <v>0</v>
      </c>
      <c r="IN140" s="139">
        <v>0</v>
      </c>
      <c r="IO140" s="140">
        <v>0</v>
      </c>
      <c r="IP140" s="140">
        <v>0</v>
      </c>
      <c r="IQ140" s="140">
        <v>0</v>
      </c>
      <c r="IR140" s="141">
        <v>0</v>
      </c>
      <c r="IS140" s="139">
        <v>0</v>
      </c>
      <c r="IT140" s="141">
        <v>2</v>
      </c>
      <c r="IU140" s="141">
        <v>7</v>
      </c>
      <c r="IV140" s="141">
        <v>2</v>
      </c>
      <c r="IW140" s="180">
        <v>9</v>
      </c>
      <c r="IX140" s="182">
        <v>0.22222222222222221</v>
      </c>
      <c r="IY140" s="182">
        <v>0</v>
      </c>
      <c r="IZ140" s="183">
        <v>0</v>
      </c>
      <c r="JA140" s="140">
        <v>0</v>
      </c>
      <c r="JB140" s="140">
        <v>0</v>
      </c>
      <c r="JC140" s="1" t="s">
        <v>427</v>
      </c>
      <c r="JD140" s="1" t="s">
        <v>427</v>
      </c>
      <c r="JE140" s="1" t="s">
        <v>427</v>
      </c>
      <c r="JF140" s="1" t="s">
        <v>427</v>
      </c>
      <c r="JG140" s="1">
        <v>0</v>
      </c>
      <c r="JH140" s="1">
        <v>0</v>
      </c>
      <c r="JI140" s="284"/>
      <c r="JM140" s="261"/>
      <c r="JN140" s="262"/>
      <c r="JO140" s="284"/>
      <c r="JP140" s="284"/>
    </row>
    <row r="141" spans="1:276" x14ac:dyDescent="0.25">
      <c r="A141" s="2">
        <f>IF(OR('Table 1'!$L$2="All Regions",'Table 1'!$L$2=" "), 1,IF('Table 1'!$L$2='DATA TEMPLATE 1617'!L141,1,0))</f>
        <v>1</v>
      </c>
      <c r="B141" s="2">
        <f>IF(OR('Table 1'!$L$3="All Disciplines",'Table 1'!$L$3=" "), 1,IF('Table 1'!$L$3='DATA TEMPLATE 1617'!M141,1,0))</f>
        <v>1</v>
      </c>
      <c r="C141" s="2">
        <f>IF(OR('Table 1'!$L$4="All Organisations",'Table 1'!$L$4=" "), 1,IF('Table 1'!$L$4='DATA TEMPLATE 1617'!N141,1,0))</f>
        <v>1</v>
      </c>
      <c r="D141" s="2">
        <f t="shared" si="6"/>
        <v>3</v>
      </c>
      <c r="E141" s="236">
        <f>IF('Table 2'!$L$2="All Diverse Led",$IZ141,IF('Table 2'!$L$2='DATA TEMPLATE 1617'!JG141,4,0))</f>
        <v>0</v>
      </c>
      <c r="F141" s="236">
        <f>IF('Table 2'!$L$2="All Diverse Led",$IZ141,IF('Table 2'!$L$2='DATA TEMPLATE 1617'!JH141,4,0))</f>
        <v>0</v>
      </c>
      <c r="G141" s="237">
        <f t="shared" si="7"/>
        <v>0</v>
      </c>
      <c r="H141" s="1" t="s">
        <v>471</v>
      </c>
      <c r="I141" s="1">
        <v>0</v>
      </c>
      <c r="J141" s="1" t="b">
        <v>0</v>
      </c>
      <c r="K141" s="284">
        <v>139</v>
      </c>
      <c r="L141" t="s">
        <v>439</v>
      </c>
      <c r="M141" t="s">
        <v>437</v>
      </c>
      <c r="N141" s="323" t="s">
        <v>460</v>
      </c>
      <c r="O141" s="76">
        <v>1182203</v>
      </c>
      <c r="P141" s="76">
        <v>570219</v>
      </c>
      <c r="Q141" s="76">
        <v>255692</v>
      </c>
      <c r="R141" s="76">
        <v>69000</v>
      </c>
      <c r="S141" s="76">
        <v>21221</v>
      </c>
      <c r="T141" s="76">
        <v>2098335</v>
      </c>
      <c r="U141">
        <v>1130852</v>
      </c>
      <c r="V141">
        <v>165712</v>
      </c>
      <c r="W141">
        <v>168211</v>
      </c>
      <c r="X141">
        <v>90210</v>
      </c>
      <c r="Y141">
        <v>15731</v>
      </c>
      <c r="AB141">
        <v>383431</v>
      </c>
      <c r="AC141">
        <v>55214</v>
      </c>
      <c r="AD141">
        <v>2009361</v>
      </c>
      <c r="AE141" s="1">
        <v>769</v>
      </c>
      <c r="AF141" s="1">
        <v>259</v>
      </c>
      <c r="AG141" s="1">
        <v>89182</v>
      </c>
      <c r="AH141" s="1">
        <v>2400</v>
      </c>
      <c r="AI141" s="1">
        <v>0</v>
      </c>
      <c r="AJ141" s="1">
        <v>0</v>
      </c>
      <c r="AK141" s="1">
        <v>0</v>
      </c>
      <c r="AL141" s="1">
        <v>0</v>
      </c>
      <c r="AM141" s="1">
        <v>0</v>
      </c>
      <c r="AN141" s="1">
        <v>0</v>
      </c>
      <c r="AO141" s="1">
        <v>0</v>
      </c>
      <c r="AP141" s="1">
        <v>0</v>
      </c>
      <c r="AQ141" s="1">
        <v>769</v>
      </c>
      <c r="AR141" s="1">
        <v>259</v>
      </c>
      <c r="AS141" s="1">
        <v>89182</v>
      </c>
      <c r="AT141" s="1">
        <v>2400</v>
      </c>
      <c r="AU141" s="1">
        <v>0</v>
      </c>
      <c r="AV141" s="1">
        <v>0</v>
      </c>
      <c r="AW141" s="1">
        <v>0</v>
      </c>
      <c r="AX141" s="1">
        <v>2400</v>
      </c>
      <c r="AY141" s="1">
        <v>0</v>
      </c>
      <c r="AZ141" s="1">
        <v>0</v>
      </c>
      <c r="BA141" s="1">
        <v>0</v>
      </c>
      <c r="BB141" s="1">
        <v>0</v>
      </c>
      <c r="BC141" s="3">
        <v>0</v>
      </c>
      <c r="BD141" s="3">
        <v>0</v>
      </c>
      <c r="BE141" s="3">
        <v>0</v>
      </c>
      <c r="BF141" s="3">
        <v>0</v>
      </c>
      <c r="BG141" s="241">
        <v>769</v>
      </c>
      <c r="BH141" s="242">
        <v>259</v>
      </c>
      <c r="BI141" s="242">
        <v>89182</v>
      </c>
      <c r="BJ141" s="243">
        <v>4800</v>
      </c>
      <c r="BK141">
        <v>0</v>
      </c>
      <c r="BL141">
        <v>0</v>
      </c>
      <c r="BM141">
        <v>0</v>
      </c>
      <c r="BN141">
        <v>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s="244">
        <v>0</v>
      </c>
      <c r="CJ141" s="244">
        <v>0</v>
      </c>
      <c r="CK141" s="244">
        <v>0</v>
      </c>
      <c r="CL141" s="244">
        <v>0</v>
      </c>
      <c r="CM141" s="241">
        <v>0</v>
      </c>
      <c r="CN141" s="242">
        <v>0</v>
      </c>
      <c r="CO141" s="242">
        <v>0</v>
      </c>
      <c r="CP141" s="243">
        <v>0</v>
      </c>
      <c r="CQ141" s="1">
        <v>1</v>
      </c>
      <c r="CR141" s="1">
        <v>1</v>
      </c>
      <c r="CS141" s="1">
        <v>304</v>
      </c>
      <c r="CT141" s="1">
        <v>0</v>
      </c>
      <c r="CU141" s="1">
        <v>0</v>
      </c>
      <c r="CV141" s="1">
        <v>0</v>
      </c>
      <c r="CW141" s="1">
        <v>0</v>
      </c>
      <c r="CX141" s="1">
        <v>0</v>
      </c>
      <c r="CY141" s="1">
        <v>0</v>
      </c>
      <c r="CZ141" s="1">
        <v>0</v>
      </c>
      <c r="DA141" s="1">
        <v>0</v>
      </c>
      <c r="DB141" s="1">
        <v>0</v>
      </c>
      <c r="DC141" s="1">
        <v>1</v>
      </c>
      <c r="DD141" s="1">
        <v>1</v>
      </c>
      <c r="DE141" s="1">
        <v>304</v>
      </c>
      <c r="DF141" s="1">
        <v>0</v>
      </c>
      <c r="DG141" s="1">
        <v>0</v>
      </c>
      <c r="DH141" s="1">
        <v>0</v>
      </c>
      <c r="DI141" s="1">
        <v>0</v>
      </c>
      <c r="DJ141" s="1">
        <v>0</v>
      </c>
      <c r="DK141" s="1">
        <v>0</v>
      </c>
      <c r="DL141" s="1">
        <v>0</v>
      </c>
      <c r="DM141" s="1">
        <v>0</v>
      </c>
      <c r="DN141" s="1">
        <v>0</v>
      </c>
      <c r="DO141" s="244">
        <v>0</v>
      </c>
      <c r="DP141" s="244">
        <v>0</v>
      </c>
      <c r="DQ141" s="244">
        <v>0</v>
      </c>
      <c r="DR141" s="244">
        <v>0</v>
      </c>
      <c r="DS141" s="241">
        <v>1</v>
      </c>
      <c r="DT141" s="242">
        <v>1</v>
      </c>
      <c r="DU141" s="242">
        <v>304</v>
      </c>
      <c r="DV141" s="243">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s="244">
        <v>0</v>
      </c>
      <c r="EV141" s="244">
        <v>0</v>
      </c>
      <c r="EW141" s="244">
        <v>0</v>
      </c>
      <c r="EX141" s="244">
        <v>0</v>
      </c>
      <c r="EY141" s="241">
        <v>0</v>
      </c>
      <c r="EZ141" s="242">
        <v>0</v>
      </c>
      <c r="FA141" s="242">
        <v>0</v>
      </c>
      <c r="FB141" s="243">
        <v>0</v>
      </c>
      <c r="FC141">
        <v>0</v>
      </c>
      <c r="FD141">
        <v>0</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v>
      </c>
      <c r="GD141">
        <v>0</v>
      </c>
      <c r="GE141">
        <v>0</v>
      </c>
      <c r="GF141">
        <v>0</v>
      </c>
      <c r="GG141">
        <v>0</v>
      </c>
      <c r="GH141">
        <v>0</v>
      </c>
      <c r="GI141">
        <v>0</v>
      </c>
      <c r="GJ141">
        <v>0</v>
      </c>
      <c r="GK141">
        <v>0</v>
      </c>
      <c r="GL141">
        <v>0</v>
      </c>
      <c r="GM141">
        <v>0</v>
      </c>
      <c r="GN141">
        <v>0</v>
      </c>
      <c r="GO141">
        <v>0</v>
      </c>
      <c r="GP141">
        <v>0</v>
      </c>
      <c r="GQ141">
        <v>0</v>
      </c>
      <c r="GR141">
        <v>0</v>
      </c>
      <c r="GS141">
        <v>0</v>
      </c>
      <c r="GT141">
        <v>0</v>
      </c>
      <c r="GU141">
        <v>0</v>
      </c>
      <c r="GV141">
        <v>0</v>
      </c>
      <c r="GW141">
        <v>0</v>
      </c>
      <c r="GX141">
        <v>0</v>
      </c>
      <c r="GY141">
        <v>0</v>
      </c>
      <c r="GZ141">
        <v>0</v>
      </c>
      <c r="HA141">
        <v>0</v>
      </c>
      <c r="HB141">
        <v>0</v>
      </c>
      <c r="HC141">
        <v>0</v>
      </c>
      <c r="HD141">
        <v>0</v>
      </c>
      <c r="HE141">
        <v>0</v>
      </c>
      <c r="HF141">
        <v>0</v>
      </c>
      <c r="HG141">
        <v>0</v>
      </c>
      <c r="HH141">
        <v>0</v>
      </c>
      <c r="HI141">
        <v>0</v>
      </c>
      <c r="HJ141">
        <v>0</v>
      </c>
      <c r="HK141">
        <v>0</v>
      </c>
      <c r="HL141">
        <v>9</v>
      </c>
      <c r="HM141">
        <v>3</v>
      </c>
      <c r="HN141">
        <v>0</v>
      </c>
      <c r="HO141">
        <v>0</v>
      </c>
      <c r="HP141">
        <v>0</v>
      </c>
      <c r="HQ141" s="139">
        <v>3</v>
      </c>
      <c r="HR141" s="140">
        <v>3</v>
      </c>
      <c r="HS141" s="140">
        <v>0</v>
      </c>
      <c r="HT141" s="140">
        <v>0</v>
      </c>
      <c r="HU141" s="140">
        <v>0</v>
      </c>
      <c r="HV141" s="139">
        <v>0</v>
      </c>
      <c r="HW141" s="140">
        <v>0</v>
      </c>
      <c r="HX141" s="140">
        <v>0</v>
      </c>
      <c r="HY141" s="140">
        <v>0</v>
      </c>
      <c r="HZ141" s="140">
        <v>0</v>
      </c>
      <c r="IA141" s="139">
        <v>0</v>
      </c>
      <c r="IB141" s="140">
        <v>0</v>
      </c>
      <c r="IC141" s="140">
        <v>0</v>
      </c>
      <c r="ID141" s="140">
        <v>0</v>
      </c>
      <c r="IE141" s="140">
        <v>0</v>
      </c>
      <c r="IF141" s="139">
        <v>12</v>
      </c>
      <c r="IG141" s="140">
        <v>6</v>
      </c>
      <c r="IH141" s="140">
        <v>0</v>
      </c>
      <c r="II141" s="140">
        <v>0</v>
      </c>
      <c r="IJ141" s="140">
        <v>0</v>
      </c>
      <c r="IK141" s="140">
        <v>1</v>
      </c>
      <c r="IL141" s="140">
        <v>0</v>
      </c>
      <c r="IM141" s="140">
        <v>0</v>
      </c>
      <c r="IN141" s="139">
        <v>1</v>
      </c>
      <c r="IO141" s="140">
        <v>0</v>
      </c>
      <c r="IP141" s="140">
        <v>0</v>
      </c>
      <c r="IQ141" s="140">
        <v>0</v>
      </c>
      <c r="IR141" s="141">
        <v>0</v>
      </c>
      <c r="IS141" s="139">
        <v>1</v>
      </c>
      <c r="IT141" s="141">
        <v>1</v>
      </c>
      <c r="IU141" s="141">
        <v>12</v>
      </c>
      <c r="IV141" s="141">
        <v>6</v>
      </c>
      <c r="IW141" s="180">
        <v>18</v>
      </c>
      <c r="IX141" s="182">
        <v>0.1111111111111111</v>
      </c>
      <c r="IY141" s="182">
        <v>5.5555555555555552E-2</v>
      </c>
      <c r="IZ141" s="183">
        <v>0</v>
      </c>
      <c r="JA141" s="140">
        <v>0</v>
      </c>
      <c r="JB141" s="140">
        <v>0</v>
      </c>
      <c r="JC141" s="1" t="s">
        <v>427</v>
      </c>
      <c r="JD141" s="1" t="s">
        <v>427</v>
      </c>
      <c r="JE141" s="1" t="s">
        <v>426</v>
      </c>
      <c r="JF141" s="1" t="s">
        <v>427</v>
      </c>
      <c r="JG141" s="1">
        <v>0</v>
      </c>
      <c r="JH141" s="1">
        <v>0</v>
      </c>
      <c r="JI141" s="284"/>
      <c r="JM141" s="261"/>
      <c r="JN141" s="262"/>
      <c r="JO141" s="284"/>
      <c r="JP141" s="284"/>
    </row>
    <row r="142" spans="1:276" x14ac:dyDescent="0.25">
      <c r="A142" s="2">
        <f>IF(OR('Table 1'!$L$2="All Regions",'Table 1'!$L$2=" "), 1,IF('Table 1'!$L$2='DATA TEMPLATE 1617'!L142,1,0))</f>
        <v>1</v>
      </c>
      <c r="B142" s="2">
        <f>IF(OR('Table 1'!$L$3="All Disciplines",'Table 1'!$L$3=" "), 1,IF('Table 1'!$L$3='DATA TEMPLATE 1617'!M142,1,0))</f>
        <v>1</v>
      </c>
      <c r="C142" s="2">
        <f>IF(OR('Table 1'!$L$4="All Organisations",'Table 1'!$L$4=" "), 1,IF('Table 1'!$L$4='DATA TEMPLATE 1617'!N142,1,0))</f>
        <v>1</v>
      </c>
      <c r="D142" s="2">
        <f t="shared" si="6"/>
        <v>3</v>
      </c>
      <c r="E142" s="236">
        <f>IF('Table 2'!$L$2="All Diverse Led",$IZ142,IF('Table 2'!$L$2='DATA TEMPLATE 1617'!JG142,4,0))</f>
        <v>0</v>
      </c>
      <c r="F142" s="236">
        <f>IF('Table 2'!$L$2="All Diverse Led",$IZ142,IF('Table 2'!$L$2='DATA TEMPLATE 1617'!JH142,4,0))</f>
        <v>0</v>
      </c>
      <c r="G142" s="237">
        <f t="shared" si="7"/>
        <v>0</v>
      </c>
      <c r="H142" s="1" t="s">
        <v>471</v>
      </c>
      <c r="I142" s="1">
        <v>0</v>
      </c>
      <c r="J142" s="1" t="b">
        <v>0</v>
      </c>
      <c r="K142" s="284">
        <v>140</v>
      </c>
      <c r="L142" t="s">
        <v>439</v>
      </c>
      <c r="M142" t="s">
        <v>437</v>
      </c>
      <c r="N142" s="323" t="s">
        <v>460</v>
      </c>
      <c r="O142" s="76">
        <v>74458142</v>
      </c>
      <c r="P142" s="76">
        <v>18217000</v>
      </c>
      <c r="Q142" s="76">
        <v>12039175</v>
      </c>
      <c r="R142" s="76">
        <v>0</v>
      </c>
      <c r="S142" s="76">
        <v>0</v>
      </c>
      <c r="T142" s="76">
        <v>104714317</v>
      </c>
      <c r="U142">
        <v>72754800</v>
      </c>
      <c r="V142">
        <v>2019796</v>
      </c>
      <c r="W142">
        <v>2589409</v>
      </c>
      <c r="X142">
        <v>2393271</v>
      </c>
      <c r="Y142">
        <v>488176</v>
      </c>
      <c r="AB142">
        <v>21105481</v>
      </c>
      <c r="AC142">
        <v>0</v>
      </c>
      <c r="AD142">
        <v>101350933</v>
      </c>
      <c r="AE142" s="1">
        <v>1654</v>
      </c>
      <c r="AF142" s="1">
        <v>1654</v>
      </c>
      <c r="AG142" s="1">
        <v>1207211</v>
      </c>
      <c r="AH142" s="1">
        <v>0</v>
      </c>
      <c r="AI142" s="1">
        <v>12</v>
      </c>
      <c r="AJ142" s="1">
        <v>12</v>
      </c>
      <c r="AK142" s="1">
        <v>13233</v>
      </c>
      <c r="AL142" s="1">
        <v>0</v>
      </c>
      <c r="AM142" s="1">
        <v>294</v>
      </c>
      <c r="AN142" s="1">
        <v>294</v>
      </c>
      <c r="AO142" s="1">
        <v>578337</v>
      </c>
      <c r="AP142" s="1">
        <v>0</v>
      </c>
      <c r="AQ142" s="1">
        <v>0</v>
      </c>
      <c r="AR142" s="1">
        <v>0</v>
      </c>
      <c r="AS142" s="1">
        <v>0</v>
      </c>
      <c r="AT142" s="1">
        <v>0</v>
      </c>
      <c r="AU142" s="1">
        <v>0</v>
      </c>
      <c r="AV142" s="1">
        <v>0</v>
      </c>
      <c r="AW142" s="1">
        <v>0</v>
      </c>
      <c r="AX142" s="1">
        <v>0</v>
      </c>
      <c r="AY142" s="1">
        <v>0</v>
      </c>
      <c r="AZ142" s="1">
        <v>0</v>
      </c>
      <c r="BA142" s="1">
        <v>0</v>
      </c>
      <c r="BB142" s="1">
        <v>0</v>
      </c>
      <c r="BC142" s="3">
        <v>306</v>
      </c>
      <c r="BD142" s="3">
        <v>306</v>
      </c>
      <c r="BE142" s="3">
        <v>591570</v>
      </c>
      <c r="BF142" s="3">
        <v>0</v>
      </c>
      <c r="BG142" s="241">
        <v>0</v>
      </c>
      <c r="BH142" s="242">
        <v>0</v>
      </c>
      <c r="BI142" s="242">
        <v>0</v>
      </c>
      <c r="BJ142" s="243">
        <v>0</v>
      </c>
      <c r="BK142">
        <v>6</v>
      </c>
      <c r="BL142">
        <v>894</v>
      </c>
      <c r="BM142">
        <v>0</v>
      </c>
      <c r="BN142">
        <v>0</v>
      </c>
      <c r="BO142">
        <v>0</v>
      </c>
      <c r="BP142">
        <v>0</v>
      </c>
      <c r="BQ142">
        <v>0</v>
      </c>
      <c r="BR142">
        <v>0</v>
      </c>
      <c r="BS142">
        <v>0</v>
      </c>
      <c r="BT142">
        <v>0</v>
      </c>
      <c r="BU142">
        <v>0</v>
      </c>
      <c r="BV142">
        <v>0</v>
      </c>
      <c r="BW142">
        <v>2</v>
      </c>
      <c r="BX142">
        <v>0</v>
      </c>
      <c r="BY142">
        <v>0</v>
      </c>
      <c r="BZ142">
        <v>0</v>
      </c>
      <c r="CA142">
        <v>0</v>
      </c>
      <c r="CB142">
        <v>0</v>
      </c>
      <c r="CC142">
        <v>0</v>
      </c>
      <c r="CD142">
        <v>0</v>
      </c>
      <c r="CE142">
        <v>0</v>
      </c>
      <c r="CF142">
        <v>0</v>
      </c>
      <c r="CG142">
        <v>0</v>
      </c>
      <c r="CH142">
        <v>0</v>
      </c>
      <c r="CI142" s="244">
        <v>0</v>
      </c>
      <c r="CJ142" s="244">
        <v>0</v>
      </c>
      <c r="CK142" s="244">
        <v>0</v>
      </c>
      <c r="CL142" s="244">
        <v>0</v>
      </c>
      <c r="CM142" s="241">
        <v>2</v>
      </c>
      <c r="CN142" s="242">
        <v>0</v>
      </c>
      <c r="CO142" s="242">
        <v>0</v>
      </c>
      <c r="CP142" s="243">
        <v>0</v>
      </c>
      <c r="CQ142" s="1">
        <v>17</v>
      </c>
      <c r="CR142" s="1">
        <v>18</v>
      </c>
      <c r="CS142" s="1">
        <v>174</v>
      </c>
      <c r="CT142" s="1">
        <v>0</v>
      </c>
      <c r="CU142" s="1">
        <v>0</v>
      </c>
      <c r="CV142" s="1">
        <v>0</v>
      </c>
      <c r="CW142" s="1">
        <v>0</v>
      </c>
      <c r="CX142" s="1">
        <v>0</v>
      </c>
      <c r="CY142" s="1">
        <v>0</v>
      </c>
      <c r="CZ142" s="1">
        <v>0</v>
      </c>
      <c r="DA142" s="1">
        <v>0</v>
      </c>
      <c r="DB142" s="1">
        <v>0</v>
      </c>
      <c r="DC142" s="1">
        <v>7</v>
      </c>
      <c r="DD142" s="1">
        <v>7</v>
      </c>
      <c r="DE142" s="1">
        <v>64</v>
      </c>
      <c r="DF142" s="1">
        <v>0</v>
      </c>
      <c r="DG142" s="1">
        <v>0</v>
      </c>
      <c r="DH142" s="1">
        <v>0</v>
      </c>
      <c r="DI142" s="1">
        <v>0</v>
      </c>
      <c r="DJ142" s="1">
        <v>0</v>
      </c>
      <c r="DK142" s="1">
        <v>0</v>
      </c>
      <c r="DL142" s="1">
        <v>0</v>
      </c>
      <c r="DM142" s="1">
        <v>0</v>
      </c>
      <c r="DN142" s="1">
        <v>0</v>
      </c>
      <c r="DO142" s="244">
        <v>0</v>
      </c>
      <c r="DP142" s="244">
        <v>0</v>
      </c>
      <c r="DQ142" s="244">
        <v>0</v>
      </c>
      <c r="DR142" s="244">
        <v>0</v>
      </c>
      <c r="DS142" s="241">
        <v>7</v>
      </c>
      <c r="DT142" s="242">
        <v>7</v>
      </c>
      <c r="DU142" s="242">
        <v>64</v>
      </c>
      <c r="DV142" s="243">
        <v>0</v>
      </c>
      <c r="DW142">
        <v>1</v>
      </c>
      <c r="DX142">
        <v>16</v>
      </c>
      <c r="DY142">
        <v>0</v>
      </c>
      <c r="DZ142">
        <v>25000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s="244">
        <v>0</v>
      </c>
      <c r="EV142" s="244">
        <v>0</v>
      </c>
      <c r="EW142" s="244">
        <v>0</v>
      </c>
      <c r="EX142" s="244">
        <v>0</v>
      </c>
      <c r="EY142" s="241">
        <v>0</v>
      </c>
      <c r="EZ142" s="242">
        <v>0</v>
      </c>
      <c r="FA142" s="242">
        <v>0</v>
      </c>
      <c r="FB142" s="243">
        <v>0</v>
      </c>
      <c r="FC142">
        <v>0</v>
      </c>
      <c r="FD142">
        <v>0</v>
      </c>
      <c r="FE142">
        <v>0</v>
      </c>
      <c r="FF142">
        <v>0</v>
      </c>
      <c r="FG142">
        <v>0</v>
      </c>
      <c r="FH142">
        <v>0</v>
      </c>
      <c r="FI142">
        <v>6</v>
      </c>
      <c r="FJ142">
        <v>239250</v>
      </c>
      <c r="FK142">
        <v>15</v>
      </c>
      <c r="FL142">
        <v>300437</v>
      </c>
      <c r="FM142">
        <v>2</v>
      </c>
      <c r="FN142">
        <v>0</v>
      </c>
      <c r="FO142">
        <v>727000</v>
      </c>
      <c r="FP142">
        <v>1</v>
      </c>
      <c r="FQ142">
        <v>0</v>
      </c>
      <c r="FR142">
        <v>901000</v>
      </c>
      <c r="FS142">
        <v>0</v>
      </c>
      <c r="FT142">
        <v>0</v>
      </c>
      <c r="FU142">
        <v>47</v>
      </c>
      <c r="FV142">
        <v>772614</v>
      </c>
      <c r="FW142">
        <v>0</v>
      </c>
      <c r="FX142">
        <v>0</v>
      </c>
      <c r="FY142">
        <v>0</v>
      </c>
      <c r="FZ142">
        <v>0</v>
      </c>
      <c r="GA142">
        <v>0</v>
      </c>
      <c r="GB142">
        <v>0</v>
      </c>
      <c r="GC142">
        <v>1</v>
      </c>
      <c r="GD142">
        <v>2000</v>
      </c>
      <c r="GE142">
        <v>376</v>
      </c>
      <c r="GF142">
        <v>2000</v>
      </c>
      <c r="GG142">
        <v>1000</v>
      </c>
      <c r="GH142">
        <v>2000</v>
      </c>
      <c r="GI142">
        <v>1</v>
      </c>
      <c r="GJ142">
        <v>0</v>
      </c>
      <c r="GK142">
        <v>0</v>
      </c>
      <c r="GL142">
        <v>0</v>
      </c>
      <c r="GM142">
        <v>0</v>
      </c>
      <c r="GN142">
        <v>0</v>
      </c>
      <c r="GO142">
        <v>0</v>
      </c>
      <c r="GP142">
        <v>0</v>
      </c>
      <c r="GQ142">
        <v>0</v>
      </c>
      <c r="GR142">
        <v>0</v>
      </c>
      <c r="GS142">
        <v>0</v>
      </c>
      <c r="GT142">
        <v>0</v>
      </c>
      <c r="GU142">
        <v>0</v>
      </c>
      <c r="GV142">
        <v>0</v>
      </c>
      <c r="GW142">
        <v>32</v>
      </c>
      <c r="GX142">
        <v>188000</v>
      </c>
      <c r="GY142">
        <v>284</v>
      </c>
      <c r="GZ142" s="250">
        <v>4520279</v>
      </c>
      <c r="HA142">
        <v>1</v>
      </c>
      <c r="HB142">
        <v>5620</v>
      </c>
      <c r="HC142">
        <v>0</v>
      </c>
      <c r="HD142">
        <v>0</v>
      </c>
      <c r="HE142">
        <v>0</v>
      </c>
      <c r="HF142">
        <v>0</v>
      </c>
      <c r="HG142">
        <v>0</v>
      </c>
      <c r="HH142">
        <v>0</v>
      </c>
      <c r="HI142">
        <v>0</v>
      </c>
      <c r="HJ142">
        <v>0</v>
      </c>
      <c r="HK142">
        <v>0</v>
      </c>
      <c r="HL142">
        <v>7</v>
      </c>
      <c r="HM142">
        <v>4</v>
      </c>
      <c r="HN142">
        <v>0</v>
      </c>
      <c r="HO142">
        <v>0</v>
      </c>
      <c r="HP142">
        <v>0</v>
      </c>
      <c r="HQ142" s="139">
        <v>7</v>
      </c>
      <c r="HR142" s="140">
        <v>7</v>
      </c>
      <c r="HS142" s="140">
        <v>0</v>
      </c>
      <c r="HT142" s="140">
        <v>0</v>
      </c>
      <c r="HU142" s="140">
        <v>0</v>
      </c>
      <c r="HV142" s="139">
        <v>0</v>
      </c>
      <c r="HW142" s="140">
        <v>1</v>
      </c>
      <c r="HX142" s="140">
        <v>0</v>
      </c>
      <c r="HY142" s="140">
        <v>0</v>
      </c>
      <c r="HZ142" s="140">
        <v>0</v>
      </c>
      <c r="IA142" s="139">
        <v>0</v>
      </c>
      <c r="IB142" s="140">
        <v>0</v>
      </c>
      <c r="IC142" s="140">
        <v>0</v>
      </c>
      <c r="ID142" s="140">
        <v>0</v>
      </c>
      <c r="IE142" s="140">
        <v>0</v>
      </c>
      <c r="IF142" s="139">
        <v>14</v>
      </c>
      <c r="IG142" s="140">
        <v>12</v>
      </c>
      <c r="IH142" s="140">
        <v>0</v>
      </c>
      <c r="II142" s="140">
        <v>0</v>
      </c>
      <c r="IJ142" s="140">
        <v>0</v>
      </c>
      <c r="IK142" s="140">
        <v>0</v>
      </c>
      <c r="IL142" s="140">
        <v>0</v>
      </c>
      <c r="IM142" s="140">
        <v>0</v>
      </c>
      <c r="IN142" s="139">
        <v>0</v>
      </c>
      <c r="IO142" s="140">
        <v>1</v>
      </c>
      <c r="IP142" s="140">
        <v>0</v>
      </c>
      <c r="IQ142" s="140">
        <v>0</v>
      </c>
      <c r="IR142" s="141">
        <v>1</v>
      </c>
      <c r="IS142" s="139">
        <v>0</v>
      </c>
      <c r="IT142" s="141">
        <v>2</v>
      </c>
      <c r="IU142" s="141">
        <v>11</v>
      </c>
      <c r="IV142" s="141">
        <v>15</v>
      </c>
      <c r="IW142" s="180">
        <v>26</v>
      </c>
      <c r="IX142" s="182">
        <v>7.6923076923076927E-2</v>
      </c>
      <c r="IY142" s="182">
        <v>3.8461538461538464E-2</v>
      </c>
      <c r="IZ142" s="183">
        <v>0</v>
      </c>
      <c r="JA142" s="140">
        <v>0</v>
      </c>
      <c r="JB142" s="140">
        <v>0</v>
      </c>
      <c r="JC142" s="1" t="s">
        <v>427</v>
      </c>
      <c r="JD142" s="1" t="s">
        <v>427</v>
      </c>
      <c r="JE142" s="1" t="s">
        <v>427</v>
      </c>
      <c r="JF142" s="1" t="s">
        <v>427</v>
      </c>
      <c r="JG142" s="1">
        <v>0</v>
      </c>
      <c r="JH142" s="1">
        <v>0</v>
      </c>
      <c r="JI142" s="284"/>
      <c r="JM142" s="261"/>
      <c r="JN142" s="262"/>
      <c r="JO142" s="284"/>
      <c r="JP142" s="284"/>
    </row>
    <row r="143" spans="1:276" x14ac:dyDescent="0.25">
      <c r="A143" s="2">
        <f>IF(OR('Table 1'!$L$2="All Regions",'Table 1'!$L$2=" "), 1,IF('Table 1'!$L$2='DATA TEMPLATE 1617'!L143,1,0))</f>
        <v>1</v>
      </c>
      <c r="B143" s="2">
        <f>IF(OR('Table 1'!$L$3="All Disciplines",'Table 1'!$L$3=" "), 1,IF('Table 1'!$L$3='DATA TEMPLATE 1617'!M143,1,0))</f>
        <v>1</v>
      </c>
      <c r="C143" s="2">
        <f>IF(OR('Table 1'!$L$4="All Organisations",'Table 1'!$L$4=" "), 1,IF('Table 1'!$L$4='DATA TEMPLATE 1617'!N143,1,0))</f>
        <v>1</v>
      </c>
      <c r="D143" s="2">
        <f t="shared" si="6"/>
        <v>3</v>
      </c>
      <c r="E143" s="236">
        <f>IF('Table 2'!$L$2="All Diverse Led",$IZ143,IF('Table 2'!$L$2='DATA TEMPLATE 1617'!JG143,4,0))</f>
        <v>0</v>
      </c>
      <c r="F143" s="236">
        <f>IF('Table 2'!$L$2="All Diverse Led",$IZ143,IF('Table 2'!$L$2='DATA TEMPLATE 1617'!JH143,4,0))</f>
        <v>0</v>
      </c>
      <c r="G143" s="237">
        <f t="shared" si="7"/>
        <v>0</v>
      </c>
      <c r="H143" s="1" t="s">
        <v>471</v>
      </c>
      <c r="I143" s="1">
        <v>0</v>
      </c>
      <c r="J143" s="1" t="b">
        <v>0</v>
      </c>
      <c r="K143" s="284">
        <v>141</v>
      </c>
      <c r="L143" t="s">
        <v>439</v>
      </c>
      <c r="M143" t="s">
        <v>443</v>
      </c>
      <c r="N143" s="323" t="s">
        <v>460</v>
      </c>
      <c r="O143" s="76">
        <v>661281</v>
      </c>
      <c r="P143" s="76">
        <v>1423031</v>
      </c>
      <c r="Q143" s="76">
        <v>1652050</v>
      </c>
      <c r="R143" s="76">
        <v>0</v>
      </c>
      <c r="S143" s="76">
        <v>0</v>
      </c>
      <c r="T143" s="76">
        <v>3736362</v>
      </c>
      <c r="U143">
        <v>988210</v>
      </c>
      <c r="V143">
        <v>17346</v>
      </c>
      <c r="W143">
        <v>23336</v>
      </c>
      <c r="X143">
        <v>22458</v>
      </c>
      <c r="Y143">
        <v>8824</v>
      </c>
      <c r="AB143">
        <v>187124</v>
      </c>
      <c r="AC143">
        <v>44211</v>
      </c>
      <c r="AD143">
        <v>1291509</v>
      </c>
      <c r="AE143" s="1">
        <v>59</v>
      </c>
      <c r="AF143" s="1">
        <v>59</v>
      </c>
      <c r="AG143" s="1">
        <v>40374</v>
      </c>
      <c r="AH143" s="1">
        <v>19400</v>
      </c>
      <c r="AI143" s="1">
        <v>2</v>
      </c>
      <c r="AJ143" s="1">
        <v>2</v>
      </c>
      <c r="AK143" s="1">
        <v>1900</v>
      </c>
      <c r="AL143" s="1">
        <v>0</v>
      </c>
      <c r="AM143" s="1">
        <v>117</v>
      </c>
      <c r="AN143" s="1">
        <v>117</v>
      </c>
      <c r="AO143" s="1">
        <v>93401</v>
      </c>
      <c r="AP143" s="1">
        <v>11181</v>
      </c>
      <c r="AQ143" s="1">
        <v>4</v>
      </c>
      <c r="AR143" s="1">
        <v>4</v>
      </c>
      <c r="AS143" s="1">
        <v>533</v>
      </c>
      <c r="AT143" s="1">
        <v>178</v>
      </c>
      <c r="AU143" s="1">
        <v>0</v>
      </c>
      <c r="AV143" s="1">
        <v>0</v>
      </c>
      <c r="AW143" s="1">
        <v>0</v>
      </c>
      <c r="AX143" s="1">
        <v>0</v>
      </c>
      <c r="AY143" s="1">
        <v>0</v>
      </c>
      <c r="AZ143" s="1">
        <v>0</v>
      </c>
      <c r="BA143" s="1">
        <v>0</v>
      </c>
      <c r="BB143" s="1">
        <v>0</v>
      </c>
      <c r="BC143" s="3">
        <v>119</v>
      </c>
      <c r="BD143" s="3">
        <v>119</v>
      </c>
      <c r="BE143" s="3">
        <v>95301</v>
      </c>
      <c r="BF143" s="3">
        <v>11181</v>
      </c>
      <c r="BG143" s="241">
        <v>4</v>
      </c>
      <c r="BH143" s="242">
        <v>4</v>
      </c>
      <c r="BI143" s="242">
        <v>533</v>
      </c>
      <c r="BJ143" s="243">
        <v>178</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s="244">
        <v>0</v>
      </c>
      <c r="CJ143" s="244">
        <v>0</v>
      </c>
      <c r="CK143" s="244">
        <v>0</v>
      </c>
      <c r="CL143" s="244">
        <v>0</v>
      </c>
      <c r="CM143" s="241">
        <v>0</v>
      </c>
      <c r="CN143" s="242">
        <v>0</v>
      </c>
      <c r="CO143" s="242">
        <v>0</v>
      </c>
      <c r="CP143" s="243">
        <v>0</v>
      </c>
      <c r="CQ143" s="1">
        <v>0</v>
      </c>
      <c r="CR143" s="1">
        <v>0</v>
      </c>
      <c r="CS143" s="1">
        <v>0</v>
      </c>
      <c r="CT143" s="1">
        <v>0</v>
      </c>
      <c r="CU143" s="1">
        <v>0</v>
      </c>
      <c r="CV143" s="1">
        <v>0</v>
      </c>
      <c r="CW143" s="1">
        <v>0</v>
      </c>
      <c r="CX143" s="1">
        <v>0</v>
      </c>
      <c r="CY143" s="1">
        <v>0</v>
      </c>
      <c r="CZ143" s="1">
        <v>0</v>
      </c>
      <c r="DA143" s="1">
        <v>0</v>
      </c>
      <c r="DB143" s="1">
        <v>0</v>
      </c>
      <c r="DC143" s="1">
        <v>0</v>
      </c>
      <c r="DD143" s="1">
        <v>0</v>
      </c>
      <c r="DE143" s="1">
        <v>0</v>
      </c>
      <c r="DF143" s="1">
        <v>0</v>
      </c>
      <c r="DG143" s="1">
        <v>0</v>
      </c>
      <c r="DH143" s="1">
        <v>0</v>
      </c>
      <c r="DI143" s="1">
        <v>0</v>
      </c>
      <c r="DJ143" s="1">
        <v>0</v>
      </c>
      <c r="DK143" s="1">
        <v>0</v>
      </c>
      <c r="DL143" s="1">
        <v>0</v>
      </c>
      <c r="DM143" s="1">
        <v>0</v>
      </c>
      <c r="DN143" s="1">
        <v>0</v>
      </c>
      <c r="DO143" s="244">
        <v>0</v>
      </c>
      <c r="DP143" s="244">
        <v>0</v>
      </c>
      <c r="DQ143" s="244">
        <v>0</v>
      </c>
      <c r="DR143" s="244">
        <v>0</v>
      </c>
      <c r="DS143" s="241">
        <v>0</v>
      </c>
      <c r="DT143" s="242">
        <v>0</v>
      </c>
      <c r="DU143" s="242">
        <v>0</v>
      </c>
      <c r="DV143" s="243">
        <v>0</v>
      </c>
      <c r="DW143">
        <v>0</v>
      </c>
      <c r="DX143">
        <v>0</v>
      </c>
      <c r="DY143">
        <v>0</v>
      </c>
      <c r="DZ143">
        <v>0</v>
      </c>
      <c r="EA143">
        <v>0</v>
      </c>
      <c r="EB143">
        <v>0</v>
      </c>
      <c r="EC143">
        <v>0</v>
      </c>
      <c r="ED143">
        <v>0</v>
      </c>
      <c r="EE143">
        <v>1</v>
      </c>
      <c r="EF143">
        <v>1</v>
      </c>
      <c r="EG143">
        <v>0</v>
      </c>
      <c r="EH143">
        <v>60</v>
      </c>
      <c r="EI143">
        <v>0</v>
      </c>
      <c r="EJ143">
        <v>0</v>
      </c>
      <c r="EK143">
        <v>0</v>
      </c>
      <c r="EL143">
        <v>0</v>
      </c>
      <c r="EM143">
        <v>0</v>
      </c>
      <c r="EN143">
        <v>0</v>
      </c>
      <c r="EO143">
        <v>0</v>
      </c>
      <c r="EP143">
        <v>0</v>
      </c>
      <c r="EQ143">
        <v>0</v>
      </c>
      <c r="ER143">
        <v>0</v>
      </c>
      <c r="ES143">
        <v>0</v>
      </c>
      <c r="ET143">
        <v>0</v>
      </c>
      <c r="EU143" s="244">
        <v>1</v>
      </c>
      <c r="EV143" s="244">
        <v>1</v>
      </c>
      <c r="EW143" s="244">
        <v>0</v>
      </c>
      <c r="EX143" s="244">
        <v>60</v>
      </c>
      <c r="EY143" s="241">
        <v>0</v>
      </c>
      <c r="EZ143" s="242">
        <v>0</v>
      </c>
      <c r="FA143" s="242">
        <v>0</v>
      </c>
      <c r="FB143" s="243">
        <v>0</v>
      </c>
      <c r="FC143">
        <v>0</v>
      </c>
      <c r="FD143">
        <v>0</v>
      </c>
      <c r="FE143">
        <v>0</v>
      </c>
      <c r="FF143">
        <v>0</v>
      </c>
      <c r="FG143">
        <v>0</v>
      </c>
      <c r="FH143">
        <v>0</v>
      </c>
      <c r="FI143">
        <v>2</v>
      </c>
      <c r="FJ143">
        <v>12361</v>
      </c>
      <c r="FK143">
        <v>2</v>
      </c>
      <c r="FL143">
        <v>16501</v>
      </c>
      <c r="FM143">
        <v>2</v>
      </c>
      <c r="FN143">
        <v>1319000</v>
      </c>
      <c r="FO143">
        <v>570000</v>
      </c>
      <c r="FP143">
        <v>2</v>
      </c>
      <c r="FQ143">
        <v>0</v>
      </c>
      <c r="FR143">
        <v>68800000</v>
      </c>
      <c r="FS143">
        <v>0</v>
      </c>
      <c r="FT143">
        <v>0</v>
      </c>
      <c r="FU143">
        <v>4</v>
      </c>
      <c r="FV143">
        <v>165703940</v>
      </c>
      <c r="FW143">
        <v>0</v>
      </c>
      <c r="FX143">
        <v>0</v>
      </c>
      <c r="FY143">
        <v>0</v>
      </c>
      <c r="FZ143">
        <v>0</v>
      </c>
      <c r="GA143">
        <v>0</v>
      </c>
      <c r="GB143">
        <v>0</v>
      </c>
      <c r="GC143">
        <v>1</v>
      </c>
      <c r="GD143">
        <v>26</v>
      </c>
      <c r="GE143">
        <v>1</v>
      </c>
      <c r="GF143">
        <v>26</v>
      </c>
      <c r="GG143">
        <v>1</v>
      </c>
      <c r="GH143">
        <v>26</v>
      </c>
      <c r="GI143">
        <v>0</v>
      </c>
      <c r="GJ143">
        <v>0</v>
      </c>
      <c r="GK143">
        <v>0</v>
      </c>
      <c r="GL143">
        <v>0</v>
      </c>
      <c r="GM143">
        <v>0</v>
      </c>
      <c r="GN143">
        <v>0</v>
      </c>
      <c r="GO143">
        <v>0</v>
      </c>
      <c r="GP143">
        <v>0</v>
      </c>
      <c r="GQ143">
        <v>0</v>
      </c>
      <c r="GR143">
        <v>0</v>
      </c>
      <c r="GS143">
        <v>0</v>
      </c>
      <c r="GT143">
        <v>0</v>
      </c>
      <c r="GU143">
        <v>0</v>
      </c>
      <c r="GV143">
        <v>0</v>
      </c>
      <c r="GW143">
        <v>0</v>
      </c>
      <c r="GX143">
        <v>0</v>
      </c>
      <c r="GY143">
        <v>33</v>
      </c>
      <c r="GZ143" s="250">
        <v>17802820</v>
      </c>
      <c r="HA143">
        <v>0</v>
      </c>
      <c r="HB143">
        <v>0</v>
      </c>
      <c r="HC143">
        <v>0</v>
      </c>
      <c r="HD143">
        <v>0</v>
      </c>
      <c r="HE143">
        <v>0</v>
      </c>
      <c r="HF143">
        <v>0</v>
      </c>
      <c r="HG143">
        <v>0</v>
      </c>
      <c r="HH143">
        <v>0</v>
      </c>
      <c r="HI143">
        <v>0</v>
      </c>
      <c r="HJ143">
        <v>0</v>
      </c>
      <c r="HK143">
        <v>0</v>
      </c>
      <c r="HL143">
        <v>5</v>
      </c>
      <c r="HM143">
        <v>2</v>
      </c>
      <c r="HN143">
        <v>0</v>
      </c>
      <c r="HO143">
        <v>0</v>
      </c>
      <c r="HP143">
        <v>0</v>
      </c>
      <c r="HQ143" s="139">
        <v>3</v>
      </c>
      <c r="HR143" s="140">
        <v>1</v>
      </c>
      <c r="HS143" s="140">
        <v>0</v>
      </c>
      <c r="HT143" s="140">
        <v>0</v>
      </c>
      <c r="HU143" s="140">
        <v>0</v>
      </c>
      <c r="HV143" s="139">
        <v>0</v>
      </c>
      <c r="HW143" s="140">
        <v>0</v>
      </c>
      <c r="HX143" s="140">
        <v>0</v>
      </c>
      <c r="HY143" s="140">
        <v>0</v>
      </c>
      <c r="HZ143" s="140">
        <v>0</v>
      </c>
      <c r="IA143" s="139">
        <v>0</v>
      </c>
      <c r="IB143" s="140">
        <v>0</v>
      </c>
      <c r="IC143" s="140">
        <v>0</v>
      </c>
      <c r="ID143" s="140">
        <v>0</v>
      </c>
      <c r="IE143" s="140">
        <v>0</v>
      </c>
      <c r="IF143" s="139">
        <v>8</v>
      </c>
      <c r="IG143" s="140">
        <v>3</v>
      </c>
      <c r="IH143" s="140">
        <v>0</v>
      </c>
      <c r="II143" s="140">
        <v>0</v>
      </c>
      <c r="IJ143" s="140">
        <v>0</v>
      </c>
      <c r="IK143" s="140">
        <v>0</v>
      </c>
      <c r="IL143" s="140">
        <v>0</v>
      </c>
      <c r="IM143" s="140">
        <v>0</v>
      </c>
      <c r="IN143" s="139">
        <v>0</v>
      </c>
      <c r="IO143" s="140">
        <v>0</v>
      </c>
      <c r="IP143" s="140">
        <v>0</v>
      </c>
      <c r="IQ143" s="140">
        <v>0</v>
      </c>
      <c r="IR143" s="141">
        <v>0</v>
      </c>
      <c r="IS143" s="139">
        <v>0</v>
      </c>
      <c r="IT143" s="141">
        <v>5</v>
      </c>
      <c r="IU143" s="141">
        <v>7</v>
      </c>
      <c r="IV143" s="141">
        <v>4</v>
      </c>
      <c r="IW143" s="180">
        <v>11</v>
      </c>
      <c r="IX143" s="182">
        <v>0.45454545454545453</v>
      </c>
      <c r="IY143" s="182">
        <v>0</v>
      </c>
      <c r="IZ143" s="183">
        <v>0</v>
      </c>
      <c r="JA143" s="140">
        <v>0</v>
      </c>
      <c r="JB143" s="140">
        <v>0</v>
      </c>
      <c r="JC143" s="1" t="s">
        <v>427</v>
      </c>
      <c r="JD143" s="1" t="s">
        <v>427</v>
      </c>
      <c r="JE143" s="1" t="s">
        <v>427</v>
      </c>
      <c r="JF143" s="1" t="s">
        <v>427</v>
      </c>
      <c r="JG143" s="1">
        <v>0</v>
      </c>
      <c r="JH143" s="1">
        <v>0</v>
      </c>
      <c r="JI143" s="284"/>
      <c r="JM143" s="261"/>
      <c r="JN143" s="262"/>
      <c r="JO143" s="284"/>
      <c r="JP143" s="284"/>
    </row>
    <row r="144" spans="1:276" x14ac:dyDescent="0.25">
      <c r="A144" s="2">
        <f>IF(OR('Table 1'!$L$2="All Regions",'Table 1'!$L$2=" "), 1,IF('Table 1'!$L$2='DATA TEMPLATE 1617'!L144,1,0))</f>
        <v>1</v>
      </c>
      <c r="B144" s="2">
        <f>IF(OR('Table 1'!$L$3="All Disciplines",'Table 1'!$L$3=" "), 1,IF('Table 1'!$L$3='DATA TEMPLATE 1617'!M144,1,0))</f>
        <v>1</v>
      </c>
      <c r="C144" s="2">
        <f>IF(OR('Table 1'!$L$4="All Organisations",'Table 1'!$L$4=" "), 1,IF('Table 1'!$L$4='DATA TEMPLATE 1617'!N144,1,0))</f>
        <v>1</v>
      </c>
      <c r="D144" s="2">
        <f t="shared" si="6"/>
        <v>3</v>
      </c>
      <c r="E144" s="236">
        <f>IF('Table 2'!$L$2="All Diverse Led",$IZ144,IF('Table 2'!$L$2='DATA TEMPLATE 1617'!JG144,4,0))</f>
        <v>0</v>
      </c>
      <c r="F144" s="236">
        <f>IF('Table 2'!$L$2="All Diverse Led",$IZ144,IF('Table 2'!$L$2='DATA TEMPLATE 1617'!JH144,4,0))</f>
        <v>0</v>
      </c>
      <c r="G144" s="237">
        <f t="shared" si="7"/>
        <v>0</v>
      </c>
      <c r="H144" s="1" t="s">
        <v>471</v>
      </c>
      <c r="I144" s="1">
        <v>0</v>
      </c>
      <c r="J144" s="1" t="b">
        <v>0</v>
      </c>
      <c r="K144" s="284">
        <v>142</v>
      </c>
      <c r="L144" t="s">
        <v>441</v>
      </c>
      <c r="M144" t="s">
        <v>437</v>
      </c>
      <c r="N144" s="323" t="s">
        <v>459</v>
      </c>
      <c r="O144" s="76">
        <v>27397</v>
      </c>
      <c r="P144" s="76">
        <v>319289</v>
      </c>
      <c r="Q144" s="76">
        <v>33306</v>
      </c>
      <c r="R144" s="76">
        <v>35833</v>
      </c>
      <c r="S144" s="76">
        <v>0</v>
      </c>
      <c r="T144" s="76">
        <v>415825</v>
      </c>
      <c r="U144">
        <v>244861</v>
      </c>
      <c r="V144">
        <v>62344</v>
      </c>
      <c r="W144">
        <v>0</v>
      </c>
      <c r="X144">
        <v>33425</v>
      </c>
      <c r="Y144">
        <v>10072</v>
      </c>
      <c r="AB144">
        <v>78949</v>
      </c>
      <c r="AC144">
        <v>1457</v>
      </c>
      <c r="AD144">
        <v>431108</v>
      </c>
      <c r="AE144" s="1">
        <v>7</v>
      </c>
      <c r="AF144" s="1">
        <v>7</v>
      </c>
      <c r="AG144" s="1">
        <v>190</v>
      </c>
      <c r="AH144" s="1">
        <v>0</v>
      </c>
      <c r="AI144" s="1">
        <v>0</v>
      </c>
      <c r="AJ144" s="1">
        <v>0</v>
      </c>
      <c r="AK144" s="1">
        <v>0</v>
      </c>
      <c r="AL144" s="1">
        <v>0</v>
      </c>
      <c r="AM144" s="1">
        <v>0</v>
      </c>
      <c r="AN144" s="1">
        <v>0</v>
      </c>
      <c r="AO144" s="1">
        <v>0</v>
      </c>
      <c r="AP144" s="1">
        <v>0</v>
      </c>
      <c r="AQ144" s="1">
        <v>0</v>
      </c>
      <c r="AR144" s="1">
        <v>0</v>
      </c>
      <c r="AS144" s="1">
        <v>0</v>
      </c>
      <c r="AT144" s="1">
        <v>0</v>
      </c>
      <c r="AU144" s="1">
        <v>0</v>
      </c>
      <c r="AV144" s="1">
        <v>0</v>
      </c>
      <c r="AW144" s="1">
        <v>0</v>
      </c>
      <c r="AX144" s="1">
        <v>0</v>
      </c>
      <c r="AY144" s="1">
        <v>0</v>
      </c>
      <c r="AZ144" s="1">
        <v>0</v>
      </c>
      <c r="BA144" s="1">
        <v>0</v>
      </c>
      <c r="BB144" s="1">
        <v>0</v>
      </c>
      <c r="BC144" s="3">
        <v>0</v>
      </c>
      <c r="BD144" s="3">
        <v>0</v>
      </c>
      <c r="BE144" s="3">
        <v>0</v>
      </c>
      <c r="BF144" s="3">
        <v>0</v>
      </c>
      <c r="BG144" s="241">
        <v>0</v>
      </c>
      <c r="BH144" s="242">
        <v>0</v>
      </c>
      <c r="BI144" s="242">
        <v>0</v>
      </c>
      <c r="BJ144" s="243">
        <v>0</v>
      </c>
      <c r="BK144">
        <v>1</v>
      </c>
      <c r="BL144">
        <v>299</v>
      </c>
      <c r="BM144">
        <v>9370</v>
      </c>
      <c r="BN144">
        <v>0</v>
      </c>
      <c r="BO144">
        <v>0</v>
      </c>
      <c r="BP144">
        <v>0</v>
      </c>
      <c r="BQ144">
        <v>0</v>
      </c>
      <c r="BR144">
        <v>0</v>
      </c>
      <c r="BS144">
        <v>1</v>
      </c>
      <c r="BT144">
        <v>79</v>
      </c>
      <c r="BU144">
        <v>2834</v>
      </c>
      <c r="BV144">
        <v>0</v>
      </c>
      <c r="BW144">
        <v>0</v>
      </c>
      <c r="BX144">
        <v>0</v>
      </c>
      <c r="BY144">
        <v>0</v>
      </c>
      <c r="BZ144">
        <v>0</v>
      </c>
      <c r="CA144">
        <v>0</v>
      </c>
      <c r="CB144">
        <v>0</v>
      </c>
      <c r="CC144">
        <v>0</v>
      </c>
      <c r="CD144">
        <v>0</v>
      </c>
      <c r="CE144">
        <v>0</v>
      </c>
      <c r="CF144">
        <v>0</v>
      </c>
      <c r="CG144">
        <v>0</v>
      </c>
      <c r="CH144">
        <v>0</v>
      </c>
      <c r="CI144" s="244">
        <v>1</v>
      </c>
      <c r="CJ144" s="244">
        <v>79</v>
      </c>
      <c r="CK144" s="244">
        <v>2834</v>
      </c>
      <c r="CL144" s="244">
        <v>0</v>
      </c>
      <c r="CM144" s="241">
        <v>0</v>
      </c>
      <c r="CN144" s="242">
        <v>0</v>
      </c>
      <c r="CO144" s="242">
        <v>0</v>
      </c>
      <c r="CP144" s="243">
        <v>0</v>
      </c>
      <c r="CQ144" s="1">
        <v>0</v>
      </c>
      <c r="CR144" s="1">
        <v>0</v>
      </c>
      <c r="CS144" s="1">
        <v>0</v>
      </c>
      <c r="CT144" s="1">
        <v>0</v>
      </c>
      <c r="CU144" s="1">
        <v>0</v>
      </c>
      <c r="CV144" s="1">
        <v>0</v>
      </c>
      <c r="CW144" s="1">
        <v>0</v>
      </c>
      <c r="CX144" s="1">
        <v>0</v>
      </c>
      <c r="CY144" s="1">
        <v>0</v>
      </c>
      <c r="CZ144" s="1">
        <v>0</v>
      </c>
      <c r="DA144" s="1">
        <v>0</v>
      </c>
      <c r="DB144" s="1">
        <v>0</v>
      </c>
      <c r="DC144" s="1">
        <v>0</v>
      </c>
      <c r="DD144" s="1">
        <v>0</v>
      </c>
      <c r="DE144" s="1">
        <v>0</v>
      </c>
      <c r="DF144" s="1">
        <v>0</v>
      </c>
      <c r="DG144" s="1">
        <v>0</v>
      </c>
      <c r="DH144" s="1">
        <v>0</v>
      </c>
      <c r="DI144" s="1">
        <v>0</v>
      </c>
      <c r="DJ144" s="1">
        <v>0</v>
      </c>
      <c r="DK144" s="1">
        <v>0</v>
      </c>
      <c r="DL144" s="1">
        <v>0</v>
      </c>
      <c r="DM144" s="1">
        <v>0</v>
      </c>
      <c r="DN144" s="1">
        <v>0</v>
      </c>
      <c r="DO144" s="244">
        <v>0</v>
      </c>
      <c r="DP144" s="244">
        <v>0</v>
      </c>
      <c r="DQ144" s="244">
        <v>0</v>
      </c>
      <c r="DR144" s="244">
        <v>0</v>
      </c>
      <c r="DS144" s="241">
        <v>0</v>
      </c>
      <c r="DT144" s="242">
        <v>0</v>
      </c>
      <c r="DU144" s="242">
        <v>0</v>
      </c>
      <c r="DV144" s="243">
        <v>0</v>
      </c>
      <c r="DW144">
        <v>1</v>
      </c>
      <c r="DX144">
        <v>5</v>
      </c>
      <c r="DY144">
        <v>10689</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s="244">
        <v>0</v>
      </c>
      <c r="EV144" s="244">
        <v>0</v>
      </c>
      <c r="EW144" s="244">
        <v>0</v>
      </c>
      <c r="EX144" s="244">
        <v>0</v>
      </c>
      <c r="EY144" s="241">
        <v>0</v>
      </c>
      <c r="EZ144" s="242">
        <v>0</v>
      </c>
      <c r="FA144" s="242">
        <v>0</v>
      </c>
      <c r="FB144" s="243">
        <v>0</v>
      </c>
      <c r="FC144">
        <v>0</v>
      </c>
      <c r="FD144">
        <v>0</v>
      </c>
      <c r="FE144">
        <v>0</v>
      </c>
      <c r="FF144">
        <v>0</v>
      </c>
      <c r="FG144">
        <v>0</v>
      </c>
      <c r="FH144">
        <v>0</v>
      </c>
      <c r="FI144">
        <v>0</v>
      </c>
      <c r="FJ144">
        <v>0</v>
      </c>
      <c r="FK144">
        <v>0</v>
      </c>
      <c r="FL144">
        <v>0</v>
      </c>
      <c r="FM144">
        <v>0</v>
      </c>
      <c r="FN144">
        <v>0</v>
      </c>
      <c r="FO144">
        <v>0</v>
      </c>
      <c r="FP144">
        <v>0</v>
      </c>
      <c r="FQ144">
        <v>0</v>
      </c>
      <c r="FR144">
        <v>0</v>
      </c>
      <c r="FS144">
        <v>19</v>
      </c>
      <c r="FT144">
        <v>26224</v>
      </c>
      <c r="FU144">
        <v>0</v>
      </c>
      <c r="FV144">
        <v>0</v>
      </c>
      <c r="FW144">
        <v>0</v>
      </c>
      <c r="FX144">
        <v>0</v>
      </c>
      <c r="FY144">
        <v>0</v>
      </c>
      <c r="FZ144">
        <v>0</v>
      </c>
      <c r="GA144">
        <v>0</v>
      </c>
      <c r="GB144">
        <v>0</v>
      </c>
      <c r="GC144">
        <v>3</v>
      </c>
      <c r="GD144">
        <v>0</v>
      </c>
      <c r="GE144">
        <v>10</v>
      </c>
      <c r="GF144">
        <v>0</v>
      </c>
      <c r="GG144">
        <v>0</v>
      </c>
      <c r="GH144">
        <v>0</v>
      </c>
      <c r="GI144">
        <v>0</v>
      </c>
      <c r="GJ144">
        <v>0</v>
      </c>
      <c r="GK144">
        <v>0</v>
      </c>
      <c r="GL144">
        <v>0</v>
      </c>
      <c r="GM144">
        <v>9</v>
      </c>
      <c r="GN144">
        <v>0</v>
      </c>
      <c r="GO144">
        <v>0</v>
      </c>
      <c r="GP144">
        <v>0</v>
      </c>
      <c r="GQ144">
        <v>0</v>
      </c>
      <c r="GR144">
        <v>0</v>
      </c>
      <c r="GS144">
        <v>9</v>
      </c>
      <c r="GT144">
        <v>29278</v>
      </c>
      <c r="GU144">
        <v>0</v>
      </c>
      <c r="GV144">
        <v>0</v>
      </c>
      <c r="GW144">
        <v>0</v>
      </c>
      <c r="GX144">
        <v>0</v>
      </c>
      <c r="GY144">
        <v>0</v>
      </c>
      <c r="GZ144">
        <v>0</v>
      </c>
      <c r="HA144">
        <v>0</v>
      </c>
      <c r="HB144">
        <v>0</v>
      </c>
      <c r="HC144">
        <v>0</v>
      </c>
      <c r="HD144">
        <v>0</v>
      </c>
      <c r="HE144">
        <v>0</v>
      </c>
      <c r="HF144">
        <v>0</v>
      </c>
      <c r="HG144">
        <v>0</v>
      </c>
      <c r="HH144">
        <v>0</v>
      </c>
      <c r="HI144">
        <v>0</v>
      </c>
      <c r="HJ144">
        <v>0</v>
      </c>
      <c r="HK144">
        <v>0</v>
      </c>
      <c r="HL144">
        <v>3</v>
      </c>
      <c r="HM144">
        <v>2</v>
      </c>
      <c r="HN144">
        <v>0</v>
      </c>
      <c r="HO144">
        <v>0</v>
      </c>
      <c r="HP144">
        <v>0</v>
      </c>
      <c r="HQ144" s="139">
        <v>0</v>
      </c>
      <c r="HR144" s="140">
        <v>2</v>
      </c>
      <c r="HS144" s="140">
        <v>0</v>
      </c>
      <c r="HT144" s="140">
        <v>0</v>
      </c>
      <c r="HU144" s="140">
        <v>0</v>
      </c>
      <c r="HV144" s="139">
        <v>6</v>
      </c>
      <c r="HW144" s="140">
        <v>4</v>
      </c>
      <c r="HX144" s="140">
        <v>0</v>
      </c>
      <c r="HY144" s="140">
        <v>0</v>
      </c>
      <c r="HZ144" s="140">
        <v>0</v>
      </c>
      <c r="IA144" s="139">
        <v>0</v>
      </c>
      <c r="IB144" s="140">
        <v>0</v>
      </c>
      <c r="IC144" s="140">
        <v>0</v>
      </c>
      <c r="ID144" s="140">
        <v>0</v>
      </c>
      <c r="IE144" s="140">
        <v>0</v>
      </c>
      <c r="IF144" s="139">
        <v>9</v>
      </c>
      <c r="IG144" s="140">
        <v>8</v>
      </c>
      <c r="IH144" s="140">
        <v>0</v>
      </c>
      <c r="II144" s="140">
        <v>0</v>
      </c>
      <c r="IJ144" s="140">
        <v>0</v>
      </c>
      <c r="IK144" s="140">
        <v>1</v>
      </c>
      <c r="IL144" s="140">
        <v>8</v>
      </c>
      <c r="IM144" s="140">
        <v>0</v>
      </c>
      <c r="IN144" s="139">
        <v>9</v>
      </c>
      <c r="IO144" s="140">
        <v>0</v>
      </c>
      <c r="IP144" s="140">
        <v>0</v>
      </c>
      <c r="IQ144" s="140">
        <v>0</v>
      </c>
      <c r="IR144" s="141">
        <v>0</v>
      </c>
      <c r="IS144" s="139">
        <v>0</v>
      </c>
      <c r="IT144" s="141">
        <v>2</v>
      </c>
      <c r="IU144" s="141">
        <v>5</v>
      </c>
      <c r="IV144" s="141">
        <v>12</v>
      </c>
      <c r="IW144" s="180">
        <v>17</v>
      </c>
      <c r="IX144" s="182">
        <v>0.6470588235294118</v>
      </c>
      <c r="IY144" s="182">
        <v>0</v>
      </c>
      <c r="IZ144" s="183">
        <v>0</v>
      </c>
      <c r="JA144" s="140" t="s">
        <v>541</v>
      </c>
      <c r="JB144" s="140">
        <v>0</v>
      </c>
      <c r="JC144" s="1" t="s">
        <v>427</v>
      </c>
      <c r="JD144" s="1" t="s">
        <v>427</v>
      </c>
      <c r="JE144" s="1" t="s">
        <v>426</v>
      </c>
      <c r="JF144" s="1" t="s">
        <v>427</v>
      </c>
      <c r="JG144" s="1">
        <v>0</v>
      </c>
      <c r="JH144" s="1">
        <v>0</v>
      </c>
      <c r="JI144" s="284"/>
      <c r="JM144" s="261"/>
      <c r="JN144" s="262"/>
      <c r="JO144" s="284"/>
      <c r="JP144" s="284"/>
    </row>
    <row r="145" spans="1:276" x14ac:dyDescent="0.25">
      <c r="A145" s="2">
        <f>IF(OR('Table 1'!$L$2="All Regions",'Table 1'!$L$2=" "), 1,IF('Table 1'!$L$2='DATA TEMPLATE 1617'!L145,1,0))</f>
        <v>1</v>
      </c>
      <c r="B145" s="2">
        <f>IF(OR('Table 1'!$L$3="All Disciplines",'Table 1'!$L$3=" "), 1,IF('Table 1'!$L$3='DATA TEMPLATE 1617'!M145,1,0))</f>
        <v>1</v>
      </c>
      <c r="C145" s="2">
        <f>IF(OR('Table 1'!$L$4="All Organisations",'Table 1'!$L$4=" "), 1,IF('Table 1'!$L$4='DATA TEMPLATE 1617'!N145,1,0))</f>
        <v>1</v>
      </c>
      <c r="D145" s="2">
        <f t="shared" si="6"/>
        <v>3</v>
      </c>
      <c r="E145" s="236">
        <f>IF('Table 2'!$L$2="All Diverse Led",$IZ145,IF('Table 2'!$L$2='DATA TEMPLATE 1617'!JG145,4,0))</f>
        <v>0</v>
      </c>
      <c r="F145" s="236">
        <f>IF('Table 2'!$L$2="All Diverse Led",$IZ145,IF('Table 2'!$L$2='DATA TEMPLATE 1617'!JH145,4,0))</f>
        <v>0</v>
      </c>
      <c r="G145" s="237">
        <f t="shared" si="7"/>
        <v>0</v>
      </c>
      <c r="H145" s="1" t="s">
        <v>471</v>
      </c>
      <c r="I145" s="1">
        <v>0</v>
      </c>
      <c r="J145" s="1" t="b">
        <v>0</v>
      </c>
      <c r="K145" s="284">
        <v>143</v>
      </c>
      <c r="L145" t="s">
        <v>439</v>
      </c>
      <c r="M145" t="s">
        <v>436</v>
      </c>
      <c r="N145" s="323" t="s">
        <v>458</v>
      </c>
      <c r="O145" s="76">
        <v>26568</v>
      </c>
      <c r="P145" s="76">
        <v>78388</v>
      </c>
      <c r="Q145" s="76">
        <v>22420</v>
      </c>
      <c r="R145" s="76">
        <v>17000</v>
      </c>
      <c r="S145" s="76">
        <v>12000</v>
      </c>
      <c r="T145" s="76">
        <v>156376</v>
      </c>
      <c r="U145">
        <v>74726</v>
      </c>
      <c r="V145">
        <v>2667</v>
      </c>
      <c r="W145">
        <v>10171</v>
      </c>
      <c r="X145">
        <v>17123</v>
      </c>
      <c r="Y145">
        <v>19544</v>
      </c>
      <c r="AB145">
        <v>10338</v>
      </c>
      <c r="AC145">
        <v>16662</v>
      </c>
      <c r="AD145">
        <v>151231</v>
      </c>
      <c r="AE145" s="1">
        <v>0</v>
      </c>
      <c r="AF145" s="1">
        <v>0</v>
      </c>
      <c r="AG145" s="1">
        <v>0</v>
      </c>
      <c r="AH145" s="1">
        <v>0</v>
      </c>
      <c r="AI145" s="1">
        <v>0</v>
      </c>
      <c r="AJ145" s="1">
        <v>0</v>
      </c>
      <c r="AK145" s="1">
        <v>0</v>
      </c>
      <c r="AL145" s="1">
        <v>0</v>
      </c>
      <c r="AM145" s="1">
        <v>0</v>
      </c>
      <c r="AN145" s="1">
        <v>0</v>
      </c>
      <c r="AO145" s="1">
        <v>0</v>
      </c>
      <c r="AP145" s="1">
        <v>0</v>
      </c>
      <c r="AQ145" s="1">
        <v>0</v>
      </c>
      <c r="AR145" s="1">
        <v>0</v>
      </c>
      <c r="AS145" s="1">
        <v>0</v>
      </c>
      <c r="AT145" s="1">
        <v>0</v>
      </c>
      <c r="AU145" s="1">
        <v>0</v>
      </c>
      <c r="AV145" s="1">
        <v>0</v>
      </c>
      <c r="AW145" s="1">
        <v>0</v>
      </c>
      <c r="AX145" s="1">
        <v>0</v>
      </c>
      <c r="AY145" s="1">
        <v>0</v>
      </c>
      <c r="AZ145" s="1">
        <v>0</v>
      </c>
      <c r="BA145" s="1">
        <v>0</v>
      </c>
      <c r="BB145" s="1">
        <v>0</v>
      </c>
      <c r="BC145" s="3">
        <v>0</v>
      </c>
      <c r="BD145" s="3">
        <v>0</v>
      </c>
      <c r="BE145" s="3">
        <v>0</v>
      </c>
      <c r="BF145" s="3">
        <v>0</v>
      </c>
      <c r="BG145" s="241">
        <v>0</v>
      </c>
      <c r="BH145" s="242">
        <v>0</v>
      </c>
      <c r="BI145" s="242">
        <v>0</v>
      </c>
      <c r="BJ145" s="243">
        <v>0</v>
      </c>
      <c r="BK145">
        <v>8</v>
      </c>
      <c r="BL145">
        <v>110</v>
      </c>
      <c r="BM145">
        <v>28547</v>
      </c>
      <c r="BN145">
        <v>5425</v>
      </c>
      <c r="BO145">
        <v>0</v>
      </c>
      <c r="BP145">
        <v>0</v>
      </c>
      <c r="BQ145">
        <v>0</v>
      </c>
      <c r="BR145">
        <v>0</v>
      </c>
      <c r="BS145">
        <v>1</v>
      </c>
      <c r="BT145">
        <v>64</v>
      </c>
      <c r="BU145">
        <v>4568</v>
      </c>
      <c r="BV145">
        <v>0</v>
      </c>
      <c r="BW145">
        <v>0</v>
      </c>
      <c r="BX145">
        <v>0</v>
      </c>
      <c r="BY145">
        <v>0</v>
      </c>
      <c r="BZ145">
        <v>0</v>
      </c>
      <c r="CA145">
        <v>0</v>
      </c>
      <c r="CB145">
        <v>0</v>
      </c>
      <c r="CC145">
        <v>0</v>
      </c>
      <c r="CD145">
        <v>0</v>
      </c>
      <c r="CE145">
        <v>0</v>
      </c>
      <c r="CF145">
        <v>0</v>
      </c>
      <c r="CG145">
        <v>0</v>
      </c>
      <c r="CH145">
        <v>0</v>
      </c>
      <c r="CI145" s="244">
        <v>1</v>
      </c>
      <c r="CJ145" s="244">
        <v>64</v>
      </c>
      <c r="CK145" s="244">
        <v>4568</v>
      </c>
      <c r="CL145" s="244">
        <v>0</v>
      </c>
      <c r="CM145" s="241">
        <v>0</v>
      </c>
      <c r="CN145" s="242">
        <v>0</v>
      </c>
      <c r="CO145" s="242">
        <v>0</v>
      </c>
      <c r="CP145" s="243">
        <v>0</v>
      </c>
      <c r="CQ145" s="1">
        <v>1</v>
      </c>
      <c r="CR145" s="1">
        <v>15</v>
      </c>
      <c r="CS145" s="1">
        <v>0</v>
      </c>
      <c r="CT145" s="1">
        <v>1500</v>
      </c>
      <c r="CU145" s="1">
        <v>0</v>
      </c>
      <c r="CV145" s="1">
        <v>0</v>
      </c>
      <c r="CW145" s="1">
        <v>0</v>
      </c>
      <c r="CX145" s="1">
        <v>0</v>
      </c>
      <c r="CY145" s="1">
        <v>4</v>
      </c>
      <c r="CZ145" s="1">
        <v>8</v>
      </c>
      <c r="DA145" s="1">
        <v>0</v>
      </c>
      <c r="DB145" s="1">
        <v>1000</v>
      </c>
      <c r="DC145" s="1">
        <v>0</v>
      </c>
      <c r="DD145" s="1">
        <v>0</v>
      </c>
      <c r="DE145" s="1">
        <v>0</v>
      </c>
      <c r="DF145" s="1">
        <v>0</v>
      </c>
      <c r="DG145" s="1">
        <v>0</v>
      </c>
      <c r="DH145" s="1">
        <v>0</v>
      </c>
      <c r="DI145" s="1">
        <v>0</v>
      </c>
      <c r="DJ145" s="1">
        <v>0</v>
      </c>
      <c r="DK145" s="1">
        <v>0</v>
      </c>
      <c r="DL145" s="1">
        <v>0</v>
      </c>
      <c r="DM145" s="1">
        <v>0</v>
      </c>
      <c r="DN145" s="1">
        <v>0</v>
      </c>
      <c r="DO145" s="244">
        <v>4</v>
      </c>
      <c r="DP145" s="244">
        <v>8</v>
      </c>
      <c r="DQ145" s="244">
        <v>0</v>
      </c>
      <c r="DR145" s="244">
        <v>1000</v>
      </c>
      <c r="DS145" s="241">
        <v>0</v>
      </c>
      <c r="DT145" s="242">
        <v>0</v>
      </c>
      <c r="DU145" s="242">
        <v>0</v>
      </c>
      <c r="DV145" s="243">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s="244">
        <v>0</v>
      </c>
      <c r="EV145" s="244">
        <v>0</v>
      </c>
      <c r="EW145" s="244">
        <v>0</v>
      </c>
      <c r="EX145" s="244">
        <v>0</v>
      </c>
      <c r="EY145" s="241">
        <v>0</v>
      </c>
      <c r="EZ145" s="242">
        <v>0</v>
      </c>
      <c r="FA145" s="242">
        <v>0</v>
      </c>
      <c r="FB145" s="243">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1</v>
      </c>
      <c r="GN145">
        <v>2000</v>
      </c>
      <c r="GO145">
        <v>2</v>
      </c>
      <c r="GP145">
        <v>0</v>
      </c>
      <c r="GQ145">
        <v>0</v>
      </c>
      <c r="GR145">
        <v>0</v>
      </c>
      <c r="GS145">
        <v>0</v>
      </c>
      <c r="GT145">
        <v>0</v>
      </c>
      <c r="GU145">
        <v>0</v>
      </c>
      <c r="GV145">
        <v>0</v>
      </c>
      <c r="GW145">
        <v>0</v>
      </c>
      <c r="GX145">
        <v>0</v>
      </c>
      <c r="GY145">
        <v>1</v>
      </c>
      <c r="GZ145">
        <v>13115</v>
      </c>
      <c r="HA145">
        <v>0</v>
      </c>
      <c r="HB145">
        <v>0</v>
      </c>
      <c r="HC145">
        <v>0</v>
      </c>
      <c r="HD145">
        <v>0</v>
      </c>
      <c r="HE145">
        <v>0</v>
      </c>
      <c r="HF145">
        <v>0</v>
      </c>
      <c r="HG145">
        <v>0</v>
      </c>
      <c r="HH145">
        <v>0</v>
      </c>
      <c r="HI145">
        <v>0</v>
      </c>
      <c r="HJ145">
        <v>0</v>
      </c>
      <c r="HK145">
        <v>0</v>
      </c>
      <c r="HL145">
        <v>5</v>
      </c>
      <c r="HM145">
        <v>3</v>
      </c>
      <c r="HN145">
        <v>0</v>
      </c>
      <c r="HO145">
        <v>0</v>
      </c>
      <c r="HP145">
        <v>0</v>
      </c>
      <c r="HQ145" s="139">
        <v>0</v>
      </c>
      <c r="HR145" s="140">
        <v>0</v>
      </c>
      <c r="HS145" s="140">
        <v>0</v>
      </c>
      <c r="HT145" s="140">
        <v>0</v>
      </c>
      <c r="HU145" s="140">
        <v>0</v>
      </c>
      <c r="HV145" s="139">
        <v>0</v>
      </c>
      <c r="HW145" s="140">
        <v>0</v>
      </c>
      <c r="HX145" s="140">
        <v>0</v>
      </c>
      <c r="HY145" s="140">
        <v>0</v>
      </c>
      <c r="HZ145" s="140">
        <v>0</v>
      </c>
      <c r="IA145" s="139">
        <v>0</v>
      </c>
      <c r="IB145" s="140">
        <v>0</v>
      </c>
      <c r="IC145" s="140">
        <v>0</v>
      </c>
      <c r="ID145" s="140">
        <v>0</v>
      </c>
      <c r="IE145" s="140">
        <v>0</v>
      </c>
      <c r="IF145" s="139">
        <v>5</v>
      </c>
      <c r="IG145" s="140">
        <v>3</v>
      </c>
      <c r="IH145" s="140">
        <v>0</v>
      </c>
      <c r="II145" s="140">
        <v>0</v>
      </c>
      <c r="IJ145" s="140">
        <v>0</v>
      </c>
      <c r="IK145" s="140">
        <v>0</v>
      </c>
      <c r="IL145" s="140">
        <v>0</v>
      </c>
      <c r="IM145" s="140">
        <v>0</v>
      </c>
      <c r="IN145" s="139">
        <v>0</v>
      </c>
      <c r="IO145" s="140">
        <v>0</v>
      </c>
      <c r="IP145" s="140">
        <v>0</v>
      </c>
      <c r="IQ145" s="140">
        <v>0</v>
      </c>
      <c r="IR145" s="141">
        <v>0</v>
      </c>
      <c r="IS145" s="139">
        <v>0</v>
      </c>
      <c r="IT145" s="141">
        <v>4</v>
      </c>
      <c r="IU145" s="141">
        <v>8</v>
      </c>
      <c r="IV145" s="141">
        <v>0</v>
      </c>
      <c r="IW145" s="180">
        <v>8</v>
      </c>
      <c r="IX145" s="182">
        <v>0.5</v>
      </c>
      <c r="IY145" s="182">
        <v>0</v>
      </c>
      <c r="IZ145" s="183">
        <v>0</v>
      </c>
      <c r="JA145" s="140">
        <v>0</v>
      </c>
      <c r="JB145" s="140">
        <v>0</v>
      </c>
      <c r="JC145" s="1" t="s">
        <v>427</v>
      </c>
      <c r="JD145" s="1" t="s">
        <v>427</v>
      </c>
      <c r="JE145" s="1" t="s">
        <v>427</v>
      </c>
      <c r="JF145" s="1" t="s">
        <v>427</v>
      </c>
      <c r="JG145" s="1">
        <v>0</v>
      </c>
      <c r="JH145" s="1">
        <v>0</v>
      </c>
      <c r="JI145" s="284"/>
      <c r="JM145" s="261"/>
      <c r="JN145" s="262"/>
      <c r="JO145" s="284"/>
      <c r="JP145" s="284"/>
    </row>
    <row r="146" spans="1:276" x14ac:dyDescent="0.25">
      <c r="A146" s="2">
        <f>IF(OR('Table 1'!$L$2="All Regions",'Table 1'!$L$2=" "), 1,IF('Table 1'!$L$2='DATA TEMPLATE 1617'!L146,1,0))</f>
        <v>1</v>
      </c>
      <c r="B146" s="2">
        <f>IF(OR('Table 1'!$L$3="All Disciplines",'Table 1'!$L$3=" "), 1,IF('Table 1'!$L$3='DATA TEMPLATE 1617'!M146,1,0))</f>
        <v>1</v>
      </c>
      <c r="C146" s="2">
        <f>IF(OR('Table 1'!$L$4="All Organisations",'Table 1'!$L$4=" "), 1,IF('Table 1'!$L$4='DATA TEMPLATE 1617'!N146,1,0))</f>
        <v>1</v>
      </c>
      <c r="D146" s="2">
        <f t="shared" si="6"/>
        <v>3</v>
      </c>
      <c r="E146" s="236">
        <f>IF('Table 2'!$L$2="All Diverse Led",$IZ146,IF('Table 2'!$L$2='DATA TEMPLATE 1617'!JG146,4,0))</f>
        <v>0</v>
      </c>
      <c r="F146" s="236">
        <f>IF('Table 2'!$L$2="All Diverse Led",$IZ146,IF('Table 2'!$L$2='DATA TEMPLATE 1617'!JH146,4,0))</f>
        <v>0</v>
      </c>
      <c r="G146" s="237">
        <f t="shared" si="7"/>
        <v>0</v>
      </c>
      <c r="H146" s="1" t="s">
        <v>471</v>
      </c>
      <c r="I146" s="1">
        <v>0</v>
      </c>
      <c r="J146" s="1" t="b">
        <v>0</v>
      </c>
      <c r="K146" s="284">
        <v>144</v>
      </c>
      <c r="L146" t="s">
        <v>439</v>
      </c>
      <c r="M146" t="s">
        <v>437</v>
      </c>
      <c r="N146" s="323" t="s">
        <v>460</v>
      </c>
      <c r="O146" s="76">
        <v>1729111</v>
      </c>
      <c r="P146" s="76">
        <v>305769</v>
      </c>
      <c r="Q146" s="76">
        <v>555677</v>
      </c>
      <c r="R146" s="76">
        <v>0</v>
      </c>
      <c r="S146" s="76">
        <v>0</v>
      </c>
      <c r="T146" s="76">
        <v>2590557</v>
      </c>
      <c r="U146">
        <v>390220</v>
      </c>
      <c r="V146">
        <v>74135</v>
      </c>
      <c r="W146">
        <v>984101</v>
      </c>
      <c r="X146">
        <v>206715</v>
      </c>
      <c r="Y146">
        <v>11000</v>
      </c>
      <c r="AB146">
        <v>868065</v>
      </c>
      <c r="AC146">
        <v>17807</v>
      </c>
      <c r="AD146">
        <v>2552043</v>
      </c>
      <c r="AE146" s="1">
        <v>106</v>
      </c>
      <c r="AF146" s="1">
        <v>82</v>
      </c>
      <c r="AG146" s="1" t="s">
        <v>730</v>
      </c>
      <c r="AH146" s="1" t="s">
        <v>731</v>
      </c>
      <c r="AI146" s="1">
        <v>0</v>
      </c>
      <c r="AJ146" s="1">
        <v>0</v>
      </c>
      <c r="AK146" s="1">
        <v>0</v>
      </c>
      <c r="AL146" s="1">
        <v>0</v>
      </c>
      <c r="AM146" s="1">
        <v>0</v>
      </c>
      <c r="AN146" s="1">
        <v>0</v>
      </c>
      <c r="AO146" s="1">
        <v>0</v>
      </c>
      <c r="AP146" s="1">
        <v>0</v>
      </c>
      <c r="AQ146" s="1">
        <v>28</v>
      </c>
      <c r="AR146" s="1">
        <v>28</v>
      </c>
      <c r="AS146" s="1">
        <v>7376</v>
      </c>
      <c r="AT146" s="1">
        <v>0</v>
      </c>
      <c r="AU146" s="1">
        <v>0</v>
      </c>
      <c r="AV146" s="1">
        <v>0</v>
      </c>
      <c r="AW146" s="1">
        <v>0</v>
      </c>
      <c r="AX146" s="1">
        <v>0</v>
      </c>
      <c r="AY146" s="1">
        <v>0</v>
      </c>
      <c r="AZ146" s="1">
        <v>0</v>
      </c>
      <c r="BA146" s="1">
        <v>0</v>
      </c>
      <c r="BB146" s="1">
        <v>0</v>
      </c>
      <c r="BC146" s="3">
        <v>0</v>
      </c>
      <c r="BD146" s="3">
        <v>0</v>
      </c>
      <c r="BE146" s="3">
        <v>0</v>
      </c>
      <c r="BF146" s="3">
        <v>0</v>
      </c>
      <c r="BG146" s="241">
        <v>28</v>
      </c>
      <c r="BH146" s="242">
        <v>28</v>
      </c>
      <c r="BI146" s="242">
        <v>7376</v>
      </c>
      <c r="BJ146" s="243">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s="244">
        <v>0</v>
      </c>
      <c r="CJ146" s="244">
        <v>0</v>
      </c>
      <c r="CK146" s="244">
        <v>0</v>
      </c>
      <c r="CL146" s="244">
        <v>0</v>
      </c>
      <c r="CM146" s="241">
        <v>0</v>
      </c>
      <c r="CN146" s="242">
        <v>0</v>
      </c>
      <c r="CO146" s="242">
        <v>0</v>
      </c>
      <c r="CP146" s="243">
        <v>0</v>
      </c>
      <c r="CQ146" s="1">
        <v>0</v>
      </c>
      <c r="CR146" s="1">
        <v>0</v>
      </c>
      <c r="CS146" s="1">
        <v>0</v>
      </c>
      <c r="CT146" s="1">
        <v>0</v>
      </c>
      <c r="CU146" s="1">
        <v>0</v>
      </c>
      <c r="CV146" s="1">
        <v>0</v>
      </c>
      <c r="CW146" s="1">
        <v>0</v>
      </c>
      <c r="CX146" s="1">
        <v>0</v>
      </c>
      <c r="CY146" s="1">
        <v>0</v>
      </c>
      <c r="CZ146" s="1">
        <v>0</v>
      </c>
      <c r="DA146" s="1">
        <v>0</v>
      </c>
      <c r="DB146" s="1">
        <v>0</v>
      </c>
      <c r="DC146" s="1">
        <v>0</v>
      </c>
      <c r="DD146" s="1">
        <v>0</v>
      </c>
      <c r="DE146" s="1">
        <v>0</v>
      </c>
      <c r="DF146" s="1">
        <v>0</v>
      </c>
      <c r="DG146" s="1">
        <v>0</v>
      </c>
      <c r="DH146" s="1">
        <v>0</v>
      </c>
      <c r="DI146" s="1">
        <v>0</v>
      </c>
      <c r="DJ146" s="1">
        <v>0</v>
      </c>
      <c r="DK146" s="1">
        <v>0</v>
      </c>
      <c r="DL146" s="1">
        <v>0</v>
      </c>
      <c r="DM146" s="1">
        <v>0</v>
      </c>
      <c r="DN146" s="1">
        <v>0</v>
      </c>
      <c r="DO146" s="244">
        <v>0</v>
      </c>
      <c r="DP146" s="244">
        <v>0</v>
      </c>
      <c r="DQ146" s="244">
        <v>0</v>
      </c>
      <c r="DR146" s="244">
        <v>0</v>
      </c>
      <c r="DS146" s="241">
        <v>0</v>
      </c>
      <c r="DT146" s="242">
        <v>0</v>
      </c>
      <c r="DU146" s="242">
        <v>0</v>
      </c>
      <c r="DV146" s="243">
        <v>0</v>
      </c>
      <c r="DW146">
        <v>2</v>
      </c>
      <c r="DX146">
        <v>1</v>
      </c>
      <c r="DY146">
        <v>0</v>
      </c>
      <c r="DZ146">
        <v>500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v>0</v>
      </c>
      <c r="EU146" s="244">
        <v>0</v>
      </c>
      <c r="EV146" s="244">
        <v>0</v>
      </c>
      <c r="EW146" s="244">
        <v>0</v>
      </c>
      <c r="EX146" s="244">
        <v>0</v>
      </c>
      <c r="EY146" s="241">
        <v>0</v>
      </c>
      <c r="EZ146" s="242">
        <v>0</v>
      </c>
      <c r="FA146" s="242">
        <v>0</v>
      </c>
      <c r="FB146" s="243">
        <v>0</v>
      </c>
      <c r="FC146">
        <v>0</v>
      </c>
      <c r="FD146">
        <v>0</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0</v>
      </c>
      <c r="FY146">
        <v>0</v>
      </c>
      <c r="FZ146">
        <v>0</v>
      </c>
      <c r="GA146">
        <v>0</v>
      </c>
      <c r="GB146">
        <v>0</v>
      </c>
      <c r="GC146">
        <v>0</v>
      </c>
      <c r="GD146">
        <v>0</v>
      </c>
      <c r="GE146">
        <v>0</v>
      </c>
      <c r="GF146">
        <v>0</v>
      </c>
      <c r="GG146">
        <v>0</v>
      </c>
      <c r="GH146">
        <v>0</v>
      </c>
      <c r="GI146">
        <v>0</v>
      </c>
      <c r="GJ146">
        <v>0</v>
      </c>
      <c r="GK146">
        <v>0</v>
      </c>
      <c r="GL146">
        <v>0</v>
      </c>
      <c r="GM146">
        <v>0</v>
      </c>
      <c r="GN146">
        <v>0</v>
      </c>
      <c r="GO146">
        <v>0</v>
      </c>
      <c r="GP146">
        <v>0</v>
      </c>
      <c r="GQ146">
        <v>0</v>
      </c>
      <c r="GR146">
        <v>0</v>
      </c>
      <c r="GS146">
        <v>0</v>
      </c>
      <c r="GT146">
        <v>0</v>
      </c>
      <c r="GU146">
        <v>0</v>
      </c>
      <c r="GV146">
        <v>0</v>
      </c>
      <c r="GW146">
        <v>0</v>
      </c>
      <c r="GX146">
        <v>0</v>
      </c>
      <c r="GY146">
        <v>0</v>
      </c>
      <c r="GZ146">
        <v>0</v>
      </c>
      <c r="HA146">
        <v>0</v>
      </c>
      <c r="HB146">
        <v>0</v>
      </c>
      <c r="HC146">
        <v>0</v>
      </c>
      <c r="HD146">
        <v>0</v>
      </c>
      <c r="HE146">
        <v>0</v>
      </c>
      <c r="HF146">
        <v>0</v>
      </c>
      <c r="HG146">
        <v>0</v>
      </c>
      <c r="HH146">
        <v>0</v>
      </c>
      <c r="HI146">
        <v>0</v>
      </c>
      <c r="HJ146">
        <v>0</v>
      </c>
      <c r="HK146">
        <v>0</v>
      </c>
      <c r="HL146">
        <v>7</v>
      </c>
      <c r="HM146">
        <v>10</v>
      </c>
      <c r="HN146">
        <v>0</v>
      </c>
      <c r="HO146">
        <v>0</v>
      </c>
      <c r="HP146">
        <v>0</v>
      </c>
      <c r="HQ146" s="139">
        <v>1</v>
      </c>
      <c r="HR146" s="140">
        <v>2</v>
      </c>
      <c r="HS146" s="140">
        <v>0</v>
      </c>
      <c r="HT146" s="140">
        <v>0</v>
      </c>
      <c r="HU146" s="140">
        <v>0</v>
      </c>
      <c r="HV146" s="139">
        <v>0</v>
      </c>
      <c r="HW146" s="140">
        <v>0</v>
      </c>
      <c r="HX146" s="140">
        <v>0</v>
      </c>
      <c r="HY146" s="140">
        <v>0</v>
      </c>
      <c r="HZ146" s="140">
        <v>0</v>
      </c>
      <c r="IA146" s="139">
        <v>0</v>
      </c>
      <c r="IB146" s="140">
        <v>0</v>
      </c>
      <c r="IC146" s="140">
        <v>0</v>
      </c>
      <c r="ID146" s="140">
        <v>0</v>
      </c>
      <c r="IE146" s="140">
        <v>0</v>
      </c>
      <c r="IF146" s="139">
        <v>8</v>
      </c>
      <c r="IG146" s="140">
        <v>12</v>
      </c>
      <c r="IH146" s="140">
        <v>0</v>
      </c>
      <c r="II146" s="140">
        <v>0</v>
      </c>
      <c r="IJ146" s="140">
        <v>0</v>
      </c>
      <c r="IK146" s="140">
        <v>0</v>
      </c>
      <c r="IL146" s="140">
        <v>0</v>
      </c>
      <c r="IM146" s="140">
        <v>0</v>
      </c>
      <c r="IN146" s="139">
        <v>0</v>
      </c>
      <c r="IO146" s="140">
        <v>0</v>
      </c>
      <c r="IP146" s="140">
        <v>0</v>
      </c>
      <c r="IQ146" s="140">
        <v>0</v>
      </c>
      <c r="IR146" s="141">
        <v>0</v>
      </c>
      <c r="IS146" s="139">
        <v>0</v>
      </c>
      <c r="IT146" s="141">
        <v>3</v>
      </c>
      <c r="IU146" s="141">
        <v>17</v>
      </c>
      <c r="IV146" s="141">
        <v>3</v>
      </c>
      <c r="IW146" s="180">
        <v>20</v>
      </c>
      <c r="IX146" s="182">
        <v>0.15</v>
      </c>
      <c r="IY146" s="182">
        <v>0</v>
      </c>
      <c r="IZ146" s="183">
        <v>0</v>
      </c>
      <c r="JA146" s="140">
        <v>0</v>
      </c>
      <c r="JB146" s="140">
        <v>0</v>
      </c>
      <c r="JC146" s="1" t="s">
        <v>426</v>
      </c>
      <c r="JD146" s="1" t="s">
        <v>427</v>
      </c>
      <c r="JE146" s="1" t="s">
        <v>426</v>
      </c>
      <c r="JF146" s="1" t="s">
        <v>427</v>
      </c>
      <c r="JG146" s="1">
        <v>0</v>
      </c>
      <c r="JH146" s="1">
        <v>0</v>
      </c>
      <c r="JI146" s="284"/>
      <c r="JM146" s="261"/>
      <c r="JN146" s="262"/>
      <c r="JO146" s="284"/>
      <c r="JP146" s="284"/>
    </row>
    <row r="147" spans="1:276" x14ac:dyDescent="0.25">
      <c r="A147" s="2">
        <f>IF(OR('Table 1'!$L$2="All Regions",'Table 1'!$L$2=" "), 1,IF('Table 1'!$L$2='DATA TEMPLATE 1617'!L147,1,0))</f>
        <v>1</v>
      </c>
      <c r="B147" s="2">
        <f>IF(OR('Table 1'!$L$3="All Disciplines",'Table 1'!$L$3=" "), 1,IF('Table 1'!$L$3='DATA TEMPLATE 1617'!M147,1,0))</f>
        <v>1</v>
      </c>
      <c r="C147" s="2">
        <f>IF(OR('Table 1'!$L$4="All Organisations",'Table 1'!$L$4=" "), 1,IF('Table 1'!$L$4='DATA TEMPLATE 1617'!N147,1,0))</f>
        <v>1</v>
      </c>
      <c r="D147" s="2">
        <f t="shared" si="6"/>
        <v>3</v>
      </c>
      <c r="E147" s="236">
        <f>IF('Table 2'!$L$2="All Diverse Led",$IZ147,IF('Table 2'!$L$2='DATA TEMPLATE 1617'!JG147,4,0))</f>
        <v>0</v>
      </c>
      <c r="F147" s="236">
        <f>IF('Table 2'!$L$2="All Diverse Led",$IZ147,IF('Table 2'!$L$2='DATA TEMPLATE 1617'!JH147,4,0))</f>
        <v>0</v>
      </c>
      <c r="G147" s="237">
        <f t="shared" si="7"/>
        <v>0</v>
      </c>
      <c r="H147" s="1" t="s">
        <v>471</v>
      </c>
      <c r="I147" s="1">
        <v>0</v>
      </c>
      <c r="J147" s="1" t="b">
        <v>0</v>
      </c>
      <c r="K147" s="284">
        <v>145</v>
      </c>
      <c r="L147" t="s">
        <v>439</v>
      </c>
      <c r="M147" t="s">
        <v>437</v>
      </c>
      <c r="N147" s="323" t="s">
        <v>460</v>
      </c>
      <c r="O147" s="76">
        <v>241034</v>
      </c>
      <c r="P147" s="76">
        <v>575205</v>
      </c>
      <c r="Q147" s="76">
        <v>115044</v>
      </c>
      <c r="R147" s="76">
        <v>4000</v>
      </c>
      <c r="S147" s="76">
        <v>0</v>
      </c>
      <c r="T147" s="76">
        <v>935283</v>
      </c>
      <c r="U147">
        <v>494968</v>
      </c>
      <c r="V147">
        <v>18965</v>
      </c>
      <c r="W147">
        <v>0</v>
      </c>
      <c r="X147">
        <v>22057</v>
      </c>
      <c r="Y147">
        <v>7350</v>
      </c>
      <c r="AB147">
        <v>395921</v>
      </c>
      <c r="AC147">
        <v>10569</v>
      </c>
      <c r="AD147">
        <v>949830</v>
      </c>
      <c r="AE147" s="1">
        <v>61</v>
      </c>
      <c r="AF147" s="1">
        <v>141</v>
      </c>
      <c r="AG147" s="1">
        <v>7270</v>
      </c>
      <c r="AH147" s="1">
        <v>0</v>
      </c>
      <c r="AI147" s="1">
        <v>0</v>
      </c>
      <c r="AJ147" s="1">
        <v>0</v>
      </c>
      <c r="AK147" s="1">
        <v>0</v>
      </c>
      <c r="AL147" s="1">
        <v>0</v>
      </c>
      <c r="AM147" s="1">
        <v>0</v>
      </c>
      <c r="AN147" s="1">
        <v>0</v>
      </c>
      <c r="AO147" s="1">
        <v>0</v>
      </c>
      <c r="AP147" s="1">
        <v>0</v>
      </c>
      <c r="AQ147" s="1">
        <v>3</v>
      </c>
      <c r="AR147" s="1">
        <v>4</v>
      </c>
      <c r="AS147" s="1">
        <v>70</v>
      </c>
      <c r="AT147" s="1">
        <v>0</v>
      </c>
      <c r="AU147" s="1">
        <v>0</v>
      </c>
      <c r="AV147" s="1">
        <v>0</v>
      </c>
      <c r="AW147" s="1">
        <v>0</v>
      </c>
      <c r="AX147" s="1">
        <v>0</v>
      </c>
      <c r="AY147" s="1">
        <v>0</v>
      </c>
      <c r="AZ147" s="1">
        <v>0</v>
      </c>
      <c r="BA147" s="1">
        <v>0</v>
      </c>
      <c r="BB147" s="1">
        <v>0</v>
      </c>
      <c r="BC147" s="3">
        <v>0</v>
      </c>
      <c r="BD147" s="3">
        <v>0</v>
      </c>
      <c r="BE147" s="3">
        <v>0</v>
      </c>
      <c r="BF147" s="3">
        <v>0</v>
      </c>
      <c r="BG147" s="241">
        <v>3</v>
      </c>
      <c r="BH147" s="242">
        <v>4</v>
      </c>
      <c r="BI147" s="242">
        <v>70</v>
      </c>
      <c r="BJ147" s="243">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s="244">
        <v>0</v>
      </c>
      <c r="CJ147" s="244">
        <v>0</v>
      </c>
      <c r="CK147" s="244">
        <v>0</v>
      </c>
      <c r="CL147" s="244">
        <v>0</v>
      </c>
      <c r="CM147" s="241">
        <v>0</v>
      </c>
      <c r="CN147" s="242">
        <v>0</v>
      </c>
      <c r="CO147" s="242">
        <v>0</v>
      </c>
      <c r="CP147" s="243">
        <v>0</v>
      </c>
      <c r="CQ147" s="1">
        <v>0</v>
      </c>
      <c r="CR147" s="1">
        <v>0</v>
      </c>
      <c r="CS147" s="1">
        <v>0</v>
      </c>
      <c r="CT147" s="1">
        <v>0</v>
      </c>
      <c r="CU147" s="1">
        <v>0</v>
      </c>
      <c r="CV147" s="1">
        <v>0</v>
      </c>
      <c r="CW147" s="1">
        <v>0</v>
      </c>
      <c r="CX147" s="1">
        <v>0</v>
      </c>
      <c r="CY147" s="1">
        <v>0</v>
      </c>
      <c r="CZ147" s="1">
        <v>0</v>
      </c>
      <c r="DA147" s="1">
        <v>0</v>
      </c>
      <c r="DB147" s="1">
        <v>0</v>
      </c>
      <c r="DC147" s="1">
        <v>0</v>
      </c>
      <c r="DD147" s="1">
        <v>0</v>
      </c>
      <c r="DE147" s="1">
        <v>0</v>
      </c>
      <c r="DF147" s="1">
        <v>0</v>
      </c>
      <c r="DG147" s="1">
        <v>0</v>
      </c>
      <c r="DH147" s="1">
        <v>0</v>
      </c>
      <c r="DI147" s="1">
        <v>0</v>
      </c>
      <c r="DJ147" s="1">
        <v>0</v>
      </c>
      <c r="DK147" s="1">
        <v>0</v>
      </c>
      <c r="DL147" s="1">
        <v>0</v>
      </c>
      <c r="DM147" s="1">
        <v>0</v>
      </c>
      <c r="DN147" s="1">
        <v>0</v>
      </c>
      <c r="DO147" s="244">
        <v>0</v>
      </c>
      <c r="DP147" s="244">
        <v>0</v>
      </c>
      <c r="DQ147" s="244">
        <v>0</v>
      </c>
      <c r="DR147" s="244">
        <v>0</v>
      </c>
      <c r="DS147" s="241">
        <v>0</v>
      </c>
      <c r="DT147" s="242">
        <v>0</v>
      </c>
      <c r="DU147" s="242">
        <v>0</v>
      </c>
      <c r="DV147" s="243">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s="244">
        <v>0</v>
      </c>
      <c r="EV147" s="244">
        <v>0</v>
      </c>
      <c r="EW147" s="244">
        <v>0</v>
      </c>
      <c r="EX147" s="244">
        <v>0</v>
      </c>
      <c r="EY147" s="241">
        <v>0</v>
      </c>
      <c r="EZ147" s="242">
        <v>0</v>
      </c>
      <c r="FA147" s="242">
        <v>0</v>
      </c>
      <c r="FB147" s="243">
        <v>0</v>
      </c>
      <c r="FC147">
        <v>0</v>
      </c>
      <c r="FD147">
        <v>0</v>
      </c>
      <c r="FE147">
        <v>0</v>
      </c>
      <c r="FF147">
        <v>0</v>
      </c>
      <c r="FG147">
        <v>0</v>
      </c>
      <c r="FH147">
        <v>0</v>
      </c>
      <c r="FI147">
        <v>1</v>
      </c>
      <c r="FJ147">
        <v>1847</v>
      </c>
      <c r="FK147">
        <v>0</v>
      </c>
      <c r="FL147">
        <v>0</v>
      </c>
      <c r="FM147">
        <v>0</v>
      </c>
      <c r="FN147">
        <v>0</v>
      </c>
      <c r="FO147">
        <v>0</v>
      </c>
      <c r="FP147">
        <v>0</v>
      </c>
      <c r="FQ147">
        <v>0</v>
      </c>
      <c r="FR147">
        <v>0</v>
      </c>
      <c r="FS147">
        <v>0</v>
      </c>
      <c r="FT147">
        <v>0</v>
      </c>
      <c r="FU147">
        <v>0</v>
      </c>
      <c r="FV147">
        <v>0</v>
      </c>
      <c r="FW147">
        <v>0</v>
      </c>
      <c r="FX147">
        <v>0</v>
      </c>
      <c r="FY147">
        <v>0</v>
      </c>
      <c r="FZ147">
        <v>0</v>
      </c>
      <c r="GA147">
        <v>0</v>
      </c>
      <c r="GB147">
        <v>0</v>
      </c>
      <c r="GC147">
        <v>0</v>
      </c>
      <c r="GD147">
        <v>0</v>
      </c>
      <c r="GE147">
        <v>0</v>
      </c>
      <c r="GF147">
        <v>0</v>
      </c>
      <c r="GG147">
        <v>0</v>
      </c>
      <c r="GH147">
        <v>0</v>
      </c>
      <c r="GI147">
        <v>0</v>
      </c>
      <c r="GJ147">
        <v>0</v>
      </c>
      <c r="GK147">
        <v>0</v>
      </c>
      <c r="GL147">
        <v>0</v>
      </c>
      <c r="GM147">
        <v>0</v>
      </c>
      <c r="GN147">
        <v>0</v>
      </c>
      <c r="GO147">
        <v>0</v>
      </c>
      <c r="GP147">
        <v>0</v>
      </c>
      <c r="GQ147">
        <v>0</v>
      </c>
      <c r="GR147">
        <v>0</v>
      </c>
      <c r="GS147">
        <v>0</v>
      </c>
      <c r="GT147">
        <v>0</v>
      </c>
      <c r="GU147">
        <v>0</v>
      </c>
      <c r="GV147">
        <v>0</v>
      </c>
      <c r="GW147">
        <v>0</v>
      </c>
      <c r="GX147">
        <v>0</v>
      </c>
      <c r="GY147">
        <v>0</v>
      </c>
      <c r="GZ147">
        <v>0</v>
      </c>
      <c r="HA147">
        <v>0</v>
      </c>
      <c r="HB147">
        <v>0</v>
      </c>
      <c r="HC147">
        <v>0</v>
      </c>
      <c r="HD147">
        <v>0</v>
      </c>
      <c r="HE147">
        <v>0</v>
      </c>
      <c r="HF147">
        <v>0</v>
      </c>
      <c r="HG147">
        <v>0</v>
      </c>
      <c r="HH147">
        <v>0</v>
      </c>
      <c r="HI147">
        <v>0</v>
      </c>
      <c r="HJ147">
        <v>0</v>
      </c>
      <c r="HK147">
        <v>0</v>
      </c>
      <c r="HL147">
        <v>1</v>
      </c>
      <c r="HM147">
        <v>3</v>
      </c>
      <c r="HN147">
        <v>0</v>
      </c>
      <c r="HO147">
        <v>0</v>
      </c>
      <c r="HP147">
        <v>0</v>
      </c>
      <c r="HQ147" s="139">
        <v>1</v>
      </c>
      <c r="HR147" s="140">
        <v>1</v>
      </c>
      <c r="HS147" s="140">
        <v>0</v>
      </c>
      <c r="HT147" s="140">
        <v>0</v>
      </c>
      <c r="HU147" s="140">
        <v>0</v>
      </c>
      <c r="HV147" s="139">
        <v>0</v>
      </c>
      <c r="HW147" s="140">
        <v>0</v>
      </c>
      <c r="HX147" s="140">
        <v>0</v>
      </c>
      <c r="HY147" s="140">
        <v>0</v>
      </c>
      <c r="HZ147" s="140">
        <v>0</v>
      </c>
      <c r="IA147" s="139">
        <v>0</v>
      </c>
      <c r="IB147" s="140">
        <v>0</v>
      </c>
      <c r="IC147" s="140">
        <v>0</v>
      </c>
      <c r="ID147" s="140">
        <v>0</v>
      </c>
      <c r="IE147" s="140">
        <v>0</v>
      </c>
      <c r="IF147" s="139">
        <v>2</v>
      </c>
      <c r="IG147" s="140">
        <v>4</v>
      </c>
      <c r="IH147" s="140">
        <v>0</v>
      </c>
      <c r="II147" s="140">
        <v>0</v>
      </c>
      <c r="IJ147" s="140">
        <v>0</v>
      </c>
      <c r="IK147" s="140">
        <v>0</v>
      </c>
      <c r="IL147" s="140">
        <v>0</v>
      </c>
      <c r="IM147" s="140">
        <v>0</v>
      </c>
      <c r="IN147" s="139">
        <v>0</v>
      </c>
      <c r="IO147" s="140">
        <v>0</v>
      </c>
      <c r="IP147" s="140">
        <v>0</v>
      </c>
      <c r="IQ147" s="140">
        <v>0</v>
      </c>
      <c r="IR147" s="141">
        <v>0</v>
      </c>
      <c r="IS147" s="139">
        <v>0</v>
      </c>
      <c r="IT147" s="141">
        <v>3</v>
      </c>
      <c r="IU147" s="141">
        <v>4</v>
      </c>
      <c r="IV147" s="141">
        <v>2</v>
      </c>
      <c r="IW147" s="180">
        <v>6</v>
      </c>
      <c r="IX147" s="182">
        <v>0.5</v>
      </c>
      <c r="IY147" s="182">
        <v>0</v>
      </c>
      <c r="IZ147" s="183">
        <v>0</v>
      </c>
      <c r="JA147" s="140">
        <v>0</v>
      </c>
      <c r="JB147" s="140">
        <v>0</v>
      </c>
      <c r="JC147" s="1" t="s">
        <v>426</v>
      </c>
      <c r="JD147" s="1" t="s">
        <v>427</v>
      </c>
      <c r="JE147" s="1" t="s">
        <v>427</v>
      </c>
      <c r="JF147" s="1" t="s">
        <v>427</v>
      </c>
      <c r="JG147" s="1">
        <v>0</v>
      </c>
      <c r="JH147" s="1">
        <v>0</v>
      </c>
      <c r="JI147" s="284"/>
      <c r="JM147" s="261"/>
      <c r="JN147" s="262"/>
      <c r="JO147" s="284"/>
      <c r="JP147" s="284"/>
    </row>
    <row r="148" spans="1:276" x14ac:dyDescent="0.25">
      <c r="A148" s="2">
        <f>IF(OR('Table 1'!$L$2="All Regions",'Table 1'!$L$2=" "), 1,IF('Table 1'!$L$2='DATA TEMPLATE 1617'!L148,1,0))</f>
        <v>1</v>
      </c>
      <c r="B148" s="2">
        <f>IF(OR('Table 1'!$L$3="All Disciplines",'Table 1'!$L$3=" "), 1,IF('Table 1'!$L$3='DATA TEMPLATE 1617'!M148,1,0))</f>
        <v>1</v>
      </c>
      <c r="C148" s="2">
        <f>IF(OR('Table 1'!$L$4="All Organisations",'Table 1'!$L$4=" "), 1,IF('Table 1'!$L$4='DATA TEMPLATE 1617'!N148,1,0))</f>
        <v>1</v>
      </c>
      <c r="D148" s="2">
        <f t="shared" si="6"/>
        <v>3</v>
      </c>
      <c r="E148" s="236">
        <f>IF('Table 2'!$L$2="All Diverse Led",$IZ148,IF('Table 2'!$L$2='DATA TEMPLATE 1617'!JG148,4,0))</f>
        <v>0</v>
      </c>
      <c r="F148" s="236">
        <f>IF('Table 2'!$L$2="All Diverse Led",$IZ148,IF('Table 2'!$L$2='DATA TEMPLATE 1617'!JH148,4,0))</f>
        <v>0</v>
      </c>
      <c r="G148" s="237">
        <f t="shared" si="7"/>
        <v>0</v>
      </c>
      <c r="H148" s="1" t="s">
        <v>471</v>
      </c>
      <c r="I148" s="1">
        <v>0</v>
      </c>
      <c r="J148" s="1" t="b">
        <v>0</v>
      </c>
      <c r="K148" s="284">
        <v>146</v>
      </c>
      <c r="L148" t="s">
        <v>439</v>
      </c>
      <c r="M148" t="s">
        <v>443</v>
      </c>
      <c r="N148" s="323" t="s">
        <v>459</v>
      </c>
      <c r="O148" s="76">
        <v>165226</v>
      </c>
      <c r="P148" s="76">
        <v>352028</v>
      </c>
      <c r="Q148" s="76">
        <v>160944</v>
      </c>
      <c r="R148" s="76">
        <v>0</v>
      </c>
      <c r="S148" s="76">
        <v>8594</v>
      </c>
      <c r="T148" s="76">
        <v>686792</v>
      </c>
      <c r="U148">
        <v>462441</v>
      </c>
      <c r="V148">
        <v>40201</v>
      </c>
      <c r="W148">
        <v>12815</v>
      </c>
      <c r="X148">
        <v>2650</v>
      </c>
      <c r="Y148">
        <v>5323</v>
      </c>
      <c r="AB148">
        <v>150798</v>
      </c>
      <c r="AC148">
        <v>10025</v>
      </c>
      <c r="AD148">
        <v>684253</v>
      </c>
      <c r="AE148" s="1">
        <v>32</v>
      </c>
      <c r="AF148" s="1">
        <v>16</v>
      </c>
      <c r="AG148" s="1">
        <v>7302</v>
      </c>
      <c r="AH148" s="1">
        <v>250</v>
      </c>
      <c r="AI148" s="1">
        <v>0</v>
      </c>
      <c r="AJ148" s="1">
        <v>0</v>
      </c>
      <c r="AK148" s="1">
        <v>0</v>
      </c>
      <c r="AL148" s="1">
        <v>0</v>
      </c>
      <c r="AM148" s="1">
        <v>0</v>
      </c>
      <c r="AN148" s="1">
        <v>0</v>
      </c>
      <c r="AO148" s="1">
        <v>0</v>
      </c>
      <c r="AP148" s="1">
        <v>0</v>
      </c>
      <c r="AQ148" s="1">
        <v>13</v>
      </c>
      <c r="AR148" s="1">
        <v>10</v>
      </c>
      <c r="AS148" s="1">
        <v>1145</v>
      </c>
      <c r="AT148" s="1">
        <v>0</v>
      </c>
      <c r="AU148" s="1">
        <v>0</v>
      </c>
      <c r="AV148" s="1">
        <v>0</v>
      </c>
      <c r="AW148" s="1">
        <v>0</v>
      </c>
      <c r="AX148" s="1">
        <v>0</v>
      </c>
      <c r="AY148" s="1">
        <v>0</v>
      </c>
      <c r="AZ148" s="1">
        <v>0</v>
      </c>
      <c r="BA148" s="1">
        <v>0</v>
      </c>
      <c r="BB148" s="1">
        <v>0</v>
      </c>
      <c r="BC148" s="3">
        <v>0</v>
      </c>
      <c r="BD148" s="3">
        <v>0</v>
      </c>
      <c r="BE148" s="3">
        <v>0</v>
      </c>
      <c r="BF148" s="3">
        <v>0</v>
      </c>
      <c r="BG148" s="241">
        <v>13</v>
      </c>
      <c r="BH148" s="242">
        <v>10</v>
      </c>
      <c r="BI148" s="242">
        <v>1145</v>
      </c>
      <c r="BJ148" s="243">
        <v>0</v>
      </c>
      <c r="BK148">
        <v>1</v>
      </c>
      <c r="BL148">
        <v>238</v>
      </c>
      <c r="BM148">
        <v>0</v>
      </c>
      <c r="BN148">
        <v>78500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s="244">
        <v>0</v>
      </c>
      <c r="CJ148" s="244">
        <v>0</v>
      </c>
      <c r="CK148" s="244">
        <v>0</v>
      </c>
      <c r="CL148" s="244">
        <v>0</v>
      </c>
      <c r="CM148" s="241">
        <v>0</v>
      </c>
      <c r="CN148" s="242">
        <v>0</v>
      </c>
      <c r="CO148" s="242">
        <v>0</v>
      </c>
      <c r="CP148" s="243">
        <v>0</v>
      </c>
      <c r="CQ148" s="1">
        <v>0</v>
      </c>
      <c r="CR148" s="1">
        <v>0</v>
      </c>
      <c r="CS148" s="1">
        <v>0</v>
      </c>
      <c r="CT148" s="1">
        <v>0</v>
      </c>
      <c r="CU148" s="1">
        <v>0</v>
      </c>
      <c r="CV148" s="1">
        <v>0</v>
      </c>
      <c r="CW148" s="1">
        <v>0</v>
      </c>
      <c r="CX148" s="1">
        <v>0</v>
      </c>
      <c r="CY148" s="1">
        <v>0</v>
      </c>
      <c r="CZ148" s="1">
        <v>0</v>
      </c>
      <c r="DA148" s="1">
        <v>0</v>
      </c>
      <c r="DB148" s="1">
        <v>0</v>
      </c>
      <c r="DC148" s="1">
        <v>0</v>
      </c>
      <c r="DD148" s="1">
        <v>0</v>
      </c>
      <c r="DE148" s="1">
        <v>0</v>
      </c>
      <c r="DF148" s="1">
        <v>0</v>
      </c>
      <c r="DG148" s="1">
        <v>0</v>
      </c>
      <c r="DH148" s="1">
        <v>0</v>
      </c>
      <c r="DI148" s="1">
        <v>0</v>
      </c>
      <c r="DJ148" s="1">
        <v>0</v>
      </c>
      <c r="DK148" s="1">
        <v>0</v>
      </c>
      <c r="DL148" s="1">
        <v>0</v>
      </c>
      <c r="DM148" s="1">
        <v>0</v>
      </c>
      <c r="DN148" s="1">
        <v>0</v>
      </c>
      <c r="DO148" s="244">
        <v>0</v>
      </c>
      <c r="DP148" s="244">
        <v>0</v>
      </c>
      <c r="DQ148" s="244">
        <v>0</v>
      </c>
      <c r="DR148" s="244">
        <v>0</v>
      </c>
      <c r="DS148" s="241">
        <v>0</v>
      </c>
      <c r="DT148" s="242">
        <v>0</v>
      </c>
      <c r="DU148" s="242">
        <v>0</v>
      </c>
      <c r="DV148" s="243">
        <v>0</v>
      </c>
      <c r="DW148">
        <v>1</v>
      </c>
      <c r="DX148">
        <v>15</v>
      </c>
      <c r="DY148">
        <v>7302</v>
      </c>
      <c r="DZ148">
        <v>250</v>
      </c>
      <c r="EA148">
        <v>0</v>
      </c>
      <c r="EB148">
        <v>0</v>
      </c>
      <c r="EC148">
        <v>0</v>
      </c>
      <c r="ED148">
        <v>0</v>
      </c>
      <c r="EE148">
        <v>0</v>
      </c>
      <c r="EF148">
        <v>0</v>
      </c>
      <c r="EG148">
        <v>0</v>
      </c>
      <c r="EH148">
        <v>0</v>
      </c>
      <c r="EI148">
        <v>13</v>
      </c>
      <c r="EJ148">
        <v>10</v>
      </c>
      <c r="EK148">
        <v>1145</v>
      </c>
      <c r="EL148">
        <v>0</v>
      </c>
      <c r="EM148">
        <v>0</v>
      </c>
      <c r="EN148">
        <v>0</v>
      </c>
      <c r="EO148">
        <v>0</v>
      </c>
      <c r="EP148">
        <v>0</v>
      </c>
      <c r="EQ148">
        <v>0</v>
      </c>
      <c r="ER148">
        <v>0</v>
      </c>
      <c r="ES148">
        <v>0</v>
      </c>
      <c r="ET148">
        <v>0</v>
      </c>
      <c r="EU148" s="244">
        <v>0</v>
      </c>
      <c r="EV148" s="244">
        <v>0</v>
      </c>
      <c r="EW148" s="244">
        <v>0</v>
      </c>
      <c r="EX148" s="244">
        <v>0</v>
      </c>
      <c r="EY148" s="241">
        <v>13</v>
      </c>
      <c r="EZ148" s="242">
        <v>10</v>
      </c>
      <c r="FA148" s="242">
        <v>1145</v>
      </c>
      <c r="FB148" s="243">
        <v>0</v>
      </c>
      <c r="FC148">
        <v>0</v>
      </c>
      <c r="FD148">
        <v>0</v>
      </c>
      <c r="FE148">
        <v>0</v>
      </c>
      <c r="FF148">
        <v>0</v>
      </c>
      <c r="FG148">
        <v>0</v>
      </c>
      <c r="FH148">
        <v>0</v>
      </c>
      <c r="FI148">
        <v>0</v>
      </c>
      <c r="FJ148">
        <v>0</v>
      </c>
      <c r="FK148">
        <v>0</v>
      </c>
      <c r="FL148">
        <v>0</v>
      </c>
      <c r="FM148">
        <v>0</v>
      </c>
      <c r="FN148">
        <v>0</v>
      </c>
      <c r="FO148">
        <v>0</v>
      </c>
      <c r="FP148">
        <v>0</v>
      </c>
      <c r="FQ148">
        <v>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v>0</v>
      </c>
      <c r="HD148">
        <v>0</v>
      </c>
      <c r="HE148">
        <v>0</v>
      </c>
      <c r="HF148">
        <v>0</v>
      </c>
      <c r="HG148">
        <v>0</v>
      </c>
      <c r="HH148">
        <v>0</v>
      </c>
      <c r="HI148">
        <v>0</v>
      </c>
      <c r="HJ148">
        <v>0</v>
      </c>
      <c r="HK148">
        <v>0</v>
      </c>
      <c r="HL148">
        <v>5</v>
      </c>
      <c r="HM148">
        <v>5</v>
      </c>
      <c r="HN148">
        <v>0</v>
      </c>
      <c r="HO148">
        <v>0</v>
      </c>
      <c r="HP148">
        <v>0</v>
      </c>
      <c r="HQ148" s="139">
        <v>2</v>
      </c>
      <c r="HR148" s="140">
        <v>0</v>
      </c>
      <c r="HS148" s="140">
        <v>0</v>
      </c>
      <c r="HT148" s="140">
        <v>0</v>
      </c>
      <c r="HU148" s="140">
        <v>0</v>
      </c>
      <c r="HV148" s="139">
        <v>0</v>
      </c>
      <c r="HW148" s="140">
        <v>0</v>
      </c>
      <c r="HX148" s="140">
        <v>0</v>
      </c>
      <c r="HY148" s="140">
        <v>0</v>
      </c>
      <c r="HZ148" s="140">
        <v>0</v>
      </c>
      <c r="IA148" s="139">
        <v>0</v>
      </c>
      <c r="IB148" s="140">
        <v>0</v>
      </c>
      <c r="IC148" s="140">
        <v>0</v>
      </c>
      <c r="ID148" s="140">
        <v>0</v>
      </c>
      <c r="IE148" s="140">
        <v>0</v>
      </c>
      <c r="IF148" s="139">
        <v>7</v>
      </c>
      <c r="IG148" s="140">
        <v>5</v>
      </c>
      <c r="IH148" s="140">
        <v>0</v>
      </c>
      <c r="II148" s="140">
        <v>0</v>
      </c>
      <c r="IJ148" s="140">
        <v>0</v>
      </c>
      <c r="IK148" s="140">
        <v>2</v>
      </c>
      <c r="IL148" s="140">
        <v>0</v>
      </c>
      <c r="IM148" s="140">
        <v>0</v>
      </c>
      <c r="IN148" s="139">
        <v>2</v>
      </c>
      <c r="IO148" s="140">
        <v>0</v>
      </c>
      <c r="IP148" s="140">
        <v>0</v>
      </c>
      <c r="IQ148" s="140">
        <v>0</v>
      </c>
      <c r="IR148" s="141">
        <v>0</v>
      </c>
      <c r="IS148" s="139">
        <v>0</v>
      </c>
      <c r="IT148" s="141">
        <v>3</v>
      </c>
      <c r="IU148" s="141">
        <v>10</v>
      </c>
      <c r="IV148" s="141">
        <v>2</v>
      </c>
      <c r="IW148" s="180">
        <v>12</v>
      </c>
      <c r="IX148" s="182">
        <v>0.41666666666666669</v>
      </c>
      <c r="IY148" s="182">
        <v>0</v>
      </c>
      <c r="IZ148" s="183">
        <v>0</v>
      </c>
      <c r="JA148" s="140">
        <v>0</v>
      </c>
      <c r="JB148" s="140">
        <v>0</v>
      </c>
      <c r="JC148" s="1" t="s">
        <v>427</v>
      </c>
      <c r="JD148" s="1" t="s">
        <v>427</v>
      </c>
      <c r="JE148" s="1" t="s">
        <v>427</v>
      </c>
      <c r="JF148" s="1" t="s">
        <v>426</v>
      </c>
      <c r="JG148" s="1">
        <v>0</v>
      </c>
      <c r="JH148" s="1">
        <v>0</v>
      </c>
      <c r="JI148" s="284"/>
      <c r="JM148" s="261"/>
      <c r="JN148" s="262"/>
      <c r="JO148" s="284"/>
      <c r="JP148" s="284"/>
    </row>
    <row r="149" spans="1:276" x14ac:dyDescent="0.25">
      <c r="A149" s="2">
        <f>IF(OR('Table 1'!$L$2="All Regions",'Table 1'!$L$2=" "), 1,IF('Table 1'!$L$2='DATA TEMPLATE 1617'!L149,1,0))</f>
        <v>1</v>
      </c>
      <c r="B149" s="2">
        <f>IF(OR('Table 1'!$L$3="All Disciplines",'Table 1'!$L$3=" "), 1,IF('Table 1'!$L$3='DATA TEMPLATE 1617'!M149,1,0))</f>
        <v>1</v>
      </c>
      <c r="C149" s="2">
        <f>IF(OR('Table 1'!$L$4="All Organisations",'Table 1'!$L$4=" "), 1,IF('Table 1'!$L$4='DATA TEMPLATE 1617'!N149,1,0))</f>
        <v>1</v>
      </c>
      <c r="D149" s="2">
        <f t="shared" si="6"/>
        <v>3</v>
      </c>
      <c r="E149" s="236">
        <f>IF('Table 2'!$L$2="All Diverse Led",$IZ149,IF('Table 2'!$L$2='DATA TEMPLATE 1617'!JG149,4,0))</f>
        <v>0</v>
      </c>
      <c r="F149" s="236">
        <f>IF('Table 2'!$L$2="All Diverse Led",$IZ149,IF('Table 2'!$L$2='DATA TEMPLATE 1617'!JH149,4,0))</f>
        <v>0</v>
      </c>
      <c r="G149" s="237">
        <f t="shared" si="7"/>
        <v>0</v>
      </c>
      <c r="H149" s="1" t="s">
        <v>471</v>
      </c>
      <c r="I149" s="1">
        <v>0</v>
      </c>
      <c r="J149" s="1" t="b">
        <v>0</v>
      </c>
      <c r="K149" s="284">
        <v>147</v>
      </c>
      <c r="L149" t="s">
        <v>439</v>
      </c>
      <c r="M149" t="s">
        <v>437</v>
      </c>
      <c r="N149" s="323" t="s">
        <v>460</v>
      </c>
      <c r="O149" s="76">
        <v>3487951</v>
      </c>
      <c r="P149" s="76">
        <v>504619</v>
      </c>
      <c r="Q149" s="76">
        <v>4170792</v>
      </c>
      <c r="R149" s="76">
        <v>0</v>
      </c>
      <c r="S149" s="76">
        <v>0</v>
      </c>
      <c r="T149" s="76">
        <v>8163362</v>
      </c>
      <c r="U149">
        <v>5676544</v>
      </c>
      <c r="V149">
        <v>507427</v>
      </c>
      <c r="W149">
        <v>99868</v>
      </c>
      <c r="X149">
        <v>265453</v>
      </c>
      <c r="Y149">
        <v>0</v>
      </c>
      <c r="AB149">
        <v>793826</v>
      </c>
      <c r="AC149">
        <v>0</v>
      </c>
      <c r="AD149">
        <v>7343118</v>
      </c>
      <c r="AE149" s="1">
        <v>390</v>
      </c>
      <c r="AF149" s="1">
        <v>309</v>
      </c>
      <c r="AG149" s="1">
        <v>110757</v>
      </c>
      <c r="AH149" s="1">
        <v>0</v>
      </c>
      <c r="AI149" s="1">
        <v>0</v>
      </c>
      <c r="AJ149" s="1">
        <v>0</v>
      </c>
      <c r="AK149" s="1">
        <v>0</v>
      </c>
      <c r="AL149" s="1">
        <v>0</v>
      </c>
      <c r="AM149" s="1">
        <v>178</v>
      </c>
      <c r="AN149" s="1">
        <v>142</v>
      </c>
      <c r="AO149" s="1">
        <v>93779</v>
      </c>
      <c r="AP149" s="1">
        <v>0</v>
      </c>
      <c r="AQ149" s="1">
        <v>13</v>
      </c>
      <c r="AR149" s="1">
        <v>13</v>
      </c>
      <c r="AS149" s="1">
        <v>3368</v>
      </c>
      <c r="AT149" s="1">
        <v>0</v>
      </c>
      <c r="AU149" s="1">
        <v>0</v>
      </c>
      <c r="AV149" s="1">
        <v>0</v>
      </c>
      <c r="AW149" s="1">
        <v>0</v>
      </c>
      <c r="AX149" s="1">
        <v>0</v>
      </c>
      <c r="AY149" s="1">
        <v>1.5</v>
      </c>
      <c r="AZ149" s="1">
        <v>2</v>
      </c>
      <c r="BA149" s="1">
        <v>655</v>
      </c>
      <c r="BB149" s="1">
        <v>0</v>
      </c>
      <c r="BC149" s="3">
        <v>178</v>
      </c>
      <c r="BD149" s="3">
        <v>142</v>
      </c>
      <c r="BE149" s="3">
        <v>93779</v>
      </c>
      <c r="BF149" s="3">
        <v>0</v>
      </c>
      <c r="BG149" s="241">
        <v>14.5</v>
      </c>
      <c r="BH149" s="242">
        <v>15</v>
      </c>
      <c r="BI149" s="242">
        <v>4023</v>
      </c>
      <c r="BJ149" s="243">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s="244">
        <v>0</v>
      </c>
      <c r="CJ149" s="244">
        <v>0</v>
      </c>
      <c r="CK149" s="244">
        <v>0</v>
      </c>
      <c r="CL149" s="244">
        <v>0</v>
      </c>
      <c r="CM149" s="241">
        <v>0</v>
      </c>
      <c r="CN149" s="242">
        <v>0</v>
      </c>
      <c r="CO149" s="242">
        <v>0</v>
      </c>
      <c r="CP149" s="243">
        <v>0</v>
      </c>
      <c r="CQ149" s="1">
        <v>643</v>
      </c>
      <c r="CR149" s="1">
        <v>643</v>
      </c>
      <c r="CS149" s="1">
        <v>31467</v>
      </c>
      <c r="CT149" s="1">
        <v>0</v>
      </c>
      <c r="CU149" s="1">
        <v>119</v>
      </c>
      <c r="CV149" s="1">
        <v>119</v>
      </c>
      <c r="CW149" s="1">
        <v>4824</v>
      </c>
      <c r="CX149" s="1">
        <v>0</v>
      </c>
      <c r="CY149" s="1">
        <v>1290</v>
      </c>
      <c r="CZ149" s="1">
        <v>1290</v>
      </c>
      <c r="DA149" s="1">
        <v>37463</v>
      </c>
      <c r="DB149" s="1">
        <v>0</v>
      </c>
      <c r="DC149" s="1">
        <v>0</v>
      </c>
      <c r="DD149" s="1">
        <v>0</v>
      </c>
      <c r="DE149" s="1">
        <v>0</v>
      </c>
      <c r="DF149" s="1">
        <v>0</v>
      </c>
      <c r="DG149" s="1">
        <v>0</v>
      </c>
      <c r="DH149" s="1">
        <v>0</v>
      </c>
      <c r="DI149" s="1">
        <v>0</v>
      </c>
      <c r="DJ149" s="1">
        <v>0</v>
      </c>
      <c r="DK149" s="1">
        <v>0</v>
      </c>
      <c r="DL149" s="1">
        <v>0</v>
      </c>
      <c r="DM149" s="1">
        <v>0</v>
      </c>
      <c r="DN149" s="1">
        <v>0</v>
      </c>
      <c r="DO149" s="244">
        <v>1409</v>
      </c>
      <c r="DP149" s="244">
        <v>1409</v>
      </c>
      <c r="DQ149" s="244">
        <v>42287</v>
      </c>
      <c r="DR149" s="244">
        <v>0</v>
      </c>
      <c r="DS149" s="241">
        <v>0</v>
      </c>
      <c r="DT149" s="242">
        <v>0</v>
      </c>
      <c r="DU149" s="242">
        <v>0</v>
      </c>
      <c r="DV149" s="243">
        <v>0</v>
      </c>
      <c r="DW149">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s="244">
        <v>0</v>
      </c>
      <c r="EV149" s="244">
        <v>0</v>
      </c>
      <c r="EW149" s="244">
        <v>0</v>
      </c>
      <c r="EX149" s="244">
        <v>0</v>
      </c>
      <c r="EY149" s="241">
        <v>0</v>
      </c>
      <c r="EZ149" s="242">
        <v>0</v>
      </c>
      <c r="FA149" s="242">
        <v>0</v>
      </c>
      <c r="FB149" s="243">
        <v>0</v>
      </c>
      <c r="FC149">
        <v>0</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0</v>
      </c>
      <c r="GO149">
        <v>0</v>
      </c>
      <c r="GP149">
        <v>0</v>
      </c>
      <c r="GQ149">
        <v>0</v>
      </c>
      <c r="GR149">
        <v>0</v>
      </c>
      <c r="GS149">
        <v>0</v>
      </c>
      <c r="GT149">
        <v>7696</v>
      </c>
      <c r="GU149">
        <v>0</v>
      </c>
      <c r="GV149">
        <v>0</v>
      </c>
      <c r="GW149">
        <v>0</v>
      </c>
      <c r="GX149">
        <v>0</v>
      </c>
      <c r="GY149">
        <v>0</v>
      </c>
      <c r="GZ149">
        <v>0</v>
      </c>
      <c r="HA149">
        <v>0</v>
      </c>
      <c r="HB149">
        <v>0</v>
      </c>
      <c r="HC149">
        <v>0</v>
      </c>
      <c r="HD149">
        <v>0</v>
      </c>
      <c r="HE149">
        <v>0</v>
      </c>
      <c r="HF149">
        <v>0</v>
      </c>
      <c r="HG149">
        <v>0</v>
      </c>
      <c r="HH149">
        <v>0</v>
      </c>
      <c r="HI149">
        <v>0</v>
      </c>
      <c r="HJ149">
        <v>0</v>
      </c>
      <c r="HK149">
        <v>0</v>
      </c>
      <c r="HL149">
        <v>4</v>
      </c>
      <c r="HM149">
        <v>8</v>
      </c>
      <c r="HN149">
        <v>0</v>
      </c>
      <c r="HO149">
        <v>0</v>
      </c>
      <c r="HP149">
        <v>0</v>
      </c>
      <c r="HQ149" s="139">
        <v>5</v>
      </c>
      <c r="HR149" s="140">
        <v>3</v>
      </c>
      <c r="HS149" s="140">
        <v>0</v>
      </c>
      <c r="HT149" s="140">
        <v>0</v>
      </c>
      <c r="HU149" s="140">
        <v>0</v>
      </c>
      <c r="HV149" s="139">
        <v>1</v>
      </c>
      <c r="HW149" s="140">
        <v>3</v>
      </c>
      <c r="HX149" s="140">
        <v>0</v>
      </c>
      <c r="HY149" s="140">
        <v>0</v>
      </c>
      <c r="HZ149" s="140">
        <v>0</v>
      </c>
      <c r="IA149" s="139">
        <v>0</v>
      </c>
      <c r="IB149" s="140">
        <v>0</v>
      </c>
      <c r="IC149" s="140">
        <v>0</v>
      </c>
      <c r="ID149" s="140">
        <v>0</v>
      </c>
      <c r="IE149" s="140">
        <v>0</v>
      </c>
      <c r="IF149" s="139">
        <v>10</v>
      </c>
      <c r="IG149" s="140">
        <v>14</v>
      </c>
      <c r="IH149" s="140">
        <v>0</v>
      </c>
      <c r="II149" s="140">
        <v>0</v>
      </c>
      <c r="IJ149" s="140">
        <v>0</v>
      </c>
      <c r="IK149" s="140">
        <v>2</v>
      </c>
      <c r="IL149" s="140">
        <v>0</v>
      </c>
      <c r="IM149" s="140">
        <v>0</v>
      </c>
      <c r="IN149" s="139">
        <v>2</v>
      </c>
      <c r="IO149" s="140">
        <v>0</v>
      </c>
      <c r="IP149" s="140">
        <v>0</v>
      </c>
      <c r="IQ149" s="140">
        <v>0</v>
      </c>
      <c r="IR149" s="141">
        <v>0</v>
      </c>
      <c r="IS149" s="139">
        <v>0</v>
      </c>
      <c r="IT149" s="141">
        <v>1</v>
      </c>
      <c r="IU149" s="141">
        <v>12</v>
      </c>
      <c r="IV149" s="141">
        <v>12</v>
      </c>
      <c r="IW149" s="180">
        <v>24</v>
      </c>
      <c r="IX149" s="182">
        <v>0.125</v>
      </c>
      <c r="IY149" s="182">
        <v>0</v>
      </c>
      <c r="IZ149" s="183">
        <v>0</v>
      </c>
      <c r="JA149" s="140">
        <v>0</v>
      </c>
      <c r="JB149" s="140">
        <v>0</v>
      </c>
      <c r="JC149" s="1" t="s">
        <v>427</v>
      </c>
      <c r="JD149" s="1" t="s">
        <v>427</v>
      </c>
      <c r="JE149" s="1" t="s">
        <v>427</v>
      </c>
      <c r="JF149" s="1" t="s">
        <v>426</v>
      </c>
      <c r="JG149" s="1">
        <v>0</v>
      </c>
      <c r="JH149" s="1">
        <v>0</v>
      </c>
      <c r="JI149" s="284"/>
      <c r="JM149" s="261"/>
      <c r="JN149" s="262"/>
      <c r="JO149" s="284"/>
      <c r="JP149" s="284"/>
    </row>
    <row r="150" spans="1:276" x14ac:dyDescent="0.25">
      <c r="A150" s="2">
        <f>IF(OR('Table 1'!$L$2="All Regions",'Table 1'!$L$2=" "), 1,IF('Table 1'!$L$2='DATA TEMPLATE 1617'!L150,1,0))</f>
        <v>1</v>
      </c>
      <c r="B150" s="2">
        <f>IF(OR('Table 1'!$L$3="All Disciplines",'Table 1'!$L$3=" "), 1,IF('Table 1'!$L$3='DATA TEMPLATE 1617'!M150,1,0))</f>
        <v>1</v>
      </c>
      <c r="C150" s="2">
        <f>IF(OR('Table 1'!$L$4="All Organisations",'Table 1'!$L$4=" "), 1,IF('Table 1'!$L$4='DATA TEMPLATE 1617'!N150,1,0))</f>
        <v>1</v>
      </c>
      <c r="D150" s="2">
        <f t="shared" si="6"/>
        <v>3</v>
      </c>
      <c r="E150" s="236">
        <f>IF('Table 2'!$L$2="All Diverse Led",$IZ150,IF('Table 2'!$L$2='DATA TEMPLATE 1617'!JG150,4,0))</f>
        <v>2</v>
      </c>
      <c r="F150" s="236">
        <f>IF('Table 2'!$L$2="All Diverse Led",$IZ150,IF('Table 2'!$L$2='DATA TEMPLATE 1617'!JH150,4,0))</f>
        <v>2</v>
      </c>
      <c r="G150" s="237">
        <f t="shared" si="7"/>
        <v>4</v>
      </c>
      <c r="H150" s="1" t="s">
        <v>471</v>
      </c>
      <c r="I150" s="1">
        <v>0</v>
      </c>
      <c r="J150" s="1" t="b">
        <v>0</v>
      </c>
      <c r="K150" s="284">
        <v>148</v>
      </c>
      <c r="L150" t="s">
        <v>439</v>
      </c>
      <c r="M150" t="s">
        <v>442</v>
      </c>
      <c r="N150" s="323" t="s">
        <v>458</v>
      </c>
      <c r="O150" s="76">
        <v>39422</v>
      </c>
      <c r="P150" s="76">
        <v>59413</v>
      </c>
      <c r="Q150" s="76">
        <v>29000</v>
      </c>
      <c r="R150" s="76">
        <v>0</v>
      </c>
      <c r="S150" s="76">
        <v>0</v>
      </c>
      <c r="T150" s="76">
        <v>127835</v>
      </c>
      <c r="U150">
        <v>114553</v>
      </c>
      <c r="V150">
        <v>501</v>
      </c>
      <c r="W150">
        <v>0</v>
      </c>
      <c r="X150">
        <v>0</v>
      </c>
      <c r="Y150">
        <v>1920</v>
      </c>
      <c r="AB150">
        <v>18072</v>
      </c>
      <c r="AC150">
        <v>0</v>
      </c>
      <c r="AD150">
        <v>135046</v>
      </c>
      <c r="AE150" s="1">
        <v>0</v>
      </c>
      <c r="AF150" s="1">
        <v>0</v>
      </c>
      <c r="AG150" s="1">
        <v>0</v>
      </c>
      <c r="AH150" s="1">
        <v>0</v>
      </c>
      <c r="AI150" s="1">
        <v>0</v>
      </c>
      <c r="AJ150" s="1">
        <v>0</v>
      </c>
      <c r="AK150" s="1">
        <v>0</v>
      </c>
      <c r="AL150" s="1">
        <v>0</v>
      </c>
      <c r="AM150" s="1">
        <v>0</v>
      </c>
      <c r="AN150" s="1">
        <v>0</v>
      </c>
      <c r="AO150" s="1">
        <v>0</v>
      </c>
      <c r="AP150" s="1">
        <v>0</v>
      </c>
      <c r="AQ150" s="1">
        <v>0</v>
      </c>
      <c r="AR150" s="1">
        <v>0</v>
      </c>
      <c r="AS150" s="1">
        <v>0</v>
      </c>
      <c r="AT150" s="1">
        <v>0</v>
      </c>
      <c r="AU150" s="1">
        <v>0</v>
      </c>
      <c r="AV150" s="1">
        <v>0</v>
      </c>
      <c r="AW150" s="1">
        <v>0</v>
      </c>
      <c r="AX150" s="1">
        <v>0</v>
      </c>
      <c r="AY150" s="1">
        <v>0</v>
      </c>
      <c r="AZ150" s="1">
        <v>0</v>
      </c>
      <c r="BA150" s="1">
        <v>0</v>
      </c>
      <c r="BB150" s="1">
        <v>0</v>
      </c>
      <c r="BC150" s="3">
        <v>0</v>
      </c>
      <c r="BD150" s="3">
        <v>0</v>
      </c>
      <c r="BE150" s="3">
        <v>0</v>
      </c>
      <c r="BF150" s="3">
        <v>0</v>
      </c>
      <c r="BG150" s="241">
        <v>0</v>
      </c>
      <c r="BH150" s="242">
        <v>0</v>
      </c>
      <c r="BI150" s="242">
        <v>0</v>
      </c>
      <c r="BJ150" s="243">
        <v>0</v>
      </c>
      <c r="BK15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s="244">
        <v>0</v>
      </c>
      <c r="CJ150" s="244">
        <v>0</v>
      </c>
      <c r="CK150" s="244">
        <v>0</v>
      </c>
      <c r="CL150" s="244">
        <v>0</v>
      </c>
      <c r="CM150" s="241">
        <v>0</v>
      </c>
      <c r="CN150" s="242">
        <v>0</v>
      </c>
      <c r="CO150" s="242">
        <v>0</v>
      </c>
      <c r="CP150" s="243">
        <v>0</v>
      </c>
      <c r="CQ150" s="1">
        <v>0</v>
      </c>
      <c r="CR150" s="1">
        <v>0</v>
      </c>
      <c r="CS150" s="1">
        <v>0</v>
      </c>
      <c r="CT150" s="1">
        <v>0</v>
      </c>
      <c r="CU150" s="1">
        <v>0</v>
      </c>
      <c r="CV150" s="1">
        <v>0</v>
      </c>
      <c r="CW150" s="1">
        <v>0</v>
      </c>
      <c r="CX150" s="1">
        <v>0</v>
      </c>
      <c r="CY150" s="1">
        <v>0</v>
      </c>
      <c r="CZ150" s="1">
        <v>0</v>
      </c>
      <c r="DA150" s="1">
        <v>0</v>
      </c>
      <c r="DB150" s="1">
        <v>0</v>
      </c>
      <c r="DC150" s="1">
        <v>0</v>
      </c>
      <c r="DD150" s="1">
        <v>0</v>
      </c>
      <c r="DE150" s="1">
        <v>0</v>
      </c>
      <c r="DF150" s="1">
        <v>0</v>
      </c>
      <c r="DG150" s="1">
        <v>0</v>
      </c>
      <c r="DH150" s="1">
        <v>0</v>
      </c>
      <c r="DI150" s="1">
        <v>0</v>
      </c>
      <c r="DJ150" s="1">
        <v>0</v>
      </c>
      <c r="DK150" s="1">
        <v>0</v>
      </c>
      <c r="DL150" s="1">
        <v>0</v>
      </c>
      <c r="DM150" s="1">
        <v>0</v>
      </c>
      <c r="DN150" s="1">
        <v>0</v>
      </c>
      <c r="DO150" s="244">
        <v>0</v>
      </c>
      <c r="DP150" s="244">
        <v>0</v>
      </c>
      <c r="DQ150" s="244">
        <v>0</v>
      </c>
      <c r="DR150" s="244">
        <v>0</v>
      </c>
      <c r="DS150" s="241">
        <v>0</v>
      </c>
      <c r="DT150" s="242">
        <v>0</v>
      </c>
      <c r="DU150" s="242">
        <v>0</v>
      </c>
      <c r="DV150" s="243">
        <v>0</v>
      </c>
      <c r="DW150">
        <v>0</v>
      </c>
      <c r="DX150">
        <v>0</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s="244">
        <v>0</v>
      </c>
      <c r="EV150" s="244">
        <v>0</v>
      </c>
      <c r="EW150" s="244">
        <v>0</v>
      </c>
      <c r="EX150" s="244">
        <v>0</v>
      </c>
      <c r="EY150" s="241">
        <v>0</v>
      </c>
      <c r="EZ150" s="242">
        <v>0</v>
      </c>
      <c r="FA150" s="242">
        <v>0</v>
      </c>
      <c r="FB150" s="243">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0</v>
      </c>
      <c r="GM150">
        <v>1</v>
      </c>
      <c r="GN150">
        <v>500</v>
      </c>
      <c r="GO150">
        <v>4</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0</v>
      </c>
      <c r="HL150">
        <v>6</v>
      </c>
      <c r="HM150">
        <v>4</v>
      </c>
      <c r="HN150">
        <v>0</v>
      </c>
      <c r="HO150">
        <v>0</v>
      </c>
      <c r="HP150">
        <v>0</v>
      </c>
      <c r="HQ150" s="139">
        <v>0</v>
      </c>
      <c r="HR150" s="140">
        <v>0</v>
      </c>
      <c r="HS150" s="140">
        <v>0</v>
      </c>
      <c r="HT150" s="140">
        <v>0</v>
      </c>
      <c r="HU150" s="140">
        <v>0</v>
      </c>
      <c r="HV150" s="139">
        <v>0</v>
      </c>
      <c r="HW150" s="140">
        <v>0</v>
      </c>
      <c r="HX150" s="140">
        <v>0</v>
      </c>
      <c r="HY150" s="140">
        <v>0</v>
      </c>
      <c r="HZ150" s="140">
        <v>0</v>
      </c>
      <c r="IA150" s="139">
        <v>0</v>
      </c>
      <c r="IB150" s="140">
        <v>0</v>
      </c>
      <c r="IC150" s="140">
        <v>0</v>
      </c>
      <c r="ID150" s="140">
        <v>0</v>
      </c>
      <c r="IE150" s="140">
        <v>0</v>
      </c>
      <c r="IF150" s="139">
        <v>6</v>
      </c>
      <c r="IG150" s="140">
        <v>4</v>
      </c>
      <c r="IH150" s="140">
        <v>0</v>
      </c>
      <c r="II150" s="140">
        <v>0</v>
      </c>
      <c r="IJ150" s="140">
        <v>0</v>
      </c>
      <c r="IK150" s="140">
        <v>0</v>
      </c>
      <c r="IL150" s="140">
        <v>0</v>
      </c>
      <c r="IM150" s="140">
        <v>0</v>
      </c>
      <c r="IN150" s="139">
        <v>0</v>
      </c>
      <c r="IO150" s="140">
        <v>0</v>
      </c>
      <c r="IP150" s="140">
        <v>0</v>
      </c>
      <c r="IQ150" s="140">
        <v>0</v>
      </c>
      <c r="IR150" s="141">
        <v>0</v>
      </c>
      <c r="IS150" s="139">
        <v>0</v>
      </c>
      <c r="IT150" s="141">
        <v>7</v>
      </c>
      <c r="IU150" s="141">
        <v>10</v>
      </c>
      <c r="IV150" s="141">
        <v>0</v>
      </c>
      <c r="IW150" s="180">
        <v>10</v>
      </c>
      <c r="IX150" s="182">
        <v>0.7</v>
      </c>
      <c r="IY150" s="182">
        <v>0</v>
      </c>
      <c r="IZ150" s="183">
        <v>2</v>
      </c>
      <c r="JA150" s="140" t="s">
        <v>541</v>
      </c>
      <c r="JB150" s="140">
        <v>0</v>
      </c>
      <c r="JC150" s="1" t="s">
        <v>426</v>
      </c>
      <c r="JD150" s="1" t="s">
        <v>427</v>
      </c>
      <c r="JE150" s="1" t="s">
        <v>427</v>
      </c>
      <c r="JF150" s="1" t="s">
        <v>427</v>
      </c>
      <c r="JG150" s="140" t="s">
        <v>541</v>
      </c>
      <c r="JH150" s="1">
        <v>0</v>
      </c>
      <c r="JI150" s="284"/>
      <c r="JM150" s="261"/>
      <c r="JN150" s="262"/>
      <c r="JO150" s="284"/>
      <c r="JP150" s="284"/>
    </row>
    <row r="151" spans="1:276" x14ac:dyDescent="0.25">
      <c r="A151" s="2">
        <f>IF(OR('Table 1'!$L$2="All Regions",'Table 1'!$L$2=" "), 1,IF('Table 1'!$L$2='DATA TEMPLATE 1617'!L151,1,0))</f>
        <v>1</v>
      </c>
      <c r="B151" s="2">
        <f>IF(OR('Table 1'!$L$3="All Disciplines",'Table 1'!$L$3=" "), 1,IF('Table 1'!$L$3='DATA TEMPLATE 1617'!M151,1,0))</f>
        <v>1</v>
      </c>
      <c r="C151" s="2">
        <f>IF(OR('Table 1'!$L$4="All Organisations",'Table 1'!$L$4=" "), 1,IF('Table 1'!$L$4='DATA TEMPLATE 1617'!N151,1,0))</f>
        <v>1</v>
      </c>
      <c r="D151" s="2">
        <f t="shared" si="6"/>
        <v>3</v>
      </c>
      <c r="E151" s="236">
        <f>IF('Table 2'!$L$2="All Diverse Led",$IZ151,IF('Table 2'!$L$2='DATA TEMPLATE 1617'!JG151,4,0))</f>
        <v>0</v>
      </c>
      <c r="F151" s="236">
        <f>IF('Table 2'!$L$2="All Diverse Led",$IZ151,IF('Table 2'!$L$2='DATA TEMPLATE 1617'!JH151,4,0))</f>
        <v>0</v>
      </c>
      <c r="G151" s="237">
        <f t="shared" si="7"/>
        <v>0</v>
      </c>
      <c r="H151" s="1" t="s">
        <v>471</v>
      </c>
      <c r="I151" s="1">
        <v>0</v>
      </c>
      <c r="J151" s="1" t="b">
        <v>0</v>
      </c>
      <c r="K151" s="284">
        <v>149</v>
      </c>
      <c r="L151" t="s">
        <v>439</v>
      </c>
      <c r="M151" t="s">
        <v>437</v>
      </c>
      <c r="N151" s="323" t="s">
        <v>460</v>
      </c>
      <c r="O151" s="76">
        <v>451077</v>
      </c>
      <c r="P151" s="76">
        <v>642725</v>
      </c>
      <c r="Q151" s="76">
        <v>95588</v>
      </c>
      <c r="R151" s="76">
        <v>0</v>
      </c>
      <c r="S151" s="76">
        <v>0</v>
      </c>
      <c r="T151" s="76">
        <v>1189390</v>
      </c>
      <c r="U151">
        <v>569628</v>
      </c>
      <c r="V151">
        <v>78927</v>
      </c>
      <c r="W151">
        <v>0</v>
      </c>
      <c r="X151">
        <v>272</v>
      </c>
      <c r="Y151">
        <v>7819</v>
      </c>
      <c r="AB151">
        <v>529373</v>
      </c>
      <c r="AC151">
        <v>0</v>
      </c>
      <c r="AD151">
        <v>1186019</v>
      </c>
      <c r="AE151" s="1">
        <v>8</v>
      </c>
      <c r="AF151" s="1">
        <v>88</v>
      </c>
      <c r="AG151" s="1">
        <v>11463</v>
      </c>
      <c r="AH151" s="1">
        <v>800</v>
      </c>
      <c r="AI151" s="1">
        <v>6</v>
      </c>
      <c r="AJ151" s="1">
        <v>81</v>
      </c>
      <c r="AK151" s="1">
        <v>8895</v>
      </c>
      <c r="AL151" s="1">
        <v>0</v>
      </c>
      <c r="AM151" s="1">
        <v>1</v>
      </c>
      <c r="AN151" s="1">
        <v>55</v>
      </c>
      <c r="AO151" s="1">
        <v>9232</v>
      </c>
      <c r="AP151" s="1">
        <v>0</v>
      </c>
      <c r="AQ151" s="1">
        <v>1</v>
      </c>
      <c r="AR151" s="1">
        <v>24</v>
      </c>
      <c r="AS151" s="1">
        <v>1613</v>
      </c>
      <c r="AT151" s="1">
        <v>0</v>
      </c>
      <c r="AU151" s="1">
        <v>1</v>
      </c>
      <c r="AV151" s="1">
        <v>15</v>
      </c>
      <c r="AW151" s="1">
        <v>1076</v>
      </c>
      <c r="AX151" s="1">
        <v>0</v>
      </c>
      <c r="AY151" s="1">
        <v>0</v>
      </c>
      <c r="AZ151" s="1">
        <v>0</v>
      </c>
      <c r="BA151" s="1">
        <v>0</v>
      </c>
      <c r="BB151" s="1">
        <v>0</v>
      </c>
      <c r="BC151" s="3">
        <v>7</v>
      </c>
      <c r="BD151" s="3">
        <v>136</v>
      </c>
      <c r="BE151" s="3">
        <v>18127</v>
      </c>
      <c r="BF151" s="3">
        <v>0</v>
      </c>
      <c r="BG151" s="241">
        <v>2</v>
      </c>
      <c r="BH151" s="242">
        <v>39</v>
      </c>
      <c r="BI151" s="242">
        <v>2689</v>
      </c>
      <c r="BJ151" s="243">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s="244">
        <v>0</v>
      </c>
      <c r="CJ151" s="244">
        <v>0</v>
      </c>
      <c r="CK151" s="244">
        <v>0</v>
      </c>
      <c r="CL151" s="244">
        <v>0</v>
      </c>
      <c r="CM151" s="241">
        <v>0</v>
      </c>
      <c r="CN151" s="242">
        <v>0</v>
      </c>
      <c r="CO151" s="242">
        <v>0</v>
      </c>
      <c r="CP151" s="243">
        <v>0</v>
      </c>
      <c r="CQ151" s="1">
        <v>0</v>
      </c>
      <c r="CR151" s="1">
        <v>0</v>
      </c>
      <c r="CS151" s="1">
        <v>0</v>
      </c>
      <c r="CT151" s="1">
        <v>0</v>
      </c>
      <c r="CU151" s="1">
        <v>0</v>
      </c>
      <c r="CV151" s="1">
        <v>0</v>
      </c>
      <c r="CW151" s="1">
        <v>0</v>
      </c>
      <c r="CX151" s="1">
        <v>0</v>
      </c>
      <c r="CY151" s="1">
        <v>0</v>
      </c>
      <c r="CZ151" s="1">
        <v>0</v>
      </c>
      <c r="DA151" s="1">
        <v>0</v>
      </c>
      <c r="DB151" s="1">
        <v>0</v>
      </c>
      <c r="DC151" s="1">
        <v>0</v>
      </c>
      <c r="DD151" s="1">
        <v>0</v>
      </c>
      <c r="DE151" s="1">
        <v>0</v>
      </c>
      <c r="DF151" s="1">
        <v>0</v>
      </c>
      <c r="DG151" s="1">
        <v>0</v>
      </c>
      <c r="DH151" s="1">
        <v>0</v>
      </c>
      <c r="DI151" s="1">
        <v>0</v>
      </c>
      <c r="DJ151" s="1">
        <v>0</v>
      </c>
      <c r="DK151" s="1">
        <v>0</v>
      </c>
      <c r="DL151" s="1">
        <v>0</v>
      </c>
      <c r="DM151" s="1">
        <v>0</v>
      </c>
      <c r="DN151" s="1">
        <v>0</v>
      </c>
      <c r="DO151" s="244">
        <v>0</v>
      </c>
      <c r="DP151" s="244">
        <v>0</v>
      </c>
      <c r="DQ151" s="244">
        <v>0</v>
      </c>
      <c r="DR151" s="244">
        <v>0</v>
      </c>
      <c r="DS151" s="241">
        <v>0</v>
      </c>
      <c r="DT151" s="242">
        <v>0</v>
      </c>
      <c r="DU151" s="242">
        <v>0</v>
      </c>
      <c r="DV151" s="243">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s="244">
        <v>0</v>
      </c>
      <c r="EV151" s="244">
        <v>0</v>
      </c>
      <c r="EW151" s="244">
        <v>0</v>
      </c>
      <c r="EX151" s="244">
        <v>0</v>
      </c>
      <c r="EY151" s="241">
        <v>0</v>
      </c>
      <c r="EZ151" s="242">
        <v>0</v>
      </c>
      <c r="FA151" s="242">
        <v>0</v>
      </c>
      <c r="FB151" s="243">
        <v>0</v>
      </c>
      <c r="FC151">
        <v>0</v>
      </c>
      <c r="FD151">
        <v>0</v>
      </c>
      <c r="FE151">
        <v>0</v>
      </c>
      <c r="FF151">
        <v>0</v>
      </c>
      <c r="FG151">
        <v>0</v>
      </c>
      <c r="FH151">
        <v>0</v>
      </c>
      <c r="FI151">
        <v>1</v>
      </c>
      <c r="FJ151">
        <v>1114</v>
      </c>
      <c r="FK151">
        <v>0</v>
      </c>
      <c r="FL151">
        <v>0</v>
      </c>
      <c r="FM151">
        <v>0</v>
      </c>
      <c r="FN151">
        <v>0</v>
      </c>
      <c r="FO151">
        <v>0</v>
      </c>
      <c r="FP151">
        <v>0</v>
      </c>
      <c r="FQ151">
        <v>0</v>
      </c>
      <c r="FR151">
        <v>0</v>
      </c>
      <c r="FS151">
        <v>0</v>
      </c>
      <c r="FT151">
        <v>0</v>
      </c>
      <c r="FU151">
        <v>0</v>
      </c>
      <c r="FV151">
        <v>0</v>
      </c>
      <c r="FW151">
        <v>5</v>
      </c>
      <c r="FX151">
        <v>2000</v>
      </c>
      <c r="FY151">
        <v>1122</v>
      </c>
      <c r="FZ151">
        <v>0</v>
      </c>
      <c r="GA151">
        <v>0</v>
      </c>
      <c r="GB151">
        <v>0</v>
      </c>
      <c r="GC151">
        <v>1</v>
      </c>
      <c r="GD151">
        <v>500</v>
      </c>
      <c r="GE151">
        <v>120</v>
      </c>
      <c r="GF151">
        <v>0</v>
      </c>
      <c r="GG151">
        <v>0</v>
      </c>
      <c r="GH151">
        <v>0</v>
      </c>
      <c r="GI151">
        <v>0</v>
      </c>
      <c r="GJ151">
        <v>0</v>
      </c>
      <c r="GK151">
        <v>0</v>
      </c>
      <c r="GL151">
        <v>0</v>
      </c>
      <c r="GM151">
        <v>0</v>
      </c>
      <c r="GN151">
        <v>0</v>
      </c>
      <c r="GO151">
        <v>0</v>
      </c>
      <c r="GP151">
        <v>0</v>
      </c>
      <c r="GQ151">
        <v>0</v>
      </c>
      <c r="GR151">
        <v>0</v>
      </c>
      <c r="GS151">
        <v>0</v>
      </c>
      <c r="GT151">
        <v>0</v>
      </c>
      <c r="GU151">
        <v>0</v>
      </c>
      <c r="GV151">
        <v>0</v>
      </c>
      <c r="GW151">
        <v>0</v>
      </c>
      <c r="GX151">
        <v>0</v>
      </c>
      <c r="GY151">
        <v>0</v>
      </c>
      <c r="GZ151">
        <v>0</v>
      </c>
      <c r="HA151">
        <v>1</v>
      </c>
      <c r="HB151">
        <v>1011</v>
      </c>
      <c r="HC151">
        <v>1</v>
      </c>
      <c r="HD151">
        <v>0</v>
      </c>
      <c r="HE151">
        <v>0</v>
      </c>
      <c r="HF151">
        <v>0</v>
      </c>
      <c r="HG151">
        <v>0</v>
      </c>
      <c r="HH151">
        <v>0</v>
      </c>
      <c r="HI151">
        <v>0</v>
      </c>
      <c r="HJ151">
        <v>0</v>
      </c>
      <c r="HK151">
        <v>0</v>
      </c>
      <c r="HL151">
        <v>6</v>
      </c>
      <c r="HM151">
        <v>4</v>
      </c>
      <c r="HN151">
        <v>0</v>
      </c>
      <c r="HO151">
        <v>0</v>
      </c>
      <c r="HP151">
        <v>0</v>
      </c>
      <c r="HQ151" s="139">
        <v>1</v>
      </c>
      <c r="HR151" s="140">
        <v>0</v>
      </c>
      <c r="HS151" s="140">
        <v>0</v>
      </c>
      <c r="HT151" s="140">
        <v>0</v>
      </c>
      <c r="HU151" s="140">
        <v>0</v>
      </c>
      <c r="HV151" s="139">
        <v>0</v>
      </c>
      <c r="HW151" s="140">
        <v>0</v>
      </c>
      <c r="HX151" s="140">
        <v>0</v>
      </c>
      <c r="HY151" s="140">
        <v>0</v>
      </c>
      <c r="HZ151" s="140">
        <v>0</v>
      </c>
      <c r="IA151" s="139">
        <v>0</v>
      </c>
      <c r="IB151" s="140">
        <v>0</v>
      </c>
      <c r="IC151" s="140">
        <v>0</v>
      </c>
      <c r="ID151" s="140">
        <v>0</v>
      </c>
      <c r="IE151" s="140">
        <v>0</v>
      </c>
      <c r="IF151" s="139">
        <v>7</v>
      </c>
      <c r="IG151" s="140">
        <v>4</v>
      </c>
      <c r="IH151" s="140">
        <v>0</v>
      </c>
      <c r="II151" s="140">
        <v>0</v>
      </c>
      <c r="IJ151" s="140">
        <v>0</v>
      </c>
      <c r="IK151" s="140">
        <v>0</v>
      </c>
      <c r="IL151" s="140">
        <v>0</v>
      </c>
      <c r="IM151" s="140">
        <v>0</v>
      </c>
      <c r="IN151" s="139">
        <v>0</v>
      </c>
      <c r="IO151" s="140">
        <v>0</v>
      </c>
      <c r="IP151" s="140">
        <v>0</v>
      </c>
      <c r="IQ151" s="140">
        <v>0</v>
      </c>
      <c r="IR151" s="141">
        <v>0</v>
      </c>
      <c r="IS151" s="139">
        <v>1</v>
      </c>
      <c r="IT151" s="141">
        <v>1</v>
      </c>
      <c r="IU151" s="141">
        <v>10</v>
      </c>
      <c r="IV151" s="141">
        <v>1</v>
      </c>
      <c r="IW151" s="180">
        <v>11</v>
      </c>
      <c r="IX151" s="182">
        <v>9.0909090909090912E-2</v>
      </c>
      <c r="IY151" s="182">
        <v>9.0909090909090912E-2</v>
      </c>
      <c r="IZ151" s="183">
        <v>0</v>
      </c>
      <c r="JA151" s="140">
        <v>0</v>
      </c>
      <c r="JB151" s="140">
        <v>0</v>
      </c>
      <c r="JC151" s="1" t="s">
        <v>427</v>
      </c>
      <c r="JD151" s="1" t="s">
        <v>427</v>
      </c>
      <c r="JE151" s="1" t="s">
        <v>427</v>
      </c>
      <c r="JF151" s="1" t="s">
        <v>427</v>
      </c>
      <c r="JG151" s="1">
        <v>0</v>
      </c>
      <c r="JH151" s="1">
        <v>0</v>
      </c>
      <c r="JI151" s="284"/>
      <c r="JM151" s="261"/>
      <c r="JN151" s="262"/>
      <c r="JO151" s="284"/>
      <c r="JP151" s="284"/>
    </row>
    <row r="152" spans="1:276" x14ac:dyDescent="0.25">
      <c r="A152" s="2">
        <f>IF(OR('Table 1'!$L$2="All Regions",'Table 1'!$L$2=" "), 1,IF('Table 1'!$L$2='DATA TEMPLATE 1617'!L152,1,0))</f>
        <v>1</v>
      </c>
      <c r="B152" s="2">
        <f>IF(OR('Table 1'!$L$3="All Disciplines",'Table 1'!$L$3=" "), 1,IF('Table 1'!$L$3='DATA TEMPLATE 1617'!M152,1,0))</f>
        <v>1</v>
      </c>
      <c r="C152" s="2">
        <f>IF(OR('Table 1'!$L$4="All Organisations",'Table 1'!$L$4=" "), 1,IF('Table 1'!$L$4='DATA TEMPLATE 1617'!N152,1,0))</f>
        <v>1</v>
      </c>
      <c r="D152" s="2">
        <f t="shared" si="6"/>
        <v>3</v>
      </c>
      <c r="E152" s="236">
        <f>IF('Table 2'!$L$2="All Diverse Led",$IZ152,IF('Table 2'!$L$2='DATA TEMPLATE 1617'!JG152,4,0))</f>
        <v>0</v>
      </c>
      <c r="F152" s="236">
        <f>IF('Table 2'!$L$2="All Diverse Led",$IZ152,IF('Table 2'!$L$2='DATA TEMPLATE 1617'!JH152,4,0))</f>
        <v>0</v>
      </c>
      <c r="G152" s="237">
        <f t="shared" si="7"/>
        <v>0</v>
      </c>
      <c r="H152" s="1" t="s">
        <v>471</v>
      </c>
      <c r="I152" s="1">
        <v>0</v>
      </c>
      <c r="J152" s="1" t="b">
        <v>0</v>
      </c>
      <c r="K152" s="284">
        <v>150</v>
      </c>
      <c r="L152" t="s">
        <v>439</v>
      </c>
      <c r="M152" t="s">
        <v>438</v>
      </c>
      <c r="N152" s="323" t="s">
        <v>460</v>
      </c>
      <c r="O152" s="76">
        <v>7031975</v>
      </c>
      <c r="P152" s="76">
        <v>2042222</v>
      </c>
      <c r="Q152" s="76">
        <v>2026713</v>
      </c>
      <c r="R152" s="76">
        <v>69300</v>
      </c>
      <c r="S152" s="76">
        <v>0</v>
      </c>
      <c r="T152" s="76">
        <v>11170210</v>
      </c>
      <c r="U152">
        <v>8059910</v>
      </c>
      <c r="V152">
        <v>449722</v>
      </c>
      <c r="W152">
        <v>348181</v>
      </c>
      <c r="X152">
        <v>779112</v>
      </c>
      <c r="Y152">
        <v>0</v>
      </c>
      <c r="AB152">
        <v>1172956</v>
      </c>
      <c r="AC152">
        <v>92191</v>
      </c>
      <c r="AD152">
        <v>10902072</v>
      </c>
      <c r="AE152" s="1">
        <v>132</v>
      </c>
      <c r="AF152" s="1">
        <v>114</v>
      </c>
      <c r="AG152" s="1">
        <v>105671</v>
      </c>
      <c r="AH152" s="1">
        <v>25048</v>
      </c>
      <c r="AI152" s="1">
        <v>2</v>
      </c>
      <c r="AJ152" s="1">
        <v>2</v>
      </c>
      <c r="AK152" s="1">
        <v>2586</v>
      </c>
      <c r="AL152" s="1">
        <v>0</v>
      </c>
      <c r="AM152" s="1">
        <v>25</v>
      </c>
      <c r="AN152" s="1">
        <v>25</v>
      </c>
      <c r="AO152" s="1">
        <v>26198</v>
      </c>
      <c r="AP152" s="1">
        <v>11500</v>
      </c>
      <c r="AQ152" s="1">
        <v>6</v>
      </c>
      <c r="AR152" s="1">
        <v>6</v>
      </c>
      <c r="AS152" s="1">
        <v>6210</v>
      </c>
      <c r="AT152" s="1">
        <v>0</v>
      </c>
      <c r="AU152" s="1">
        <v>0</v>
      </c>
      <c r="AV152" s="1">
        <v>0</v>
      </c>
      <c r="AW152" s="1">
        <v>0</v>
      </c>
      <c r="AX152" s="1">
        <v>0</v>
      </c>
      <c r="AY152" s="1">
        <v>0</v>
      </c>
      <c r="AZ152" s="1">
        <v>0</v>
      </c>
      <c r="BA152" s="1">
        <v>0</v>
      </c>
      <c r="BB152" s="1">
        <v>0</v>
      </c>
      <c r="BC152" s="3">
        <v>27</v>
      </c>
      <c r="BD152" s="3">
        <v>27</v>
      </c>
      <c r="BE152" s="3">
        <v>28784</v>
      </c>
      <c r="BF152" s="3">
        <v>11500</v>
      </c>
      <c r="BG152" s="241">
        <v>6</v>
      </c>
      <c r="BH152" s="242">
        <v>6</v>
      </c>
      <c r="BI152" s="242">
        <v>6210</v>
      </c>
      <c r="BJ152" s="243">
        <v>0</v>
      </c>
      <c r="BK152">
        <v>1</v>
      </c>
      <c r="BL152">
        <v>10</v>
      </c>
      <c r="BM152">
        <v>0</v>
      </c>
      <c r="BN152">
        <v>10000</v>
      </c>
      <c r="BO152">
        <v>0</v>
      </c>
      <c r="BP152">
        <v>0</v>
      </c>
      <c r="BQ152">
        <v>0</v>
      </c>
      <c r="BR152">
        <v>0</v>
      </c>
      <c r="BS152">
        <v>0</v>
      </c>
      <c r="BT152">
        <v>0</v>
      </c>
      <c r="BU152">
        <v>0</v>
      </c>
      <c r="BV152">
        <v>0</v>
      </c>
      <c r="BW152">
        <v>1</v>
      </c>
      <c r="BX152">
        <v>10</v>
      </c>
      <c r="BY152">
        <v>0</v>
      </c>
      <c r="BZ152">
        <v>1500</v>
      </c>
      <c r="CA152">
        <v>0</v>
      </c>
      <c r="CB152">
        <v>0</v>
      </c>
      <c r="CC152">
        <v>0</v>
      </c>
      <c r="CD152">
        <v>0</v>
      </c>
      <c r="CE152">
        <v>0</v>
      </c>
      <c r="CF152">
        <v>0</v>
      </c>
      <c r="CG152">
        <v>0</v>
      </c>
      <c r="CH152">
        <v>0</v>
      </c>
      <c r="CI152" s="244">
        <v>0</v>
      </c>
      <c r="CJ152" s="244">
        <v>0</v>
      </c>
      <c r="CK152" s="244">
        <v>0</v>
      </c>
      <c r="CL152" s="244">
        <v>0</v>
      </c>
      <c r="CM152" s="241">
        <v>1</v>
      </c>
      <c r="CN152" s="242">
        <v>10</v>
      </c>
      <c r="CO152" s="242">
        <v>0</v>
      </c>
      <c r="CP152" s="243">
        <v>1500</v>
      </c>
      <c r="CQ152" s="1">
        <v>6</v>
      </c>
      <c r="CR152" s="1">
        <v>6</v>
      </c>
      <c r="CS152" s="1">
        <v>4999</v>
      </c>
      <c r="CT152" s="1">
        <v>460</v>
      </c>
      <c r="CU152" s="1">
        <v>0</v>
      </c>
      <c r="CV152" s="1">
        <v>0</v>
      </c>
      <c r="CW152" s="1">
        <v>0</v>
      </c>
      <c r="CX152" s="1">
        <v>0</v>
      </c>
      <c r="CY152" s="1">
        <v>0</v>
      </c>
      <c r="CZ152" s="1">
        <v>0</v>
      </c>
      <c r="DA152" s="1">
        <v>0</v>
      </c>
      <c r="DB152" s="1">
        <v>0</v>
      </c>
      <c r="DC152" s="1">
        <v>0</v>
      </c>
      <c r="DD152" s="1">
        <v>0</v>
      </c>
      <c r="DE152" s="1">
        <v>0</v>
      </c>
      <c r="DF152" s="1">
        <v>0</v>
      </c>
      <c r="DG152" s="1">
        <v>0</v>
      </c>
      <c r="DH152" s="1">
        <v>0</v>
      </c>
      <c r="DI152" s="1">
        <v>0</v>
      </c>
      <c r="DJ152" s="1">
        <v>0</v>
      </c>
      <c r="DK152" s="1">
        <v>0</v>
      </c>
      <c r="DL152" s="1">
        <v>0</v>
      </c>
      <c r="DM152" s="1">
        <v>0</v>
      </c>
      <c r="DN152" s="1">
        <v>0</v>
      </c>
      <c r="DO152" s="244">
        <v>0</v>
      </c>
      <c r="DP152" s="244">
        <v>0</v>
      </c>
      <c r="DQ152" s="244">
        <v>0</v>
      </c>
      <c r="DR152" s="244">
        <v>0</v>
      </c>
      <c r="DS152" s="241">
        <v>0</v>
      </c>
      <c r="DT152" s="242">
        <v>0</v>
      </c>
      <c r="DU152" s="242">
        <v>0</v>
      </c>
      <c r="DV152" s="243">
        <v>0</v>
      </c>
      <c r="DW152">
        <v>2</v>
      </c>
      <c r="DX152">
        <v>11</v>
      </c>
      <c r="DY152">
        <v>13591</v>
      </c>
      <c r="DZ152">
        <v>2000</v>
      </c>
      <c r="EA152">
        <v>0</v>
      </c>
      <c r="EB152">
        <v>0</v>
      </c>
      <c r="EC152">
        <v>0</v>
      </c>
      <c r="ED152">
        <v>0</v>
      </c>
      <c r="EE152">
        <v>1</v>
      </c>
      <c r="EF152">
        <v>1</v>
      </c>
      <c r="EG152">
        <v>0</v>
      </c>
      <c r="EH152">
        <v>700</v>
      </c>
      <c r="EI152">
        <v>0</v>
      </c>
      <c r="EJ152">
        <v>0</v>
      </c>
      <c r="EK152">
        <v>0</v>
      </c>
      <c r="EL152">
        <v>0</v>
      </c>
      <c r="EM152">
        <v>0</v>
      </c>
      <c r="EN152">
        <v>0</v>
      </c>
      <c r="EO152">
        <v>0</v>
      </c>
      <c r="EP152">
        <v>0</v>
      </c>
      <c r="EQ152">
        <v>0</v>
      </c>
      <c r="ER152">
        <v>0</v>
      </c>
      <c r="ES152">
        <v>0</v>
      </c>
      <c r="ET152">
        <v>0</v>
      </c>
      <c r="EU152" s="244">
        <v>1</v>
      </c>
      <c r="EV152" s="244">
        <v>1</v>
      </c>
      <c r="EW152" s="244">
        <v>0</v>
      </c>
      <c r="EX152" s="244">
        <v>700</v>
      </c>
      <c r="EY152" s="241">
        <v>0</v>
      </c>
      <c r="EZ152" s="242">
        <v>0</v>
      </c>
      <c r="FA152" s="242">
        <v>0</v>
      </c>
      <c r="FB152" s="243">
        <v>0</v>
      </c>
      <c r="FC152">
        <v>0</v>
      </c>
      <c r="FD152">
        <v>0</v>
      </c>
      <c r="FE152">
        <v>0</v>
      </c>
      <c r="FF152">
        <v>6</v>
      </c>
      <c r="FG152">
        <v>0</v>
      </c>
      <c r="FH152">
        <v>900000</v>
      </c>
      <c r="FI152">
        <v>0</v>
      </c>
      <c r="FJ152">
        <v>0</v>
      </c>
      <c r="FK152">
        <v>2</v>
      </c>
      <c r="FL152">
        <v>460</v>
      </c>
      <c r="FM152">
        <v>0</v>
      </c>
      <c r="FN152">
        <v>0</v>
      </c>
      <c r="FO152">
        <v>0</v>
      </c>
      <c r="FP152">
        <v>6</v>
      </c>
      <c r="FQ152">
        <v>0</v>
      </c>
      <c r="FR152">
        <v>900000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2</v>
      </c>
      <c r="GR152">
        <v>5000</v>
      </c>
      <c r="GS152">
        <v>0</v>
      </c>
      <c r="GT152">
        <v>0</v>
      </c>
      <c r="GU152">
        <v>600</v>
      </c>
      <c r="GV152">
        <v>600</v>
      </c>
      <c r="GW152">
        <v>24</v>
      </c>
      <c r="GX152">
        <v>1630</v>
      </c>
      <c r="GY152">
        <v>13</v>
      </c>
      <c r="GZ152">
        <v>20545</v>
      </c>
      <c r="HA152">
        <v>0</v>
      </c>
      <c r="HB152">
        <v>0</v>
      </c>
      <c r="HC152">
        <v>0</v>
      </c>
      <c r="HD152">
        <v>0</v>
      </c>
      <c r="HE152">
        <v>0</v>
      </c>
      <c r="HF152">
        <v>0</v>
      </c>
      <c r="HG152">
        <v>0</v>
      </c>
      <c r="HH152">
        <v>0</v>
      </c>
      <c r="HI152">
        <v>0</v>
      </c>
      <c r="HJ152">
        <v>0</v>
      </c>
      <c r="HK152">
        <v>0</v>
      </c>
      <c r="HL152">
        <v>2</v>
      </c>
      <c r="HM152">
        <v>7</v>
      </c>
      <c r="HN152">
        <v>0</v>
      </c>
      <c r="HO152">
        <v>0</v>
      </c>
      <c r="HP152">
        <v>0</v>
      </c>
      <c r="HQ152" s="139">
        <v>3</v>
      </c>
      <c r="HR152" s="140">
        <v>4</v>
      </c>
      <c r="HS152" s="140">
        <v>0</v>
      </c>
      <c r="HT152" s="140">
        <v>0</v>
      </c>
      <c r="HU152" s="140">
        <v>0</v>
      </c>
      <c r="HV152" s="139">
        <v>1</v>
      </c>
      <c r="HW152" s="140">
        <v>0</v>
      </c>
      <c r="HX152" s="140">
        <v>0</v>
      </c>
      <c r="HY152" s="140">
        <v>0</v>
      </c>
      <c r="HZ152" s="140">
        <v>0</v>
      </c>
      <c r="IA152" s="139">
        <v>0</v>
      </c>
      <c r="IB152" s="140">
        <v>0</v>
      </c>
      <c r="IC152" s="140">
        <v>0</v>
      </c>
      <c r="ID152" s="140">
        <v>0</v>
      </c>
      <c r="IE152" s="140">
        <v>0</v>
      </c>
      <c r="IF152" s="139">
        <v>6</v>
      </c>
      <c r="IG152" s="140">
        <v>11</v>
      </c>
      <c r="IH152" s="140">
        <v>0</v>
      </c>
      <c r="II152" s="140">
        <v>0</v>
      </c>
      <c r="IJ152" s="140">
        <v>0</v>
      </c>
      <c r="IK152" s="140">
        <v>2</v>
      </c>
      <c r="IL152" s="140">
        <v>0</v>
      </c>
      <c r="IM152" s="140">
        <v>0</v>
      </c>
      <c r="IN152" s="139">
        <v>2</v>
      </c>
      <c r="IO152" s="140">
        <v>1</v>
      </c>
      <c r="IP152" s="140">
        <v>0</v>
      </c>
      <c r="IQ152" s="140">
        <v>0</v>
      </c>
      <c r="IR152" s="141">
        <v>1</v>
      </c>
      <c r="IS152" s="139">
        <v>0</v>
      </c>
      <c r="IT152" s="141">
        <v>4</v>
      </c>
      <c r="IU152" s="141">
        <v>9</v>
      </c>
      <c r="IV152" s="141">
        <v>8</v>
      </c>
      <c r="IW152" s="180">
        <v>17</v>
      </c>
      <c r="IX152" s="182">
        <v>0.35294117647058826</v>
      </c>
      <c r="IY152" s="182">
        <v>5.8823529411764705E-2</v>
      </c>
      <c r="IZ152" s="183">
        <v>0</v>
      </c>
      <c r="JA152" s="140">
        <v>0</v>
      </c>
      <c r="JB152" s="140">
        <v>0</v>
      </c>
      <c r="JC152" s="1" t="s">
        <v>427</v>
      </c>
      <c r="JD152" s="1" t="s">
        <v>427</v>
      </c>
      <c r="JE152" s="1" t="s">
        <v>427</v>
      </c>
      <c r="JF152" s="1" t="s">
        <v>426</v>
      </c>
      <c r="JG152" s="1">
        <v>0</v>
      </c>
      <c r="JH152" s="1">
        <v>0</v>
      </c>
      <c r="JI152" s="284"/>
      <c r="JM152" s="261"/>
      <c r="JN152" s="262"/>
      <c r="JO152" s="284"/>
      <c r="JP152" s="284"/>
    </row>
    <row r="153" spans="1:276" x14ac:dyDescent="0.25">
      <c r="A153" s="2">
        <f>IF(OR('Table 1'!$L$2="All Regions",'Table 1'!$L$2=" "), 1,IF('Table 1'!$L$2='DATA TEMPLATE 1617'!L153,1,0))</f>
        <v>1</v>
      </c>
      <c r="B153" s="2">
        <f>IF(OR('Table 1'!$L$3="All Disciplines",'Table 1'!$L$3=" "), 1,IF('Table 1'!$L$3='DATA TEMPLATE 1617'!M153,1,0))</f>
        <v>1</v>
      </c>
      <c r="C153" s="2">
        <f>IF(OR('Table 1'!$L$4="All Organisations",'Table 1'!$L$4=" "), 1,IF('Table 1'!$L$4='DATA TEMPLATE 1617'!N153,1,0))</f>
        <v>1</v>
      </c>
      <c r="D153" s="2">
        <f t="shared" si="6"/>
        <v>3</v>
      </c>
      <c r="E153" s="236">
        <f>IF('Table 2'!$L$2="All Diverse Led",$IZ153,IF('Table 2'!$L$2='DATA TEMPLATE 1617'!JG153,4,0))</f>
        <v>0</v>
      </c>
      <c r="F153" s="236">
        <f>IF('Table 2'!$L$2="All Diverse Led",$IZ153,IF('Table 2'!$L$2='DATA TEMPLATE 1617'!JH153,4,0))</f>
        <v>0</v>
      </c>
      <c r="G153" s="237">
        <f t="shared" si="7"/>
        <v>0</v>
      </c>
      <c r="H153" s="1" t="s">
        <v>471</v>
      </c>
      <c r="I153" s="1">
        <v>0</v>
      </c>
      <c r="J153" s="1" t="b">
        <v>0</v>
      </c>
      <c r="K153" s="284">
        <v>151</v>
      </c>
      <c r="L153" t="s">
        <v>439</v>
      </c>
      <c r="M153" t="s">
        <v>438</v>
      </c>
      <c r="N153" s="323" t="s">
        <v>460</v>
      </c>
      <c r="O153" s="76">
        <v>8851491</v>
      </c>
      <c r="P153" s="76">
        <v>2206050</v>
      </c>
      <c r="Q153" s="76">
        <v>3297272</v>
      </c>
      <c r="R153" s="76">
        <v>1975000</v>
      </c>
      <c r="S153" s="76">
        <v>0</v>
      </c>
      <c r="T153" s="76">
        <v>16329813</v>
      </c>
      <c r="U153">
        <v>11045778</v>
      </c>
      <c r="V153">
        <v>543764</v>
      </c>
      <c r="W153">
        <v>2105275</v>
      </c>
      <c r="X153">
        <v>1437454</v>
      </c>
      <c r="Y153">
        <v>189678</v>
      </c>
      <c r="AB153">
        <v>1632865</v>
      </c>
      <c r="AC153">
        <v>0</v>
      </c>
      <c r="AD153">
        <v>16954814</v>
      </c>
      <c r="AE153" s="1">
        <v>156</v>
      </c>
      <c r="AF153" s="1">
        <v>145</v>
      </c>
      <c r="AG153" s="1">
        <v>105713</v>
      </c>
      <c r="AH153" s="1">
        <v>26276</v>
      </c>
      <c r="AI153" s="1">
        <v>2</v>
      </c>
      <c r="AJ153" s="1">
        <v>2</v>
      </c>
      <c r="AK153" s="1">
        <v>0</v>
      </c>
      <c r="AL153" s="1">
        <v>2000</v>
      </c>
      <c r="AM153" s="1">
        <v>35</v>
      </c>
      <c r="AN153" s="1">
        <v>44</v>
      </c>
      <c r="AO153" s="1">
        <v>0</v>
      </c>
      <c r="AP153" s="1">
        <v>170000</v>
      </c>
      <c r="AQ153" s="1">
        <v>37</v>
      </c>
      <c r="AR153" s="1">
        <v>30</v>
      </c>
      <c r="AS153" s="1">
        <v>23070</v>
      </c>
      <c r="AT153" s="1">
        <v>0</v>
      </c>
      <c r="AU153" s="1">
        <v>0</v>
      </c>
      <c r="AV153" s="1">
        <v>0</v>
      </c>
      <c r="AW153" s="1">
        <v>0</v>
      </c>
      <c r="AX153" s="1">
        <v>0</v>
      </c>
      <c r="AY153" s="1">
        <v>0</v>
      </c>
      <c r="AZ153" s="1">
        <v>0</v>
      </c>
      <c r="BA153" s="1">
        <v>0</v>
      </c>
      <c r="BB153" s="1">
        <v>0</v>
      </c>
      <c r="BC153" s="3">
        <v>37</v>
      </c>
      <c r="BD153" s="3">
        <v>46</v>
      </c>
      <c r="BE153" s="3">
        <v>0</v>
      </c>
      <c r="BF153" s="3">
        <v>172000</v>
      </c>
      <c r="BG153" s="241">
        <v>37</v>
      </c>
      <c r="BH153" s="242">
        <v>30</v>
      </c>
      <c r="BI153" s="242">
        <v>23070</v>
      </c>
      <c r="BJ153" s="24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s="244">
        <v>0</v>
      </c>
      <c r="CJ153" s="244">
        <v>0</v>
      </c>
      <c r="CK153" s="244">
        <v>0</v>
      </c>
      <c r="CL153" s="244">
        <v>0</v>
      </c>
      <c r="CM153" s="241">
        <v>0</v>
      </c>
      <c r="CN153" s="242">
        <v>0</v>
      </c>
      <c r="CO153" s="242">
        <v>0</v>
      </c>
      <c r="CP153" s="243">
        <v>0</v>
      </c>
      <c r="CQ153" s="1">
        <v>0</v>
      </c>
      <c r="CR153" s="1">
        <v>0</v>
      </c>
      <c r="CS153" s="1">
        <v>0</v>
      </c>
      <c r="CT153" s="1">
        <v>0</v>
      </c>
      <c r="CU153" s="1">
        <v>0</v>
      </c>
      <c r="CV153" s="1">
        <v>0</v>
      </c>
      <c r="CW153" s="1">
        <v>0</v>
      </c>
      <c r="CX153" s="1">
        <v>0</v>
      </c>
      <c r="CY153" s="1">
        <v>0</v>
      </c>
      <c r="CZ153" s="1">
        <v>0</v>
      </c>
      <c r="DA153" s="1">
        <v>0</v>
      </c>
      <c r="DB153" s="1">
        <v>0</v>
      </c>
      <c r="DC153" s="1">
        <v>0</v>
      </c>
      <c r="DD153" s="1">
        <v>0</v>
      </c>
      <c r="DE153" s="1">
        <v>0</v>
      </c>
      <c r="DF153" s="1">
        <v>0</v>
      </c>
      <c r="DG153" s="1">
        <v>0</v>
      </c>
      <c r="DH153" s="1">
        <v>0</v>
      </c>
      <c r="DI153" s="1">
        <v>0</v>
      </c>
      <c r="DJ153" s="1">
        <v>0</v>
      </c>
      <c r="DK153" s="1">
        <v>0</v>
      </c>
      <c r="DL153" s="1">
        <v>0</v>
      </c>
      <c r="DM153" s="1">
        <v>0</v>
      </c>
      <c r="DN153" s="1">
        <v>0</v>
      </c>
      <c r="DO153" s="244">
        <v>0</v>
      </c>
      <c r="DP153" s="244">
        <v>0</v>
      </c>
      <c r="DQ153" s="244">
        <v>0</v>
      </c>
      <c r="DR153" s="244">
        <v>0</v>
      </c>
      <c r="DS153" s="241">
        <v>0</v>
      </c>
      <c r="DT153" s="242">
        <v>0</v>
      </c>
      <c r="DU153" s="242">
        <v>0</v>
      </c>
      <c r="DV153" s="24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s="244">
        <v>0</v>
      </c>
      <c r="EV153" s="244">
        <v>0</v>
      </c>
      <c r="EW153" s="244">
        <v>0</v>
      </c>
      <c r="EX153" s="244">
        <v>0</v>
      </c>
      <c r="EY153" s="241">
        <v>0</v>
      </c>
      <c r="EZ153" s="242">
        <v>0</v>
      </c>
      <c r="FA153" s="242">
        <v>0</v>
      </c>
      <c r="FB153" s="243">
        <v>0</v>
      </c>
      <c r="FC153">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11</v>
      </c>
      <c r="GR153">
        <v>36000</v>
      </c>
      <c r="GS153">
        <v>0</v>
      </c>
      <c r="GT153">
        <v>0</v>
      </c>
      <c r="GU153">
        <v>208000</v>
      </c>
      <c r="GV153">
        <v>36000</v>
      </c>
      <c r="GW153">
        <v>1800</v>
      </c>
      <c r="GX153">
        <v>1900000</v>
      </c>
      <c r="GY153">
        <v>0</v>
      </c>
      <c r="GZ153">
        <v>0</v>
      </c>
      <c r="HA153">
        <v>0</v>
      </c>
      <c r="HB153">
        <v>0</v>
      </c>
      <c r="HC153">
        <v>0</v>
      </c>
      <c r="HD153">
        <v>0</v>
      </c>
      <c r="HE153">
        <v>0</v>
      </c>
      <c r="HF153">
        <v>0</v>
      </c>
      <c r="HG153">
        <v>0</v>
      </c>
      <c r="HH153">
        <v>0</v>
      </c>
      <c r="HI153">
        <v>0</v>
      </c>
      <c r="HJ153">
        <v>0</v>
      </c>
      <c r="HK153">
        <v>0</v>
      </c>
      <c r="HL153">
        <v>4</v>
      </c>
      <c r="HM153">
        <v>9</v>
      </c>
      <c r="HN153">
        <v>0</v>
      </c>
      <c r="HO153">
        <v>0</v>
      </c>
      <c r="HP153">
        <v>0</v>
      </c>
      <c r="HQ153" s="139">
        <v>7</v>
      </c>
      <c r="HR153" s="140">
        <v>3</v>
      </c>
      <c r="HS153" s="140">
        <v>0</v>
      </c>
      <c r="HT153" s="140">
        <v>0</v>
      </c>
      <c r="HU153" s="140">
        <v>0</v>
      </c>
      <c r="HV153" s="139">
        <v>0</v>
      </c>
      <c r="HW153" s="140">
        <v>0</v>
      </c>
      <c r="HX153" s="140">
        <v>0</v>
      </c>
      <c r="HY153" s="140">
        <v>0</v>
      </c>
      <c r="HZ153" s="140">
        <v>0</v>
      </c>
      <c r="IA153" s="139">
        <v>0</v>
      </c>
      <c r="IB153" s="140">
        <v>0</v>
      </c>
      <c r="IC153" s="140">
        <v>0</v>
      </c>
      <c r="ID153" s="140">
        <v>0</v>
      </c>
      <c r="IE153" s="140">
        <v>0</v>
      </c>
      <c r="IF153" s="139">
        <v>11</v>
      </c>
      <c r="IG153" s="140">
        <v>12</v>
      </c>
      <c r="IH153" s="140">
        <v>0</v>
      </c>
      <c r="II153" s="140">
        <v>0</v>
      </c>
      <c r="IJ153" s="140">
        <v>0</v>
      </c>
      <c r="IK153" s="140">
        <v>3</v>
      </c>
      <c r="IL153" s="140">
        <v>0</v>
      </c>
      <c r="IM153" s="140">
        <v>0</v>
      </c>
      <c r="IN153" s="139">
        <v>3</v>
      </c>
      <c r="IO153" s="140">
        <v>0</v>
      </c>
      <c r="IP153" s="140">
        <v>0</v>
      </c>
      <c r="IQ153" s="140">
        <v>0</v>
      </c>
      <c r="IR153" s="141">
        <v>0</v>
      </c>
      <c r="IS153" s="139">
        <v>0</v>
      </c>
      <c r="IT153" s="141">
        <v>2</v>
      </c>
      <c r="IU153" s="141">
        <v>13</v>
      </c>
      <c r="IV153" s="141">
        <v>10</v>
      </c>
      <c r="IW153" s="180">
        <v>23</v>
      </c>
      <c r="IX153" s="182">
        <v>0.21739130434782608</v>
      </c>
      <c r="IY153" s="182">
        <v>0</v>
      </c>
      <c r="IZ153" s="183">
        <v>0</v>
      </c>
      <c r="JA153" s="140">
        <v>0</v>
      </c>
      <c r="JB153" s="140">
        <v>0</v>
      </c>
      <c r="JC153" s="1" t="s">
        <v>427</v>
      </c>
      <c r="JD153" s="1" t="s">
        <v>427</v>
      </c>
      <c r="JE153" s="1" t="s">
        <v>426</v>
      </c>
      <c r="JF153" s="1" t="s">
        <v>427</v>
      </c>
      <c r="JG153" s="1">
        <v>0</v>
      </c>
      <c r="JH153" s="1">
        <v>0</v>
      </c>
      <c r="JI153" s="284"/>
      <c r="JM153" s="261"/>
      <c r="JN153" s="262"/>
      <c r="JO153" s="284"/>
      <c r="JP153" s="284"/>
    </row>
    <row r="154" spans="1:276" x14ac:dyDescent="0.25">
      <c r="A154" s="2">
        <f>IF(OR('Table 1'!$L$2="All Regions",'Table 1'!$L$2=" "), 1,IF('Table 1'!$L$2='DATA TEMPLATE 1617'!L154,1,0))</f>
        <v>1</v>
      </c>
      <c r="B154" s="2">
        <f>IF(OR('Table 1'!$L$3="All Disciplines",'Table 1'!$L$3=" "), 1,IF('Table 1'!$L$3='DATA TEMPLATE 1617'!M154,1,0))</f>
        <v>1</v>
      </c>
      <c r="C154" s="2">
        <f>IF(OR('Table 1'!$L$4="All Organisations",'Table 1'!$L$4=" "), 1,IF('Table 1'!$L$4='DATA TEMPLATE 1617'!N154,1,0))</f>
        <v>1</v>
      </c>
      <c r="D154" s="2">
        <f t="shared" si="6"/>
        <v>3</v>
      </c>
      <c r="E154" s="236">
        <f>IF('Table 2'!$L$2="All Diverse Led",$IZ154,IF('Table 2'!$L$2='DATA TEMPLATE 1617'!JG154,4,0))</f>
        <v>2</v>
      </c>
      <c r="F154" s="236">
        <f>IF('Table 2'!$L$2="All Diverse Led",$IZ154,IF('Table 2'!$L$2='DATA TEMPLATE 1617'!JH154,4,0))</f>
        <v>2</v>
      </c>
      <c r="G154" s="237">
        <f t="shared" si="7"/>
        <v>4</v>
      </c>
      <c r="H154" s="1" t="s">
        <v>471</v>
      </c>
      <c r="I154" s="1">
        <v>0</v>
      </c>
      <c r="J154" s="1" t="b">
        <v>0</v>
      </c>
      <c r="K154" s="284">
        <v>152</v>
      </c>
      <c r="L154" t="s">
        <v>439</v>
      </c>
      <c r="M154" t="s">
        <v>438</v>
      </c>
      <c r="N154" s="323" t="s">
        <v>459</v>
      </c>
      <c r="O154" s="76">
        <v>483197</v>
      </c>
      <c r="P154" s="76">
        <v>128999</v>
      </c>
      <c r="Q154" s="76">
        <v>70702</v>
      </c>
      <c r="R154" s="76">
        <v>0</v>
      </c>
      <c r="S154" s="76">
        <v>0</v>
      </c>
      <c r="T154" s="76">
        <v>682898</v>
      </c>
      <c r="U154">
        <v>98605</v>
      </c>
      <c r="V154">
        <v>45634</v>
      </c>
      <c r="W154">
        <v>180813</v>
      </c>
      <c r="X154">
        <v>44027</v>
      </c>
      <c r="Y154">
        <v>31210</v>
      </c>
      <c r="AB154">
        <v>274913</v>
      </c>
      <c r="AC154">
        <v>5977</v>
      </c>
      <c r="AD154">
        <v>681179</v>
      </c>
      <c r="AE154" s="1">
        <v>113</v>
      </c>
      <c r="AF154" s="1">
        <v>113</v>
      </c>
      <c r="AG154" s="1">
        <v>21570</v>
      </c>
      <c r="AH154" s="1">
        <v>27145</v>
      </c>
      <c r="AI154" s="1">
        <v>0</v>
      </c>
      <c r="AJ154" s="1">
        <v>0</v>
      </c>
      <c r="AK154" s="1">
        <v>0</v>
      </c>
      <c r="AL154" s="1">
        <v>0</v>
      </c>
      <c r="AM154" s="1">
        <v>0</v>
      </c>
      <c r="AN154" s="1">
        <v>0</v>
      </c>
      <c r="AO154" s="1">
        <v>0</v>
      </c>
      <c r="AP154" s="1">
        <v>0</v>
      </c>
      <c r="AQ154" s="1">
        <v>0</v>
      </c>
      <c r="AR154" s="1">
        <v>0</v>
      </c>
      <c r="AS154" s="1">
        <v>0</v>
      </c>
      <c r="AT154" s="1">
        <v>0</v>
      </c>
      <c r="AU154" s="1">
        <v>0</v>
      </c>
      <c r="AV154" s="1">
        <v>0</v>
      </c>
      <c r="AW154" s="1">
        <v>0</v>
      </c>
      <c r="AX154" s="1">
        <v>0</v>
      </c>
      <c r="AY154" s="1">
        <v>0</v>
      </c>
      <c r="AZ154" s="1">
        <v>0</v>
      </c>
      <c r="BA154" s="1">
        <v>0</v>
      </c>
      <c r="BB154" s="1">
        <v>0</v>
      </c>
      <c r="BC154" s="3">
        <v>0</v>
      </c>
      <c r="BD154" s="3">
        <v>0</v>
      </c>
      <c r="BE154" s="3">
        <v>0</v>
      </c>
      <c r="BF154" s="3">
        <v>0</v>
      </c>
      <c r="BG154" s="241">
        <v>0</v>
      </c>
      <c r="BH154" s="242">
        <v>0</v>
      </c>
      <c r="BI154" s="242">
        <v>0</v>
      </c>
      <c r="BJ154" s="243">
        <v>0</v>
      </c>
      <c r="BK154">
        <v>14</v>
      </c>
      <c r="BL154">
        <v>60</v>
      </c>
      <c r="BM154">
        <v>0</v>
      </c>
      <c r="BN154">
        <v>1050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s="244">
        <v>0</v>
      </c>
      <c r="CJ154" s="244">
        <v>0</v>
      </c>
      <c r="CK154" s="244">
        <v>0</v>
      </c>
      <c r="CL154" s="244">
        <v>0</v>
      </c>
      <c r="CM154" s="241">
        <v>0</v>
      </c>
      <c r="CN154" s="242">
        <v>0</v>
      </c>
      <c r="CO154" s="242">
        <v>0</v>
      </c>
      <c r="CP154" s="243">
        <v>0</v>
      </c>
      <c r="CQ154" s="1">
        <v>0</v>
      </c>
      <c r="CR154" s="1">
        <v>0</v>
      </c>
      <c r="CS154" s="1">
        <v>0</v>
      </c>
      <c r="CT154" s="1">
        <v>0</v>
      </c>
      <c r="CU154" s="1">
        <v>0</v>
      </c>
      <c r="CV154" s="1">
        <v>0</v>
      </c>
      <c r="CW154" s="1">
        <v>0</v>
      </c>
      <c r="CX154" s="1">
        <v>0</v>
      </c>
      <c r="CY154" s="1">
        <v>0</v>
      </c>
      <c r="CZ154" s="1">
        <v>0</v>
      </c>
      <c r="DA154" s="1">
        <v>0</v>
      </c>
      <c r="DB154" s="1">
        <v>0</v>
      </c>
      <c r="DC154" s="1">
        <v>0</v>
      </c>
      <c r="DD154" s="1">
        <v>0</v>
      </c>
      <c r="DE154" s="1">
        <v>0</v>
      </c>
      <c r="DF154" s="1">
        <v>0</v>
      </c>
      <c r="DG154" s="1">
        <v>0</v>
      </c>
      <c r="DH154" s="1">
        <v>0</v>
      </c>
      <c r="DI154" s="1">
        <v>0</v>
      </c>
      <c r="DJ154" s="1">
        <v>0</v>
      </c>
      <c r="DK154" s="1">
        <v>0</v>
      </c>
      <c r="DL154" s="1">
        <v>0</v>
      </c>
      <c r="DM154" s="1">
        <v>0</v>
      </c>
      <c r="DN154" s="1">
        <v>0</v>
      </c>
      <c r="DO154" s="244">
        <v>0</v>
      </c>
      <c r="DP154" s="244">
        <v>0</v>
      </c>
      <c r="DQ154" s="244">
        <v>0</v>
      </c>
      <c r="DR154" s="244">
        <v>0</v>
      </c>
      <c r="DS154" s="241">
        <v>0</v>
      </c>
      <c r="DT154" s="242">
        <v>0</v>
      </c>
      <c r="DU154" s="242">
        <v>0</v>
      </c>
      <c r="DV154" s="243">
        <v>0</v>
      </c>
      <c r="DW154">
        <v>8</v>
      </c>
      <c r="DX154">
        <v>8</v>
      </c>
      <c r="DY154">
        <v>2655</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s="244">
        <v>0</v>
      </c>
      <c r="EV154" s="244">
        <v>0</v>
      </c>
      <c r="EW154" s="244">
        <v>0</v>
      </c>
      <c r="EX154" s="244">
        <v>0</v>
      </c>
      <c r="EY154" s="241">
        <v>0</v>
      </c>
      <c r="EZ154" s="242">
        <v>0</v>
      </c>
      <c r="FA154" s="242">
        <v>0</v>
      </c>
      <c r="FB154" s="243">
        <v>0</v>
      </c>
      <c r="FC154">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1</v>
      </c>
      <c r="GN154">
        <v>1100</v>
      </c>
      <c r="GO154">
        <v>5</v>
      </c>
      <c r="GP154">
        <v>1100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6</v>
      </c>
      <c r="HM154">
        <v>9</v>
      </c>
      <c r="HN154">
        <v>0</v>
      </c>
      <c r="HO154">
        <v>0</v>
      </c>
      <c r="HP154">
        <v>0</v>
      </c>
      <c r="HQ154" s="139">
        <v>1</v>
      </c>
      <c r="HR154" s="140">
        <v>2</v>
      </c>
      <c r="HS154" s="140">
        <v>0</v>
      </c>
      <c r="HT154" s="140">
        <v>0</v>
      </c>
      <c r="HU154" s="140">
        <v>0</v>
      </c>
      <c r="HV154" s="139">
        <v>0</v>
      </c>
      <c r="HW154" s="140">
        <v>0</v>
      </c>
      <c r="HX154" s="140">
        <v>0</v>
      </c>
      <c r="HY154" s="140">
        <v>0</v>
      </c>
      <c r="HZ154" s="140">
        <v>0</v>
      </c>
      <c r="IA154" s="139">
        <v>0</v>
      </c>
      <c r="IB154" s="140">
        <v>0</v>
      </c>
      <c r="IC154" s="140">
        <v>0</v>
      </c>
      <c r="ID154" s="140">
        <v>0</v>
      </c>
      <c r="IE154" s="140">
        <v>0</v>
      </c>
      <c r="IF154" s="139">
        <v>7</v>
      </c>
      <c r="IG154" s="140">
        <v>11</v>
      </c>
      <c r="IH154" s="140">
        <v>0</v>
      </c>
      <c r="II154" s="140">
        <v>0</v>
      </c>
      <c r="IJ154" s="140">
        <v>0</v>
      </c>
      <c r="IK154" s="140">
        <v>3</v>
      </c>
      <c r="IL154" s="140">
        <v>0</v>
      </c>
      <c r="IM154" s="140">
        <v>0</v>
      </c>
      <c r="IN154" s="139">
        <v>3</v>
      </c>
      <c r="IO154" s="140">
        <v>0</v>
      </c>
      <c r="IP154" s="140">
        <v>0</v>
      </c>
      <c r="IQ154" s="140">
        <v>0</v>
      </c>
      <c r="IR154" s="141">
        <v>0</v>
      </c>
      <c r="IS154" s="139">
        <v>0</v>
      </c>
      <c r="IT154" s="141">
        <v>13</v>
      </c>
      <c r="IU154" s="141">
        <v>15</v>
      </c>
      <c r="IV154" s="141">
        <v>3</v>
      </c>
      <c r="IW154" s="180">
        <v>18</v>
      </c>
      <c r="IX154" s="182">
        <v>0.88888888888888884</v>
      </c>
      <c r="IY154" s="182">
        <v>0</v>
      </c>
      <c r="IZ154" s="183">
        <v>2</v>
      </c>
      <c r="JA154" s="140" t="s">
        <v>541</v>
      </c>
      <c r="JB154" s="140">
        <v>0</v>
      </c>
      <c r="JC154" s="1" t="s">
        <v>426</v>
      </c>
      <c r="JD154" s="1" t="s">
        <v>427</v>
      </c>
      <c r="JE154" s="1" t="s">
        <v>427</v>
      </c>
      <c r="JF154" s="1" t="s">
        <v>427</v>
      </c>
      <c r="JG154" s="140" t="s">
        <v>541</v>
      </c>
      <c r="JH154" s="1">
        <v>0</v>
      </c>
      <c r="JI154" s="284"/>
      <c r="JM154" s="261"/>
      <c r="JN154" s="262"/>
      <c r="JO154" s="284"/>
      <c r="JP154" s="284"/>
    </row>
    <row r="155" spans="1:276" x14ac:dyDescent="0.25">
      <c r="A155" s="2">
        <f>IF(OR('Table 1'!$L$2="All Regions",'Table 1'!$L$2=" "), 1,IF('Table 1'!$L$2='DATA TEMPLATE 1617'!L155,1,0))</f>
        <v>1</v>
      </c>
      <c r="B155" s="2">
        <f>IF(OR('Table 1'!$L$3="All Disciplines",'Table 1'!$L$3=" "), 1,IF('Table 1'!$L$3='DATA TEMPLATE 1617'!M155,1,0))</f>
        <v>1</v>
      </c>
      <c r="C155" s="2">
        <f>IF(OR('Table 1'!$L$4="All Organisations",'Table 1'!$L$4=" "), 1,IF('Table 1'!$L$4='DATA TEMPLATE 1617'!N155,1,0))</f>
        <v>1</v>
      </c>
      <c r="D155" s="2">
        <f t="shared" si="6"/>
        <v>3</v>
      </c>
      <c r="E155" s="236">
        <f>IF('Table 2'!$L$2="All Diverse Led",$IZ155,IF('Table 2'!$L$2='DATA TEMPLATE 1617'!JG155,4,0))</f>
        <v>0</v>
      </c>
      <c r="F155" s="236">
        <f>IF('Table 2'!$L$2="All Diverse Led",$IZ155,IF('Table 2'!$L$2='DATA TEMPLATE 1617'!JH155,4,0))</f>
        <v>0</v>
      </c>
      <c r="G155" s="237">
        <f t="shared" si="7"/>
        <v>0</v>
      </c>
      <c r="H155" s="1" t="s">
        <v>471</v>
      </c>
      <c r="I155" s="1">
        <v>0</v>
      </c>
      <c r="J155" s="1" t="b">
        <v>0</v>
      </c>
      <c r="K155" s="284">
        <v>153</v>
      </c>
      <c r="L155" t="s">
        <v>439</v>
      </c>
      <c r="M155" t="s">
        <v>438</v>
      </c>
      <c r="N155" s="323" t="s">
        <v>460</v>
      </c>
      <c r="O155" s="76">
        <v>836709</v>
      </c>
      <c r="P155" s="76">
        <v>1875996</v>
      </c>
      <c r="Q155" s="76">
        <v>357081</v>
      </c>
      <c r="R155" s="76">
        <v>0</v>
      </c>
      <c r="S155" s="76">
        <v>0</v>
      </c>
      <c r="T155" s="76">
        <v>3069786</v>
      </c>
      <c r="U155">
        <v>2217328</v>
      </c>
      <c r="V155">
        <v>81167</v>
      </c>
      <c r="W155">
        <v>226079</v>
      </c>
      <c r="X155">
        <v>31543</v>
      </c>
      <c r="Y155">
        <v>34668</v>
      </c>
      <c r="AB155">
        <v>519721</v>
      </c>
      <c r="AC155">
        <v>0</v>
      </c>
      <c r="AD155">
        <v>3110506</v>
      </c>
      <c r="AE155" s="1">
        <v>153</v>
      </c>
      <c r="AF155" s="1">
        <v>141</v>
      </c>
      <c r="AG155" s="1">
        <v>0</v>
      </c>
      <c r="AH155" s="1">
        <v>47610</v>
      </c>
      <c r="AI155" s="1">
        <v>3</v>
      </c>
      <c r="AJ155" s="1">
        <v>2</v>
      </c>
      <c r="AK155" s="1">
        <v>0</v>
      </c>
      <c r="AL155" s="1">
        <v>800</v>
      </c>
      <c r="AM155" s="1">
        <v>0</v>
      </c>
      <c r="AN155" s="1">
        <v>0</v>
      </c>
      <c r="AO155" s="1">
        <v>0</v>
      </c>
      <c r="AP155" s="1">
        <v>0</v>
      </c>
      <c r="AQ155" s="1">
        <v>57</v>
      </c>
      <c r="AR155" s="1">
        <v>45</v>
      </c>
      <c r="AS155" s="1">
        <v>0</v>
      </c>
      <c r="AT155" s="1">
        <v>7077</v>
      </c>
      <c r="AU155" s="1">
        <v>2</v>
      </c>
      <c r="AV155" s="1">
        <v>1</v>
      </c>
      <c r="AW155" s="1">
        <v>0</v>
      </c>
      <c r="AX155" s="1">
        <v>160</v>
      </c>
      <c r="AY155" s="1">
        <v>0</v>
      </c>
      <c r="AZ155" s="1">
        <v>0</v>
      </c>
      <c r="BA155" s="1">
        <v>0</v>
      </c>
      <c r="BB155" s="1">
        <v>0</v>
      </c>
      <c r="BC155" s="3">
        <v>3</v>
      </c>
      <c r="BD155" s="3">
        <v>2</v>
      </c>
      <c r="BE155" s="3">
        <v>0</v>
      </c>
      <c r="BF155" s="3">
        <v>800</v>
      </c>
      <c r="BG155" s="241">
        <v>59</v>
      </c>
      <c r="BH155" s="242">
        <v>46</v>
      </c>
      <c r="BI155" s="242">
        <v>0</v>
      </c>
      <c r="BJ155" s="243">
        <v>7237</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s="244">
        <v>0</v>
      </c>
      <c r="CJ155" s="244">
        <v>0</v>
      </c>
      <c r="CK155" s="244">
        <v>0</v>
      </c>
      <c r="CL155" s="244">
        <v>0</v>
      </c>
      <c r="CM155" s="241">
        <v>0</v>
      </c>
      <c r="CN155" s="242">
        <v>0</v>
      </c>
      <c r="CO155" s="242">
        <v>0</v>
      </c>
      <c r="CP155" s="243">
        <v>0</v>
      </c>
      <c r="CQ155" s="1">
        <v>0</v>
      </c>
      <c r="CR155" s="1">
        <v>0</v>
      </c>
      <c r="CS155" s="1">
        <v>0</v>
      </c>
      <c r="CT155" s="1">
        <v>0</v>
      </c>
      <c r="CU155" s="1">
        <v>0</v>
      </c>
      <c r="CV155" s="1">
        <v>0</v>
      </c>
      <c r="CW155" s="1">
        <v>0</v>
      </c>
      <c r="CX155" s="1">
        <v>0</v>
      </c>
      <c r="CY155" s="1">
        <v>0</v>
      </c>
      <c r="CZ155" s="1">
        <v>0</v>
      </c>
      <c r="DA155" s="1">
        <v>0</v>
      </c>
      <c r="DB155" s="1">
        <v>0</v>
      </c>
      <c r="DC155" s="1">
        <v>0</v>
      </c>
      <c r="DD155" s="1">
        <v>0</v>
      </c>
      <c r="DE155" s="1">
        <v>0</v>
      </c>
      <c r="DF155" s="1">
        <v>0</v>
      </c>
      <c r="DG155" s="1">
        <v>0</v>
      </c>
      <c r="DH155" s="1">
        <v>0</v>
      </c>
      <c r="DI155" s="1">
        <v>0</v>
      </c>
      <c r="DJ155" s="1">
        <v>0</v>
      </c>
      <c r="DK155" s="1">
        <v>0</v>
      </c>
      <c r="DL155" s="1">
        <v>0</v>
      </c>
      <c r="DM155" s="1">
        <v>0</v>
      </c>
      <c r="DN155" s="1">
        <v>0</v>
      </c>
      <c r="DO155" s="244">
        <v>0</v>
      </c>
      <c r="DP155" s="244">
        <v>0</v>
      </c>
      <c r="DQ155" s="244">
        <v>0</v>
      </c>
      <c r="DR155" s="244">
        <v>0</v>
      </c>
      <c r="DS155" s="241">
        <v>0</v>
      </c>
      <c r="DT155" s="242">
        <v>0</v>
      </c>
      <c r="DU155" s="242">
        <v>0</v>
      </c>
      <c r="DV155" s="243">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s="244">
        <v>0</v>
      </c>
      <c r="EV155" s="244">
        <v>0</v>
      </c>
      <c r="EW155" s="244">
        <v>0</v>
      </c>
      <c r="EX155" s="244">
        <v>0</v>
      </c>
      <c r="EY155" s="241">
        <v>0</v>
      </c>
      <c r="EZ155" s="242">
        <v>0</v>
      </c>
      <c r="FA155" s="242">
        <v>0</v>
      </c>
      <c r="FB155" s="243">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2</v>
      </c>
      <c r="FX155">
        <v>120</v>
      </c>
      <c r="FY155">
        <v>0</v>
      </c>
      <c r="FZ155">
        <v>0</v>
      </c>
      <c r="GA155">
        <v>2</v>
      </c>
      <c r="GB155">
        <v>90</v>
      </c>
      <c r="GC155">
        <v>0</v>
      </c>
      <c r="GD155">
        <v>0</v>
      </c>
      <c r="GE155">
        <v>0</v>
      </c>
      <c r="GF155">
        <v>0</v>
      </c>
      <c r="GG155">
        <v>0</v>
      </c>
      <c r="GH155">
        <v>0</v>
      </c>
      <c r="GI155">
        <v>2</v>
      </c>
      <c r="GJ155">
        <v>500</v>
      </c>
      <c r="GK155">
        <v>0</v>
      </c>
      <c r="GL155">
        <v>0</v>
      </c>
      <c r="GM155">
        <v>4</v>
      </c>
      <c r="GN155">
        <v>23700</v>
      </c>
      <c r="GO155">
        <v>0</v>
      </c>
      <c r="GP155">
        <v>0</v>
      </c>
      <c r="GQ155">
        <v>0</v>
      </c>
      <c r="GR155">
        <v>0</v>
      </c>
      <c r="GS155">
        <v>16000</v>
      </c>
      <c r="GT155">
        <v>0</v>
      </c>
      <c r="GU155">
        <v>0</v>
      </c>
      <c r="GV155">
        <v>0</v>
      </c>
      <c r="GW155">
        <v>15</v>
      </c>
      <c r="GX155">
        <v>2000</v>
      </c>
      <c r="GY155">
        <v>0</v>
      </c>
      <c r="GZ155">
        <v>0</v>
      </c>
      <c r="HA155">
        <v>0</v>
      </c>
      <c r="HB155">
        <v>0</v>
      </c>
      <c r="HC155">
        <v>2</v>
      </c>
      <c r="HD155">
        <v>2</v>
      </c>
      <c r="HE155">
        <v>2</v>
      </c>
      <c r="HF155">
        <v>2</v>
      </c>
      <c r="HG155">
        <v>4</v>
      </c>
      <c r="HH155">
        <v>0</v>
      </c>
      <c r="HI155">
        <v>15</v>
      </c>
      <c r="HJ155">
        <v>5</v>
      </c>
      <c r="HK155">
        <v>0</v>
      </c>
      <c r="HL155">
        <v>4</v>
      </c>
      <c r="HM155">
        <v>8</v>
      </c>
      <c r="HN155">
        <v>0</v>
      </c>
      <c r="HO155">
        <v>0</v>
      </c>
      <c r="HP155">
        <v>0</v>
      </c>
      <c r="HQ155" s="139">
        <v>1</v>
      </c>
      <c r="HR155" s="140">
        <v>1</v>
      </c>
      <c r="HS155" s="140">
        <v>0</v>
      </c>
      <c r="HT155" s="140">
        <v>0</v>
      </c>
      <c r="HU155" s="140">
        <v>0</v>
      </c>
      <c r="HV155" s="139">
        <v>0</v>
      </c>
      <c r="HW155" s="140">
        <v>0</v>
      </c>
      <c r="HX155" s="140">
        <v>0</v>
      </c>
      <c r="HY155" s="140">
        <v>0</v>
      </c>
      <c r="HZ155" s="140">
        <v>0</v>
      </c>
      <c r="IA155" s="139">
        <v>0</v>
      </c>
      <c r="IB155" s="140">
        <v>0</v>
      </c>
      <c r="IC155" s="140">
        <v>0</v>
      </c>
      <c r="ID155" s="140">
        <v>0</v>
      </c>
      <c r="IE155" s="140">
        <v>0</v>
      </c>
      <c r="IF155" s="139">
        <v>5</v>
      </c>
      <c r="IG155" s="140">
        <v>9</v>
      </c>
      <c r="IH155" s="140">
        <v>0</v>
      </c>
      <c r="II155" s="140">
        <v>0</v>
      </c>
      <c r="IJ155" s="140">
        <v>0</v>
      </c>
      <c r="IK155" s="140">
        <v>0</v>
      </c>
      <c r="IL155" s="140">
        <v>0</v>
      </c>
      <c r="IM155" s="140">
        <v>0</v>
      </c>
      <c r="IN155" s="139">
        <v>0</v>
      </c>
      <c r="IO155" s="140">
        <v>0</v>
      </c>
      <c r="IP155" s="140">
        <v>0</v>
      </c>
      <c r="IQ155" s="140">
        <v>0</v>
      </c>
      <c r="IR155" s="141">
        <v>0</v>
      </c>
      <c r="IS155" s="139">
        <v>0</v>
      </c>
      <c r="IT155" s="141">
        <v>3</v>
      </c>
      <c r="IU155" s="141">
        <v>12</v>
      </c>
      <c r="IV155" s="141">
        <v>2</v>
      </c>
      <c r="IW155" s="180">
        <v>14</v>
      </c>
      <c r="IX155" s="182">
        <v>0.21428571428571427</v>
      </c>
      <c r="IY155" s="182">
        <v>0</v>
      </c>
      <c r="IZ155" s="183">
        <v>0</v>
      </c>
      <c r="JA155" s="140">
        <v>0</v>
      </c>
      <c r="JB155" s="140">
        <v>0</v>
      </c>
      <c r="JC155" s="1" t="s">
        <v>427</v>
      </c>
      <c r="JD155" s="1" t="s">
        <v>427</v>
      </c>
      <c r="JE155" s="1" t="s">
        <v>427</v>
      </c>
      <c r="JF155" s="1" t="s">
        <v>427</v>
      </c>
      <c r="JG155" s="1">
        <v>0</v>
      </c>
      <c r="JH155" s="1">
        <v>0</v>
      </c>
      <c r="JI155" s="284"/>
      <c r="JM155" s="261"/>
      <c r="JN155" s="262"/>
      <c r="JO155" s="284"/>
      <c r="JP155" s="284"/>
    </row>
    <row r="156" spans="1:276" x14ac:dyDescent="0.25">
      <c r="A156" s="2">
        <f>IF(OR('Table 1'!$L$2="All Regions",'Table 1'!$L$2=" "), 1,IF('Table 1'!$L$2='DATA TEMPLATE 1617'!L156,1,0))</f>
        <v>1</v>
      </c>
      <c r="B156" s="2">
        <f>IF(OR('Table 1'!$L$3="All Disciplines",'Table 1'!$L$3=" "), 1,IF('Table 1'!$L$3='DATA TEMPLATE 1617'!M156,1,0))</f>
        <v>1</v>
      </c>
      <c r="C156" s="2">
        <f>IF(OR('Table 1'!$L$4="All Organisations",'Table 1'!$L$4=" "), 1,IF('Table 1'!$L$4='DATA TEMPLATE 1617'!N156,1,0))</f>
        <v>1</v>
      </c>
      <c r="D156" s="2">
        <f t="shared" ref="D156:D184" si="8">SUM(A156:C156)</f>
        <v>3</v>
      </c>
      <c r="E156" s="236">
        <f>IF('Table 2'!$L$2="All Diverse Led",$IZ156,IF('Table 2'!$L$2='DATA TEMPLATE 1617'!JG156,4,0))</f>
        <v>2</v>
      </c>
      <c r="F156" s="236">
        <f>IF('Table 2'!$L$2="All Diverse Led",$IZ156,IF('Table 2'!$L$2='DATA TEMPLATE 1617'!JH156,4,0))</f>
        <v>2</v>
      </c>
      <c r="G156" s="237">
        <f t="shared" si="7"/>
        <v>4</v>
      </c>
      <c r="H156" s="1" t="s">
        <v>471</v>
      </c>
      <c r="I156" s="1">
        <v>0</v>
      </c>
      <c r="J156" s="1" t="b">
        <v>0</v>
      </c>
      <c r="K156" s="284">
        <v>154</v>
      </c>
      <c r="L156" t="s">
        <v>439</v>
      </c>
      <c r="M156" t="s">
        <v>440</v>
      </c>
      <c r="N156" s="323" t="s">
        <v>458</v>
      </c>
      <c r="O156" s="76">
        <v>1593</v>
      </c>
      <c r="P156" s="76">
        <v>62055</v>
      </c>
      <c r="Q156" s="76">
        <v>6395</v>
      </c>
      <c r="R156" s="76">
        <v>0</v>
      </c>
      <c r="S156" s="76">
        <v>0</v>
      </c>
      <c r="T156" s="76">
        <v>70043</v>
      </c>
      <c r="U156">
        <v>13195</v>
      </c>
      <c r="V156">
        <v>0</v>
      </c>
      <c r="W156">
        <v>0</v>
      </c>
      <c r="X156">
        <v>5720</v>
      </c>
      <c r="Y156">
        <v>0</v>
      </c>
      <c r="AB156">
        <v>51551</v>
      </c>
      <c r="AC156">
        <v>2535</v>
      </c>
      <c r="AD156">
        <v>73001</v>
      </c>
      <c r="AE156" s="1">
        <v>7</v>
      </c>
      <c r="AF156" s="1">
        <v>7</v>
      </c>
      <c r="AG156" s="1">
        <v>0</v>
      </c>
      <c r="AH156" s="1">
        <v>726500</v>
      </c>
      <c r="AI156" s="1">
        <v>0</v>
      </c>
      <c r="AJ156" s="1">
        <v>0</v>
      </c>
      <c r="AK156" s="1">
        <v>0</v>
      </c>
      <c r="AL156" s="1">
        <v>0</v>
      </c>
      <c r="AM156" s="1">
        <v>0</v>
      </c>
      <c r="AN156" s="1">
        <v>0</v>
      </c>
      <c r="AO156" s="1">
        <v>0</v>
      </c>
      <c r="AP156" s="1">
        <v>0</v>
      </c>
      <c r="AQ156" s="1">
        <v>7</v>
      </c>
      <c r="AR156" s="1">
        <v>7</v>
      </c>
      <c r="AS156" s="1">
        <v>0</v>
      </c>
      <c r="AT156" s="1">
        <v>726500</v>
      </c>
      <c r="AU156" s="1">
        <v>0</v>
      </c>
      <c r="AV156" s="1">
        <v>0</v>
      </c>
      <c r="AW156" s="1">
        <v>0</v>
      </c>
      <c r="AX156" s="1">
        <v>0</v>
      </c>
      <c r="AY156" s="1">
        <v>0</v>
      </c>
      <c r="AZ156" s="1">
        <v>0</v>
      </c>
      <c r="BA156" s="1">
        <v>0</v>
      </c>
      <c r="BB156" s="1">
        <v>0</v>
      </c>
      <c r="BC156" s="3">
        <v>0</v>
      </c>
      <c r="BD156" s="3">
        <v>0</v>
      </c>
      <c r="BE156" s="3">
        <v>0</v>
      </c>
      <c r="BF156" s="3">
        <v>0</v>
      </c>
      <c r="BG156" s="241">
        <v>7</v>
      </c>
      <c r="BH156" s="242">
        <v>7</v>
      </c>
      <c r="BI156" s="242">
        <v>0</v>
      </c>
      <c r="BJ156" s="243">
        <v>726500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s="244">
        <v>0</v>
      </c>
      <c r="CJ156" s="244">
        <v>0</v>
      </c>
      <c r="CK156" s="244">
        <v>0</v>
      </c>
      <c r="CL156" s="244">
        <v>0</v>
      </c>
      <c r="CM156" s="241">
        <v>0</v>
      </c>
      <c r="CN156" s="242">
        <v>0</v>
      </c>
      <c r="CO156" s="242">
        <v>0</v>
      </c>
      <c r="CP156" s="243">
        <v>0</v>
      </c>
      <c r="CQ156" s="1">
        <v>0</v>
      </c>
      <c r="CR156" s="1">
        <v>0</v>
      </c>
      <c r="CS156" s="1">
        <v>0</v>
      </c>
      <c r="CT156" s="1">
        <v>0</v>
      </c>
      <c r="CU156" s="1">
        <v>0</v>
      </c>
      <c r="CV156" s="1">
        <v>0</v>
      </c>
      <c r="CW156" s="1">
        <v>0</v>
      </c>
      <c r="CX156" s="1">
        <v>0</v>
      </c>
      <c r="CY156" s="1">
        <v>0</v>
      </c>
      <c r="CZ156" s="1">
        <v>0</v>
      </c>
      <c r="DA156" s="1">
        <v>0</v>
      </c>
      <c r="DB156" s="1">
        <v>0</v>
      </c>
      <c r="DC156" s="1">
        <v>0</v>
      </c>
      <c r="DD156" s="1">
        <v>0</v>
      </c>
      <c r="DE156" s="1">
        <v>0</v>
      </c>
      <c r="DF156" s="1">
        <v>0</v>
      </c>
      <c r="DG156" s="1">
        <v>0</v>
      </c>
      <c r="DH156" s="1">
        <v>0</v>
      </c>
      <c r="DI156" s="1">
        <v>0</v>
      </c>
      <c r="DJ156" s="1">
        <v>0</v>
      </c>
      <c r="DK156" s="1">
        <v>0</v>
      </c>
      <c r="DL156" s="1">
        <v>0</v>
      </c>
      <c r="DM156" s="1">
        <v>0</v>
      </c>
      <c r="DN156" s="1">
        <v>0</v>
      </c>
      <c r="DO156" s="244">
        <v>0</v>
      </c>
      <c r="DP156" s="244">
        <v>0</v>
      </c>
      <c r="DQ156" s="244">
        <v>0</v>
      </c>
      <c r="DR156" s="244">
        <v>0</v>
      </c>
      <c r="DS156" s="241">
        <v>0</v>
      </c>
      <c r="DT156" s="242">
        <v>0</v>
      </c>
      <c r="DU156" s="242">
        <v>0</v>
      </c>
      <c r="DV156" s="243">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s="244">
        <v>0</v>
      </c>
      <c r="EV156" s="244">
        <v>0</v>
      </c>
      <c r="EW156" s="244">
        <v>0</v>
      </c>
      <c r="EX156" s="244">
        <v>0</v>
      </c>
      <c r="EY156" s="241">
        <v>0</v>
      </c>
      <c r="EZ156" s="242">
        <v>0</v>
      </c>
      <c r="FA156" s="242">
        <v>0</v>
      </c>
      <c r="FB156" s="243">
        <v>0</v>
      </c>
      <c r="FC156">
        <v>0</v>
      </c>
      <c r="FD156">
        <v>0</v>
      </c>
      <c r="FE156">
        <v>0</v>
      </c>
      <c r="FF156">
        <v>0</v>
      </c>
      <c r="FG156">
        <v>0</v>
      </c>
      <c r="FH156">
        <v>0</v>
      </c>
      <c r="FI156">
        <v>0</v>
      </c>
      <c r="FJ156">
        <v>0</v>
      </c>
      <c r="FK156">
        <v>0</v>
      </c>
      <c r="FL156">
        <v>0</v>
      </c>
      <c r="FM156">
        <v>0</v>
      </c>
      <c r="FN156">
        <v>0</v>
      </c>
      <c r="FO156">
        <v>0</v>
      </c>
      <c r="FP156">
        <v>0</v>
      </c>
      <c r="FQ156">
        <v>0</v>
      </c>
      <c r="FR156">
        <v>0</v>
      </c>
      <c r="FS156">
        <v>0</v>
      </c>
      <c r="FT156">
        <v>0</v>
      </c>
      <c r="FU156">
        <v>0</v>
      </c>
      <c r="FV156">
        <v>0</v>
      </c>
      <c r="FW156">
        <v>0</v>
      </c>
      <c r="FX156">
        <v>0</v>
      </c>
      <c r="FY156">
        <v>0</v>
      </c>
      <c r="FZ156">
        <v>0</v>
      </c>
      <c r="GA156">
        <v>0</v>
      </c>
      <c r="GB156">
        <v>0</v>
      </c>
      <c r="GC156">
        <v>0</v>
      </c>
      <c r="GD156">
        <v>0</v>
      </c>
      <c r="GE156">
        <v>0</v>
      </c>
      <c r="GF156">
        <v>0</v>
      </c>
      <c r="GG156">
        <v>0</v>
      </c>
      <c r="GH156">
        <v>0</v>
      </c>
      <c r="GI156">
        <v>0</v>
      </c>
      <c r="GJ156">
        <v>0</v>
      </c>
      <c r="GK156">
        <v>0</v>
      </c>
      <c r="GL156">
        <v>0</v>
      </c>
      <c r="GM156">
        <v>2</v>
      </c>
      <c r="GN156">
        <v>0</v>
      </c>
      <c r="GO156">
        <v>2</v>
      </c>
      <c r="GP156">
        <v>0</v>
      </c>
      <c r="GQ156">
        <v>2</v>
      </c>
      <c r="GR156">
        <v>500</v>
      </c>
      <c r="GS156">
        <v>0</v>
      </c>
      <c r="GT156">
        <v>225</v>
      </c>
      <c r="GU156">
        <v>0</v>
      </c>
      <c r="GV156">
        <v>500</v>
      </c>
      <c r="GW156">
        <v>0</v>
      </c>
      <c r="GX156">
        <v>0</v>
      </c>
      <c r="GY156">
        <v>0</v>
      </c>
      <c r="GZ156">
        <v>0</v>
      </c>
      <c r="HA156">
        <v>0</v>
      </c>
      <c r="HB156">
        <v>0</v>
      </c>
      <c r="HC156">
        <v>0</v>
      </c>
      <c r="HD156">
        <v>0</v>
      </c>
      <c r="HE156">
        <v>0</v>
      </c>
      <c r="HF156">
        <v>0</v>
      </c>
      <c r="HG156">
        <v>2</v>
      </c>
      <c r="HH156">
        <v>0</v>
      </c>
      <c r="HI156">
        <v>0</v>
      </c>
      <c r="HJ156">
        <v>0</v>
      </c>
      <c r="HK156">
        <v>0</v>
      </c>
      <c r="HL156">
        <v>5</v>
      </c>
      <c r="HM156">
        <v>6</v>
      </c>
      <c r="HN156">
        <v>0</v>
      </c>
      <c r="HO156">
        <v>0</v>
      </c>
      <c r="HP156">
        <v>0</v>
      </c>
      <c r="HQ156" s="139">
        <v>0</v>
      </c>
      <c r="HR156" s="140">
        <v>0</v>
      </c>
      <c r="HS156" s="140">
        <v>0</v>
      </c>
      <c r="HT156" s="140">
        <v>0</v>
      </c>
      <c r="HU156" s="140">
        <v>0</v>
      </c>
      <c r="HV156" s="139">
        <v>0</v>
      </c>
      <c r="HW156" s="140">
        <v>0</v>
      </c>
      <c r="HX156" s="140">
        <v>0</v>
      </c>
      <c r="HY156" s="140">
        <v>0</v>
      </c>
      <c r="HZ156" s="140">
        <v>0</v>
      </c>
      <c r="IA156" s="139">
        <v>0</v>
      </c>
      <c r="IB156" s="140">
        <v>0</v>
      </c>
      <c r="IC156" s="140">
        <v>0</v>
      </c>
      <c r="ID156" s="140">
        <v>0</v>
      </c>
      <c r="IE156" s="140">
        <v>0</v>
      </c>
      <c r="IF156" s="139">
        <v>5</v>
      </c>
      <c r="IG156" s="140">
        <v>6</v>
      </c>
      <c r="IH156" s="140">
        <v>0</v>
      </c>
      <c r="II156" s="140">
        <v>0</v>
      </c>
      <c r="IJ156" s="140">
        <v>0</v>
      </c>
      <c r="IK156" s="140">
        <v>0</v>
      </c>
      <c r="IL156" s="140">
        <v>0</v>
      </c>
      <c r="IM156" s="140">
        <v>0</v>
      </c>
      <c r="IN156" s="139">
        <v>0</v>
      </c>
      <c r="IO156" s="140">
        <v>0</v>
      </c>
      <c r="IP156" s="140">
        <v>0</v>
      </c>
      <c r="IQ156" s="140">
        <v>0</v>
      </c>
      <c r="IR156" s="141">
        <v>0</v>
      </c>
      <c r="IS156" s="139">
        <v>1</v>
      </c>
      <c r="IT156" s="141">
        <v>9</v>
      </c>
      <c r="IU156" s="141">
        <v>11</v>
      </c>
      <c r="IV156" s="141">
        <v>0</v>
      </c>
      <c r="IW156" s="180">
        <v>11</v>
      </c>
      <c r="IX156" s="182">
        <v>0.81818181818181823</v>
      </c>
      <c r="IY156" s="182">
        <v>9.0909090909090912E-2</v>
      </c>
      <c r="IZ156" s="183">
        <v>2</v>
      </c>
      <c r="JA156" s="140" t="s">
        <v>541</v>
      </c>
      <c r="JB156" s="140">
        <v>0</v>
      </c>
      <c r="JC156" s="1" t="s">
        <v>426</v>
      </c>
      <c r="JD156" s="1" t="s">
        <v>427</v>
      </c>
      <c r="JE156" s="1" t="s">
        <v>427</v>
      </c>
      <c r="JF156" s="1" t="s">
        <v>427</v>
      </c>
      <c r="JG156" s="140" t="s">
        <v>541</v>
      </c>
      <c r="JH156" s="1">
        <v>0</v>
      </c>
      <c r="JI156" s="284"/>
      <c r="JM156" s="261"/>
      <c r="JN156" s="262"/>
      <c r="JO156" s="284"/>
      <c r="JP156" s="284"/>
    </row>
    <row r="157" spans="1:276" x14ac:dyDescent="0.25">
      <c r="A157" s="2">
        <f>IF(OR('Table 1'!$L$2="All Regions",'Table 1'!$L$2=" "), 1,IF('Table 1'!$L$2='DATA TEMPLATE 1617'!L157,1,0))</f>
        <v>1</v>
      </c>
      <c r="B157" s="2">
        <f>IF(OR('Table 1'!$L$3="All Disciplines",'Table 1'!$L$3=" "), 1,IF('Table 1'!$L$3='DATA TEMPLATE 1617'!M157,1,0))</f>
        <v>1</v>
      </c>
      <c r="C157" s="2">
        <f>IF(OR('Table 1'!$L$4="All Organisations",'Table 1'!$L$4=" "), 1,IF('Table 1'!$L$4='DATA TEMPLATE 1617'!N157,1,0))</f>
        <v>1</v>
      </c>
      <c r="D157" s="2">
        <f t="shared" si="8"/>
        <v>3</v>
      </c>
      <c r="E157" s="236">
        <f>IF('Table 2'!$L$2="All Diverse Led",$IZ157,IF('Table 2'!$L$2='DATA TEMPLATE 1617'!JG157,4,0))</f>
        <v>0</v>
      </c>
      <c r="F157" s="236">
        <f>IF('Table 2'!$L$2="All Diverse Led",$IZ157,IF('Table 2'!$L$2='DATA TEMPLATE 1617'!JH157,4,0))</f>
        <v>0</v>
      </c>
      <c r="G157" s="237">
        <f t="shared" si="7"/>
        <v>0</v>
      </c>
      <c r="H157" s="1" t="s">
        <v>471</v>
      </c>
      <c r="I157" s="1">
        <v>0</v>
      </c>
      <c r="J157" s="1" t="b">
        <v>0</v>
      </c>
      <c r="K157" s="284">
        <v>155</v>
      </c>
      <c r="L157" t="s">
        <v>439</v>
      </c>
      <c r="M157" t="s">
        <v>438</v>
      </c>
      <c r="N157" s="323" t="s">
        <v>459</v>
      </c>
      <c r="O157" s="76">
        <v>35569</v>
      </c>
      <c r="P157" s="76">
        <v>117234</v>
      </c>
      <c r="Q157" s="76">
        <v>181709</v>
      </c>
      <c r="R157" s="76">
        <v>0</v>
      </c>
      <c r="S157" s="76">
        <v>10000</v>
      </c>
      <c r="T157" s="76">
        <v>344512</v>
      </c>
      <c r="U157">
        <v>173454</v>
      </c>
      <c r="V157">
        <v>6479</v>
      </c>
      <c r="W157">
        <v>59623</v>
      </c>
      <c r="X157">
        <v>25000</v>
      </c>
      <c r="Y157">
        <v>2560</v>
      </c>
      <c r="AB157">
        <v>41711</v>
      </c>
      <c r="AC157">
        <v>0</v>
      </c>
      <c r="AD157">
        <v>308827</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v>
      </c>
      <c r="AV157" s="1">
        <v>0</v>
      </c>
      <c r="AW157" s="1">
        <v>0</v>
      </c>
      <c r="AX157" s="1">
        <v>0</v>
      </c>
      <c r="AY157" s="1">
        <v>0</v>
      </c>
      <c r="AZ157" s="1">
        <v>0</v>
      </c>
      <c r="BA157" s="1">
        <v>0</v>
      </c>
      <c r="BB157" s="1">
        <v>0</v>
      </c>
      <c r="BC157" s="3">
        <v>0</v>
      </c>
      <c r="BD157" s="3">
        <v>0</v>
      </c>
      <c r="BE157" s="3">
        <v>0</v>
      </c>
      <c r="BF157" s="3">
        <v>0</v>
      </c>
      <c r="BG157" s="241">
        <v>0</v>
      </c>
      <c r="BH157" s="242">
        <v>0</v>
      </c>
      <c r="BI157" s="242">
        <v>0</v>
      </c>
      <c r="BJ157" s="243">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s="244">
        <v>0</v>
      </c>
      <c r="CJ157" s="244">
        <v>0</v>
      </c>
      <c r="CK157" s="244">
        <v>0</v>
      </c>
      <c r="CL157" s="244">
        <v>0</v>
      </c>
      <c r="CM157" s="241">
        <v>0</v>
      </c>
      <c r="CN157" s="242">
        <v>0</v>
      </c>
      <c r="CO157" s="242">
        <v>0</v>
      </c>
      <c r="CP157" s="243">
        <v>0</v>
      </c>
      <c r="CQ157" s="1">
        <v>0</v>
      </c>
      <c r="CR157" s="1">
        <v>0</v>
      </c>
      <c r="CS157" s="1">
        <v>0</v>
      </c>
      <c r="CT157" s="1">
        <v>0</v>
      </c>
      <c r="CU157" s="1">
        <v>0</v>
      </c>
      <c r="CV157" s="1">
        <v>0</v>
      </c>
      <c r="CW157" s="1">
        <v>0</v>
      </c>
      <c r="CX157" s="1">
        <v>0</v>
      </c>
      <c r="CY157" s="1">
        <v>0</v>
      </c>
      <c r="CZ157" s="1">
        <v>0</v>
      </c>
      <c r="DA157" s="1">
        <v>0</v>
      </c>
      <c r="DB157" s="1">
        <v>0</v>
      </c>
      <c r="DC157" s="1">
        <v>0</v>
      </c>
      <c r="DD157" s="1">
        <v>0</v>
      </c>
      <c r="DE157" s="1">
        <v>0</v>
      </c>
      <c r="DF157" s="1">
        <v>0</v>
      </c>
      <c r="DG157" s="1">
        <v>0</v>
      </c>
      <c r="DH157" s="1">
        <v>0</v>
      </c>
      <c r="DI157" s="1">
        <v>0</v>
      </c>
      <c r="DJ157" s="1">
        <v>0</v>
      </c>
      <c r="DK157" s="1">
        <v>0</v>
      </c>
      <c r="DL157" s="1">
        <v>0</v>
      </c>
      <c r="DM157" s="1">
        <v>0</v>
      </c>
      <c r="DN157" s="1">
        <v>0</v>
      </c>
      <c r="DO157" s="244">
        <v>0</v>
      </c>
      <c r="DP157" s="244">
        <v>0</v>
      </c>
      <c r="DQ157" s="244">
        <v>0</v>
      </c>
      <c r="DR157" s="244">
        <v>0</v>
      </c>
      <c r="DS157" s="241">
        <v>0</v>
      </c>
      <c r="DT157" s="242">
        <v>0</v>
      </c>
      <c r="DU157" s="242">
        <v>0</v>
      </c>
      <c r="DV157" s="243">
        <v>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s="244">
        <v>0</v>
      </c>
      <c r="EV157" s="244">
        <v>0</v>
      </c>
      <c r="EW157" s="244">
        <v>0</v>
      </c>
      <c r="EX157" s="244">
        <v>0</v>
      </c>
      <c r="EY157" s="241">
        <v>0</v>
      </c>
      <c r="EZ157" s="242">
        <v>0</v>
      </c>
      <c r="FA157" s="242">
        <v>0</v>
      </c>
      <c r="FB157" s="243">
        <v>0</v>
      </c>
      <c r="FC157">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0</v>
      </c>
      <c r="GG157">
        <v>0</v>
      </c>
      <c r="GH157">
        <v>0</v>
      </c>
      <c r="GI157">
        <v>0</v>
      </c>
      <c r="GJ157">
        <v>0</v>
      </c>
      <c r="GK157">
        <v>0</v>
      </c>
      <c r="GL157">
        <v>0</v>
      </c>
      <c r="GM157">
        <v>0</v>
      </c>
      <c r="GN157">
        <v>0</v>
      </c>
      <c r="GO157">
        <v>0</v>
      </c>
      <c r="GP157">
        <v>0</v>
      </c>
      <c r="GQ157">
        <v>0</v>
      </c>
      <c r="GR157">
        <v>0</v>
      </c>
      <c r="GS157">
        <v>0</v>
      </c>
      <c r="GT157">
        <v>0</v>
      </c>
      <c r="GU157">
        <v>0</v>
      </c>
      <c r="GV157">
        <v>0</v>
      </c>
      <c r="GW157">
        <v>0</v>
      </c>
      <c r="GX157">
        <v>0</v>
      </c>
      <c r="GY157">
        <v>0</v>
      </c>
      <c r="GZ157">
        <v>0</v>
      </c>
      <c r="HA157">
        <v>0</v>
      </c>
      <c r="HB157">
        <v>0</v>
      </c>
      <c r="HC157">
        <v>0</v>
      </c>
      <c r="HD157">
        <v>0</v>
      </c>
      <c r="HE157">
        <v>0</v>
      </c>
      <c r="HF157">
        <v>0</v>
      </c>
      <c r="HG157">
        <v>0</v>
      </c>
      <c r="HH157">
        <v>0</v>
      </c>
      <c r="HI157">
        <v>0</v>
      </c>
      <c r="HJ157">
        <v>0</v>
      </c>
      <c r="HK157">
        <v>0</v>
      </c>
      <c r="HL157">
        <v>5</v>
      </c>
      <c r="HM157">
        <v>2</v>
      </c>
      <c r="HN157">
        <v>0</v>
      </c>
      <c r="HO157">
        <v>0</v>
      </c>
      <c r="HP157">
        <v>0</v>
      </c>
      <c r="HQ157" s="139">
        <v>2</v>
      </c>
      <c r="HR157" s="140">
        <v>2</v>
      </c>
      <c r="HS157" s="140">
        <v>0</v>
      </c>
      <c r="HT157" s="140">
        <v>0</v>
      </c>
      <c r="HU157" s="140">
        <v>0</v>
      </c>
      <c r="HV157" s="139">
        <v>4</v>
      </c>
      <c r="HW157" s="140">
        <v>1</v>
      </c>
      <c r="HX157" s="140">
        <v>0</v>
      </c>
      <c r="HY157" s="140">
        <v>0</v>
      </c>
      <c r="HZ157" s="140">
        <v>0</v>
      </c>
      <c r="IA157" s="139">
        <v>0</v>
      </c>
      <c r="IB157" s="140">
        <v>0</v>
      </c>
      <c r="IC157" s="140">
        <v>0</v>
      </c>
      <c r="ID157" s="140">
        <v>0</v>
      </c>
      <c r="IE157" s="140">
        <v>0</v>
      </c>
      <c r="IF157" s="139">
        <v>11</v>
      </c>
      <c r="IG157" s="140">
        <v>5</v>
      </c>
      <c r="IH157" s="140">
        <v>0</v>
      </c>
      <c r="II157" s="140">
        <v>0</v>
      </c>
      <c r="IJ157" s="140">
        <v>0</v>
      </c>
      <c r="IK157" s="140">
        <v>3</v>
      </c>
      <c r="IL157" s="140">
        <v>0</v>
      </c>
      <c r="IM157" s="140">
        <v>0</v>
      </c>
      <c r="IN157" s="139">
        <v>3</v>
      </c>
      <c r="IO157" s="140">
        <v>1</v>
      </c>
      <c r="IP157" s="140">
        <v>0</v>
      </c>
      <c r="IQ157" s="140">
        <v>0</v>
      </c>
      <c r="IR157" s="141">
        <v>1</v>
      </c>
      <c r="IS157" s="139">
        <v>1</v>
      </c>
      <c r="IT157" s="141">
        <v>3</v>
      </c>
      <c r="IU157" s="141">
        <v>7</v>
      </c>
      <c r="IV157" s="141">
        <v>9</v>
      </c>
      <c r="IW157" s="180">
        <v>16</v>
      </c>
      <c r="IX157" s="182">
        <v>0.375</v>
      </c>
      <c r="IY157" s="182">
        <v>0.125</v>
      </c>
      <c r="IZ157" s="183">
        <v>0</v>
      </c>
      <c r="JA157" s="140">
        <v>0</v>
      </c>
      <c r="JB157" s="140">
        <v>0</v>
      </c>
      <c r="JC157" s="1" t="s">
        <v>427</v>
      </c>
      <c r="JD157" s="1" t="s">
        <v>427</v>
      </c>
      <c r="JE157" s="1" t="s">
        <v>427</v>
      </c>
      <c r="JF157" s="1" t="s">
        <v>426</v>
      </c>
      <c r="JG157" s="1">
        <v>0</v>
      </c>
      <c r="JH157" s="1">
        <v>0</v>
      </c>
      <c r="JI157" s="284"/>
      <c r="JM157" s="261"/>
      <c r="JN157" s="262"/>
      <c r="JO157" s="284"/>
      <c r="JP157" s="284"/>
    </row>
    <row r="158" spans="1:276" x14ac:dyDescent="0.25">
      <c r="A158" s="2">
        <f>IF(OR('Table 1'!$L$2="All Regions",'Table 1'!$L$2=" "), 1,IF('Table 1'!$L$2='DATA TEMPLATE 1617'!L158,1,0))</f>
        <v>1</v>
      </c>
      <c r="B158" s="2">
        <f>IF(OR('Table 1'!$L$3="All Disciplines",'Table 1'!$L$3=" "), 1,IF('Table 1'!$L$3='DATA TEMPLATE 1617'!M158,1,0))</f>
        <v>1</v>
      </c>
      <c r="C158" s="2">
        <f>IF(OR('Table 1'!$L$4="All Organisations",'Table 1'!$L$4=" "), 1,IF('Table 1'!$L$4='DATA TEMPLATE 1617'!N158,1,0))</f>
        <v>1</v>
      </c>
      <c r="D158" s="2">
        <f t="shared" si="8"/>
        <v>3</v>
      </c>
      <c r="E158" s="236">
        <f>IF('Table 2'!$L$2="All Diverse Led",$IZ158,IF('Table 2'!$L$2='DATA TEMPLATE 1617'!JG158,4,0))</f>
        <v>0</v>
      </c>
      <c r="F158" s="236">
        <f>IF('Table 2'!$L$2="All Diverse Led",$IZ158,IF('Table 2'!$L$2='DATA TEMPLATE 1617'!JH158,4,0))</f>
        <v>0</v>
      </c>
      <c r="G158" s="237">
        <f t="shared" si="7"/>
        <v>0</v>
      </c>
      <c r="H158" s="1" t="s">
        <v>471</v>
      </c>
      <c r="I158" s="1">
        <v>0</v>
      </c>
      <c r="J158" s="1" t="b">
        <v>0</v>
      </c>
      <c r="K158" s="284">
        <v>156</v>
      </c>
      <c r="L158" t="s">
        <v>439</v>
      </c>
      <c r="M158" t="s">
        <v>438</v>
      </c>
      <c r="N158" s="323" t="s">
        <v>460</v>
      </c>
      <c r="O158" s="76">
        <v>4172740</v>
      </c>
      <c r="P158" s="76">
        <v>337987</v>
      </c>
      <c r="Q158" s="76">
        <v>1573399</v>
      </c>
      <c r="R158" s="76">
        <v>0</v>
      </c>
      <c r="S158" s="76">
        <v>0</v>
      </c>
      <c r="T158" s="76">
        <v>6084126</v>
      </c>
      <c r="U158">
        <v>2780933</v>
      </c>
      <c r="V158">
        <v>116278</v>
      </c>
      <c r="W158">
        <v>220076</v>
      </c>
      <c r="X158">
        <v>330526</v>
      </c>
      <c r="Y158">
        <v>556865</v>
      </c>
      <c r="AB158">
        <v>234289</v>
      </c>
      <c r="AC158">
        <v>1670997</v>
      </c>
      <c r="AD158">
        <v>5909964</v>
      </c>
      <c r="AE158" s="1">
        <v>604</v>
      </c>
      <c r="AF158" s="1">
        <v>321</v>
      </c>
      <c r="AG158" s="1">
        <v>189022</v>
      </c>
      <c r="AH158" s="1">
        <v>0</v>
      </c>
      <c r="AI158" s="1">
        <v>0</v>
      </c>
      <c r="AJ158" s="1">
        <v>0</v>
      </c>
      <c r="AK158" s="1">
        <v>0</v>
      </c>
      <c r="AL158" s="1">
        <v>0</v>
      </c>
      <c r="AM158" s="1">
        <v>0</v>
      </c>
      <c r="AN158" s="1">
        <v>0</v>
      </c>
      <c r="AO158" s="1">
        <v>0</v>
      </c>
      <c r="AP158" s="1">
        <v>0</v>
      </c>
      <c r="AQ158" s="1">
        <v>0</v>
      </c>
      <c r="AR158" s="1">
        <v>0</v>
      </c>
      <c r="AS158" s="1">
        <v>0</v>
      </c>
      <c r="AT158" s="1">
        <v>0</v>
      </c>
      <c r="AU158" s="1">
        <v>0</v>
      </c>
      <c r="AV158" s="1">
        <v>0</v>
      </c>
      <c r="AW158" s="1">
        <v>0</v>
      </c>
      <c r="AX158" s="1">
        <v>0</v>
      </c>
      <c r="AY158" s="1">
        <v>0</v>
      </c>
      <c r="AZ158" s="1">
        <v>0</v>
      </c>
      <c r="BA158" s="1">
        <v>0</v>
      </c>
      <c r="BB158" s="1">
        <v>0</v>
      </c>
      <c r="BC158" s="3">
        <v>0</v>
      </c>
      <c r="BD158" s="3">
        <v>0</v>
      </c>
      <c r="BE158" s="3">
        <v>0</v>
      </c>
      <c r="BF158" s="3">
        <v>0</v>
      </c>
      <c r="BG158" s="241">
        <v>0</v>
      </c>
      <c r="BH158" s="242">
        <v>0</v>
      </c>
      <c r="BI158" s="242">
        <v>0</v>
      </c>
      <c r="BJ158" s="243">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s="244">
        <v>0</v>
      </c>
      <c r="CJ158" s="244">
        <v>0</v>
      </c>
      <c r="CK158" s="244">
        <v>0</v>
      </c>
      <c r="CL158" s="244">
        <v>0</v>
      </c>
      <c r="CM158" s="241">
        <v>0</v>
      </c>
      <c r="CN158" s="242">
        <v>0</v>
      </c>
      <c r="CO158" s="242">
        <v>0</v>
      </c>
      <c r="CP158" s="243">
        <v>0</v>
      </c>
      <c r="CQ158" s="1">
        <v>0</v>
      </c>
      <c r="CR158" s="1">
        <v>0</v>
      </c>
      <c r="CS158" s="1">
        <v>0</v>
      </c>
      <c r="CT158" s="1">
        <v>0</v>
      </c>
      <c r="CU158" s="1">
        <v>0</v>
      </c>
      <c r="CV158" s="1">
        <v>0</v>
      </c>
      <c r="CW158" s="1">
        <v>0</v>
      </c>
      <c r="CX158" s="1">
        <v>0</v>
      </c>
      <c r="CY158" s="1">
        <v>0</v>
      </c>
      <c r="CZ158" s="1">
        <v>0</v>
      </c>
      <c r="DA158" s="1">
        <v>0</v>
      </c>
      <c r="DB158" s="1">
        <v>0</v>
      </c>
      <c r="DC158" s="1">
        <v>0</v>
      </c>
      <c r="DD158" s="1">
        <v>0</v>
      </c>
      <c r="DE158" s="1">
        <v>0</v>
      </c>
      <c r="DF158" s="1">
        <v>0</v>
      </c>
      <c r="DG158" s="1">
        <v>0</v>
      </c>
      <c r="DH158" s="1">
        <v>0</v>
      </c>
      <c r="DI158" s="1">
        <v>0</v>
      </c>
      <c r="DJ158" s="1">
        <v>0</v>
      </c>
      <c r="DK158" s="1">
        <v>0</v>
      </c>
      <c r="DL158" s="1">
        <v>0</v>
      </c>
      <c r="DM158" s="1">
        <v>0</v>
      </c>
      <c r="DN158" s="1">
        <v>0</v>
      </c>
      <c r="DO158" s="244">
        <v>0</v>
      </c>
      <c r="DP158" s="244">
        <v>0</v>
      </c>
      <c r="DQ158" s="244">
        <v>0</v>
      </c>
      <c r="DR158" s="244">
        <v>0</v>
      </c>
      <c r="DS158" s="241">
        <v>0</v>
      </c>
      <c r="DT158" s="242">
        <v>0</v>
      </c>
      <c r="DU158" s="242">
        <v>0</v>
      </c>
      <c r="DV158" s="243">
        <v>0</v>
      </c>
      <c r="DW158">
        <v>0</v>
      </c>
      <c r="DX158">
        <v>0</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s="244">
        <v>0</v>
      </c>
      <c r="EV158" s="244">
        <v>0</v>
      </c>
      <c r="EW158" s="244">
        <v>0</v>
      </c>
      <c r="EX158" s="244">
        <v>0</v>
      </c>
      <c r="EY158" s="241">
        <v>0</v>
      </c>
      <c r="EZ158" s="242">
        <v>0</v>
      </c>
      <c r="FA158" s="242">
        <v>0</v>
      </c>
      <c r="FB158" s="243">
        <v>0</v>
      </c>
      <c r="FC158">
        <v>0</v>
      </c>
      <c r="FD158">
        <v>0</v>
      </c>
      <c r="FE158">
        <v>0</v>
      </c>
      <c r="FF158">
        <v>42</v>
      </c>
      <c r="FG158">
        <v>0</v>
      </c>
      <c r="FH158">
        <v>5250000</v>
      </c>
      <c r="FI158">
        <v>10</v>
      </c>
      <c r="FJ158">
        <v>110836</v>
      </c>
      <c r="FK158">
        <v>0</v>
      </c>
      <c r="FL158">
        <v>0</v>
      </c>
      <c r="FM158">
        <v>7</v>
      </c>
      <c r="FN158">
        <v>0</v>
      </c>
      <c r="FO158">
        <v>70000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5</v>
      </c>
      <c r="GR158">
        <v>11800</v>
      </c>
      <c r="GS158">
        <v>0</v>
      </c>
      <c r="GT158">
        <v>0</v>
      </c>
      <c r="GU158">
        <v>13205</v>
      </c>
      <c r="GV158">
        <v>8895</v>
      </c>
      <c r="GW158">
        <v>97</v>
      </c>
      <c r="GX158">
        <v>2657</v>
      </c>
      <c r="GY158">
        <v>0</v>
      </c>
      <c r="GZ158">
        <v>0</v>
      </c>
      <c r="HA158">
        <v>0</v>
      </c>
      <c r="HB158">
        <v>0</v>
      </c>
      <c r="HC158">
        <v>0</v>
      </c>
      <c r="HD158">
        <v>0</v>
      </c>
      <c r="HE158">
        <v>0</v>
      </c>
      <c r="HF158">
        <v>0</v>
      </c>
      <c r="HG158">
        <v>0</v>
      </c>
      <c r="HH158">
        <v>0</v>
      </c>
      <c r="HI158">
        <v>0</v>
      </c>
      <c r="HJ158">
        <v>0</v>
      </c>
      <c r="HK158">
        <v>0</v>
      </c>
      <c r="HL158">
        <v>3</v>
      </c>
      <c r="HM158">
        <v>4</v>
      </c>
      <c r="HN158">
        <v>0</v>
      </c>
      <c r="HO158">
        <v>0</v>
      </c>
      <c r="HP158">
        <v>0</v>
      </c>
      <c r="HQ158" s="139">
        <v>1</v>
      </c>
      <c r="HR158" s="140">
        <v>3</v>
      </c>
      <c r="HS158" s="140">
        <v>0</v>
      </c>
      <c r="HT158" s="140">
        <v>0</v>
      </c>
      <c r="HU158" s="140">
        <v>0</v>
      </c>
      <c r="HV158" s="139">
        <v>0</v>
      </c>
      <c r="HW158" s="140">
        <v>0</v>
      </c>
      <c r="HX158" s="140">
        <v>0</v>
      </c>
      <c r="HY158" s="140">
        <v>0</v>
      </c>
      <c r="HZ158" s="140">
        <v>0</v>
      </c>
      <c r="IA158" s="139">
        <v>0</v>
      </c>
      <c r="IB158" s="140">
        <v>0</v>
      </c>
      <c r="IC158" s="140">
        <v>0</v>
      </c>
      <c r="ID158" s="140">
        <v>0</v>
      </c>
      <c r="IE158" s="140">
        <v>0</v>
      </c>
      <c r="IF158" s="139">
        <v>4</v>
      </c>
      <c r="IG158" s="140">
        <v>7</v>
      </c>
      <c r="IH158" s="140">
        <v>0</v>
      </c>
      <c r="II158" s="140">
        <v>0</v>
      </c>
      <c r="IJ158" s="140">
        <v>0</v>
      </c>
      <c r="IK158" s="140">
        <v>1</v>
      </c>
      <c r="IL158" s="140">
        <v>0</v>
      </c>
      <c r="IM158" s="140">
        <v>0</v>
      </c>
      <c r="IN158" s="139">
        <v>1</v>
      </c>
      <c r="IO158" s="140">
        <v>1</v>
      </c>
      <c r="IP158" s="140">
        <v>0</v>
      </c>
      <c r="IQ158" s="140">
        <v>0</v>
      </c>
      <c r="IR158" s="141">
        <v>1</v>
      </c>
      <c r="IS158" s="139">
        <v>0</v>
      </c>
      <c r="IT158" s="141">
        <v>2</v>
      </c>
      <c r="IU158" s="141">
        <v>7</v>
      </c>
      <c r="IV158" s="141">
        <v>4</v>
      </c>
      <c r="IW158" s="180">
        <v>11</v>
      </c>
      <c r="IX158" s="182">
        <v>0.27272727272727271</v>
      </c>
      <c r="IY158" s="182">
        <v>9.0909090909090912E-2</v>
      </c>
      <c r="IZ158" s="183">
        <v>0</v>
      </c>
      <c r="JA158" s="140">
        <v>0</v>
      </c>
      <c r="JB158" s="140">
        <v>0</v>
      </c>
      <c r="JC158" s="1" t="s">
        <v>427</v>
      </c>
      <c r="JD158" s="1" t="s">
        <v>427</v>
      </c>
      <c r="JE158" s="1" t="s">
        <v>427</v>
      </c>
      <c r="JF158" s="1" t="s">
        <v>427</v>
      </c>
      <c r="JG158" s="1">
        <v>0</v>
      </c>
      <c r="JH158" s="1">
        <v>0</v>
      </c>
      <c r="JI158" s="284"/>
      <c r="JM158" s="261"/>
      <c r="JN158" s="262"/>
      <c r="JO158" s="284"/>
      <c r="JP158" s="284"/>
    </row>
    <row r="159" spans="1:276" x14ac:dyDescent="0.25">
      <c r="A159" s="2">
        <f>IF(OR('Table 1'!$L$2="All Regions",'Table 1'!$L$2=" "), 1,IF('Table 1'!$L$2='DATA TEMPLATE 1617'!L159,1,0))</f>
        <v>1</v>
      </c>
      <c r="B159" s="2">
        <f>IF(OR('Table 1'!$L$3="All Disciplines",'Table 1'!$L$3=" "), 1,IF('Table 1'!$L$3='DATA TEMPLATE 1617'!M159,1,0))</f>
        <v>1</v>
      </c>
      <c r="C159" s="2">
        <f>IF(OR('Table 1'!$L$4="All Organisations",'Table 1'!$L$4=" "), 1,IF('Table 1'!$L$4='DATA TEMPLATE 1617'!N159,1,0))</f>
        <v>1</v>
      </c>
      <c r="D159" s="2">
        <f t="shared" si="8"/>
        <v>3</v>
      </c>
      <c r="E159" s="236">
        <f>IF('Table 2'!$L$2="All Diverse Led",$IZ159,IF('Table 2'!$L$2='DATA TEMPLATE 1617'!JG159,4,0))</f>
        <v>0</v>
      </c>
      <c r="F159" s="236">
        <f>IF('Table 2'!$L$2="All Diverse Led",$IZ159,IF('Table 2'!$L$2='DATA TEMPLATE 1617'!JH159,4,0))</f>
        <v>0</v>
      </c>
      <c r="G159" s="237">
        <f t="shared" si="7"/>
        <v>0</v>
      </c>
      <c r="H159" s="1" t="s">
        <v>471</v>
      </c>
      <c r="I159" s="1">
        <v>0</v>
      </c>
      <c r="J159" s="1" t="b">
        <v>0</v>
      </c>
      <c r="K159" s="284">
        <v>157</v>
      </c>
      <c r="L159" t="s">
        <v>439</v>
      </c>
      <c r="M159" t="s">
        <v>438</v>
      </c>
      <c r="N159" s="323" t="s">
        <v>460</v>
      </c>
      <c r="O159" s="76">
        <v>97900</v>
      </c>
      <c r="P159" s="76">
        <v>70000</v>
      </c>
      <c r="Q159" s="76">
        <v>394785</v>
      </c>
      <c r="R159" s="76">
        <v>54480</v>
      </c>
      <c r="S159" s="76">
        <v>0</v>
      </c>
      <c r="T159" s="76">
        <v>617165</v>
      </c>
      <c r="U159">
        <v>248516</v>
      </c>
      <c r="V159">
        <v>10000</v>
      </c>
      <c r="W159">
        <v>218219</v>
      </c>
      <c r="X159">
        <v>150000</v>
      </c>
      <c r="Y159">
        <v>5000</v>
      </c>
      <c r="AB159">
        <v>136398</v>
      </c>
      <c r="AC159">
        <v>13000</v>
      </c>
      <c r="AD159">
        <v>781133</v>
      </c>
      <c r="AE159" s="1">
        <v>75</v>
      </c>
      <c r="AF159" s="1">
        <v>50</v>
      </c>
      <c r="AG159" s="1">
        <v>14941</v>
      </c>
      <c r="AH159" s="1">
        <v>13774</v>
      </c>
      <c r="AI159" s="1">
        <v>0</v>
      </c>
      <c r="AJ159" s="1">
        <v>0</v>
      </c>
      <c r="AK159" s="1">
        <v>0</v>
      </c>
      <c r="AL159" s="1">
        <v>0</v>
      </c>
      <c r="AM159" s="1">
        <v>3</v>
      </c>
      <c r="AN159" s="1">
        <v>3</v>
      </c>
      <c r="AO159" s="1">
        <v>120</v>
      </c>
      <c r="AP159" s="253">
        <v>0</v>
      </c>
      <c r="AQ159" s="1">
        <v>43</v>
      </c>
      <c r="AR159" s="1">
        <v>43</v>
      </c>
      <c r="AS159" s="1">
        <v>3815</v>
      </c>
      <c r="AT159" s="253">
        <v>0</v>
      </c>
      <c r="AU159" s="1">
        <v>0</v>
      </c>
      <c r="AV159" s="1">
        <v>0</v>
      </c>
      <c r="AW159" s="1">
        <v>0</v>
      </c>
      <c r="AX159" s="1">
        <v>0</v>
      </c>
      <c r="AY159" s="1">
        <v>3</v>
      </c>
      <c r="AZ159" s="1">
        <v>3</v>
      </c>
      <c r="BA159" s="1">
        <v>50</v>
      </c>
      <c r="BB159" s="253">
        <v>0</v>
      </c>
      <c r="BC159" s="3">
        <v>3</v>
      </c>
      <c r="BD159" s="3">
        <v>3</v>
      </c>
      <c r="BE159" s="3">
        <v>120</v>
      </c>
      <c r="BF159" s="3">
        <v>0</v>
      </c>
      <c r="BG159" s="241">
        <v>46</v>
      </c>
      <c r="BH159" s="242">
        <v>46</v>
      </c>
      <c r="BI159" s="242">
        <v>3865</v>
      </c>
      <c r="BJ159" s="243">
        <v>0</v>
      </c>
      <c r="BK159">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s="244">
        <v>0</v>
      </c>
      <c r="CJ159" s="244">
        <v>0</v>
      </c>
      <c r="CK159" s="244">
        <v>0</v>
      </c>
      <c r="CL159" s="244">
        <v>0</v>
      </c>
      <c r="CM159" s="241">
        <v>0</v>
      </c>
      <c r="CN159" s="242">
        <v>0</v>
      </c>
      <c r="CO159" s="242">
        <v>0</v>
      </c>
      <c r="CP159" s="243">
        <v>0</v>
      </c>
      <c r="CQ159" s="1">
        <v>0</v>
      </c>
      <c r="CR159" s="1">
        <v>0</v>
      </c>
      <c r="CS159" s="1">
        <v>0</v>
      </c>
      <c r="CT159" s="1">
        <v>0</v>
      </c>
      <c r="CU159" s="1">
        <v>0</v>
      </c>
      <c r="CV159" s="1">
        <v>0</v>
      </c>
      <c r="CW159" s="1">
        <v>0</v>
      </c>
      <c r="CX159" s="1">
        <v>0</v>
      </c>
      <c r="CY159" s="1">
        <v>0</v>
      </c>
      <c r="CZ159" s="1">
        <v>0</v>
      </c>
      <c r="DA159" s="1">
        <v>0</v>
      </c>
      <c r="DB159" s="1">
        <v>0</v>
      </c>
      <c r="DC159" s="1">
        <v>0</v>
      </c>
      <c r="DD159" s="1">
        <v>0</v>
      </c>
      <c r="DE159" s="1">
        <v>0</v>
      </c>
      <c r="DF159" s="1">
        <v>0</v>
      </c>
      <c r="DG159" s="1">
        <v>0</v>
      </c>
      <c r="DH159" s="1">
        <v>0</v>
      </c>
      <c r="DI159" s="1">
        <v>0</v>
      </c>
      <c r="DJ159" s="1">
        <v>0</v>
      </c>
      <c r="DK159" s="1">
        <v>0</v>
      </c>
      <c r="DL159" s="1">
        <v>0</v>
      </c>
      <c r="DM159" s="1">
        <v>0</v>
      </c>
      <c r="DN159" s="1">
        <v>0</v>
      </c>
      <c r="DO159" s="244">
        <v>0</v>
      </c>
      <c r="DP159" s="244">
        <v>0</v>
      </c>
      <c r="DQ159" s="244">
        <v>0</v>
      </c>
      <c r="DR159" s="244">
        <v>0</v>
      </c>
      <c r="DS159" s="241">
        <v>0</v>
      </c>
      <c r="DT159" s="242">
        <v>0</v>
      </c>
      <c r="DU159" s="242">
        <v>0</v>
      </c>
      <c r="DV159" s="243">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s="244">
        <v>0</v>
      </c>
      <c r="EV159" s="244">
        <v>0</v>
      </c>
      <c r="EW159" s="244">
        <v>0</v>
      </c>
      <c r="EX159" s="244">
        <v>0</v>
      </c>
      <c r="EY159" s="241">
        <v>0</v>
      </c>
      <c r="EZ159" s="242">
        <v>0</v>
      </c>
      <c r="FA159" s="242">
        <v>0</v>
      </c>
      <c r="FB159" s="243">
        <v>0</v>
      </c>
      <c r="FC159">
        <v>0</v>
      </c>
      <c r="FD159">
        <v>0</v>
      </c>
      <c r="FE159">
        <v>0</v>
      </c>
      <c r="FF159">
        <v>0</v>
      </c>
      <c r="FG159">
        <v>0</v>
      </c>
      <c r="FH159">
        <v>0</v>
      </c>
      <c r="FI159">
        <v>0</v>
      </c>
      <c r="FJ159">
        <v>0</v>
      </c>
      <c r="FK159">
        <v>0</v>
      </c>
      <c r="FL159">
        <v>0</v>
      </c>
      <c r="FM159">
        <v>0</v>
      </c>
      <c r="FN159">
        <v>0</v>
      </c>
      <c r="FO159">
        <v>0</v>
      </c>
      <c r="FP159">
        <v>2</v>
      </c>
      <c r="FQ159">
        <v>200000</v>
      </c>
      <c r="FR159">
        <v>200000</v>
      </c>
      <c r="FS159">
        <v>0</v>
      </c>
      <c r="FT159">
        <v>0</v>
      </c>
      <c r="FU159">
        <v>0</v>
      </c>
      <c r="FV159">
        <v>0</v>
      </c>
      <c r="FW159">
        <v>0</v>
      </c>
      <c r="FX159">
        <v>0</v>
      </c>
      <c r="FY159">
        <v>0</v>
      </c>
      <c r="FZ159">
        <v>0</v>
      </c>
      <c r="GA159">
        <v>0</v>
      </c>
      <c r="GB159">
        <v>0</v>
      </c>
      <c r="GC159">
        <v>0</v>
      </c>
      <c r="GD159">
        <v>0</v>
      </c>
      <c r="GE159">
        <v>0</v>
      </c>
      <c r="GF159">
        <v>0</v>
      </c>
      <c r="GG159">
        <v>0</v>
      </c>
      <c r="GH159">
        <v>0</v>
      </c>
      <c r="GI159">
        <v>0</v>
      </c>
      <c r="GJ159">
        <v>0</v>
      </c>
      <c r="GK159">
        <v>0</v>
      </c>
      <c r="GL159">
        <v>0</v>
      </c>
      <c r="GM159">
        <v>0</v>
      </c>
      <c r="GN159">
        <v>0</v>
      </c>
      <c r="GO159">
        <v>0</v>
      </c>
      <c r="GP159">
        <v>0</v>
      </c>
      <c r="GQ159">
        <v>0</v>
      </c>
      <c r="GR159">
        <v>0</v>
      </c>
      <c r="GS159">
        <v>0</v>
      </c>
      <c r="GT159">
        <v>0</v>
      </c>
      <c r="GU159">
        <v>0</v>
      </c>
      <c r="GV159">
        <v>0</v>
      </c>
      <c r="GW159">
        <v>0</v>
      </c>
      <c r="GX159">
        <v>0</v>
      </c>
      <c r="GY159">
        <v>0</v>
      </c>
      <c r="GZ159">
        <v>0</v>
      </c>
      <c r="HA159">
        <v>0</v>
      </c>
      <c r="HB159">
        <v>0</v>
      </c>
      <c r="HC159">
        <v>0</v>
      </c>
      <c r="HD159">
        <v>0</v>
      </c>
      <c r="HE159">
        <v>0</v>
      </c>
      <c r="HF159">
        <v>0</v>
      </c>
      <c r="HG159">
        <v>0</v>
      </c>
      <c r="HH159">
        <v>0</v>
      </c>
      <c r="HI159">
        <v>0</v>
      </c>
      <c r="HJ159">
        <v>0</v>
      </c>
      <c r="HK159">
        <v>0</v>
      </c>
      <c r="HL159">
        <v>5</v>
      </c>
      <c r="HM159">
        <v>5</v>
      </c>
      <c r="HN159">
        <v>0</v>
      </c>
      <c r="HO159">
        <v>0</v>
      </c>
      <c r="HP159">
        <v>0</v>
      </c>
      <c r="HQ159" s="139">
        <v>3</v>
      </c>
      <c r="HR159" s="140">
        <v>0</v>
      </c>
      <c r="HS159" s="140">
        <v>0</v>
      </c>
      <c r="HT159" s="140">
        <v>0</v>
      </c>
      <c r="HU159" s="140">
        <v>0</v>
      </c>
      <c r="HV159" s="139">
        <v>0</v>
      </c>
      <c r="HW159" s="140">
        <v>0</v>
      </c>
      <c r="HX159" s="140">
        <v>0</v>
      </c>
      <c r="HY159" s="140">
        <v>0</v>
      </c>
      <c r="HZ159" s="140">
        <v>0</v>
      </c>
      <c r="IA159" s="139">
        <v>0</v>
      </c>
      <c r="IB159" s="140">
        <v>0</v>
      </c>
      <c r="IC159" s="140">
        <v>0</v>
      </c>
      <c r="ID159" s="140">
        <v>0</v>
      </c>
      <c r="IE159" s="140">
        <v>0</v>
      </c>
      <c r="IF159" s="139">
        <v>8</v>
      </c>
      <c r="IG159" s="140">
        <v>5</v>
      </c>
      <c r="IH159" s="140">
        <v>0</v>
      </c>
      <c r="II159" s="140">
        <v>0</v>
      </c>
      <c r="IJ159" s="140">
        <v>0</v>
      </c>
      <c r="IK159" s="140">
        <v>0</v>
      </c>
      <c r="IL159" s="140">
        <v>0</v>
      </c>
      <c r="IM159" s="140">
        <v>0</v>
      </c>
      <c r="IN159" s="139">
        <v>0</v>
      </c>
      <c r="IO159" s="140">
        <v>0</v>
      </c>
      <c r="IP159" s="140">
        <v>0</v>
      </c>
      <c r="IQ159" s="140">
        <v>0</v>
      </c>
      <c r="IR159" s="141">
        <v>0</v>
      </c>
      <c r="IS159" s="139">
        <v>0</v>
      </c>
      <c r="IT159" s="141">
        <v>3</v>
      </c>
      <c r="IU159" s="141">
        <v>10</v>
      </c>
      <c r="IV159" s="141">
        <v>3</v>
      </c>
      <c r="IW159" s="180">
        <v>13</v>
      </c>
      <c r="IX159" s="182">
        <v>0.23076923076923078</v>
      </c>
      <c r="IY159" s="182">
        <v>0</v>
      </c>
      <c r="IZ159" s="183">
        <v>0</v>
      </c>
      <c r="JA159" s="140">
        <v>0</v>
      </c>
      <c r="JB159" s="140">
        <v>0</v>
      </c>
      <c r="JC159" s="1" t="s">
        <v>427</v>
      </c>
      <c r="JD159" s="1" t="s">
        <v>427</v>
      </c>
      <c r="JE159" s="1" t="s">
        <v>427</v>
      </c>
      <c r="JF159" s="1" t="s">
        <v>427</v>
      </c>
      <c r="JG159" s="1">
        <v>0</v>
      </c>
      <c r="JH159" s="1">
        <v>0</v>
      </c>
      <c r="JI159" s="284"/>
      <c r="JM159" s="261"/>
      <c r="JN159" s="262"/>
      <c r="JO159" s="284"/>
      <c r="JP159" s="284"/>
    </row>
    <row r="160" spans="1:276" x14ac:dyDescent="0.25">
      <c r="A160" s="2">
        <f>IF(OR('Table 1'!$L$2="All Regions",'Table 1'!$L$2=" "), 1,IF('Table 1'!$L$2='DATA TEMPLATE 1617'!L160,1,0))</f>
        <v>1</v>
      </c>
      <c r="B160" s="2">
        <f>IF(OR('Table 1'!$L$3="All Disciplines",'Table 1'!$L$3=" "), 1,IF('Table 1'!$L$3='DATA TEMPLATE 1617'!M160,1,0))</f>
        <v>1</v>
      </c>
      <c r="C160" s="2">
        <f>IF(OR('Table 1'!$L$4="All Organisations",'Table 1'!$L$4=" "), 1,IF('Table 1'!$L$4='DATA TEMPLATE 1617'!N160,1,0))</f>
        <v>1</v>
      </c>
      <c r="D160" s="2">
        <f t="shared" si="8"/>
        <v>3</v>
      </c>
      <c r="E160" s="236">
        <f>IF('Table 2'!$L$2="All Diverse Led",$IZ160,IF('Table 2'!$L$2='DATA TEMPLATE 1617'!JG160,4,0))</f>
        <v>0</v>
      </c>
      <c r="F160" s="236">
        <f>IF('Table 2'!$L$2="All Diverse Led",$IZ160,IF('Table 2'!$L$2='DATA TEMPLATE 1617'!JH160,4,0))</f>
        <v>0</v>
      </c>
      <c r="G160" s="237">
        <f t="shared" si="7"/>
        <v>0</v>
      </c>
      <c r="H160" s="1" t="s">
        <v>471</v>
      </c>
      <c r="I160" s="1">
        <v>0</v>
      </c>
      <c r="J160" s="1" t="b">
        <v>0</v>
      </c>
      <c r="K160" s="284">
        <v>158</v>
      </c>
      <c r="L160" t="s">
        <v>439</v>
      </c>
      <c r="M160" t="s">
        <v>442</v>
      </c>
      <c r="N160" s="323" t="s">
        <v>459</v>
      </c>
      <c r="O160" s="76">
        <v>417247</v>
      </c>
      <c r="P160" s="76">
        <v>93122</v>
      </c>
      <c r="Q160" s="76">
        <v>529352</v>
      </c>
      <c r="R160" s="76">
        <v>0</v>
      </c>
      <c r="S160" s="76">
        <v>0</v>
      </c>
      <c r="T160" s="76">
        <v>1039721</v>
      </c>
      <c r="U160">
        <v>575806</v>
      </c>
      <c r="V160">
        <v>4650</v>
      </c>
      <c r="W160">
        <v>22841</v>
      </c>
      <c r="X160">
        <v>270803</v>
      </c>
      <c r="Y160">
        <v>10917</v>
      </c>
      <c r="AB160">
        <v>112004</v>
      </c>
      <c r="AC160">
        <v>0</v>
      </c>
      <c r="AD160">
        <v>997021</v>
      </c>
      <c r="AE160" s="1">
        <v>0</v>
      </c>
      <c r="AF160" s="1">
        <v>0</v>
      </c>
      <c r="AG160" s="1">
        <v>0</v>
      </c>
      <c r="AH160" s="1">
        <v>0</v>
      </c>
      <c r="AI160" s="1">
        <v>0</v>
      </c>
      <c r="AJ160" s="1">
        <v>0</v>
      </c>
      <c r="AK160" s="1">
        <v>0</v>
      </c>
      <c r="AL160" s="1">
        <v>0</v>
      </c>
      <c r="AM160" s="1">
        <v>0</v>
      </c>
      <c r="AN160" s="1">
        <v>0</v>
      </c>
      <c r="AO160" s="1">
        <v>0</v>
      </c>
      <c r="AP160" s="1">
        <v>0</v>
      </c>
      <c r="AQ160" s="1">
        <v>0</v>
      </c>
      <c r="AR160" s="1">
        <v>0</v>
      </c>
      <c r="AS160" s="1">
        <v>0</v>
      </c>
      <c r="AT160" s="1">
        <v>0</v>
      </c>
      <c r="AU160" s="1">
        <v>0</v>
      </c>
      <c r="AV160" s="1">
        <v>0</v>
      </c>
      <c r="AW160" s="1">
        <v>0</v>
      </c>
      <c r="AX160" s="1">
        <v>0</v>
      </c>
      <c r="AY160" s="1">
        <v>0</v>
      </c>
      <c r="AZ160" s="1">
        <v>0</v>
      </c>
      <c r="BA160" s="1">
        <v>0</v>
      </c>
      <c r="BB160" s="1">
        <v>0</v>
      </c>
      <c r="BC160" s="3">
        <v>0</v>
      </c>
      <c r="BD160" s="3">
        <v>0</v>
      </c>
      <c r="BE160" s="3">
        <v>0</v>
      </c>
      <c r="BF160" s="3">
        <v>0</v>
      </c>
      <c r="BG160" s="241">
        <v>0</v>
      </c>
      <c r="BH160" s="242">
        <v>0</v>
      </c>
      <c r="BI160" s="242">
        <v>0</v>
      </c>
      <c r="BJ160" s="243">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s="244">
        <v>0</v>
      </c>
      <c r="CJ160" s="244">
        <v>0</v>
      </c>
      <c r="CK160" s="244">
        <v>0</v>
      </c>
      <c r="CL160" s="244">
        <v>0</v>
      </c>
      <c r="CM160" s="241">
        <v>0</v>
      </c>
      <c r="CN160" s="242">
        <v>0</v>
      </c>
      <c r="CO160" s="242">
        <v>0</v>
      </c>
      <c r="CP160" s="243">
        <v>0</v>
      </c>
      <c r="CQ160" s="1">
        <v>0</v>
      </c>
      <c r="CR160" s="1">
        <v>0</v>
      </c>
      <c r="CS160" s="1">
        <v>0</v>
      </c>
      <c r="CT160" s="1">
        <v>0</v>
      </c>
      <c r="CU160" s="1">
        <v>0</v>
      </c>
      <c r="CV160" s="1">
        <v>0</v>
      </c>
      <c r="CW160" s="1">
        <v>0</v>
      </c>
      <c r="CX160" s="1">
        <v>0</v>
      </c>
      <c r="CY160" s="1">
        <v>0</v>
      </c>
      <c r="CZ160" s="1">
        <v>0</v>
      </c>
      <c r="DA160" s="1">
        <v>0</v>
      </c>
      <c r="DB160" s="1">
        <v>0</v>
      </c>
      <c r="DC160" s="1">
        <v>0</v>
      </c>
      <c r="DD160" s="1">
        <v>0</v>
      </c>
      <c r="DE160" s="1">
        <v>0</v>
      </c>
      <c r="DF160" s="1">
        <v>0</v>
      </c>
      <c r="DG160" s="1">
        <v>0</v>
      </c>
      <c r="DH160" s="1">
        <v>0</v>
      </c>
      <c r="DI160" s="1">
        <v>0</v>
      </c>
      <c r="DJ160" s="1">
        <v>0</v>
      </c>
      <c r="DK160" s="1">
        <v>0</v>
      </c>
      <c r="DL160" s="1">
        <v>0</v>
      </c>
      <c r="DM160" s="1">
        <v>0</v>
      </c>
      <c r="DN160" s="1">
        <v>0</v>
      </c>
      <c r="DO160" s="244">
        <v>0</v>
      </c>
      <c r="DP160" s="244">
        <v>0</v>
      </c>
      <c r="DQ160" s="244">
        <v>0</v>
      </c>
      <c r="DR160" s="244">
        <v>0</v>
      </c>
      <c r="DS160" s="241">
        <v>0</v>
      </c>
      <c r="DT160" s="242">
        <v>0</v>
      </c>
      <c r="DU160" s="242">
        <v>0</v>
      </c>
      <c r="DV160" s="243">
        <v>0</v>
      </c>
      <c r="DW160">
        <v>4</v>
      </c>
      <c r="DX160">
        <v>6</v>
      </c>
      <c r="DY160">
        <v>0</v>
      </c>
      <c r="DZ160">
        <v>450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s="244">
        <v>0</v>
      </c>
      <c r="EV160" s="244">
        <v>0</v>
      </c>
      <c r="EW160" s="244">
        <v>0</v>
      </c>
      <c r="EX160" s="244">
        <v>0</v>
      </c>
      <c r="EY160" s="241">
        <v>0</v>
      </c>
      <c r="EZ160" s="242">
        <v>0</v>
      </c>
      <c r="FA160" s="242">
        <v>0</v>
      </c>
      <c r="FB160" s="243">
        <v>0</v>
      </c>
      <c r="FC16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1</v>
      </c>
      <c r="GN160">
        <v>500</v>
      </c>
      <c r="GO160">
        <v>4</v>
      </c>
      <c r="GP160">
        <v>2000</v>
      </c>
      <c r="GQ160">
        <v>0</v>
      </c>
      <c r="GR160">
        <v>0</v>
      </c>
      <c r="GS160">
        <v>7579</v>
      </c>
      <c r="GT160">
        <v>8300</v>
      </c>
      <c r="GU160">
        <v>0</v>
      </c>
      <c r="GV160">
        <v>0</v>
      </c>
      <c r="GW160">
        <v>0</v>
      </c>
      <c r="GX160">
        <v>0</v>
      </c>
      <c r="GY160">
        <v>9</v>
      </c>
      <c r="GZ160">
        <v>9</v>
      </c>
      <c r="HA160">
        <v>0</v>
      </c>
      <c r="HB160">
        <v>0</v>
      </c>
      <c r="HC160">
        <v>0</v>
      </c>
      <c r="HD160">
        <v>0</v>
      </c>
      <c r="HE160">
        <v>0</v>
      </c>
      <c r="HF160">
        <v>0</v>
      </c>
      <c r="HG160">
        <v>4</v>
      </c>
      <c r="HH160">
        <v>0</v>
      </c>
      <c r="HI160">
        <v>0</v>
      </c>
      <c r="HJ160">
        <v>0</v>
      </c>
      <c r="HK160">
        <v>0</v>
      </c>
      <c r="HL160">
        <v>2</v>
      </c>
      <c r="HM160">
        <v>7</v>
      </c>
      <c r="HN160">
        <v>0</v>
      </c>
      <c r="HO160">
        <v>0</v>
      </c>
      <c r="HP160">
        <v>0</v>
      </c>
      <c r="HQ160" s="139">
        <v>0</v>
      </c>
      <c r="HR160" s="140">
        <v>0</v>
      </c>
      <c r="HS160" s="140">
        <v>0</v>
      </c>
      <c r="HT160" s="140">
        <v>5</v>
      </c>
      <c r="HU160" s="140">
        <v>0</v>
      </c>
      <c r="HV160" s="139">
        <v>0</v>
      </c>
      <c r="HW160" s="140">
        <v>0</v>
      </c>
      <c r="HX160" s="140">
        <v>0</v>
      </c>
      <c r="HY160" s="140">
        <v>0</v>
      </c>
      <c r="HZ160" s="140">
        <v>0</v>
      </c>
      <c r="IA160" s="139">
        <v>0</v>
      </c>
      <c r="IB160" s="140">
        <v>0</v>
      </c>
      <c r="IC160" s="140">
        <v>0</v>
      </c>
      <c r="ID160" s="140">
        <v>0</v>
      </c>
      <c r="IE160" s="140">
        <v>0</v>
      </c>
      <c r="IF160" s="139">
        <v>2</v>
      </c>
      <c r="IG160" s="140">
        <v>7</v>
      </c>
      <c r="IH160" s="140">
        <v>0</v>
      </c>
      <c r="II160" s="140">
        <v>5</v>
      </c>
      <c r="IJ160" s="140">
        <v>0</v>
      </c>
      <c r="IK160" s="140">
        <v>0</v>
      </c>
      <c r="IL160" s="140">
        <v>0</v>
      </c>
      <c r="IM160" s="140">
        <v>0</v>
      </c>
      <c r="IN160" s="139">
        <v>0</v>
      </c>
      <c r="IO160" s="140">
        <v>0</v>
      </c>
      <c r="IP160" s="140">
        <v>0</v>
      </c>
      <c r="IQ160" s="140">
        <v>0</v>
      </c>
      <c r="IR160" s="141">
        <v>0</v>
      </c>
      <c r="IS160" s="139">
        <v>0</v>
      </c>
      <c r="IT160" s="141">
        <v>0</v>
      </c>
      <c r="IU160" s="141">
        <v>9</v>
      </c>
      <c r="IV160" s="141">
        <v>5</v>
      </c>
      <c r="IW160" s="180">
        <v>14</v>
      </c>
      <c r="IX160" s="182">
        <v>0</v>
      </c>
      <c r="IY160" s="182">
        <v>0</v>
      </c>
      <c r="IZ160" s="183">
        <v>0</v>
      </c>
      <c r="JA160" s="140">
        <v>0</v>
      </c>
      <c r="JB160" s="140">
        <v>0</v>
      </c>
      <c r="JC160" s="1" t="s">
        <v>427</v>
      </c>
      <c r="JD160" s="1" t="s">
        <v>427</v>
      </c>
      <c r="JE160" s="1" t="s">
        <v>427</v>
      </c>
      <c r="JF160" s="1" t="s">
        <v>426</v>
      </c>
      <c r="JG160" s="1">
        <v>0</v>
      </c>
      <c r="JH160" s="1">
        <v>0</v>
      </c>
      <c r="JI160" s="284"/>
      <c r="JM160" s="261"/>
      <c r="JN160" s="262"/>
      <c r="JO160" s="284"/>
      <c r="JP160" s="284"/>
    </row>
    <row r="161" spans="1:276" x14ac:dyDescent="0.25">
      <c r="A161" s="2">
        <f>IF(OR('Table 1'!$L$2="All Regions",'Table 1'!$L$2=" "), 1,IF('Table 1'!$L$2='DATA TEMPLATE 1617'!L161,1,0))</f>
        <v>1</v>
      </c>
      <c r="B161" s="2">
        <f>IF(OR('Table 1'!$L$3="All Disciplines",'Table 1'!$L$3=" "), 1,IF('Table 1'!$L$3='DATA TEMPLATE 1617'!M161,1,0))</f>
        <v>1</v>
      </c>
      <c r="C161" s="2">
        <f>IF(OR('Table 1'!$L$4="All Organisations",'Table 1'!$L$4=" "), 1,IF('Table 1'!$L$4='DATA TEMPLATE 1617'!N161,1,0))</f>
        <v>1</v>
      </c>
      <c r="D161" s="2">
        <f t="shared" si="8"/>
        <v>3</v>
      </c>
      <c r="E161" s="236">
        <f>IF('Table 2'!$L$2="All Diverse Led",$IZ161,IF('Table 2'!$L$2='DATA TEMPLATE 1617'!JG161,4,0))</f>
        <v>0</v>
      </c>
      <c r="F161" s="236">
        <f>IF('Table 2'!$L$2="All Diverse Led",$IZ161,IF('Table 2'!$L$2='DATA TEMPLATE 1617'!JH161,4,0))</f>
        <v>0</v>
      </c>
      <c r="G161" s="237">
        <f t="shared" si="7"/>
        <v>0</v>
      </c>
      <c r="H161" s="1" t="s">
        <v>471</v>
      </c>
      <c r="I161" s="1">
        <v>0</v>
      </c>
      <c r="J161" s="1" t="b">
        <v>0</v>
      </c>
      <c r="K161" s="284">
        <v>159</v>
      </c>
      <c r="L161" t="s">
        <v>439</v>
      </c>
      <c r="M161" t="s">
        <v>436</v>
      </c>
      <c r="N161" s="323" t="s">
        <v>460</v>
      </c>
      <c r="O161" s="76">
        <v>1364153</v>
      </c>
      <c r="P161" s="76">
        <v>1510168</v>
      </c>
      <c r="Q161" s="76">
        <v>1153361</v>
      </c>
      <c r="R161" s="76">
        <v>0</v>
      </c>
      <c r="S161" s="76">
        <v>0</v>
      </c>
      <c r="T161" s="76">
        <v>4027682</v>
      </c>
      <c r="U161">
        <v>1185948</v>
      </c>
      <c r="V161">
        <v>404687</v>
      </c>
      <c r="W161">
        <v>299492</v>
      </c>
      <c r="X161">
        <v>906452</v>
      </c>
      <c r="Y161">
        <v>113572</v>
      </c>
      <c r="AB161">
        <v>1072373</v>
      </c>
      <c r="AC161">
        <v>110378</v>
      </c>
      <c r="AD161">
        <v>4092902</v>
      </c>
      <c r="AE161" s="1">
        <v>22</v>
      </c>
      <c r="AF161" s="1">
        <v>22</v>
      </c>
      <c r="AG161" s="1">
        <v>914</v>
      </c>
      <c r="AH161" s="1">
        <v>1177</v>
      </c>
      <c r="AI161" s="1">
        <v>0</v>
      </c>
      <c r="AJ161" s="1">
        <v>0</v>
      </c>
      <c r="AK161" s="1">
        <v>0</v>
      </c>
      <c r="AL161" s="1">
        <v>0</v>
      </c>
      <c r="AM161" s="1">
        <v>0</v>
      </c>
      <c r="AN161" s="1">
        <v>0</v>
      </c>
      <c r="AO161" s="1">
        <v>0</v>
      </c>
      <c r="AP161" s="1">
        <v>0</v>
      </c>
      <c r="AQ161" s="1">
        <v>6</v>
      </c>
      <c r="AR161" s="1">
        <v>6</v>
      </c>
      <c r="AS161" s="1">
        <v>321</v>
      </c>
      <c r="AT161" s="1">
        <v>421</v>
      </c>
      <c r="AU161" s="1">
        <v>0</v>
      </c>
      <c r="AV161" s="1">
        <v>0</v>
      </c>
      <c r="AW161" s="1">
        <v>0</v>
      </c>
      <c r="AX161" s="1">
        <v>0</v>
      </c>
      <c r="AY161" s="1">
        <v>0</v>
      </c>
      <c r="AZ161" s="1">
        <v>0</v>
      </c>
      <c r="BA161" s="1">
        <v>0</v>
      </c>
      <c r="BB161" s="1">
        <v>0</v>
      </c>
      <c r="BC161" s="3">
        <v>0</v>
      </c>
      <c r="BD161" s="3">
        <v>0</v>
      </c>
      <c r="BE161" s="3">
        <v>0</v>
      </c>
      <c r="BF161" s="3">
        <v>0</v>
      </c>
      <c r="BG161" s="241">
        <v>6</v>
      </c>
      <c r="BH161" s="242">
        <v>6</v>
      </c>
      <c r="BI161" s="242">
        <v>321</v>
      </c>
      <c r="BJ161" s="243">
        <v>421</v>
      </c>
      <c r="BK161">
        <v>26</v>
      </c>
      <c r="BL161">
        <v>1819</v>
      </c>
      <c r="BM161">
        <v>0</v>
      </c>
      <c r="BN161">
        <v>1733973</v>
      </c>
      <c r="BO161">
        <v>0</v>
      </c>
      <c r="BP161">
        <v>0</v>
      </c>
      <c r="BQ161">
        <v>0</v>
      </c>
      <c r="BR161">
        <v>0</v>
      </c>
      <c r="BS161">
        <v>8</v>
      </c>
      <c r="BT161">
        <v>427</v>
      </c>
      <c r="BU161">
        <v>330437</v>
      </c>
      <c r="BV161">
        <v>0</v>
      </c>
      <c r="BW161">
        <v>1</v>
      </c>
      <c r="BX161">
        <v>1</v>
      </c>
      <c r="BY161">
        <v>0</v>
      </c>
      <c r="BZ161">
        <v>140</v>
      </c>
      <c r="CA161">
        <v>0</v>
      </c>
      <c r="CB161">
        <v>0</v>
      </c>
      <c r="CC161">
        <v>0</v>
      </c>
      <c r="CD161">
        <v>0</v>
      </c>
      <c r="CE161">
        <v>0</v>
      </c>
      <c r="CF161">
        <v>0</v>
      </c>
      <c r="CG161">
        <v>0</v>
      </c>
      <c r="CH161">
        <v>0</v>
      </c>
      <c r="CI161" s="244">
        <v>8</v>
      </c>
      <c r="CJ161" s="244">
        <v>427</v>
      </c>
      <c r="CK161" s="244">
        <v>330437</v>
      </c>
      <c r="CL161" s="244">
        <v>0</v>
      </c>
      <c r="CM161" s="241">
        <v>1</v>
      </c>
      <c r="CN161" s="242">
        <v>1</v>
      </c>
      <c r="CO161" s="242">
        <v>0</v>
      </c>
      <c r="CP161" s="243">
        <v>140</v>
      </c>
      <c r="CQ161" s="1">
        <v>137</v>
      </c>
      <c r="CR161" s="1">
        <v>137</v>
      </c>
      <c r="CS161" s="1">
        <v>2238</v>
      </c>
      <c r="CT161" s="1">
        <v>0</v>
      </c>
      <c r="CU161" s="1">
        <v>0</v>
      </c>
      <c r="CV161" s="1">
        <v>0</v>
      </c>
      <c r="CW161" s="1">
        <v>0</v>
      </c>
      <c r="CX161" s="1">
        <v>0</v>
      </c>
      <c r="CY161" s="1">
        <v>0</v>
      </c>
      <c r="CZ161" s="1">
        <v>0</v>
      </c>
      <c r="DA161" s="1">
        <v>0</v>
      </c>
      <c r="DB161" s="1">
        <v>0</v>
      </c>
      <c r="DC161" s="1">
        <v>98</v>
      </c>
      <c r="DD161" s="1">
        <v>98</v>
      </c>
      <c r="DE161" s="1">
        <v>87</v>
      </c>
      <c r="DF161" s="1">
        <v>0</v>
      </c>
      <c r="DG161" s="1">
        <v>0</v>
      </c>
      <c r="DH161" s="1">
        <v>0</v>
      </c>
      <c r="DI161" s="1">
        <v>0</v>
      </c>
      <c r="DJ161" s="1">
        <v>0</v>
      </c>
      <c r="DK161" s="1">
        <v>0</v>
      </c>
      <c r="DL161" s="1">
        <v>0</v>
      </c>
      <c r="DM161" s="1">
        <v>0</v>
      </c>
      <c r="DN161" s="1">
        <v>0</v>
      </c>
      <c r="DO161" s="244">
        <v>0</v>
      </c>
      <c r="DP161" s="244">
        <v>0</v>
      </c>
      <c r="DQ161" s="244">
        <v>0</v>
      </c>
      <c r="DR161" s="244">
        <v>0</v>
      </c>
      <c r="DS161" s="241">
        <v>98</v>
      </c>
      <c r="DT161" s="242">
        <v>98</v>
      </c>
      <c r="DU161" s="242">
        <v>87</v>
      </c>
      <c r="DV161" s="243">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s="244">
        <v>0</v>
      </c>
      <c r="EV161" s="244">
        <v>0</v>
      </c>
      <c r="EW161" s="244">
        <v>0</v>
      </c>
      <c r="EX161" s="244">
        <v>0</v>
      </c>
      <c r="EY161" s="241">
        <v>0</v>
      </c>
      <c r="EZ161" s="242">
        <v>0</v>
      </c>
      <c r="FA161" s="242">
        <v>0</v>
      </c>
      <c r="FB161" s="243">
        <v>0</v>
      </c>
      <c r="FC161">
        <v>0</v>
      </c>
      <c r="FD161">
        <v>0</v>
      </c>
      <c r="FE161">
        <v>0</v>
      </c>
      <c r="FF161">
        <v>2</v>
      </c>
      <c r="FG161">
        <v>80</v>
      </c>
      <c r="FH161">
        <v>400</v>
      </c>
      <c r="FI161">
        <v>0</v>
      </c>
      <c r="FJ161">
        <v>0</v>
      </c>
      <c r="FK161">
        <v>0</v>
      </c>
      <c r="FL161">
        <v>0</v>
      </c>
      <c r="FM161">
        <v>0</v>
      </c>
      <c r="FN161">
        <v>0</v>
      </c>
      <c r="FO161">
        <v>0</v>
      </c>
      <c r="FP161">
        <v>0</v>
      </c>
      <c r="FQ161">
        <v>0</v>
      </c>
      <c r="FR161">
        <v>0</v>
      </c>
      <c r="FS161">
        <v>0</v>
      </c>
      <c r="FT161">
        <v>0</v>
      </c>
      <c r="FU161">
        <v>0</v>
      </c>
      <c r="FV161">
        <v>0</v>
      </c>
      <c r="FW161">
        <v>6</v>
      </c>
      <c r="FX161">
        <v>15650</v>
      </c>
      <c r="FY161">
        <v>6</v>
      </c>
      <c r="FZ161">
        <v>7898</v>
      </c>
      <c r="GA161">
        <v>0</v>
      </c>
      <c r="GB161">
        <v>0</v>
      </c>
      <c r="GC161">
        <v>110</v>
      </c>
      <c r="GD161">
        <v>0</v>
      </c>
      <c r="GE161">
        <v>86</v>
      </c>
      <c r="GF161">
        <v>13393</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37</v>
      </c>
      <c r="GZ161">
        <v>257922</v>
      </c>
      <c r="HA161">
        <v>0</v>
      </c>
      <c r="HB161">
        <v>0</v>
      </c>
      <c r="HC161">
        <v>0</v>
      </c>
      <c r="HD161">
        <v>0</v>
      </c>
      <c r="HE161">
        <v>0</v>
      </c>
      <c r="HF161">
        <v>0</v>
      </c>
      <c r="HG161">
        <v>0</v>
      </c>
      <c r="HH161">
        <v>0</v>
      </c>
      <c r="HI161">
        <v>0</v>
      </c>
      <c r="HJ161">
        <v>0</v>
      </c>
      <c r="HK161">
        <v>1</v>
      </c>
      <c r="HL161">
        <v>8</v>
      </c>
      <c r="HM161">
        <v>2</v>
      </c>
      <c r="HN161">
        <v>0</v>
      </c>
      <c r="HO161">
        <v>0</v>
      </c>
      <c r="HP161">
        <v>0</v>
      </c>
      <c r="HQ161" s="139">
        <v>2</v>
      </c>
      <c r="HR161" s="140">
        <v>3</v>
      </c>
      <c r="HS161" s="140">
        <v>0</v>
      </c>
      <c r="HT161" s="140">
        <v>0</v>
      </c>
      <c r="HU161" s="140">
        <v>0</v>
      </c>
      <c r="HV161" s="139">
        <v>0</v>
      </c>
      <c r="HW161" s="140">
        <v>0</v>
      </c>
      <c r="HX161" s="140">
        <v>0</v>
      </c>
      <c r="HY161" s="140">
        <v>0</v>
      </c>
      <c r="HZ161" s="140">
        <v>0</v>
      </c>
      <c r="IA161" s="139">
        <v>0</v>
      </c>
      <c r="IB161" s="140">
        <v>0</v>
      </c>
      <c r="IC161" s="140">
        <v>0</v>
      </c>
      <c r="ID161" s="140">
        <v>0</v>
      </c>
      <c r="IE161" s="140">
        <v>0</v>
      </c>
      <c r="IF161" s="139">
        <v>10</v>
      </c>
      <c r="IG161" s="140">
        <v>5</v>
      </c>
      <c r="IH161" s="140">
        <v>0</v>
      </c>
      <c r="II161" s="140">
        <v>0</v>
      </c>
      <c r="IJ161" s="140">
        <v>0</v>
      </c>
      <c r="IK161" s="140">
        <v>1</v>
      </c>
      <c r="IL161" s="140">
        <v>0</v>
      </c>
      <c r="IM161" s="140">
        <v>0</v>
      </c>
      <c r="IN161" s="139">
        <v>1</v>
      </c>
      <c r="IO161" s="140">
        <v>0</v>
      </c>
      <c r="IP161" s="140">
        <v>0</v>
      </c>
      <c r="IQ161" s="140">
        <v>0</v>
      </c>
      <c r="IR161" s="141">
        <v>0</v>
      </c>
      <c r="IS161" s="139">
        <v>0</v>
      </c>
      <c r="IT161" s="141">
        <v>5</v>
      </c>
      <c r="IU161" s="141">
        <v>10</v>
      </c>
      <c r="IV161" s="141">
        <v>5</v>
      </c>
      <c r="IW161" s="180">
        <v>15</v>
      </c>
      <c r="IX161" s="182">
        <v>0.4</v>
      </c>
      <c r="IY161" s="182">
        <v>0</v>
      </c>
      <c r="IZ161" s="183">
        <v>0</v>
      </c>
      <c r="JA161" s="140">
        <v>0</v>
      </c>
      <c r="JB161" s="140">
        <v>0</v>
      </c>
      <c r="JC161" s="1" t="s">
        <v>427</v>
      </c>
      <c r="JD161" s="1" t="s">
        <v>427</v>
      </c>
      <c r="JE161" s="1" t="s">
        <v>427</v>
      </c>
      <c r="JF161" s="1" t="s">
        <v>427</v>
      </c>
      <c r="JG161" s="1">
        <v>0</v>
      </c>
      <c r="JH161" s="1">
        <v>0</v>
      </c>
      <c r="JI161" s="284"/>
      <c r="JM161" s="261"/>
      <c r="JN161" s="262"/>
      <c r="JO161" s="284"/>
      <c r="JP161" s="284"/>
    </row>
    <row r="162" spans="1:276" x14ac:dyDescent="0.25">
      <c r="A162" s="2">
        <f>IF(OR('Table 1'!$L$2="All Regions",'Table 1'!$L$2=" "), 1,IF('Table 1'!$L$2='DATA TEMPLATE 1617'!L162,1,0))</f>
        <v>1</v>
      </c>
      <c r="B162" s="2">
        <f>IF(OR('Table 1'!$L$3="All Disciplines",'Table 1'!$L$3=" "), 1,IF('Table 1'!$L$3='DATA TEMPLATE 1617'!M162,1,0))</f>
        <v>1</v>
      </c>
      <c r="C162" s="2">
        <f>IF(OR('Table 1'!$L$4="All Organisations",'Table 1'!$L$4=" "), 1,IF('Table 1'!$L$4='DATA TEMPLATE 1617'!N162,1,0))</f>
        <v>1</v>
      </c>
      <c r="D162" s="2">
        <f t="shared" si="8"/>
        <v>3</v>
      </c>
      <c r="E162" s="236">
        <f>IF('Table 2'!$L$2="All Diverse Led",$IZ162,IF('Table 2'!$L$2='DATA TEMPLATE 1617'!JG162,4,0))</f>
        <v>0</v>
      </c>
      <c r="F162" s="236">
        <f>IF('Table 2'!$L$2="All Diverse Led",$IZ162,IF('Table 2'!$L$2='DATA TEMPLATE 1617'!JH162,4,0))</f>
        <v>0</v>
      </c>
      <c r="G162" s="237">
        <f t="shared" si="7"/>
        <v>0</v>
      </c>
      <c r="H162" s="1" t="s">
        <v>471</v>
      </c>
      <c r="I162" s="1">
        <v>0</v>
      </c>
      <c r="J162" s="1" t="b">
        <v>0</v>
      </c>
      <c r="K162" s="284">
        <v>160</v>
      </c>
      <c r="L162" t="s">
        <v>439</v>
      </c>
      <c r="M162" t="s">
        <v>438</v>
      </c>
      <c r="N162" s="323" t="s">
        <v>460</v>
      </c>
      <c r="O162" s="76">
        <v>72728000</v>
      </c>
      <c r="P162" s="76">
        <v>26377000</v>
      </c>
      <c r="Q162" s="76">
        <v>37394000</v>
      </c>
      <c r="R162" s="76">
        <v>268000</v>
      </c>
      <c r="S162" s="76">
        <v>46000</v>
      </c>
      <c r="T162" s="76">
        <v>136813000</v>
      </c>
      <c r="U162">
        <v>41846000</v>
      </c>
      <c r="V162">
        <v>6485000</v>
      </c>
      <c r="W162">
        <v>2903000</v>
      </c>
      <c r="X162">
        <v>4483000</v>
      </c>
      <c r="Y162">
        <v>382000</v>
      </c>
      <c r="AB162">
        <v>67394000</v>
      </c>
      <c r="AC162">
        <v>138000</v>
      </c>
      <c r="AD162">
        <v>123631000</v>
      </c>
      <c r="AE162" s="1">
        <v>382</v>
      </c>
      <c r="AF162" s="1">
        <v>331</v>
      </c>
      <c r="AG162" s="1">
        <v>598827</v>
      </c>
      <c r="AH162" s="1">
        <v>35000</v>
      </c>
      <c r="AI162" s="1">
        <v>0</v>
      </c>
      <c r="AJ162" s="1">
        <v>0</v>
      </c>
      <c r="AK162" s="1">
        <v>0</v>
      </c>
      <c r="AL162" s="1">
        <v>0</v>
      </c>
      <c r="AM162" s="1">
        <v>18</v>
      </c>
      <c r="AN162" s="1">
        <v>18</v>
      </c>
      <c r="AO162" s="1">
        <v>32268</v>
      </c>
      <c r="AP162" s="1">
        <v>0</v>
      </c>
      <c r="AQ162" s="1">
        <v>15</v>
      </c>
      <c r="AR162" s="1">
        <v>15</v>
      </c>
      <c r="AS162" s="1">
        <v>21874</v>
      </c>
      <c r="AT162" s="1">
        <v>0</v>
      </c>
      <c r="AU162" s="1">
        <v>0</v>
      </c>
      <c r="AV162" s="1">
        <v>0</v>
      </c>
      <c r="AW162" s="1">
        <v>0</v>
      </c>
      <c r="AX162" s="1">
        <v>0</v>
      </c>
      <c r="AY162" s="1">
        <v>0</v>
      </c>
      <c r="AZ162" s="1">
        <v>0</v>
      </c>
      <c r="BA162" s="1">
        <v>0</v>
      </c>
      <c r="BB162" s="1">
        <v>0</v>
      </c>
      <c r="BC162" s="3">
        <v>18</v>
      </c>
      <c r="BD162" s="3">
        <v>18</v>
      </c>
      <c r="BE162" s="3">
        <v>32268</v>
      </c>
      <c r="BF162" s="3">
        <v>0</v>
      </c>
      <c r="BG162" s="241">
        <v>15</v>
      </c>
      <c r="BH162" s="242">
        <v>15</v>
      </c>
      <c r="BI162" s="242">
        <v>21874</v>
      </c>
      <c r="BJ162" s="243">
        <v>0</v>
      </c>
      <c r="BK162">
        <v>3</v>
      </c>
      <c r="BL162">
        <v>331</v>
      </c>
      <c r="BM162">
        <v>0</v>
      </c>
      <c r="BN162">
        <v>300000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s="244">
        <v>0</v>
      </c>
      <c r="CJ162" s="244">
        <v>0</v>
      </c>
      <c r="CK162" s="244">
        <v>0</v>
      </c>
      <c r="CL162" s="244">
        <v>0</v>
      </c>
      <c r="CM162" s="241">
        <v>0</v>
      </c>
      <c r="CN162" s="242">
        <v>0</v>
      </c>
      <c r="CO162" s="242">
        <v>0</v>
      </c>
      <c r="CP162" s="243">
        <v>0</v>
      </c>
      <c r="CQ162" s="1">
        <v>28</v>
      </c>
      <c r="CR162" s="1">
        <v>3</v>
      </c>
      <c r="CS162" s="1">
        <v>0</v>
      </c>
      <c r="CT162" s="1">
        <v>21000</v>
      </c>
      <c r="CU162" s="1">
        <v>1</v>
      </c>
      <c r="CV162" s="1">
        <v>1</v>
      </c>
      <c r="CW162" s="1">
        <v>0</v>
      </c>
      <c r="CX162" s="1">
        <v>2000</v>
      </c>
      <c r="CY162" s="1">
        <v>0</v>
      </c>
      <c r="CZ162" s="1">
        <v>0</v>
      </c>
      <c r="DA162" s="1">
        <v>0</v>
      </c>
      <c r="DB162" s="1">
        <v>0</v>
      </c>
      <c r="DC162" s="1">
        <v>0</v>
      </c>
      <c r="DD162" s="1">
        <v>0</v>
      </c>
      <c r="DE162" s="1">
        <v>0</v>
      </c>
      <c r="DF162" s="1">
        <v>0</v>
      </c>
      <c r="DG162" s="1">
        <v>0</v>
      </c>
      <c r="DH162" s="1">
        <v>0</v>
      </c>
      <c r="DI162" s="1">
        <v>0</v>
      </c>
      <c r="DJ162" s="1">
        <v>0</v>
      </c>
      <c r="DK162" s="1">
        <v>0</v>
      </c>
      <c r="DL162" s="1">
        <v>0</v>
      </c>
      <c r="DM162" s="1">
        <v>0</v>
      </c>
      <c r="DN162" s="1">
        <v>0</v>
      </c>
      <c r="DO162" s="244">
        <v>1</v>
      </c>
      <c r="DP162" s="244">
        <v>1</v>
      </c>
      <c r="DQ162" s="244">
        <v>0</v>
      </c>
      <c r="DR162" s="244">
        <v>2000</v>
      </c>
      <c r="DS162" s="241">
        <v>0</v>
      </c>
      <c r="DT162" s="242">
        <v>0</v>
      </c>
      <c r="DU162" s="242">
        <v>0</v>
      </c>
      <c r="DV162" s="243">
        <v>0</v>
      </c>
      <c r="DW162">
        <v>1</v>
      </c>
      <c r="DX162">
        <v>1</v>
      </c>
      <c r="DY162">
        <v>0</v>
      </c>
      <c r="DZ162">
        <v>5000</v>
      </c>
      <c r="EA162">
        <v>0</v>
      </c>
      <c r="EB162">
        <v>0</v>
      </c>
      <c r="EC162">
        <v>0</v>
      </c>
      <c r="ED162">
        <v>0</v>
      </c>
      <c r="EE162">
        <v>0</v>
      </c>
      <c r="EF162">
        <v>0</v>
      </c>
      <c r="EG162">
        <v>0</v>
      </c>
      <c r="EH162">
        <v>0</v>
      </c>
      <c r="EI162">
        <v>0.5</v>
      </c>
      <c r="EJ162">
        <v>0.5</v>
      </c>
      <c r="EK162">
        <v>0</v>
      </c>
      <c r="EL162">
        <v>5000</v>
      </c>
      <c r="EM162">
        <v>0</v>
      </c>
      <c r="EN162">
        <v>0</v>
      </c>
      <c r="EO162">
        <v>0</v>
      </c>
      <c r="EP162">
        <v>0</v>
      </c>
      <c r="EQ162">
        <v>0</v>
      </c>
      <c r="ER162">
        <v>0</v>
      </c>
      <c r="ES162">
        <v>0</v>
      </c>
      <c r="ET162">
        <v>0</v>
      </c>
      <c r="EU162" s="244">
        <v>0</v>
      </c>
      <c r="EV162" s="244">
        <v>0</v>
      </c>
      <c r="EW162" s="244">
        <v>0</v>
      </c>
      <c r="EX162" s="244">
        <v>0</v>
      </c>
      <c r="EY162" s="241">
        <v>0.5</v>
      </c>
      <c r="EZ162" s="242">
        <v>0.5</v>
      </c>
      <c r="FA162" s="242">
        <v>0</v>
      </c>
      <c r="FB162" s="243">
        <v>5000</v>
      </c>
      <c r="FC162">
        <v>0</v>
      </c>
      <c r="FD162">
        <v>0</v>
      </c>
      <c r="FE162">
        <v>0</v>
      </c>
      <c r="FF162">
        <v>3</v>
      </c>
      <c r="FG162">
        <v>0</v>
      </c>
      <c r="FH162">
        <v>600000</v>
      </c>
      <c r="FI162">
        <v>26</v>
      </c>
      <c r="FJ162">
        <v>1019804</v>
      </c>
      <c r="FK162">
        <v>13</v>
      </c>
      <c r="FL162">
        <v>650000</v>
      </c>
      <c r="FM162">
        <v>54</v>
      </c>
      <c r="FN162">
        <v>0</v>
      </c>
      <c r="FO162">
        <v>2080000</v>
      </c>
      <c r="FP162">
        <v>9</v>
      </c>
      <c r="FQ162">
        <v>0</v>
      </c>
      <c r="FR162">
        <v>1800000</v>
      </c>
      <c r="FS162">
        <v>26</v>
      </c>
      <c r="FT162">
        <v>1031127</v>
      </c>
      <c r="FU162">
        <v>12</v>
      </c>
      <c r="FV162">
        <v>123384</v>
      </c>
      <c r="FW162">
        <v>1</v>
      </c>
      <c r="FX162">
        <v>1500</v>
      </c>
      <c r="FY162">
        <v>663</v>
      </c>
      <c r="FZ162">
        <v>0</v>
      </c>
      <c r="GA162">
        <v>703</v>
      </c>
      <c r="GB162">
        <v>0</v>
      </c>
      <c r="GC162">
        <v>5</v>
      </c>
      <c r="GD162">
        <v>0</v>
      </c>
      <c r="GE162">
        <v>1316</v>
      </c>
      <c r="GF162">
        <v>0</v>
      </c>
      <c r="GG162">
        <v>1466</v>
      </c>
      <c r="GH162">
        <v>0</v>
      </c>
      <c r="GI162">
        <v>0</v>
      </c>
      <c r="GJ162">
        <v>0</v>
      </c>
      <c r="GK162">
        <v>0</v>
      </c>
      <c r="GL162">
        <v>0</v>
      </c>
      <c r="GM162">
        <v>11</v>
      </c>
      <c r="GN162">
        <v>1483810</v>
      </c>
      <c r="GO162">
        <v>359</v>
      </c>
      <c r="GP162">
        <v>0</v>
      </c>
      <c r="GQ162">
        <v>9</v>
      </c>
      <c r="GR162">
        <v>35000</v>
      </c>
      <c r="GS162">
        <v>0</v>
      </c>
      <c r="GT162">
        <v>0</v>
      </c>
      <c r="GU162">
        <v>15913</v>
      </c>
      <c r="GV162">
        <v>9</v>
      </c>
      <c r="GW162">
        <v>51</v>
      </c>
      <c r="GX162">
        <v>214109</v>
      </c>
      <c r="GY162">
        <v>98</v>
      </c>
      <c r="GZ162">
        <v>39353</v>
      </c>
      <c r="HA162">
        <v>0</v>
      </c>
      <c r="HB162">
        <v>0</v>
      </c>
      <c r="HC162">
        <v>0</v>
      </c>
      <c r="HD162">
        <v>0</v>
      </c>
      <c r="HE162">
        <v>0</v>
      </c>
      <c r="HF162">
        <v>0</v>
      </c>
      <c r="HG162">
        <v>0</v>
      </c>
      <c r="HH162">
        <v>0</v>
      </c>
      <c r="HI162">
        <v>98</v>
      </c>
      <c r="HJ162">
        <v>39353</v>
      </c>
      <c r="HK162">
        <v>0</v>
      </c>
      <c r="HL162">
        <v>7</v>
      </c>
      <c r="HM162">
        <v>6</v>
      </c>
      <c r="HN162">
        <v>0</v>
      </c>
      <c r="HO162">
        <v>0</v>
      </c>
      <c r="HP162">
        <v>2</v>
      </c>
      <c r="HQ162" s="139">
        <v>48</v>
      </c>
      <c r="HR162" s="140">
        <v>35</v>
      </c>
      <c r="HS162" s="140">
        <v>0</v>
      </c>
      <c r="HT162" s="140">
        <v>0</v>
      </c>
      <c r="HU162" s="140">
        <v>0</v>
      </c>
      <c r="HV162" s="139">
        <v>0</v>
      </c>
      <c r="HW162" s="140">
        <v>0</v>
      </c>
      <c r="HX162" s="140">
        <v>0</v>
      </c>
      <c r="HY162" s="140">
        <v>0</v>
      </c>
      <c r="HZ162" s="140">
        <v>0</v>
      </c>
      <c r="IA162" s="139">
        <v>0</v>
      </c>
      <c r="IB162" s="140">
        <v>0</v>
      </c>
      <c r="IC162" s="140">
        <v>0</v>
      </c>
      <c r="ID162" s="140">
        <v>0</v>
      </c>
      <c r="IE162" s="140">
        <v>0</v>
      </c>
      <c r="IF162" s="139">
        <v>55</v>
      </c>
      <c r="IG162" s="140">
        <v>41</v>
      </c>
      <c r="IH162" s="140">
        <v>0</v>
      </c>
      <c r="II162" s="140">
        <v>0</v>
      </c>
      <c r="IJ162" s="140">
        <v>2</v>
      </c>
      <c r="IK162" s="140">
        <v>16</v>
      </c>
      <c r="IL162" s="140">
        <v>0</v>
      </c>
      <c r="IM162" s="140">
        <v>0</v>
      </c>
      <c r="IN162" s="139">
        <v>16</v>
      </c>
      <c r="IO162" s="140">
        <v>2</v>
      </c>
      <c r="IP162" s="140">
        <v>0</v>
      </c>
      <c r="IQ162" s="140">
        <v>0</v>
      </c>
      <c r="IR162" s="141">
        <v>2</v>
      </c>
      <c r="IS162" s="139">
        <v>1</v>
      </c>
      <c r="IT162" s="141">
        <v>4</v>
      </c>
      <c r="IU162" s="141">
        <v>15</v>
      </c>
      <c r="IV162" s="141">
        <v>83</v>
      </c>
      <c r="IW162" s="180">
        <v>98</v>
      </c>
      <c r="IX162" s="182">
        <v>0.20408163265306123</v>
      </c>
      <c r="IY162" s="182">
        <v>3.0612244897959183E-2</v>
      </c>
      <c r="IZ162" s="183">
        <v>0</v>
      </c>
      <c r="JA162" s="140">
        <v>0</v>
      </c>
      <c r="JB162" s="140">
        <v>0</v>
      </c>
      <c r="JC162" s="1" t="s">
        <v>427</v>
      </c>
      <c r="JD162" s="1" t="s">
        <v>427</v>
      </c>
      <c r="JE162" s="1" t="s">
        <v>427</v>
      </c>
      <c r="JF162" s="1" t="s">
        <v>427</v>
      </c>
      <c r="JG162" s="1">
        <v>0</v>
      </c>
      <c r="JH162" s="1">
        <v>0</v>
      </c>
      <c r="JI162" s="284"/>
      <c r="JM162" s="261"/>
      <c r="JN162" s="262"/>
      <c r="JO162" s="284"/>
      <c r="JP162" s="284"/>
    </row>
    <row r="163" spans="1:276" x14ac:dyDescent="0.25">
      <c r="A163" s="2">
        <f>IF(OR('Table 1'!$L$2="All Regions",'Table 1'!$L$2=" "), 1,IF('Table 1'!$L$2='DATA TEMPLATE 1617'!L163,1,0))</f>
        <v>1</v>
      </c>
      <c r="B163" s="2">
        <f>IF(OR('Table 1'!$L$3="All Disciplines",'Table 1'!$L$3=" "), 1,IF('Table 1'!$L$3='DATA TEMPLATE 1617'!M163,1,0))</f>
        <v>1</v>
      </c>
      <c r="C163" s="2">
        <f>IF(OR('Table 1'!$L$4="All Organisations",'Table 1'!$L$4=" "), 1,IF('Table 1'!$L$4='DATA TEMPLATE 1617'!N163,1,0))</f>
        <v>1</v>
      </c>
      <c r="D163" s="2">
        <f t="shared" si="8"/>
        <v>3</v>
      </c>
      <c r="E163" s="236">
        <f>IF('Table 2'!$L$2="All Diverse Led",$IZ163,IF('Table 2'!$L$2='DATA TEMPLATE 1617'!JG163,4,0))</f>
        <v>0</v>
      </c>
      <c r="F163" s="236">
        <f>IF('Table 2'!$L$2="All Diverse Led",$IZ163,IF('Table 2'!$L$2='DATA TEMPLATE 1617'!JH163,4,0))</f>
        <v>0</v>
      </c>
      <c r="G163" s="237">
        <f t="shared" si="7"/>
        <v>0</v>
      </c>
      <c r="H163" s="1" t="s">
        <v>471</v>
      </c>
      <c r="I163" s="1">
        <v>0</v>
      </c>
      <c r="J163" s="1" t="b">
        <v>0</v>
      </c>
      <c r="K163" s="284">
        <v>161</v>
      </c>
      <c r="L163" t="s">
        <v>439</v>
      </c>
      <c r="M163" t="s">
        <v>443</v>
      </c>
      <c r="N163" s="323" t="s">
        <v>460</v>
      </c>
      <c r="O163" s="76">
        <v>3667892</v>
      </c>
      <c r="P163" s="76">
        <v>1793985</v>
      </c>
      <c r="Q163" s="76">
        <v>508386</v>
      </c>
      <c r="R163" s="76">
        <v>0</v>
      </c>
      <c r="S163" s="76">
        <v>984357</v>
      </c>
      <c r="T163" s="76">
        <v>6954620</v>
      </c>
      <c r="U163">
        <v>2027646</v>
      </c>
      <c r="V163">
        <v>343973</v>
      </c>
      <c r="W163">
        <v>2666651</v>
      </c>
      <c r="X163">
        <v>130351</v>
      </c>
      <c r="Y163">
        <v>58000</v>
      </c>
      <c r="AB163">
        <v>2051847</v>
      </c>
      <c r="AC163">
        <v>0</v>
      </c>
      <c r="AD163">
        <v>7278468</v>
      </c>
      <c r="AE163" s="1">
        <v>225</v>
      </c>
      <c r="AF163" s="1">
        <v>170</v>
      </c>
      <c r="AG163" s="1">
        <v>27238</v>
      </c>
      <c r="AH163" s="1">
        <v>6250</v>
      </c>
      <c r="AI163" s="1">
        <v>2</v>
      </c>
      <c r="AJ163" s="1">
        <v>2</v>
      </c>
      <c r="AK163" s="1">
        <v>0</v>
      </c>
      <c r="AL163" s="1">
        <v>300</v>
      </c>
      <c r="AM163" s="1">
        <v>0</v>
      </c>
      <c r="AN163" s="1">
        <v>0</v>
      </c>
      <c r="AO163" s="1">
        <v>0</v>
      </c>
      <c r="AP163" s="1">
        <v>0</v>
      </c>
      <c r="AQ163" s="1">
        <v>41</v>
      </c>
      <c r="AR163" s="1">
        <v>9</v>
      </c>
      <c r="AS163" s="1">
        <v>2039</v>
      </c>
      <c r="AT163" s="1">
        <v>0</v>
      </c>
      <c r="AU163" s="1">
        <v>0</v>
      </c>
      <c r="AV163" s="1">
        <v>0</v>
      </c>
      <c r="AW163" s="1">
        <v>0</v>
      </c>
      <c r="AX163" s="1">
        <v>0</v>
      </c>
      <c r="AY163" s="1">
        <v>0</v>
      </c>
      <c r="AZ163" s="1">
        <v>0</v>
      </c>
      <c r="BA163" s="1">
        <v>0</v>
      </c>
      <c r="BB163" s="1">
        <v>0</v>
      </c>
      <c r="BC163" s="3">
        <v>2</v>
      </c>
      <c r="BD163" s="3">
        <v>2</v>
      </c>
      <c r="BE163" s="3">
        <v>0</v>
      </c>
      <c r="BF163" s="3">
        <v>300</v>
      </c>
      <c r="BG163" s="241">
        <v>41</v>
      </c>
      <c r="BH163" s="242">
        <v>9</v>
      </c>
      <c r="BI163" s="242">
        <v>2039</v>
      </c>
      <c r="BJ163" s="24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s="244">
        <v>0</v>
      </c>
      <c r="CJ163" s="244">
        <v>0</v>
      </c>
      <c r="CK163" s="244">
        <v>0</v>
      </c>
      <c r="CL163" s="244">
        <v>0</v>
      </c>
      <c r="CM163" s="241">
        <v>0</v>
      </c>
      <c r="CN163" s="242">
        <v>0</v>
      </c>
      <c r="CO163" s="242">
        <v>0</v>
      </c>
      <c r="CP163" s="243">
        <v>0</v>
      </c>
      <c r="CQ163" s="1">
        <v>0</v>
      </c>
      <c r="CR163" s="1">
        <v>0</v>
      </c>
      <c r="CS163" s="1">
        <v>0</v>
      </c>
      <c r="CT163" s="1">
        <v>0</v>
      </c>
      <c r="CU163" s="1">
        <v>0</v>
      </c>
      <c r="CV163" s="1">
        <v>0</v>
      </c>
      <c r="CW163" s="1">
        <v>0</v>
      </c>
      <c r="CX163" s="1">
        <v>0</v>
      </c>
      <c r="CY163" s="1">
        <v>0</v>
      </c>
      <c r="CZ163" s="1">
        <v>0</v>
      </c>
      <c r="DA163" s="1">
        <v>0</v>
      </c>
      <c r="DB163" s="1">
        <v>0</v>
      </c>
      <c r="DC163" s="1">
        <v>0</v>
      </c>
      <c r="DD163" s="1">
        <v>0</v>
      </c>
      <c r="DE163" s="1">
        <v>0</v>
      </c>
      <c r="DF163" s="1">
        <v>0</v>
      </c>
      <c r="DG163" s="1">
        <v>0</v>
      </c>
      <c r="DH163" s="1">
        <v>0</v>
      </c>
      <c r="DI163" s="1">
        <v>0</v>
      </c>
      <c r="DJ163" s="1">
        <v>0</v>
      </c>
      <c r="DK163" s="1">
        <v>0</v>
      </c>
      <c r="DL163" s="1">
        <v>0</v>
      </c>
      <c r="DM163" s="1">
        <v>0</v>
      </c>
      <c r="DN163" s="1">
        <v>0</v>
      </c>
      <c r="DO163" s="244">
        <v>0</v>
      </c>
      <c r="DP163" s="244">
        <v>0</v>
      </c>
      <c r="DQ163" s="244">
        <v>0</v>
      </c>
      <c r="DR163" s="244">
        <v>0</v>
      </c>
      <c r="DS163" s="241">
        <v>0</v>
      </c>
      <c r="DT163" s="242">
        <v>0</v>
      </c>
      <c r="DU163" s="242">
        <v>0</v>
      </c>
      <c r="DV163" s="243">
        <v>0</v>
      </c>
      <c r="DW163">
        <v>8</v>
      </c>
      <c r="DX163">
        <v>3</v>
      </c>
      <c r="DY163">
        <v>605</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s="244">
        <v>0</v>
      </c>
      <c r="EV163" s="244">
        <v>0</v>
      </c>
      <c r="EW163" s="244">
        <v>0</v>
      </c>
      <c r="EX163" s="244">
        <v>0</v>
      </c>
      <c r="EY163" s="241">
        <v>0</v>
      </c>
      <c r="EZ163" s="242">
        <v>0</v>
      </c>
      <c r="FA163" s="242">
        <v>0</v>
      </c>
      <c r="FB163" s="243">
        <v>0</v>
      </c>
      <c r="FC163">
        <v>0</v>
      </c>
      <c r="FD163">
        <v>0</v>
      </c>
      <c r="FE163">
        <v>0</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7</v>
      </c>
      <c r="HM163">
        <v>6</v>
      </c>
      <c r="HN163">
        <v>0</v>
      </c>
      <c r="HO163">
        <v>0</v>
      </c>
      <c r="HP163">
        <v>0</v>
      </c>
      <c r="HQ163" s="139">
        <v>3</v>
      </c>
      <c r="HR163" s="140">
        <v>7</v>
      </c>
      <c r="HS163" s="140">
        <v>0</v>
      </c>
      <c r="HT163" s="140">
        <v>0</v>
      </c>
      <c r="HU163" s="140">
        <v>0</v>
      </c>
      <c r="HV163" s="139">
        <v>0</v>
      </c>
      <c r="HW163" s="140">
        <v>0</v>
      </c>
      <c r="HX163" s="140">
        <v>0</v>
      </c>
      <c r="HY163" s="140">
        <v>0</v>
      </c>
      <c r="HZ163" s="140">
        <v>0</v>
      </c>
      <c r="IA163" s="139">
        <v>0</v>
      </c>
      <c r="IB163" s="140">
        <v>0</v>
      </c>
      <c r="IC163" s="140">
        <v>0</v>
      </c>
      <c r="ID163" s="140">
        <v>0</v>
      </c>
      <c r="IE163" s="140">
        <v>0</v>
      </c>
      <c r="IF163" s="139">
        <v>10</v>
      </c>
      <c r="IG163" s="140">
        <v>13</v>
      </c>
      <c r="IH163" s="140">
        <v>0</v>
      </c>
      <c r="II163" s="140">
        <v>0</v>
      </c>
      <c r="IJ163" s="140">
        <v>0</v>
      </c>
      <c r="IK163" s="140">
        <v>3</v>
      </c>
      <c r="IL163" s="140">
        <v>0</v>
      </c>
      <c r="IM163" s="140">
        <v>0</v>
      </c>
      <c r="IN163" s="139">
        <v>3</v>
      </c>
      <c r="IO163" s="140">
        <v>2</v>
      </c>
      <c r="IP163" s="140">
        <v>0</v>
      </c>
      <c r="IQ163" s="140">
        <v>0</v>
      </c>
      <c r="IR163" s="141">
        <v>2</v>
      </c>
      <c r="IS163" s="139">
        <v>1</v>
      </c>
      <c r="IT163" s="141">
        <v>2</v>
      </c>
      <c r="IU163" s="141">
        <v>13</v>
      </c>
      <c r="IV163" s="141">
        <v>10</v>
      </c>
      <c r="IW163" s="180">
        <v>23</v>
      </c>
      <c r="IX163" s="182">
        <v>0.21739130434782608</v>
      </c>
      <c r="IY163" s="182">
        <v>0.13043478260869565</v>
      </c>
      <c r="IZ163" s="183">
        <v>0</v>
      </c>
      <c r="JA163" s="140">
        <v>0</v>
      </c>
      <c r="JB163" s="140">
        <v>0</v>
      </c>
      <c r="JC163" s="1" t="s">
        <v>427</v>
      </c>
      <c r="JD163" s="1" t="s">
        <v>427</v>
      </c>
      <c r="JE163" s="1" t="s">
        <v>427</v>
      </c>
      <c r="JF163" s="1" t="s">
        <v>427</v>
      </c>
      <c r="JG163" s="1">
        <v>0</v>
      </c>
      <c r="JH163" s="1">
        <v>0</v>
      </c>
      <c r="JI163" s="284"/>
      <c r="JM163" s="261"/>
      <c r="JN163" s="262"/>
      <c r="JO163" s="284"/>
      <c r="JP163" s="284"/>
    </row>
    <row r="164" spans="1:276" x14ac:dyDescent="0.25">
      <c r="A164" s="2">
        <f>IF(OR('Table 1'!$L$2="All Regions",'Table 1'!$L$2=" "), 1,IF('Table 1'!$L$2='DATA TEMPLATE 1617'!L164,1,0))</f>
        <v>1</v>
      </c>
      <c r="B164" s="2">
        <f>IF(OR('Table 1'!$L$3="All Disciplines",'Table 1'!$L$3=" "), 1,IF('Table 1'!$L$3='DATA TEMPLATE 1617'!M164,1,0))</f>
        <v>1</v>
      </c>
      <c r="C164" s="2">
        <f>IF(OR('Table 1'!$L$4="All Organisations",'Table 1'!$L$4=" "), 1,IF('Table 1'!$L$4='DATA TEMPLATE 1617'!N164,1,0))</f>
        <v>1</v>
      </c>
      <c r="D164" s="2">
        <f t="shared" si="8"/>
        <v>3</v>
      </c>
      <c r="E164" s="236">
        <f>IF('Table 2'!$L$2="All Diverse Led",$IZ164,IF('Table 2'!$L$2='DATA TEMPLATE 1617'!JG164,4,0))</f>
        <v>0</v>
      </c>
      <c r="F164" s="236">
        <f>IF('Table 2'!$L$2="All Diverse Led",$IZ164,IF('Table 2'!$L$2='DATA TEMPLATE 1617'!JH164,4,0))</f>
        <v>0</v>
      </c>
      <c r="G164" s="237">
        <f t="shared" si="7"/>
        <v>0</v>
      </c>
      <c r="H164" s="1" t="s">
        <v>471</v>
      </c>
      <c r="I164" s="1">
        <v>0</v>
      </c>
      <c r="J164" s="1" t="b">
        <v>0</v>
      </c>
      <c r="K164" s="284">
        <v>162</v>
      </c>
      <c r="L164" t="s">
        <v>439</v>
      </c>
      <c r="M164" t="s">
        <v>436</v>
      </c>
      <c r="N164" s="323" t="s">
        <v>460</v>
      </c>
      <c r="O164" s="76">
        <v>1301637</v>
      </c>
      <c r="P164" s="76">
        <v>1193725</v>
      </c>
      <c r="Q164" s="76">
        <v>7380121</v>
      </c>
      <c r="R164" s="76">
        <v>0</v>
      </c>
      <c r="S164" s="76">
        <v>0</v>
      </c>
      <c r="T164" s="76">
        <v>9875483</v>
      </c>
      <c r="U164">
        <v>5175477</v>
      </c>
      <c r="V164">
        <v>391972</v>
      </c>
      <c r="W164">
        <v>758314</v>
      </c>
      <c r="X164">
        <v>843636</v>
      </c>
      <c r="Y164">
        <v>35495</v>
      </c>
      <c r="AB164">
        <v>2352207</v>
      </c>
      <c r="AC164">
        <v>0</v>
      </c>
      <c r="AD164">
        <v>9557101</v>
      </c>
      <c r="AE164" s="1">
        <v>64</v>
      </c>
      <c r="AF164" s="1">
        <v>50</v>
      </c>
      <c r="AG164" s="1">
        <v>7214</v>
      </c>
      <c r="AH164" s="1">
        <v>0</v>
      </c>
      <c r="AI164" s="1">
        <v>0</v>
      </c>
      <c r="AJ164" s="1">
        <v>0</v>
      </c>
      <c r="AK164" s="1">
        <v>0</v>
      </c>
      <c r="AL164" s="1">
        <v>0</v>
      </c>
      <c r="AM164" s="1">
        <v>0</v>
      </c>
      <c r="AN164" s="1">
        <v>0</v>
      </c>
      <c r="AO164" s="1">
        <v>0</v>
      </c>
      <c r="AP164" s="1">
        <v>0</v>
      </c>
      <c r="AQ164" s="1">
        <v>0</v>
      </c>
      <c r="AR164" s="1">
        <v>0</v>
      </c>
      <c r="AS164" s="1">
        <v>0</v>
      </c>
      <c r="AT164" s="1">
        <v>0</v>
      </c>
      <c r="AU164" s="1">
        <v>0</v>
      </c>
      <c r="AV164" s="1">
        <v>0</v>
      </c>
      <c r="AW164" s="1">
        <v>0</v>
      </c>
      <c r="AX164" s="1">
        <v>0</v>
      </c>
      <c r="AY164" s="1">
        <v>0</v>
      </c>
      <c r="AZ164" s="1">
        <v>0</v>
      </c>
      <c r="BA164" s="1">
        <v>0</v>
      </c>
      <c r="BB164" s="1">
        <v>0</v>
      </c>
      <c r="BC164" s="3">
        <v>0</v>
      </c>
      <c r="BD164" s="3">
        <v>0</v>
      </c>
      <c r="BE164" s="3">
        <v>0</v>
      </c>
      <c r="BF164" s="3">
        <v>0</v>
      </c>
      <c r="BG164" s="241">
        <v>0</v>
      </c>
      <c r="BH164" s="242">
        <v>0</v>
      </c>
      <c r="BI164" s="242">
        <v>0</v>
      </c>
      <c r="BJ164" s="243">
        <v>0</v>
      </c>
      <c r="BK164">
        <v>10</v>
      </c>
      <c r="BL164">
        <v>755</v>
      </c>
      <c r="BM164">
        <v>1138224</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s="244">
        <v>0</v>
      </c>
      <c r="CJ164" s="244">
        <v>0</v>
      </c>
      <c r="CK164" s="244">
        <v>0</v>
      </c>
      <c r="CL164" s="244">
        <v>0</v>
      </c>
      <c r="CM164" s="241">
        <v>0</v>
      </c>
      <c r="CN164" s="242">
        <v>0</v>
      </c>
      <c r="CO164" s="242">
        <v>0</v>
      </c>
      <c r="CP164" s="243">
        <v>0</v>
      </c>
      <c r="CQ164" s="1">
        <v>13</v>
      </c>
      <c r="CR164" s="1">
        <v>6</v>
      </c>
      <c r="CS164" s="1">
        <v>187</v>
      </c>
      <c r="CT164" s="1">
        <v>0</v>
      </c>
      <c r="CU164" s="1">
        <v>0</v>
      </c>
      <c r="CV164" s="1">
        <v>0</v>
      </c>
      <c r="CW164" s="1">
        <v>0</v>
      </c>
      <c r="CX164" s="1">
        <v>0</v>
      </c>
      <c r="CY164" s="1">
        <v>0</v>
      </c>
      <c r="CZ164" s="1">
        <v>0</v>
      </c>
      <c r="DA164" s="1">
        <v>0</v>
      </c>
      <c r="DB164" s="1">
        <v>0</v>
      </c>
      <c r="DC164" s="1">
        <v>0</v>
      </c>
      <c r="DD164" s="1">
        <v>0</v>
      </c>
      <c r="DE164" s="1">
        <v>0</v>
      </c>
      <c r="DF164" s="1">
        <v>0</v>
      </c>
      <c r="DG164" s="1">
        <v>0</v>
      </c>
      <c r="DH164" s="1">
        <v>0</v>
      </c>
      <c r="DI164" s="1">
        <v>0</v>
      </c>
      <c r="DJ164" s="1">
        <v>0</v>
      </c>
      <c r="DK164" s="1">
        <v>0</v>
      </c>
      <c r="DL164" s="1">
        <v>0</v>
      </c>
      <c r="DM164" s="1">
        <v>0</v>
      </c>
      <c r="DN164" s="1">
        <v>0</v>
      </c>
      <c r="DO164" s="244">
        <v>0</v>
      </c>
      <c r="DP164" s="244">
        <v>0</v>
      </c>
      <c r="DQ164" s="244">
        <v>0</v>
      </c>
      <c r="DR164" s="244">
        <v>0</v>
      </c>
      <c r="DS164" s="241">
        <v>0</v>
      </c>
      <c r="DT164" s="242">
        <v>0</v>
      </c>
      <c r="DU164" s="242">
        <v>0</v>
      </c>
      <c r="DV164" s="243">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s="244">
        <v>0</v>
      </c>
      <c r="EV164" s="244">
        <v>0</v>
      </c>
      <c r="EW164" s="244">
        <v>0</v>
      </c>
      <c r="EX164" s="244">
        <v>0</v>
      </c>
      <c r="EY164" s="241">
        <v>0</v>
      </c>
      <c r="EZ164" s="242">
        <v>0</v>
      </c>
      <c r="FA164" s="242">
        <v>0</v>
      </c>
      <c r="FB164" s="243">
        <v>0</v>
      </c>
      <c r="FC164">
        <v>0</v>
      </c>
      <c r="FD164">
        <v>0</v>
      </c>
      <c r="FE164">
        <v>0</v>
      </c>
      <c r="FF164">
        <v>0</v>
      </c>
      <c r="FG164">
        <v>0</v>
      </c>
      <c r="FH164">
        <v>0</v>
      </c>
      <c r="FI164">
        <v>2</v>
      </c>
      <c r="FJ164">
        <v>9013</v>
      </c>
      <c r="FK164">
        <v>0</v>
      </c>
      <c r="FL164">
        <v>0</v>
      </c>
      <c r="FM164">
        <v>0</v>
      </c>
      <c r="FN164">
        <v>0</v>
      </c>
      <c r="FO164">
        <v>0</v>
      </c>
      <c r="FP164">
        <v>0</v>
      </c>
      <c r="FQ164">
        <v>0</v>
      </c>
      <c r="FR164">
        <v>0</v>
      </c>
      <c r="FS164">
        <v>0</v>
      </c>
      <c r="FT164">
        <v>0</v>
      </c>
      <c r="FU164">
        <v>13</v>
      </c>
      <c r="FV164">
        <v>1165</v>
      </c>
      <c r="FW164">
        <v>10</v>
      </c>
      <c r="FX164">
        <v>18850</v>
      </c>
      <c r="FY164">
        <v>4474</v>
      </c>
      <c r="FZ164">
        <v>0</v>
      </c>
      <c r="GA164">
        <v>9773</v>
      </c>
      <c r="GB164">
        <v>0</v>
      </c>
      <c r="GC164">
        <v>16</v>
      </c>
      <c r="GD164">
        <v>0</v>
      </c>
      <c r="GE164">
        <v>2283</v>
      </c>
      <c r="GF164">
        <v>0</v>
      </c>
      <c r="GG164">
        <v>101</v>
      </c>
      <c r="GH164">
        <v>0</v>
      </c>
      <c r="GI164">
        <v>0</v>
      </c>
      <c r="GJ164">
        <v>0</v>
      </c>
      <c r="GK164">
        <v>0</v>
      </c>
      <c r="GL164">
        <v>0</v>
      </c>
      <c r="GM164">
        <v>50</v>
      </c>
      <c r="GN164">
        <v>15251</v>
      </c>
      <c r="GO164">
        <v>0</v>
      </c>
      <c r="GP164">
        <v>0</v>
      </c>
      <c r="GQ164">
        <v>0</v>
      </c>
      <c r="GR164">
        <v>0</v>
      </c>
      <c r="GS164">
        <v>0</v>
      </c>
      <c r="GT164">
        <v>238439</v>
      </c>
      <c r="GU164">
        <v>0</v>
      </c>
      <c r="GV164">
        <v>0</v>
      </c>
      <c r="GW164">
        <v>19</v>
      </c>
      <c r="GX164">
        <v>3460</v>
      </c>
      <c r="GY164">
        <v>97</v>
      </c>
      <c r="GZ164">
        <v>93503</v>
      </c>
      <c r="HA164">
        <v>11</v>
      </c>
      <c r="HB164">
        <v>21341</v>
      </c>
      <c r="HC164">
        <v>0</v>
      </c>
      <c r="HD164">
        <v>0</v>
      </c>
      <c r="HE164">
        <v>0</v>
      </c>
      <c r="HF164">
        <v>0</v>
      </c>
      <c r="HG164">
        <v>5</v>
      </c>
      <c r="HH164">
        <v>2</v>
      </c>
      <c r="HI164">
        <v>0</v>
      </c>
      <c r="HJ164">
        <v>0</v>
      </c>
      <c r="HK164">
        <v>4</v>
      </c>
      <c r="HL164">
        <v>4</v>
      </c>
      <c r="HM164">
        <v>7</v>
      </c>
      <c r="HN164">
        <v>0</v>
      </c>
      <c r="HO164">
        <v>0</v>
      </c>
      <c r="HP164">
        <v>0</v>
      </c>
      <c r="HQ164" s="139">
        <v>5</v>
      </c>
      <c r="HR164" s="140">
        <v>0</v>
      </c>
      <c r="HS164" s="140">
        <v>0</v>
      </c>
      <c r="HT164" s="140">
        <v>0</v>
      </c>
      <c r="HU164" s="140">
        <v>0</v>
      </c>
      <c r="HV164" s="139">
        <v>0</v>
      </c>
      <c r="HW164" s="140">
        <v>0</v>
      </c>
      <c r="HX164" s="140">
        <v>0</v>
      </c>
      <c r="HY164" s="140">
        <v>0</v>
      </c>
      <c r="HZ164" s="140">
        <v>0</v>
      </c>
      <c r="IA164" s="139">
        <v>0</v>
      </c>
      <c r="IB164" s="140">
        <v>0</v>
      </c>
      <c r="IC164" s="140">
        <v>0</v>
      </c>
      <c r="ID164" s="140">
        <v>0</v>
      </c>
      <c r="IE164" s="140">
        <v>0</v>
      </c>
      <c r="IF164" s="139">
        <v>9</v>
      </c>
      <c r="IG164" s="140">
        <v>7</v>
      </c>
      <c r="IH164" s="140">
        <v>0</v>
      </c>
      <c r="II164" s="140">
        <v>0</v>
      </c>
      <c r="IJ164" s="140">
        <v>0</v>
      </c>
      <c r="IK164" s="140">
        <v>2</v>
      </c>
      <c r="IL164" s="140">
        <v>0</v>
      </c>
      <c r="IM164" s="140">
        <v>0</v>
      </c>
      <c r="IN164" s="139">
        <v>2</v>
      </c>
      <c r="IO164" s="140">
        <v>0</v>
      </c>
      <c r="IP164" s="140">
        <v>0</v>
      </c>
      <c r="IQ164" s="140">
        <v>0</v>
      </c>
      <c r="IR164" s="141">
        <v>0</v>
      </c>
      <c r="IS164" s="139">
        <v>0</v>
      </c>
      <c r="IT164" s="141">
        <v>0</v>
      </c>
      <c r="IU164" s="141">
        <v>11</v>
      </c>
      <c r="IV164" s="141">
        <v>5</v>
      </c>
      <c r="IW164" s="180">
        <v>16</v>
      </c>
      <c r="IX164" s="182">
        <v>0.125</v>
      </c>
      <c r="IY164" s="182">
        <v>0</v>
      </c>
      <c r="IZ164" s="183">
        <v>0</v>
      </c>
      <c r="JA164" s="140">
        <v>0</v>
      </c>
      <c r="JB164" s="140">
        <v>0</v>
      </c>
      <c r="JC164" s="1" t="s">
        <v>427</v>
      </c>
      <c r="JD164" s="1" t="s">
        <v>427</v>
      </c>
      <c r="JE164" s="1" t="s">
        <v>427</v>
      </c>
      <c r="JF164" s="1" t="s">
        <v>426</v>
      </c>
      <c r="JG164" s="1">
        <v>0</v>
      </c>
      <c r="JH164" s="1">
        <v>0</v>
      </c>
      <c r="JI164" s="284"/>
      <c r="JM164" s="261"/>
      <c r="JN164" s="262"/>
      <c r="JO164" s="284"/>
      <c r="JP164" s="284"/>
    </row>
    <row r="165" spans="1:276" x14ac:dyDescent="0.25">
      <c r="A165" s="2">
        <f>IF(OR('Table 1'!$L$2="All Regions",'Table 1'!$L$2=" "), 1,IF('Table 1'!$L$2='DATA TEMPLATE 1617'!L165,1,0))</f>
        <v>1</v>
      </c>
      <c r="B165" s="2">
        <f>IF(OR('Table 1'!$L$3="All Disciplines",'Table 1'!$L$3=" "), 1,IF('Table 1'!$L$3='DATA TEMPLATE 1617'!M165,1,0))</f>
        <v>1</v>
      </c>
      <c r="C165" s="2">
        <f>IF(OR('Table 1'!$L$4="All Organisations",'Table 1'!$L$4=" "), 1,IF('Table 1'!$L$4='DATA TEMPLATE 1617'!N165,1,0))</f>
        <v>1</v>
      </c>
      <c r="D165" s="2">
        <f t="shared" si="8"/>
        <v>3</v>
      </c>
      <c r="E165" s="236">
        <f>IF('Table 2'!$L$2="All Diverse Led",$IZ165,IF('Table 2'!$L$2='DATA TEMPLATE 1617'!JG165,4,0))</f>
        <v>0</v>
      </c>
      <c r="F165" s="236">
        <f>IF('Table 2'!$L$2="All Diverse Led",$IZ165,IF('Table 2'!$L$2='DATA TEMPLATE 1617'!JH165,4,0))</f>
        <v>0</v>
      </c>
      <c r="G165" s="237">
        <f t="shared" si="7"/>
        <v>0</v>
      </c>
      <c r="H165" s="1" t="s">
        <v>471</v>
      </c>
      <c r="I165" s="1">
        <v>0</v>
      </c>
      <c r="J165" s="1" t="b">
        <v>0</v>
      </c>
      <c r="K165" s="284">
        <v>163</v>
      </c>
      <c r="L165" t="s">
        <v>439</v>
      </c>
      <c r="M165" t="s">
        <v>438</v>
      </c>
      <c r="N165" s="323" t="s">
        <v>460</v>
      </c>
      <c r="O165" s="76">
        <v>4051387</v>
      </c>
      <c r="P165" s="76">
        <v>452778</v>
      </c>
      <c r="Q165" s="76">
        <v>438868</v>
      </c>
      <c r="R165" s="76">
        <v>432354</v>
      </c>
      <c r="S165" s="76">
        <v>209026</v>
      </c>
      <c r="T165" s="76">
        <v>5584413</v>
      </c>
      <c r="U165">
        <v>4369082</v>
      </c>
      <c r="V165">
        <v>319697</v>
      </c>
      <c r="W165">
        <v>369331</v>
      </c>
      <c r="X165">
        <v>131890</v>
      </c>
      <c r="Y165">
        <v>17262</v>
      </c>
      <c r="AB165">
        <v>268826</v>
      </c>
      <c r="AC165">
        <v>106658</v>
      </c>
      <c r="AD165">
        <v>5582746</v>
      </c>
      <c r="AE165" s="1">
        <v>812</v>
      </c>
      <c r="AF165" s="1">
        <v>0</v>
      </c>
      <c r="AG165" s="1">
        <v>142852</v>
      </c>
      <c r="AH165" s="1">
        <v>0</v>
      </c>
      <c r="AI165" s="1">
        <v>0</v>
      </c>
      <c r="AJ165" s="1">
        <v>0</v>
      </c>
      <c r="AK165" s="1">
        <v>0</v>
      </c>
      <c r="AL165" s="1">
        <v>0</v>
      </c>
      <c r="AM165" s="1">
        <v>0</v>
      </c>
      <c r="AN165" s="1">
        <v>0</v>
      </c>
      <c r="AO165" s="1">
        <v>0</v>
      </c>
      <c r="AP165" s="1">
        <v>0</v>
      </c>
      <c r="AQ165" s="1">
        <v>122</v>
      </c>
      <c r="AR165" s="1">
        <v>0</v>
      </c>
      <c r="AS165" s="1">
        <v>3228</v>
      </c>
      <c r="AT165" s="1">
        <v>0</v>
      </c>
      <c r="AU165" s="1">
        <v>22</v>
      </c>
      <c r="AV165" s="1">
        <v>0</v>
      </c>
      <c r="AW165" s="1">
        <v>0</v>
      </c>
      <c r="AX165" s="1">
        <v>0</v>
      </c>
      <c r="AY165" s="1">
        <v>1</v>
      </c>
      <c r="AZ165" s="1">
        <v>0</v>
      </c>
      <c r="BA165" s="1">
        <v>0</v>
      </c>
      <c r="BB165" s="1">
        <v>0</v>
      </c>
      <c r="BC165" s="3">
        <v>0</v>
      </c>
      <c r="BD165" s="3">
        <v>0</v>
      </c>
      <c r="BE165" s="3">
        <v>0</v>
      </c>
      <c r="BF165" s="3">
        <v>0</v>
      </c>
      <c r="BG165" s="241">
        <v>145</v>
      </c>
      <c r="BH165" s="242">
        <v>0</v>
      </c>
      <c r="BI165" s="242">
        <v>3228</v>
      </c>
      <c r="BJ165" s="243">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s="244">
        <v>0</v>
      </c>
      <c r="CJ165" s="244">
        <v>0</v>
      </c>
      <c r="CK165" s="244">
        <v>0</v>
      </c>
      <c r="CL165" s="244">
        <v>0</v>
      </c>
      <c r="CM165" s="241">
        <v>0</v>
      </c>
      <c r="CN165" s="242">
        <v>0</v>
      </c>
      <c r="CO165" s="242">
        <v>0</v>
      </c>
      <c r="CP165" s="243">
        <v>0</v>
      </c>
      <c r="CQ165" s="1">
        <v>0</v>
      </c>
      <c r="CR165" s="1">
        <v>0</v>
      </c>
      <c r="CS165" s="1">
        <v>0</v>
      </c>
      <c r="CT165" s="1">
        <v>0</v>
      </c>
      <c r="CU165" s="1">
        <v>0</v>
      </c>
      <c r="CV165" s="1">
        <v>0</v>
      </c>
      <c r="CW165" s="1">
        <v>0</v>
      </c>
      <c r="CX165" s="1">
        <v>0</v>
      </c>
      <c r="CY165" s="1">
        <v>0</v>
      </c>
      <c r="CZ165" s="1">
        <v>0</v>
      </c>
      <c r="DA165" s="1">
        <v>0</v>
      </c>
      <c r="DB165" s="1">
        <v>0</v>
      </c>
      <c r="DC165" s="1">
        <v>0</v>
      </c>
      <c r="DD165" s="1">
        <v>0</v>
      </c>
      <c r="DE165" s="1">
        <v>0</v>
      </c>
      <c r="DF165" s="1">
        <v>0</v>
      </c>
      <c r="DG165" s="1">
        <v>0</v>
      </c>
      <c r="DH165" s="1">
        <v>0</v>
      </c>
      <c r="DI165" s="1">
        <v>0</v>
      </c>
      <c r="DJ165" s="1">
        <v>0</v>
      </c>
      <c r="DK165" s="1">
        <v>0</v>
      </c>
      <c r="DL165" s="1">
        <v>0</v>
      </c>
      <c r="DM165" s="1">
        <v>0</v>
      </c>
      <c r="DN165" s="1">
        <v>0</v>
      </c>
      <c r="DO165" s="244">
        <v>0</v>
      </c>
      <c r="DP165" s="244">
        <v>0</v>
      </c>
      <c r="DQ165" s="244">
        <v>0</v>
      </c>
      <c r="DR165" s="244">
        <v>0</v>
      </c>
      <c r="DS165" s="241">
        <v>0</v>
      </c>
      <c r="DT165" s="242">
        <v>0</v>
      </c>
      <c r="DU165" s="242">
        <v>0</v>
      </c>
      <c r="DV165" s="243">
        <v>0</v>
      </c>
      <c r="DW165">
        <v>78</v>
      </c>
      <c r="DX165">
        <v>0</v>
      </c>
      <c r="DY165">
        <v>49251</v>
      </c>
      <c r="DZ165">
        <v>0</v>
      </c>
      <c r="EA165">
        <v>1</v>
      </c>
      <c r="EB165">
        <v>0</v>
      </c>
      <c r="EC165">
        <v>0</v>
      </c>
      <c r="ED165">
        <v>350</v>
      </c>
      <c r="EE165">
        <v>1</v>
      </c>
      <c r="EF165">
        <v>0</v>
      </c>
      <c r="EG165">
        <v>0</v>
      </c>
      <c r="EH165">
        <v>1000</v>
      </c>
      <c r="EI165">
        <v>0</v>
      </c>
      <c r="EJ165">
        <v>0</v>
      </c>
      <c r="EK165">
        <v>0</v>
      </c>
      <c r="EL165">
        <v>0</v>
      </c>
      <c r="EM165">
        <v>0</v>
      </c>
      <c r="EN165">
        <v>0</v>
      </c>
      <c r="EO165">
        <v>0</v>
      </c>
      <c r="EP165">
        <v>0</v>
      </c>
      <c r="EQ165">
        <v>0</v>
      </c>
      <c r="ER165">
        <v>0</v>
      </c>
      <c r="ES165">
        <v>0</v>
      </c>
      <c r="ET165">
        <v>0</v>
      </c>
      <c r="EU165" s="244">
        <v>2</v>
      </c>
      <c r="EV165" s="244">
        <v>0</v>
      </c>
      <c r="EW165" s="244">
        <v>0</v>
      </c>
      <c r="EX165" s="244">
        <v>1350</v>
      </c>
      <c r="EY165" s="241">
        <v>0</v>
      </c>
      <c r="EZ165" s="242">
        <v>0</v>
      </c>
      <c r="FA165" s="242">
        <v>0</v>
      </c>
      <c r="FB165" s="243">
        <v>0</v>
      </c>
      <c r="FC165">
        <v>0</v>
      </c>
      <c r="FD165">
        <v>0</v>
      </c>
      <c r="FE165">
        <v>0</v>
      </c>
      <c r="FF165">
        <v>104</v>
      </c>
      <c r="FG165">
        <v>0</v>
      </c>
      <c r="FH165" s="250">
        <v>48956217</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2</v>
      </c>
      <c r="HM165">
        <v>2</v>
      </c>
      <c r="HN165">
        <v>0</v>
      </c>
      <c r="HO165">
        <v>0</v>
      </c>
      <c r="HP165">
        <v>0</v>
      </c>
      <c r="HQ165" s="139">
        <v>0</v>
      </c>
      <c r="HR165" s="140">
        <v>1</v>
      </c>
      <c r="HS165" s="140">
        <v>0</v>
      </c>
      <c r="HT165" s="140">
        <v>0</v>
      </c>
      <c r="HU165" s="140">
        <v>0</v>
      </c>
      <c r="HV165" s="139">
        <v>0</v>
      </c>
      <c r="HW165" s="140">
        <v>0</v>
      </c>
      <c r="HX165" s="140">
        <v>0</v>
      </c>
      <c r="HY165" s="140">
        <v>0</v>
      </c>
      <c r="HZ165" s="140">
        <v>0</v>
      </c>
      <c r="IA165" s="139">
        <v>0</v>
      </c>
      <c r="IB165" s="140">
        <v>0</v>
      </c>
      <c r="IC165" s="140">
        <v>0</v>
      </c>
      <c r="ID165" s="140">
        <v>0</v>
      </c>
      <c r="IE165" s="140">
        <v>0</v>
      </c>
      <c r="IF165" s="139">
        <v>2</v>
      </c>
      <c r="IG165" s="140">
        <v>3</v>
      </c>
      <c r="IH165" s="140">
        <v>0</v>
      </c>
      <c r="II165" s="140">
        <v>0</v>
      </c>
      <c r="IJ165" s="140">
        <v>0</v>
      </c>
      <c r="IK165" s="140">
        <v>1</v>
      </c>
      <c r="IL165" s="140">
        <v>0</v>
      </c>
      <c r="IM165" s="140">
        <v>0</v>
      </c>
      <c r="IN165" s="139">
        <v>1</v>
      </c>
      <c r="IO165" s="140">
        <v>0</v>
      </c>
      <c r="IP165" s="140">
        <v>0</v>
      </c>
      <c r="IQ165" s="140">
        <v>0</v>
      </c>
      <c r="IR165" s="141">
        <v>0</v>
      </c>
      <c r="IS165" s="139">
        <v>0</v>
      </c>
      <c r="IT165" s="141">
        <v>2</v>
      </c>
      <c r="IU165" s="141">
        <v>4</v>
      </c>
      <c r="IV165" s="141">
        <v>1</v>
      </c>
      <c r="IW165" s="180">
        <v>5</v>
      </c>
      <c r="IX165" s="182">
        <v>0.6</v>
      </c>
      <c r="IY165" s="182">
        <v>0</v>
      </c>
      <c r="IZ165" s="183">
        <v>0</v>
      </c>
      <c r="JA165" s="140">
        <v>0</v>
      </c>
      <c r="JB165" s="140">
        <v>0</v>
      </c>
      <c r="JC165" s="1" t="s">
        <v>427</v>
      </c>
      <c r="JD165" s="1" t="s">
        <v>427</v>
      </c>
      <c r="JE165" s="1" t="s">
        <v>427</v>
      </c>
      <c r="JF165" s="1" t="s">
        <v>426</v>
      </c>
      <c r="JG165" s="1">
        <v>0</v>
      </c>
      <c r="JH165" s="1">
        <v>0</v>
      </c>
      <c r="JI165" s="284"/>
      <c r="JM165" s="261"/>
      <c r="JN165" s="262"/>
      <c r="JO165" s="284"/>
      <c r="JP165" s="284"/>
    </row>
    <row r="166" spans="1:276" x14ac:dyDescent="0.25">
      <c r="A166" s="2">
        <f>IF(OR('Table 1'!$L$2="All Regions",'Table 1'!$L$2=" "), 1,IF('Table 1'!$L$2='DATA TEMPLATE 1617'!L166,1,0))</f>
        <v>1</v>
      </c>
      <c r="B166" s="2">
        <f>IF(OR('Table 1'!$L$3="All Disciplines",'Table 1'!$L$3=" "), 1,IF('Table 1'!$L$3='DATA TEMPLATE 1617'!M166,1,0))</f>
        <v>1</v>
      </c>
      <c r="C166" s="2">
        <f>IF(OR('Table 1'!$L$4="All Organisations",'Table 1'!$L$4=" "), 1,IF('Table 1'!$L$4='DATA TEMPLATE 1617'!N166,1,0))</f>
        <v>1</v>
      </c>
      <c r="D166" s="2">
        <f t="shared" si="8"/>
        <v>3</v>
      </c>
      <c r="E166" s="236">
        <f>IF('Table 2'!$L$2="All Diverse Led",$IZ166,IF('Table 2'!$L$2='DATA TEMPLATE 1617'!JG166,4,0))</f>
        <v>0</v>
      </c>
      <c r="F166" s="236">
        <f>IF('Table 2'!$L$2="All Diverse Led",$IZ166,IF('Table 2'!$L$2='DATA TEMPLATE 1617'!JH166,4,0))</f>
        <v>0</v>
      </c>
      <c r="G166" s="237">
        <f t="shared" si="7"/>
        <v>0</v>
      </c>
      <c r="H166" s="1" t="s">
        <v>471</v>
      </c>
      <c r="I166" s="1">
        <v>0</v>
      </c>
      <c r="J166" s="1" t="b">
        <v>0</v>
      </c>
      <c r="K166" s="284">
        <v>164</v>
      </c>
      <c r="L166" t="s">
        <v>439</v>
      </c>
      <c r="M166" t="s">
        <v>437</v>
      </c>
      <c r="N166" s="323" t="s">
        <v>458</v>
      </c>
      <c r="O166" s="76">
        <v>20385</v>
      </c>
      <c r="P166" s="76">
        <v>150870</v>
      </c>
      <c r="Q166" s="76">
        <v>99342</v>
      </c>
      <c r="R166" s="76">
        <v>14640</v>
      </c>
      <c r="S166" s="76">
        <v>10000</v>
      </c>
      <c r="T166" s="76">
        <v>295237</v>
      </c>
      <c r="U166">
        <v>115283</v>
      </c>
      <c r="V166">
        <v>3359</v>
      </c>
      <c r="W166">
        <v>0</v>
      </c>
      <c r="X166">
        <v>10654</v>
      </c>
      <c r="Y166">
        <v>1217</v>
      </c>
      <c r="AB166">
        <v>88410</v>
      </c>
      <c r="AC166">
        <v>432</v>
      </c>
      <c r="AD166">
        <v>219355</v>
      </c>
      <c r="AE166" s="1">
        <v>5</v>
      </c>
      <c r="AF166" s="1">
        <v>71</v>
      </c>
      <c r="AG166" s="1">
        <v>1250</v>
      </c>
      <c r="AH166" s="1">
        <v>200</v>
      </c>
      <c r="AI166" s="1">
        <v>1</v>
      </c>
      <c r="AJ166" s="1">
        <v>14</v>
      </c>
      <c r="AK166" s="1">
        <v>151</v>
      </c>
      <c r="AL166" s="1">
        <v>0</v>
      </c>
      <c r="AM166" s="1">
        <v>0</v>
      </c>
      <c r="AN166" s="1">
        <v>0</v>
      </c>
      <c r="AO166" s="1">
        <v>0</v>
      </c>
      <c r="AP166" s="1">
        <v>0</v>
      </c>
      <c r="AQ166" s="1">
        <v>0</v>
      </c>
      <c r="AR166" s="1">
        <v>0</v>
      </c>
      <c r="AS166" s="1">
        <v>0</v>
      </c>
      <c r="AT166" s="1">
        <v>0</v>
      </c>
      <c r="AU166" s="1">
        <v>0</v>
      </c>
      <c r="AV166" s="1">
        <v>0</v>
      </c>
      <c r="AW166" s="1">
        <v>0</v>
      </c>
      <c r="AX166" s="1">
        <v>0</v>
      </c>
      <c r="AY166" s="1">
        <v>0</v>
      </c>
      <c r="AZ166" s="1">
        <v>0</v>
      </c>
      <c r="BA166" s="1">
        <v>0</v>
      </c>
      <c r="BB166" s="1">
        <v>0</v>
      </c>
      <c r="BC166" s="3">
        <v>1</v>
      </c>
      <c r="BD166" s="3">
        <v>14</v>
      </c>
      <c r="BE166" s="3">
        <v>151</v>
      </c>
      <c r="BF166" s="3">
        <v>0</v>
      </c>
      <c r="BG166" s="241">
        <v>0</v>
      </c>
      <c r="BH166" s="242">
        <v>0</v>
      </c>
      <c r="BI166" s="242">
        <v>0</v>
      </c>
      <c r="BJ166" s="243">
        <v>0</v>
      </c>
      <c r="BK166">
        <v>4</v>
      </c>
      <c r="BL166">
        <v>33</v>
      </c>
      <c r="BM166">
        <v>85</v>
      </c>
      <c r="BN166">
        <v>983</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s="244">
        <v>0</v>
      </c>
      <c r="CJ166" s="244">
        <v>0</v>
      </c>
      <c r="CK166" s="244">
        <v>0</v>
      </c>
      <c r="CL166" s="244">
        <v>0</v>
      </c>
      <c r="CM166" s="241">
        <v>0</v>
      </c>
      <c r="CN166" s="242">
        <v>0</v>
      </c>
      <c r="CO166" s="242">
        <v>0</v>
      </c>
      <c r="CP166" s="243">
        <v>0</v>
      </c>
      <c r="CQ166" s="1">
        <v>1</v>
      </c>
      <c r="CR166" s="1">
        <v>1</v>
      </c>
      <c r="CS166" s="1">
        <v>0</v>
      </c>
      <c r="CT166" s="1">
        <v>160</v>
      </c>
      <c r="CU166" s="1">
        <v>0</v>
      </c>
      <c r="CV166" s="1">
        <v>0</v>
      </c>
      <c r="CW166" s="1">
        <v>0</v>
      </c>
      <c r="CX166" s="1">
        <v>0</v>
      </c>
      <c r="CY166" s="1">
        <v>0</v>
      </c>
      <c r="CZ166" s="1">
        <v>0</v>
      </c>
      <c r="DA166" s="1">
        <v>0</v>
      </c>
      <c r="DB166" s="1">
        <v>0</v>
      </c>
      <c r="DC166" s="1">
        <v>0</v>
      </c>
      <c r="DD166" s="1">
        <v>0</v>
      </c>
      <c r="DE166" s="1">
        <v>0</v>
      </c>
      <c r="DF166" s="1">
        <v>0</v>
      </c>
      <c r="DG166" s="1">
        <v>0</v>
      </c>
      <c r="DH166" s="1">
        <v>0</v>
      </c>
      <c r="DI166" s="1">
        <v>0</v>
      </c>
      <c r="DJ166" s="1">
        <v>0</v>
      </c>
      <c r="DK166" s="1">
        <v>0</v>
      </c>
      <c r="DL166" s="1">
        <v>0</v>
      </c>
      <c r="DM166" s="1">
        <v>0</v>
      </c>
      <c r="DN166" s="1">
        <v>0</v>
      </c>
      <c r="DO166" s="244">
        <v>0</v>
      </c>
      <c r="DP166" s="244">
        <v>0</v>
      </c>
      <c r="DQ166" s="244">
        <v>0</v>
      </c>
      <c r="DR166" s="244">
        <v>0</v>
      </c>
      <c r="DS166" s="241">
        <v>0</v>
      </c>
      <c r="DT166" s="242">
        <v>0</v>
      </c>
      <c r="DU166" s="242">
        <v>0</v>
      </c>
      <c r="DV166" s="243">
        <v>0</v>
      </c>
      <c r="DW166">
        <v>6</v>
      </c>
      <c r="DX166">
        <v>6</v>
      </c>
      <c r="DY166">
        <v>230</v>
      </c>
      <c r="DZ166">
        <v>0</v>
      </c>
      <c r="EA166">
        <v>0</v>
      </c>
      <c r="EB166">
        <v>0</v>
      </c>
      <c r="EC166">
        <v>0</v>
      </c>
      <c r="ED166">
        <v>0</v>
      </c>
      <c r="EE166">
        <v>0</v>
      </c>
      <c r="EF166">
        <v>0</v>
      </c>
      <c r="EG166">
        <v>0</v>
      </c>
      <c r="EH166">
        <v>0</v>
      </c>
      <c r="EI166">
        <v>6</v>
      </c>
      <c r="EJ166">
        <v>6</v>
      </c>
      <c r="EK166">
        <v>230</v>
      </c>
      <c r="EL166">
        <v>0</v>
      </c>
      <c r="EM166">
        <v>0</v>
      </c>
      <c r="EN166">
        <v>0</v>
      </c>
      <c r="EO166">
        <v>0</v>
      </c>
      <c r="EP166">
        <v>0</v>
      </c>
      <c r="EQ166">
        <v>0</v>
      </c>
      <c r="ER166">
        <v>0</v>
      </c>
      <c r="ES166">
        <v>0</v>
      </c>
      <c r="ET166">
        <v>0</v>
      </c>
      <c r="EU166" s="244">
        <v>0</v>
      </c>
      <c r="EV166" s="244">
        <v>0</v>
      </c>
      <c r="EW166" s="244">
        <v>0</v>
      </c>
      <c r="EX166" s="244">
        <v>0</v>
      </c>
      <c r="EY166" s="241">
        <v>6</v>
      </c>
      <c r="EZ166" s="242">
        <v>6</v>
      </c>
      <c r="FA166" s="242">
        <v>230</v>
      </c>
      <c r="FB166" s="243">
        <v>0</v>
      </c>
      <c r="FC166">
        <v>0</v>
      </c>
      <c r="FD166">
        <v>0</v>
      </c>
      <c r="FE166">
        <v>0</v>
      </c>
      <c r="FF166">
        <v>0</v>
      </c>
      <c r="FG166">
        <v>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0</v>
      </c>
      <c r="GV166">
        <v>0</v>
      </c>
      <c r="GW166">
        <v>6</v>
      </c>
      <c r="GX166">
        <v>217</v>
      </c>
      <c r="GY166">
        <v>0</v>
      </c>
      <c r="GZ166">
        <v>0</v>
      </c>
      <c r="HA166">
        <v>0</v>
      </c>
      <c r="HB166">
        <v>0</v>
      </c>
      <c r="HC166">
        <v>0</v>
      </c>
      <c r="HD166">
        <v>0</v>
      </c>
      <c r="HE166">
        <v>0</v>
      </c>
      <c r="HF166">
        <v>0</v>
      </c>
      <c r="HG166">
        <v>12</v>
      </c>
      <c r="HH166">
        <v>0</v>
      </c>
      <c r="HI166">
        <v>0</v>
      </c>
      <c r="HJ166">
        <v>0</v>
      </c>
      <c r="HK166">
        <v>0</v>
      </c>
      <c r="HL166">
        <v>6</v>
      </c>
      <c r="HM166">
        <v>4</v>
      </c>
      <c r="HN166">
        <v>0</v>
      </c>
      <c r="HO166">
        <v>0</v>
      </c>
      <c r="HP166">
        <v>0</v>
      </c>
      <c r="HQ166" s="139">
        <v>1</v>
      </c>
      <c r="HR166" s="140">
        <v>0</v>
      </c>
      <c r="HS166" s="140">
        <v>0</v>
      </c>
      <c r="HT166" s="140">
        <v>0</v>
      </c>
      <c r="HU166" s="140">
        <v>0</v>
      </c>
      <c r="HV166" s="139">
        <v>0</v>
      </c>
      <c r="HW166" s="140">
        <v>0</v>
      </c>
      <c r="HX166" s="140">
        <v>0</v>
      </c>
      <c r="HY166" s="140">
        <v>0</v>
      </c>
      <c r="HZ166" s="140">
        <v>0</v>
      </c>
      <c r="IA166" s="139">
        <v>0</v>
      </c>
      <c r="IB166" s="140">
        <v>0</v>
      </c>
      <c r="IC166" s="140">
        <v>0</v>
      </c>
      <c r="ID166" s="140">
        <v>0</v>
      </c>
      <c r="IE166" s="140">
        <v>0</v>
      </c>
      <c r="IF166" s="139">
        <v>7</v>
      </c>
      <c r="IG166" s="140">
        <v>4</v>
      </c>
      <c r="IH166" s="140">
        <v>0</v>
      </c>
      <c r="II166" s="140">
        <v>0</v>
      </c>
      <c r="IJ166" s="140">
        <v>0</v>
      </c>
      <c r="IK166" s="140">
        <v>0</v>
      </c>
      <c r="IL166" s="140">
        <v>0</v>
      </c>
      <c r="IM166" s="140">
        <v>0</v>
      </c>
      <c r="IN166" s="139">
        <v>0</v>
      </c>
      <c r="IO166" s="140">
        <v>0</v>
      </c>
      <c r="IP166" s="140">
        <v>0</v>
      </c>
      <c r="IQ166" s="140">
        <v>0</v>
      </c>
      <c r="IR166" s="141">
        <v>0</v>
      </c>
      <c r="IS166" s="139">
        <v>0</v>
      </c>
      <c r="IT166" s="141">
        <v>4</v>
      </c>
      <c r="IU166" s="141">
        <v>10</v>
      </c>
      <c r="IV166" s="141">
        <v>1</v>
      </c>
      <c r="IW166" s="180">
        <v>11</v>
      </c>
      <c r="IX166" s="182">
        <v>0.36363636363636365</v>
      </c>
      <c r="IY166" s="182">
        <v>0</v>
      </c>
      <c r="IZ166" s="183">
        <v>0</v>
      </c>
      <c r="JA166" s="140">
        <v>0</v>
      </c>
      <c r="JB166" s="140">
        <v>0</v>
      </c>
      <c r="JC166" s="1" t="s">
        <v>426</v>
      </c>
      <c r="JD166" s="1" t="s">
        <v>427</v>
      </c>
      <c r="JE166" s="1" t="s">
        <v>427</v>
      </c>
      <c r="JF166" s="1" t="s">
        <v>426</v>
      </c>
      <c r="JG166" s="1">
        <v>0</v>
      </c>
      <c r="JH166" s="1">
        <v>0</v>
      </c>
      <c r="JI166" s="284"/>
      <c r="JM166" s="261"/>
      <c r="JN166" s="262"/>
      <c r="JO166" s="284"/>
      <c r="JP166" s="284"/>
    </row>
    <row r="167" spans="1:276" x14ac:dyDescent="0.25">
      <c r="A167" s="2">
        <f>IF(OR('Table 1'!$L$2="All Regions",'Table 1'!$L$2=" "), 1,IF('Table 1'!$L$2='DATA TEMPLATE 1617'!L167,1,0))</f>
        <v>1</v>
      </c>
      <c r="B167" s="2">
        <f>IF(OR('Table 1'!$L$3="All Disciplines",'Table 1'!$L$3=" "), 1,IF('Table 1'!$L$3='DATA TEMPLATE 1617'!M167,1,0))</f>
        <v>1</v>
      </c>
      <c r="C167" s="2">
        <f>IF(OR('Table 1'!$L$4="All Organisations",'Table 1'!$L$4=" "), 1,IF('Table 1'!$L$4='DATA TEMPLATE 1617'!N167,1,0))</f>
        <v>1</v>
      </c>
      <c r="D167" s="2">
        <f t="shared" si="8"/>
        <v>3</v>
      </c>
      <c r="E167" s="236">
        <f>IF('Table 2'!$L$2="All Diverse Led",$IZ167,IF('Table 2'!$L$2='DATA TEMPLATE 1617'!JG167,4,0))</f>
        <v>0</v>
      </c>
      <c r="F167" s="236">
        <f>IF('Table 2'!$L$2="All Diverse Led",$IZ167,IF('Table 2'!$L$2='DATA TEMPLATE 1617'!JH167,4,0))</f>
        <v>0</v>
      </c>
      <c r="G167" s="237">
        <f t="shared" si="7"/>
        <v>0</v>
      </c>
      <c r="H167" s="1" t="s">
        <v>471</v>
      </c>
      <c r="I167" s="1">
        <v>0</v>
      </c>
      <c r="J167" s="1" t="b">
        <v>0</v>
      </c>
      <c r="K167" s="284">
        <v>165</v>
      </c>
      <c r="L167" t="s">
        <v>439</v>
      </c>
      <c r="M167" t="s">
        <v>440</v>
      </c>
      <c r="N167" s="323" t="s">
        <v>460</v>
      </c>
      <c r="O167" s="76">
        <v>8479043</v>
      </c>
      <c r="P167" s="76">
        <v>1081623</v>
      </c>
      <c r="Q167" s="76">
        <v>2739166</v>
      </c>
      <c r="R167" s="76">
        <v>0</v>
      </c>
      <c r="S167" s="76">
        <v>37150</v>
      </c>
      <c r="T167" s="76">
        <v>12336982</v>
      </c>
      <c r="U167">
        <v>3269495</v>
      </c>
      <c r="V167">
        <v>736731</v>
      </c>
      <c r="W167">
        <v>2600283</v>
      </c>
      <c r="X167">
        <v>2557227</v>
      </c>
      <c r="Y167">
        <v>88000</v>
      </c>
      <c r="AB167">
        <v>2335914</v>
      </c>
      <c r="AC167">
        <v>1400000</v>
      </c>
      <c r="AD167">
        <v>12987650</v>
      </c>
      <c r="AE167" s="1">
        <v>349</v>
      </c>
      <c r="AF167" s="1">
        <v>206</v>
      </c>
      <c r="AG167" s="1">
        <v>308149</v>
      </c>
      <c r="AH167" s="1">
        <v>0</v>
      </c>
      <c r="AI167" s="1">
        <v>0</v>
      </c>
      <c r="AJ167" s="1">
        <v>0</v>
      </c>
      <c r="AK167" s="1">
        <v>0</v>
      </c>
      <c r="AL167" s="1">
        <v>0</v>
      </c>
      <c r="AM167" s="1">
        <v>0</v>
      </c>
      <c r="AN167" s="1">
        <v>0</v>
      </c>
      <c r="AO167" s="1">
        <v>0</v>
      </c>
      <c r="AP167" s="1">
        <v>0</v>
      </c>
      <c r="AQ167" s="1">
        <v>0</v>
      </c>
      <c r="AR167" s="1">
        <v>0</v>
      </c>
      <c r="AS167" s="1">
        <v>0</v>
      </c>
      <c r="AT167" s="1">
        <v>0</v>
      </c>
      <c r="AU167" s="1">
        <v>0</v>
      </c>
      <c r="AV167" s="1">
        <v>0</v>
      </c>
      <c r="AW167" s="1">
        <v>0</v>
      </c>
      <c r="AX167" s="1">
        <v>0</v>
      </c>
      <c r="AY167" s="1">
        <v>0</v>
      </c>
      <c r="AZ167" s="1">
        <v>0</v>
      </c>
      <c r="BA167" s="1">
        <v>0</v>
      </c>
      <c r="BB167" s="1">
        <v>0</v>
      </c>
      <c r="BC167" s="3">
        <v>0</v>
      </c>
      <c r="BD167" s="3">
        <v>0</v>
      </c>
      <c r="BE167" s="3">
        <v>0</v>
      </c>
      <c r="BF167" s="3">
        <v>0</v>
      </c>
      <c r="BG167" s="241">
        <v>0</v>
      </c>
      <c r="BH167" s="242">
        <v>0</v>
      </c>
      <c r="BI167" s="242">
        <v>0</v>
      </c>
      <c r="BJ167" s="243">
        <v>0</v>
      </c>
      <c r="BK167">
        <v>1</v>
      </c>
      <c r="BL167">
        <v>17</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s="244">
        <v>0</v>
      </c>
      <c r="CJ167" s="244">
        <v>0</v>
      </c>
      <c r="CK167" s="244">
        <v>0</v>
      </c>
      <c r="CL167" s="244">
        <v>0</v>
      </c>
      <c r="CM167" s="241">
        <v>0</v>
      </c>
      <c r="CN167" s="242">
        <v>0</v>
      </c>
      <c r="CO167" s="242">
        <v>0</v>
      </c>
      <c r="CP167" s="243">
        <v>0</v>
      </c>
      <c r="CQ167" s="1">
        <v>0</v>
      </c>
      <c r="CR167" s="1">
        <v>0</v>
      </c>
      <c r="CS167" s="1">
        <v>0</v>
      </c>
      <c r="CT167" s="1">
        <v>0</v>
      </c>
      <c r="CU167" s="1">
        <v>0</v>
      </c>
      <c r="CV167" s="1">
        <v>0</v>
      </c>
      <c r="CW167" s="1">
        <v>0</v>
      </c>
      <c r="CX167" s="1">
        <v>0</v>
      </c>
      <c r="CY167" s="1">
        <v>0</v>
      </c>
      <c r="CZ167" s="1">
        <v>0</v>
      </c>
      <c r="DA167" s="1">
        <v>0</v>
      </c>
      <c r="DB167" s="1">
        <v>0</v>
      </c>
      <c r="DC167" s="1">
        <v>0</v>
      </c>
      <c r="DD167" s="1">
        <v>0</v>
      </c>
      <c r="DE167" s="1">
        <v>0</v>
      </c>
      <c r="DF167" s="1">
        <v>0</v>
      </c>
      <c r="DG167" s="1">
        <v>0</v>
      </c>
      <c r="DH167" s="1">
        <v>0</v>
      </c>
      <c r="DI167" s="1">
        <v>0</v>
      </c>
      <c r="DJ167" s="1">
        <v>0</v>
      </c>
      <c r="DK167" s="1">
        <v>0</v>
      </c>
      <c r="DL167" s="1">
        <v>0</v>
      </c>
      <c r="DM167" s="1">
        <v>0</v>
      </c>
      <c r="DN167" s="1">
        <v>0</v>
      </c>
      <c r="DO167" s="244">
        <v>0</v>
      </c>
      <c r="DP167" s="244">
        <v>0</v>
      </c>
      <c r="DQ167" s="244">
        <v>0</v>
      </c>
      <c r="DR167" s="244">
        <v>0</v>
      </c>
      <c r="DS167" s="241">
        <v>0</v>
      </c>
      <c r="DT167" s="242">
        <v>0</v>
      </c>
      <c r="DU167" s="242">
        <v>0</v>
      </c>
      <c r="DV167" s="243">
        <v>0</v>
      </c>
      <c r="DW167">
        <v>3</v>
      </c>
      <c r="DX167">
        <v>124</v>
      </c>
      <c r="DY167">
        <v>23362</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s="244">
        <v>0</v>
      </c>
      <c r="EV167" s="244">
        <v>0</v>
      </c>
      <c r="EW167" s="244">
        <v>0</v>
      </c>
      <c r="EX167" s="244">
        <v>0</v>
      </c>
      <c r="EY167" s="241">
        <v>0</v>
      </c>
      <c r="EZ167" s="242">
        <v>0</v>
      </c>
      <c r="FA167" s="242">
        <v>0</v>
      </c>
      <c r="FB167" s="243">
        <v>0</v>
      </c>
      <c r="FC167">
        <v>0</v>
      </c>
      <c r="FD167">
        <v>0</v>
      </c>
      <c r="FE167">
        <v>0</v>
      </c>
      <c r="FF167">
        <v>604</v>
      </c>
      <c r="FG167">
        <v>31000</v>
      </c>
      <c r="FH167">
        <v>0</v>
      </c>
      <c r="FI167">
        <v>13</v>
      </c>
      <c r="FJ167">
        <v>46000</v>
      </c>
      <c r="FK167">
        <v>0</v>
      </c>
      <c r="FL167">
        <v>0</v>
      </c>
      <c r="FM167">
        <v>0</v>
      </c>
      <c r="FN167">
        <v>0</v>
      </c>
      <c r="FO167">
        <v>0</v>
      </c>
      <c r="FP167">
        <v>129</v>
      </c>
      <c r="FQ167">
        <v>77500</v>
      </c>
      <c r="FR167">
        <v>0</v>
      </c>
      <c r="FS167">
        <v>171</v>
      </c>
      <c r="FT167">
        <v>548000</v>
      </c>
      <c r="FU167">
        <v>0</v>
      </c>
      <c r="FV167">
        <v>0</v>
      </c>
      <c r="FW167">
        <v>0</v>
      </c>
      <c r="FX167">
        <v>0</v>
      </c>
      <c r="FY167">
        <v>0</v>
      </c>
      <c r="FZ167">
        <v>0</v>
      </c>
      <c r="GA167">
        <v>0</v>
      </c>
      <c r="GB167">
        <v>0</v>
      </c>
      <c r="GC167">
        <v>0</v>
      </c>
      <c r="GD167">
        <v>0</v>
      </c>
      <c r="GE167">
        <v>0</v>
      </c>
      <c r="GF167">
        <v>0</v>
      </c>
      <c r="GG167">
        <v>0</v>
      </c>
      <c r="GH167">
        <v>0</v>
      </c>
      <c r="GI167">
        <v>0</v>
      </c>
      <c r="GJ167">
        <v>0</v>
      </c>
      <c r="GK167">
        <v>0</v>
      </c>
      <c r="GL167">
        <v>0</v>
      </c>
      <c r="GM167">
        <v>0</v>
      </c>
      <c r="GN167">
        <v>0</v>
      </c>
      <c r="GO167">
        <v>0</v>
      </c>
      <c r="GP167">
        <v>0</v>
      </c>
      <c r="GQ167">
        <v>0</v>
      </c>
      <c r="GR167">
        <v>0</v>
      </c>
      <c r="GS167">
        <v>0</v>
      </c>
      <c r="GT167">
        <v>0</v>
      </c>
      <c r="GU167">
        <v>0</v>
      </c>
      <c r="GV167">
        <v>0</v>
      </c>
      <c r="GW167">
        <v>0</v>
      </c>
      <c r="GX167">
        <v>0</v>
      </c>
      <c r="GY167">
        <v>0</v>
      </c>
      <c r="GZ167">
        <v>0</v>
      </c>
      <c r="HA167">
        <v>0</v>
      </c>
      <c r="HB167">
        <v>0</v>
      </c>
      <c r="HC167">
        <v>0</v>
      </c>
      <c r="HD167">
        <v>0</v>
      </c>
      <c r="HE167">
        <v>0</v>
      </c>
      <c r="HF167">
        <v>0</v>
      </c>
      <c r="HG167">
        <v>0</v>
      </c>
      <c r="HH167">
        <v>0</v>
      </c>
      <c r="HI167">
        <v>0</v>
      </c>
      <c r="HJ167">
        <v>0</v>
      </c>
      <c r="HK167">
        <v>0</v>
      </c>
      <c r="HL167">
        <v>7</v>
      </c>
      <c r="HM167">
        <v>10</v>
      </c>
      <c r="HN167">
        <v>0</v>
      </c>
      <c r="HO167">
        <v>0</v>
      </c>
      <c r="HP167">
        <v>0</v>
      </c>
      <c r="HQ167" s="139">
        <v>7</v>
      </c>
      <c r="HR167" s="140">
        <v>5</v>
      </c>
      <c r="HS167" s="140">
        <v>0</v>
      </c>
      <c r="HT167" s="140">
        <v>0</v>
      </c>
      <c r="HU167" s="140">
        <v>0</v>
      </c>
      <c r="HV167" s="139">
        <v>0</v>
      </c>
      <c r="HW167" s="140">
        <v>0</v>
      </c>
      <c r="HX167" s="140">
        <v>0</v>
      </c>
      <c r="HY167" s="140">
        <v>0</v>
      </c>
      <c r="HZ167" s="140">
        <v>0</v>
      </c>
      <c r="IA167" s="139">
        <v>0</v>
      </c>
      <c r="IB167" s="140">
        <v>0</v>
      </c>
      <c r="IC167" s="140">
        <v>0</v>
      </c>
      <c r="ID167" s="140">
        <v>0</v>
      </c>
      <c r="IE167" s="140">
        <v>0</v>
      </c>
      <c r="IF167" s="139">
        <v>14</v>
      </c>
      <c r="IG167" s="140">
        <v>15</v>
      </c>
      <c r="IH167" s="140">
        <v>0</v>
      </c>
      <c r="II167" s="140">
        <v>0</v>
      </c>
      <c r="IJ167" s="140">
        <v>0</v>
      </c>
      <c r="IK167" s="140">
        <v>3</v>
      </c>
      <c r="IL167" s="140">
        <v>0</v>
      </c>
      <c r="IM167" s="140">
        <v>0</v>
      </c>
      <c r="IN167" s="139">
        <v>3</v>
      </c>
      <c r="IO167" s="140">
        <v>0</v>
      </c>
      <c r="IP167" s="140">
        <v>0</v>
      </c>
      <c r="IQ167" s="140">
        <v>0</v>
      </c>
      <c r="IR167" s="141">
        <v>0</v>
      </c>
      <c r="IS167" s="139">
        <v>0</v>
      </c>
      <c r="IT167" s="141">
        <v>2</v>
      </c>
      <c r="IU167" s="141">
        <v>17</v>
      </c>
      <c r="IV167" s="141">
        <v>12</v>
      </c>
      <c r="IW167" s="180">
        <v>29</v>
      </c>
      <c r="IX167" s="182">
        <v>0.17241379310344829</v>
      </c>
      <c r="IY167" s="182">
        <v>0</v>
      </c>
      <c r="IZ167" s="183">
        <v>0</v>
      </c>
      <c r="JA167" s="140">
        <v>0</v>
      </c>
      <c r="JB167" s="140">
        <v>0</v>
      </c>
      <c r="JC167" s="1" t="s">
        <v>427</v>
      </c>
      <c r="JD167" s="1" t="s">
        <v>427</v>
      </c>
      <c r="JE167" s="1" t="s">
        <v>427</v>
      </c>
      <c r="JF167" s="1" t="s">
        <v>427</v>
      </c>
      <c r="JG167" s="1">
        <v>0</v>
      </c>
      <c r="JH167" s="1">
        <v>0</v>
      </c>
      <c r="JI167" s="284"/>
      <c r="JM167" s="261"/>
      <c r="JN167" s="262"/>
      <c r="JO167" s="284"/>
      <c r="JP167" s="284"/>
    </row>
    <row r="168" spans="1:276" x14ac:dyDescent="0.25">
      <c r="A168" s="2">
        <f>IF(OR('Table 1'!$L$2="All Regions",'Table 1'!$L$2=" "), 1,IF('Table 1'!$L$2='DATA TEMPLATE 1617'!L168,1,0))</f>
        <v>1</v>
      </c>
      <c r="B168" s="2">
        <f>IF(OR('Table 1'!$L$3="All Disciplines",'Table 1'!$L$3=" "), 1,IF('Table 1'!$L$3='DATA TEMPLATE 1617'!M168,1,0))</f>
        <v>1</v>
      </c>
      <c r="C168" s="2">
        <f>IF(OR('Table 1'!$L$4="All Organisations",'Table 1'!$L$4=" "), 1,IF('Table 1'!$L$4='DATA TEMPLATE 1617'!N168,1,0))</f>
        <v>1</v>
      </c>
      <c r="D168" s="2">
        <f t="shared" si="8"/>
        <v>3</v>
      </c>
      <c r="E168" s="236">
        <f>IF('Table 2'!$L$2="All Diverse Led",$IZ168,IF('Table 2'!$L$2='DATA TEMPLATE 1617'!JG168,4,0))</f>
        <v>0</v>
      </c>
      <c r="F168" s="236">
        <f>IF('Table 2'!$L$2="All Diverse Led",$IZ168,IF('Table 2'!$L$2='DATA TEMPLATE 1617'!JH168,4,0))</f>
        <v>0</v>
      </c>
      <c r="G168" s="237">
        <f t="shared" si="7"/>
        <v>0</v>
      </c>
      <c r="H168" s="1" t="s">
        <v>471</v>
      </c>
      <c r="I168" s="1">
        <v>0</v>
      </c>
      <c r="J168" s="1" t="b">
        <v>0</v>
      </c>
      <c r="K168" s="284">
        <v>166</v>
      </c>
      <c r="L168" t="s">
        <v>439</v>
      </c>
      <c r="M168" t="s">
        <v>436</v>
      </c>
      <c r="N168" s="323" t="s">
        <v>460</v>
      </c>
      <c r="O168" s="76">
        <v>33227</v>
      </c>
      <c r="P168" s="76">
        <v>294206</v>
      </c>
      <c r="Q168" s="76">
        <v>141801</v>
      </c>
      <c r="R168" s="76">
        <v>0</v>
      </c>
      <c r="S168" s="76">
        <v>4691</v>
      </c>
      <c r="T168" s="76">
        <v>473925</v>
      </c>
      <c r="U168">
        <v>139710</v>
      </c>
      <c r="V168">
        <v>9074</v>
      </c>
      <c r="W168">
        <v>6209</v>
      </c>
      <c r="X168">
        <v>9155</v>
      </c>
      <c r="Y168">
        <v>169</v>
      </c>
      <c r="AB168">
        <v>284414</v>
      </c>
      <c r="AC168">
        <v>8742</v>
      </c>
      <c r="AD168">
        <v>457473</v>
      </c>
      <c r="AE168" s="1">
        <v>3</v>
      </c>
      <c r="AF168" s="1">
        <v>3</v>
      </c>
      <c r="AG168" s="1">
        <v>98</v>
      </c>
      <c r="AH168" s="1">
        <v>0</v>
      </c>
      <c r="AI168" s="1">
        <v>0</v>
      </c>
      <c r="AJ168" s="1">
        <v>0</v>
      </c>
      <c r="AK168" s="1">
        <v>0</v>
      </c>
      <c r="AL168" s="1">
        <v>0</v>
      </c>
      <c r="AM168" s="1">
        <v>0</v>
      </c>
      <c r="AN168" s="1">
        <v>0</v>
      </c>
      <c r="AO168" s="1">
        <v>0</v>
      </c>
      <c r="AP168" s="1">
        <v>0</v>
      </c>
      <c r="AQ168" s="1">
        <v>0</v>
      </c>
      <c r="AR168" s="1">
        <v>0</v>
      </c>
      <c r="AS168" s="1">
        <v>0</v>
      </c>
      <c r="AT168" s="1">
        <v>0</v>
      </c>
      <c r="AU168" s="1">
        <v>0</v>
      </c>
      <c r="AV168" s="1">
        <v>0</v>
      </c>
      <c r="AW168" s="1">
        <v>0</v>
      </c>
      <c r="AX168" s="1">
        <v>0</v>
      </c>
      <c r="AY168" s="1">
        <v>0</v>
      </c>
      <c r="AZ168" s="1">
        <v>0</v>
      </c>
      <c r="BA168" s="1">
        <v>0</v>
      </c>
      <c r="BB168" s="1">
        <v>0</v>
      </c>
      <c r="BC168" s="3">
        <v>0</v>
      </c>
      <c r="BD168" s="3">
        <v>0</v>
      </c>
      <c r="BE168" s="3">
        <v>0</v>
      </c>
      <c r="BF168" s="3">
        <v>0</v>
      </c>
      <c r="BG168" s="241">
        <v>0</v>
      </c>
      <c r="BH168" s="242">
        <v>0</v>
      </c>
      <c r="BI168" s="242">
        <v>0</v>
      </c>
      <c r="BJ168" s="243">
        <v>0</v>
      </c>
      <c r="BK168">
        <v>4</v>
      </c>
      <c r="BL168">
        <v>210</v>
      </c>
      <c r="BM168">
        <v>4673</v>
      </c>
      <c r="BN168">
        <v>0</v>
      </c>
      <c r="BO168">
        <v>0</v>
      </c>
      <c r="BP168">
        <v>0</v>
      </c>
      <c r="BQ168">
        <v>0</v>
      </c>
      <c r="BR168">
        <v>0</v>
      </c>
      <c r="BS168">
        <v>2</v>
      </c>
      <c r="BT168">
        <v>604</v>
      </c>
      <c r="BU168">
        <v>5930</v>
      </c>
      <c r="BV168">
        <v>0</v>
      </c>
      <c r="BW168">
        <v>0</v>
      </c>
      <c r="BX168">
        <v>0</v>
      </c>
      <c r="BY168">
        <v>0</v>
      </c>
      <c r="BZ168">
        <v>0</v>
      </c>
      <c r="CA168">
        <v>0</v>
      </c>
      <c r="CB168">
        <v>0</v>
      </c>
      <c r="CC168">
        <v>0</v>
      </c>
      <c r="CD168">
        <v>0</v>
      </c>
      <c r="CE168">
        <v>0</v>
      </c>
      <c r="CF168">
        <v>0</v>
      </c>
      <c r="CG168">
        <v>0</v>
      </c>
      <c r="CH168">
        <v>0</v>
      </c>
      <c r="CI168" s="244">
        <v>2</v>
      </c>
      <c r="CJ168" s="244">
        <v>604</v>
      </c>
      <c r="CK168" s="244">
        <v>5930</v>
      </c>
      <c r="CL168" s="244">
        <v>0</v>
      </c>
      <c r="CM168" s="241">
        <v>0</v>
      </c>
      <c r="CN168" s="242">
        <v>0</v>
      </c>
      <c r="CO168" s="242">
        <v>0</v>
      </c>
      <c r="CP168" s="243">
        <v>0</v>
      </c>
      <c r="CQ168" s="1">
        <v>4</v>
      </c>
      <c r="CR168" s="1">
        <v>4</v>
      </c>
      <c r="CS168" s="1">
        <v>60</v>
      </c>
      <c r="CT168" s="1">
        <v>0</v>
      </c>
      <c r="CU168" s="1">
        <v>0</v>
      </c>
      <c r="CV168" s="1">
        <v>0</v>
      </c>
      <c r="CW168" s="1">
        <v>0</v>
      </c>
      <c r="CX168" s="1">
        <v>0</v>
      </c>
      <c r="CY168" s="1">
        <v>0</v>
      </c>
      <c r="CZ168" s="1">
        <v>0</v>
      </c>
      <c r="DA168" s="1">
        <v>0</v>
      </c>
      <c r="DB168" s="1">
        <v>0</v>
      </c>
      <c r="DC168" s="1">
        <v>0</v>
      </c>
      <c r="DD168" s="1">
        <v>0</v>
      </c>
      <c r="DE168" s="1">
        <v>0</v>
      </c>
      <c r="DF168" s="1">
        <v>0</v>
      </c>
      <c r="DG168" s="1">
        <v>0</v>
      </c>
      <c r="DH168" s="1">
        <v>0</v>
      </c>
      <c r="DI168" s="1">
        <v>0</v>
      </c>
      <c r="DJ168" s="1">
        <v>0</v>
      </c>
      <c r="DK168" s="1">
        <v>0</v>
      </c>
      <c r="DL168" s="1">
        <v>0</v>
      </c>
      <c r="DM168" s="1">
        <v>0</v>
      </c>
      <c r="DN168" s="1">
        <v>0</v>
      </c>
      <c r="DO168" s="244">
        <v>0</v>
      </c>
      <c r="DP168" s="244">
        <v>0</v>
      </c>
      <c r="DQ168" s="244">
        <v>0</v>
      </c>
      <c r="DR168" s="244">
        <v>0</v>
      </c>
      <c r="DS168" s="241">
        <v>0</v>
      </c>
      <c r="DT168" s="242">
        <v>0</v>
      </c>
      <c r="DU168" s="242">
        <v>0</v>
      </c>
      <c r="DV168" s="243">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s="244">
        <v>0</v>
      </c>
      <c r="EV168" s="244">
        <v>0</v>
      </c>
      <c r="EW168" s="244">
        <v>0</v>
      </c>
      <c r="EX168" s="244">
        <v>0</v>
      </c>
      <c r="EY168" s="241">
        <v>0</v>
      </c>
      <c r="EZ168" s="242">
        <v>0</v>
      </c>
      <c r="FA168" s="242">
        <v>0</v>
      </c>
      <c r="FB168" s="243">
        <v>0</v>
      </c>
      <c r="FC168">
        <v>0</v>
      </c>
      <c r="FD168">
        <v>0</v>
      </c>
      <c r="FE168">
        <v>0</v>
      </c>
      <c r="FF168">
        <v>0</v>
      </c>
      <c r="FG168">
        <v>0</v>
      </c>
      <c r="FH168">
        <v>0</v>
      </c>
      <c r="FI168">
        <v>0</v>
      </c>
      <c r="FJ168">
        <v>0</v>
      </c>
      <c r="FK168">
        <v>0</v>
      </c>
      <c r="FL168">
        <v>0</v>
      </c>
      <c r="FM168">
        <v>0</v>
      </c>
      <c r="FN168">
        <v>0</v>
      </c>
      <c r="FO168">
        <v>0</v>
      </c>
      <c r="FP168">
        <v>0</v>
      </c>
      <c r="FQ168">
        <v>0</v>
      </c>
      <c r="FR168">
        <v>0</v>
      </c>
      <c r="FS168">
        <v>0</v>
      </c>
      <c r="FT168">
        <v>0</v>
      </c>
      <c r="FU168">
        <v>0</v>
      </c>
      <c r="FV168">
        <v>0</v>
      </c>
      <c r="FW168">
        <v>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0</v>
      </c>
      <c r="HL168">
        <v>6</v>
      </c>
      <c r="HM168">
        <v>2</v>
      </c>
      <c r="HN168">
        <v>0</v>
      </c>
      <c r="HO168">
        <v>0</v>
      </c>
      <c r="HP168">
        <v>0</v>
      </c>
      <c r="HQ168" s="139">
        <v>3</v>
      </c>
      <c r="HR168" s="140">
        <v>0</v>
      </c>
      <c r="HS168" s="140">
        <v>0</v>
      </c>
      <c r="HT168" s="140">
        <v>0</v>
      </c>
      <c r="HU168" s="140">
        <v>0</v>
      </c>
      <c r="HV168" s="139">
        <v>2</v>
      </c>
      <c r="HW168" s="140">
        <v>0</v>
      </c>
      <c r="HX168" s="140">
        <v>0</v>
      </c>
      <c r="HY168" s="140">
        <v>0</v>
      </c>
      <c r="HZ168" s="140">
        <v>0</v>
      </c>
      <c r="IA168" s="139">
        <v>0</v>
      </c>
      <c r="IB168" s="140">
        <v>0</v>
      </c>
      <c r="IC168" s="140">
        <v>0</v>
      </c>
      <c r="ID168" s="140">
        <v>0</v>
      </c>
      <c r="IE168" s="140">
        <v>0</v>
      </c>
      <c r="IF168" s="139">
        <v>11</v>
      </c>
      <c r="IG168" s="140">
        <v>2</v>
      </c>
      <c r="IH168" s="140">
        <v>0</v>
      </c>
      <c r="II168" s="140">
        <v>0</v>
      </c>
      <c r="IJ168" s="140">
        <v>0</v>
      </c>
      <c r="IK168" s="140">
        <v>1</v>
      </c>
      <c r="IL168" s="140">
        <v>0</v>
      </c>
      <c r="IM168" s="140">
        <v>0</v>
      </c>
      <c r="IN168" s="139">
        <v>1</v>
      </c>
      <c r="IO168" s="140">
        <v>0</v>
      </c>
      <c r="IP168" s="140">
        <v>0</v>
      </c>
      <c r="IQ168" s="140">
        <v>0</v>
      </c>
      <c r="IR168" s="141">
        <v>0</v>
      </c>
      <c r="IS168" s="139">
        <v>0</v>
      </c>
      <c r="IT168" s="141">
        <v>4</v>
      </c>
      <c r="IU168" s="141">
        <v>8</v>
      </c>
      <c r="IV168" s="141">
        <v>5</v>
      </c>
      <c r="IW168" s="180">
        <v>13</v>
      </c>
      <c r="IX168" s="182">
        <v>0.38461538461538464</v>
      </c>
      <c r="IY168" s="182">
        <v>0</v>
      </c>
      <c r="IZ168" s="183">
        <v>0</v>
      </c>
      <c r="JA168" s="140">
        <v>0</v>
      </c>
      <c r="JB168" s="140">
        <v>0</v>
      </c>
      <c r="JC168" s="1" t="s">
        <v>427</v>
      </c>
      <c r="JD168" s="1" t="s">
        <v>427</v>
      </c>
      <c r="JE168" s="1" t="s">
        <v>427</v>
      </c>
      <c r="JF168" s="1" t="s">
        <v>427</v>
      </c>
      <c r="JG168" s="1">
        <v>0</v>
      </c>
      <c r="JH168" s="1">
        <v>0</v>
      </c>
      <c r="JI168" s="284"/>
      <c r="JM168" s="261"/>
      <c r="JN168" s="262"/>
      <c r="JO168" s="284"/>
      <c r="JP168" s="284"/>
    </row>
    <row r="169" spans="1:276" x14ac:dyDescent="0.25">
      <c r="A169" s="2">
        <f>IF(OR('Table 1'!$L$2="All Regions",'Table 1'!$L$2=" "), 1,IF('Table 1'!$L$2='DATA TEMPLATE 1617'!L169,1,0))</f>
        <v>1</v>
      </c>
      <c r="B169" s="2">
        <f>IF(OR('Table 1'!$L$3="All Disciplines",'Table 1'!$L$3=" "), 1,IF('Table 1'!$L$3='DATA TEMPLATE 1617'!M169,1,0))</f>
        <v>1</v>
      </c>
      <c r="C169" s="2">
        <f>IF(OR('Table 1'!$L$4="All Organisations",'Table 1'!$L$4=" "), 1,IF('Table 1'!$L$4='DATA TEMPLATE 1617'!N169,1,0))</f>
        <v>1</v>
      </c>
      <c r="D169" s="2">
        <f t="shared" si="8"/>
        <v>3</v>
      </c>
      <c r="E169" s="236">
        <f>IF('Table 2'!$L$2="All Diverse Led",$IZ169,IF('Table 2'!$L$2='DATA TEMPLATE 1617'!JG169,4,0))</f>
        <v>0</v>
      </c>
      <c r="F169" s="236">
        <f>IF('Table 2'!$L$2="All Diverse Led",$IZ169,IF('Table 2'!$L$2='DATA TEMPLATE 1617'!JH169,4,0))</f>
        <v>0</v>
      </c>
      <c r="G169" s="237">
        <f t="shared" si="7"/>
        <v>0</v>
      </c>
      <c r="H169" s="1" t="s">
        <v>471</v>
      </c>
      <c r="I169" s="1">
        <v>0</v>
      </c>
      <c r="J169" s="1" t="b">
        <v>0</v>
      </c>
      <c r="K169" s="284">
        <v>167</v>
      </c>
      <c r="L169" t="s">
        <v>439</v>
      </c>
      <c r="M169" t="s">
        <v>437</v>
      </c>
      <c r="N169" s="323" t="s">
        <v>460</v>
      </c>
      <c r="O169" s="76">
        <v>233687</v>
      </c>
      <c r="P169" s="76">
        <v>2604182</v>
      </c>
      <c r="Q169" s="76">
        <v>952370</v>
      </c>
      <c r="R169" s="76">
        <v>450000</v>
      </c>
      <c r="S169" s="76">
        <v>0</v>
      </c>
      <c r="T169" s="76">
        <v>4240239</v>
      </c>
      <c r="U169">
        <v>672523</v>
      </c>
      <c r="V169">
        <v>127112</v>
      </c>
      <c r="W169">
        <v>34250</v>
      </c>
      <c r="X169">
        <v>138096</v>
      </c>
      <c r="Y169">
        <v>39642</v>
      </c>
      <c r="AB169">
        <v>162316</v>
      </c>
      <c r="AC169">
        <v>3605712</v>
      </c>
      <c r="AD169">
        <v>4779651</v>
      </c>
      <c r="AE169" s="1">
        <v>124</v>
      </c>
      <c r="AF169" s="1">
        <v>83</v>
      </c>
      <c r="AG169" s="1">
        <v>11329</v>
      </c>
      <c r="AH169" s="1">
        <v>0</v>
      </c>
      <c r="AI169" s="1">
        <v>0</v>
      </c>
      <c r="AJ169" s="1">
        <v>0</v>
      </c>
      <c r="AK169" s="1">
        <v>0</v>
      </c>
      <c r="AL169" s="1">
        <v>0</v>
      </c>
      <c r="AM169" s="1">
        <v>0</v>
      </c>
      <c r="AN169" s="1">
        <v>0</v>
      </c>
      <c r="AO169" s="1">
        <v>0</v>
      </c>
      <c r="AP169" s="1">
        <v>0</v>
      </c>
      <c r="AQ169" s="1">
        <v>0</v>
      </c>
      <c r="AR169" s="1">
        <v>0</v>
      </c>
      <c r="AS169" s="1">
        <v>0</v>
      </c>
      <c r="AT169" s="1">
        <v>0</v>
      </c>
      <c r="AU169" s="1">
        <v>0</v>
      </c>
      <c r="AV169" s="1">
        <v>0</v>
      </c>
      <c r="AW169" s="1">
        <v>0</v>
      </c>
      <c r="AX169" s="1">
        <v>0</v>
      </c>
      <c r="AY169" s="1">
        <v>0</v>
      </c>
      <c r="AZ169" s="1">
        <v>0</v>
      </c>
      <c r="BA169" s="1">
        <v>0</v>
      </c>
      <c r="BB169" s="1">
        <v>0</v>
      </c>
      <c r="BC169" s="3">
        <v>0</v>
      </c>
      <c r="BD169" s="3">
        <v>0</v>
      </c>
      <c r="BE169" s="3">
        <v>0</v>
      </c>
      <c r="BF169" s="3">
        <v>0</v>
      </c>
      <c r="BG169" s="241">
        <v>0</v>
      </c>
      <c r="BH169" s="242">
        <v>0</v>
      </c>
      <c r="BI169" s="242">
        <v>0</v>
      </c>
      <c r="BJ169" s="243">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s="244">
        <v>0</v>
      </c>
      <c r="CJ169" s="244">
        <v>0</v>
      </c>
      <c r="CK169" s="244">
        <v>0</v>
      </c>
      <c r="CL169" s="244">
        <v>0</v>
      </c>
      <c r="CM169" s="241">
        <v>0</v>
      </c>
      <c r="CN169" s="242">
        <v>0</v>
      </c>
      <c r="CO169" s="242">
        <v>0</v>
      </c>
      <c r="CP169" s="243">
        <v>0</v>
      </c>
      <c r="CQ169" s="1">
        <v>1</v>
      </c>
      <c r="CR169" s="1">
        <v>1</v>
      </c>
      <c r="CS169" s="1">
        <v>42</v>
      </c>
      <c r="CT169" s="1">
        <v>0</v>
      </c>
      <c r="CU169" s="1">
        <v>0</v>
      </c>
      <c r="CV169" s="1">
        <v>0</v>
      </c>
      <c r="CW169" s="1">
        <v>0</v>
      </c>
      <c r="CX169" s="1">
        <v>0</v>
      </c>
      <c r="CY169" s="1">
        <v>0</v>
      </c>
      <c r="CZ169" s="1">
        <v>0</v>
      </c>
      <c r="DA169" s="1">
        <v>0</v>
      </c>
      <c r="DB169" s="1">
        <v>0</v>
      </c>
      <c r="DC169" s="1">
        <v>0</v>
      </c>
      <c r="DD169" s="1">
        <v>0</v>
      </c>
      <c r="DE169" s="1">
        <v>0</v>
      </c>
      <c r="DF169" s="1">
        <v>0</v>
      </c>
      <c r="DG169" s="1">
        <v>0</v>
      </c>
      <c r="DH169" s="1">
        <v>0</v>
      </c>
      <c r="DI169" s="1">
        <v>0</v>
      </c>
      <c r="DJ169" s="1">
        <v>0</v>
      </c>
      <c r="DK169" s="1">
        <v>0</v>
      </c>
      <c r="DL169" s="1">
        <v>0</v>
      </c>
      <c r="DM169" s="1">
        <v>0</v>
      </c>
      <c r="DN169" s="1">
        <v>0</v>
      </c>
      <c r="DO169" s="244">
        <v>0</v>
      </c>
      <c r="DP169" s="244">
        <v>0</v>
      </c>
      <c r="DQ169" s="244">
        <v>0</v>
      </c>
      <c r="DR169" s="244">
        <v>0</v>
      </c>
      <c r="DS169" s="241">
        <v>0</v>
      </c>
      <c r="DT169" s="242">
        <v>0</v>
      </c>
      <c r="DU169" s="242">
        <v>0</v>
      </c>
      <c r="DV169" s="243">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v>0</v>
      </c>
      <c r="EU169" s="244">
        <v>0</v>
      </c>
      <c r="EV169" s="244">
        <v>0</v>
      </c>
      <c r="EW169" s="244">
        <v>0</v>
      </c>
      <c r="EX169" s="244">
        <v>0</v>
      </c>
      <c r="EY169" s="241">
        <v>0</v>
      </c>
      <c r="EZ169" s="242">
        <v>0</v>
      </c>
      <c r="FA169" s="242">
        <v>0</v>
      </c>
      <c r="FB169" s="243">
        <v>0</v>
      </c>
      <c r="FC169">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3</v>
      </c>
      <c r="FX169">
        <v>1240</v>
      </c>
      <c r="FY169">
        <v>1062</v>
      </c>
      <c r="FZ169">
        <v>0</v>
      </c>
      <c r="GA169">
        <v>114</v>
      </c>
      <c r="GB169">
        <v>0</v>
      </c>
      <c r="GC169">
        <v>0</v>
      </c>
      <c r="GD169">
        <v>0</v>
      </c>
      <c r="GE169">
        <v>213</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0</v>
      </c>
      <c r="HE169">
        <v>0</v>
      </c>
      <c r="HF169">
        <v>0</v>
      </c>
      <c r="HG169">
        <v>0</v>
      </c>
      <c r="HH169">
        <v>0</v>
      </c>
      <c r="HI169">
        <v>0</v>
      </c>
      <c r="HJ169">
        <v>0</v>
      </c>
      <c r="HK169">
        <v>0</v>
      </c>
      <c r="HL169">
        <v>6</v>
      </c>
      <c r="HM169">
        <v>6</v>
      </c>
      <c r="HN169">
        <v>0</v>
      </c>
      <c r="HO169">
        <v>0</v>
      </c>
      <c r="HP169">
        <v>0</v>
      </c>
      <c r="HQ169" s="139">
        <v>3</v>
      </c>
      <c r="HR169" s="140">
        <v>6</v>
      </c>
      <c r="HS169" s="140">
        <v>0</v>
      </c>
      <c r="HT169" s="140">
        <v>0</v>
      </c>
      <c r="HU169" s="140">
        <v>0</v>
      </c>
      <c r="HV169" s="139">
        <v>0</v>
      </c>
      <c r="HW169" s="140">
        <v>0</v>
      </c>
      <c r="HX169" s="140">
        <v>0</v>
      </c>
      <c r="HY169" s="140">
        <v>0</v>
      </c>
      <c r="HZ169" s="140">
        <v>0</v>
      </c>
      <c r="IA169" s="139">
        <v>0</v>
      </c>
      <c r="IB169" s="140">
        <v>0</v>
      </c>
      <c r="IC169" s="140">
        <v>0</v>
      </c>
      <c r="ID169" s="140">
        <v>0</v>
      </c>
      <c r="IE169" s="140">
        <v>0</v>
      </c>
      <c r="IF169" s="139">
        <v>9</v>
      </c>
      <c r="IG169" s="140">
        <v>12</v>
      </c>
      <c r="IH169" s="140">
        <v>0</v>
      </c>
      <c r="II169" s="140">
        <v>0</v>
      </c>
      <c r="IJ169" s="140">
        <v>0</v>
      </c>
      <c r="IK169" s="140">
        <v>0</v>
      </c>
      <c r="IL169" s="140">
        <v>0</v>
      </c>
      <c r="IM169" s="140">
        <v>0</v>
      </c>
      <c r="IN169" s="139">
        <v>0</v>
      </c>
      <c r="IO169" s="140">
        <v>0</v>
      </c>
      <c r="IP169" s="140">
        <v>0</v>
      </c>
      <c r="IQ169" s="140">
        <v>0</v>
      </c>
      <c r="IR169" s="141">
        <v>0</v>
      </c>
      <c r="IS169" s="139">
        <v>0</v>
      </c>
      <c r="IT169" s="141">
        <v>6</v>
      </c>
      <c r="IU169" s="141">
        <v>12</v>
      </c>
      <c r="IV169" s="141">
        <v>9</v>
      </c>
      <c r="IW169" s="180">
        <v>21</v>
      </c>
      <c r="IX169" s="182">
        <v>0.2857142857142857</v>
      </c>
      <c r="IY169" s="182">
        <v>0</v>
      </c>
      <c r="IZ169" s="183">
        <v>0</v>
      </c>
      <c r="JA169" s="140">
        <v>0</v>
      </c>
      <c r="JB169" s="140">
        <v>0</v>
      </c>
      <c r="JC169" s="1" t="s">
        <v>427</v>
      </c>
      <c r="JD169" s="1" t="s">
        <v>427</v>
      </c>
      <c r="JE169" s="1" t="s">
        <v>427</v>
      </c>
      <c r="JF169" s="1" t="s">
        <v>427</v>
      </c>
      <c r="JG169" s="1">
        <v>0</v>
      </c>
      <c r="JH169" s="1">
        <v>0</v>
      </c>
      <c r="JI169" s="284"/>
      <c r="JM169" s="261"/>
      <c r="JN169" s="262"/>
      <c r="JO169" s="284"/>
      <c r="JP169" s="284"/>
    </row>
    <row r="170" spans="1:276" x14ac:dyDescent="0.25">
      <c r="A170" s="2">
        <f>IF(OR('Table 1'!$L$2="All Regions",'Table 1'!$L$2=" "), 1,IF('Table 1'!$L$2='DATA TEMPLATE 1617'!L170,1,0))</f>
        <v>1</v>
      </c>
      <c r="B170" s="2">
        <f>IF(OR('Table 1'!$L$3="All Disciplines",'Table 1'!$L$3=" "), 1,IF('Table 1'!$L$3='DATA TEMPLATE 1617'!M170,1,0))</f>
        <v>1</v>
      </c>
      <c r="C170" s="2">
        <f>IF(OR('Table 1'!$L$4="All Organisations",'Table 1'!$L$4=" "), 1,IF('Table 1'!$L$4='DATA TEMPLATE 1617'!N170,1,0))</f>
        <v>1</v>
      </c>
      <c r="D170" s="2">
        <f t="shared" si="8"/>
        <v>3</v>
      </c>
      <c r="E170" s="236">
        <f>IF('Table 2'!$L$2="All Diverse Led",$IZ170,IF('Table 2'!$L$2='DATA TEMPLATE 1617'!JG170,4,0))</f>
        <v>2</v>
      </c>
      <c r="F170" s="236">
        <f>IF('Table 2'!$L$2="All Diverse Led",$IZ170,IF('Table 2'!$L$2='DATA TEMPLATE 1617'!JH170,4,0))</f>
        <v>2</v>
      </c>
      <c r="G170" s="237">
        <f t="shared" si="7"/>
        <v>4</v>
      </c>
      <c r="H170" s="1">
        <v>0</v>
      </c>
      <c r="I170" s="1">
        <v>0</v>
      </c>
      <c r="J170" s="1" t="b">
        <v>0</v>
      </c>
      <c r="K170" s="284">
        <v>168</v>
      </c>
      <c r="L170" t="s">
        <v>439</v>
      </c>
      <c r="M170" t="s">
        <v>438</v>
      </c>
      <c r="N170" s="323" t="s">
        <v>459</v>
      </c>
      <c r="O170" s="76">
        <v>26317</v>
      </c>
      <c r="P170" s="76">
        <v>149806</v>
      </c>
      <c r="Q170" s="76">
        <v>94650</v>
      </c>
      <c r="R170" s="76">
        <v>0</v>
      </c>
      <c r="S170" s="76">
        <v>0</v>
      </c>
      <c r="T170" s="76">
        <v>270773</v>
      </c>
      <c r="U170">
        <v>87356</v>
      </c>
      <c r="V170">
        <v>10401</v>
      </c>
      <c r="W170">
        <v>0</v>
      </c>
      <c r="X170">
        <v>0</v>
      </c>
      <c r="Y170">
        <v>0</v>
      </c>
      <c r="AB170">
        <v>152841</v>
      </c>
      <c r="AC170">
        <v>0</v>
      </c>
      <c r="AD170">
        <v>250598</v>
      </c>
      <c r="AE170" s="1">
        <v>0</v>
      </c>
      <c r="AF170" s="1">
        <v>0</v>
      </c>
      <c r="AG170" s="1">
        <v>0</v>
      </c>
      <c r="AH170" s="1">
        <v>0</v>
      </c>
      <c r="AI170" s="1">
        <v>0</v>
      </c>
      <c r="AJ170" s="1">
        <v>0</v>
      </c>
      <c r="AK170" s="1">
        <v>0</v>
      </c>
      <c r="AL170" s="1">
        <v>0</v>
      </c>
      <c r="AM170" s="1">
        <v>0</v>
      </c>
      <c r="AN170" s="1">
        <v>0</v>
      </c>
      <c r="AO170" s="1">
        <v>0</v>
      </c>
      <c r="AP170" s="1">
        <v>0</v>
      </c>
      <c r="AQ170" s="1">
        <v>0</v>
      </c>
      <c r="AR170" s="1">
        <v>0</v>
      </c>
      <c r="AS170" s="1">
        <v>0</v>
      </c>
      <c r="AT170" s="1">
        <v>0</v>
      </c>
      <c r="AU170" s="1">
        <v>0</v>
      </c>
      <c r="AV170" s="1">
        <v>0</v>
      </c>
      <c r="AW170" s="1">
        <v>0</v>
      </c>
      <c r="AX170" s="1">
        <v>0</v>
      </c>
      <c r="AY170" s="1">
        <v>0</v>
      </c>
      <c r="AZ170" s="1">
        <v>0</v>
      </c>
      <c r="BA170" s="1">
        <v>0</v>
      </c>
      <c r="BB170" s="1">
        <v>0</v>
      </c>
      <c r="BC170" s="3">
        <v>0</v>
      </c>
      <c r="BD170" s="3">
        <v>0</v>
      </c>
      <c r="BE170" s="3">
        <v>0</v>
      </c>
      <c r="BF170" s="3">
        <v>0</v>
      </c>
      <c r="BG170" s="241">
        <v>0</v>
      </c>
      <c r="BH170" s="242">
        <v>0</v>
      </c>
      <c r="BI170" s="242">
        <v>0</v>
      </c>
      <c r="BJ170" s="243">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s="244">
        <v>0</v>
      </c>
      <c r="CJ170" s="244">
        <v>0</v>
      </c>
      <c r="CK170" s="244">
        <v>0</v>
      </c>
      <c r="CL170" s="244">
        <v>0</v>
      </c>
      <c r="CM170" s="241">
        <v>0</v>
      </c>
      <c r="CN170" s="242">
        <v>0</v>
      </c>
      <c r="CO170" s="242">
        <v>0</v>
      </c>
      <c r="CP170" s="243">
        <v>0</v>
      </c>
      <c r="CQ170" s="1">
        <v>0</v>
      </c>
      <c r="CR170" s="1">
        <v>0</v>
      </c>
      <c r="CS170" s="1">
        <v>0</v>
      </c>
      <c r="CT170" s="1">
        <v>0</v>
      </c>
      <c r="CU170" s="1">
        <v>0</v>
      </c>
      <c r="CV170" s="1">
        <v>0</v>
      </c>
      <c r="CW170" s="1">
        <v>0</v>
      </c>
      <c r="CX170" s="1">
        <v>0</v>
      </c>
      <c r="CY170" s="1">
        <v>0</v>
      </c>
      <c r="CZ170" s="1">
        <v>0</v>
      </c>
      <c r="DA170" s="1">
        <v>0</v>
      </c>
      <c r="DB170" s="1">
        <v>0</v>
      </c>
      <c r="DC170" s="1">
        <v>0</v>
      </c>
      <c r="DD170" s="1">
        <v>0</v>
      </c>
      <c r="DE170" s="1">
        <v>0</v>
      </c>
      <c r="DF170" s="1">
        <v>0</v>
      </c>
      <c r="DG170" s="1">
        <v>0</v>
      </c>
      <c r="DH170" s="1">
        <v>0</v>
      </c>
      <c r="DI170" s="1">
        <v>0</v>
      </c>
      <c r="DJ170" s="1">
        <v>0</v>
      </c>
      <c r="DK170" s="1">
        <v>0</v>
      </c>
      <c r="DL170" s="1">
        <v>0</v>
      </c>
      <c r="DM170" s="1">
        <v>0</v>
      </c>
      <c r="DN170" s="1">
        <v>0</v>
      </c>
      <c r="DO170" s="244">
        <v>0</v>
      </c>
      <c r="DP170" s="244">
        <v>0</v>
      </c>
      <c r="DQ170" s="244">
        <v>0</v>
      </c>
      <c r="DR170" s="244">
        <v>0</v>
      </c>
      <c r="DS170" s="241">
        <v>0</v>
      </c>
      <c r="DT170" s="242">
        <v>0</v>
      </c>
      <c r="DU170" s="242">
        <v>0</v>
      </c>
      <c r="DV170" s="243">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s="244">
        <v>0</v>
      </c>
      <c r="EV170" s="244">
        <v>0</v>
      </c>
      <c r="EW170" s="244">
        <v>0</v>
      </c>
      <c r="EX170" s="244">
        <v>0</v>
      </c>
      <c r="EY170" s="241">
        <v>0</v>
      </c>
      <c r="EZ170" s="242">
        <v>0</v>
      </c>
      <c r="FA170" s="242">
        <v>0</v>
      </c>
      <c r="FB170" s="243">
        <v>0</v>
      </c>
      <c r="FC170">
        <v>0</v>
      </c>
      <c r="FD170">
        <v>0</v>
      </c>
      <c r="FE170">
        <v>0</v>
      </c>
      <c r="FF170">
        <v>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0</v>
      </c>
      <c r="GL170">
        <v>0</v>
      </c>
      <c r="GM170">
        <v>0</v>
      </c>
      <c r="GN170">
        <v>0</v>
      </c>
      <c r="GO170">
        <v>0</v>
      </c>
      <c r="GP170">
        <v>0</v>
      </c>
      <c r="GQ170">
        <v>0</v>
      </c>
      <c r="GR170">
        <v>0</v>
      </c>
      <c r="GS170">
        <v>0</v>
      </c>
      <c r="GT170">
        <v>0</v>
      </c>
      <c r="GU170">
        <v>0</v>
      </c>
      <c r="GV170">
        <v>0</v>
      </c>
      <c r="GW170">
        <v>0</v>
      </c>
      <c r="GX170">
        <v>0</v>
      </c>
      <c r="GY170">
        <v>0</v>
      </c>
      <c r="GZ170">
        <v>0</v>
      </c>
      <c r="HA170">
        <v>0</v>
      </c>
      <c r="HB170">
        <v>0</v>
      </c>
      <c r="HC170">
        <v>0</v>
      </c>
      <c r="HD170">
        <v>0</v>
      </c>
      <c r="HE170">
        <v>0</v>
      </c>
      <c r="HF170">
        <v>0</v>
      </c>
      <c r="HG170">
        <v>0</v>
      </c>
      <c r="HH170">
        <v>0</v>
      </c>
      <c r="HI170">
        <v>0</v>
      </c>
      <c r="HJ170">
        <v>0</v>
      </c>
      <c r="HK170">
        <v>0</v>
      </c>
      <c r="HL170">
        <v>2</v>
      </c>
      <c r="HM170">
        <v>4</v>
      </c>
      <c r="HN170">
        <v>0</v>
      </c>
      <c r="HO170">
        <v>0</v>
      </c>
      <c r="HP170">
        <v>0</v>
      </c>
      <c r="HQ170" s="139">
        <v>1</v>
      </c>
      <c r="HR170" s="140">
        <v>0</v>
      </c>
      <c r="HS170" s="140">
        <v>0</v>
      </c>
      <c r="HT170" s="140">
        <v>0</v>
      </c>
      <c r="HU170" s="140">
        <v>0</v>
      </c>
      <c r="HV170" s="139">
        <v>2</v>
      </c>
      <c r="HW170" s="140">
        <v>0</v>
      </c>
      <c r="HX170" s="140">
        <v>0</v>
      </c>
      <c r="HY170" s="140">
        <v>0</v>
      </c>
      <c r="HZ170" s="140">
        <v>0</v>
      </c>
      <c r="IA170" s="139">
        <v>0</v>
      </c>
      <c r="IB170" s="140">
        <v>0</v>
      </c>
      <c r="IC170" s="140">
        <v>0</v>
      </c>
      <c r="ID170" s="140">
        <v>0</v>
      </c>
      <c r="IE170" s="140">
        <v>0</v>
      </c>
      <c r="IF170" s="139">
        <v>5</v>
      </c>
      <c r="IG170" s="140">
        <v>4</v>
      </c>
      <c r="IH170" s="140">
        <v>0</v>
      </c>
      <c r="II170" s="140">
        <v>0</v>
      </c>
      <c r="IJ170" s="140">
        <v>0</v>
      </c>
      <c r="IK170" s="140">
        <v>1</v>
      </c>
      <c r="IL170" s="140">
        <v>2</v>
      </c>
      <c r="IM170" s="140">
        <v>0</v>
      </c>
      <c r="IN170" s="139">
        <v>3</v>
      </c>
      <c r="IO170" s="140">
        <v>0</v>
      </c>
      <c r="IP170" s="140">
        <v>0</v>
      </c>
      <c r="IQ170" s="140">
        <v>0</v>
      </c>
      <c r="IR170" s="141">
        <v>0</v>
      </c>
      <c r="IS170" s="139">
        <v>0</v>
      </c>
      <c r="IT170" s="141">
        <v>3</v>
      </c>
      <c r="IU170" s="141">
        <v>6</v>
      </c>
      <c r="IV170" s="141">
        <v>3</v>
      </c>
      <c r="IW170" s="180">
        <v>9</v>
      </c>
      <c r="IX170" s="182">
        <v>0.66666666666666663</v>
      </c>
      <c r="IY170" s="182">
        <v>0</v>
      </c>
      <c r="IZ170" s="183">
        <v>2</v>
      </c>
      <c r="JA170" s="140" t="s">
        <v>541</v>
      </c>
      <c r="JB170" s="140">
        <v>0</v>
      </c>
      <c r="JC170" s="1" t="s">
        <v>426</v>
      </c>
      <c r="JD170" s="1" t="s">
        <v>427</v>
      </c>
      <c r="JE170" s="1" t="s">
        <v>427</v>
      </c>
      <c r="JF170" s="1" t="s">
        <v>426</v>
      </c>
      <c r="JG170" s="140" t="s">
        <v>541</v>
      </c>
      <c r="JH170" s="1">
        <v>0</v>
      </c>
      <c r="JI170" s="284"/>
      <c r="JM170" s="261"/>
      <c r="JN170" s="262"/>
      <c r="JO170" s="284"/>
      <c r="JP170" s="284"/>
    </row>
    <row r="171" spans="1:276" x14ac:dyDescent="0.25">
      <c r="A171" s="2">
        <f>IF(OR('Table 1'!$L$2="All Regions",'Table 1'!$L$2=" "), 1,IF('Table 1'!$L$2='DATA TEMPLATE 1617'!L171,1,0))</f>
        <v>1</v>
      </c>
      <c r="B171" s="2">
        <f>IF(OR('Table 1'!$L$3="All Disciplines",'Table 1'!$L$3=" "), 1,IF('Table 1'!$L$3='DATA TEMPLATE 1617'!M171,1,0))</f>
        <v>1</v>
      </c>
      <c r="C171" s="2">
        <f>IF(OR('Table 1'!$L$4="All Organisations",'Table 1'!$L$4=" "), 1,IF('Table 1'!$L$4='DATA TEMPLATE 1617'!N171,1,0))</f>
        <v>1</v>
      </c>
      <c r="D171" s="2">
        <f t="shared" si="8"/>
        <v>3</v>
      </c>
      <c r="E171" s="236">
        <f>IF('Table 2'!$L$2="All Diverse Led",$IZ171,IF('Table 2'!$L$2='DATA TEMPLATE 1617'!JG171,4,0))</f>
        <v>0</v>
      </c>
      <c r="F171" s="236">
        <f>IF('Table 2'!$L$2="All Diverse Led",$IZ171,IF('Table 2'!$L$2='DATA TEMPLATE 1617'!JH171,4,0))</f>
        <v>0</v>
      </c>
      <c r="G171" s="237">
        <f t="shared" si="7"/>
        <v>0</v>
      </c>
      <c r="H171" s="1" t="s">
        <v>471</v>
      </c>
      <c r="I171" s="1">
        <v>0</v>
      </c>
      <c r="J171" s="1" t="b">
        <v>0</v>
      </c>
      <c r="K171" s="284">
        <v>169</v>
      </c>
      <c r="L171" t="s">
        <v>439</v>
      </c>
      <c r="M171" t="s">
        <v>438</v>
      </c>
      <c r="N171" s="323" t="s">
        <v>460</v>
      </c>
      <c r="O171" s="76">
        <v>8640584</v>
      </c>
      <c r="P171" s="76">
        <v>946394</v>
      </c>
      <c r="Q171" s="76">
        <v>247637</v>
      </c>
      <c r="R171" s="76">
        <v>9000</v>
      </c>
      <c r="S171" s="76">
        <v>0</v>
      </c>
      <c r="T171" s="76">
        <v>9843615</v>
      </c>
      <c r="U171">
        <v>8239747</v>
      </c>
      <c r="V171">
        <v>472401</v>
      </c>
      <c r="W171">
        <v>436081</v>
      </c>
      <c r="X171">
        <v>191629</v>
      </c>
      <c r="Y171">
        <v>132223</v>
      </c>
      <c r="AB171">
        <v>651704</v>
      </c>
      <c r="AC171">
        <v>0</v>
      </c>
      <c r="AD171">
        <v>10123785</v>
      </c>
      <c r="AE171" s="1">
        <v>157</v>
      </c>
      <c r="AF171" s="1">
        <v>157</v>
      </c>
      <c r="AG171" s="1">
        <v>222815</v>
      </c>
      <c r="AH171" s="1">
        <v>30595</v>
      </c>
      <c r="AI171" s="1">
        <v>0</v>
      </c>
      <c r="AJ171" s="1">
        <v>2</v>
      </c>
      <c r="AK171" s="1">
        <v>3975</v>
      </c>
      <c r="AL171" s="1">
        <v>0</v>
      </c>
      <c r="AM171" s="1">
        <v>32</v>
      </c>
      <c r="AN171" s="1">
        <v>32</v>
      </c>
      <c r="AO171" s="1">
        <v>0</v>
      </c>
      <c r="AP171" s="1">
        <v>43000</v>
      </c>
      <c r="AQ171" s="1">
        <v>9</v>
      </c>
      <c r="AR171" s="1">
        <v>9</v>
      </c>
      <c r="AS171" s="1">
        <v>0</v>
      </c>
      <c r="AT171" s="1">
        <v>7859</v>
      </c>
      <c r="AU171" s="1">
        <v>0</v>
      </c>
      <c r="AV171" s="1">
        <v>0</v>
      </c>
      <c r="AW171" s="1">
        <v>0</v>
      </c>
      <c r="AX171" s="1">
        <v>0</v>
      </c>
      <c r="AY171" s="1">
        <v>1</v>
      </c>
      <c r="AZ171" s="1">
        <v>1</v>
      </c>
      <c r="BA171" s="1">
        <v>0</v>
      </c>
      <c r="BB171" s="1">
        <v>1200</v>
      </c>
      <c r="BC171" s="3">
        <v>32</v>
      </c>
      <c r="BD171" s="3">
        <v>34</v>
      </c>
      <c r="BE171" s="3">
        <v>3975</v>
      </c>
      <c r="BF171" s="3">
        <v>43000</v>
      </c>
      <c r="BG171" s="241">
        <v>10</v>
      </c>
      <c r="BH171" s="242">
        <v>10</v>
      </c>
      <c r="BI171" s="242">
        <v>0</v>
      </c>
      <c r="BJ171" s="243">
        <v>9059</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s="244">
        <v>0</v>
      </c>
      <c r="CJ171" s="244">
        <v>0</v>
      </c>
      <c r="CK171" s="244">
        <v>0</v>
      </c>
      <c r="CL171" s="244">
        <v>0</v>
      </c>
      <c r="CM171" s="241">
        <v>0</v>
      </c>
      <c r="CN171" s="242">
        <v>0</v>
      </c>
      <c r="CO171" s="242">
        <v>0</v>
      </c>
      <c r="CP171" s="243">
        <v>0</v>
      </c>
      <c r="CQ171" s="1">
        <v>0</v>
      </c>
      <c r="CR171" s="1">
        <v>0</v>
      </c>
      <c r="CS171" s="1">
        <v>0</v>
      </c>
      <c r="CT171" s="1">
        <v>0</v>
      </c>
      <c r="CU171" s="1">
        <v>0</v>
      </c>
      <c r="CV171" s="1">
        <v>0</v>
      </c>
      <c r="CW171" s="1">
        <v>0</v>
      </c>
      <c r="CX171" s="1">
        <v>0</v>
      </c>
      <c r="CY171" s="1">
        <v>0</v>
      </c>
      <c r="CZ171" s="1">
        <v>0</v>
      </c>
      <c r="DA171" s="1">
        <v>0</v>
      </c>
      <c r="DB171" s="1">
        <v>0</v>
      </c>
      <c r="DC171" s="1">
        <v>0</v>
      </c>
      <c r="DD171" s="1">
        <v>0</v>
      </c>
      <c r="DE171" s="1">
        <v>0</v>
      </c>
      <c r="DF171" s="1">
        <v>0</v>
      </c>
      <c r="DG171" s="1">
        <v>0</v>
      </c>
      <c r="DH171" s="1">
        <v>0</v>
      </c>
      <c r="DI171" s="1">
        <v>0</v>
      </c>
      <c r="DJ171" s="1">
        <v>0</v>
      </c>
      <c r="DK171" s="1">
        <v>0</v>
      </c>
      <c r="DL171" s="1">
        <v>0</v>
      </c>
      <c r="DM171" s="1">
        <v>0</v>
      </c>
      <c r="DN171" s="1">
        <v>0</v>
      </c>
      <c r="DO171" s="244">
        <v>0</v>
      </c>
      <c r="DP171" s="244">
        <v>0</v>
      </c>
      <c r="DQ171" s="244">
        <v>0</v>
      </c>
      <c r="DR171" s="244">
        <v>0</v>
      </c>
      <c r="DS171" s="241">
        <v>0</v>
      </c>
      <c r="DT171" s="242">
        <v>0</v>
      </c>
      <c r="DU171" s="242">
        <v>0</v>
      </c>
      <c r="DV171" s="243">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s="244">
        <v>0</v>
      </c>
      <c r="EV171" s="244">
        <v>0</v>
      </c>
      <c r="EW171" s="244">
        <v>0</v>
      </c>
      <c r="EX171" s="244">
        <v>0</v>
      </c>
      <c r="EY171" s="241">
        <v>0</v>
      </c>
      <c r="EZ171" s="242">
        <v>0</v>
      </c>
      <c r="FA171" s="242">
        <v>0</v>
      </c>
      <c r="FB171" s="243">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5</v>
      </c>
      <c r="GN171">
        <v>0</v>
      </c>
      <c r="GO171">
        <v>9</v>
      </c>
      <c r="GP171">
        <v>6000</v>
      </c>
      <c r="GQ171">
        <v>19</v>
      </c>
      <c r="GR171">
        <v>19896</v>
      </c>
      <c r="GS171">
        <v>0</v>
      </c>
      <c r="GT171">
        <v>0</v>
      </c>
      <c r="GU171">
        <v>5976</v>
      </c>
      <c r="GV171">
        <v>6739</v>
      </c>
      <c r="GW171">
        <v>71</v>
      </c>
      <c r="GX171" s="250">
        <v>20800000</v>
      </c>
      <c r="GY171">
        <v>0</v>
      </c>
      <c r="GZ171">
        <v>0</v>
      </c>
      <c r="HA171">
        <v>1</v>
      </c>
      <c r="HB171">
        <v>186</v>
      </c>
      <c r="HC171">
        <v>0</v>
      </c>
      <c r="HD171">
        <v>0</v>
      </c>
      <c r="HE171">
        <v>0</v>
      </c>
      <c r="HF171">
        <v>0</v>
      </c>
      <c r="HG171">
        <v>2</v>
      </c>
      <c r="HH171">
        <v>2</v>
      </c>
      <c r="HI171">
        <v>0</v>
      </c>
      <c r="HJ171">
        <v>0</v>
      </c>
      <c r="HK171">
        <v>0</v>
      </c>
      <c r="HL171">
        <v>0</v>
      </c>
      <c r="HM171">
        <v>9</v>
      </c>
      <c r="HN171">
        <v>0</v>
      </c>
      <c r="HO171">
        <v>0</v>
      </c>
      <c r="HP171">
        <v>0</v>
      </c>
      <c r="HQ171" s="139">
        <v>9</v>
      </c>
      <c r="HR171" s="140">
        <v>4</v>
      </c>
      <c r="HS171" s="140">
        <v>0</v>
      </c>
      <c r="HT171" s="140">
        <v>0</v>
      </c>
      <c r="HU171" s="140">
        <v>0</v>
      </c>
      <c r="HV171" s="139">
        <v>1</v>
      </c>
      <c r="HW171" s="140">
        <v>1</v>
      </c>
      <c r="HX171" s="140">
        <v>0</v>
      </c>
      <c r="HY171" s="140">
        <v>0</v>
      </c>
      <c r="HZ171" s="140">
        <v>0</v>
      </c>
      <c r="IA171" s="139">
        <v>0</v>
      </c>
      <c r="IB171" s="140">
        <v>0</v>
      </c>
      <c r="IC171" s="140">
        <v>0</v>
      </c>
      <c r="ID171" s="140">
        <v>0</v>
      </c>
      <c r="IE171" s="140">
        <v>0</v>
      </c>
      <c r="IF171" s="139">
        <v>10</v>
      </c>
      <c r="IG171" s="140">
        <v>14</v>
      </c>
      <c r="IH171" s="140">
        <v>0</v>
      </c>
      <c r="II171" s="140">
        <v>0</v>
      </c>
      <c r="IJ171" s="140">
        <v>0</v>
      </c>
      <c r="IK171" s="140">
        <v>0</v>
      </c>
      <c r="IL171" s="140">
        <v>0</v>
      </c>
      <c r="IM171" s="140">
        <v>0</v>
      </c>
      <c r="IN171" s="139">
        <v>0</v>
      </c>
      <c r="IO171" s="140">
        <v>0</v>
      </c>
      <c r="IP171" s="140">
        <v>0</v>
      </c>
      <c r="IQ171" s="140">
        <v>0</v>
      </c>
      <c r="IR171" s="141">
        <v>0</v>
      </c>
      <c r="IS171" s="139">
        <v>1</v>
      </c>
      <c r="IT171" s="141">
        <v>1</v>
      </c>
      <c r="IU171" s="141">
        <v>9</v>
      </c>
      <c r="IV171" s="141">
        <v>15</v>
      </c>
      <c r="IW171" s="180">
        <v>24</v>
      </c>
      <c r="IX171" s="182">
        <v>4.1666666666666664E-2</v>
      </c>
      <c r="IY171" s="182">
        <v>4.1666666666666664E-2</v>
      </c>
      <c r="IZ171" s="183">
        <v>0</v>
      </c>
      <c r="JA171" s="140">
        <v>0</v>
      </c>
      <c r="JB171" s="140">
        <v>0</v>
      </c>
      <c r="JC171" s="1" t="s">
        <v>427</v>
      </c>
      <c r="JD171" s="1" t="s">
        <v>427</v>
      </c>
      <c r="JE171" s="1" t="s">
        <v>427</v>
      </c>
      <c r="JF171" s="1" t="s">
        <v>427</v>
      </c>
      <c r="JG171" s="1">
        <v>0</v>
      </c>
      <c r="JH171" s="1">
        <v>0</v>
      </c>
      <c r="JI171" s="284"/>
      <c r="JM171" s="261"/>
      <c r="JN171" s="262"/>
      <c r="JO171" s="284"/>
      <c r="JP171" s="284"/>
    </row>
    <row r="172" spans="1:276" x14ac:dyDescent="0.25">
      <c r="A172" s="2">
        <f>IF(OR('Table 1'!$L$2="All Regions",'Table 1'!$L$2=" "), 1,IF('Table 1'!$L$2='DATA TEMPLATE 1617'!L172,1,0))</f>
        <v>1</v>
      </c>
      <c r="B172" s="2">
        <f>IF(OR('Table 1'!$L$3="All Disciplines",'Table 1'!$L$3=" "), 1,IF('Table 1'!$L$3='DATA TEMPLATE 1617'!M172,1,0))</f>
        <v>1</v>
      </c>
      <c r="C172" s="2">
        <f>IF(OR('Table 1'!$L$4="All Organisations",'Table 1'!$L$4=" "), 1,IF('Table 1'!$L$4='DATA TEMPLATE 1617'!N172,1,0))</f>
        <v>1</v>
      </c>
      <c r="D172" s="2">
        <f t="shared" si="8"/>
        <v>3</v>
      </c>
      <c r="E172" s="236">
        <f>IF('Table 2'!$L$2="All Diverse Led",$IZ172,IF('Table 2'!$L$2='DATA TEMPLATE 1617'!JG172,4,0))</f>
        <v>0</v>
      </c>
      <c r="F172" s="236">
        <f>IF('Table 2'!$L$2="All Diverse Led",$IZ172,IF('Table 2'!$L$2='DATA TEMPLATE 1617'!JH172,4,0))</f>
        <v>0</v>
      </c>
      <c r="G172" s="237">
        <f t="shared" si="7"/>
        <v>0</v>
      </c>
      <c r="H172" s="1" t="s">
        <v>471</v>
      </c>
      <c r="I172" s="1">
        <v>0</v>
      </c>
      <c r="J172" s="1" t="b">
        <v>0</v>
      </c>
      <c r="K172" s="284">
        <v>170</v>
      </c>
      <c r="L172" t="s">
        <v>439</v>
      </c>
      <c r="M172" t="s">
        <v>436</v>
      </c>
      <c r="N172" s="323" t="s">
        <v>459</v>
      </c>
      <c r="O172" s="76">
        <v>2831</v>
      </c>
      <c r="P172" s="76">
        <v>321904</v>
      </c>
      <c r="Q172" s="76">
        <v>29800</v>
      </c>
      <c r="R172" s="76">
        <v>0</v>
      </c>
      <c r="S172" s="76">
        <v>7107</v>
      </c>
      <c r="T172" s="76">
        <v>361642</v>
      </c>
      <c r="U172">
        <v>176993</v>
      </c>
      <c r="V172">
        <v>9700</v>
      </c>
      <c r="W172">
        <v>0</v>
      </c>
      <c r="X172">
        <v>0</v>
      </c>
      <c r="Y172">
        <v>0</v>
      </c>
      <c r="AB172">
        <v>49067</v>
      </c>
      <c r="AC172">
        <v>150490</v>
      </c>
      <c r="AD172">
        <v>386250</v>
      </c>
      <c r="AE172" s="1">
        <v>0</v>
      </c>
      <c r="AF172" s="1">
        <v>0</v>
      </c>
      <c r="AG172" s="1">
        <v>0</v>
      </c>
      <c r="AH172" s="1">
        <v>0</v>
      </c>
      <c r="AI172" s="1">
        <v>0</v>
      </c>
      <c r="AJ172" s="1">
        <v>0</v>
      </c>
      <c r="AK172" s="1">
        <v>0</v>
      </c>
      <c r="AL172" s="1">
        <v>0</v>
      </c>
      <c r="AM172" s="1">
        <v>0</v>
      </c>
      <c r="AN172" s="1">
        <v>0</v>
      </c>
      <c r="AO172" s="1">
        <v>0</v>
      </c>
      <c r="AP172" s="1">
        <v>0</v>
      </c>
      <c r="AQ172" s="1">
        <v>0</v>
      </c>
      <c r="AR172" s="1">
        <v>0</v>
      </c>
      <c r="AS172" s="1">
        <v>0</v>
      </c>
      <c r="AT172" s="1">
        <v>0</v>
      </c>
      <c r="AU172" s="1">
        <v>0</v>
      </c>
      <c r="AV172" s="1">
        <v>0</v>
      </c>
      <c r="AW172" s="1">
        <v>0</v>
      </c>
      <c r="AX172" s="1">
        <v>0</v>
      </c>
      <c r="AY172" s="1">
        <v>0</v>
      </c>
      <c r="AZ172" s="1">
        <v>0</v>
      </c>
      <c r="BA172" s="1">
        <v>0</v>
      </c>
      <c r="BB172" s="1">
        <v>0</v>
      </c>
      <c r="BC172" s="3">
        <v>0</v>
      </c>
      <c r="BD172" s="3">
        <v>0</v>
      </c>
      <c r="BE172" s="3">
        <v>0</v>
      </c>
      <c r="BF172" s="3">
        <v>0</v>
      </c>
      <c r="BG172" s="241">
        <v>0</v>
      </c>
      <c r="BH172" s="242">
        <v>0</v>
      </c>
      <c r="BI172" s="242">
        <v>0</v>
      </c>
      <c r="BJ172" s="243">
        <v>0</v>
      </c>
      <c r="BK172">
        <v>5</v>
      </c>
      <c r="BL172">
        <v>263</v>
      </c>
      <c r="BM172">
        <v>10407</v>
      </c>
      <c r="BN172">
        <v>3000</v>
      </c>
      <c r="BO172">
        <v>0</v>
      </c>
      <c r="BP172">
        <v>0</v>
      </c>
      <c r="BQ172">
        <v>0</v>
      </c>
      <c r="BR172">
        <v>0</v>
      </c>
      <c r="BS172">
        <v>18</v>
      </c>
      <c r="BT172">
        <v>797</v>
      </c>
      <c r="BU172">
        <v>112608</v>
      </c>
      <c r="BV172">
        <v>169020</v>
      </c>
      <c r="BW172">
        <v>0</v>
      </c>
      <c r="BX172">
        <v>0</v>
      </c>
      <c r="BY172">
        <v>0</v>
      </c>
      <c r="BZ172">
        <v>0</v>
      </c>
      <c r="CA172">
        <v>0</v>
      </c>
      <c r="CB172">
        <v>0</v>
      </c>
      <c r="CC172">
        <v>0</v>
      </c>
      <c r="CD172">
        <v>0</v>
      </c>
      <c r="CE172">
        <v>0</v>
      </c>
      <c r="CF172">
        <v>0</v>
      </c>
      <c r="CG172">
        <v>0</v>
      </c>
      <c r="CH172">
        <v>0</v>
      </c>
      <c r="CI172" s="244">
        <v>18</v>
      </c>
      <c r="CJ172" s="244">
        <v>797</v>
      </c>
      <c r="CK172" s="244">
        <v>112608</v>
      </c>
      <c r="CL172" s="244">
        <v>169020</v>
      </c>
      <c r="CM172" s="241">
        <v>0</v>
      </c>
      <c r="CN172" s="242">
        <v>0</v>
      </c>
      <c r="CO172" s="242">
        <v>0</v>
      </c>
      <c r="CP172" s="243">
        <v>0</v>
      </c>
      <c r="CQ172" s="1">
        <v>28</v>
      </c>
      <c r="CR172" s="1">
        <v>45</v>
      </c>
      <c r="CS172" s="1">
        <v>1163</v>
      </c>
      <c r="CT172" s="1">
        <v>520</v>
      </c>
      <c r="CU172" s="1">
        <v>8</v>
      </c>
      <c r="CV172" s="1">
        <v>13</v>
      </c>
      <c r="CW172" s="1">
        <v>4349</v>
      </c>
      <c r="CX172" s="1">
        <v>0</v>
      </c>
      <c r="CY172" s="1">
        <v>22</v>
      </c>
      <c r="CZ172" s="1">
        <v>30</v>
      </c>
      <c r="DA172" s="1">
        <v>1444</v>
      </c>
      <c r="DB172" s="1">
        <v>540</v>
      </c>
      <c r="DC172" s="1">
        <v>0</v>
      </c>
      <c r="DD172" s="1">
        <v>0</v>
      </c>
      <c r="DE172" s="1">
        <v>0</v>
      </c>
      <c r="DF172" s="1">
        <v>0</v>
      </c>
      <c r="DG172" s="1">
        <v>0</v>
      </c>
      <c r="DH172" s="1">
        <v>0</v>
      </c>
      <c r="DI172" s="1">
        <v>0</v>
      </c>
      <c r="DJ172" s="1">
        <v>0</v>
      </c>
      <c r="DK172" s="1">
        <v>0</v>
      </c>
      <c r="DL172" s="1">
        <v>0</v>
      </c>
      <c r="DM172" s="1">
        <v>0</v>
      </c>
      <c r="DN172" s="1">
        <v>0</v>
      </c>
      <c r="DO172" s="244">
        <v>30</v>
      </c>
      <c r="DP172" s="244">
        <v>43</v>
      </c>
      <c r="DQ172" s="244">
        <v>5793</v>
      </c>
      <c r="DR172" s="244">
        <v>540</v>
      </c>
      <c r="DS172" s="241">
        <v>0</v>
      </c>
      <c r="DT172" s="242">
        <v>0</v>
      </c>
      <c r="DU172" s="242">
        <v>0</v>
      </c>
      <c r="DV172" s="243">
        <v>0</v>
      </c>
      <c r="DW172">
        <v>16</v>
      </c>
      <c r="DX172">
        <v>16</v>
      </c>
      <c r="DY172">
        <v>87</v>
      </c>
      <c r="DZ172">
        <v>1370</v>
      </c>
      <c r="EA172">
        <v>2</v>
      </c>
      <c r="EB172">
        <v>2</v>
      </c>
      <c r="EC172">
        <v>0</v>
      </c>
      <c r="ED172">
        <v>400</v>
      </c>
      <c r="EE172">
        <v>43</v>
      </c>
      <c r="EF172">
        <v>59</v>
      </c>
      <c r="EG172">
        <v>1210</v>
      </c>
      <c r="EH172">
        <v>4580</v>
      </c>
      <c r="EI172">
        <v>0</v>
      </c>
      <c r="EJ172">
        <v>0</v>
      </c>
      <c r="EK172">
        <v>0</v>
      </c>
      <c r="EL172">
        <v>0</v>
      </c>
      <c r="EM172">
        <v>0</v>
      </c>
      <c r="EN172">
        <v>0</v>
      </c>
      <c r="EO172">
        <v>0</v>
      </c>
      <c r="EP172">
        <v>0</v>
      </c>
      <c r="EQ172">
        <v>0</v>
      </c>
      <c r="ER172">
        <v>0</v>
      </c>
      <c r="ES172">
        <v>0</v>
      </c>
      <c r="ET172">
        <v>0</v>
      </c>
      <c r="EU172" s="244">
        <v>45</v>
      </c>
      <c r="EV172" s="244">
        <v>61</v>
      </c>
      <c r="EW172" s="244">
        <v>1210</v>
      </c>
      <c r="EX172" s="244">
        <v>4980</v>
      </c>
      <c r="EY172" s="241">
        <v>0</v>
      </c>
      <c r="EZ172" s="242">
        <v>0</v>
      </c>
      <c r="FA172" s="242">
        <v>0</v>
      </c>
      <c r="FB172" s="243">
        <v>0</v>
      </c>
      <c r="FC172">
        <v>2</v>
      </c>
      <c r="FD172">
        <v>343000</v>
      </c>
      <c r="FE172">
        <v>0</v>
      </c>
      <c r="FF172">
        <v>2</v>
      </c>
      <c r="FG172">
        <v>0</v>
      </c>
      <c r="FH172">
        <v>100000</v>
      </c>
      <c r="FI172">
        <v>0</v>
      </c>
      <c r="FJ172">
        <v>0</v>
      </c>
      <c r="FK172">
        <v>0</v>
      </c>
      <c r="FL172">
        <v>0</v>
      </c>
      <c r="FM172">
        <v>0</v>
      </c>
      <c r="FN172">
        <v>0</v>
      </c>
      <c r="FO172">
        <v>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v>0</v>
      </c>
      <c r="HD172">
        <v>0</v>
      </c>
      <c r="HE172">
        <v>0</v>
      </c>
      <c r="HF172">
        <v>0</v>
      </c>
      <c r="HG172">
        <v>0</v>
      </c>
      <c r="HH172">
        <v>0</v>
      </c>
      <c r="HI172">
        <v>0</v>
      </c>
      <c r="HJ172">
        <v>0</v>
      </c>
      <c r="HK172">
        <v>0</v>
      </c>
      <c r="HL172">
        <v>5</v>
      </c>
      <c r="HM172">
        <v>10</v>
      </c>
      <c r="HN172">
        <v>0</v>
      </c>
      <c r="HO172">
        <v>0</v>
      </c>
      <c r="HP172">
        <v>0</v>
      </c>
      <c r="HQ172" s="139">
        <v>0</v>
      </c>
      <c r="HR172" s="140">
        <v>0</v>
      </c>
      <c r="HS172" s="140">
        <v>0</v>
      </c>
      <c r="HT172" s="140">
        <v>0</v>
      </c>
      <c r="HU172" s="140">
        <v>0</v>
      </c>
      <c r="HV172" s="139">
        <v>0</v>
      </c>
      <c r="HW172" s="140">
        <v>0</v>
      </c>
      <c r="HX172" s="140">
        <v>0</v>
      </c>
      <c r="HY172" s="140">
        <v>0</v>
      </c>
      <c r="HZ172" s="140">
        <v>0</v>
      </c>
      <c r="IA172" s="139">
        <v>0</v>
      </c>
      <c r="IB172" s="140">
        <v>0</v>
      </c>
      <c r="IC172" s="140">
        <v>0</v>
      </c>
      <c r="ID172" s="140">
        <v>0</v>
      </c>
      <c r="IE172" s="140">
        <v>0</v>
      </c>
      <c r="IF172" s="139">
        <v>5</v>
      </c>
      <c r="IG172" s="140">
        <v>10</v>
      </c>
      <c r="IH172" s="140">
        <v>0</v>
      </c>
      <c r="II172" s="140">
        <v>0</v>
      </c>
      <c r="IJ172" s="140">
        <v>0</v>
      </c>
      <c r="IK172" s="140">
        <v>0</v>
      </c>
      <c r="IL172" s="140">
        <v>0</v>
      </c>
      <c r="IM172" s="140">
        <v>0</v>
      </c>
      <c r="IN172" s="139">
        <v>0</v>
      </c>
      <c r="IO172" s="140">
        <v>0</v>
      </c>
      <c r="IP172" s="140">
        <v>0</v>
      </c>
      <c r="IQ172" s="140">
        <v>0</v>
      </c>
      <c r="IR172" s="141">
        <v>0</v>
      </c>
      <c r="IS172" s="139">
        <v>1</v>
      </c>
      <c r="IT172" s="141">
        <v>3</v>
      </c>
      <c r="IU172" s="141">
        <v>15</v>
      </c>
      <c r="IV172" s="141">
        <v>0</v>
      </c>
      <c r="IW172" s="180">
        <v>15</v>
      </c>
      <c r="IX172" s="182">
        <v>0.2</v>
      </c>
      <c r="IY172" s="182">
        <v>6.6666666666666666E-2</v>
      </c>
      <c r="IZ172" s="183">
        <v>0</v>
      </c>
      <c r="JA172" s="140">
        <v>0</v>
      </c>
      <c r="JB172" s="140">
        <v>0</v>
      </c>
      <c r="JC172" s="1" t="s">
        <v>427</v>
      </c>
      <c r="JD172" s="1" t="s">
        <v>427</v>
      </c>
      <c r="JE172" s="1" t="s">
        <v>427</v>
      </c>
      <c r="JF172" s="1" t="s">
        <v>427</v>
      </c>
      <c r="JG172" s="1">
        <v>0</v>
      </c>
      <c r="JH172" s="1">
        <v>0</v>
      </c>
      <c r="JI172" s="284"/>
      <c r="JM172" s="261"/>
      <c r="JN172" s="262"/>
      <c r="JO172" s="284"/>
      <c r="JP172" s="284"/>
    </row>
    <row r="173" spans="1:276" x14ac:dyDescent="0.25">
      <c r="A173" s="2">
        <f>IF(OR('Table 1'!$L$2="All Regions",'Table 1'!$L$2=" "), 1,IF('Table 1'!$L$2='DATA TEMPLATE 1617'!L173,1,0))</f>
        <v>1</v>
      </c>
      <c r="B173" s="2">
        <f>IF(OR('Table 1'!$L$3="All Disciplines",'Table 1'!$L$3=" "), 1,IF('Table 1'!$L$3='DATA TEMPLATE 1617'!M173,1,0))</f>
        <v>1</v>
      </c>
      <c r="C173" s="2">
        <f>IF(OR('Table 1'!$L$4="All Organisations",'Table 1'!$L$4=" "), 1,IF('Table 1'!$L$4='DATA TEMPLATE 1617'!N173,1,0))</f>
        <v>1</v>
      </c>
      <c r="D173" s="2">
        <f t="shared" si="8"/>
        <v>3</v>
      </c>
      <c r="E173" s="236">
        <f>IF('Table 2'!$L$2="All Diverse Led",$IZ173,IF('Table 2'!$L$2='DATA TEMPLATE 1617'!JG173,4,0))</f>
        <v>0</v>
      </c>
      <c r="F173" s="236">
        <f>IF('Table 2'!$L$2="All Diverse Led",$IZ173,IF('Table 2'!$L$2='DATA TEMPLATE 1617'!JH173,4,0))</f>
        <v>0</v>
      </c>
      <c r="G173" s="237">
        <f t="shared" si="7"/>
        <v>0</v>
      </c>
      <c r="H173" s="1" t="s">
        <v>471</v>
      </c>
      <c r="I173" s="1">
        <v>0</v>
      </c>
      <c r="J173" s="1" t="b">
        <v>0</v>
      </c>
      <c r="K173" s="284">
        <v>171</v>
      </c>
      <c r="L173" t="s">
        <v>439</v>
      </c>
      <c r="M173" t="s">
        <v>436</v>
      </c>
      <c r="N173" s="323" t="s">
        <v>460</v>
      </c>
      <c r="O173" s="76">
        <v>40496</v>
      </c>
      <c r="P173" s="76">
        <v>944124</v>
      </c>
      <c r="Q173" s="76">
        <v>581606</v>
      </c>
      <c r="R173" s="76">
        <v>0</v>
      </c>
      <c r="S173" s="76">
        <v>418986</v>
      </c>
      <c r="T173" s="76">
        <v>1985212</v>
      </c>
      <c r="U173">
        <v>1575837</v>
      </c>
      <c r="V173">
        <v>23858</v>
      </c>
      <c r="W173">
        <v>23293</v>
      </c>
      <c r="X173">
        <v>36945</v>
      </c>
      <c r="Y173">
        <v>32633</v>
      </c>
      <c r="AB173">
        <v>144661</v>
      </c>
      <c r="AC173">
        <v>0</v>
      </c>
      <c r="AD173">
        <v>1837227</v>
      </c>
      <c r="AE173" s="1">
        <v>12</v>
      </c>
      <c r="AF173" s="1">
        <v>12</v>
      </c>
      <c r="AG173" s="1">
        <v>499</v>
      </c>
      <c r="AH173" s="1">
        <v>3475</v>
      </c>
      <c r="AI173" s="1">
        <v>1</v>
      </c>
      <c r="AJ173" s="1">
        <v>1</v>
      </c>
      <c r="AK173" s="1">
        <v>43</v>
      </c>
      <c r="AL173" s="1">
        <v>0</v>
      </c>
      <c r="AM173" s="1">
        <v>1</v>
      </c>
      <c r="AN173" s="1">
        <v>1</v>
      </c>
      <c r="AO173" s="1">
        <v>0</v>
      </c>
      <c r="AP173" s="1">
        <v>1000</v>
      </c>
      <c r="AQ173" s="1">
        <v>0</v>
      </c>
      <c r="AR173" s="1">
        <v>0</v>
      </c>
      <c r="AS173" s="1">
        <v>0</v>
      </c>
      <c r="AT173" s="1">
        <v>0</v>
      </c>
      <c r="AU173" s="1">
        <v>0</v>
      </c>
      <c r="AV173" s="1">
        <v>0</v>
      </c>
      <c r="AW173" s="1">
        <v>0</v>
      </c>
      <c r="AX173" s="1">
        <v>0</v>
      </c>
      <c r="AY173" s="1">
        <v>0</v>
      </c>
      <c r="AZ173" s="1">
        <v>0</v>
      </c>
      <c r="BA173" s="1">
        <v>0</v>
      </c>
      <c r="BB173" s="1">
        <v>0</v>
      </c>
      <c r="BC173" s="3">
        <v>2</v>
      </c>
      <c r="BD173" s="3">
        <v>2</v>
      </c>
      <c r="BE173" s="3">
        <v>43</v>
      </c>
      <c r="BF173" s="3">
        <v>1000</v>
      </c>
      <c r="BG173" s="241">
        <v>0</v>
      </c>
      <c r="BH173" s="242">
        <v>0</v>
      </c>
      <c r="BI173" s="242">
        <v>0</v>
      </c>
      <c r="BJ173" s="243">
        <v>0</v>
      </c>
      <c r="BK173">
        <v>11</v>
      </c>
      <c r="BL173">
        <v>1621</v>
      </c>
      <c r="BM173">
        <v>12489</v>
      </c>
      <c r="BN173">
        <v>944447</v>
      </c>
      <c r="BO173">
        <v>1</v>
      </c>
      <c r="BP173">
        <v>2</v>
      </c>
      <c r="BQ173">
        <v>0</v>
      </c>
      <c r="BR173">
        <v>50</v>
      </c>
      <c r="BS173">
        <v>0</v>
      </c>
      <c r="BT173">
        <v>0</v>
      </c>
      <c r="BU173">
        <v>0</v>
      </c>
      <c r="BV173">
        <v>0</v>
      </c>
      <c r="BW173">
        <v>0</v>
      </c>
      <c r="BX173">
        <v>0</v>
      </c>
      <c r="BY173">
        <v>0</v>
      </c>
      <c r="BZ173">
        <v>0</v>
      </c>
      <c r="CA173">
        <v>0</v>
      </c>
      <c r="CB173">
        <v>0</v>
      </c>
      <c r="CC173">
        <v>0</v>
      </c>
      <c r="CD173">
        <v>0</v>
      </c>
      <c r="CE173">
        <v>0</v>
      </c>
      <c r="CF173">
        <v>0</v>
      </c>
      <c r="CG173">
        <v>0</v>
      </c>
      <c r="CH173">
        <v>0</v>
      </c>
      <c r="CI173" s="244">
        <v>1</v>
      </c>
      <c r="CJ173" s="244">
        <v>2</v>
      </c>
      <c r="CK173" s="244">
        <v>0</v>
      </c>
      <c r="CL173" s="244">
        <v>50</v>
      </c>
      <c r="CM173" s="241">
        <v>0</v>
      </c>
      <c r="CN173" s="242">
        <v>0</v>
      </c>
      <c r="CO173" s="242">
        <v>0</v>
      </c>
      <c r="CP173" s="243">
        <v>0</v>
      </c>
      <c r="CQ173" s="1">
        <v>1</v>
      </c>
      <c r="CR173" s="1">
        <v>1</v>
      </c>
      <c r="CS173" s="1">
        <v>0</v>
      </c>
      <c r="CT173" s="1">
        <v>500</v>
      </c>
      <c r="CU173" s="1">
        <v>1</v>
      </c>
      <c r="CV173" s="1">
        <v>1</v>
      </c>
      <c r="CW173" s="1">
        <v>0</v>
      </c>
      <c r="CX173" s="1">
        <v>30</v>
      </c>
      <c r="CY173" s="1">
        <v>0</v>
      </c>
      <c r="CZ173" s="1">
        <v>0</v>
      </c>
      <c r="DA173" s="1">
        <v>0</v>
      </c>
      <c r="DB173" s="1">
        <v>0</v>
      </c>
      <c r="DC173" s="1">
        <v>0</v>
      </c>
      <c r="DD173" s="1">
        <v>0</v>
      </c>
      <c r="DE173" s="1">
        <v>0</v>
      </c>
      <c r="DF173" s="1">
        <v>0</v>
      </c>
      <c r="DG173" s="1">
        <v>0</v>
      </c>
      <c r="DH173" s="1">
        <v>0</v>
      </c>
      <c r="DI173" s="1">
        <v>0</v>
      </c>
      <c r="DJ173" s="1">
        <v>0</v>
      </c>
      <c r="DK173" s="1">
        <v>0</v>
      </c>
      <c r="DL173" s="1">
        <v>0</v>
      </c>
      <c r="DM173" s="1">
        <v>0</v>
      </c>
      <c r="DN173" s="1">
        <v>0</v>
      </c>
      <c r="DO173" s="244">
        <v>1</v>
      </c>
      <c r="DP173" s="244">
        <v>1</v>
      </c>
      <c r="DQ173" s="244">
        <v>0</v>
      </c>
      <c r="DR173" s="244">
        <v>30</v>
      </c>
      <c r="DS173" s="241">
        <v>0</v>
      </c>
      <c r="DT173" s="242">
        <v>0</v>
      </c>
      <c r="DU173" s="242">
        <v>0</v>
      </c>
      <c r="DV173" s="243">
        <v>0</v>
      </c>
      <c r="DW173">
        <v>1</v>
      </c>
      <c r="DX173">
        <v>1</v>
      </c>
      <c r="DY173">
        <v>0</v>
      </c>
      <c r="DZ173">
        <v>3200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s="244">
        <v>0</v>
      </c>
      <c r="EV173" s="244">
        <v>0</v>
      </c>
      <c r="EW173" s="244">
        <v>0</v>
      </c>
      <c r="EX173" s="244">
        <v>0</v>
      </c>
      <c r="EY173" s="241">
        <v>0</v>
      </c>
      <c r="EZ173" s="242">
        <v>0</v>
      </c>
      <c r="FA173" s="242">
        <v>0</v>
      </c>
      <c r="FB173" s="24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2</v>
      </c>
      <c r="FX173">
        <v>1500</v>
      </c>
      <c r="FY173">
        <v>500</v>
      </c>
      <c r="FZ173">
        <v>1500</v>
      </c>
      <c r="GA173">
        <v>500</v>
      </c>
      <c r="GB173">
        <v>1500</v>
      </c>
      <c r="GC173">
        <v>4</v>
      </c>
      <c r="GD173">
        <v>2000</v>
      </c>
      <c r="GE173">
        <v>0</v>
      </c>
      <c r="GF173">
        <v>0</v>
      </c>
      <c r="GG173">
        <v>0</v>
      </c>
      <c r="GH173">
        <v>0</v>
      </c>
      <c r="GI173">
        <v>2</v>
      </c>
      <c r="GJ173">
        <v>60</v>
      </c>
      <c r="GK173">
        <v>4</v>
      </c>
      <c r="GL173">
        <v>41</v>
      </c>
      <c r="GM173">
        <v>3</v>
      </c>
      <c r="GN173">
        <v>0</v>
      </c>
      <c r="GO173">
        <v>24</v>
      </c>
      <c r="GP173">
        <v>0</v>
      </c>
      <c r="GQ173">
        <v>0</v>
      </c>
      <c r="GR173">
        <v>0</v>
      </c>
      <c r="GS173">
        <v>41070</v>
      </c>
      <c r="GT173">
        <v>41070</v>
      </c>
      <c r="GU173">
        <v>0</v>
      </c>
      <c r="GV173">
        <v>0</v>
      </c>
      <c r="GW173">
        <v>93</v>
      </c>
      <c r="GX173">
        <v>1382</v>
      </c>
      <c r="GY173">
        <v>6</v>
      </c>
      <c r="GZ173">
        <v>407</v>
      </c>
      <c r="HA173">
        <v>0</v>
      </c>
      <c r="HB173">
        <v>0</v>
      </c>
      <c r="HC173">
        <v>0</v>
      </c>
      <c r="HD173">
        <v>0</v>
      </c>
      <c r="HE173">
        <v>0</v>
      </c>
      <c r="HF173">
        <v>0</v>
      </c>
      <c r="HG173">
        <v>1</v>
      </c>
      <c r="HH173">
        <v>1</v>
      </c>
      <c r="HI173">
        <v>0</v>
      </c>
      <c r="HJ173">
        <v>0</v>
      </c>
      <c r="HK173">
        <v>0</v>
      </c>
      <c r="HL173">
        <v>5</v>
      </c>
      <c r="HM173">
        <v>5</v>
      </c>
      <c r="HN173">
        <v>0</v>
      </c>
      <c r="HO173">
        <v>0</v>
      </c>
      <c r="HP173">
        <v>0</v>
      </c>
      <c r="HQ173" s="139">
        <v>1</v>
      </c>
      <c r="HR173" s="140">
        <v>1</v>
      </c>
      <c r="HS173" s="140">
        <v>0</v>
      </c>
      <c r="HT173" s="140">
        <v>0</v>
      </c>
      <c r="HU173" s="140">
        <v>0</v>
      </c>
      <c r="HV173" s="139">
        <v>2</v>
      </c>
      <c r="HW173" s="140">
        <v>0</v>
      </c>
      <c r="HX173" s="140">
        <v>0</v>
      </c>
      <c r="HY173" s="140">
        <v>0</v>
      </c>
      <c r="HZ173" s="140">
        <v>0</v>
      </c>
      <c r="IA173" s="139">
        <v>0</v>
      </c>
      <c r="IB173" s="140">
        <v>0</v>
      </c>
      <c r="IC173" s="140">
        <v>0</v>
      </c>
      <c r="ID173" s="140">
        <v>0</v>
      </c>
      <c r="IE173" s="140">
        <v>0</v>
      </c>
      <c r="IF173" s="139">
        <v>8</v>
      </c>
      <c r="IG173" s="140">
        <v>6</v>
      </c>
      <c r="IH173" s="140">
        <v>0</v>
      </c>
      <c r="II173" s="140">
        <v>0</v>
      </c>
      <c r="IJ173" s="140">
        <v>0</v>
      </c>
      <c r="IK173" s="140">
        <v>0</v>
      </c>
      <c r="IL173" s="140">
        <v>0</v>
      </c>
      <c r="IM173" s="140">
        <v>0</v>
      </c>
      <c r="IN173" s="139">
        <v>0</v>
      </c>
      <c r="IO173" s="140">
        <v>1</v>
      </c>
      <c r="IP173" s="140">
        <v>0</v>
      </c>
      <c r="IQ173" s="140">
        <v>0</v>
      </c>
      <c r="IR173" s="141">
        <v>1</v>
      </c>
      <c r="IS173" s="139">
        <v>5</v>
      </c>
      <c r="IT173" s="141">
        <v>2</v>
      </c>
      <c r="IU173" s="141">
        <v>10</v>
      </c>
      <c r="IV173" s="141">
        <v>4</v>
      </c>
      <c r="IW173" s="180">
        <v>14</v>
      </c>
      <c r="IX173" s="182">
        <v>0.14285714285714285</v>
      </c>
      <c r="IY173" s="182">
        <v>0.42857142857142855</v>
      </c>
      <c r="IZ173" s="183">
        <v>0</v>
      </c>
      <c r="JA173" s="140">
        <v>0</v>
      </c>
      <c r="JB173" s="140">
        <v>0</v>
      </c>
      <c r="JC173" s="1" t="s">
        <v>427</v>
      </c>
      <c r="JD173" s="1" t="s">
        <v>426</v>
      </c>
      <c r="JE173" s="1" t="s">
        <v>427</v>
      </c>
      <c r="JF173" s="1" t="s">
        <v>427</v>
      </c>
      <c r="JG173" s="1">
        <v>0</v>
      </c>
      <c r="JH173" s="1">
        <v>0</v>
      </c>
      <c r="JI173" s="284"/>
      <c r="JM173" s="261"/>
      <c r="JN173" s="262"/>
      <c r="JO173" s="284"/>
      <c r="JP173" s="284"/>
    </row>
    <row r="174" spans="1:276" x14ac:dyDescent="0.25">
      <c r="A174" s="2">
        <f>IF(OR('Table 1'!$L$2="All Regions",'Table 1'!$L$2=" "), 1,IF('Table 1'!$L$2='DATA TEMPLATE 1617'!L174,1,0))</f>
        <v>1</v>
      </c>
      <c r="B174" s="2">
        <f>IF(OR('Table 1'!$L$3="All Disciplines",'Table 1'!$L$3=" "), 1,IF('Table 1'!$L$3='DATA TEMPLATE 1617'!M174,1,0))</f>
        <v>1</v>
      </c>
      <c r="C174" s="2">
        <f>IF(OR('Table 1'!$L$4="All Organisations",'Table 1'!$L$4=" "), 1,IF('Table 1'!$L$4='DATA TEMPLATE 1617'!N174,1,0))</f>
        <v>1</v>
      </c>
      <c r="D174" s="2">
        <f t="shared" si="8"/>
        <v>3</v>
      </c>
      <c r="E174" s="236">
        <f>IF('Table 2'!$L$2="All Diverse Led",$IZ174,IF('Table 2'!$L$2='DATA TEMPLATE 1617'!JG174,4,0))</f>
        <v>0</v>
      </c>
      <c r="F174" s="236">
        <f>IF('Table 2'!$L$2="All Diverse Led",$IZ174,IF('Table 2'!$L$2='DATA TEMPLATE 1617'!JH174,4,0))</f>
        <v>0</v>
      </c>
      <c r="G174" s="237">
        <f t="shared" si="7"/>
        <v>0</v>
      </c>
      <c r="H174" s="1" t="s">
        <v>471</v>
      </c>
      <c r="I174" s="1">
        <v>0</v>
      </c>
      <c r="J174" s="1" t="b">
        <v>0</v>
      </c>
      <c r="K174" s="284">
        <v>172</v>
      </c>
      <c r="L174" t="s">
        <v>439</v>
      </c>
      <c r="M174" t="s">
        <v>437</v>
      </c>
      <c r="N174" s="323" t="s">
        <v>460</v>
      </c>
      <c r="O174" s="76">
        <v>197593</v>
      </c>
      <c r="P174" s="76">
        <v>308000</v>
      </c>
      <c r="Q174" s="76">
        <v>703222</v>
      </c>
      <c r="R174" s="76">
        <v>10744</v>
      </c>
      <c r="S174" s="76">
        <v>0</v>
      </c>
      <c r="T174" s="76">
        <v>1219559</v>
      </c>
      <c r="U174">
        <v>854979</v>
      </c>
      <c r="V174">
        <v>54313</v>
      </c>
      <c r="W174">
        <v>69452</v>
      </c>
      <c r="X174">
        <v>73272</v>
      </c>
      <c r="Y174">
        <v>21691</v>
      </c>
      <c r="AB174">
        <v>181754</v>
      </c>
      <c r="AC174">
        <v>0</v>
      </c>
      <c r="AD174">
        <v>1255461</v>
      </c>
      <c r="AE174" s="1">
        <v>65</v>
      </c>
      <c r="AF174" s="1">
        <v>65</v>
      </c>
      <c r="AG174" s="1">
        <v>8482</v>
      </c>
      <c r="AH174" s="1">
        <v>685</v>
      </c>
      <c r="AI174" s="1">
        <v>0</v>
      </c>
      <c r="AJ174" s="1">
        <v>0</v>
      </c>
      <c r="AK174" s="1">
        <v>0</v>
      </c>
      <c r="AL174" s="1">
        <v>0</v>
      </c>
      <c r="AM174" s="1">
        <v>0</v>
      </c>
      <c r="AN174" s="1">
        <v>0</v>
      </c>
      <c r="AO174" s="1">
        <v>0</v>
      </c>
      <c r="AP174" s="1">
        <v>0</v>
      </c>
      <c r="AQ174" s="1">
        <v>0</v>
      </c>
      <c r="AR174" s="1">
        <v>0</v>
      </c>
      <c r="AS174" s="1">
        <v>0</v>
      </c>
      <c r="AT174" s="1">
        <v>0</v>
      </c>
      <c r="AU174" s="1">
        <v>0</v>
      </c>
      <c r="AV174" s="1">
        <v>0</v>
      </c>
      <c r="AW174" s="1">
        <v>0</v>
      </c>
      <c r="AX174" s="1">
        <v>0</v>
      </c>
      <c r="AY174" s="1">
        <v>0</v>
      </c>
      <c r="AZ174" s="1">
        <v>0</v>
      </c>
      <c r="BA174" s="1">
        <v>0</v>
      </c>
      <c r="BB174" s="1">
        <v>0</v>
      </c>
      <c r="BC174" s="3">
        <v>0</v>
      </c>
      <c r="BD174" s="3">
        <v>0</v>
      </c>
      <c r="BE174" s="3">
        <v>0</v>
      </c>
      <c r="BF174" s="3">
        <v>0</v>
      </c>
      <c r="BG174" s="241">
        <v>0</v>
      </c>
      <c r="BH174" s="242">
        <v>0</v>
      </c>
      <c r="BI174" s="242">
        <v>0</v>
      </c>
      <c r="BJ174" s="243">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s="244">
        <v>0</v>
      </c>
      <c r="CJ174" s="244">
        <v>0</v>
      </c>
      <c r="CK174" s="244">
        <v>0</v>
      </c>
      <c r="CL174" s="244">
        <v>0</v>
      </c>
      <c r="CM174" s="241">
        <v>0</v>
      </c>
      <c r="CN174" s="242">
        <v>0</v>
      </c>
      <c r="CO174" s="242">
        <v>0</v>
      </c>
      <c r="CP174" s="243">
        <v>0</v>
      </c>
      <c r="CQ174" s="1">
        <v>0</v>
      </c>
      <c r="CR174" s="1">
        <v>0</v>
      </c>
      <c r="CS174" s="1">
        <v>0</v>
      </c>
      <c r="CT174" s="1">
        <v>0</v>
      </c>
      <c r="CU174" s="1">
        <v>0</v>
      </c>
      <c r="CV174" s="1">
        <v>0</v>
      </c>
      <c r="CW174" s="1">
        <v>0</v>
      </c>
      <c r="CX174" s="1">
        <v>0</v>
      </c>
      <c r="CY174" s="1">
        <v>0</v>
      </c>
      <c r="CZ174" s="1">
        <v>0</v>
      </c>
      <c r="DA174" s="1">
        <v>0</v>
      </c>
      <c r="DB174" s="1">
        <v>0</v>
      </c>
      <c r="DC174" s="1">
        <v>0</v>
      </c>
      <c r="DD174" s="1">
        <v>0</v>
      </c>
      <c r="DE174" s="1">
        <v>0</v>
      </c>
      <c r="DF174" s="1">
        <v>0</v>
      </c>
      <c r="DG174" s="1">
        <v>0</v>
      </c>
      <c r="DH174" s="1">
        <v>0</v>
      </c>
      <c r="DI174" s="1">
        <v>0</v>
      </c>
      <c r="DJ174" s="1">
        <v>0</v>
      </c>
      <c r="DK174" s="1">
        <v>0</v>
      </c>
      <c r="DL174" s="1">
        <v>0</v>
      </c>
      <c r="DM174" s="1">
        <v>0</v>
      </c>
      <c r="DN174" s="1">
        <v>0</v>
      </c>
      <c r="DO174" s="244">
        <v>0</v>
      </c>
      <c r="DP174" s="244">
        <v>0</v>
      </c>
      <c r="DQ174" s="244">
        <v>0</v>
      </c>
      <c r="DR174" s="244">
        <v>0</v>
      </c>
      <c r="DS174" s="241">
        <v>0</v>
      </c>
      <c r="DT174" s="242">
        <v>0</v>
      </c>
      <c r="DU174" s="242">
        <v>0</v>
      </c>
      <c r="DV174" s="243">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s="244">
        <v>0</v>
      </c>
      <c r="EV174" s="244">
        <v>0</v>
      </c>
      <c r="EW174" s="244">
        <v>0</v>
      </c>
      <c r="EX174" s="244">
        <v>0</v>
      </c>
      <c r="EY174" s="241">
        <v>0</v>
      </c>
      <c r="EZ174" s="242">
        <v>0</v>
      </c>
      <c r="FA174" s="242">
        <v>0</v>
      </c>
      <c r="FB174" s="243">
        <v>0</v>
      </c>
      <c r="FC174">
        <v>0</v>
      </c>
      <c r="FD174">
        <v>0</v>
      </c>
      <c r="FE174">
        <v>0</v>
      </c>
      <c r="FF174">
        <v>0</v>
      </c>
      <c r="FG174">
        <v>0</v>
      </c>
      <c r="FH174">
        <v>0</v>
      </c>
      <c r="FI174">
        <v>2</v>
      </c>
      <c r="FJ174">
        <v>2580</v>
      </c>
      <c r="FK174">
        <v>0</v>
      </c>
      <c r="FL174">
        <v>0</v>
      </c>
      <c r="FM174">
        <v>0</v>
      </c>
      <c r="FN174">
        <v>0</v>
      </c>
      <c r="FO174">
        <v>0</v>
      </c>
      <c r="FP174">
        <v>0</v>
      </c>
      <c r="FQ174">
        <v>0</v>
      </c>
      <c r="FR174">
        <v>0</v>
      </c>
      <c r="FS174">
        <v>0</v>
      </c>
      <c r="FT174">
        <v>0</v>
      </c>
      <c r="FU174">
        <v>0</v>
      </c>
      <c r="FV174">
        <v>0</v>
      </c>
      <c r="FW174">
        <v>1</v>
      </c>
      <c r="FX174">
        <v>2000</v>
      </c>
      <c r="FY174">
        <v>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0</v>
      </c>
      <c r="HL174">
        <v>7</v>
      </c>
      <c r="HM174">
        <v>5</v>
      </c>
      <c r="HN174">
        <v>0</v>
      </c>
      <c r="HO174">
        <v>0</v>
      </c>
      <c r="HP174">
        <v>0</v>
      </c>
      <c r="HQ174" s="139">
        <v>1</v>
      </c>
      <c r="HR174" s="140">
        <v>3</v>
      </c>
      <c r="HS174" s="140">
        <v>0</v>
      </c>
      <c r="HT174" s="140">
        <v>0</v>
      </c>
      <c r="HU174" s="140">
        <v>0</v>
      </c>
      <c r="HV174" s="139">
        <v>0</v>
      </c>
      <c r="HW174" s="140">
        <v>0</v>
      </c>
      <c r="HX174" s="140">
        <v>0</v>
      </c>
      <c r="HY174" s="140">
        <v>0</v>
      </c>
      <c r="HZ174" s="140">
        <v>0</v>
      </c>
      <c r="IA174" s="139">
        <v>0</v>
      </c>
      <c r="IB174" s="140">
        <v>0</v>
      </c>
      <c r="IC174" s="140">
        <v>0</v>
      </c>
      <c r="ID174" s="140">
        <v>0</v>
      </c>
      <c r="IE174" s="140">
        <v>0</v>
      </c>
      <c r="IF174" s="139">
        <v>8</v>
      </c>
      <c r="IG174" s="140">
        <v>8</v>
      </c>
      <c r="IH174" s="140">
        <v>0</v>
      </c>
      <c r="II174" s="140">
        <v>0</v>
      </c>
      <c r="IJ174" s="140">
        <v>0</v>
      </c>
      <c r="IK174" s="140">
        <v>0</v>
      </c>
      <c r="IL174" s="140">
        <v>0</v>
      </c>
      <c r="IM174" s="140">
        <v>0</v>
      </c>
      <c r="IN174" s="139">
        <v>0</v>
      </c>
      <c r="IO174" s="140">
        <v>0</v>
      </c>
      <c r="IP174" s="140">
        <v>0</v>
      </c>
      <c r="IQ174" s="140">
        <v>0</v>
      </c>
      <c r="IR174" s="141">
        <v>0</v>
      </c>
      <c r="IS174" s="139">
        <v>1</v>
      </c>
      <c r="IT174" s="141">
        <v>2</v>
      </c>
      <c r="IU174" s="141">
        <v>12</v>
      </c>
      <c r="IV174" s="141">
        <v>4</v>
      </c>
      <c r="IW174" s="180">
        <v>16</v>
      </c>
      <c r="IX174" s="182">
        <v>0.125</v>
      </c>
      <c r="IY174" s="182">
        <v>6.25E-2</v>
      </c>
      <c r="IZ174" s="183">
        <v>0</v>
      </c>
      <c r="JA174" s="140">
        <v>0</v>
      </c>
      <c r="JB174" s="140">
        <v>0</v>
      </c>
      <c r="JC174" s="1" t="s">
        <v>427</v>
      </c>
      <c r="JD174" s="1" t="s">
        <v>427</v>
      </c>
      <c r="JE174" s="1" t="s">
        <v>427</v>
      </c>
      <c r="JF174" s="1" t="s">
        <v>427</v>
      </c>
      <c r="JG174" s="1">
        <v>0</v>
      </c>
      <c r="JH174" s="1">
        <v>0</v>
      </c>
      <c r="JI174" s="284"/>
      <c r="JM174" s="261"/>
      <c r="JN174" s="262"/>
      <c r="JO174" s="284"/>
      <c r="JP174" s="284"/>
    </row>
    <row r="175" spans="1:276" x14ac:dyDescent="0.25">
      <c r="A175" s="2">
        <f>IF(OR('Table 1'!$L$2="All Regions",'Table 1'!$L$2=" "), 1,IF('Table 1'!$L$2='DATA TEMPLATE 1617'!L175,1,0))</f>
        <v>1</v>
      </c>
      <c r="B175" s="2">
        <f>IF(OR('Table 1'!$L$3="All Disciplines",'Table 1'!$L$3=" "), 1,IF('Table 1'!$L$3='DATA TEMPLATE 1617'!M175,1,0))</f>
        <v>1</v>
      </c>
      <c r="C175" s="2">
        <f>IF(OR('Table 1'!$L$4="All Organisations",'Table 1'!$L$4=" "), 1,IF('Table 1'!$L$4='DATA TEMPLATE 1617'!N175,1,0))</f>
        <v>1</v>
      </c>
      <c r="D175" s="2">
        <f t="shared" si="8"/>
        <v>3</v>
      </c>
      <c r="E175" s="236">
        <f>IF('Table 2'!$L$2="All Diverse Led",$IZ175,IF('Table 2'!$L$2='DATA TEMPLATE 1617'!JG175,4,0))</f>
        <v>0</v>
      </c>
      <c r="F175" s="236">
        <f>IF('Table 2'!$L$2="All Diverse Led",$IZ175,IF('Table 2'!$L$2='DATA TEMPLATE 1617'!JH175,4,0))</f>
        <v>0</v>
      </c>
      <c r="G175" s="237">
        <f t="shared" si="7"/>
        <v>0</v>
      </c>
      <c r="H175" s="1" t="s">
        <v>471</v>
      </c>
      <c r="I175" s="1">
        <v>0</v>
      </c>
      <c r="J175" s="1" t="b">
        <v>0</v>
      </c>
      <c r="K175" s="284">
        <v>173</v>
      </c>
      <c r="L175" t="s">
        <v>441</v>
      </c>
      <c r="M175" t="s">
        <v>440</v>
      </c>
      <c r="N175" s="323" t="s">
        <v>458</v>
      </c>
      <c r="O175" s="76">
        <v>190973</v>
      </c>
      <c r="P175" s="76">
        <v>98845</v>
      </c>
      <c r="Q175" s="76">
        <v>783</v>
      </c>
      <c r="R175" s="76">
        <v>0</v>
      </c>
      <c r="S175" s="76">
        <v>0</v>
      </c>
      <c r="T175" s="76">
        <v>290601</v>
      </c>
      <c r="U175">
        <v>164529</v>
      </c>
      <c r="V175">
        <v>0</v>
      </c>
      <c r="W175">
        <v>0</v>
      </c>
      <c r="X175">
        <v>0</v>
      </c>
      <c r="Y175">
        <v>0</v>
      </c>
      <c r="AB175">
        <v>128988</v>
      </c>
      <c r="AC175">
        <v>0</v>
      </c>
      <c r="AD175">
        <v>293517</v>
      </c>
      <c r="AE175" s="1">
        <v>8</v>
      </c>
      <c r="AF175" s="1">
        <v>8</v>
      </c>
      <c r="AG175" s="1">
        <v>13686</v>
      </c>
      <c r="AH175" s="1">
        <v>12000</v>
      </c>
      <c r="AI175" s="1">
        <v>0</v>
      </c>
      <c r="AJ175" s="1">
        <v>0</v>
      </c>
      <c r="AK175" s="1">
        <v>0</v>
      </c>
      <c r="AL175" s="1">
        <v>0</v>
      </c>
      <c r="AM175" s="1">
        <v>1</v>
      </c>
      <c r="AN175" s="1">
        <v>1</v>
      </c>
      <c r="AO175" s="1">
        <v>0</v>
      </c>
      <c r="AP175" s="1">
        <v>1000</v>
      </c>
      <c r="AQ175" s="1">
        <v>1</v>
      </c>
      <c r="AR175" s="1">
        <v>1</v>
      </c>
      <c r="AS175" s="1">
        <v>208</v>
      </c>
      <c r="AT175" s="1">
        <v>0</v>
      </c>
      <c r="AU175" s="1">
        <v>0</v>
      </c>
      <c r="AV175" s="1">
        <v>0</v>
      </c>
      <c r="AW175" s="1">
        <v>0</v>
      </c>
      <c r="AX175" s="1">
        <v>0</v>
      </c>
      <c r="AY175" s="1">
        <v>0</v>
      </c>
      <c r="AZ175" s="1">
        <v>0</v>
      </c>
      <c r="BA175" s="1">
        <v>0</v>
      </c>
      <c r="BB175" s="1">
        <v>0</v>
      </c>
      <c r="BC175" s="3">
        <v>1</v>
      </c>
      <c r="BD175" s="3">
        <v>1</v>
      </c>
      <c r="BE175" s="3">
        <v>0</v>
      </c>
      <c r="BF175" s="3">
        <v>1000</v>
      </c>
      <c r="BG175" s="241">
        <v>1</v>
      </c>
      <c r="BH175" s="242">
        <v>1</v>
      </c>
      <c r="BI175" s="242">
        <v>208</v>
      </c>
      <c r="BJ175" s="243">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s="244">
        <v>0</v>
      </c>
      <c r="CJ175" s="244">
        <v>0</v>
      </c>
      <c r="CK175" s="244">
        <v>0</v>
      </c>
      <c r="CL175" s="244">
        <v>0</v>
      </c>
      <c r="CM175" s="241">
        <v>0</v>
      </c>
      <c r="CN175" s="242">
        <v>0</v>
      </c>
      <c r="CO175" s="242">
        <v>0</v>
      </c>
      <c r="CP175" s="243">
        <v>0</v>
      </c>
      <c r="CQ175" s="1">
        <v>0</v>
      </c>
      <c r="CR175" s="1">
        <v>0</v>
      </c>
      <c r="CS175" s="1">
        <v>0</v>
      </c>
      <c r="CT175" s="1">
        <v>0</v>
      </c>
      <c r="CU175" s="1">
        <v>0</v>
      </c>
      <c r="CV175" s="1">
        <v>0</v>
      </c>
      <c r="CW175" s="1">
        <v>0</v>
      </c>
      <c r="CX175" s="1">
        <v>0</v>
      </c>
      <c r="CY175" s="1">
        <v>0</v>
      </c>
      <c r="CZ175" s="1">
        <v>0</v>
      </c>
      <c r="DA175" s="1">
        <v>0</v>
      </c>
      <c r="DB175" s="1">
        <v>0</v>
      </c>
      <c r="DC175" s="1">
        <v>0</v>
      </c>
      <c r="DD175" s="1">
        <v>0</v>
      </c>
      <c r="DE175" s="1">
        <v>0</v>
      </c>
      <c r="DF175" s="1">
        <v>0</v>
      </c>
      <c r="DG175" s="1">
        <v>0</v>
      </c>
      <c r="DH175" s="1">
        <v>0</v>
      </c>
      <c r="DI175" s="1">
        <v>0</v>
      </c>
      <c r="DJ175" s="1">
        <v>0</v>
      </c>
      <c r="DK175" s="1">
        <v>0</v>
      </c>
      <c r="DL175" s="1">
        <v>0</v>
      </c>
      <c r="DM175" s="1">
        <v>0</v>
      </c>
      <c r="DN175" s="1">
        <v>0</v>
      </c>
      <c r="DO175" s="244">
        <v>0</v>
      </c>
      <c r="DP175" s="244">
        <v>0</v>
      </c>
      <c r="DQ175" s="244">
        <v>0</v>
      </c>
      <c r="DR175" s="244">
        <v>0</v>
      </c>
      <c r="DS175" s="241">
        <v>0</v>
      </c>
      <c r="DT175" s="242">
        <v>0</v>
      </c>
      <c r="DU175" s="242">
        <v>0</v>
      </c>
      <c r="DV175" s="243">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s="244">
        <v>0</v>
      </c>
      <c r="EV175" s="244">
        <v>0</v>
      </c>
      <c r="EW175" s="244">
        <v>0</v>
      </c>
      <c r="EX175" s="244">
        <v>0</v>
      </c>
      <c r="EY175" s="241">
        <v>0</v>
      </c>
      <c r="EZ175" s="242">
        <v>0</v>
      </c>
      <c r="FA175" s="242">
        <v>0</v>
      </c>
      <c r="FB175" s="243">
        <v>0</v>
      </c>
      <c r="FC175">
        <v>0</v>
      </c>
      <c r="FD175">
        <v>0</v>
      </c>
      <c r="FE175">
        <v>0</v>
      </c>
      <c r="FF175">
        <v>0</v>
      </c>
      <c r="FG175">
        <v>0</v>
      </c>
      <c r="FH175">
        <v>0</v>
      </c>
      <c r="FI175">
        <v>0</v>
      </c>
      <c r="FJ175">
        <v>0</v>
      </c>
      <c r="FK175">
        <v>0</v>
      </c>
      <c r="FL175">
        <v>0</v>
      </c>
      <c r="FM175">
        <v>0</v>
      </c>
      <c r="FN175">
        <v>0</v>
      </c>
      <c r="FO175">
        <v>0</v>
      </c>
      <c r="FP175">
        <v>0</v>
      </c>
      <c r="FQ175">
        <v>0</v>
      </c>
      <c r="FR175">
        <v>0</v>
      </c>
      <c r="FS175">
        <v>0</v>
      </c>
      <c r="FT175">
        <v>0</v>
      </c>
      <c r="FU175">
        <v>0</v>
      </c>
      <c r="FV175">
        <v>0</v>
      </c>
      <c r="FW175">
        <v>1</v>
      </c>
      <c r="FX175">
        <v>10000</v>
      </c>
      <c r="FY175">
        <v>1</v>
      </c>
      <c r="FZ175">
        <v>50</v>
      </c>
      <c r="GA175">
        <v>1</v>
      </c>
      <c r="GB175">
        <v>500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v>1</v>
      </c>
      <c r="HD175">
        <v>1</v>
      </c>
      <c r="HE175">
        <v>0</v>
      </c>
      <c r="HF175">
        <v>0</v>
      </c>
      <c r="HG175">
        <v>0</v>
      </c>
      <c r="HH175">
        <v>0</v>
      </c>
      <c r="HI175">
        <v>0</v>
      </c>
      <c r="HJ175">
        <v>0</v>
      </c>
      <c r="HK175">
        <v>0</v>
      </c>
      <c r="HL175">
        <v>1</v>
      </c>
      <c r="HM175">
        <v>3</v>
      </c>
      <c r="HN175">
        <v>0</v>
      </c>
      <c r="HO175">
        <v>0</v>
      </c>
      <c r="HP175">
        <v>0</v>
      </c>
      <c r="HQ175" s="139">
        <v>2</v>
      </c>
      <c r="HR175" s="140">
        <v>0</v>
      </c>
      <c r="HS175" s="140">
        <v>0</v>
      </c>
      <c r="HT175" s="140">
        <v>0</v>
      </c>
      <c r="HU175" s="140">
        <v>0</v>
      </c>
      <c r="HV175" s="139">
        <v>1</v>
      </c>
      <c r="HW175" s="140">
        <v>0</v>
      </c>
      <c r="HX175" s="140">
        <v>0</v>
      </c>
      <c r="HY175" s="140">
        <v>0</v>
      </c>
      <c r="HZ175" s="140">
        <v>0</v>
      </c>
      <c r="IA175" s="139">
        <v>0</v>
      </c>
      <c r="IB175" s="140">
        <v>0</v>
      </c>
      <c r="IC175" s="140">
        <v>0</v>
      </c>
      <c r="ID175" s="140">
        <v>0</v>
      </c>
      <c r="IE175" s="140">
        <v>0</v>
      </c>
      <c r="IF175" s="139">
        <v>4</v>
      </c>
      <c r="IG175" s="140">
        <v>3</v>
      </c>
      <c r="IH175" s="140">
        <v>0</v>
      </c>
      <c r="II175" s="140">
        <v>0</v>
      </c>
      <c r="IJ175" s="140">
        <v>0</v>
      </c>
      <c r="IK175" s="140">
        <v>0</v>
      </c>
      <c r="IL175" s="140">
        <v>0</v>
      </c>
      <c r="IM175" s="140">
        <v>0</v>
      </c>
      <c r="IN175" s="139">
        <v>0</v>
      </c>
      <c r="IO175" s="140">
        <v>0</v>
      </c>
      <c r="IP175" s="140">
        <v>0</v>
      </c>
      <c r="IQ175" s="140">
        <v>0</v>
      </c>
      <c r="IR175" s="141">
        <v>0</v>
      </c>
      <c r="IS175" s="139">
        <v>0</v>
      </c>
      <c r="IT175" s="141">
        <v>1</v>
      </c>
      <c r="IU175" s="141">
        <v>4</v>
      </c>
      <c r="IV175" s="141">
        <v>3</v>
      </c>
      <c r="IW175" s="180">
        <v>7</v>
      </c>
      <c r="IX175" s="182">
        <v>0.14285714285714285</v>
      </c>
      <c r="IY175" s="182">
        <v>0</v>
      </c>
      <c r="IZ175" s="183">
        <v>0</v>
      </c>
      <c r="JA175" s="140">
        <v>0</v>
      </c>
      <c r="JB175" s="140">
        <v>0</v>
      </c>
      <c r="JC175" s="1" t="s">
        <v>427</v>
      </c>
      <c r="JD175" s="1" t="s">
        <v>427</v>
      </c>
      <c r="JE175" s="1" t="s">
        <v>427</v>
      </c>
      <c r="JF175" s="1" t="s">
        <v>427</v>
      </c>
      <c r="JG175" s="1">
        <v>0</v>
      </c>
      <c r="JH175" s="1">
        <v>0</v>
      </c>
      <c r="JI175" s="284"/>
      <c r="JM175" s="261"/>
      <c r="JN175" s="262"/>
      <c r="JO175" s="284"/>
      <c r="JP175" s="284"/>
    </row>
    <row r="176" spans="1:276" x14ac:dyDescent="0.25">
      <c r="A176" s="2">
        <f>IF(OR('Table 1'!$L$2="All Regions",'Table 1'!$L$2=" "), 1,IF('Table 1'!$L$2='DATA TEMPLATE 1617'!L176,1,0))</f>
        <v>1</v>
      </c>
      <c r="B176" s="2">
        <f>IF(OR('Table 1'!$L$3="All Disciplines",'Table 1'!$L$3=" "), 1,IF('Table 1'!$L$3='DATA TEMPLATE 1617'!M176,1,0))</f>
        <v>1</v>
      </c>
      <c r="C176" s="2">
        <f>IF(OR('Table 1'!$L$4="All Organisations",'Table 1'!$L$4=" "), 1,IF('Table 1'!$L$4='DATA TEMPLATE 1617'!N176,1,0))</f>
        <v>1</v>
      </c>
      <c r="D176" s="2">
        <f t="shared" si="8"/>
        <v>3</v>
      </c>
      <c r="E176" s="236">
        <f>IF('Table 2'!$L$2="All Diverse Led",$IZ176,IF('Table 2'!$L$2='DATA TEMPLATE 1617'!JG176,4,0))</f>
        <v>0</v>
      </c>
      <c r="F176" s="236">
        <f>IF('Table 2'!$L$2="All Diverse Led",$IZ176,IF('Table 2'!$L$2='DATA TEMPLATE 1617'!JH176,4,0))</f>
        <v>0</v>
      </c>
      <c r="G176" s="237">
        <f t="shared" si="7"/>
        <v>0</v>
      </c>
      <c r="H176" s="1" t="s">
        <v>471</v>
      </c>
      <c r="I176" s="1">
        <v>0</v>
      </c>
      <c r="J176" s="1" t="b">
        <v>0</v>
      </c>
      <c r="K176" s="284">
        <v>174</v>
      </c>
      <c r="L176" t="s">
        <v>439</v>
      </c>
      <c r="M176" t="s">
        <v>437</v>
      </c>
      <c r="N176" s="323" t="s">
        <v>460</v>
      </c>
      <c r="O176" s="76">
        <v>3523012</v>
      </c>
      <c r="P176" s="76">
        <v>1011861</v>
      </c>
      <c r="Q176" s="76">
        <v>1962287</v>
      </c>
      <c r="R176" s="76">
        <v>0</v>
      </c>
      <c r="S176" s="76">
        <v>8000</v>
      </c>
      <c r="T176" s="76">
        <v>6505160</v>
      </c>
      <c r="U176">
        <v>3260870</v>
      </c>
      <c r="V176">
        <v>390848</v>
      </c>
      <c r="W176">
        <v>262185</v>
      </c>
      <c r="X176">
        <v>1180323</v>
      </c>
      <c r="Y176">
        <v>16460</v>
      </c>
      <c r="AB176">
        <v>753304</v>
      </c>
      <c r="AC176">
        <v>423524</v>
      </c>
      <c r="AD176">
        <v>6287514</v>
      </c>
      <c r="AE176" s="1">
        <v>362</v>
      </c>
      <c r="AF176" s="1">
        <v>355</v>
      </c>
      <c r="AG176" s="1">
        <v>102256</v>
      </c>
      <c r="AH176" s="1">
        <v>0</v>
      </c>
      <c r="AI176" s="1">
        <v>0</v>
      </c>
      <c r="AJ176" s="1">
        <v>0</v>
      </c>
      <c r="AK176" s="1">
        <v>0</v>
      </c>
      <c r="AL176" s="1">
        <v>0</v>
      </c>
      <c r="AM176" s="1">
        <v>3</v>
      </c>
      <c r="AN176" s="1">
        <v>3</v>
      </c>
      <c r="AO176" s="1">
        <v>0</v>
      </c>
      <c r="AP176" s="1">
        <v>1650</v>
      </c>
      <c r="AQ176" s="1">
        <v>20</v>
      </c>
      <c r="AR176" s="1">
        <v>12</v>
      </c>
      <c r="AS176" s="1">
        <v>1331</v>
      </c>
      <c r="AT176" s="1">
        <v>0</v>
      </c>
      <c r="AU176" s="1">
        <v>0</v>
      </c>
      <c r="AV176" s="1">
        <v>0</v>
      </c>
      <c r="AW176" s="1">
        <v>0</v>
      </c>
      <c r="AX176" s="1">
        <v>0</v>
      </c>
      <c r="AY176" s="1">
        <v>0</v>
      </c>
      <c r="AZ176" s="1">
        <v>0</v>
      </c>
      <c r="BA176" s="1">
        <v>0</v>
      </c>
      <c r="BB176" s="1">
        <v>0</v>
      </c>
      <c r="BC176" s="3">
        <v>3</v>
      </c>
      <c r="BD176" s="3">
        <v>3</v>
      </c>
      <c r="BE176" s="3">
        <v>0</v>
      </c>
      <c r="BF176" s="3">
        <v>1650</v>
      </c>
      <c r="BG176" s="241">
        <v>20</v>
      </c>
      <c r="BH176" s="242">
        <v>12</v>
      </c>
      <c r="BI176" s="242">
        <v>1331</v>
      </c>
      <c r="BJ176" s="243">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s="244">
        <v>0</v>
      </c>
      <c r="CJ176" s="244">
        <v>0</v>
      </c>
      <c r="CK176" s="244">
        <v>0</v>
      </c>
      <c r="CL176" s="244">
        <v>0</v>
      </c>
      <c r="CM176" s="241">
        <v>0</v>
      </c>
      <c r="CN176" s="242">
        <v>0</v>
      </c>
      <c r="CO176" s="242">
        <v>0</v>
      </c>
      <c r="CP176" s="243">
        <v>0</v>
      </c>
      <c r="CQ176" s="1">
        <v>37</v>
      </c>
      <c r="CR176" s="1">
        <v>37</v>
      </c>
      <c r="CS176" s="1">
        <v>4141</v>
      </c>
      <c r="CT176" s="1">
        <v>0</v>
      </c>
      <c r="CU176" s="1">
        <v>0</v>
      </c>
      <c r="CV176" s="1">
        <v>0</v>
      </c>
      <c r="CW176" s="1">
        <v>0</v>
      </c>
      <c r="CX176" s="1">
        <v>0</v>
      </c>
      <c r="CY176" s="1">
        <v>461</v>
      </c>
      <c r="CZ176" s="1">
        <v>461</v>
      </c>
      <c r="DA176" s="1">
        <v>17719</v>
      </c>
      <c r="DB176" s="1">
        <v>0</v>
      </c>
      <c r="DC176" s="1">
        <v>0</v>
      </c>
      <c r="DD176" s="1">
        <v>0</v>
      </c>
      <c r="DE176" s="1">
        <v>0</v>
      </c>
      <c r="DF176" s="1">
        <v>0</v>
      </c>
      <c r="DG176" s="1">
        <v>0</v>
      </c>
      <c r="DH176" s="1">
        <v>0</v>
      </c>
      <c r="DI176" s="1">
        <v>0</v>
      </c>
      <c r="DJ176" s="1">
        <v>0</v>
      </c>
      <c r="DK176" s="1">
        <v>0</v>
      </c>
      <c r="DL176" s="1">
        <v>0</v>
      </c>
      <c r="DM176" s="1">
        <v>0</v>
      </c>
      <c r="DN176" s="1">
        <v>0</v>
      </c>
      <c r="DO176" s="244">
        <v>461</v>
      </c>
      <c r="DP176" s="244">
        <v>461</v>
      </c>
      <c r="DQ176" s="244">
        <v>17719</v>
      </c>
      <c r="DR176" s="244">
        <v>0</v>
      </c>
      <c r="DS176" s="241">
        <v>0</v>
      </c>
      <c r="DT176" s="242">
        <v>0</v>
      </c>
      <c r="DU176" s="242">
        <v>0</v>
      </c>
      <c r="DV176" s="243">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s="244">
        <v>0</v>
      </c>
      <c r="EV176" s="244">
        <v>0</v>
      </c>
      <c r="EW176" s="244">
        <v>0</v>
      </c>
      <c r="EX176" s="244">
        <v>0</v>
      </c>
      <c r="EY176" s="241">
        <v>0</v>
      </c>
      <c r="EZ176" s="242">
        <v>0</v>
      </c>
      <c r="FA176" s="242">
        <v>0</v>
      </c>
      <c r="FB176" s="243">
        <v>0</v>
      </c>
      <c r="FC176">
        <v>0</v>
      </c>
      <c r="FD176">
        <v>0</v>
      </c>
      <c r="FE176">
        <v>0</v>
      </c>
      <c r="FF176">
        <v>0</v>
      </c>
      <c r="FG176">
        <v>0</v>
      </c>
      <c r="FH176">
        <v>0</v>
      </c>
      <c r="FI176">
        <v>0</v>
      </c>
      <c r="FJ176">
        <v>0</v>
      </c>
      <c r="FK176">
        <v>514</v>
      </c>
      <c r="FL176">
        <v>28140</v>
      </c>
      <c r="FM176">
        <v>0</v>
      </c>
      <c r="FN176">
        <v>0</v>
      </c>
      <c r="FO176">
        <v>0</v>
      </c>
      <c r="FP176">
        <v>0</v>
      </c>
      <c r="FQ176">
        <v>0</v>
      </c>
      <c r="FR176">
        <v>0</v>
      </c>
      <c r="FS176">
        <v>0</v>
      </c>
      <c r="FT176">
        <v>0</v>
      </c>
      <c r="FU176">
        <v>0</v>
      </c>
      <c r="FV176">
        <v>0</v>
      </c>
      <c r="FW176">
        <v>4</v>
      </c>
      <c r="FX176">
        <v>1733</v>
      </c>
      <c r="FY176">
        <v>4</v>
      </c>
      <c r="FZ176">
        <v>1304</v>
      </c>
      <c r="GA176">
        <v>0</v>
      </c>
      <c r="GB176">
        <v>0</v>
      </c>
      <c r="GC176">
        <v>3</v>
      </c>
      <c r="GD176">
        <v>0</v>
      </c>
      <c r="GE176">
        <v>3</v>
      </c>
      <c r="GF176">
        <v>147</v>
      </c>
      <c r="GG176">
        <v>0</v>
      </c>
      <c r="GH176">
        <v>0</v>
      </c>
      <c r="GI176">
        <v>0</v>
      </c>
      <c r="GJ176">
        <v>0</v>
      </c>
      <c r="GK176">
        <v>0</v>
      </c>
      <c r="GL176">
        <v>0</v>
      </c>
      <c r="GM176">
        <v>6</v>
      </c>
      <c r="GN176">
        <v>25700</v>
      </c>
      <c r="GO176">
        <v>0</v>
      </c>
      <c r="GP176">
        <v>0</v>
      </c>
      <c r="GQ176">
        <v>0</v>
      </c>
      <c r="GR176">
        <v>0</v>
      </c>
      <c r="GS176">
        <v>19061</v>
      </c>
      <c r="GT176">
        <v>0</v>
      </c>
      <c r="GU176">
        <v>0</v>
      </c>
      <c r="GV176">
        <v>0</v>
      </c>
      <c r="GW176">
        <v>0</v>
      </c>
      <c r="GX176">
        <v>0</v>
      </c>
      <c r="GY176">
        <v>0</v>
      </c>
      <c r="GZ176">
        <v>0</v>
      </c>
      <c r="HA176">
        <v>0</v>
      </c>
      <c r="HB176">
        <v>0</v>
      </c>
      <c r="HC176">
        <v>0</v>
      </c>
      <c r="HD176">
        <v>0</v>
      </c>
      <c r="HE176">
        <v>0</v>
      </c>
      <c r="HF176">
        <v>0</v>
      </c>
      <c r="HG176">
        <v>0</v>
      </c>
      <c r="HH176">
        <v>0</v>
      </c>
      <c r="HI176">
        <v>0</v>
      </c>
      <c r="HJ176">
        <v>0</v>
      </c>
      <c r="HK176">
        <v>1</v>
      </c>
      <c r="HL176">
        <v>3</v>
      </c>
      <c r="HM176">
        <v>6</v>
      </c>
      <c r="HN176">
        <v>0</v>
      </c>
      <c r="HO176">
        <v>0</v>
      </c>
      <c r="HP176">
        <v>0</v>
      </c>
      <c r="HQ176" s="139">
        <v>5</v>
      </c>
      <c r="HR176" s="140">
        <v>1</v>
      </c>
      <c r="HS176" s="140">
        <v>0</v>
      </c>
      <c r="HT176" s="140">
        <v>0</v>
      </c>
      <c r="HU176" s="140">
        <v>0</v>
      </c>
      <c r="HV176" s="139">
        <v>0</v>
      </c>
      <c r="HW176" s="140">
        <v>0</v>
      </c>
      <c r="HX176" s="140">
        <v>0</v>
      </c>
      <c r="HY176" s="140">
        <v>0</v>
      </c>
      <c r="HZ176" s="140">
        <v>0</v>
      </c>
      <c r="IA176" s="139">
        <v>0</v>
      </c>
      <c r="IB176" s="140">
        <v>0</v>
      </c>
      <c r="IC176" s="140">
        <v>0</v>
      </c>
      <c r="ID176" s="140">
        <v>0</v>
      </c>
      <c r="IE176" s="140">
        <v>0</v>
      </c>
      <c r="IF176" s="139">
        <v>8</v>
      </c>
      <c r="IG176" s="140">
        <v>7</v>
      </c>
      <c r="IH176" s="140">
        <v>0</v>
      </c>
      <c r="II176" s="140">
        <v>0</v>
      </c>
      <c r="IJ176" s="140">
        <v>0</v>
      </c>
      <c r="IK176" s="140">
        <v>0</v>
      </c>
      <c r="IL176" s="140">
        <v>0</v>
      </c>
      <c r="IM176" s="140">
        <v>0</v>
      </c>
      <c r="IN176" s="139">
        <v>0</v>
      </c>
      <c r="IO176" s="140">
        <v>0</v>
      </c>
      <c r="IP176" s="140">
        <v>0</v>
      </c>
      <c r="IQ176" s="140">
        <v>0</v>
      </c>
      <c r="IR176" s="141">
        <v>0</v>
      </c>
      <c r="IS176" s="139">
        <v>0</v>
      </c>
      <c r="IT176" s="141">
        <v>3</v>
      </c>
      <c r="IU176" s="141">
        <v>9</v>
      </c>
      <c r="IV176" s="141">
        <v>6</v>
      </c>
      <c r="IW176" s="180">
        <v>15</v>
      </c>
      <c r="IX176" s="182">
        <v>0.2</v>
      </c>
      <c r="IY176" s="182">
        <v>0</v>
      </c>
      <c r="IZ176" s="183">
        <v>0</v>
      </c>
      <c r="JA176" s="140">
        <v>0</v>
      </c>
      <c r="JB176" s="140">
        <v>0</v>
      </c>
      <c r="JC176" s="1" t="s">
        <v>427</v>
      </c>
      <c r="JD176" s="1" t="s">
        <v>427</v>
      </c>
      <c r="JE176" s="1" t="s">
        <v>427</v>
      </c>
      <c r="JF176" s="1" t="s">
        <v>427</v>
      </c>
      <c r="JG176" s="1">
        <v>0</v>
      </c>
      <c r="JH176" s="1">
        <v>0</v>
      </c>
      <c r="JI176" s="284"/>
      <c r="JM176" s="261"/>
      <c r="JN176" s="262"/>
      <c r="JO176" s="284"/>
      <c r="JP176" s="284"/>
    </row>
    <row r="177" spans="1:276" x14ac:dyDescent="0.25">
      <c r="A177" s="2">
        <f>IF(OR('Table 1'!$L$2="All Regions",'Table 1'!$L$2=" "), 1,IF('Table 1'!$L$2='DATA TEMPLATE 1617'!L177,1,0))</f>
        <v>1</v>
      </c>
      <c r="B177" s="2">
        <f>IF(OR('Table 1'!$L$3="All Disciplines",'Table 1'!$L$3=" "), 1,IF('Table 1'!$L$3='DATA TEMPLATE 1617'!M177,1,0))</f>
        <v>1</v>
      </c>
      <c r="C177" s="2">
        <f>IF(OR('Table 1'!$L$4="All Organisations",'Table 1'!$L$4=" "), 1,IF('Table 1'!$L$4='DATA TEMPLATE 1617'!N177,1,0))</f>
        <v>1</v>
      </c>
      <c r="D177" s="2">
        <f t="shared" si="8"/>
        <v>3</v>
      </c>
      <c r="E177" s="236">
        <f>IF('Table 2'!$L$2="All Diverse Led",$IZ177,IF('Table 2'!$L$2='DATA TEMPLATE 1617'!JG177,4,0))</f>
        <v>0</v>
      </c>
      <c r="F177" s="236">
        <f>IF('Table 2'!$L$2="All Diverse Led",$IZ177,IF('Table 2'!$L$2='DATA TEMPLATE 1617'!JH177,4,0))</f>
        <v>0</v>
      </c>
      <c r="G177" s="237">
        <f t="shared" si="7"/>
        <v>0</v>
      </c>
      <c r="H177" s="1" t="s">
        <v>471</v>
      </c>
      <c r="I177" s="1">
        <v>0</v>
      </c>
      <c r="J177" s="1" t="b">
        <v>0</v>
      </c>
      <c r="K177" s="284">
        <v>175</v>
      </c>
      <c r="L177" t="s">
        <v>439</v>
      </c>
      <c r="M177" t="s">
        <v>437</v>
      </c>
      <c r="N177" s="323" t="s">
        <v>460</v>
      </c>
      <c r="O177" s="76">
        <v>1406032</v>
      </c>
      <c r="P177" s="76">
        <v>341867</v>
      </c>
      <c r="Q177" s="76">
        <v>382129</v>
      </c>
      <c r="R177" s="76">
        <v>0</v>
      </c>
      <c r="S177" s="76">
        <v>385207</v>
      </c>
      <c r="T177" s="76">
        <v>2515235</v>
      </c>
      <c r="U177">
        <v>0</v>
      </c>
      <c r="V177">
        <v>204233</v>
      </c>
      <c r="W177">
        <v>698042</v>
      </c>
      <c r="X177">
        <v>100107</v>
      </c>
      <c r="Y177">
        <v>58000</v>
      </c>
      <c r="AB177">
        <v>763740</v>
      </c>
      <c r="AC177">
        <v>640930</v>
      </c>
      <c r="AD177">
        <v>2465052</v>
      </c>
      <c r="AE177" s="1">
        <v>12</v>
      </c>
      <c r="AF177" s="1">
        <v>33</v>
      </c>
      <c r="AG177" s="1">
        <v>10291</v>
      </c>
      <c r="AH177" s="1">
        <v>1000</v>
      </c>
      <c r="AI177" s="1">
        <v>2</v>
      </c>
      <c r="AJ177" s="1">
        <v>2</v>
      </c>
      <c r="AK177" s="1">
        <v>129</v>
      </c>
      <c r="AL177" s="1">
        <v>0</v>
      </c>
      <c r="AM177" s="1">
        <v>2</v>
      </c>
      <c r="AN177" s="1">
        <v>2</v>
      </c>
      <c r="AO177" s="1">
        <v>0</v>
      </c>
      <c r="AP177" s="1">
        <v>600</v>
      </c>
      <c r="AQ177" s="1">
        <v>2</v>
      </c>
      <c r="AR177" s="1">
        <v>6</v>
      </c>
      <c r="AS177" s="1">
        <v>252</v>
      </c>
      <c r="AT177" s="1">
        <v>0</v>
      </c>
      <c r="AU177" s="1">
        <v>0</v>
      </c>
      <c r="AV177" s="1">
        <v>0</v>
      </c>
      <c r="AW177" s="1">
        <v>0</v>
      </c>
      <c r="AX177" s="1">
        <v>0</v>
      </c>
      <c r="AY177" s="1">
        <v>0</v>
      </c>
      <c r="AZ177" s="1">
        <v>0</v>
      </c>
      <c r="BA177" s="1">
        <v>0</v>
      </c>
      <c r="BB177" s="1">
        <v>0</v>
      </c>
      <c r="BC177" s="3">
        <v>4</v>
      </c>
      <c r="BD177" s="3">
        <v>4</v>
      </c>
      <c r="BE177" s="3">
        <v>129</v>
      </c>
      <c r="BF177" s="3">
        <v>600</v>
      </c>
      <c r="BG177" s="241">
        <v>2</v>
      </c>
      <c r="BH177" s="242">
        <v>6</v>
      </c>
      <c r="BI177" s="242">
        <v>252</v>
      </c>
      <c r="BJ177" s="243">
        <v>0</v>
      </c>
      <c r="BK177">
        <v>1</v>
      </c>
      <c r="BL177">
        <v>4</v>
      </c>
      <c r="BM177">
        <v>0</v>
      </c>
      <c r="BN177">
        <v>100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s="244">
        <v>0</v>
      </c>
      <c r="CJ177" s="244">
        <v>0</v>
      </c>
      <c r="CK177" s="244">
        <v>0</v>
      </c>
      <c r="CL177" s="244">
        <v>0</v>
      </c>
      <c r="CM177" s="241">
        <v>0</v>
      </c>
      <c r="CN177" s="242">
        <v>0</v>
      </c>
      <c r="CO177" s="242">
        <v>0</v>
      </c>
      <c r="CP177" s="243">
        <v>0</v>
      </c>
      <c r="CQ177" s="1">
        <v>0</v>
      </c>
      <c r="CR177" s="1">
        <v>0</v>
      </c>
      <c r="CS177" s="1">
        <v>0</v>
      </c>
      <c r="CT177" s="1">
        <v>0</v>
      </c>
      <c r="CU177" s="1">
        <v>0</v>
      </c>
      <c r="CV177" s="1">
        <v>0</v>
      </c>
      <c r="CW177" s="1">
        <v>0</v>
      </c>
      <c r="CX177" s="1">
        <v>0</v>
      </c>
      <c r="CY177" s="1">
        <v>0</v>
      </c>
      <c r="CZ177" s="1">
        <v>0</v>
      </c>
      <c r="DA177" s="1">
        <v>0</v>
      </c>
      <c r="DB177" s="1">
        <v>0</v>
      </c>
      <c r="DC177" s="1">
        <v>0</v>
      </c>
      <c r="DD177" s="1">
        <v>0</v>
      </c>
      <c r="DE177" s="1">
        <v>0</v>
      </c>
      <c r="DF177" s="1">
        <v>0</v>
      </c>
      <c r="DG177" s="1">
        <v>0</v>
      </c>
      <c r="DH177" s="1">
        <v>0</v>
      </c>
      <c r="DI177" s="1">
        <v>0</v>
      </c>
      <c r="DJ177" s="1">
        <v>0</v>
      </c>
      <c r="DK177" s="1">
        <v>0</v>
      </c>
      <c r="DL177" s="1">
        <v>0</v>
      </c>
      <c r="DM177" s="1">
        <v>0</v>
      </c>
      <c r="DN177" s="1">
        <v>0</v>
      </c>
      <c r="DO177" s="244">
        <v>0</v>
      </c>
      <c r="DP177" s="244">
        <v>0</v>
      </c>
      <c r="DQ177" s="244">
        <v>0</v>
      </c>
      <c r="DR177" s="244">
        <v>0</v>
      </c>
      <c r="DS177" s="241">
        <v>0</v>
      </c>
      <c r="DT177" s="242">
        <v>0</v>
      </c>
      <c r="DU177" s="242">
        <v>0</v>
      </c>
      <c r="DV177" s="243">
        <v>0</v>
      </c>
      <c r="DW177">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s="244">
        <v>0</v>
      </c>
      <c r="EV177" s="244">
        <v>0</v>
      </c>
      <c r="EW177" s="244">
        <v>0</v>
      </c>
      <c r="EX177" s="244">
        <v>0</v>
      </c>
      <c r="EY177" s="241">
        <v>0</v>
      </c>
      <c r="EZ177" s="242">
        <v>0</v>
      </c>
      <c r="FA177" s="242">
        <v>0</v>
      </c>
      <c r="FB177" s="243">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9</v>
      </c>
      <c r="HM177">
        <v>11</v>
      </c>
      <c r="HN177">
        <v>0</v>
      </c>
      <c r="HO177">
        <v>0</v>
      </c>
      <c r="HP177">
        <v>0</v>
      </c>
      <c r="HQ177" s="139">
        <v>11</v>
      </c>
      <c r="HR177" s="140">
        <v>11</v>
      </c>
      <c r="HS177" s="140">
        <v>0</v>
      </c>
      <c r="HT177" s="140">
        <v>0</v>
      </c>
      <c r="HU177" s="140">
        <v>0</v>
      </c>
      <c r="HV177" s="139">
        <v>0</v>
      </c>
      <c r="HW177" s="140">
        <v>0</v>
      </c>
      <c r="HX177" s="140">
        <v>0</v>
      </c>
      <c r="HY177" s="140">
        <v>0</v>
      </c>
      <c r="HZ177" s="140">
        <v>0</v>
      </c>
      <c r="IA177" s="139">
        <v>0</v>
      </c>
      <c r="IB177" s="140">
        <v>0</v>
      </c>
      <c r="IC177" s="140">
        <v>0</v>
      </c>
      <c r="ID177" s="140">
        <v>0</v>
      </c>
      <c r="IE177" s="140">
        <v>0</v>
      </c>
      <c r="IF177" s="139">
        <v>20</v>
      </c>
      <c r="IG177" s="140">
        <v>22</v>
      </c>
      <c r="IH177" s="140">
        <v>0</v>
      </c>
      <c r="II177" s="140">
        <v>0</v>
      </c>
      <c r="IJ177" s="140">
        <v>0</v>
      </c>
      <c r="IK177" s="140">
        <v>0</v>
      </c>
      <c r="IL177" s="140">
        <v>0</v>
      </c>
      <c r="IM177" s="140">
        <v>0</v>
      </c>
      <c r="IN177" s="139">
        <v>0</v>
      </c>
      <c r="IO177" s="140">
        <v>0</v>
      </c>
      <c r="IP177" s="140">
        <v>0</v>
      </c>
      <c r="IQ177" s="140">
        <v>0</v>
      </c>
      <c r="IR177" s="141">
        <v>0</v>
      </c>
      <c r="IS177" s="139">
        <v>0</v>
      </c>
      <c r="IT177" s="141">
        <v>3</v>
      </c>
      <c r="IU177" s="141">
        <v>20</v>
      </c>
      <c r="IV177" s="141">
        <v>22</v>
      </c>
      <c r="IW177" s="180">
        <v>42</v>
      </c>
      <c r="IX177" s="182">
        <v>7.1428571428571425E-2</v>
      </c>
      <c r="IY177" s="182">
        <v>0</v>
      </c>
      <c r="IZ177" s="183">
        <v>0</v>
      </c>
      <c r="JA177" s="140">
        <v>0</v>
      </c>
      <c r="JB177" s="140">
        <v>0</v>
      </c>
      <c r="JC177" s="1" t="s">
        <v>427</v>
      </c>
      <c r="JD177" s="1" t="s">
        <v>427</v>
      </c>
      <c r="JE177" s="1" t="s">
        <v>427</v>
      </c>
      <c r="JF177" s="1" t="s">
        <v>427</v>
      </c>
      <c r="JG177" s="1">
        <v>0</v>
      </c>
      <c r="JH177" s="1">
        <v>0</v>
      </c>
      <c r="JI177" s="284"/>
      <c r="JM177" s="261"/>
      <c r="JN177" s="262"/>
      <c r="JO177" s="284"/>
      <c r="JP177" s="284"/>
    </row>
    <row r="178" spans="1:276" x14ac:dyDescent="0.25">
      <c r="A178" s="2">
        <f>IF(OR('Table 1'!$L$2="All Regions",'Table 1'!$L$2=" "), 1,IF('Table 1'!$L$2='DATA TEMPLATE 1617'!L178,1,0))</f>
        <v>1</v>
      </c>
      <c r="B178" s="2">
        <f>IF(OR('Table 1'!$L$3="All Disciplines",'Table 1'!$L$3=" "), 1,IF('Table 1'!$L$3='DATA TEMPLATE 1617'!M178,1,0))</f>
        <v>1</v>
      </c>
      <c r="C178" s="2">
        <f>IF(OR('Table 1'!$L$4="All Organisations",'Table 1'!$L$4=" "), 1,IF('Table 1'!$L$4='DATA TEMPLATE 1617'!N178,1,0))</f>
        <v>1</v>
      </c>
      <c r="D178" s="2">
        <f t="shared" si="8"/>
        <v>3</v>
      </c>
      <c r="E178" s="236">
        <f>IF('Table 2'!$L$2="All Diverse Led",$IZ178,IF('Table 2'!$L$2='DATA TEMPLATE 1617'!JG178,4,0))</f>
        <v>0</v>
      </c>
      <c r="F178" s="236">
        <f>IF('Table 2'!$L$2="All Diverse Led",$IZ178,IF('Table 2'!$L$2='DATA TEMPLATE 1617'!JH178,4,0))</f>
        <v>0</v>
      </c>
      <c r="G178" s="237">
        <f t="shared" si="7"/>
        <v>0</v>
      </c>
      <c r="H178" s="1" t="s">
        <v>471</v>
      </c>
      <c r="I178" s="1">
        <v>0</v>
      </c>
      <c r="J178" s="1" t="b">
        <v>0</v>
      </c>
      <c r="K178" s="284">
        <v>176</v>
      </c>
      <c r="L178" t="s">
        <v>439</v>
      </c>
      <c r="M178" t="s">
        <v>437</v>
      </c>
      <c r="N178" s="323" t="s">
        <v>460</v>
      </c>
      <c r="O178" s="76">
        <v>3800562</v>
      </c>
      <c r="P178" s="76">
        <v>2327360</v>
      </c>
      <c r="Q178" s="76">
        <v>1473228</v>
      </c>
      <c r="R178" s="76">
        <v>0</v>
      </c>
      <c r="S178" s="76">
        <v>47928</v>
      </c>
      <c r="T178" s="76">
        <v>7649078</v>
      </c>
      <c r="U178">
        <v>5751342</v>
      </c>
      <c r="V178">
        <v>266842</v>
      </c>
      <c r="W178">
        <v>351045</v>
      </c>
      <c r="X178">
        <v>734121</v>
      </c>
      <c r="Y178">
        <v>22000</v>
      </c>
      <c r="AB178">
        <v>465799</v>
      </c>
      <c r="AC178">
        <v>58551</v>
      </c>
      <c r="AD178">
        <v>7649700</v>
      </c>
      <c r="AE178" s="1">
        <v>724</v>
      </c>
      <c r="AF178" s="1">
        <v>280</v>
      </c>
      <c r="AG178" s="1">
        <v>127635</v>
      </c>
      <c r="AH178" s="1">
        <v>0</v>
      </c>
      <c r="AI178" s="1">
        <v>0</v>
      </c>
      <c r="AJ178" s="1">
        <v>0</v>
      </c>
      <c r="AK178" s="1">
        <v>0</v>
      </c>
      <c r="AL178" s="1">
        <v>0</v>
      </c>
      <c r="AM178" s="1">
        <v>49</v>
      </c>
      <c r="AN178" s="1">
        <v>40</v>
      </c>
      <c r="AO178" s="1">
        <v>11471</v>
      </c>
      <c r="AP178" s="1">
        <v>0</v>
      </c>
      <c r="AQ178" s="1">
        <v>52</v>
      </c>
      <c r="AR178" s="1">
        <v>37</v>
      </c>
      <c r="AS178" s="1">
        <v>1294</v>
      </c>
      <c r="AT178" s="1">
        <v>0</v>
      </c>
      <c r="AU178" s="1">
        <v>0</v>
      </c>
      <c r="AV178" s="1">
        <v>0</v>
      </c>
      <c r="AW178" s="1">
        <v>0</v>
      </c>
      <c r="AX178" s="1">
        <v>0</v>
      </c>
      <c r="AY178" s="1">
        <v>0</v>
      </c>
      <c r="AZ178" s="1">
        <v>0</v>
      </c>
      <c r="BA178" s="1">
        <v>0</v>
      </c>
      <c r="BB178" s="1">
        <v>0</v>
      </c>
      <c r="BC178" s="3">
        <v>49</v>
      </c>
      <c r="BD178" s="3">
        <v>40</v>
      </c>
      <c r="BE178" s="3">
        <v>11471</v>
      </c>
      <c r="BF178" s="3">
        <v>0</v>
      </c>
      <c r="BG178" s="241">
        <v>52</v>
      </c>
      <c r="BH178" s="242">
        <v>37</v>
      </c>
      <c r="BI178" s="242">
        <v>1294</v>
      </c>
      <c r="BJ178" s="243">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s="244">
        <v>0</v>
      </c>
      <c r="CJ178" s="244">
        <v>0</v>
      </c>
      <c r="CK178" s="244">
        <v>0</v>
      </c>
      <c r="CL178" s="244">
        <v>0</v>
      </c>
      <c r="CM178" s="241">
        <v>0</v>
      </c>
      <c r="CN178" s="242">
        <v>0</v>
      </c>
      <c r="CO178" s="242">
        <v>0</v>
      </c>
      <c r="CP178" s="243">
        <v>0</v>
      </c>
      <c r="CQ178" s="1">
        <v>5</v>
      </c>
      <c r="CR178" s="1">
        <v>5</v>
      </c>
      <c r="CS178" s="1">
        <v>990</v>
      </c>
      <c r="CT178" s="1">
        <v>0</v>
      </c>
      <c r="CU178" s="1">
        <v>0</v>
      </c>
      <c r="CV178" s="1">
        <v>0</v>
      </c>
      <c r="CW178" s="1">
        <v>0</v>
      </c>
      <c r="CX178" s="1">
        <v>0</v>
      </c>
      <c r="CY178" s="1">
        <v>0</v>
      </c>
      <c r="CZ178" s="1">
        <v>0</v>
      </c>
      <c r="DA178" s="1">
        <v>0</v>
      </c>
      <c r="DB178" s="1">
        <v>0</v>
      </c>
      <c r="DC178" s="1">
        <v>0</v>
      </c>
      <c r="DD178" s="1">
        <v>0</v>
      </c>
      <c r="DE178" s="1">
        <v>0</v>
      </c>
      <c r="DF178" s="1">
        <v>0</v>
      </c>
      <c r="DG178" s="1">
        <v>0</v>
      </c>
      <c r="DH178" s="1">
        <v>0</v>
      </c>
      <c r="DI178" s="1">
        <v>0</v>
      </c>
      <c r="DJ178" s="1">
        <v>0</v>
      </c>
      <c r="DK178" s="1">
        <v>0</v>
      </c>
      <c r="DL178" s="1">
        <v>0</v>
      </c>
      <c r="DM178" s="1">
        <v>0</v>
      </c>
      <c r="DN178" s="1">
        <v>0</v>
      </c>
      <c r="DO178" s="244">
        <v>0</v>
      </c>
      <c r="DP178" s="244">
        <v>0</v>
      </c>
      <c r="DQ178" s="244">
        <v>0</v>
      </c>
      <c r="DR178" s="244">
        <v>0</v>
      </c>
      <c r="DS178" s="241">
        <v>0</v>
      </c>
      <c r="DT178" s="242">
        <v>0</v>
      </c>
      <c r="DU178" s="242">
        <v>0</v>
      </c>
      <c r="DV178" s="243">
        <v>0</v>
      </c>
      <c r="DW178">
        <v>1</v>
      </c>
      <c r="DX178">
        <v>12</v>
      </c>
      <c r="DY178">
        <v>3876</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s="244">
        <v>0</v>
      </c>
      <c r="EV178" s="244">
        <v>0</v>
      </c>
      <c r="EW178" s="244">
        <v>0</v>
      </c>
      <c r="EX178" s="244">
        <v>0</v>
      </c>
      <c r="EY178" s="241">
        <v>0</v>
      </c>
      <c r="EZ178" s="242">
        <v>0</v>
      </c>
      <c r="FA178" s="242">
        <v>0</v>
      </c>
      <c r="FB178" s="243">
        <v>0</v>
      </c>
      <c r="FC178">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13</v>
      </c>
      <c r="FX178">
        <v>30000</v>
      </c>
      <c r="FY178">
        <v>22875</v>
      </c>
      <c r="FZ178">
        <v>0</v>
      </c>
      <c r="GA178">
        <v>2300</v>
      </c>
      <c r="GB178">
        <v>0</v>
      </c>
      <c r="GC178">
        <v>1283</v>
      </c>
      <c r="GD178">
        <v>7817</v>
      </c>
      <c r="GE178">
        <v>4500</v>
      </c>
      <c r="GF178">
        <v>0</v>
      </c>
      <c r="GG178">
        <v>0</v>
      </c>
      <c r="GH178">
        <v>0</v>
      </c>
      <c r="GI178">
        <v>0</v>
      </c>
      <c r="GJ178">
        <v>0</v>
      </c>
      <c r="GK178">
        <v>0</v>
      </c>
      <c r="GL178">
        <v>0</v>
      </c>
      <c r="GM178">
        <v>0</v>
      </c>
      <c r="GN178">
        <v>0</v>
      </c>
      <c r="GO178">
        <v>0</v>
      </c>
      <c r="GP178">
        <v>0</v>
      </c>
      <c r="GQ178">
        <v>0</v>
      </c>
      <c r="GR178">
        <v>0</v>
      </c>
      <c r="GS178">
        <v>0</v>
      </c>
      <c r="GT178">
        <v>0</v>
      </c>
      <c r="GU178">
        <v>0</v>
      </c>
      <c r="GV178">
        <v>0</v>
      </c>
      <c r="GW178">
        <v>12</v>
      </c>
      <c r="GX178">
        <v>48704</v>
      </c>
      <c r="GY178">
        <v>117</v>
      </c>
      <c r="GZ178">
        <v>380751</v>
      </c>
      <c r="HA178">
        <v>1</v>
      </c>
      <c r="HB178">
        <v>300</v>
      </c>
      <c r="HC178">
        <v>0</v>
      </c>
      <c r="HD178">
        <v>0</v>
      </c>
      <c r="HE178">
        <v>0</v>
      </c>
      <c r="HF178">
        <v>0</v>
      </c>
      <c r="HG178">
        <v>0</v>
      </c>
      <c r="HH178">
        <v>0</v>
      </c>
      <c r="HI178">
        <v>12</v>
      </c>
      <c r="HJ178">
        <v>0</v>
      </c>
      <c r="HK178">
        <v>0</v>
      </c>
      <c r="HL178">
        <v>5</v>
      </c>
      <c r="HM178">
        <v>8</v>
      </c>
      <c r="HN178">
        <v>0</v>
      </c>
      <c r="HO178">
        <v>1</v>
      </c>
      <c r="HP178">
        <v>0</v>
      </c>
      <c r="HQ178" s="139">
        <v>4</v>
      </c>
      <c r="HR178" s="140">
        <v>1</v>
      </c>
      <c r="HS178" s="140">
        <v>0</v>
      </c>
      <c r="HT178" s="140">
        <v>0</v>
      </c>
      <c r="HU178" s="140">
        <v>0</v>
      </c>
      <c r="HV178" s="139">
        <v>0</v>
      </c>
      <c r="HW178" s="140">
        <v>0</v>
      </c>
      <c r="HX178" s="140">
        <v>0</v>
      </c>
      <c r="HY178" s="140">
        <v>0</v>
      </c>
      <c r="HZ178" s="140">
        <v>0</v>
      </c>
      <c r="IA178" s="139">
        <v>0</v>
      </c>
      <c r="IB178" s="140">
        <v>0</v>
      </c>
      <c r="IC178" s="140">
        <v>0</v>
      </c>
      <c r="ID178" s="140">
        <v>0</v>
      </c>
      <c r="IE178" s="140">
        <v>0</v>
      </c>
      <c r="IF178" s="139">
        <v>9</v>
      </c>
      <c r="IG178" s="140">
        <v>9</v>
      </c>
      <c r="IH178" s="140">
        <v>0</v>
      </c>
      <c r="II178" s="140">
        <v>1</v>
      </c>
      <c r="IJ178" s="140">
        <v>0</v>
      </c>
      <c r="IK178" s="140">
        <v>1</v>
      </c>
      <c r="IL178" s="140">
        <v>0</v>
      </c>
      <c r="IM178" s="140">
        <v>0</v>
      </c>
      <c r="IN178" s="139">
        <v>1</v>
      </c>
      <c r="IO178" s="140">
        <v>0</v>
      </c>
      <c r="IP178" s="140">
        <v>0</v>
      </c>
      <c r="IQ178" s="140">
        <v>0</v>
      </c>
      <c r="IR178" s="141">
        <v>0</v>
      </c>
      <c r="IS178" s="139">
        <v>1</v>
      </c>
      <c r="IT178" s="141">
        <v>3</v>
      </c>
      <c r="IU178" s="141">
        <v>14</v>
      </c>
      <c r="IV178" s="141">
        <v>5</v>
      </c>
      <c r="IW178" s="180">
        <v>19</v>
      </c>
      <c r="IX178" s="182">
        <v>0.21052631578947367</v>
      </c>
      <c r="IY178" s="182">
        <v>5.2631578947368418E-2</v>
      </c>
      <c r="IZ178" s="183">
        <v>0</v>
      </c>
      <c r="JA178" s="140">
        <v>0</v>
      </c>
      <c r="JB178" s="140">
        <v>0</v>
      </c>
      <c r="JC178" s="1" t="s">
        <v>427</v>
      </c>
      <c r="JD178" s="1" t="s">
        <v>427</v>
      </c>
      <c r="JE178" s="1" t="s">
        <v>427</v>
      </c>
      <c r="JF178" s="1" t="s">
        <v>427</v>
      </c>
      <c r="JG178" s="1">
        <v>0</v>
      </c>
      <c r="JH178" s="1">
        <v>0</v>
      </c>
      <c r="JI178" s="284"/>
      <c r="JM178" s="261"/>
      <c r="JN178" s="262"/>
      <c r="JO178" s="284"/>
      <c r="JP178" s="284"/>
    </row>
    <row r="179" spans="1:276" x14ac:dyDescent="0.25">
      <c r="A179" s="2">
        <f>IF(OR('Table 1'!$L$2="All Regions",'Table 1'!$L$2=" "), 1,IF('Table 1'!$L$2='DATA TEMPLATE 1617'!L179,1,0))</f>
        <v>1</v>
      </c>
      <c r="B179" s="2">
        <f>IF(OR('Table 1'!$L$3="All Disciplines",'Table 1'!$L$3=" "), 1,IF('Table 1'!$L$3='DATA TEMPLATE 1617'!M179,1,0))</f>
        <v>1</v>
      </c>
      <c r="C179" s="2">
        <f>IF(OR('Table 1'!$L$4="All Organisations",'Table 1'!$L$4=" "), 1,IF('Table 1'!$L$4='DATA TEMPLATE 1617'!N179,1,0))</f>
        <v>1</v>
      </c>
      <c r="D179" s="2">
        <f t="shared" si="8"/>
        <v>3</v>
      </c>
      <c r="E179" s="236">
        <f>IF('Table 2'!$L$2="All Diverse Led",$IZ179,IF('Table 2'!$L$2='DATA TEMPLATE 1617'!JG179,4,0))</f>
        <v>0</v>
      </c>
      <c r="F179" s="236">
        <f>IF('Table 2'!$L$2="All Diverse Led",$IZ179,IF('Table 2'!$L$2='DATA TEMPLATE 1617'!JH179,4,0))</f>
        <v>0</v>
      </c>
      <c r="G179" s="237">
        <f t="shared" si="7"/>
        <v>0</v>
      </c>
      <c r="H179" s="1" t="s">
        <v>471</v>
      </c>
      <c r="I179" s="1">
        <v>0</v>
      </c>
      <c r="J179" s="1" t="b">
        <v>0</v>
      </c>
      <c r="K179" s="284">
        <v>177</v>
      </c>
      <c r="L179" t="s">
        <v>439</v>
      </c>
      <c r="M179" t="s">
        <v>438</v>
      </c>
      <c r="N179" s="323" t="s">
        <v>459</v>
      </c>
      <c r="O179" s="76">
        <v>49663</v>
      </c>
      <c r="P179" s="76">
        <v>42621</v>
      </c>
      <c r="Q179" s="76">
        <v>649262</v>
      </c>
      <c r="R179" s="76">
        <v>0</v>
      </c>
      <c r="S179" s="76">
        <v>0</v>
      </c>
      <c r="T179" s="76">
        <v>741546</v>
      </c>
      <c r="U179">
        <v>245228</v>
      </c>
      <c r="V179">
        <v>12573</v>
      </c>
      <c r="W179">
        <v>0</v>
      </c>
      <c r="X179">
        <v>77861</v>
      </c>
      <c r="Y179">
        <v>8826</v>
      </c>
      <c r="AB179">
        <v>61373</v>
      </c>
      <c r="AC179">
        <v>0</v>
      </c>
      <c r="AD179">
        <v>405861</v>
      </c>
      <c r="AE179" s="1">
        <v>0</v>
      </c>
      <c r="AF179" s="1">
        <v>0</v>
      </c>
      <c r="AG179" s="1">
        <v>0</v>
      </c>
      <c r="AH179" s="1">
        <v>0</v>
      </c>
      <c r="AI179" s="1">
        <v>0</v>
      </c>
      <c r="AJ179" s="1">
        <v>0</v>
      </c>
      <c r="AK179" s="1">
        <v>0</v>
      </c>
      <c r="AL179" s="1">
        <v>0</v>
      </c>
      <c r="AM179" s="1">
        <v>0</v>
      </c>
      <c r="AN179" s="1">
        <v>0</v>
      </c>
      <c r="AO179" s="1">
        <v>0</v>
      </c>
      <c r="AP179" s="1">
        <v>0</v>
      </c>
      <c r="AQ179" s="1">
        <v>0</v>
      </c>
      <c r="AR179" s="1">
        <v>0</v>
      </c>
      <c r="AS179" s="1">
        <v>0</v>
      </c>
      <c r="AT179" s="1">
        <v>0</v>
      </c>
      <c r="AU179" s="1">
        <v>0</v>
      </c>
      <c r="AV179" s="1">
        <v>0</v>
      </c>
      <c r="AW179" s="1">
        <v>0</v>
      </c>
      <c r="AX179" s="1">
        <v>0</v>
      </c>
      <c r="AY179" s="1">
        <v>0</v>
      </c>
      <c r="AZ179" s="1">
        <v>0</v>
      </c>
      <c r="BA179" s="1">
        <v>0</v>
      </c>
      <c r="BB179" s="1">
        <v>0</v>
      </c>
      <c r="BC179" s="3">
        <v>0</v>
      </c>
      <c r="BD179" s="3">
        <v>0</v>
      </c>
      <c r="BE179" s="3">
        <v>0</v>
      </c>
      <c r="BF179" s="3">
        <v>0</v>
      </c>
      <c r="BG179" s="241">
        <v>0</v>
      </c>
      <c r="BH179" s="242">
        <v>0</v>
      </c>
      <c r="BI179" s="242">
        <v>0</v>
      </c>
      <c r="BJ179" s="243">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s="244">
        <v>0</v>
      </c>
      <c r="CJ179" s="244">
        <v>0</v>
      </c>
      <c r="CK179" s="244">
        <v>0</v>
      </c>
      <c r="CL179" s="244">
        <v>0</v>
      </c>
      <c r="CM179" s="241">
        <v>0</v>
      </c>
      <c r="CN179" s="242">
        <v>0</v>
      </c>
      <c r="CO179" s="242">
        <v>0</v>
      </c>
      <c r="CP179" s="243">
        <v>0</v>
      </c>
      <c r="CQ179" s="1">
        <v>0</v>
      </c>
      <c r="CR179" s="1">
        <v>0</v>
      </c>
      <c r="CS179" s="1">
        <v>0</v>
      </c>
      <c r="CT179" s="1">
        <v>0</v>
      </c>
      <c r="CU179" s="1">
        <v>0</v>
      </c>
      <c r="CV179" s="1">
        <v>0</v>
      </c>
      <c r="CW179" s="1">
        <v>0</v>
      </c>
      <c r="CX179" s="1">
        <v>0</v>
      </c>
      <c r="CY179" s="1">
        <v>0</v>
      </c>
      <c r="CZ179" s="1">
        <v>0</v>
      </c>
      <c r="DA179" s="1">
        <v>0</v>
      </c>
      <c r="DB179" s="1">
        <v>0</v>
      </c>
      <c r="DC179" s="1">
        <v>0</v>
      </c>
      <c r="DD179" s="1">
        <v>0</v>
      </c>
      <c r="DE179" s="1">
        <v>0</v>
      </c>
      <c r="DF179" s="1">
        <v>0</v>
      </c>
      <c r="DG179" s="1">
        <v>0</v>
      </c>
      <c r="DH179" s="1">
        <v>0</v>
      </c>
      <c r="DI179" s="1">
        <v>0</v>
      </c>
      <c r="DJ179" s="1">
        <v>0</v>
      </c>
      <c r="DK179" s="1">
        <v>0</v>
      </c>
      <c r="DL179" s="1">
        <v>0</v>
      </c>
      <c r="DM179" s="1">
        <v>0</v>
      </c>
      <c r="DN179" s="1">
        <v>0</v>
      </c>
      <c r="DO179" s="244">
        <v>0</v>
      </c>
      <c r="DP179" s="244">
        <v>0</v>
      </c>
      <c r="DQ179" s="244">
        <v>0</v>
      </c>
      <c r="DR179" s="244">
        <v>0</v>
      </c>
      <c r="DS179" s="241">
        <v>0</v>
      </c>
      <c r="DT179" s="242">
        <v>0</v>
      </c>
      <c r="DU179" s="242">
        <v>0</v>
      </c>
      <c r="DV179" s="243">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s="244">
        <v>0</v>
      </c>
      <c r="EV179" s="244">
        <v>0</v>
      </c>
      <c r="EW179" s="244">
        <v>0</v>
      </c>
      <c r="EX179" s="244">
        <v>0</v>
      </c>
      <c r="EY179" s="241">
        <v>0</v>
      </c>
      <c r="EZ179" s="242">
        <v>0</v>
      </c>
      <c r="FA179" s="242">
        <v>0</v>
      </c>
      <c r="FB179" s="243">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6</v>
      </c>
      <c r="HM179">
        <v>6</v>
      </c>
      <c r="HN179">
        <v>0</v>
      </c>
      <c r="HO179">
        <v>0</v>
      </c>
      <c r="HP179">
        <v>0</v>
      </c>
      <c r="HQ179" s="139">
        <v>1</v>
      </c>
      <c r="HR179" s="140">
        <v>1</v>
      </c>
      <c r="HS179" s="140">
        <v>0</v>
      </c>
      <c r="HT179" s="140">
        <v>0</v>
      </c>
      <c r="HU179" s="140">
        <v>0</v>
      </c>
      <c r="HV179" s="139">
        <v>0</v>
      </c>
      <c r="HW179" s="140">
        <v>0</v>
      </c>
      <c r="HX179" s="140">
        <v>0</v>
      </c>
      <c r="HY179" s="140">
        <v>0</v>
      </c>
      <c r="HZ179" s="140">
        <v>0</v>
      </c>
      <c r="IA179" s="139">
        <v>0</v>
      </c>
      <c r="IB179" s="140">
        <v>0</v>
      </c>
      <c r="IC179" s="140">
        <v>0</v>
      </c>
      <c r="ID179" s="140">
        <v>0</v>
      </c>
      <c r="IE179" s="140">
        <v>0</v>
      </c>
      <c r="IF179" s="139">
        <v>7</v>
      </c>
      <c r="IG179" s="140">
        <v>7</v>
      </c>
      <c r="IH179" s="140">
        <v>0</v>
      </c>
      <c r="II179" s="140">
        <v>0</v>
      </c>
      <c r="IJ179" s="140">
        <v>0</v>
      </c>
      <c r="IK179" s="140">
        <v>0</v>
      </c>
      <c r="IL179" s="140">
        <v>0</v>
      </c>
      <c r="IM179" s="140">
        <v>0</v>
      </c>
      <c r="IN179" s="139">
        <v>0</v>
      </c>
      <c r="IO179" s="140">
        <v>0</v>
      </c>
      <c r="IP179" s="140">
        <v>0</v>
      </c>
      <c r="IQ179" s="140">
        <v>0</v>
      </c>
      <c r="IR179" s="141">
        <v>0</v>
      </c>
      <c r="IS179" s="139">
        <v>0</v>
      </c>
      <c r="IT179" s="141">
        <v>3</v>
      </c>
      <c r="IU179" s="141">
        <v>12</v>
      </c>
      <c r="IV179" s="141">
        <v>2</v>
      </c>
      <c r="IW179" s="180">
        <v>14</v>
      </c>
      <c r="IX179" s="182">
        <v>0.21428571428571427</v>
      </c>
      <c r="IY179" s="182">
        <v>0</v>
      </c>
      <c r="IZ179" s="183">
        <v>0</v>
      </c>
      <c r="JA179" s="140">
        <v>0</v>
      </c>
      <c r="JB179" s="140">
        <v>0</v>
      </c>
      <c r="JC179" s="1" t="s">
        <v>427</v>
      </c>
      <c r="JD179" s="1" t="s">
        <v>427</v>
      </c>
      <c r="JE179" s="1" t="s">
        <v>427</v>
      </c>
      <c r="JF179" s="1" t="s">
        <v>427</v>
      </c>
      <c r="JG179" s="1">
        <v>0</v>
      </c>
      <c r="JH179" s="1">
        <v>0</v>
      </c>
      <c r="JI179" s="284"/>
      <c r="JM179" s="261"/>
      <c r="JN179" s="262"/>
      <c r="JO179" s="284"/>
      <c r="JP179" s="284"/>
    </row>
    <row r="180" spans="1:276" x14ac:dyDescent="0.25">
      <c r="A180" s="2">
        <f>IF(OR('Table 1'!$L$2="All Regions",'Table 1'!$L$2=" "), 1,IF('Table 1'!$L$2='DATA TEMPLATE 1617'!L180,1,0))</f>
        <v>1</v>
      </c>
      <c r="B180" s="2">
        <f>IF(OR('Table 1'!$L$3="All Disciplines",'Table 1'!$L$3=" "), 1,IF('Table 1'!$L$3='DATA TEMPLATE 1617'!M180,1,0))</f>
        <v>1</v>
      </c>
      <c r="C180" s="2">
        <f>IF(OR('Table 1'!$L$4="All Organisations",'Table 1'!$L$4=" "), 1,IF('Table 1'!$L$4='DATA TEMPLATE 1617'!N180,1,0))</f>
        <v>1</v>
      </c>
      <c r="D180" s="2">
        <f t="shared" si="8"/>
        <v>3</v>
      </c>
      <c r="E180" s="236">
        <f>IF('Table 2'!$L$2="All Diverse Led",$IZ180,IF('Table 2'!$L$2='DATA TEMPLATE 1617'!JG180,4,0))</f>
        <v>0</v>
      </c>
      <c r="F180" s="236">
        <f>IF('Table 2'!$L$2="All Diverse Led",$IZ180,IF('Table 2'!$L$2='DATA TEMPLATE 1617'!JH180,4,0))</f>
        <v>0</v>
      </c>
      <c r="G180" s="237">
        <f t="shared" si="7"/>
        <v>0</v>
      </c>
      <c r="H180" s="1" t="s">
        <v>471</v>
      </c>
      <c r="I180" s="1">
        <v>0</v>
      </c>
      <c r="J180" s="1" t="b">
        <v>0</v>
      </c>
      <c r="K180" s="284">
        <v>178</v>
      </c>
      <c r="L180" t="s">
        <v>439</v>
      </c>
      <c r="M180" t="s">
        <v>437</v>
      </c>
      <c r="N180" s="323" t="s">
        <v>460</v>
      </c>
      <c r="O180" s="76">
        <v>267087</v>
      </c>
      <c r="P180" s="76">
        <v>647210</v>
      </c>
      <c r="Q180" s="76">
        <v>260054</v>
      </c>
      <c r="R180" s="76">
        <v>0</v>
      </c>
      <c r="S180" s="76">
        <v>0</v>
      </c>
      <c r="T180" s="76">
        <v>1174351</v>
      </c>
      <c r="U180">
        <v>114454</v>
      </c>
      <c r="V180">
        <v>39954</v>
      </c>
      <c r="W180">
        <v>81115</v>
      </c>
      <c r="X180">
        <v>658278</v>
      </c>
      <c r="Y180">
        <v>60697</v>
      </c>
      <c r="AB180">
        <v>205931</v>
      </c>
      <c r="AC180">
        <v>11659</v>
      </c>
      <c r="AD180">
        <v>1172088</v>
      </c>
      <c r="AE180" s="1">
        <v>130</v>
      </c>
      <c r="AF180" s="1">
        <v>130</v>
      </c>
      <c r="AG180" s="1">
        <v>7144</v>
      </c>
      <c r="AH180" s="1">
        <v>122</v>
      </c>
      <c r="AI180" s="1">
        <v>0</v>
      </c>
      <c r="AJ180" s="1">
        <v>0</v>
      </c>
      <c r="AK180" s="1">
        <v>0</v>
      </c>
      <c r="AL180" s="1">
        <v>0</v>
      </c>
      <c r="AM180" s="1">
        <v>0</v>
      </c>
      <c r="AN180" s="1">
        <v>0</v>
      </c>
      <c r="AO180" s="1">
        <v>0</v>
      </c>
      <c r="AP180" s="1">
        <v>0</v>
      </c>
      <c r="AQ180" s="1">
        <v>21</v>
      </c>
      <c r="AR180" s="1">
        <v>21</v>
      </c>
      <c r="AS180" s="1">
        <v>827</v>
      </c>
      <c r="AT180" s="1">
        <v>0</v>
      </c>
      <c r="AU180" s="1">
        <v>0</v>
      </c>
      <c r="AV180" s="1">
        <v>0</v>
      </c>
      <c r="AW180" s="1">
        <v>0</v>
      </c>
      <c r="AX180" s="1">
        <v>0</v>
      </c>
      <c r="AY180" s="1">
        <v>0</v>
      </c>
      <c r="AZ180" s="1">
        <v>0</v>
      </c>
      <c r="BA180" s="1">
        <v>0</v>
      </c>
      <c r="BB180" s="1">
        <v>0</v>
      </c>
      <c r="BC180" s="3">
        <v>0</v>
      </c>
      <c r="BD180" s="3">
        <v>0</v>
      </c>
      <c r="BE180" s="3">
        <v>0</v>
      </c>
      <c r="BF180" s="3">
        <v>0</v>
      </c>
      <c r="BG180" s="241">
        <v>21</v>
      </c>
      <c r="BH180" s="242">
        <v>21</v>
      </c>
      <c r="BI180" s="242">
        <v>827</v>
      </c>
      <c r="BJ180" s="243">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s="244">
        <v>0</v>
      </c>
      <c r="CJ180" s="244">
        <v>0</v>
      </c>
      <c r="CK180" s="244">
        <v>0</v>
      </c>
      <c r="CL180" s="244">
        <v>0</v>
      </c>
      <c r="CM180" s="241">
        <v>0</v>
      </c>
      <c r="CN180" s="242">
        <v>0</v>
      </c>
      <c r="CO180" s="242">
        <v>0</v>
      </c>
      <c r="CP180" s="243">
        <v>0</v>
      </c>
      <c r="CQ180" s="1">
        <v>0</v>
      </c>
      <c r="CR180" s="1">
        <v>0</v>
      </c>
      <c r="CS180" s="1">
        <v>0</v>
      </c>
      <c r="CT180" s="1">
        <v>0</v>
      </c>
      <c r="CU180" s="1">
        <v>0</v>
      </c>
      <c r="CV180" s="1">
        <v>0</v>
      </c>
      <c r="CW180" s="1">
        <v>0</v>
      </c>
      <c r="CX180" s="1">
        <v>0</v>
      </c>
      <c r="CY180" s="1">
        <v>0</v>
      </c>
      <c r="CZ180" s="1">
        <v>0</v>
      </c>
      <c r="DA180" s="1">
        <v>0</v>
      </c>
      <c r="DB180" s="1">
        <v>0</v>
      </c>
      <c r="DC180" s="1">
        <v>0</v>
      </c>
      <c r="DD180" s="1">
        <v>0</v>
      </c>
      <c r="DE180" s="1">
        <v>0</v>
      </c>
      <c r="DF180" s="1">
        <v>0</v>
      </c>
      <c r="DG180" s="1">
        <v>0</v>
      </c>
      <c r="DH180" s="1">
        <v>0</v>
      </c>
      <c r="DI180" s="1">
        <v>0</v>
      </c>
      <c r="DJ180" s="1">
        <v>0</v>
      </c>
      <c r="DK180" s="1">
        <v>0</v>
      </c>
      <c r="DL180" s="1">
        <v>0</v>
      </c>
      <c r="DM180" s="1">
        <v>0</v>
      </c>
      <c r="DN180" s="1">
        <v>0</v>
      </c>
      <c r="DO180" s="244">
        <v>0</v>
      </c>
      <c r="DP180" s="244">
        <v>0</v>
      </c>
      <c r="DQ180" s="244">
        <v>0</v>
      </c>
      <c r="DR180" s="244">
        <v>0</v>
      </c>
      <c r="DS180" s="241">
        <v>0</v>
      </c>
      <c r="DT180" s="242">
        <v>0</v>
      </c>
      <c r="DU180" s="242">
        <v>0</v>
      </c>
      <c r="DV180" s="243">
        <v>0</v>
      </c>
      <c r="DW180">
        <v>1</v>
      </c>
      <c r="DX180">
        <v>3</v>
      </c>
      <c r="DY180">
        <v>0</v>
      </c>
      <c r="DZ180">
        <v>933</v>
      </c>
      <c r="EA180">
        <v>0</v>
      </c>
      <c r="EB180">
        <v>0</v>
      </c>
      <c r="EC180">
        <v>0</v>
      </c>
      <c r="ED180">
        <v>0</v>
      </c>
      <c r="EE180">
        <v>0</v>
      </c>
      <c r="EF180">
        <v>0</v>
      </c>
      <c r="EG180">
        <v>0</v>
      </c>
      <c r="EH180">
        <v>0</v>
      </c>
      <c r="EI180">
        <v>1</v>
      </c>
      <c r="EJ180">
        <v>1</v>
      </c>
      <c r="EK180">
        <v>0</v>
      </c>
      <c r="EL180">
        <v>350</v>
      </c>
      <c r="EM180">
        <v>0</v>
      </c>
      <c r="EN180">
        <v>0</v>
      </c>
      <c r="EO180">
        <v>0</v>
      </c>
      <c r="EP180">
        <v>0</v>
      </c>
      <c r="EQ180">
        <v>0</v>
      </c>
      <c r="ER180">
        <v>0</v>
      </c>
      <c r="ES180">
        <v>0</v>
      </c>
      <c r="ET180">
        <v>0</v>
      </c>
      <c r="EU180" s="244">
        <v>0</v>
      </c>
      <c r="EV180" s="244">
        <v>0</v>
      </c>
      <c r="EW180" s="244">
        <v>0</v>
      </c>
      <c r="EX180" s="244">
        <v>0</v>
      </c>
      <c r="EY180" s="241">
        <v>1</v>
      </c>
      <c r="EZ180" s="242">
        <v>1</v>
      </c>
      <c r="FA180" s="242">
        <v>0</v>
      </c>
      <c r="FB180" s="243">
        <v>350</v>
      </c>
      <c r="FC180">
        <v>0</v>
      </c>
      <c r="FD180">
        <v>0</v>
      </c>
      <c r="FE180">
        <v>0</v>
      </c>
      <c r="FF180">
        <v>0</v>
      </c>
      <c r="FG180">
        <v>0</v>
      </c>
      <c r="FH180">
        <v>0</v>
      </c>
      <c r="FI180">
        <v>19</v>
      </c>
      <c r="FJ180">
        <v>2924</v>
      </c>
      <c r="FK180">
        <v>0</v>
      </c>
      <c r="FL180">
        <v>0</v>
      </c>
      <c r="FM180">
        <v>0</v>
      </c>
      <c r="FN180">
        <v>0</v>
      </c>
      <c r="FO180">
        <v>0</v>
      </c>
      <c r="FP180">
        <v>0</v>
      </c>
      <c r="FQ180">
        <v>0</v>
      </c>
      <c r="FR180">
        <v>0</v>
      </c>
      <c r="FS180">
        <v>44</v>
      </c>
      <c r="FT180">
        <v>5068</v>
      </c>
      <c r="FU180">
        <v>0</v>
      </c>
      <c r="FV180">
        <v>0</v>
      </c>
      <c r="FW180">
        <v>1</v>
      </c>
      <c r="FX180">
        <v>300</v>
      </c>
      <c r="FY180">
        <v>47</v>
      </c>
      <c r="FZ180">
        <v>300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0</v>
      </c>
      <c r="HF180">
        <v>0</v>
      </c>
      <c r="HG180">
        <v>0</v>
      </c>
      <c r="HH180">
        <v>0</v>
      </c>
      <c r="HI180">
        <v>0</v>
      </c>
      <c r="HJ180">
        <v>0</v>
      </c>
      <c r="HK180">
        <v>0</v>
      </c>
      <c r="HL180">
        <v>4</v>
      </c>
      <c r="HM180">
        <v>7</v>
      </c>
      <c r="HN180">
        <v>0</v>
      </c>
      <c r="HO180">
        <v>0</v>
      </c>
      <c r="HP180">
        <v>0</v>
      </c>
      <c r="HQ180" s="139">
        <v>0</v>
      </c>
      <c r="HR180" s="140">
        <v>1</v>
      </c>
      <c r="HS180" s="140">
        <v>0</v>
      </c>
      <c r="HT180" s="140">
        <v>0</v>
      </c>
      <c r="HU180" s="140">
        <v>0</v>
      </c>
      <c r="HV180" s="139">
        <v>0</v>
      </c>
      <c r="HW180" s="140">
        <v>0</v>
      </c>
      <c r="HX180" s="140">
        <v>0</v>
      </c>
      <c r="HY180" s="140">
        <v>0</v>
      </c>
      <c r="HZ180" s="140">
        <v>0</v>
      </c>
      <c r="IA180" s="139">
        <v>0</v>
      </c>
      <c r="IB180" s="140">
        <v>0</v>
      </c>
      <c r="IC180" s="140">
        <v>0</v>
      </c>
      <c r="ID180" s="140">
        <v>0</v>
      </c>
      <c r="IE180" s="140">
        <v>0</v>
      </c>
      <c r="IF180" s="139">
        <v>4</v>
      </c>
      <c r="IG180" s="140">
        <v>8</v>
      </c>
      <c r="IH180" s="140">
        <v>0</v>
      </c>
      <c r="II180" s="140">
        <v>0</v>
      </c>
      <c r="IJ180" s="140">
        <v>0</v>
      </c>
      <c r="IK180" s="140">
        <v>0</v>
      </c>
      <c r="IL180" s="140">
        <v>0</v>
      </c>
      <c r="IM180" s="140">
        <v>0</v>
      </c>
      <c r="IN180" s="139">
        <v>0</v>
      </c>
      <c r="IO180" s="140">
        <v>0</v>
      </c>
      <c r="IP180" s="140">
        <v>0</v>
      </c>
      <c r="IQ180" s="140">
        <v>0</v>
      </c>
      <c r="IR180" s="141">
        <v>0</v>
      </c>
      <c r="IS180" s="139">
        <v>2</v>
      </c>
      <c r="IT180" s="141">
        <v>2</v>
      </c>
      <c r="IU180" s="141">
        <v>11</v>
      </c>
      <c r="IV180" s="141">
        <v>1</v>
      </c>
      <c r="IW180" s="180">
        <v>12</v>
      </c>
      <c r="IX180" s="182">
        <v>0.16666666666666666</v>
      </c>
      <c r="IY180" s="182">
        <v>0.16666666666666666</v>
      </c>
      <c r="IZ180" s="183">
        <v>0</v>
      </c>
      <c r="JA180" s="140">
        <v>0</v>
      </c>
      <c r="JB180" s="140">
        <v>0</v>
      </c>
      <c r="JC180" s="1" t="s">
        <v>427</v>
      </c>
      <c r="JD180" s="1" t="s">
        <v>427</v>
      </c>
      <c r="JE180" s="1" t="s">
        <v>427</v>
      </c>
      <c r="JF180" s="1" t="s">
        <v>427</v>
      </c>
      <c r="JG180" s="1">
        <v>0</v>
      </c>
      <c r="JH180" s="1">
        <v>0</v>
      </c>
      <c r="JI180" s="284"/>
      <c r="JM180" s="261"/>
      <c r="JN180" s="262"/>
      <c r="JO180" s="284"/>
      <c r="JP180" s="284"/>
    </row>
    <row r="181" spans="1:276" x14ac:dyDescent="0.25">
      <c r="A181" s="2">
        <f>IF(OR('Table 1'!$L$2="All Regions",'Table 1'!$L$2=" "), 1,IF('Table 1'!$L$2='DATA TEMPLATE 1617'!L181,1,0))</f>
        <v>1</v>
      </c>
      <c r="B181" s="2">
        <f>IF(OR('Table 1'!$L$3="All Disciplines",'Table 1'!$L$3=" "), 1,IF('Table 1'!$L$3='DATA TEMPLATE 1617'!M181,1,0))</f>
        <v>1</v>
      </c>
      <c r="C181" s="2">
        <f>IF(OR('Table 1'!$L$4="All Organisations",'Table 1'!$L$4=" "), 1,IF('Table 1'!$L$4='DATA TEMPLATE 1617'!N181,1,0))</f>
        <v>1</v>
      </c>
      <c r="D181" s="2">
        <f t="shared" si="8"/>
        <v>3</v>
      </c>
      <c r="E181" s="236">
        <f>IF('Table 2'!$L$2="All Diverse Led",$IZ181,IF('Table 2'!$L$2='DATA TEMPLATE 1617'!JG181,4,0))</f>
        <v>0</v>
      </c>
      <c r="F181" s="236">
        <f>IF('Table 2'!$L$2="All Diverse Led",$IZ181,IF('Table 2'!$L$2='DATA TEMPLATE 1617'!JH181,4,0))</f>
        <v>0</v>
      </c>
      <c r="G181" s="237">
        <f t="shared" si="7"/>
        <v>0</v>
      </c>
      <c r="H181" s="1" t="s">
        <v>471</v>
      </c>
      <c r="I181" s="1">
        <v>0</v>
      </c>
      <c r="J181" s="1" t="b">
        <v>0</v>
      </c>
      <c r="K181" s="284">
        <v>179</v>
      </c>
      <c r="L181" t="s">
        <v>439</v>
      </c>
      <c r="M181" t="s">
        <v>436</v>
      </c>
      <c r="N181" s="323" t="s">
        <v>460</v>
      </c>
      <c r="O181" s="76">
        <v>1283220</v>
      </c>
      <c r="P181" s="76">
        <v>2598348</v>
      </c>
      <c r="Q181" s="76">
        <v>327387</v>
      </c>
      <c r="R181" s="76">
        <v>0</v>
      </c>
      <c r="S181" s="76">
        <v>65940</v>
      </c>
      <c r="T181" s="76">
        <v>4274895</v>
      </c>
      <c r="U181">
        <v>2280751</v>
      </c>
      <c r="V181">
        <v>340056</v>
      </c>
      <c r="W181">
        <v>365718</v>
      </c>
      <c r="X181">
        <v>330603</v>
      </c>
      <c r="Y181">
        <v>80000</v>
      </c>
      <c r="AB181">
        <v>947802</v>
      </c>
      <c r="AC181">
        <v>9689</v>
      </c>
      <c r="AD181">
        <v>4354619</v>
      </c>
      <c r="AE181" s="1">
        <v>0</v>
      </c>
      <c r="AF181" s="1">
        <v>0</v>
      </c>
      <c r="AG181" s="1">
        <v>0</v>
      </c>
      <c r="AH181" s="1">
        <v>0</v>
      </c>
      <c r="AI181" s="1">
        <v>0</v>
      </c>
      <c r="AJ181" s="1">
        <v>0</v>
      </c>
      <c r="AK181" s="1">
        <v>0</v>
      </c>
      <c r="AL181" s="1">
        <v>0</v>
      </c>
      <c r="AM181" s="1">
        <v>0</v>
      </c>
      <c r="AN181" s="1">
        <v>0</v>
      </c>
      <c r="AO181" s="1">
        <v>0</v>
      </c>
      <c r="AP181" s="1">
        <v>0</v>
      </c>
      <c r="AQ181" s="1">
        <v>0</v>
      </c>
      <c r="AR181" s="1">
        <v>0</v>
      </c>
      <c r="AS181" s="1">
        <v>0</v>
      </c>
      <c r="AT181" s="1">
        <v>0</v>
      </c>
      <c r="AU181" s="1">
        <v>0</v>
      </c>
      <c r="AV181" s="1">
        <v>0</v>
      </c>
      <c r="AW181" s="1">
        <v>0</v>
      </c>
      <c r="AX181" s="1">
        <v>0</v>
      </c>
      <c r="AY181" s="1">
        <v>0</v>
      </c>
      <c r="AZ181" s="1">
        <v>0</v>
      </c>
      <c r="BA181" s="1">
        <v>0</v>
      </c>
      <c r="BB181" s="1">
        <v>0</v>
      </c>
      <c r="BC181" s="3">
        <v>0</v>
      </c>
      <c r="BD181" s="3">
        <v>0</v>
      </c>
      <c r="BE181" s="3">
        <v>0</v>
      </c>
      <c r="BF181" s="3">
        <v>0</v>
      </c>
      <c r="BG181" s="241">
        <v>0</v>
      </c>
      <c r="BH181" s="242">
        <v>0</v>
      </c>
      <c r="BI181" s="242">
        <v>0</v>
      </c>
      <c r="BJ181" s="243">
        <v>0</v>
      </c>
      <c r="BK181">
        <v>27</v>
      </c>
      <c r="BL181">
        <v>4267</v>
      </c>
      <c r="BM181">
        <v>324696</v>
      </c>
      <c r="BN181">
        <v>704565</v>
      </c>
      <c r="BO181">
        <v>7</v>
      </c>
      <c r="BP181">
        <v>984</v>
      </c>
      <c r="BQ181">
        <v>68136</v>
      </c>
      <c r="BR181">
        <v>69106</v>
      </c>
      <c r="BS181">
        <v>5</v>
      </c>
      <c r="BT181">
        <v>173</v>
      </c>
      <c r="BU181">
        <v>8898</v>
      </c>
      <c r="BV181">
        <v>76877</v>
      </c>
      <c r="BW181">
        <v>0</v>
      </c>
      <c r="BX181">
        <v>0</v>
      </c>
      <c r="BY181">
        <v>0</v>
      </c>
      <c r="BZ181">
        <v>0</v>
      </c>
      <c r="CA181">
        <v>0</v>
      </c>
      <c r="CB181">
        <v>0</v>
      </c>
      <c r="CC181">
        <v>0</v>
      </c>
      <c r="CD181">
        <v>0</v>
      </c>
      <c r="CE181">
        <v>0</v>
      </c>
      <c r="CF181">
        <v>0</v>
      </c>
      <c r="CG181">
        <v>0</v>
      </c>
      <c r="CH181">
        <v>0</v>
      </c>
      <c r="CI181" s="244">
        <v>12</v>
      </c>
      <c r="CJ181" s="244">
        <v>1157</v>
      </c>
      <c r="CK181" s="244">
        <v>77034</v>
      </c>
      <c r="CL181" s="244">
        <v>145983</v>
      </c>
      <c r="CM181" s="241">
        <v>0</v>
      </c>
      <c r="CN181" s="242">
        <v>0</v>
      </c>
      <c r="CO181" s="242">
        <v>0</v>
      </c>
      <c r="CP181" s="243">
        <v>0</v>
      </c>
      <c r="CQ181" s="1">
        <v>2</v>
      </c>
      <c r="CR181" s="1">
        <v>2</v>
      </c>
      <c r="CS181" s="1">
        <v>217</v>
      </c>
      <c r="CT181" s="1">
        <v>0</v>
      </c>
      <c r="CU181" s="1">
        <v>0</v>
      </c>
      <c r="CV181" s="1">
        <v>0</v>
      </c>
      <c r="CW181" s="1">
        <v>0</v>
      </c>
      <c r="CX181" s="1">
        <v>0</v>
      </c>
      <c r="CY181" s="1">
        <v>0</v>
      </c>
      <c r="CZ181" s="1">
        <v>0</v>
      </c>
      <c r="DA181" s="1">
        <v>0</v>
      </c>
      <c r="DB181" s="1">
        <v>0</v>
      </c>
      <c r="DC181" s="1">
        <v>0</v>
      </c>
      <c r="DD181" s="1">
        <v>0</v>
      </c>
      <c r="DE181" s="1">
        <v>0</v>
      </c>
      <c r="DF181" s="1">
        <v>0</v>
      </c>
      <c r="DG181" s="1">
        <v>0</v>
      </c>
      <c r="DH181" s="1">
        <v>0</v>
      </c>
      <c r="DI181" s="1">
        <v>0</v>
      </c>
      <c r="DJ181" s="1">
        <v>0</v>
      </c>
      <c r="DK181" s="1">
        <v>0</v>
      </c>
      <c r="DL181" s="1">
        <v>0</v>
      </c>
      <c r="DM181" s="1">
        <v>0</v>
      </c>
      <c r="DN181" s="1">
        <v>0</v>
      </c>
      <c r="DO181" s="244">
        <v>0</v>
      </c>
      <c r="DP181" s="244">
        <v>0</v>
      </c>
      <c r="DQ181" s="244">
        <v>0</v>
      </c>
      <c r="DR181" s="244">
        <v>0</v>
      </c>
      <c r="DS181" s="241">
        <v>0</v>
      </c>
      <c r="DT181" s="242">
        <v>0</v>
      </c>
      <c r="DU181" s="242">
        <v>0</v>
      </c>
      <c r="DV181" s="243">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s="244">
        <v>0</v>
      </c>
      <c r="EV181" s="244">
        <v>0</v>
      </c>
      <c r="EW181" s="244">
        <v>0</v>
      </c>
      <c r="EX181" s="244">
        <v>0</v>
      </c>
      <c r="EY181" s="241">
        <v>0</v>
      </c>
      <c r="EZ181" s="242">
        <v>0</v>
      </c>
      <c r="FA181" s="242">
        <v>0</v>
      </c>
      <c r="FB181" s="243">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3</v>
      </c>
      <c r="FX181">
        <v>3500</v>
      </c>
      <c r="FY181">
        <v>387</v>
      </c>
      <c r="FZ181">
        <v>1500</v>
      </c>
      <c r="GA181">
        <v>1</v>
      </c>
      <c r="GB181">
        <v>3000</v>
      </c>
      <c r="GC181">
        <v>0</v>
      </c>
      <c r="GD181">
        <v>0</v>
      </c>
      <c r="GE181">
        <v>0</v>
      </c>
      <c r="GF181">
        <v>0</v>
      </c>
      <c r="GG181">
        <v>0</v>
      </c>
      <c r="GH181">
        <v>0</v>
      </c>
      <c r="GI181">
        <v>0</v>
      </c>
      <c r="GJ181">
        <v>0</v>
      </c>
      <c r="GK181">
        <v>0</v>
      </c>
      <c r="GL181">
        <v>0</v>
      </c>
      <c r="GM181">
        <v>3</v>
      </c>
      <c r="GN181">
        <v>76988</v>
      </c>
      <c r="GO181">
        <v>8</v>
      </c>
      <c r="GP181">
        <v>76988</v>
      </c>
      <c r="GQ181">
        <v>0</v>
      </c>
      <c r="GR181">
        <v>0</v>
      </c>
      <c r="GS181">
        <v>33550</v>
      </c>
      <c r="GT181">
        <v>70000</v>
      </c>
      <c r="GU181">
        <v>0</v>
      </c>
      <c r="GV181">
        <v>0</v>
      </c>
      <c r="GW181">
        <v>4</v>
      </c>
      <c r="GX181">
        <v>1673</v>
      </c>
      <c r="GY181">
        <v>0</v>
      </c>
      <c r="GZ181">
        <v>0</v>
      </c>
      <c r="HA181">
        <v>0</v>
      </c>
      <c r="HB181">
        <v>0</v>
      </c>
      <c r="HC181">
        <v>0</v>
      </c>
      <c r="HD181">
        <v>0</v>
      </c>
      <c r="HE181">
        <v>0</v>
      </c>
      <c r="HF181">
        <v>0</v>
      </c>
      <c r="HG181">
        <v>0</v>
      </c>
      <c r="HH181">
        <v>0</v>
      </c>
      <c r="HI181">
        <v>0</v>
      </c>
      <c r="HJ181">
        <v>0</v>
      </c>
      <c r="HK181">
        <v>0</v>
      </c>
      <c r="HL181">
        <v>6</v>
      </c>
      <c r="HM181">
        <v>3</v>
      </c>
      <c r="HN181">
        <v>0</v>
      </c>
      <c r="HO181">
        <v>2</v>
      </c>
      <c r="HP181">
        <v>0</v>
      </c>
      <c r="HQ181" s="139">
        <v>3</v>
      </c>
      <c r="HR181" s="140">
        <v>2</v>
      </c>
      <c r="HS181" s="140">
        <v>0</v>
      </c>
      <c r="HT181" s="140">
        <v>1</v>
      </c>
      <c r="HU181" s="140">
        <v>0</v>
      </c>
      <c r="HV181" s="139">
        <v>2</v>
      </c>
      <c r="HW181" s="140">
        <v>1</v>
      </c>
      <c r="HX181" s="140">
        <v>0</v>
      </c>
      <c r="HY181" s="140">
        <v>0</v>
      </c>
      <c r="HZ181" s="140">
        <v>0</v>
      </c>
      <c r="IA181" s="139">
        <v>0</v>
      </c>
      <c r="IB181" s="140">
        <v>0</v>
      </c>
      <c r="IC181" s="140">
        <v>0</v>
      </c>
      <c r="ID181" s="140">
        <v>0</v>
      </c>
      <c r="IE181" s="140">
        <v>0</v>
      </c>
      <c r="IF181" s="139">
        <v>11</v>
      </c>
      <c r="IG181" s="140">
        <v>6</v>
      </c>
      <c r="IH181" s="140">
        <v>0</v>
      </c>
      <c r="II181" s="140">
        <v>3</v>
      </c>
      <c r="IJ181" s="140">
        <v>0</v>
      </c>
      <c r="IK181" s="140">
        <v>0</v>
      </c>
      <c r="IL181" s="140">
        <v>0</v>
      </c>
      <c r="IM181" s="140">
        <v>0</v>
      </c>
      <c r="IN181" s="139">
        <v>0</v>
      </c>
      <c r="IO181" s="140">
        <v>0</v>
      </c>
      <c r="IP181" s="140">
        <v>0</v>
      </c>
      <c r="IQ181" s="140">
        <v>0</v>
      </c>
      <c r="IR181" s="141">
        <v>0</v>
      </c>
      <c r="IS181" s="139">
        <v>0</v>
      </c>
      <c r="IT181" s="141">
        <v>2</v>
      </c>
      <c r="IU181" s="141">
        <v>11</v>
      </c>
      <c r="IV181" s="141">
        <v>9</v>
      </c>
      <c r="IW181" s="180">
        <v>20</v>
      </c>
      <c r="IX181" s="182">
        <v>0.1</v>
      </c>
      <c r="IY181" s="182">
        <v>0</v>
      </c>
      <c r="IZ181" s="183">
        <v>0</v>
      </c>
      <c r="JA181" s="140">
        <v>0</v>
      </c>
      <c r="JB181" s="140">
        <v>0</v>
      </c>
      <c r="JC181" s="1" t="s">
        <v>427</v>
      </c>
      <c r="JD181" s="1" t="s">
        <v>427</v>
      </c>
      <c r="JE181" s="1" t="s">
        <v>427</v>
      </c>
      <c r="JF181" s="1" t="s">
        <v>427</v>
      </c>
      <c r="JG181" s="1">
        <v>0</v>
      </c>
      <c r="JH181" s="1">
        <v>0</v>
      </c>
      <c r="JI181" s="284"/>
      <c r="JM181" s="261"/>
      <c r="JN181" s="262"/>
      <c r="JO181" s="284"/>
      <c r="JP181" s="284"/>
    </row>
    <row r="182" spans="1:276" x14ac:dyDescent="0.25">
      <c r="A182" s="2">
        <f>IF(OR('Table 1'!$L$2="All Regions",'Table 1'!$L$2=" "), 1,IF('Table 1'!$L$2='DATA TEMPLATE 1617'!L182,1,0))</f>
        <v>1</v>
      </c>
      <c r="B182" s="2">
        <f>IF(OR('Table 1'!$L$3="All Disciplines",'Table 1'!$L$3=" "), 1,IF('Table 1'!$L$3='DATA TEMPLATE 1617'!M182,1,0))</f>
        <v>1</v>
      </c>
      <c r="C182" s="2">
        <f>IF(OR('Table 1'!$L$4="All Organisations",'Table 1'!$L$4=" "), 1,IF('Table 1'!$L$4='DATA TEMPLATE 1617'!N182,1,0))</f>
        <v>1</v>
      </c>
      <c r="D182" s="2">
        <f t="shared" si="8"/>
        <v>3</v>
      </c>
      <c r="E182" s="236">
        <f>IF('Table 2'!$L$2="All Diverse Led",$IZ182,IF('Table 2'!$L$2='DATA TEMPLATE 1617'!JG182,4,0))</f>
        <v>0</v>
      </c>
      <c r="F182" s="236">
        <f>IF('Table 2'!$L$2="All Diverse Led",$IZ182,IF('Table 2'!$L$2='DATA TEMPLATE 1617'!JH182,4,0))</f>
        <v>0</v>
      </c>
      <c r="G182" s="237">
        <f t="shared" si="7"/>
        <v>0</v>
      </c>
      <c r="H182" s="1" t="s">
        <v>471</v>
      </c>
      <c r="I182" s="1">
        <v>0</v>
      </c>
      <c r="J182" s="1" t="b">
        <v>0</v>
      </c>
      <c r="K182" s="284">
        <v>180</v>
      </c>
      <c r="L182" t="s">
        <v>439</v>
      </c>
      <c r="M182" t="s">
        <v>437</v>
      </c>
      <c r="N182" s="323" t="s">
        <v>459</v>
      </c>
      <c r="O182" s="76">
        <v>83380</v>
      </c>
      <c r="P182" s="76">
        <v>168214</v>
      </c>
      <c r="Q182" s="76">
        <v>26561</v>
      </c>
      <c r="R182" s="76">
        <v>0</v>
      </c>
      <c r="S182" s="76">
        <v>0</v>
      </c>
      <c r="T182" s="76">
        <v>278155</v>
      </c>
      <c r="U182">
        <v>128223</v>
      </c>
      <c r="V182">
        <v>1560</v>
      </c>
      <c r="W182">
        <v>27429</v>
      </c>
      <c r="X182">
        <v>6050</v>
      </c>
      <c r="Y182">
        <v>0</v>
      </c>
      <c r="AB182">
        <v>126948</v>
      </c>
      <c r="AC182">
        <v>0</v>
      </c>
      <c r="AD182">
        <v>290210</v>
      </c>
      <c r="AE182" s="1">
        <v>43</v>
      </c>
      <c r="AF182" s="1">
        <v>42</v>
      </c>
      <c r="AG182" s="1">
        <v>3422</v>
      </c>
      <c r="AH182" s="1">
        <v>1781</v>
      </c>
      <c r="AI182" s="1">
        <v>2</v>
      </c>
      <c r="AJ182" s="1">
        <v>2</v>
      </c>
      <c r="AK182" s="1">
        <v>0</v>
      </c>
      <c r="AL182" s="1">
        <v>200</v>
      </c>
      <c r="AM182" s="1">
        <v>1</v>
      </c>
      <c r="AN182" s="1">
        <v>1</v>
      </c>
      <c r="AO182" s="1">
        <v>0</v>
      </c>
      <c r="AP182" s="1">
        <v>200</v>
      </c>
      <c r="AQ182" s="1">
        <v>4</v>
      </c>
      <c r="AR182" s="1">
        <v>4</v>
      </c>
      <c r="AS182" s="1">
        <v>395</v>
      </c>
      <c r="AT182" s="1">
        <v>0</v>
      </c>
      <c r="AU182" s="1">
        <v>0</v>
      </c>
      <c r="AV182" s="1">
        <v>0</v>
      </c>
      <c r="AW182" s="1">
        <v>0</v>
      </c>
      <c r="AX182" s="1">
        <v>0</v>
      </c>
      <c r="AY182" s="1">
        <v>0</v>
      </c>
      <c r="AZ182" s="1">
        <v>0</v>
      </c>
      <c r="BA182" s="1">
        <v>0</v>
      </c>
      <c r="BB182" s="1">
        <v>0</v>
      </c>
      <c r="BC182" s="3">
        <v>3</v>
      </c>
      <c r="BD182" s="3">
        <v>3</v>
      </c>
      <c r="BE182" s="3">
        <v>0</v>
      </c>
      <c r="BF182" s="3">
        <v>400</v>
      </c>
      <c r="BG182" s="241">
        <v>4</v>
      </c>
      <c r="BH182" s="242">
        <v>4</v>
      </c>
      <c r="BI182" s="242">
        <v>395</v>
      </c>
      <c r="BJ182" s="243">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s="244">
        <v>0</v>
      </c>
      <c r="CJ182" s="244">
        <v>0</v>
      </c>
      <c r="CK182" s="244">
        <v>0</v>
      </c>
      <c r="CL182" s="244">
        <v>0</v>
      </c>
      <c r="CM182" s="241">
        <v>0</v>
      </c>
      <c r="CN182" s="242">
        <v>0</v>
      </c>
      <c r="CO182" s="242">
        <v>0</v>
      </c>
      <c r="CP182" s="243">
        <v>0</v>
      </c>
      <c r="CQ182" s="1">
        <v>0</v>
      </c>
      <c r="CR182" s="1">
        <v>0</v>
      </c>
      <c r="CS182" s="1">
        <v>0</v>
      </c>
      <c r="CT182" s="1">
        <v>0</v>
      </c>
      <c r="CU182" s="1">
        <v>0</v>
      </c>
      <c r="CV182" s="1">
        <v>0</v>
      </c>
      <c r="CW182" s="1">
        <v>0</v>
      </c>
      <c r="CX182" s="1">
        <v>0</v>
      </c>
      <c r="CY182" s="1">
        <v>0</v>
      </c>
      <c r="CZ182" s="1">
        <v>0</v>
      </c>
      <c r="DA182" s="1">
        <v>0</v>
      </c>
      <c r="DB182" s="1">
        <v>0</v>
      </c>
      <c r="DC182" s="1">
        <v>0</v>
      </c>
      <c r="DD182" s="1">
        <v>0</v>
      </c>
      <c r="DE182" s="1">
        <v>0</v>
      </c>
      <c r="DF182" s="1">
        <v>0</v>
      </c>
      <c r="DG182" s="1">
        <v>0</v>
      </c>
      <c r="DH182" s="1">
        <v>0</v>
      </c>
      <c r="DI182" s="1">
        <v>0</v>
      </c>
      <c r="DJ182" s="1">
        <v>0</v>
      </c>
      <c r="DK182" s="1">
        <v>0</v>
      </c>
      <c r="DL182" s="1">
        <v>0</v>
      </c>
      <c r="DM182" s="1">
        <v>0</v>
      </c>
      <c r="DN182" s="1">
        <v>0</v>
      </c>
      <c r="DO182" s="244">
        <v>0</v>
      </c>
      <c r="DP182" s="244">
        <v>0</v>
      </c>
      <c r="DQ182" s="244">
        <v>0</v>
      </c>
      <c r="DR182" s="244">
        <v>0</v>
      </c>
      <c r="DS182" s="241">
        <v>0</v>
      </c>
      <c r="DT182" s="242">
        <v>0</v>
      </c>
      <c r="DU182" s="242">
        <v>0</v>
      </c>
      <c r="DV182" s="243">
        <v>0</v>
      </c>
      <c r="DW182">
        <v>1</v>
      </c>
      <c r="DX182">
        <v>2</v>
      </c>
      <c r="DY182">
        <v>0</v>
      </c>
      <c r="DZ182">
        <v>1781</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s="244">
        <v>0</v>
      </c>
      <c r="EV182" s="244">
        <v>0</v>
      </c>
      <c r="EW182" s="244">
        <v>0</v>
      </c>
      <c r="EX182" s="244">
        <v>0</v>
      </c>
      <c r="EY182" s="241">
        <v>0</v>
      </c>
      <c r="EZ182" s="242">
        <v>0</v>
      </c>
      <c r="FA182" s="242">
        <v>0</v>
      </c>
      <c r="FB182" s="243">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4864</v>
      </c>
      <c r="GU182">
        <v>0</v>
      </c>
      <c r="GV182">
        <v>0</v>
      </c>
      <c r="GW182">
        <v>0</v>
      </c>
      <c r="GX182">
        <v>0</v>
      </c>
      <c r="GY182">
        <v>3</v>
      </c>
      <c r="GZ182">
        <v>1584</v>
      </c>
      <c r="HA182">
        <v>1</v>
      </c>
      <c r="HB182">
        <v>115</v>
      </c>
      <c r="HC182">
        <v>0</v>
      </c>
      <c r="HD182">
        <v>0</v>
      </c>
      <c r="HE182">
        <v>0</v>
      </c>
      <c r="HF182">
        <v>0</v>
      </c>
      <c r="HG182">
        <v>8</v>
      </c>
      <c r="HH182">
        <v>0</v>
      </c>
      <c r="HI182">
        <v>1</v>
      </c>
      <c r="HJ182">
        <v>1</v>
      </c>
      <c r="HK182">
        <v>0</v>
      </c>
      <c r="HL182">
        <v>5</v>
      </c>
      <c r="HM182">
        <v>4</v>
      </c>
      <c r="HN182">
        <v>0</v>
      </c>
      <c r="HO182">
        <v>0</v>
      </c>
      <c r="HP182">
        <v>0</v>
      </c>
      <c r="HQ182" s="139">
        <v>1</v>
      </c>
      <c r="HR182" s="140">
        <v>0</v>
      </c>
      <c r="HS182" s="140">
        <v>0</v>
      </c>
      <c r="HT182" s="140">
        <v>0</v>
      </c>
      <c r="HU182" s="140">
        <v>0</v>
      </c>
      <c r="HV182" s="139">
        <v>0</v>
      </c>
      <c r="HW182" s="140">
        <v>0</v>
      </c>
      <c r="HX182" s="140">
        <v>0</v>
      </c>
      <c r="HY182" s="140">
        <v>0</v>
      </c>
      <c r="HZ182" s="140">
        <v>0</v>
      </c>
      <c r="IA182" s="139">
        <v>0</v>
      </c>
      <c r="IB182" s="140">
        <v>0</v>
      </c>
      <c r="IC182" s="140">
        <v>0</v>
      </c>
      <c r="ID182" s="140">
        <v>0</v>
      </c>
      <c r="IE182" s="140">
        <v>0</v>
      </c>
      <c r="IF182" s="139">
        <v>6</v>
      </c>
      <c r="IG182" s="140">
        <v>4</v>
      </c>
      <c r="IH182" s="140">
        <v>0</v>
      </c>
      <c r="II182" s="140">
        <v>0</v>
      </c>
      <c r="IJ182" s="140">
        <v>0</v>
      </c>
      <c r="IK182" s="140">
        <v>0</v>
      </c>
      <c r="IL182" s="140">
        <v>0</v>
      </c>
      <c r="IM182" s="140">
        <v>0</v>
      </c>
      <c r="IN182" s="139">
        <v>0</v>
      </c>
      <c r="IO182" s="140">
        <v>0</v>
      </c>
      <c r="IP182" s="140">
        <v>0</v>
      </c>
      <c r="IQ182" s="140">
        <v>0</v>
      </c>
      <c r="IR182" s="141">
        <v>0</v>
      </c>
      <c r="IS182" s="139">
        <v>0</v>
      </c>
      <c r="IT182" s="141">
        <v>2</v>
      </c>
      <c r="IU182" s="141">
        <v>9</v>
      </c>
      <c r="IV182" s="141">
        <v>1</v>
      </c>
      <c r="IW182" s="180">
        <v>10</v>
      </c>
      <c r="IX182" s="182">
        <v>0.2</v>
      </c>
      <c r="IY182" s="182">
        <v>0</v>
      </c>
      <c r="IZ182" s="183">
        <v>0</v>
      </c>
      <c r="JA182" s="140">
        <v>0</v>
      </c>
      <c r="JB182" s="140">
        <v>0</v>
      </c>
      <c r="JC182" s="1" t="s">
        <v>427</v>
      </c>
      <c r="JD182" s="1" t="s">
        <v>427</v>
      </c>
      <c r="JE182" s="1" t="s">
        <v>427</v>
      </c>
      <c r="JF182" s="1" t="s">
        <v>427</v>
      </c>
      <c r="JG182" s="1">
        <v>0</v>
      </c>
      <c r="JH182" s="1">
        <v>0</v>
      </c>
      <c r="JI182" s="284"/>
      <c r="JM182" s="261"/>
      <c r="JN182" s="262"/>
      <c r="JO182" s="284"/>
      <c r="JP182" s="284"/>
    </row>
    <row r="183" spans="1:276" x14ac:dyDescent="0.25">
      <c r="A183" s="2">
        <f>IF(OR('Table 1'!$L$2="All Regions",'Table 1'!$L$2=" "), 1,IF('Table 1'!$L$2='DATA TEMPLATE 1617'!L183,1,0))</f>
        <v>1</v>
      </c>
      <c r="B183" s="2">
        <f>IF(OR('Table 1'!$L$3="All Disciplines",'Table 1'!$L$3=" "), 1,IF('Table 1'!$L$3='DATA TEMPLATE 1617'!M183,1,0))</f>
        <v>1</v>
      </c>
      <c r="C183" s="2">
        <f>IF(OR('Table 1'!$L$4="All Organisations",'Table 1'!$L$4=" "), 1,IF('Table 1'!$L$4='DATA TEMPLATE 1617'!N183,1,0))</f>
        <v>1</v>
      </c>
      <c r="D183" s="2">
        <f t="shared" si="8"/>
        <v>3</v>
      </c>
      <c r="E183" s="236">
        <f>IF('Table 2'!$L$2="All Diverse Led",$IZ183,IF('Table 2'!$L$2='DATA TEMPLATE 1617'!JG183,4,0))</f>
        <v>0</v>
      </c>
      <c r="F183" s="236">
        <f>IF('Table 2'!$L$2="All Diverse Led",$IZ183,IF('Table 2'!$L$2='DATA TEMPLATE 1617'!JH183,4,0))</f>
        <v>0</v>
      </c>
      <c r="G183" s="237">
        <f t="shared" si="7"/>
        <v>0</v>
      </c>
      <c r="H183" s="1" t="s">
        <v>471</v>
      </c>
      <c r="I183" s="1">
        <v>0</v>
      </c>
      <c r="J183" s="1" t="b">
        <v>0</v>
      </c>
      <c r="K183" s="284">
        <v>181</v>
      </c>
      <c r="L183" t="s">
        <v>439</v>
      </c>
      <c r="M183" t="s">
        <v>440</v>
      </c>
      <c r="N183" s="323" t="s">
        <v>460</v>
      </c>
      <c r="O183" s="76">
        <v>760508</v>
      </c>
      <c r="P183" s="76">
        <v>100579</v>
      </c>
      <c r="Q183" s="76">
        <v>21231</v>
      </c>
      <c r="R183" s="76">
        <v>230491</v>
      </c>
      <c r="S183" s="76">
        <v>607692</v>
      </c>
      <c r="T183" s="76">
        <v>1720501</v>
      </c>
      <c r="U183">
        <v>63643</v>
      </c>
      <c r="V183">
        <v>55033</v>
      </c>
      <c r="W183">
        <v>25422</v>
      </c>
      <c r="X183">
        <v>0</v>
      </c>
      <c r="Y183">
        <v>32539</v>
      </c>
      <c r="AB183">
        <v>410894</v>
      </c>
      <c r="AC183">
        <v>0</v>
      </c>
      <c r="AD183">
        <v>587531</v>
      </c>
      <c r="AE183" s="1">
        <v>0</v>
      </c>
      <c r="AF183" s="1">
        <v>0</v>
      </c>
      <c r="AG183" s="1">
        <v>0</v>
      </c>
      <c r="AH183" s="1">
        <v>0</v>
      </c>
      <c r="AI183" s="1">
        <v>0</v>
      </c>
      <c r="AJ183" s="1">
        <v>0</v>
      </c>
      <c r="AK183" s="1">
        <v>0</v>
      </c>
      <c r="AL183" s="1">
        <v>0</v>
      </c>
      <c r="AM183" s="1">
        <v>0</v>
      </c>
      <c r="AN183" s="1">
        <v>0</v>
      </c>
      <c r="AO183" s="1">
        <v>0</v>
      </c>
      <c r="AP183" s="1">
        <v>0</v>
      </c>
      <c r="AQ183" s="1">
        <v>0</v>
      </c>
      <c r="AR183" s="1">
        <v>0</v>
      </c>
      <c r="AS183" s="1">
        <v>0</v>
      </c>
      <c r="AT183" s="1">
        <v>0</v>
      </c>
      <c r="AU183" s="1">
        <v>0</v>
      </c>
      <c r="AV183" s="1">
        <v>0</v>
      </c>
      <c r="AW183" s="1">
        <v>0</v>
      </c>
      <c r="AX183" s="1">
        <v>0</v>
      </c>
      <c r="AY183" s="1">
        <v>0</v>
      </c>
      <c r="AZ183" s="1">
        <v>0</v>
      </c>
      <c r="BA183" s="1">
        <v>0</v>
      </c>
      <c r="BB183" s="1">
        <v>0</v>
      </c>
      <c r="BC183" s="3">
        <v>0</v>
      </c>
      <c r="BD183" s="3">
        <v>0</v>
      </c>
      <c r="BE183" s="3">
        <v>0</v>
      </c>
      <c r="BF183" s="3">
        <v>0</v>
      </c>
      <c r="BG183" s="241">
        <v>0</v>
      </c>
      <c r="BH183" s="242">
        <v>0</v>
      </c>
      <c r="BI183" s="242">
        <v>0</v>
      </c>
      <c r="BJ183" s="243">
        <v>0</v>
      </c>
      <c r="BK183">
        <v>7</v>
      </c>
      <c r="BL183">
        <v>280</v>
      </c>
      <c r="BM183">
        <v>316</v>
      </c>
      <c r="BN183">
        <v>56843</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s="244">
        <v>0</v>
      </c>
      <c r="CJ183" s="244">
        <v>0</v>
      </c>
      <c r="CK183" s="244">
        <v>0</v>
      </c>
      <c r="CL183" s="244">
        <v>0</v>
      </c>
      <c r="CM183" s="241">
        <v>0</v>
      </c>
      <c r="CN183" s="242">
        <v>0</v>
      </c>
      <c r="CO183" s="242">
        <v>0</v>
      </c>
      <c r="CP183" s="243">
        <v>0</v>
      </c>
      <c r="CQ183" s="1">
        <v>0</v>
      </c>
      <c r="CR183" s="1">
        <v>0</v>
      </c>
      <c r="CS183" s="1">
        <v>0</v>
      </c>
      <c r="CT183" s="1">
        <v>0</v>
      </c>
      <c r="CU183" s="1">
        <v>0</v>
      </c>
      <c r="CV183" s="1">
        <v>0</v>
      </c>
      <c r="CW183" s="1">
        <v>0</v>
      </c>
      <c r="CX183" s="1">
        <v>0</v>
      </c>
      <c r="CY183" s="1">
        <v>0</v>
      </c>
      <c r="CZ183" s="1">
        <v>0</v>
      </c>
      <c r="DA183" s="1">
        <v>0</v>
      </c>
      <c r="DB183" s="1">
        <v>0</v>
      </c>
      <c r="DC183" s="1">
        <v>0</v>
      </c>
      <c r="DD183" s="1">
        <v>0</v>
      </c>
      <c r="DE183" s="1">
        <v>0</v>
      </c>
      <c r="DF183" s="1">
        <v>0</v>
      </c>
      <c r="DG183" s="1">
        <v>0</v>
      </c>
      <c r="DH183" s="1">
        <v>0</v>
      </c>
      <c r="DI183" s="1">
        <v>0</v>
      </c>
      <c r="DJ183" s="1">
        <v>0</v>
      </c>
      <c r="DK183" s="1">
        <v>0</v>
      </c>
      <c r="DL183" s="1">
        <v>0</v>
      </c>
      <c r="DM183" s="1">
        <v>0</v>
      </c>
      <c r="DN183" s="1">
        <v>0</v>
      </c>
      <c r="DO183" s="244">
        <v>0</v>
      </c>
      <c r="DP183" s="244">
        <v>0</v>
      </c>
      <c r="DQ183" s="244">
        <v>0</v>
      </c>
      <c r="DR183" s="244">
        <v>0</v>
      </c>
      <c r="DS183" s="241">
        <v>0</v>
      </c>
      <c r="DT183" s="242">
        <v>0</v>
      </c>
      <c r="DU183" s="242">
        <v>0</v>
      </c>
      <c r="DV183" s="243">
        <v>0</v>
      </c>
      <c r="DW183">
        <v>1</v>
      </c>
      <c r="DX183">
        <v>2</v>
      </c>
      <c r="DY183">
        <v>109</v>
      </c>
      <c r="DZ183">
        <v>1771</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s="244">
        <v>0</v>
      </c>
      <c r="EV183" s="244">
        <v>0</v>
      </c>
      <c r="EW183" s="244">
        <v>0</v>
      </c>
      <c r="EX183" s="244">
        <v>0</v>
      </c>
      <c r="EY183" s="241">
        <v>0</v>
      </c>
      <c r="EZ183" s="242">
        <v>0</v>
      </c>
      <c r="FA183" s="242">
        <v>0</v>
      </c>
      <c r="FB183" s="243">
        <v>0</v>
      </c>
      <c r="FC183">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0</v>
      </c>
      <c r="FY183">
        <v>0</v>
      </c>
      <c r="FZ183">
        <v>0</v>
      </c>
      <c r="GA183">
        <v>0</v>
      </c>
      <c r="GB183">
        <v>0</v>
      </c>
      <c r="GC183">
        <v>0</v>
      </c>
      <c r="GD183">
        <v>0</v>
      </c>
      <c r="GE183">
        <v>0</v>
      </c>
      <c r="GF183">
        <v>0</v>
      </c>
      <c r="GG183">
        <v>0</v>
      </c>
      <c r="GH183">
        <v>0</v>
      </c>
      <c r="GI183">
        <v>2</v>
      </c>
      <c r="GJ183">
        <v>100</v>
      </c>
      <c r="GK183">
        <v>0</v>
      </c>
      <c r="GL183">
        <v>0</v>
      </c>
      <c r="GM183">
        <v>0</v>
      </c>
      <c r="GN183">
        <v>0</v>
      </c>
      <c r="GO183">
        <v>0</v>
      </c>
      <c r="GP183">
        <v>0</v>
      </c>
      <c r="GQ183">
        <v>0</v>
      </c>
      <c r="GR183">
        <v>0</v>
      </c>
      <c r="GS183">
        <v>0</v>
      </c>
      <c r="GT183">
        <v>0</v>
      </c>
      <c r="GU183">
        <v>0</v>
      </c>
      <c r="GV183">
        <v>0</v>
      </c>
      <c r="GW183">
        <v>0</v>
      </c>
      <c r="GX183">
        <v>0</v>
      </c>
      <c r="GY183">
        <v>0</v>
      </c>
      <c r="GZ183">
        <v>0</v>
      </c>
      <c r="HA183">
        <v>0</v>
      </c>
      <c r="HB183">
        <v>0</v>
      </c>
      <c r="HC183">
        <v>0</v>
      </c>
      <c r="HD183">
        <v>0</v>
      </c>
      <c r="HE183">
        <v>0</v>
      </c>
      <c r="HF183">
        <v>0</v>
      </c>
      <c r="HG183">
        <v>0</v>
      </c>
      <c r="HH183">
        <v>0</v>
      </c>
      <c r="HI183">
        <v>0</v>
      </c>
      <c r="HJ183">
        <v>0</v>
      </c>
      <c r="HK183">
        <v>0</v>
      </c>
      <c r="HL183">
        <v>5</v>
      </c>
      <c r="HM183">
        <v>5</v>
      </c>
      <c r="HN183">
        <v>0</v>
      </c>
      <c r="HO183">
        <v>0</v>
      </c>
      <c r="HP183">
        <v>0</v>
      </c>
      <c r="HQ183" s="139">
        <v>4</v>
      </c>
      <c r="HR183" s="140">
        <v>2</v>
      </c>
      <c r="HS183" s="140">
        <v>0</v>
      </c>
      <c r="HT183" s="140">
        <v>0</v>
      </c>
      <c r="HU183" s="140">
        <v>0</v>
      </c>
      <c r="HV183" s="139">
        <v>0</v>
      </c>
      <c r="HW183" s="140">
        <v>0</v>
      </c>
      <c r="HX183" s="140">
        <v>0</v>
      </c>
      <c r="HY183" s="140">
        <v>0</v>
      </c>
      <c r="HZ183" s="140">
        <v>0</v>
      </c>
      <c r="IA183" s="139">
        <v>0</v>
      </c>
      <c r="IB183" s="140">
        <v>0</v>
      </c>
      <c r="IC183" s="140">
        <v>0</v>
      </c>
      <c r="ID183" s="140">
        <v>0</v>
      </c>
      <c r="IE183" s="140">
        <v>0</v>
      </c>
      <c r="IF183" s="139">
        <v>9</v>
      </c>
      <c r="IG183" s="140">
        <v>7</v>
      </c>
      <c r="IH183" s="140">
        <v>0</v>
      </c>
      <c r="II183" s="140">
        <v>0</v>
      </c>
      <c r="IJ183" s="140">
        <v>0</v>
      </c>
      <c r="IK183" s="140">
        <v>1</v>
      </c>
      <c r="IL183" s="140">
        <v>0</v>
      </c>
      <c r="IM183" s="140">
        <v>0</v>
      </c>
      <c r="IN183" s="139">
        <v>1</v>
      </c>
      <c r="IO183" s="140">
        <v>0</v>
      </c>
      <c r="IP183" s="140">
        <v>0</v>
      </c>
      <c r="IQ183" s="140">
        <v>0</v>
      </c>
      <c r="IR183" s="141">
        <v>0</v>
      </c>
      <c r="IS183" s="139">
        <v>1</v>
      </c>
      <c r="IT183" s="141">
        <v>1</v>
      </c>
      <c r="IU183" s="141">
        <v>10</v>
      </c>
      <c r="IV183" s="141">
        <v>6</v>
      </c>
      <c r="IW183" s="180">
        <v>16</v>
      </c>
      <c r="IX183" s="182">
        <v>0.125</v>
      </c>
      <c r="IY183" s="182">
        <v>6.25E-2</v>
      </c>
      <c r="IZ183" s="183">
        <v>0</v>
      </c>
      <c r="JA183" s="140">
        <v>0</v>
      </c>
      <c r="JB183" s="140">
        <v>0</v>
      </c>
      <c r="JC183" s="1" t="s">
        <v>427</v>
      </c>
      <c r="JD183" s="1" t="s">
        <v>427</v>
      </c>
      <c r="JE183" s="1" t="s">
        <v>427</v>
      </c>
      <c r="JF183" s="1" t="s">
        <v>427</v>
      </c>
      <c r="JG183" s="1">
        <v>0</v>
      </c>
      <c r="JH183" s="1">
        <v>0</v>
      </c>
      <c r="JI183" s="284"/>
      <c r="JM183" s="261"/>
      <c r="JN183" s="262"/>
      <c r="JO183" s="284"/>
      <c r="JP183" s="284"/>
    </row>
    <row r="184" spans="1:276" x14ac:dyDescent="0.25">
      <c r="A184" s="2">
        <f>IF(OR('Table 1'!$L$2="All Regions",'Table 1'!$L$2=" "), 1,IF('Table 1'!$L$2='DATA TEMPLATE 1617'!L184,1,0))</f>
        <v>1</v>
      </c>
      <c r="B184" s="2">
        <f>IF(OR('Table 1'!$L$3="All Disciplines",'Table 1'!$L$3=" "), 1,IF('Table 1'!$L$3='DATA TEMPLATE 1617'!M184,1,0))</f>
        <v>1</v>
      </c>
      <c r="C184" s="2">
        <f>IF(OR('Table 1'!$L$4="All Organisations",'Table 1'!$L$4=" "), 1,IF('Table 1'!$L$4='DATA TEMPLATE 1617'!N184,1,0))</f>
        <v>1</v>
      </c>
      <c r="D184" s="2">
        <f t="shared" si="8"/>
        <v>3</v>
      </c>
      <c r="E184" s="236">
        <f>IF('Table 2'!$L$2="All Diverse Led",$IZ184,IF('Table 2'!$L$2='DATA TEMPLATE 1617'!JG184,4,0))</f>
        <v>0</v>
      </c>
      <c r="F184" s="236">
        <f>IF('Table 2'!$L$2="All Diverse Led",$IZ184,IF('Table 2'!$L$2='DATA TEMPLATE 1617'!JH184,4,0))</f>
        <v>0</v>
      </c>
      <c r="G184" s="237">
        <f t="shared" si="7"/>
        <v>0</v>
      </c>
      <c r="H184" s="1" t="s">
        <v>471</v>
      </c>
      <c r="I184" s="1">
        <v>0</v>
      </c>
      <c r="J184" s="1" t="b">
        <v>0</v>
      </c>
      <c r="K184" s="284">
        <v>182</v>
      </c>
      <c r="L184" t="s">
        <v>439</v>
      </c>
      <c r="M184" t="s">
        <v>443</v>
      </c>
      <c r="N184" s="323" t="s">
        <v>459</v>
      </c>
      <c r="O184" s="76">
        <v>110662</v>
      </c>
      <c r="P184" s="76">
        <v>334337</v>
      </c>
      <c r="Q184" s="76">
        <v>138295</v>
      </c>
      <c r="R184" s="76">
        <v>16460</v>
      </c>
      <c r="S184" s="76">
        <v>3708</v>
      </c>
      <c r="T184" s="76">
        <v>603462</v>
      </c>
      <c r="U184">
        <v>128565</v>
      </c>
      <c r="V184">
        <v>38245</v>
      </c>
      <c r="W184">
        <v>248450</v>
      </c>
      <c r="X184">
        <v>27139</v>
      </c>
      <c r="Y184">
        <v>15615</v>
      </c>
      <c r="AB184">
        <v>87006</v>
      </c>
      <c r="AC184">
        <v>5451</v>
      </c>
      <c r="AD184">
        <v>550471</v>
      </c>
      <c r="AE184" s="1">
        <v>17</v>
      </c>
      <c r="AF184" s="1">
        <v>24</v>
      </c>
      <c r="AG184" s="1">
        <v>2626</v>
      </c>
      <c r="AH184" s="1">
        <v>14610</v>
      </c>
      <c r="AI184" s="1">
        <v>0</v>
      </c>
      <c r="AJ184" s="1">
        <v>0</v>
      </c>
      <c r="AK184" s="1">
        <v>0</v>
      </c>
      <c r="AL184" s="1">
        <v>0</v>
      </c>
      <c r="AM184" s="1">
        <v>0</v>
      </c>
      <c r="AN184" s="1">
        <v>0</v>
      </c>
      <c r="AO184" s="1">
        <v>0</v>
      </c>
      <c r="AP184" s="1">
        <v>0</v>
      </c>
      <c r="AQ184" s="1">
        <v>8</v>
      </c>
      <c r="AR184" s="1">
        <v>8</v>
      </c>
      <c r="AS184" s="1">
        <v>369</v>
      </c>
      <c r="AT184" s="1">
        <v>14460</v>
      </c>
      <c r="AU184" s="1">
        <v>0</v>
      </c>
      <c r="AV184" s="1">
        <v>0</v>
      </c>
      <c r="AW184" s="1">
        <v>0</v>
      </c>
      <c r="AX184" s="1">
        <v>0</v>
      </c>
      <c r="AY184" s="1">
        <v>0</v>
      </c>
      <c r="AZ184" s="1">
        <v>0</v>
      </c>
      <c r="BA184" s="1">
        <v>0</v>
      </c>
      <c r="BB184" s="1">
        <v>0</v>
      </c>
      <c r="BC184" s="3">
        <v>0</v>
      </c>
      <c r="BD184" s="3">
        <v>0</v>
      </c>
      <c r="BE184" s="3">
        <v>0</v>
      </c>
      <c r="BF184" s="3">
        <v>0</v>
      </c>
      <c r="BG184" s="241">
        <v>8</v>
      </c>
      <c r="BH184" s="242">
        <v>8</v>
      </c>
      <c r="BI184" s="242">
        <v>369</v>
      </c>
      <c r="BJ184" s="243">
        <v>14460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s="244">
        <v>0</v>
      </c>
      <c r="CJ184" s="244">
        <v>0</v>
      </c>
      <c r="CK184" s="244">
        <v>0</v>
      </c>
      <c r="CL184" s="244">
        <v>0</v>
      </c>
      <c r="CM184" s="241">
        <v>0</v>
      </c>
      <c r="CN184" s="242">
        <v>0</v>
      </c>
      <c r="CO184" s="242">
        <v>0</v>
      </c>
      <c r="CP184" s="243">
        <v>0</v>
      </c>
      <c r="CQ184" s="1">
        <v>1</v>
      </c>
      <c r="CR184" s="1">
        <v>3</v>
      </c>
      <c r="CS184" s="1">
        <v>698</v>
      </c>
      <c r="CT184" s="1">
        <v>0</v>
      </c>
      <c r="CU184" s="1">
        <v>0</v>
      </c>
      <c r="CV184" s="1">
        <v>0</v>
      </c>
      <c r="CW184" s="1">
        <v>0</v>
      </c>
      <c r="CX184" s="1">
        <v>0</v>
      </c>
      <c r="CY184" s="1">
        <v>0</v>
      </c>
      <c r="CZ184" s="1">
        <v>0</v>
      </c>
      <c r="DA184" s="1">
        <v>0</v>
      </c>
      <c r="DB184" s="1">
        <v>0</v>
      </c>
      <c r="DC184" s="1">
        <v>1</v>
      </c>
      <c r="DD184" s="1">
        <v>3</v>
      </c>
      <c r="DE184" s="1">
        <v>698</v>
      </c>
      <c r="DF184" s="1">
        <v>0</v>
      </c>
      <c r="DG184" s="1">
        <v>0</v>
      </c>
      <c r="DH184" s="1">
        <v>0</v>
      </c>
      <c r="DI184" s="1">
        <v>0</v>
      </c>
      <c r="DJ184" s="1">
        <v>0</v>
      </c>
      <c r="DK184" s="1">
        <v>0</v>
      </c>
      <c r="DL184" s="1">
        <v>0</v>
      </c>
      <c r="DM184" s="1">
        <v>0</v>
      </c>
      <c r="DN184" s="1">
        <v>0</v>
      </c>
      <c r="DO184" s="244">
        <v>0</v>
      </c>
      <c r="DP184" s="244">
        <v>0</v>
      </c>
      <c r="DQ184" s="244">
        <v>0</v>
      </c>
      <c r="DR184" s="244">
        <v>0</v>
      </c>
      <c r="DS184" s="241">
        <v>1</v>
      </c>
      <c r="DT184" s="242">
        <v>3</v>
      </c>
      <c r="DU184" s="242">
        <v>698</v>
      </c>
      <c r="DV184" s="243">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s="244">
        <v>0</v>
      </c>
      <c r="EV184" s="244">
        <v>0</v>
      </c>
      <c r="EW184" s="244">
        <v>0</v>
      </c>
      <c r="EX184" s="244">
        <v>0</v>
      </c>
      <c r="EY184" s="241">
        <v>0</v>
      </c>
      <c r="EZ184" s="242">
        <v>0</v>
      </c>
      <c r="FA184" s="242">
        <v>0</v>
      </c>
      <c r="FB184" s="243">
        <v>0</v>
      </c>
      <c r="FC184">
        <v>2</v>
      </c>
      <c r="FD184">
        <v>0</v>
      </c>
      <c r="FE184">
        <v>8000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3</v>
      </c>
      <c r="GN184">
        <v>24067</v>
      </c>
      <c r="GO184">
        <v>14</v>
      </c>
      <c r="GP184">
        <v>24067</v>
      </c>
      <c r="GQ184">
        <v>0</v>
      </c>
      <c r="GR184">
        <v>0</v>
      </c>
      <c r="GS184">
        <v>0</v>
      </c>
      <c r="GT184">
        <v>0</v>
      </c>
      <c r="GU184">
        <v>0</v>
      </c>
      <c r="GV184">
        <v>0</v>
      </c>
      <c r="GW184">
        <v>0</v>
      </c>
      <c r="GX184">
        <v>0</v>
      </c>
      <c r="GY184">
        <v>0</v>
      </c>
      <c r="GZ184">
        <v>0</v>
      </c>
      <c r="HA184">
        <v>0</v>
      </c>
      <c r="HB184">
        <v>0</v>
      </c>
      <c r="HC184">
        <v>0</v>
      </c>
      <c r="HD184">
        <v>0</v>
      </c>
      <c r="HE184">
        <v>0</v>
      </c>
      <c r="HF184">
        <v>0</v>
      </c>
      <c r="HG184">
        <v>3</v>
      </c>
      <c r="HH184">
        <v>3</v>
      </c>
      <c r="HI184">
        <v>0</v>
      </c>
      <c r="HJ184">
        <v>0</v>
      </c>
      <c r="HK184">
        <v>0</v>
      </c>
      <c r="HL184">
        <v>7</v>
      </c>
      <c r="HM184">
        <v>4</v>
      </c>
      <c r="HN184">
        <v>0</v>
      </c>
      <c r="HO184">
        <v>0</v>
      </c>
      <c r="HP184">
        <v>0</v>
      </c>
      <c r="HQ184" s="139">
        <v>2</v>
      </c>
      <c r="HR184" s="140">
        <v>1</v>
      </c>
      <c r="HS184" s="140">
        <v>0</v>
      </c>
      <c r="HT184" s="140">
        <v>0</v>
      </c>
      <c r="HU184" s="140">
        <v>0</v>
      </c>
      <c r="HV184" s="139">
        <v>2</v>
      </c>
      <c r="HW184" s="140">
        <v>0</v>
      </c>
      <c r="HX184" s="140">
        <v>0</v>
      </c>
      <c r="HY184" s="140">
        <v>0</v>
      </c>
      <c r="HZ184" s="140">
        <v>0</v>
      </c>
      <c r="IA184" s="139">
        <v>0</v>
      </c>
      <c r="IB184" s="140">
        <v>0</v>
      </c>
      <c r="IC184" s="140">
        <v>0</v>
      </c>
      <c r="ID184" s="140">
        <v>0</v>
      </c>
      <c r="IE184" s="140">
        <v>0</v>
      </c>
      <c r="IF184" s="139">
        <v>11</v>
      </c>
      <c r="IG184" s="140">
        <v>5</v>
      </c>
      <c r="IH184" s="140">
        <v>0</v>
      </c>
      <c r="II184" s="140">
        <v>0</v>
      </c>
      <c r="IJ184" s="140">
        <v>0</v>
      </c>
      <c r="IK184" s="140">
        <v>2</v>
      </c>
      <c r="IL184" s="140">
        <v>1</v>
      </c>
      <c r="IM184" s="140">
        <v>0</v>
      </c>
      <c r="IN184" s="139">
        <v>3</v>
      </c>
      <c r="IO184" s="140">
        <v>0</v>
      </c>
      <c r="IP184" s="140">
        <v>0</v>
      </c>
      <c r="IQ184" s="140">
        <v>0</v>
      </c>
      <c r="IR184" s="141">
        <v>0</v>
      </c>
      <c r="IS184" s="139">
        <v>1</v>
      </c>
      <c r="IT184" s="141">
        <v>3</v>
      </c>
      <c r="IU184" s="141">
        <v>11</v>
      </c>
      <c r="IV184" s="141">
        <v>5</v>
      </c>
      <c r="IW184" s="180">
        <v>16</v>
      </c>
      <c r="IX184" s="182">
        <v>0.375</v>
      </c>
      <c r="IY184" s="182">
        <v>6.25E-2</v>
      </c>
      <c r="IZ184" s="183">
        <v>0</v>
      </c>
      <c r="JA184" s="140">
        <v>0</v>
      </c>
      <c r="JB184" s="140">
        <v>0</v>
      </c>
      <c r="JC184" s="1" t="s">
        <v>427</v>
      </c>
      <c r="JD184" s="1" t="s">
        <v>427</v>
      </c>
      <c r="JE184" s="1" t="s">
        <v>427</v>
      </c>
      <c r="JF184" s="1" t="s">
        <v>426</v>
      </c>
      <c r="JG184" s="1">
        <v>0</v>
      </c>
      <c r="JH184" s="1">
        <v>0</v>
      </c>
      <c r="JI184" s="284"/>
      <c r="JM184" s="261"/>
      <c r="JN184" s="262"/>
      <c r="JO184" s="284"/>
      <c r="JP184" s="284"/>
    </row>
    <row r="185" spans="1:276" x14ac:dyDescent="0.25">
      <c r="A185" s="2">
        <f>IF(OR('Table 1'!$L$2="All Regions",'Table 1'!$L$2=" "), 1,IF('Table 1'!$L$2='DATA TEMPLATE 1617'!L185,1,0))</f>
        <v>1</v>
      </c>
      <c r="B185" s="2">
        <f>IF(OR('Table 1'!$L$3="All Disciplines",'Table 1'!$L$3=" "), 1,IF('Table 1'!$L$3='DATA TEMPLATE 1617'!M185,1,0))</f>
        <v>1</v>
      </c>
      <c r="C185" s="2">
        <f>IF(OR('Table 1'!$L$4="All Organisations",'Table 1'!$L$4=" "), 1,IF('Table 1'!$L$4='DATA TEMPLATE 1617'!N185,1,0))</f>
        <v>1</v>
      </c>
      <c r="D185" s="2">
        <f t="shared" ref="D185:D246" si="9">SUM(A185:C185)</f>
        <v>3</v>
      </c>
      <c r="E185" s="236">
        <f>IF('Table 2'!$L$2="All Diverse Led",$IZ185,IF('Table 2'!$L$2='DATA TEMPLATE 1617'!JG185,4,0))</f>
        <v>0</v>
      </c>
      <c r="F185" s="236">
        <f>IF('Table 2'!$L$2="All Diverse Led",$IZ185,IF('Table 2'!$L$2='DATA TEMPLATE 1617'!JH185,4,0))</f>
        <v>0</v>
      </c>
      <c r="G185" s="237">
        <f t="shared" si="7"/>
        <v>0</v>
      </c>
      <c r="H185" s="1" t="s">
        <v>471</v>
      </c>
      <c r="I185" s="1">
        <v>0</v>
      </c>
      <c r="J185" s="1" t="b">
        <v>0</v>
      </c>
      <c r="K185" s="284">
        <v>183</v>
      </c>
      <c r="L185" t="s">
        <v>439</v>
      </c>
      <c r="M185" t="s">
        <v>440</v>
      </c>
      <c r="N185" s="323" t="s">
        <v>460</v>
      </c>
      <c r="O185" s="76">
        <v>806166</v>
      </c>
      <c r="P185" s="76">
        <v>651449</v>
      </c>
      <c r="Q185" s="76">
        <v>103258</v>
      </c>
      <c r="R185" s="76">
        <v>219779</v>
      </c>
      <c r="S185" s="76">
        <v>0</v>
      </c>
      <c r="T185" s="76">
        <v>1780652</v>
      </c>
      <c r="U185">
        <v>1631020</v>
      </c>
      <c r="V185">
        <v>56643</v>
      </c>
      <c r="W185">
        <v>0</v>
      </c>
      <c r="X185">
        <v>30729</v>
      </c>
      <c r="Y185">
        <v>24976</v>
      </c>
      <c r="AB185">
        <v>35067</v>
      </c>
      <c r="AC185">
        <v>0</v>
      </c>
      <c r="AD185">
        <v>1778435</v>
      </c>
      <c r="AE185" s="1">
        <v>308</v>
      </c>
      <c r="AF185" s="1">
        <v>9</v>
      </c>
      <c r="AG185" s="1">
        <v>0</v>
      </c>
      <c r="AH185" s="1">
        <v>108817</v>
      </c>
      <c r="AI185" s="1">
        <v>0</v>
      </c>
      <c r="AJ185" s="1">
        <v>0</v>
      </c>
      <c r="AK185" s="1">
        <v>0</v>
      </c>
      <c r="AL185" s="1">
        <v>0</v>
      </c>
      <c r="AM185" s="1">
        <v>0</v>
      </c>
      <c r="AN185" s="1">
        <v>0</v>
      </c>
      <c r="AO185" s="1">
        <v>0</v>
      </c>
      <c r="AP185" s="1">
        <v>0</v>
      </c>
      <c r="AQ185" s="1">
        <v>137</v>
      </c>
      <c r="AR185" s="1">
        <v>9</v>
      </c>
      <c r="AS185" s="1">
        <v>0</v>
      </c>
      <c r="AT185" s="1">
        <v>7114</v>
      </c>
      <c r="AU185" s="1">
        <v>0</v>
      </c>
      <c r="AV185" s="1">
        <v>0</v>
      </c>
      <c r="AW185" s="1">
        <v>0</v>
      </c>
      <c r="AX185" s="1">
        <v>0</v>
      </c>
      <c r="AY185" s="1">
        <v>0</v>
      </c>
      <c r="AZ185" s="1">
        <v>0</v>
      </c>
      <c r="BA185" s="1">
        <v>0</v>
      </c>
      <c r="BB185" s="1">
        <v>0</v>
      </c>
      <c r="BC185" s="3">
        <v>0</v>
      </c>
      <c r="BD185" s="3">
        <v>0</v>
      </c>
      <c r="BE185" s="3">
        <v>0</v>
      </c>
      <c r="BF185" s="3">
        <v>0</v>
      </c>
      <c r="BG185" s="241">
        <v>137</v>
      </c>
      <c r="BH185" s="242">
        <v>9</v>
      </c>
      <c r="BI185" s="242">
        <v>0</v>
      </c>
      <c r="BJ185" s="243">
        <v>7114</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s="244">
        <v>0</v>
      </c>
      <c r="CJ185" s="244">
        <v>0</v>
      </c>
      <c r="CK185" s="244">
        <v>0</v>
      </c>
      <c r="CL185" s="244">
        <v>0</v>
      </c>
      <c r="CM185" s="241">
        <v>0</v>
      </c>
      <c r="CN185" s="242">
        <v>0</v>
      </c>
      <c r="CO185" s="242">
        <v>0</v>
      </c>
      <c r="CP185" s="243">
        <v>0</v>
      </c>
      <c r="CQ185" s="1">
        <v>0</v>
      </c>
      <c r="CR185" s="1">
        <v>0</v>
      </c>
      <c r="CS185" s="1">
        <v>0</v>
      </c>
      <c r="CT185" s="1">
        <v>0</v>
      </c>
      <c r="CU185" s="1">
        <v>0</v>
      </c>
      <c r="CV185" s="1">
        <v>0</v>
      </c>
      <c r="CW185" s="1">
        <v>0</v>
      </c>
      <c r="CX185" s="1">
        <v>0</v>
      </c>
      <c r="CY185" s="1">
        <v>0</v>
      </c>
      <c r="CZ185" s="1">
        <v>0</v>
      </c>
      <c r="DA185" s="1">
        <v>0</v>
      </c>
      <c r="DB185" s="1">
        <v>0</v>
      </c>
      <c r="DC185" s="1">
        <v>0</v>
      </c>
      <c r="DD185" s="1">
        <v>0</v>
      </c>
      <c r="DE185" s="1">
        <v>0</v>
      </c>
      <c r="DF185" s="1">
        <v>0</v>
      </c>
      <c r="DG185" s="1">
        <v>0</v>
      </c>
      <c r="DH185" s="1">
        <v>0</v>
      </c>
      <c r="DI185" s="1">
        <v>0</v>
      </c>
      <c r="DJ185" s="1">
        <v>0</v>
      </c>
      <c r="DK185" s="1">
        <v>0</v>
      </c>
      <c r="DL185" s="1">
        <v>0</v>
      </c>
      <c r="DM185" s="1">
        <v>0</v>
      </c>
      <c r="DN185" s="1">
        <v>0</v>
      </c>
      <c r="DO185" s="244">
        <v>0</v>
      </c>
      <c r="DP185" s="244">
        <v>0</v>
      </c>
      <c r="DQ185" s="244">
        <v>0</v>
      </c>
      <c r="DR185" s="244">
        <v>0</v>
      </c>
      <c r="DS185" s="241">
        <v>0</v>
      </c>
      <c r="DT185" s="242">
        <v>0</v>
      </c>
      <c r="DU185" s="242">
        <v>0</v>
      </c>
      <c r="DV185" s="243">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s="244">
        <v>0</v>
      </c>
      <c r="EV185" s="244">
        <v>0</v>
      </c>
      <c r="EW185" s="244">
        <v>0</v>
      </c>
      <c r="EX185" s="244">
        <v>0</v>
      </c>
      <c r="EY185" s="241">
        <v>0</v>
      </c>
      <c r="EZ185" s="242">
        <v>0</v>
      </c>
      <c r="FA185" s="242">
        <v>0</v>
      </c>
      <c r="FB185" s="243">
        <v>0</v>
      </c>
      <c r="FC185">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6</v>
      </c>
      <c r="HM185">
        <v>5</v>
      </c>
      <c r="HN185">
        <v>0</v>
      </c>
      <c r="HO185">
        <v>0</v>
      </c>
      <c r="HP185">
        <v>0</v>
      </c>
      <c r="HQ185" s="139">
        <v>1</v>
      </c>
      <c r="HR185" s="140">
        <v>1</v>
      </c>
      <c r="HS185" s="140">
        <v>0</v>
      </c>
      <c r="HT185" s="140">
        <v>0</v>
      </c>
      <c r="HU185" s="140">
        <v>0</v>
      </c>
      <c r="HV185" s="139">
        <v>0</v>
      </c>
      <c r="HW185" s="140">
        <v>0</v>
      </c>
      <c r="HX185" s="140">
        <v>0</v>
      </c>
      <c r="HY185" s="140">
        <v>0</v>
      </c>
      <c r="HZ185" s="140">
        <v>0</v>
      </c>
      <c r="IA185" s="139">
        <v>0</v>
      </c>
      <c r="IB185" s="140">
        <v>0</v>
      </c>
      <c r="IC185" s="140">
        <v>0</v>
      </c>
      <c r="ID185" s="140">
        <v>0</v>
      </c>
      <c r="IE185" s="140">
        <v>0</v>
      </c>
      <c r="IF185" s="139">
        <v>7</v>
      </c>
      <c r="IG185" s="140">
        <v>6</v>
      </c>
      <c r="IH185" s="140">
        <v>0</v>
      </c>
      <c r="II185" s="140">
        <v>0</v>
      </c>
      <c r="IJ185" s="140">
        <v>0</v>
      </c>
      <c r="IK185" s="140">
        <v>0</v>
      </c>
      <c r="IL185" s="140">
        <v>0</v>
      </c>
      <c r="IM185" s="140">
        <v>0</v>
      </c>
      <c r="IN185" s="139">
        <v>0</v>
      </c>
      <c r="IO185" s="140">
        <v>1</v>
      </c>
      <c r="IP185" s="140">
        <v>0</v>
      </c>
      <c r="IQ185" s="140">
        <v>0</v>
      </c>
      <c r="IR185" s="141">
        <v>1</v>
      </c>
      <c r="IS185" s="139">
        <v>1</v>
      </c>
      <c r="IT185" s="141">
        <v>4</v>
      </c>
      <c r="IU185" s="141">
        <v>11</v>
      </c>
      <c r="IV185" s="141">
        <v>2</v>
      </c>
      <c r="IW185" s="180">
        <v>13</v>
      </c>
      <c r="IX185" s="182">
        <v>0.30769230769230771</v>
      </c>
      <c r="IY185" s="182">
        <v>0.15384615384615385</v>
      </c>
      <c r="IZ185" s="183">
        <v>0</v>
      </c>
      <c r="JA185" s="140">
        <v>0</v>
      </c>
      <c r="JB185" s="140">
        <v>0</v>
      </c>
      <c r="JC185" s="1" t="s">
        <v>427</v>
      </c>
      <c r="JD185" s="1" t="s">
        <v>427</v>
      </c>
      <c r="JE185" s="1" t="s">
        <v>427</v>
      </c>
      <c r="JF185" s="1" t="s">
        <v>427</v>
      </c>
      <c r="JG185" s="1">
        <v>0</v>
      </c>
      <c r="JH185" s="1">
        <v>0</v>
      </c>
      <c r="JI185" s="284"/>
      <c r="JM185" s="261"/>
      <c r="JN185" s="262"/>
      <c r="JO185" s="284"/>
      <c r="JP185" s="284"/>
    </row>
    <row r="186" spans="1:276" x14ac:dyDescent="0.25">
      <c r="A186" s="2">
        <f>IF(OR('Table 1'!$L$2="All Regions",'Table 1'!$L$2=" "), 1,IF('Table 1'!$L$2='DATA TEMPLATE 1617'!L186,1,0))</f>
        <v>1</v>
      </c>
      <c r="B186" s="2">
        <f>IF(OR('Table 1'!$L$3="All Disciplines",'Table 1'!$L$3=" "), 1,IF('Table 1'!$L$3='DATA TEMPLATE 1617'!M186,1,0))</f>
        <v>1</v>
      </c>
      <c r="C186" s="2">
        <f>IF(OR('Table 1'!$L$4="All Organisations",'Table 1'!$L$4=" "), 1,IF('Table 1'!$L$4='DATA TEMPLATE 1617'!N186,1,0))</f>
        <v>1</v>
      </c>
      <c r="D186" s="2">
        <f t="shared" si="9"/>
        <v>3</v>
      </c>
      <c r="E186" s="236">
        <f>IF('Table 2'!$L$2="All Diverse Led",$IZ186,IF('Table 2'!$L$2='DATA TEMPLATE 1617'!JG186,4,0))</f>
        <v>0</v>
      </c>
      <c r="F186" s="236">
        <f>IF('Table 2'!$L$2="All Diverse Led",$IZ186,IF('Table 2'!$L$2='DATA TEMPLATE 1617'!JH186,4,0))</f>
        <v>0</v>
      </c>
      <c r="G186" s="237">
        <f t="shared" si="7"/>
        <v>0</v>
      </c>
      <c r="H186" s="1" t="s">
        <v>471</v>
      </c>
      <c r="I186" s="1">
        <v>0</v>
      </c>
      <c r="J186" s="1" t="b">
        <v>0</v>
      </c>
      <c r="K186" s="284">
        <v>184</v>
      </c>
      <c r="L186" t="s">
        <v>439</v>
      </c>
      <c r="M186" t="s">
        <v>438</v>
      </c>
      <c r="N186" s="323" t="s">
        <v>460</v>
      </c>
      <c r="O186" s="76">
        <v>1275040</v>
      </c>
      <c r="P186" s="76">
        <v>119996</v>
      </c>
      <c r="Q186" s="76">
        <v>300</v>
      </c>
      <c r="R186" s="76">
        <v>0</v>
      </c>
      <c r="S186" s="76">
        <v>3000</v>
      </c>
      <c r="T186" s="76">
        <v>1398336</v>
      </c>
      <c r="U186">
        <v>963082</v>
      </c>
      <c r="V186">
        <v>9105</v>
      </c>
      <c r="W186">
        <v>0</v>
      </c>
      <c r="X186">
        <v>0</v>
      </c>
      <c r="Y186">
        <v>0</v>
      </c>
      <c r="AB186">
        <v>217227</v>
      </c>
      <c r="AC186">
        <v>0</v>
      </c>
      <c r="AD186">
        <v>1189414</v>
      </c>
      <c r="AE186" s="1">
        <v>95</v>
      </c>
      <c r="AF186" s="1">
        <v>95</v>
      </c>
      <c r="AG186" s="1">
        <v>0</v>
      </c>
      <c r="AH186" s="1">
        <v>500000</v>
      </c>
      <c r="AI186" s="1">
        <v>0</v>
      </c>
      <c r="AJ186" s="1">
        <v>0</v>
      </c>
      <c r="AK186" s="1">
        <v>0</v>
      </c>
      <c r="AL186" s="1">
        <v>0</v>
      </c>
      <c r="AM186" s="1">
        <v>0</v>
      </c>
      <c r="AN186" s="1">
        <v>0</v>
      </c>
      <c r="AO186" s="1">
        <v>0</v>
      </c>
      <c r="AP186" s="1">
        <v>0</v>
      </c>
      <c r="AQ186" s="1">
        <v>0</v>
      </c>
      <c r="AR186" s="1">
        <v>0</v>
      </c>
      <c r="AS186" s="1">
        <v>0</v>
      </c>
      <c r="AT186" s="1">
        <v>0</v>
      </c>
      <c r="AU186" s="1">
        <v>0</v>
      </c>
      <c r="AV186" s="1">
        <v>0</v>
      </c>
      <c r="AW186" s="1">
        <v>0</v>
      </c>
      <c r="AX186" s="1">
        <v>0</v>
      </c>
      <c r="AY186" s="1">
        <v>0</v>
      </c>
      <c r="AZ186" s="1">
        <v>0</v>
      </c>
      <c r="BA186" s="1">
        <v>0</v>
      </c>
      <c r="BB186" s="1">
        <v>0</v>
      </c>
      <c r="BC186" s="3">
        <v>0</v>
      </c>
      <c r="BD186" s="3">
        <v>0</v>
      </c>
      <c r="BE186" s="3">
        <v>0</v>
      </c>
      <c r="BF186" s="3">
        <v>0</v>
      </c>
      <c r="BG186" s="241">
        <v>0</v>
      </c>
      <c r="BH186" s="242">
        <v>0</v>
      </c>
      <c r="BI186" s="242">
        <v>0</v>
      </c>
      <c r="BJ186" s="243">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s="244">
        <v>0</v>
      </c>
      <c r="CJ186" s="244">
        <v>0</v>
      </c>
      <c r="CK186" s="244">
        <v>0</v>
      </c>
      <c r="CL186" s="244">
        <v>0</v>
      </c>
      <c r="CM186" s="241">
        <v>0</v>
      </c>
      <c r="CN186" s="242">
        <v>0</v>
      </c>
      <c r="CO186" s="242">
        <v>0</v>
      </c>
      <c r="CP186" s="243">
        <v>0</v>
      </c>
      <c r="CQ186" s="1">
        <v>0</v>
      </c>
      <c r="CR186" s="1">
        <v>0</v>
      </c>
      <c r="CS186" s="1">
        <v>0</v>
      </c>
      <c r="CT186" s="1">
        <v>0</v>
      </c>
      <c r="CU186" s="1">
        <v>0</v>
      </c>
      <c r="CV186" s="1">
        <v>0</v>
      </c>
      <c r="CW186" s="1">
        <v>0</v>
      </c>
      <c r="CX186" s="1">
        <v>0</v>
      </c>
      <c r="CY186" s="1">
        <v>0</v>
      </c>
      <c r="CZ186" s="1">
        <v>0</v>
      </c>
      <c r="DA186" s="1">
        <v>0</v>
      </c>
      <c r="DB186" s="1">
        <v>0</v>
      </c>
      <c r="DC186" s="1">
        <v>0</v>
      </c>
      <c r="DD186" s="1">
        <v>0</v>
      </c>
      <c r="DE186" s="1">
        <v>0</v>
      </c>
      <c r="DF186" s="1">
        <v>0</v>
      </c>
      <c r="DG186" s="1">
        <v>0</v>
      </c>
      <c r="DH186" s="1">
        <v>0</v>
      </c>
      <c r="DI186" s="1">
        <v>0</v>
      </c>
      <c r="DJ186" s="1">
        <v>0</v>
      </c>
      <c r="DK186" s="1">
        <v>0</v>
      </c>
      <c r="DL186" s="1">
        <v>0</v>
      </c>
      <c r="DM186" s="1">
        <v>0</v>
      </c>
      <c r="DN186" s="1">
        <v>0</v>
      </c>
      <c r="DO186" s="244">
        <v>0</v>
      </c>
      <c r="DP186" s="244">
        <v>0</v>
      </c>
      <c r="DQ186" s="244">
        <v>0</v>
      </c>
      <c r="DR186" s="244">
        <v>0</v>
      </c>
      <c r="DS186" s="241">
        <v>0</v>
      </c>
      <c r="DT186" s="242">
        <v>0</v>
      </c>
      <c r="DU186" s="242">
        <v>0</v>
      </c>
      <c r="DV186" s="243">
        <v>0</v>
      </c>
      <c r="DW186">
        <v>1</v>
      </c>
      <c r="DX186">
        <v>2</v>
      </c>
      <c r="DY186">
        <v>1093</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s="244">
        <v>0</v>
      </c>
      <c r="EV186" s="244">
        <v>0</v>
      </c>
      <c r="EW186" s="244">
        <v>0</v>
      </c>
      <c r="EX186" s="244">
        <v>0</v>
      </c>
      <c r="EY186" s="241">
        <v>0</v>
      </c>
      <c r="EZ186" s="242">
        <v>0</v>
      </c>
      <c r="FA186" s="242">
        <v>0</v>
      </c>
      <c r="FB186" s="243">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14</v>
      </c>
      <c r="GP186">
        <v>0</v>
      </c>
      <c r="GQ186">
        <v>0</v>
      </c>
      <c r="GR186">
        <v>0</v>
      </c>
      <c r="GS186">
        <v>0</v>
      </c>
      <c r="GT186">
        <v>161056</v>
      </c>
      <c r="GU186">
        <v>0</v>
      </c>
      <c r="GV186">
        <v>0</v>
      </c>
      <c r="GW186">
        <v>0</v>
      </c>
      <c r="GX186">
        <v>0</v>
      </c>
      <c r="GY186">
        <v>0</v>
      </c>
      <c r="GZ186">
        <v>0</v>
      </c>
      <c r="HA186">
        <v>0</v>
      </c>
      <c r="HB186">
        <v>0</v>
      </c>
      <c r="HC186">
        <v>0</v>
      </c>
      <c r="HD186">
        <v>0</v>
      </c>
      <c r="HE186">
        <v>0</v>
      </c>
      <c r="HF186">
        <v>0</v>
      </c>
      <c r="HG186">
        <v>0</v>
      </c>
      <c r="HH186">
        <v>0</v>
      </c>
      <c r="HI186">
        <v>0</v>
      </c>
      <c r="HJ186">
        <v>0</v>
      </c>
      <c r="HK186">
        <v>0</v>
      </c>
      <c r="HL186">
        <v>2</v>
      </c>
      <c r="HM186">
        <v>1</v>
      </c>
      <c r="HN186">
        <v>0</v>
      </c>
      <c r="HO186">
        <v>0</v>
      </c>
      <c r="HP186">
        <v>0</v>
      </c>
      <c r="HQ186" s="139">
        <v>1</v>
      </c>
      <c r="HR186" s="140">
        <v>2</v>
      </c>
      <c r="HS186" s="140">
        <v>0</v>
      </c>
      <c r="HT186" s="140">
        <v>0</v>
      </c>
      <c r="HU186" s="140">
        <v>0</v>
      </c>
      <c r="HV186" s="139">
        <v>0</v>
      </c>
      <c r="HW186" s="140">
        <v>0</v>
      </c>
      <c r="HX186" s="140">
        <v>0</v>
      </c>
      <c r="HY186" s="140">
        <v>0</v>
      </c>
      <c r="HZ186" s="140">
        <v>0</v>
      </c>
      <c r="IA186" s="139">
        <v>0</v>
      </c>
      <c r="IB186" s="140">
        <v>0</v>
      </c>
      <c r="IC186" s="140">
        <v>0</v>
      </c>
      <c r="ID186" s="140">
        <v>0</v>
      </c>
      <c r="IE186" s="140">
        <v>0</v>
      </c>
      <c r="IF186" s="139">
        <v>3</v>
      </c>
      <c r="IG186" s="140">
        <v>3</v>
      </c>
      <c r="IH186" s="140">
        <v>0</v>
      </c>
      <c r="II186" s="140">
        <v>0</v>
      </c>
      <c r="IJ186" s="140">
        <v>0</v>
      </c>
      <c r="IK186" s="140">
        <v>1</v>
      </c>
      <c r="IL186" s="140">
        <v>0</v>
      </c>
      <c r="IM186" s="140">
        <v>0</v>
      </c>
      <c r="IN186" s="139">
        <v>1</v>
      </c>
      <c r="IO186" s="140">
        <v>3</v>
      </c>
      <c r="IP186" s="140">
        <v>0</v>
      </c>
      <c r="IQ186" s="140">
        <v>0</v>
      </c>
      <c r="IR186" s="141">
        <v>3</v>
      </c>
      <c r="IS186" s="139">
        <v>0</v>
      </c>
      <c r="IT186" s="141">
        <v>0</v>
      </c>
      <c r="IU186" s="141">
        <v>3</v>
      </c>
      <c r="IV186" s="141">
        <v>3</v>
      </c>
      <c r="IW186" s="180">
        <v>6</v>
      </c>
      <c r="IX186" s="182">
        <v>0.16666666666666666</v>
      </c>
      <c r="IY186" s="182">
        <v>0.5</v>
      </c>
      <c r="IZ186" s="183">
        <v>0</v>
      </c>
      <c r="JA186" s="140">
        <v>0</v>
      </c>
      <c r="JB186" s="140">
        <v>0</v>
      </c>
      <c r="JC186" s="1" t="s">
        <v>427</v>
      </c>
      <c r="JD186" s="1" t="s">
        <v>427</v>
      </c>
      <c r="JE186" s="1" t="s">
        <v>427</v>
      </c>
      <c r="JF186" s="1" t="s">
        <v>426</v>
      </c>
      <c r="JG186" s="1">
        <v>0</v>
      </c>
      <c r="JH186" s="1">
        <v>0</v>
      </c>
      <c r="JI186" s="284"/>
      <c r="JM186" s="261"/>
      <c r="JN186" s="262"/>
      <c r="JO186" s="284"/>
      <c r="JP186" s="284"/>
    </row>
    <row r="187" spans="1:276" x14ac:dyDescent="0.25">
      <c r="A187" s="2">
        <f>IF(OR('Table 1'!$L$2="All Regions",'Table 1'!$L$2=" "), 1,IF('Table 1'!$L$2='DATA TEMPLATE 1617'!L187,1,0))</f>
        <v>1</v>
      </c>
      <c r="B187" s="2">
        <f>IF(OR('Table 1'!$L$3="All Disciplines",'Table 1'!$L$3=" "), 1,IF('Table 1'!$L$3='DATA TEMPLATE 1617'!M187,1,0))</f>
        <v>1</v>
      </c>
      <c r="C187" s="2">
        <f>IF(OR('Table 1'!$L$4="All Organisations",'Table 1'!$L$4=" "), 1,IF('Table 1'!$L$4='DATA TEMPLATE 1617'!N187,1,0))</f>
        <v>1</v>
      </c>
      <c r="D187" s="2">
        <f t="shared" si="9"/>
        <v>3</v>
      </c>
      <c r="E187" s="236">
        <f>IF('Table 2'!$L$2="All Diverse Led",$IZ187,IF('Table 2'!$L$2='DATA TEMPLATE 1617'!JG187,4,0))</f>
        <v>0</v>
      </c>
      <c r="F187" s="236">
        <f>IF('Table 2'!$L$2="All Diverse Led",$IZ187,IF('Table 2'!$L$2='DATA TEMPLATE 1617'!JH187,4,0))</f>
        <v>0</v>
      </c>
      <c r="G187" s="237">
        <f t="shared" si="7"/>
        <v>0</v>
      </c>
      <c r="H187" s="1" t="s">
        <v>471</v>
      </c>
      <c r="I187" s="1">
        <v>0</v>
      </c>
      <c r="J187" s="1" t="b">
        <v>0</v>
      </c>
      <c r="K187" s="284">
        <v>185</v>
      </c>
      <c r="L187" t="s">
        <v>439</v>
      </c>
      <c r="M187" t="s">
        <v>437</v>
      </c>
      <c r="N187" s="323" t="s">
        <v>460</v>
      </c>
      <c r="O187" s="76">
        <v>1121855</v>
      </c>
      <c r="P187" s="76">
        <v>1105506</v>
      </c>
      <c r="Q187" s="76">
        <v>426902</v>
      </c>
      <c r="R187" s="76">
        <v>256000</v>
      </c>
      <c r="S187" s="76">
        <v>6500</v>
      </c>
      <c r="T187" s="76">
        <v>2916763</v>
      </c>
      <c r="U187">
        <v>1609299</v>
      </c>
      <c r="V187">
        <v>292879</v>
      </c>
      <c r="W187">
        <v>117090</v>
      </c>
      <c r="X187">
        <v>118418</v>
      </c>
      <c r="Y187">
        <v>25733</v>
      </c>
      <c r="AB187">
        <v>900561</v>
      </c>
      <c r="AC187">
        <v>48712</v>
      </c>
      <c r="AD187">
        <v>3112692</v>
      </c>
      <c r="AE187" s="1">
        <v>367</v>
      </c>
      <c r="AF187" s="1">
        <v>273</v>
      </c>
      <c r="AG187" s="1">
        <v>67751</v>
      </c>
      <c r="AH187" s="1">
        <v>0</v>
      </c>
      <c r="AI187" s="1">
        <v>0</v>
      </c>
      <c r="AJ187" s="1">
        <v>0</v>
      </c>
      <c r="AK187" s="1">
        <v>0</v>
      </c>
      <c r="AL187" s="1">
        <v>0</v>
      </c>
      <c r="AM187" s="1">
        <v>0</v>
      </c>
      <c r="AN187" s="1">
        <v>0</v>
      </c>
      <c r="AO187" s="1">
        <v>0</v>
      </c>
      <c r="AP187" s="1">
        <v>0</v>
      </c>
      <c r="AQ187" s="1">
        <v>0</v>
      </c>
      <c r="AR187" s="1">
        <v>0</v>
      </c>
      <c r="AS187" s="1">
        <v>0</v>
      </c>
      <c r="AT187" s="1">
        <v>0</v>
      </c>
      <c r="AU187" s="1">
        <v>0</v>
      </c>
      <c r="AV187" s="1">
        <v>0</v>
      </c>
      <c r="AW187" s="1">
        <v>0</v>
      </c>
      <c r="AX187" s="1">
        <v>0</v>
      </c>
      <c r="AY187" s="1">
        <v>0</v>
      </c>
      <c r="AZ187" s="1">
        <v>0</v>
      </c>
      <c r="BA187" s="1">
        <v>0</v>
      </c>
      <c r="BB187" s="1">
        <v>0</v>
      </c>
      <c r="BC187" s="3">
        <v>0</v>
      </c>
      <c r="BD187" s="3">
        <v>0</v>
      </c>
      <c r="BE187" s="3">
        <v>0</v>
      </c>
      <c r="BF187" s="3">
        <v>0</v>
      </c>
      <c r="BG187" s="241">
        <v>0</v>
      </c>
      <c r="BH187" s="242">
        <v>0</v>
      </c>
      <c r="BI187" s="242">
        <v>0</v>
      </c>
      <c r="BJ187" s="243">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s="244">
        <v>0</v>
      </c>
      <c r="CJ187" s="244">
        <v>0</v>
      </c>
      <c r="CK187" s="244">
        <v>0</v>
      </c>
      <c r="CL187" s="244">
        <v>0</v>
      </c>
      <c r="CM187" s="241">
        <v>0</v>
      </c>
      <c r="CN187" s="242">
        <v>0</v>
      </c>
      <c r="CO187" s="242">
        <v>0</v>
      </c>
      <c r="CP187" s="243">
        <v>0</v>
      </c>
      <c r="CQ187" s="1">
        <v>0</v>
      </c>
      <c r="CR187" s="1">
        <v>0</v>
      </c>
      <c r="CS187" s="1">
        <v>0</v>
      </c>
      <c r="CT187" s="1">
        <v>0</v>
      </c>
      <c r="CU187" s="1">
        <v>0</v>
      </c>
      <c r="CV187" s="1">
        <v>0</v>
      </c>
      <c r="CW187" s="1">
        <v>0</v>
      </c>
      <c r="CX187" s="1">
        <v>0</v>
      </c>
      <c r="CY187" s="1">
        <v>0</v>
      </c>
      <c r="CZ187" s="1">
        <v>0</v>
      </c>
      <c r="DA187" s="1">
        <v>0</v>
      </c>
      <c r="DB187" s="1">
        <v>0</v>
      </c>
      <c r="DC187" s="1">
        <v>0</v>
      </c>
      <c r="DD187" s="1">
        <v>0</v>
      </c>
      <c r="DE187" s="1">
        <v>0</v>
      </c>
      <c r="DF187" s="1">
        <v>0</v>
      </c>
      <c r="DG187" s="1">
        <v>0</v>
      </c>
      <c r="DH187" s="1">
        <v>0</v>
      </c>
      <c r="DI187" s="1">
        <v>0</v>
      </c>
      <c r="DJ187" s="1">
        <v>0</v>
      </c>
      <c r="DK187" s="1">
        <v>0</v>
      </c>
      <c r="DL187" s="1">
        <v>0</v>
      </c>
      <c r="DM187" s="1">
        <v>0</v>
      </c>
      <c r="DN187" s="1">
        <v>0</v>
      </c>
      <c r="DO187" s="244">
        <v>0</v>
      </c>
      <c r="DP187" s="244">
        <v>0</v>
      </c>
      <c r="DQ187" s="244">
        <v>0</v>
      </c>
      <c r="DR187" s="244">
        <v>0</v>
      </c>
      <c r="DS187" s="241">
        <v>0</v>
      </c>
      <c r="DT187" s="242">
        <v>0</v>
      </c>
      <c r="DU187" s="242">
        <v>0</v>
      </c>
      <c r="DV187" s="243">
        <v>0</v>
      </c>
      <c r="DW187">
        <v>2</v>
      </c>
      <c r="DX187">
        <v>2</v>
      </c>
      <c r="DY187">
        <v>337</v>
      </c>
      <c r="DZ187">
        <v>100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s="244">
        <v>0</v>
      </c>
      <c r="EV187" s="244">
        <v>0</v>
      </c>
      <c r="EW187" s="244">
        <v>0</v>
      </c>
      <c r="EX187" s="244">
        <v>0</v>
      </c>
      <c r="EY187" s="241">
        <v>0</v>
      </c>
      <c r="EZ187" s="242">
        <v>0</v>
      </c>
      <c r="FA187" s="242">
        <v>0</v>
      </c>
      <c r="FB187" s="243">
        <v>0</v>
      </c>
      <c r="FC187">
        <v>0</v>
      </c>
      <c r="FD187">
        <v>0</v>
      </c>
      <c r="FE187">
        <v>0</v>
      </c>
      <c r="FF187">
        <v>0</v>
      </c>
      <c r="FG187">
        <v>0</v>
      </c>
      <c r="FH187">
        <v>0</v>
      </c>
      <c r="FI187">
        <v>1</v>
      </c>
      <c r="FJ187">
        <v>350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3</v>
      </c>
      <c r="GD187">
        <v>0</v>
      </c>
      <c r="GE187">
        <v>40</v>
      </c>
      <c r="GF187">
        <v>0</v>
      </c>
      <c r="GG187">
        <v>0</v>
      </c>
      <c r="GH187">
        <v>0</v>
      </c>
      <c r="GI187">
        <v>0</v>
      </c>
      <c r="GJ187">
        <v>0</v>
      </c>
      <c r="GK187">
        <v>0</v>
      </c>
      <c r="GL187">
        <v>0</v>
      </c>
      <c r="GM187">
        <v>2</v>
      </c>
      <c r="GN187">
        <v>3000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4</v>
      </c>
      <c r="HM187">
        <v>6</v>
      </c>
      <c r="HN187">
        <v>0</v>
      </c>
      <c r="HO187">
        <v>0</v>
      </c>
      <c r="HP187">
        <v>0</v>
      </c>
      <c r="HQ187" s="139">
        <v>3</v>
      </c>
      <c r="HR187" s="140">
        <v>1</v>
      </c>
      <c r="HS187" s="140">
        <v>0</v>
      </c>
      <c r="HT187" s="140">
        <v>0</v>
      </c>
      <c r="HU187" s="140">
        <v>0</v>
      </c>
      <c r="HV187" s="139">
        <v>0</v>
      </c>
      <c r="HW187" s="140">
        <v>0</v>
      </c>
      <c r="HX187" s="140">
        <v>0</v>
      </c>
      <c r="HY187" s="140">
        <v>0</v>
      </c>
      <c r="HZ187" s="140">
        <v>0</v>
      </c>
      <c r="IA187" s="139">
        <v>0</v>
      </c>
      <c r="IB187" s="140">
        <v>0</v>
      </c>
      <c r="IC187" s="140">
        <v>0</v>
      </c>
      <c r="ID187" s="140">
        <v>0</v>
      </c>
      <c r="IE187" s="140">
        <v>0</v>
      </c>
      <c r="IF187" s="139">
        <v>7</v>
      </c>
      <c r="IG187" s="140">
        <v>7</v>
      </c>
      <c r="IH187" s="140">
        <v>0</v>
      </c>
      <c r="II187" s="140">
        <v>0</v>
      </c>
      <c r="IJ187" s="140">
        <v>0</v>
      </c>
      <c r="IK187" s="140">
        <v>2</v>
      </c>
      <c r="IL187" s="140">
        <v>0</v>
      </c>
      <c r="IM187" s="140">
        <v>0</v>
      </c>
      <c r="IN187" s="139">
        <v>2</v>
      </c>
      <c r="IO187" s="140">
        <v>0</v>
      </c>
      <c r="IP187" s="140">
        <v>0</v>
      </c>
      <c r="IQ187" s="140">
        <v>0</v>
      </c>
      <c r="IR187" s="141">
        <v>0</v>
      </c>
      <c r="IS187" s="139">
        <v>0</v>
      </c>
      <c r="IT187" s="141">
        <v>1</v>
      </c>
      <c r="IU187" s="141">
        <v>10</v>
      </c>
      <c r="IV187" s="141">
        <v>4</v>
      </c>
      <c r="IW187" s="180">
        <v>14</v>
      </c>
      <c r="IX187" s="182">
        <v>0.21428571428571427</v>
      </c>
      <c r="IY187" s="182">
        <v>0</v>
      </c>
      <c r="IZ187" s="183">
        <v>0</v>
      </c>
      <c r="JA187" s="140">
        <v>0</v>
      </c>
      <c r="JB187" s="140">
        <v>0</v>
      </c>
      <c r="JC187" s="1" t="s">
        <v>427</v>
      </c>
      <c r="JD187" s="1" t="s">
        <v>427</v>
      </c>
      <c r="JE187" s="1" t="s">
        <v>427</v>
      </c>
      <c r="JF187" s="1" t="s">
        <v>427</v>
      </c>
      <c r="JG187" s="1">
        <v>0</v>
      </c>
      <c r="JH187" s="1">
        <v>0</v>
      </c>
      <c r="JI187" s="284"/>
      <c r="JM187" s="261"/>
      <c r="JN187" s="262"/>
      <c r="JO187" s="284"/>
      <c r="JP187" s="284"/>
    </row>
    <row r="188" spans="1:276" x14ac:dyDescent="0.25">
      <c r="A188" s="2">
        <f>IF(OR('Table 1'!$L$2="All Regions",'Table 1'!$L$2=" "), 1,IF('Table 1'!$L$2='DATA TEMPLATE 1617'!L188,1,0))</f>
        <v>1</v>
      </c>
      <c r="B188" s="2">
        <f>IF(OR('Table 1'!$L$3="All Disciplines",'Table 1'!$L$3=" "), 1,IF('Table 1'!$L$3='DATA TEMPLATE 1617'!M188,1,0))</f>
        <v>1</v>
      </c>
      <c r="C188" s="2">
        <f>IF(OR('Table 1'!$L$4="All Organisations",'Table 1'!$L$4=" "), 1,IF('Table 1'!$L$4='DATA TEMPLATE 1617'!N188,1,0))</f>
        <v>1</v>
      </c>
      <c r="D188" s="2">
        <f t="shared" si="9"/>
        <v>3</v>
      </c>
      <c r="E188" s="236">
        <f>IF('Table 2'!$L$2="All Diverse Led",$IZ188,IF('Table 2'!$L$2='DATA TEMPLATE 1617'!JG188,4,0))</f>
        <v>0</v>
      </c>
      <c r="F188" s="236">
        <f>IF('Table 2'!$L$2="All Diverse Led",$IZ188,IF('Table 2'!$L$2='DATA TEMPLATE 1617'!JH188,4,0))</f>
        <v>0</v>
      </c>
      <c r="G188" s="237">
        <f t="shared" si="7"/>
        <v>0</v>
      </c>
      <c r="H188" s="1" t="s">
        <v>471</v>
      </c>
      <c r="I188" s="1">
        <v>0</v>
      </c>
      <c r="J188" s="1" t="b">
        <v>0</v>
      </c>
      <c r="K188" s="284">
        <v>186</v>
      </c>
      <c r="L188" t="s">
        <v>439</v>
      </c>
      <c r="M188" t="s">
        <v>438</v>
      </c>
      <c r="N188" s="323" t="s">
        <v>459</v>
      </c>
      <c r="O188" s="76">
        <v>32080</v>
      </c>
      <c r="P188" s="76">
        <v>117234</v>
      </c>
      <c r="Q188" s="76">
        <v>10965</v>
      </c>
      <c r="R188" s="76">
        <v>62532</v>
      </c>
      <c r="S188" s="76">
        <v>0</v>
      </c>
      <c r="T188" s="76">
        <v>222811</v>
      </c>
      <c r="U188">
        <v>0</v>
      </c>
      <c r="V188">
        <v>7261</v>
      </c>
      <c r="W188">
        <v>177855</v>
      </c>
      <c r="X188">
        <v>5875</v>
      </c>
      <c r="Y188">
        <v>3608</v>
      </c>
      <c r="AB188">
        <v>38271</v>
      </c>
      <c r="AC188">
        <v>0</v>
      </c>
      <c r="AD188">
        <v>232870</v>
      </c>
      <c r="AE188" s="1">
        <v>0</v>
      </c>
      <c r="AF188" s="1">
        <v>0</v>
      </c>
      <c r="AG188" s="1">
        <v>0</v>
      </c>
      <c r="AH188" s="1">
        <v>0</v>
      </c>
      <c r="AI188" s="1">
        <v>0</v>
      </c>
      <c r="AJ188" s="1">
        <v>0</v>
      </c>
      <c r="AK188" s="1">
        <v>0</v>
      </c>
      <c r="AL188" s="1">
        <v>0</v>
      </c>
      <c r="AM188" s="1">
        <v>0</v>
      </c>
      <c r="AN188" s="1">
        <v>0</v>
      </c>
      <c r="AO188" s="1">
        <v>0</v>
      </c>
      <c r="AP188" s="1">
        <v>0</v>
      </c>
      <c r="AQ188" s="1">
        <v>0</v>
      </c>
      <c r="AR188" s="1">
        <v>0</v>
      </c>
      <c r="AS188" s="1">
        <v>0</v>
      </c>
      <c r="AT188" s="1">
        <v>0</v>
      </c>
      <c r="AU188" s="1">
        <v>0</v>
      </c>
      <c r="AV188" s="1">
        <v>0</v>
      </c>
      <c r="AW188" s="1">
        <v>0</v>
      </c>
      <c r="AX188" s="1">
        <v>0</v>
      </c>
      <c r="AY188" s="1">
        <v>0</v>
      </c>
      <c r="AZ188" s="1">
        <v>0</v>
      </c>
      <c r="BA188" s="1">
        <v>0</v>
      </c>
      <c r="BB188" s="1">
        <v>0</v>
      </c>
      <c r="BC188" s="3">
        <v>0</v>
      </c>
      <c r="BD188" s="3">
        <v>0</v>
      </c>
      <c r="BE188" s="3">
        <v>0</v>
      </c>
      <c r="BF188" s="3">
        <v>0</v>
      </c>
      <c r="BG188" s="241">
        <v>0</v>
      </c>
      <c r="BH188" s="242">
        <v>0</v>
      </c>
      <c r="BI188" s="242">
        <v>0</v>
      </c>
      <c r="BJ188" s="243">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s="244">
        <v>0</v>
      </c>
      <c r="CJ188" s="244">
        <v>0</v>
      </c>
      <c r="CK188" s="244">
        <v>0</v>
      </c>
      <c r="CL188" s="244">
        <v>0</v>
      </c>
      <c r="CM188" s="241">
        <v>0</v>
      </c>
      <c r="CN188" s="242">
        <v>0</v>
      </c>
      <c r="CO188" s="242">
        <v>0</v>
      </c>
      <c r="CP188" s="243">
        <v>0</v>
      </c>
      <c r="CQ188" s="1">
        <v>0</v>
      </c>
      <c r="CR188" s="1">
        <v>0</v>
      </c>
      <c r="CS188" s="1">
        <v>0</v>
      </c>
      <c r="CT188" s="1">
        <v>0</v>
      </c>
      <c r="CU188" s="1">
        <v>0</v>
      </c>
      <c r="CV188" s="1">
        <v>0</v>
      </c>
      <c r="CW188" s="1">
        <v>0</v>
      </c>
      <c r="CX188" s="1">
        <v>0</v>
      </c>
      <c r="CY188" s="1">
        <v>0</v>
      </c>
      <c r="CZ188" s="1">
        <v>0</v>
      </c>
      <c r="DA188" s="1">
        <v>0</v>
      </c>
      <c r="DB188" s="1">
        <v>0</v>
      </c>
      <c r="DC188" s="1">
        <v>0</v>
      </c>
      <c r="DD188" s="1">
        <v>0</v>
      </c>
      <c r="DE188" s="1">
        <v>0</v>
      </c>
      <c r="DF188" s="1">
        <v>0</v>
      </c>
      <c r="DG188" s="1">
        <v>0</v>
      </c>
      <c r="DH188" s="1">
        <v>0</v>
      </c>
      <c r="DI188" s="1">
        <v>0</v>
      </c>
      <c r="DJ188" s="1">
        <v>0</v>
      </c>
      <c r="DK188" s="1">
        <v>0</v>
      </c>
      <c r="DL188" s="1">
        <v>0</v>
      </c>
      <c r="DM188" s="1">
        <v>0</v>
      </c>
      <c r="DN188" s="1">
        <v>0</v>
      </c>
      <c r="DO188" s="244">
        <v>0</v>
      </c>
      <c r="DP188" s="244">
        <v>0</v>
      </c>
      <c r="DQ188" s="244">
        <v>0</v>
      </c>
      <c r="DR188" s="244">
        <v>0</v>
      </c>
      <c r="DS188" s="241">
        <v>0</v>
      </c>
      <c r="DT188" s="242">
        <v>0</v>
      </c>
      <c r="DU188" s="242">
        <v>0</v>
      </c>
      <c r="DV188" s="243">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s="244">
        <v>0</v>
      </c>
      <c r="EV188" s="244">
        <v>0</v>
      </c>
      <c r="EW188" s="244">
        <v>0</v>
      </c>
      <c r="EX188" s="244">
        <v>0</v>
      </c>
      <c r="EY188" s="241">
        <v>0</v>
      </c>
      <c r="EZ188" s="242">
        <v>0</v>
      </c>
      <c r="FA188" s="242">
        <v>0</v>
      </c>
      <c r="FB188" s="243">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0</v>
      </c>
      <c r="HL188">
        <v>1</v>
      </c>
      <c r="HM188">
        <v>5</v>
      </c>
      <c r="HN188">
        <v>0</v>
      </c>
      <c r="HO188">
        <v>0</v>
      </c>
      <c r="HP188">
        <v>0</v>
      </c>
      <c r="HQ188" s="139">
        <v>1</v>
      </c>
      <c r="HR188" s="140">
        <v>0</v>
      </c>
      <c r="HS188" s="140">
        <v>0</v>
      </c>
      <c r="HT188" s="140">
        <v>0</v>
      </c>
      <c r="HU188" s="140">
        <v>0</v>
      </c>
      <c r="HV188" s="139">
        <v>0</v>
      </c>
      <c r="HW188" s="140">
        <v>0</v>
      </c>
      <c r="HX188" s="140">
        <v>0</v>
      </c>
      <c r="HY188" s="140">
        <v>0</v>
      </c>
      <c r="HZ188" s="140">
        <v>0</v>
      </c>
      <c r="IA188" s="139">
        <v>0</v>
      </c>
      <c r="IB188" s="140">
        <v>0</v>
      </c>
      <c r="IC188" s="140">
        <v>0</v>
      </c>
      <c r="ID188" s="140">
        <v>0</v>
      </c>
      <c r="IE188" s="140">
        <v>0</v>
      </c>
      <c r="IF188" s="139">
        <v>2</v>
      </c>
      <c r="IG188" s="140">
        <v>5</v>
      </c>
      <c r="IH188" s="140">
        <v>0</v>
      </c>
      <c r="II188" s="140">
        <v>0</v>
      </c>
      <c r="IJ188" s="140">
        <v>0</v>
      </c>
      <c r="IK188" s="140">
        <v>1</v>
      </c>
      <c r="IL188" s="140">
        <v>0</v>
      </c>
      <c r="IM188" s="140">
        <v>0</v>
      </c>
      <c r="IN188" s="139">
        <v>1</v>
      </c>
      <c r="IO188" s="140">
        <v>0</v>
      </c>
      <c r="IP188" s="140">
        <v>0</v>
      </c>
      <c r="IQ188" s="140">
        <v>0</v>
      </c>
      <c r="IR188" s="141">
        <v>0</v>
      </c>
      <c r="IS188" s="139">
        <v>0</v>
      </c>
      <c r="IT188" s="141">
        <v>1</v>
      </c>
      <c r="IU188" s="141">
        <v>6</v>
      </c>
      <c r="IV188" s="141">
        <v>1</v>
      </c>
      <c r="IW188" s="180">
        <v>7</v>
      </c>
      <c r="IX188" s="182">
        <v>0.2857142857142857</v>
      </c>
      <c r="IY188" s="182">
        <v>0</v>
      </c>
      <c r="IZ188" s="183">
        <v>0</v>
      </c>
      <c r="JA188" s="140">
        <v>0</v>
      </c>
      <c r="JB188" s="140">
        <v>0</v>
      </c>
      <c r="JC188" s="1" t="s">
        <v>426</v>
      </c>
      <c r="JD188" s="1" t="s">
        <v>427</v>
      </c>
      <c r="JE188" s="1" t="s">
        <v>427</v>
      </c>
      <c r="JF188" s="1" t="s">
        <v>426</v>
      </c>
      <c r="JG188" s="1">
        <v>0</v>
      </c>
      <c r="JH188" s="1">
        <v>0</v>
      </c>
      <c r="JI188" s="284"/>
      <c r="JM188" s="261"/>
      <c r="JN188" s="262"/>
      <c r="JO188" s="284"/>
      <c r="JP188" s="284"/>
    </row>
    <row r="189" spans="1:276" x14ac:dyDescent="0.25">
      <c r="A189" s="2">
        <f>IF(OR('Table 1'!$L$2="All Regions",'Table 1'!$L$2=" "), 1,IF('Table 1'!$L$2='DATA TEMPLATE 1617'!L189,1,0))</f>
        <v>1</v>
      </c>
      <c r="B189" s="2">
        <f>IF(OR('Table 1'!$L$3="All Disciplines",'Table 1'!$L$3=" "), 1,IF('Table 1'!$L$3='DATA TEMPLATE 1617'!M189,1,0))</f>
        <v>1</v>
      </c>
      <c r="C189" s="2">
        <f>IF(OR('Table 1'!$L$4="All Organisations",'Table 1'!$L$4=" "), 1,IF('Table 1'!$L$4='DATA TEMPLATE 1617'!N189,1,0))</f>
        <v>1</v>
      </c>
      <c r="D189" s="2">
        <f t="shared" si="9"/>
        <v>3</v>
      </c>
      <c r="E189" s="236">
        <f>IF('Table 2'!$L$2="All Diverse Led",$IZ189,IF('Table 2'!$L$2='DATA TEMPLATE 1617'!JG189,4,0))</f>
        <v>0</v>
      </c>
      <c r="F189" s="236">
        <f>IF('Table 2'!$L$2="All Diverse Led",$IZ189,IF('Table 2'!$L$2='DATA TEMPLATE 1617'!JH189,4,0))</f>
        <v>0</v>
      </c>
      <c r="G189" s="237">
        <f t="shared" ref="G189:G251" si="10">SUM(E189:F189)</f>
        <v>0</v>
      </c>
      <c r="H189" s="1" t="s">
        <v>471</v>
      </c>
      <c r="I189" s="1">
        <v>0</v>
      </c>
      <c r="J189" s="1" t="b">
        <v>0</v>
      </c>
      <c r="K189" s="284">
        <v>187</v>
      </c>
      <c r="L189" t="s">
        <v>445</v>
      </c>
      <c r="M189" t="s">
        <v>442</v>
      </c>
      <c r="N189" s="323" t="s">
        <v>458</v>
      </c>
      <c r="O189" s="76">
        <v>68068</v>
      </c>
      <c r="P189" s="76">
        <v>154838</v>
      </c>
      <c r="Q189" s="76">
        <v>1060</v>
      </c>
      <c r="R189" s="76">
        <v>0</v>
      </c>
      <c r="S189" s="76">
        <v>0</v>
      </c>
      <c r="T189" s="76">
        <v>223966</v>
      </c>
      <c r="U189">
        <v>179924</v>
      </c>
      <c r="V189">
        <v>15367</v>
      </c>
      <c r="W189">
        <v>0</v>
      </c>
      <c r="X189">
        <v>0</v>
      </c>
      <c r="Y189">
        <v>4595</v>
      </c>
      <c r="AB189">
        <v>27162</v>
      </c>
      <c r="AC189">
        <v>2249</v>
      </c>
      <c r="AD189">
        <v>229297</v>
      </c>
      <c r="AE189" s="1">
        <v>0</v>
      </c>
      <c r="AF189" s="1">
        <v>0</v>
      </c>
      <c r="AG189" s="1">
        <v>0</v>
      </c>
      <c r="AH189" s="1">
        <v>0</v>
      </c>
      <c r="AI189" s="1">
        <v>0</v>
      </c>
      <c r="AJ189" s="1">
        <v>0</v>
      </c>
      <c r="AK189" s="1">
        <v>0</v>
      </c>
      <c r="AL189" s="1">
        <v>0</v>
      </c>
      <c r="AM189" s="1">
        <v>0</v>
      </c>
      <c r="AN189" s="1">
        <v>0</v>
      </c>
      <c r="AO189" s="1">
        <v>0</v>
      </c>
      <c r="AP189" s="1">
        <v>0</v>
      </c>
      <c r="AQ189" s="1">
        <v>0</v>
      </c>
      <c r="AR189" s="1">
        <v>0</v>
      </c>
      <c r="AS189" s="1">
        <v>0</v>
      </c>
      <c r="AT189" s="1">
        <v>0</v>
      </c>
      <c r="AU189" s="1">
        <v>0</v>
      </c>
      <c r="AV189" s="1">
        <v>0</v>
      </c>
      <c r="AW189" s="1">
        <v>0</v>
      </c>
      <c r="AX189" s="1">
        <v>0</v>
      </c>
      <c r="AY189" s="1">
        <v>0</v>
      </c>
      <c r="AZ189" s="1">
        <v>0</v>
      </c>
      <c r="BA189" s="1">
        <v>0</v>
      </c>
      <c r="BB189" s="1">
        <v>0</v>
      </c>
      <c r="BC189" s="3">
        <v>0</v>
      </c>
      <c r="BD189" s="3">
        <v>0</v>
      </c>
      <c r="BE189" s="3">
        <v>0</v>
      </c>
      <c r="BF189" s="3">
        <v>0</v>
      </c>
      <c r="BG189" s="241">
        <v>0</v>
      </c>
      <c r="BH189" s="242">
        <v>0</v>
      </c>
      <c r="BI189" s="242">
        <v>0</v>
      </c>
      <c r="BJ189" s="243">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s="244">
        <v>0</v>
      </c>
      <c r="CJ189" s="244">
        <v>0</v>
      </c>
      <c r="CK189" s="244">
        <v>0</v>
      </c>
      <c r="CL189" s="244">
        <v>0</v>
      </c>
      <c r="CM189" s="241">
        <v>0</v>
      </c>
      <c r="CN189" s="242">
        <v>0</v>
      </c>
      <c r="CO189" s="242">
        <v>0</v>
      </c>
      <c r="CP189" s="243">
        <v>0</v>
      </c>
      <c r="CQ189" s="1">
        <v>0</v>
      </c>
      <c r="CR189" s="1">
        <v>0</v>
      </c>
      <c r="CS189" s="1">
        <v>0</v>
      </c>
      <c r="CT189" s="1">
        <v>0</v>
      </c>
      <c r="CU189" s="1">
        <v>0</v>
      </c>
      <c r="CV189" s="1">
        <v>0</v>
      </c>
      <c r="CW189" s="1">
        <v>0</v>
      </c>
      <c r="CX189" s="1">
        <v>0</v>
      </c>
      <c r="CY189" s="1">
        <v>0</v>
      </c>
      <c r="CZ189" s="1">
        <v>0</v>
      </c>
      <c r="DA189" s="1">
        <v>0</v>
      </c>
      <c r="DB189" s="1">
        <v>0</v>
      </c>
      <c r="DC189" s="1">
        <v>0</v>
      </c>
      <c r="DD189" s="1">
        <v>0</v>
      </c>
      <c r="DE189" s="1">
        <v>0</v>
      </c>
      <c r="DF189" s="1">
        <v>0</v>
      </c>
      <c r="DG189" s="1">
        <v>0</v>
      </c>
      <c r="DH189" s="1">
        <v>0</v>
      </c>
      <c r="DI189" s="1">
        <v>0</v>
      </c>
      <c r="DJ189" s="1">
        <v>0</v>
      </c>
      <c r="DK189" s="1">
        <v>0</v>
      </c>
      <c r="DL189" s="1">
        <v>0</v>
      </c>
      <c r="DM189" s="1">
        <v>0</v>
      </c>
      <c r="DN189" s="1">
        <v>0</v>
      </c>
      <c r="DO189" s="244">
        <v>0</v>
      </c>
      <c r="DP189" s="244">
        <v>0</v>
      </c>
      <c r="DQ189" s="244">
        <v>0</v>
      </c>
      <c r="DR189" s="244">
        <v>0</v>
      </c>
      <c r="DS189" s="241">
        <v>0</v>
      </c>
      <c r="DT189" s="242">
        <v>0</v>
      </c>
      <c r="DU189" s="242">
        <v>0</v>
      </c>
      <c r="DV189" s="243">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s="244">
        <v>0</v>
      </c>
      <c r="EV189" s="244">
        <v>0</v>
      </c>
      <c r="EW189" s="244">
        <v>0</v>
      </c>
      <c r="EX189" s="244">
        <v>0</v>
      </c>
      <c r="EY189" s="241">
        <v>0</v>
      </c>
      <c r="EZ189" s="242">
        <v>0</v>
      </c>
      <c r="FA189" s="242">
        <v>0</v>
      </c>
      <c r="FB189" s="243">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396</v>
      </c>
      <c r="FX189">
        <v>0</v>
      </c>
      <c r="FY189">
        <v>26724</v>
      </c>
      <c r="FZ189">
        <v>0</v>
      </c>
      <c r="GA189">
        <v>28839</v>
      </c>
      <c r="GB189">
        <v>0</v>
      </c>
      <c r="GC189">
        <v>4331</v>
      </c>
      <c r="GD189">
        <v>0</v>
      </c>
      <c r="GE189">
        <v>31180</v>
      </c>
      <c r="GF189">
        <v>0</v>
      </c>
      <c r="GG189">
        <v>36121</v>
      </c>
      <c r="GH189">
        <v>0</v>
      </c>
      <c r="GI189">
        <v>47</v>
      </c>
      <c r="GJ189">
        <v>2104</v>
      </c>
      <c r="GK189">
        <v>295</v>
      </c>
      <c r="GL189">
        <v>2535</v>
      </c>
      <c r="GM189">
        <v>14</v>
      </c>
      <c r="GN189">
        <v>0</v>
      </c>
      <c r="GO189">
        <v>39</v>
      </c>
      <c r="GP189">
        <v>0</v>
      </c>
      <c r="GQ189">
        <v>0</v>
      </c>
      <c r="GR189">
        <v>0</v>
      </c>
      <c r="GS189">
        <v>1123</v>
      </c>
      <c r="GT189">
        <v>4108</v>
      </c>
      <c r="GU189">
        <v>0</v>
      </c>
      <c r="GV189">
        <v>0</v>
      </c>
      <c r="GW189">
        <v>0</v>
      </c>
      <c r="GX189">
        <v>0</v>
      </c>
      <c r="GY189">
        <v>0</v>
      </c>
      <c r="GZ189">
        <v>0</v>
      </c>
      <c r="HA189">
        <v>0</v>
      </c>
      <c r="HB189">
        <v>0</v>
      </c>
      <c r="HC189">
        <v>57</v>
      </c>
      <c r="HD189">
        <v>0</v>
      </c>
      <c r="HE189">
        <v>10</v>
      </c>
      <c r="HF189">
        <v>0</v>
      </c>
      <c r="HG189">
        <v>0</v>
      </c>
      <c r="HH189">
        <v>0</v>
      </c>
      <c r="HI189">
        <v>0</v>
      </c>
      <c r="HJ189">
        <v>0</v>
      </c>
      <c r="HK189">
        <v>351</v>
      </c>
      <c r="HL189">
        <v>4</v>
      </c>
      <c r="HM189">
        <v>4</v>
      </c>
      <c r="HN189">
        <v>0</v>
      </c>
      <c r="HO189">
        <v>0</v>
      </c>
      <c r="HP189">
        <v>0</v>
      </c>
      <c r="HQ189" s="139">
        <v>2</v>
      </c>
      <c r="HR189" s="140">
        <v>0</v>
      </c>
      <c r="HS189" s="140">
        <v>0</v>
      </c>
      <c r="HT189" s="140">
        <v>0</v>
      </c>
      <c r="HU189" s="140">
        <v>0</v>
      </c>
      <c r="HV189" s="139">
        <v>1</v>
      </c>
      <c r="HW189" s="140">
        <v>0</v>
      </c>
      <c r="HX189" s="140">
        <v>0</v>
      </c>
      <c r="HY189" s="140">
        <v>0</v>
      </c>
      <c r="HZ189" s="140">
        <v>0</v>
      </c>
      <c r="IA189" s="139">
        <v>0</v>
      </c>
      <c r="IB189" s="140">
        <v>0</v>
      </c>
      <c r="IC189" s="140">
        <v>0</v>
      </c>
      <c r="ID189" s="140">
        <v>0</v>
      </c>
      <c r="IE189" s="140">
        <v>0</v>
      </c>
      <c r="IF189" s="139">
        <v>7</v>
      </c>
      <c r="IG189" s="140">
        <v>4</v>
      </c>
      <c r="IH189" s="140">
        <v>0</v>
      </c>
      <c r="II189" s="140">
        <v>0</v>
      </c>
      <c r="IJ189" s="140">
        <v>0</v>
      </c>
      <c r="IK189" s="140">
        <v>0</v>
      </c>
      <c r="IL189" s="140">
        <v>1</v>
      </c>
      <c r="IM189" s="140">
        <v>0</v>
      </c>
      <c r="IN189" s="139">
        <v>1</v>
      </c>
      <c r="IO189" s="140">
        <v>0</v>
      </c>
      <c r="IP189" s="140">
        <v>1</v>
      </c>
      <c r="IQ189" s="140">
        <v>0</v>
      </c>
      <c r="IR189" s="141">
        <v>1</v>
      </c>
      <c r="IS189" s="139">
        <v>0</v>
      </c>
      <c r="IT189" s="141">
        <v>2</v>
      </c>
      <c r="IU189" s="141">
        <v>8</v>
      </c>
      <c r="IV189" s="141">
        <v>3</v>
      </c>
      <c r="IW189" s="180">
        <v>11</v>
      </c>
      <c r="IX189" s="182">
        <v>0.27272727272727271</v>
      </c>
      <c r="IY189" s="182">
        <v>9.0909090909090912E-2</v>
      </c>
      <c r="IZ189" s="183">
        <v>0</v>
      </c>
      <c r="JA189" s="140">
        <v>0</v>
      </c>
      <c r="JB189" s="140">
        <v>0</v>
      </c>
      <c r="JC189" s="1" t="s">
        <v>427</v>
      </c>
      <c r="JD189" s="1" t="s">
        <v>427</v>
      </c>
      <c r="JE189" s="1" t="s">
        <v>427</v>
      </c>
      <c r="JF189" s="1" t="s">
        <v>427</v>
      </c>
      <c r="JG189" s="1">
        <v>0</v>
      </c>
      <c r="JH189" s="1">
        <v>0</v>
      </c>
      <c r="JI189" s="284"/>
      <c r="JM189" s="261"/>
      <c r="JN189" s="262"/>
      <c r="JO189" s="284"/>
      <c r="JP189" s="284"/>
    </row>
    <row r="190" spans="1:276" x14ac:dyDescent="0.25">
      <c r="A190" s="2">
        <f>IF(OR('Table 1'!$L$2="All Regions",'Table 1'!$L$2=" "), 1,IF('Table 1'!$L$2='DATA TEMPLATE 1617'!L190,1,0))</f>
        <v>1</v>
      </c>
      <c r="B190" s="2">
        <f>IF(OR('Table 1'!$L$3="All Disciplines",'Table 1'!$L$3=" "), 1,IF('Table 1'!$L$3='DATA TEMPLATE 1617'!M190,1,0))</f>
        <v>1</v>
      </c>
      <c r="C190" s="2">
        <f>IF(OR('Table 1'!$L$4="All Organisations",'Table 1'!$L$4=" "), 1,IF('Table 1'!$L$4='DATA TEMPLATE 1617'!N190,1,0))</f>
        <v>1</v>
      </c>
      <c r="D190" s="2">
        <f t="shared" si="9"/>
        <v>3</v>
      </c>
      <c r="E190" s="236">
        <f>IF('Table 2'!$L$2="All Diverse Led",$IZ190,IF('Table 2'!$L$2='DATA TEMPLATE 1617'!JG190,4,0))</f>
        <v>0</v>
      </c>
      <c r="F190" s="236">
        <f>IF('Table 2'!$L$2="All Diverse Led",$IZ190,IF('Table 2'!$L$2='DATA TEMPLATE 1617'!JH190,4,0))</f>
        <v>0</v>
      </c>
      <c r="G190" s="237">
        <f t="shared" si="10"/>
        <v>0</v>
      </c>
      <c r="H190" s="1" t="s">
        <v>471</v>
      </c>
      <c r="I190" s="1">
        <v>0</v>
      </c>
      <c r="J190" s="1" t="b">
        <v>0</v>
      </c>
      <c r="K190" s="284">
        <v>188</v>
      </c>
      <c r="L190" t="s">
        <v>439</v>
      </c>
      <c r="M190" t="s">
        <v>438</v>
      </c>
      <c r="N190" s="323" t="s">
        <v>459</v>
      </c>
      <c r="O190" s="76">
        <v>155205</v>
      </c>
      <c r="P190" s="76">
        <v>170114</v>
      </c>
      <c r="Q190" s="76">
        <v>168758</v>
      </c>
      <c r="R190" s="76">
        <v>0</v>
      </c>
      <c r="S190" s="76">
        <v>0</v>
      </c>
      <c r="T190" s="76">
        <v>494077</v>
      </c>
      <c r="U190">
        <v>203957</v>
      </c>
      <c r="V190">
        <v>13582</v>
      </c>
      <c r="W190">
        <v>81077</v>
      </c>
      <c r="X190">
        <v>18000</v>
      </c>
      <c r="Y190">
        <v>2355</v>
      </c>
      <c r="AB190">
        <v>128221</v>
      </c>
      <c r="AC190">
        <v>5209</v>
      </c>
      <c r="AD190">
        <v>452401</v>
      </c>
      <c r="AE190" s="1">
        <v>45</v>
      </c>
      <c r="AF190" s="1">
        <v>45</v>
      </c>
      <c r="AG190" s="1">
        <v>5012</v>
      </c>
      <c r="AH190" s="1">
        <v>3663</v>
      </c>
      <c r="AI190" s="1">
        <v>1</v>
      </c>
      <c r="AJ190" s="1">
        <v>1</v>
      </c>
      <c r="AK190" s="1">
        <v>180</v>
      </c>
      <c r="AL190" s="1">
        <v>0</v>
      </c>
      <c r="AM190" s="1">
        <v>6</v>
      </c>
      <c r="AN190" s="1">
        <v>6</v>
      </c>
      <c r="AO190" s="1">
        <v>300</v>
      </c>
      <c r="AP190" s="1">
        <v>1030</v>
      </c>
      <c r="AQ190" s="1">
        <v>3</v>
      </c>
      <c r="AR190" s="1">
        <v>3</v>
      </c>
      <c r="AS190" s="1">
        <v>0</v>
      </c>
      <c r="AT190" s="1">
        <v>300</v>
      </c>
      <c r="AU190" s="1">
        <v>0</v>
      </c>
      <c r="AV190" s="1">
        <v>0</v>
      </c>
      <c r="AW190" s="1">
        <v>0</v>
      </c>
      <c r="AX190" s="1">
        <v>0</v>
      </c>
      <c r="AY190" s="1">
        <v>0</v>
      </c>
      <c r="AZ190" s="1">
        <v>0</v>
      </c>
      <c r="BA190" s="1">
        <v>0</v>
      </c>
      <c r="BB190" s="1">
        <v>0</v>
      </c>
      <c r="BC190" s="3">
        <v>7</v>
      </c>
      <c r="BD190" s="3">
        <v>7</v>
      </c>
      <c r="BE190" s="3">
        <v>480</v>
      </c>
      <c r="BF190" s="3">
        <v>1030</v>
      </c>
      <c r="BG190" s="241">
        <v>3</v>
      </c>
      <c r="BH190" s="242">
        <v>3</v>
      </c>
      <c r="BI190" s="242">
        <v>0</v>
      </c>
      <c r="BJ190" s="243">
        <v>300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s="244">
        <v>0</v>
      </c>
      <c r="CJ190" s="244">
        <v>0</v>
      </c>
      <c r="CK190" s="244">
        <v>0</v>
      </c>
      <c r="CL190" s="244">
        <v>0</v>
      </c>
      <c r="CM190" s="241">
        <v>0</v>
      </c>
      <c r="CN190" s="242">
        <v>0</v>
      </c>
      <c r="CO190" s="242">
        <v>0</v>
      </c>
      <c r="CP190" s="243">
        <v>0</v>
      </c>
      <c r="CQ190" s="1">
        <v>0</v>
      </c>
      <c r="CR190" s="1">
        <v>0</v>
      </c>
      <c r="CS190" s="1">
        <v>0</v>
      </c>
      <c r="CT190" s="1">
        <v>0</v>
      </c>
      <c r="CU190" s="1">
        <v>0</v>
      </c>
      <c r="CV190" s="1">
        <v>0</v>
      </c>
      <c r="CW190" s="1">
        <v>0</v>
      </c>
      <c r="CX190" s="1">
        <v>0</v>
      </c>
      <c r="CY190" s="1">
        <v>0</v>
      </c>
      <c r="CZ190" s="1">
        <v>0</v>
      </c>
      <c r="DA190" s="1">
        <v>0</v>
      </c>
      <c r="DB190" s="1">
        <v>0</v>
      </c>
      <c r="DC190" s="1">
        <v>0</v>
      </c>
      <c r="DD190" s="1">
        <v>0</v>
      </c>
      <c r="DE190" s="1">
        <v>0</v>
      </c>
      <c r="DF190" s="1">
        <v>0</v>
      </c>
      <c r="DG190" s="1">
        <v>0</v>
      </c>
      <c r="DH190" s="1">
        <v>0</v>
      </c>
      <c r="DI190" s="1">
        <v>0</v>
      </c>
      <c r="DJ190" s="1">
        <v>0</v>
      </c>
      <c r="DK190" s="1">
        <v>0</v>
      </c>
      <c r="DL190" s="1">
        <v>0</v>
      </c>
      <c r="DM190" s="1">
        <v>0</v>
      </c>
      <c r="DN190" s="1">
        <v>0</v>
      </c>
      <c r="DO190" s="244">
        <v>0</v>
      </c>
      <c r="DP190" s="244">
        <v>0</v>
      </c>
      <c r="DQ190" s="244">
        <v>0</v>
      </c>
      <c r="DR190" s="244">
        <v>0</v>
      </c>
      <c r="DS190" s="241">
        <v>0</v>
      </c>
      <c r="DT190" s="242">
        <v>0</v>
      </c>
      <c r="DU190" s="242">
        <v>0</v>
      </c>
      <c r="DV190" s="243">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s="244">
        <v>0</v>
      </c>
      <c r="EV190" s="244">
        <v>0</v>
      </c>
      <c r="EW190" s="244">
        <v>0</v>
      </c>
      <c r="EX190" s="244">
        <v>0</v>
      </c>
      <c r="EY190" s="241">
        <v>0</v>
      </c>
      <c r="EZ190" s="242">
        <v>0</v>
      </c>
      <c r="FA190" s="242">
        <v>0</v>
      </c>
      <c r="FB190" s="243">
        <v>0</v>
      </c>
      <c r="FC190">
        <v>0</v>
      </c>
      <c r="FD190">
        <v>0</v>
      </c>
      <c r="FE190">
        <v>0</v>
      </c>
      <c r="FF190">
        <v>0</v>
      </c>
      <c r="FG190">
        <v>0</v>
      </c>
      <c r="FH190">
        <v>0</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2</v>
      </c>
      <c r="HM190">
        <v>5</v>
      </c>
      <c r="HN190">
        <v>0</v>
      </c>
      <c r="HO190">
        <v>0</v>
      </c>
      <c r="HP190">
        <v>0</v>
      </c>
      <c r="HQ190" s="139">
        <v>3</v>
      </c>
      <c r="HR190" s="140">
        <v>2</v>
      </c>
      <c r="HS190" s="140">
        <v>0</v>
      </c>
      <c r="HT190" s="140">
        <v>0</v>
      </c>
      <c r="HU190" s="140">
        <v>0</v>
      </c>
      <c r="HV190" s="139">
        <v>0</v>
      </c>
      <c r="HW190" s="140">
        <v>0</v>
      </c>
      <c r="HX190" s="140">
        <v>0</v>
      </c>
      <c r="HY190" s="140">
        <v>0</v>
      </c>
      <c r="HZ190" s="140">
        <v>0</v>
      </c>
      <c r="IA190" s="139">
        <v>0</v>
      </c>
      <c r="IB190" s="140">
        <v>0</v>
      </c>
      <c r="IC190" s="140">
        <v>0</v>
      </c>
      <c r="ID190" s="140">
        <v>0</v>
      </c>
      <c r="IE190" s="140">
        <v>0</v>
      </c>
      <c r="IF190" s="139">
        <v>5</v>
      </c>
      <c r="IG190" s="140">
        <v>7</v>
      </c>
      <c r="IH190" s="140">
        <v>0</v>
      </c>
      <c r="II190" s="140">
        <v>0</v>
      </c>
      <c r="IJ190" s="140">
        <v>0</v>
      </c>
      <c r="IK190" s="140">
        <v>1</v>
      </c>
      <c r="IL190" s="140">
        <v>0</v>
      </c>
      <c r="IM190" s="140">
        <v>0</v>
      </c>
      <c r="IN190" s="139">
        <v>1</v>
      </c>
      <c r="IO190" s="140">
        <v>0</v>
      </c>
      <c r="IP190" s="140">
        <v>0</v>
      </c>
      <c r="IQ190" s="140">
        <v>0</v>
      </c>
      <c r="IR190" s="141">
        <v>0</v>
      </c>
      <c r="IS190" s="139">
        <v>1</v>
      </c>
      <c r="IT190" s="141">
        <v>2</v>
      </c>
      <c r="IU190" s="141">
        <v>7</v>
      </c>
      <c r="IV190" s="141">
        <v>5</v>
      </c>
      <c r="IW190" s="180">
        <v>12</v>
      </c>
      <c r="IX190" s="182">
        <v>0.25</v>
      </c>
      <c r="IY190" s="182">
        <v>8.3333333333333329E-2</v>
      </c>
      <c r="IZ190" s="183">
        <v>0</v>
      </c>
      <c r="JA190" s="140">
        <v>0</v>
      </c>
      <c r="JB190" s="140">
        <v>0</v>
      </c>
      <c r="JC190" s="1" t="s">
        <v>427</v>
      </c>
      <c r="JD190" s="1" t="s">
        <v>427</v>
      </c>
      <c r="JE190" s="1" t="s">
        <v>427</v>
      </c>
      <c r="JF190" s="1" t="s">
        <v>427</v>
      </c>
      <c r="JG190" s="1">
        <v>0</v>
      </c>
      <c r="JH190" s="1">
        <v>0</v>
      </c>
      <c r="JI190" s="284"/>
      <c r="JM190" s="261"/>
      <c r="JN190" s="262"/>
      <c r="JO190" s="284"/>
      <c r="JP190" s="284"/>
    </row>
    <row r="191" spans="1:276" x14ac:dyDescent="0.25">
      <c r="A191" s="2">
        <f>IF(OR('Table 1'!$L$2="All Regions",'Table 1'!$L$2=" "), 1,IF('Table 1'!$L$2='DATA TEMPLATE 1617'!L191,1,0))</f>
        <v>1</v>
      </c>
      <c r="B191" s="2">
        <f>IF(OR('Table 1'!$L$3="All Disciplines",'Table 1'!$L$3=" "), 1,IF('Table 1'!$L$3='DATA TEMPLATE 1617'!M191,1,0))</f>
        <v>1</v>
      </c>
      <c r="C191" s="2">
        <f>IF(OR('Table 1'!$L$4="All Organisations",'Table 1'!$L$4=" "), 1,IF('Table 1'!$L$4='DATA TEMPLATE 1617'!N191,1,0))</f>
        <v>1</v>
      </c>
      <c r="D191" s="2">
        <f t="shared" si="9"/>
        <v>3</v>
      </c>
      <c r="E191" s="236">
        <f>IF('Table 2'!$L$2="All Diverse Led",$IZ191,IF('Table 2'!$L$2='DATA TEMPLATE 1617'!JG191,4,0))</f>
        <v>0</v>
      </c>
      <c r="F191" s="236">
        <f>IF('Table 2'!$L$2="All Diverse Led",$IZ191,IF('Table 2'!$L$2='DATA TEMPLATE 1617'!JH191,4,0))</f>
        <v>0</v>
      </c>
      <c r="G191" s="237">
        <f t="shared" si="10"/>
        <v>0</v>
      </c>
      <c r="H191" s="1" t="s">
        <v>471</v>
      </c>
      <c r="I191" s="1">
        <v>0</v>
      </c>
      <c r="J191" s="1" t="b">
        <v>0</v>
      </c>
      <c r="K191" s="284">
        <v>189</v>
      </c>
      <c r="L191" t="s">
        <v>439</v>
      </c>
      <c r="M191" t="s">
        <v>436</v>
      </c>
      <c r="N191" s="323" t="s">
        <v>459</v>
      </c>
      <c r="O191" s="76">
        <v>30880</v>
      </c>
      <c r="P191" s="76">
        <v>188084</v>
      </c>
      <c r="Q191" s="76">
        <v>149456</v>
      </c>
      <c r="R191" s="76">
        <v>6098</v>
      </c>
      <c r="S191" s="76">
        <v>24233</v>
      </c>
      <c r="T191" s="76">
        <v>398751</v>
      </c>
      <c r="U191">
        <v>152057</v>
      </c>
      <c r="V191">
        <v>26872</v>
      </c>
      <c r="W191">
        <v>46681</v>
      </c>
      <c r="X191">
        <v>43740</v>
      </c>
      <c r="Y191">
        <v>17770</v>
      </c>
      <c r="AB191">
        <v>82088</v>
      </c>
      <c r="AC191">
        <v>60</v>
      </c>
      <c r="AD191">
        <v>369268</v>
      </c>
      <c r="AE191" s="1">
        <v>26</v>
      </c>
      <c r="AF191" s="1">
        <v>8</v>
      </c>
      <c r="AG191" s="1">
        <v>543</v>
      </c>
      <c r="AH191" s="1">
        <v>20</v>
      </c>
      <c r="AI191" s="1">
        <v>0</v>
      </c>
      <c r="AJ191" s="1">
        <v>0</v>
      </c>
      <c r="AK191" s="1">
        <v>0</v>
      </c>
      <c r="AL191" s="1">
        <v>0</v>
      </c>
      <c r="AM191" s="1">
        <v>0</v>
      </c>
      <c r="AN191" s="1">
        <v>0</v>
      </c>
      <c r="AO191" s="1">
        <v>0</v>
      </c>
      <c r="AP191" s="1">
        <v>0</v>
      </c>
      <c r="AQ191" s="1">
        <v>1</v>
      </c>
      <c r="AR191" s="1">
        <v>1</v>
      </c>
      <c r="AS191" s="1">
        <v>10</v>
      </c>
      <c r="AT191" s="1">
        <v>0</v>
      </c>
      <c r="AU191" s="1">
        <v>0</v>
      </c>
      <c r="AV191" s="1">
        <v>0</v>
      </c>
      <c r="AW191" s="1">
        <v>0</v>
      </c>
      <c r="AX191" s="1">
        <v>0</v>
      </c>
      <c r="AY191" s="1">
        <v>0</v>
      </c>
      <c r="AZ191" s="1">
        <v>0</v>
      </c>
      <c r="BA191" s="1">
        <v>0</v>
      </c>
      <c r="BB191" s="1">
        <v>0</v>
      </c>
      <c r="BC191" s="3">
        <v>0</v>
      </c>
      <c r="BD191" s="3">
        <v>0</v>
      </c>
      <c r="BE191" s="3">
        <v>0</v>
      </c>
      <c r="BF191" s="3">
        <v>0</v>
      </c>
      <c r="BG191" s="241">
        <v>1</v>
      </c>
      <c r="BH191" s="242">
        <v>1</v>
      </c>
      <c r="BI191" s="242">
        <v>10</v>
      </c>
      <c r="BJ191" s="243">
        <v>0</v>
      </c>
      <c r="BK191">
        <v>6</v>
      </c>
      <c r="BL191">
        <v>118</v>
      </c>
      <c r="BM191">
        <v>4503</v>
      </c>
      <c r="BN191">
        <v>55</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s="244">
        <v>0</v>
      </c>
      <c r="CJ191" s="244">
        <v>0</v>
      </c>
      <c r="CK191" s="244">
        <v>0</v>
      </c>
      <c r="CL191" s="244">
        <v>0</v>
      </c>
      <c r="CM191" s="241">
        <v>0</v>
      </c>
      <c r="CN191" s="242">
        <v>0</v>
      </c>
      <c r="CO191" s="242">
        <v>0</v>
      </c>
      <c r="CP191" s="243">
        <v>0</v>
      </c>
      <c r="CQ191" s="1">
        <v>33</v>
      </c>
      <c r="CR191" s="1">
        <v>19</v>
      </c>
      <c r="CS191" s="1">
        <v>737</v>
      </c>
      <c r="CT191" s="1">
        <v>45</v>
      </c>
      <c r="CU191" s="1">
        <v>0</v>
      </c>
      <c r="CV191" s="1">
        <v>0</v>
      </c>
      <c r="CW191" s="1">
        <v>0</v>
      </c>
      <c r="CX191" s="1">
        <v>0</v>
      </c>
      <c r="CY191" s="1">
        <v>0</v>
      </c>
      <c r="CZ191" s="1">
        <v>0</v>
      </c>
      <c r="DA191" s="1">
        <v>0</v>
      </c>
      <c r="DB191" s="1">
        <v>0</v>
      </c>
      <c r="DC191" s="1">
        <v>0</v>
      </c>
      <c r="DD191" s="1">
        <v>0</v>
      </c>
      <c r="DE191" s="1">
        <v>0</v>
      </c>
      <c r="DF191" s="1">
        <v>0</v>
      </c>
      <c r="DG191" s="1">
        <v>0</v>
      </c>
      <c r="DH191" s="1">
        <v>0</v>
      </c>
      <c r="DI191" s="1">
        <v>0</v>
      </c>
      <c r="DJ191" s="1">
        <v>0</v>
      </c>
      <c r="DK191" s="1">
        <v>0</v>
      </c>
      <c r="DL191" s="1">
        <v>0</v>
      </c>
      <c r="DM191" s="1">
        <v>0</v>
      </c>
      <c r="DN191" s="1">
        <v>0</v>
      </c>
      <c r="DO191" s="244">
        <v>0</v>
      </c>
      <c r="DP191" s="244">
        <v>0</v>
      </c>
      <c r="DQ191" s="244">
        <v>0</v>
      </c>
      <c r="DR191" s="244">
        <v>0</v>
      </c>
      <c r="DS191" s="241">
        <v>0</v>
      </c>
      <c r="DT191" s="242">
        <v>0</v>
      </c>
      <c r="DU191" s="242">
        <v>0</v>
      </c>
      <c r="DV191" s="243">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s="244">
        <v>0</v>
      </c>
      <c r="EV191" s="244">
        <v>0</v>
      </c>
      <c r="EW191" s="244">
        <v>0</v>
      </c>
      <c r="EX191" s="244">
        <v>0</v>
      </c>
      <c r="EY191" s="241">
        <v>0</v>
      </c>
      <c r="EZ191" s="242">
        <v>0</v>
      </c>
      <c r="FA191" s="242">
        <v>0</v>
      </c>
      <c r="FB191" s="243">
        <v>0</v>
      </c>
      <c r="FC191">
        <v>0</v>
      </c>
      <c r="FD191">
        <v>0</v>
      </c>
      <c r="FE191">
        <v>0</v>
      </c>
      <c r="FF191">
        <v>0</v>
      </c>
      <c r="FG191">
        <v>0</v>
      </c>
      <c r="FH191">
        <v>0</v>
      </c>
      <c r="FI191">
        <v>0</v>
      </c>
      <c r="FJ191">
        <v>0</v>
      </c>
      <c r="FK191">
        <v>0</v>
      </c>
      <c r="FL191">
        <v>0</v>
      </c>
      <c r="FM191">
        <v>0</v>
      </c>
      <c r="FN191">
        <v>0</v>
      </c>
      <c r="FO191">
        <v>0</v>
      </c>
      <c r="FP191">
        <v>1</v>
      </c>
      <c r="FQ191">
        <v>0</v>
      </c>
      <c r="FR191">
        <v>250</v>
      </c>
      <c r="FS191">
        <v>0</v>
      </c>
      <c r="FT191">
        <v>0</v>
      </c>
      <c r="FU191">
        <v>0</v>
      </c>
      <c r="FV191">
        <v>0</v>
      </c>
      <c r="FW191">
        <v>1</v>
      </c>
      <c r="FX191">
        <v>1000</v>
      </c>
      <c r="FY191">
        <v>0</v>
      </c>
      <c r="FZ191">
        <v>0</v>
      </c>
      <c r="GA191">
        <v>3</v>
      </c>
      <c r="GB191">
        <v>1000</v>
      </c>
      <c r="GC191">
        <v>14</v>
      </c>
      <c r="GD191">
        <v>12960</v>
      </c>
      <c r="GE191">
        <v>3</v>
      </c>
      <c r="GF191">
        <v>12960</v>
      </c>
      <c r="GG191">
        <v>12</v>
      </c>
      <c r="GH191">
        <v>12960</v>
      </c>
      <c r="GI191">
        <v>0</v>
      </c>
      <c r="GJ191">
        <v>0</v>
      </c>
      <c r="GK191">
        <v>2</v>
      </c>
      <c r="GL191">
        <v>149</v>
      </c>
      <c r="GM191">
        <v>6</v>
      </c>
      <c r="GN191">
        <v>3400</v>
      </c>
      <c r="GO191">
        <v>6</v>
      </c>
      <c r="GP191">
        <v>3400</v>
      </c>
      <c r="GQ191">
        <v>0</v>
      </c>
      <c r="GR191">
        <v>0</v>
      </c>
      <c r="GS191">
        <v>173</v>
      </c>
      <c r="GT191">
        <v>629</v>
      </c>
      <c r="GU191">
        <v>0</v>
      </c>
      <c r="GV191">
        <v>0</v>
      </c>
      <c r="GW191">
        <v>65</v>
      </c>
      <c r="GX191">
        <v>4901</v>
      </c>
      <c r="GY191">
        <v>38</v>
      </c>
      <c r="GZ191">
        <v>8716</v>
      </c>
      <c r="HA191">
        <v>0</v>
      </c>
      <c r="HB191">
        <v>0</v>
      </c>
      <c r="HC191">
        <v>0</v>
      </c>
      <c r="HD191">
        <v>0</v>
      </c>
      <c r="HE191">
        <v>0</v>
      </c>
      <c r="HF191">
        <v>0</v>
      </c>
      <c r="HG191">
        <v>0</v>
      </c>
      <c r="HH191">
        <v>0</v>
      </c>
      <c r="HI191">
        <v>14</v>
      </c>
      <c r="HJ191">
        <v>0</v>
      </c>
      <c r="HK191">
        <v>0</v>
      </c>
      <c r="HL191">
        <v>5</v>
      </c>
      <c r="HM191">
        <v>6</v>
      </c>
      <c r="HN191">
        <v>0</v>
      </c>
      <c r="HO191">
        <v>0</v>
      </c>
      <c r="HP191">
        <v>0</v>
      </c>
      <c r="HQ191" s="139">
        <v>0</v>
      </c>
      <c r="HR191" s="140">
        <v>0</v>
      </c>
      <c r="HS191" s="140">
        <v>0</v>
      </c>
      <c r="HT191" s="140">
        <v>0</v>
      </c>
      <c r="HU191" s="140">
        <v>0</v>
      </c>
      <c r="HV191" s="139">
        <v>0</v>
      </c>
      <c r="HW191" s="140">
        <v>0</v>
      </c>
      <c r="HX191" s="140">
        <v>0</v>
      </c>
      <c r="HY191" s="140">
        <v>0</v>
      </c>
      <c r="HZ191" s="140">
        <v>0</v>
      </c>
      <c r="IA191" s="139">
        <v>0</v>
      </c>
      <c r="IB191" s="140">
        <v>0</v>
      </c>
      <c r="IC191" s="140">
        <v>0</v>
      </c>
      <c r="ID191" s="140">
        <v>0</v>
      </c>
      <c r="IE191" s="140">
        <v>0</v>
      </c>
      <c r="IF191" s="139">
        <v>5</v>
      </c>
      <c r="IG191" s="140">
        <v>6</v>
      </c>
      <c r="IH191" s="140">
        <v>0</v>
      </c>
      <c r="II191" s="140">
        <v>0</v>
      </c>
      <c r="IJ191" s="140">
        <v>0</v>
      </c>
      <c r="IK191" s="140">
        <v>0</v>
      </c>
      <c r="IL191" s="140">
        <v>0</v>
      </c>
      <c r="IM191" s="140">
        <v>0</v>
      </c>
      <c r="IN191" s="139">
        <v>0</v>
      </c>
      <c r="IO191" s="140">
        <v>0</v>
      </c>
      <c r="IP191" s="140">
        <v>0</v>
      </c>
      <c r="IQ191" s="140">
        <v>0</v>
      </c>
      <c r="IR191" s="141">
        <v>0</v>
      </c>
      <c r="IS191" s="139">
        <v>0</v>
      </c>
      <c r="IT191" s="141">
        <v>7</v>
      </c>
      <c r="IU191" s="141">
        <v>11</v>
      </c>
      <c r="IV191" s="141">
        <v>0</v>
      </c>
      <c r="IW191" s="180">
        <v>11</v>
      </c>
      <c r="IX191" s="182">
        <v>0.63636363636363635</v>
      </c>
      <c r="IY191" s="182">
        <v>0</v>
      </c>
      <c r="IZ191" s="183">
        <v>0</v>
      </c>
      <c r="JA191" s="140">
        <v>0</v>
      </c>
      <c r="JB191" s="140">
        <v>0</v>
      </c>
      <c r="JC191" s="1" t="s">
        <v>427</v>
      </c>
      <c r="JD191" s="1" t="s">
        <v>427</v>
      </c>
      <c r="JE191" s="1" t="s">
        <v>427</v>
      </c>
      <c r="JF191" s="1" t="s">
        <v>427</v>
      </c>
      <c r="JG191" s="1">
        <v>0</v>
      </c>
      <c r="JH191" s="1">
        <v>0</v>
      </c>
      <c r="JI191" s="284"/>
      <c r="JM191" s="261"/>
      <c r="JN191" s="262"/>
      <c r="JO191" s="284"/>
      <c r="JP191" s="284"/>
    </row>
    <row r="192" spans="1:276" x14ac:dyDescent="0.25">
      <c r="A192" s="2">
        <f>IF(OR('Table 1'!$L$2="All Regions",'Table 1'!$L$2=" "), 1,IF('Table 1'!$L$2='DATA TEMPLATE 1617'!L192,1,0))</f>
        <v>1</v>
      </c>
      <c r="B192" s="2">
        <f>IF(OR('Table 1'!$L$3="All Disciplines",'Table 1'!$L$3=" "), 1,IF('Table 1'!$L$3='DATA TEMPLATE 1617'!M192,1,0))</f>
        <v>1</v>
      </c>
      <c r="C192" s="2">
        <f>IF(OR('Table 1'!$L$4="All Organisations",'Table 1'!$L$4=" "), 1,IF('Table 1'!$L$4='DATA TEMPLATE 1617'!N192,1,0))</f>
        <v>1</v>
      </c>
      <c r="D192" s="2">
        <f t="shared" si="9"/>
        <v>3</v>
      </c>
      <c r="E192" s="236">
        <f>IF('Table 2'!$L$2="All Diverse Led",$IZ192,IF('Table 2'!$L$2='DATA TEMPLATE 1617'!JG192,4,0))</f>
        <v>0</v>
      </c>
      <c r="F192" s="236">
        <f>IF('Table 2'!$L$2="All Diverse Led",$IZ192,IF('Table 2'!$L$2='DATA TEMPLATE 1617'!JH192,4,0))</f>
        <v>0</v>
      </c>
      <c r="G192" s="237">
        <f t="shared" si="10"/>
        <v>0</v>
      </c>
      <c r="H192" s="1" t="s">
        <v>471</v>
      </c>
      <c r="I192" s="1">
        <v>0</v>
      </c>
      <c r="J192" s="1" t="b">
        <v>0</v>
      </c>
      <c r="K192" s="284">
        <v>190</v>
      </c>
      <c r="L192" t="s">
        <v>439</v>
      </c>
      <c r="M192" t="s">
        <v>436</v>
      </c>
      <c r="N192" s="323" t="s">
        <v>459</v>
      </c>
      <c r="O192" s="76">
        <v>217695</v>
      </c>
      <c r="P192" s="76">
        <v>65641</v>
      </c>
      <c r="Q192" s="76">
        <v>136331</v>
      </c>
      <c r="R192" s="76">
        <v>3000</v>
      </c>
      <c r="S192" s="76">
        <v>277538</v>
      </c>
      <c r="T192" s="76">
        <v>700205</v>
      </c>
      <c r="U192">
        <v>327454</v>
      </c>
      <c r="V192">
        <v>34250</v>
      </c>
      <c r="W192">
        <v>3845</v>
      </c>
      <c r="X192">
        <v>122520</v>
      </c>
      <c r="Y192">
        <v>0</v>
      </c>
      <c r="AB192">
        <v>7751</v>
      </c>
      <c r="AC192">
        <v>109977</v>
      </c>
      <c r="AD192">
        <v>605797</v>
      </c>
      <c r="AE192" s="1">
        <v>1</v>
      </c>
      <c r="AF192" s="1">
        <v>1</v>
      </c>
      <c r="AG192" s="1">
        <v>100</v>
      </c>
      <c r="AH192" s="1">
        <v>0</v>
      </c>
      <c r="AI192" s="1">
        <v>0</v>
      </c>
      <c r="AJ192" s="1">
        <v>0</v>
      </c>
      <c r="AK192" s="1">
        <v>0</v>
      </c>
      <c r="AL192" s="1">
        <v>0</v>
      </c>
      <c r="AM192" s="1">
        <v>0</v>
      </c>
      <c r="AN192" s="1">
        <v>0</v>
      </c>
      <c r="AO192" s="1">
        <v>0</v>
      </c>
      <c r="AP192" s="1">
        <v>0</v>
      </c>
      <c r="AQ192" s="1">
        <v>0</v>
      </c>
      <c r="AR192" s="1">
        <v>0</v>
      </c>
      <c r="AS192" s="1">
        <v>0</v>
      </c>
      <c r="AT192" s="1">
        <v>0</v>
      </c>
      <c r="AU192" s="1">
        <v>0</v>
      </c>
      <c r="AV192" s="1">
        <v>0</v>
      </c>
      <c r="AW192" s="1">
        <v>0</v>
      </c>
      <c r="AX192" s="1">
        <v>0</v>
      </c>
      <c r="AY192" s="1">
        <v>0</v>
      </c>
      <c r="AZ192" s="1">
        <v>0</v>
      </c>
      <c r="BA192" s="1">
        <v>0</v>
      </c>
      <c r="BB192" s="1">
        <v>0</v>
      </c>
      <c r="BC192" s="3">
        <v>0</v>
      </c>
      <c r="BD192" s="3">
        <v>0</v>
      </c>
      <c r="BE192" s="3">
        <v>0</v>
      </c>
      <c r="BF192" s="3">
        <v>0</v>
      </c>
      <c r="BG192" s="241">
        <v>0</v>
      </c>
      <c r="BH192" s="242">
        <v>0</v>
      </c>
      <c r="BI192" s="242">
        <v>0</v>
      </c>
      <c r="BJ192" s="243">
        <v>0</v>
      </c>
      <c r="BK192">
        <v>1</v>
      </c>
      <c r="BL192">
        <v>25</v>
      </c>
      <c r="BM192">
        <v>0</v>
      </c>
      <c r="BN192">
        <v>68493</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s="244">
        <v>0</v>
      </c>
      <c r="CJ192" s="244">
        <v>0</v>
      </c>
      <c r="CK192" s="244">
        <v>0</v>
      </c>
      <c r="CL192" s="244">
        <v>0</v>
      </c>
      <c r="CM192" s="241">
        <v>0</v>
      </c>
      <c r="CN192" s="242">
        <v>0</v>
      </c>
      <c r="CO192" s="242">
        <v>0</v>
      </c>
      <c r="CP192" s="243">
        <v>0</v>
      </c>
      <c r="CQ192" s="1">
        <v>2</v>
      </c>
      <c r="CR192" s="1">
        <v>2</v>
      </c>
      <c r="CS192" s="1">
        <v>50</v>
      </c>
      <c r="CT192" s="1">
        <v>0</v>
      </c>
      <c r="CU192" s="1">
        <v>0</v>
      </c>
      <c r="CV192" s="1">
        <v>0</v>
      </c>
      <c r="CW192" s="1">
        <v>0</v>
      </c>
      <c r="CX192" s="1">
        <v>0</v>
      </c>
      <c r="CY192" s="1">
        <v>0</v>
      </c>
      <c r="CZ192" s="1">
        <v>0</v>
      </c>
      <c r="DA192" s="1">
        <v>0</v>
      </c>
      <c r="DB192" s="1">
        <v>0</v>
      </c>
      <c r="DC192" s="1">
        <v>0</v>
      </c>
      <c r="DD192" s="1">
        <v>0</v>
      </c>
      <c r="DE192" s="1">
        <v>0</v>
      </c>
      <c r="DF192" s="1">
        <v>0</v>
      </c>
      <c r="DG192" s="1">
        <v>0</v>
      </c>
      <c r="DH192" s="1">
        <v>0</v>
      </c>
      <c r="DI192" s="1">
        <v>0</v>
      </c>
      <c r="DJ192" s="1">
        <v>0</v>
      </c>
      <c r="DK192" s="1">
        <v>0</v>
      </c>
      <c r="DL192" s="1">
        <v>0</v>
      </c>
      <c r="DM192" s="1">
        <v>0</v>
      </c>
      <c r="DN192" s="1">
        <v>0</v>
      </c>
      <c r="DO192" s="244">
        <v>0</v>
      </c>
      <c r="DP192" s="244">
        <v>0</v>
      </c>
      <c r="DQ192" s="244">
        <v>0</v>
      </c>
      <c r="DR192" s="244">
        <v>0</v>
      </c>
      <c r="DS192" s="241">
        <v>0</v>
      </c>
      <c r="DT192" s="242">
        <v>0</v>
      </c>
      <c r="DU192" s="242">
        <v>0</v>
      </c>
      <c r="DV192" s="243">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s="244">
        <v>0</v>
      </c>
      <c r="EV192" s="244">
        <v>0</v>
      </c>
      <c r="EW192" s="244">
        <v>0</v>
      </c>
      <c r="EX192" s="244">
        <v>0</v>
      </c>
      <c r="EY192" s="241">
        <v>0</v>
      </c>
      <c r="EZ192" s="242">
        <v>0</v>
      </c>
      <c r="FA192" s="242">
        <v>0</v>
      </c>
      <c r="FB192" s="243">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3</v>
      </c>
      <c r="FX192">
        <v>5651</v>
      </c>
      <c r="FY192">
        <v>3262</v>
      </c>
      <c r="FZ192">
        <v>5651</v>
      </c>
      <c r="GA192">
        <v>5151</v>
      </c>
      <c r="GB192">
        <v>5651</v>
      </c>
      <c r="GC192">
        <v>43</v>
      </c>
      <c r="GD192">
        <v>70288</v>
      </c>
      <c r="GE192">
        <v>1726</v>
      </c>
      <c r="GF192">
        <v>70288</v>
      </c>
      <c r="GG192">
        <v>1728</v>
      </c>
      <c r="GH192">
        <v>70288</v>
      </c>
      <c r="GI192">
        <v>3</v>
      </c>
      <c r="GJ192">
        <v>0</v>
      </c>
      <c r="GK192">
        <v>30</v>
      </c>
      <c r="GL192">
        <v>32775</v>
      </c>
      <c r="GM192">
        <v>0</v>
      </c>
      <c r="GN192">
        <v>0</v>
      </c>
      <c r="GO192">
        <v>2</v>
      </c>
      <c r="GP192">
        <v>6255</v>
      </c>
      <c r="GQ192">
        <v>0</v>
      </c>
      <c r="GR192">
        <v>0</v>
      </c>
      <c r="GS192">
        <v>4149</v>
      </c>
      <c r="GT192">
        <v>6255</v>
      </c>
      <c r="GU192">
        <v>0</v>
      </c>
      <c r="GV192">
        <v>0</v>
      </c>
      <c r="GW192">
        <v>0</v>
      </c>
      <c r="GX192">
        <v>0</v>
      </c>
      <c r="GY192">
        <v>0</v>
      </c>
      <c r="GZ192">
        <v>0</v>
      </c>
      <c r="HA192">
        <v>0</v>
      </c>
      <c r="HB192">
        <v>0</v>
      </c>
      <c r="HC192">
        <v>0</v>
      </c>
      <c r="HD192">
        <v>0</v>
      </c>
      <c r="HE192">
        <v>0</v>
      </c>
      <c r="HF192">
        <v>0</v>
      </c>
      <c r="HG192">
        <v>0</v>
      </c>
      <c r="HH192">
        <v>0</v>
      </c>
      <c r="HI192">
        <v>0</v>
      </c>
      <c r="HJ192">
        <v>0</v>
      </c>
      <c r="HK192">
        <v>0</v>
      </c>
      <c r="HL192">
        <v>12</v>
      </c>
      <c r="HM192">
        <v>10</v>
      </c>
      <c r="HN192">
        <v>0</v>
      </c>
      <c r="HO192">
        <v>0</v>
      </c>
      <c r="HP192">
        <v>0</v>
      </c>
      <c r="HQ192" s="139">
        <v>1</v>
      </c>
      <c r="HR192" s="140">
        <v>0</v>
      </c>
      <c r="HS192" s="140">
        <v>0</v>
      </c>
      <c r="HT192" s="140">
        <v>0</v>
      </c>
      <c r="HU192" s="140">
        <v>0</v>
      </c>
      <c r="HV192" s="139">
        <v>1</v>
      </c>
      <c r="HW192" s="140">
        <v>0</v>
      </c>
      <c r="HX192" s="140">
        <v>0</v>
      </c>
      <c r="HY192" s="140">
        <v>0</v>
      </c>
      <c r="HZ192" s="140">
        <v>0</v>
      </c>
      <c r="IA192" s="139">
        <v>0</v>
      </c>
      <c r="IB192" s="140">
        <v>0</v>
      </c>
      <c r="IC192" s="140">
        <v>0</v>
      </c>
      <c r="ID192" s="140">
        <v>0</v>
      </c>
      <c r="IE192" s="140">
        <v>0</v>
      </c>
      <c r="IF192" s="139">
        <v>14</v>
      </c>
      <c r="IG192" s="140">
        <v>10</v>
      </c>
      <c r="IH192" s="140">
        <v>0</v>
      </c>
      <c r="II192" s="140">
        <v>0</v>
      </c>
      <c r="IJ192" s="140">
        <v>0</v>
      </c>
      <c r="IK192" s="140">
        <v>0</v>
      </c>
      <c r="IL192" s="140">
        <v>1</v>
      </c>
      <c r="IM192" s="140">
        <v>0</v>
      </c>
      <c r="IN192" s="139">
        <v>1</v>
      </c>
      <c r="IO192" s="140">
        <v>0</v>
      </c>
      <c r="IP192" s="140">
        <v>0</v>
      </c>
      <c r="IQ192" s="140">
        <v>0</v>
      </c>
      <c r="IR192" s="141">
        <v>0</v>
      </c>
      <c r="IS192" s="139">
        <v>0</v>
      </c>
      <c r="IT192" s="141">
        <v>12</v>
      </c>
      <c r="IU192" s="141">
        <v>22</v>
      </c>
      <c r="IV192" s="141">
        <v>2</v>
      </c>
      <c r="IW192" s="180">
        <v>24</v>
      </c>
      <c r="IX192" s="182">
        <v>0.54166666666666663</v>
      </c>
      <c r="IY192" s="182">
        <v>0</v>
      </c>
      <c r="IZ192" s="183">
        <v>0</v>
      </c>
      <c r="JA192" s="140">
        <v>0</v>
      </c>
      <c r="JB192" s="140">
        <v>0</v>
      </c>
      <c r="JC192" s="1" t="s">
        <v>427</v>
      </c>
      <c r="JD192" s="1" t="s">
        <v>427</v>
      </c>
      <c r="JE192" s="1" t="s">
        <v>427</v>
      </c>
      <c r="JF192" s="1" t="s">
        <v>427</v>
      </c>
      <c r="JG192" s="1">
        <v>0</v>
      </c>
      <c r="JH192" s="1">
        <v>0</v>
      </c>
      <c r="JI192" s="284"/>
      <c r="JM192" s="261"/>
      <c r="JN192" s="262"/>
      <c r="JO192" s="284"/>
      <c r="JP192" s="284"/>
    </row>
    <row r="193" spans="1:276" x14ac:dyDescent="0.25">
      <c r="A193" s="2">
        <f>IF(OR('Table 1'!$L$2="All Regions",'Table 1'!$L$2=" "), 1,IF('Table 1'!$L$2='DATA TEMPLATE 1617'!L193,1,0))</f>
        <v>1</v>
      </c>
      <c r="B193" s="2">
        <f>IF(OR('Table 1'!$L$3="All Disciplines",'Table 1'!$L$3=" "), 1,IF('Table 1'!$L$3='DATA TEMPLATE 1617'!M193,1,0))</f>
        <v>1</v>
      </c>
      <c r="C193" s="2">
        <f>IF(OR('Table 1'!$L$4="All Organisations",'Table 1'!$L$4=" "), 1,IF('Table 1'!$L$4='DATA TEMPLATE 1617'!N193,1,0))</f>
        <v>1</v>
      </c>
      <c r="D193" s="2">
        <f t="shared" si="9"/>
        <v>3</v>
      </c>
      <c r="E193" s="236">
        <f>IF('Table 2'!$L$2="All Diverse Led",$IZ193,IF('Table 2'!$L$2='DATA TEMPLATE 1617'!JG193,4,0))</f>
        <v>0</v>
      </c>
      <c r="F193" s="236">
        <f>IF('Table 2'!$L$2="All Diverse Led",$IZ193,IF('Table 2'!$L$2='DATA TEMPLATE 1617'!JH193,4,0))</f>
        <v>0</v>
      </c>
      <c r="G193" s="237">
        <f t="shared" si="10"/>
        <v>0</v>
      </c>
      <c r="H193" s="1" t="s">
        <v>471</v>
      </c>
      <c r="I193" s="1">
        <v>0</v>
      </c>
      <c r="J193" s="1" t="b">
        <v>0</v>
      </c>
      <c r="K193" s="284">
        <v>191</v>
      </c>
      <c r="L193" t="s">
        <v>439</v>
      </c>
      <c r="M193" t="s">
        <v>438</v>
      </c>
      <c r="N193" s="323" t="s">
        <v>459</v>
      </c>
      <c r="O193" s="76">
        <v>186755</v>
      </c>
      <c r="P193" s="76">
        <v>194045</v>
      </c>
      <c r="Q193" s="76">
        <v>224162</v>
      </c>
      <c r="R193" s="76">
        <v>0</v>
      </c>
      <c r="S193" s="76">
        <v>0</v>
      </c>
      <c r="T193" s="76">
        <v>604962</v>
      </c>
      <c r="U193">
        <v>0</v>
      </c>
      <c r="V193">
        <v>6510</v>
      </c>
      <c r="W193">
        <v>362585</v>
      </c>
      <c r="X193">
        <v>33834</v>
      </c>
      <c r="Y193">
        <v>8553</v>
      </c>
      <c r="AB193">
        <v>127796</v>
      </c>
      <c r="AC193">
        <v>0</v>
      </c>
      <c r="AD193">
        <v>539278</v>
      </c>
      <c r="AE193" s="1">
        <v>20</v>
      </c>
      <c r="AF193" s="1">
        <v>17</v>
      </c>
      <c r="AG193" s="1">
        <v>0</v>
      </c>
      <c r="AH193" s="1">
        <v>394</v>
      </c>
      <c r="AI193" s="1">
        <v>0</v>
      </c>
      <c r="AJ193" s="1">
        <v>0</v>
      </c>
      <c r="AK193" s="1">
        <v>0</v>
      </c>
      <c r="AL193" s="1">
        <v>0</v>
      </c>
      <c r="AM193" s="1">
        <v>1</v>
      </c>
      <c r="AN193" s="1">
        <v>4</v>
      </c>
      <c r="AO193" s="1">
        <v>0</v>
      </c>
      <c r="AP193" s="1">
        <v>600</v>
      </c>
      <c r="AQ193" s="1">
        <v>0</v>
      </c>
      <c r="AR193" s="1">
        <v>0</v>
      </c>
      <c r="AS193" s="1">
        <v>0</v>
      </c>
      <c r="AT193" s="1">
        <v>0</v>
      </c>
      <c r="AU193" s="1">
        <v>0</v>
      </c>
      <c r="AV193" s="1">
        <v>0</v>
      </c>
      <c r="AW193" s="1">
        <v>0</v>
      </c>
      <c r="AX193" s="1">
        <v>0</v>
      </c>
      <c r="AY193" s="1">
        <v>0</v>
      </c>
      <c r="AZ193" s="1">
        <v>0</v>
      </c>
      <c r="BA193" s="1">
        <v>0</v>
      </c>
      <c r="BB193" s="1">
        <v>0</v>
      </c>
      <c r="BC193" s="3">
        <v>1</v>
      </c>
      <c r="BD193" s="3">
        <v>4</v>
      </c>
      <c r="BE193" s="3">
        <v>0</v>
      </c>
      <c r="BF193" s="3">
        <v>600</v>
      </c>
      <c r="BG193" s="241">
        <v>0</v>
      </c>
      <c r="BH193" s="242">
        <v>0</v>
      </c>
      <c r="BI193" s="242">
        <v>0</v>
      </c>
      <c r="BJ193" s="243">
        <v>0</v>
      </c>
      <c r="BK193">
        <v>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s="244">
        <v>0</v>
      </c>
      <c r="CJ193" s="244">
        <v>0</v>
      </c>
      <c r="CK193" s="244">
        <v>0</v>
      </c>
      <c r="CL193" s="244">
        <v>0</v>
      </c>
      <c r="CM193" s="241">
        <v>0</v>
      </c>
      <c r="CN193" s="242">
        <v>0</v>
      </c>
      <c r="CO193" s="242">
        <v>0</v>
      </c>
      <c r="CP193" s="243">
        <v>0</v>
      </c>
      <c r="CQ193" s="1">
        <v>0</v>
      </c>
      <c r="CR193" s="1">
        <v>0</v>
      </c>
      <c r="CS193" s="1">
        <v>0</v>
      </c>
      <c r="CT193" s="1">
        <v>0</v>
      </c>
      <c r="CU193" s="1">
        <v>0</v>
      </c>
      <c r="CV193" s="1">
        <v>0</v>
      </c>
      <c r="CW193" s="1">
        <v>0</v>
      </c>
      <c r="CX193" s="1">
        <v>0</v>
      </c>
      <c r="CY193" s="1">
        <v>0</v>
      </c>
      <c r="CZ193" s="1">
        <v>0</v>
      </c>
      <c r="DA193" s="1">
        <v>0</v>
      </c>
      <c r="DB193" s="1">
        <v>0</v>
      </c>
      <c r="DC193" s="1">
        <v>0</v>
      </c>
      <c r="DD193" s="1">
        <v>0</v>
      </c>
      <c r="DE193" s="1">
        <v>0</v>
      </c>
      <c r="DF193" s="1">
        <v>0</v>
      </c>
      <c r="DG193" s="1">
        <v>0</v>
      </c>
      <c r="DH193" s="1">
        <v>0</v>
      </c>
      <c r="DI193" s="1">
        <v>0</v>
      </c>
      <c r="DJ193" s="1">
        <v>0</v>
      </c>
      <c r="DK193" s="1">
        <v>0</v>
      </c>
      <c r="DL193" s="1">
        <v>0</v>
      </c>
      <c r="DM193" s="1">
        <v>0</v>
      </c>
      <c r="DN193" s="1">
        <v>0</v>
      </c>
      <c r="DO193" s="244">
        <v>0</v>
      </c>
      <c r="DP193" s="244">
        <v>0</v>
      </c>
      <c r="DQ193" s="244">
        <v>0</v>
      </c>
      <c r="DR193" s="244">
        <v>0</v>
      </c>
      <c r="DS193" s="241">
        <v>0</v>
      </c>
      <c r="DT193" s="242">
        <v>0</v>
      </c>
      <c r="DU193" s="242">
        <v>0</v>
      </c>
      <c r="DV193" s="24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s="244">
        <v>0</v>
      </c>
      <c r="EV193" s="244">
        <v>0</v>
      </c>
      <c r="EW193" s="244">
        <v>0</v>
      </c>
      <c r="EX193" s="244">
        <v>0</v>
      </c>
      <c r="EY193" s="241">
        <v>0</v>
      </c>
      <c r="EZ193" s="242">
        <v>0</v>
      </c>
      <c r="FA193" s="242">
        <v>0</v>
      </c>
      <c r="FB193" s="24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5</v>
      </c>
      <c r="GU193">
        <v>0</v>
      </c>
      <c r="GV193">
        <v>0</v>
      </c>
      <c r="GW193">
        <v>0</v>
      </c>
      <c r="GX193">
        <v>0</v>
      </c>
      <c r="GY193">
        <v>0</v>
      </c>
      <c r="GZ193">
        <v>0</v>
      </c>
      <c r="HA193">
        <v>0</v>
      </c>
      <c r="HB193">
        <v>0</v>
      </c>
      <c r="HC193">
        <v>0</v>
      </c>
      <c r="HD193">
        <v>0</v>
      </c>
      <c r="HE193">
        <v>0</v>
      </c>
      <c r="HF193">
        <v>0</v>
      </c>
      <c r="HG193">
        <v>5</v>
      </c>
      <c r="HH193">
        <v>2</v>
      </c>
      <c r="HI193">
        <v>1</v>
      </c>
      <c r="HJ193">
        <v>0</v>
      </c>
      <c r="HK193">
        <v>0</v>
      </c>
      <c r="HL193">
        <v>1</v>
      </c>
      <c r="HM193">
        <v>4</v>
      </c>
      <c r="HN193">
        <v>0</v>
      </c>
      <c r="HO193">
        <v>0</v>
      </c>
      <c r="HP193">
        <v>0</v>
      </c>
      <c r="HQ193" s="139">
        <v>2</v>
      </c>
      <c r="HR193" s="140">
        <v>0</v>
      </c>
      <c r="HS193" s="140">
        <v>0</v>
      </c>
      <c r="HT193" s="140">
        <v>0</v>
      </c>
      <c r="HU193" s="140">
        <v>0</v>
      </c>
      <c r="HV193" s="139">
        <v>1</v>
      </c>
      <c r="HW193" s="140">
        <v>2</v>
      </c>
      <c r="HX193" s="140">
        <v>0</v>
      </c>
      <c r="HY193" s="140">
        <v>0</v>
      </c>
      <c r="HZ193" s="140">
        <v>0</v>
      </c>
      <c r="IA193" s="139">
        <v>0</v>
      </c>
      <c r="IB193" s="140">
        <v>0</v>
      </c>
      <c r="IC193" s="140">
        <v>0</v>
      </c>
      <c r="ID193" s="140">
        <v>0</v>
      </c>
      <c r="IE193" s="140">
        <v>0</v>
      </c>
      <c r="IF193" s="139">
        <v>4</v>
      </c>
      <c r="IG193" s="140">
        <v>6</v>
      </c>
      <c r="IH193" s="140">
        <v>0</v>
      </c>
      <c r="II193" s="140">
        <v>0</v>
      </c>
      <c r="IJ193" s="140">
        <v>0</v>
      </c>
      <c r="IK193" s="140">
        <v>2</v>
      </c>
      <c r="IL193" s="140">
        <v>2</v>
      </c>
      <c r="IM193" s="140">
        <v>0</v>
      </c>
      <c r="IN193" s="139">
        <v>4</v>
      </c>
      <c r="IO193" s="140">
        <v>0</v>
      </c>
      <c r="IP193" s="140">
        <v>0</v>
      </c>
      <c r="IQ193" s="140">
        <v>0</v>
      </c>
      <c r="IR193" s="141">
        <v>0</v>
      </c>
      <c r="IS193" s="139">
        <v>0</v>
      </c>
      <c r="IT193" s="141">
        <v>1</v>
      </c>
      <c r="IU193" s="141">
        <v>5</v>
      </c>
      <c r="IV193" s="141">
        <v>5</v>
      </c>
      <c r="IW193" s="180">
        <v>10</v>
      </c>
      <c r="IX193" s="182">
        <v>0.5</v>
      </c>
      <c r="IY193" s="182">
        <v>0</v>
      </c>
      <c r="IZ193" s="183">
        <v>0</v>
      </c>
      <c r="JA193" s="140">
        <v>0</v>
      </c>
      <c r="JB193" s="140">
        <v>0</v>
      </c>
      <c r="JC193" s="1" t="s">
        <v>427</v>
      </c>
      <c r="JD193" s="1" t="s">
        <v>426</v>
      </c>
      <c r="JE193" s="1" t="s">
        <v>427</v>
      </c>
      <c r="JF193" s="1" t="s">
        <v>427</v>
      </c>
      <c r="JG193" s="1">
        <v>0</v>
      </c>
      <c r="JH193" s="1">
        <v>0</v>
      </c>
      <c r="JI193" s="284"/>
      <c r="JM193" s="261"/>
      <c r="JN193" s="262"/>
      <c r="JO193" s="284"/>
      <c r="JP193" s="284"/>
    </row>
    <row r="194" spans="1:276" x14ac:dyDescent="0.25">
      <c r="A194" s="2">
        <f>IF(OR('Table 1'!$L$2="All Regions",'Table 1'!$L$2=" "), 1,IF('Table 1'!$L$2='DATA TEMPLATE 1617'!L194,1,0))</f>
        <v>1</v>
      </c>
      <c r="B194" s="2">
        <f>IF(OR('Table 1'!$L$3="All Disciplines",'Table 1'!$L$3=" "), 1,IF('Table 1'!$L$3='DATA TEMPLATE 1617'!M194,1,0))</f>
        <v>1</v>
      </c>
      <c r="C194" s="2">
        <f>IF(OR('Table 1'!$L$4="All Organisations",'Table 1'!$L$4=" "), 1,IF('Table 1'!$L$4='DATA TEMPLATE 1617'!N194,1,0))</f>
        <v>1</v>
      </c>
      <c r="D194" s="2">
        <f t="shared" si="9"/>
        <v>3</v>
      </c>
      <c r="E194" s="236">
        <f>IF('Table 2'!$L$2="All Diverse Led",$IZ194,IF('Table 2'!$L$2='DATA TEMPLATE 1617'!JG194,4,0))</f>
        <v>0</v>
      </c>
      <c r="F194" s="236">
        <f>IF('Table 2'!$L$2="All Diverse Led",$IZ194,IF('Table 2'!$L$2='DATA TEMPLATE 1617'!JH194,4,0))</f>
        <v>0</v>
      </c>
      <c r="G194" s="237">
        <f t="shared" si="10"/>
        <v>0</v>
      </c>
      <c r="H194" s="1" t="s">
        <v>471</v>
      </c>
      <c r="I194" s="1">
        <v>0</v>
      </c>
      <c r="J194" s="1" t="b">
        <v>0</v>
      </c>
      <c r="K194" s="284">
        <v>192</v>
      </c>
      <c r="L194" t="s">
        <v>439</v>
      </c>
      <c r="M194" t="s">
        <v>437</v>
      </c>
      <c r="N194" s="323" t="s">
        <v>460</v>
      </c>
      <c r="O194" s="76">
        <v>1845228</v>
      </c>
      <c r="P194" s="76">
        <v>1268485</v>
      </c>
      <c r="Q194" s="76">
        <v>21673</v>
      </c>
      <c r="R194" s="76">
        <v>0</v>
      </c>
      <c r="S194" s="76">
        <v>0</v>
      </c>
      <c r="T194" s="76">
        <v>3135386</v>
      </c>
      <c r="U194">
        <v>2444236</v>
      </c>
      <c r="V194">
        <v>387440</v>
      </c>
      <c r="W194">
        <v>0</v>
      </c>
      <c r="X194">
        <v>5250</v>
      </c>
      <c r="Y194">
        <v>6874</v>
      </c>
      <c r="AB194">
        <v>228294</v>
      </c>
      <c r="AC194">
        <v>0</v>
      </c>
      <c r="AD194">
        <v>3072094</v>
      </c>
      <c r="AE194" s="1">
        <v>348</v>
      </c>
      <c r="AF194" s="1">
        <v>266</v>
      </c>
      <c r="AG194" s="1">
        <v>95569</v>
      </c>
      <c r="AH194" s="1">
        <v>0</v>
      </c>
      <c r="AI194" s="1">
        <v>0</v>
      </c>
      <c r="AJ194" s="1">
        <v>0</v>
      </c>
      <c r="AK194" s="1">
        <v>0</v>
      </c>
      <c r="AL194" s="1">
        <v>0</v>
      </c>
      <c r="AM194" s="1">
        <v>0</v>
      </c>
      <c r="AN194" s="1">
        <v>0</v>
      </c>
      <c r="AO194" s="1">
        <v>0</v>
      </c>
      <c r="AP194" s="1">
        <v>0</v>
      </c>
      <c r="AQ194" s="1">
        <v>0</v>
      </c>
      <c r="AR194" s="1">
        <v>0</v>
      </c>
      <c r="AS194" s="1">
        <v>0</v>
      </c>
      <c r="AT194" s="1">
        <v>0</v>
      </c>
      <c r="AU194" s="1">
        <v>0</v>
      </c>
      <c r="AV194" s="1">
        <v>0</v>
      </c>
      <c r="AW194" s="1">
        <v>0</v>
      </c>
      <c r="AX194" s="1">
        <v>0</v>
      </c>
      <c r="AY194" s="1">
        <v>0</v>
      </c>
      <c r="AZ194" s="1">
        <v>0</v>
      </c>
      <c r="BA194" s="1">
        <v>0</v>
      </c>
      <c r="BB194" s="1">
        <v>0</v>
      </c>
      <c r="BC194" s="3">
        <v>0</v>
      </c>
      <c r="BD194" s="3">
        <v>0</v>
      </c>
      <c r="BE194" s="3">
        <v>0</v>
      </c>
      <c r="BF194" s="3">
        <v>0</v>
      </c>
      <c r="BG194" s="241">
        <v>0</v>
      </c>
      <c r="BH194" s="242">
        <v>0</v>
      </c>
      <c r="BI194" s="242">
        <v>0</v>
      </c>
      <c r="BJ194" s="243">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s="244">
        <v>0</v>
      </c>
      <c r="CJ194" s="244">
        <v>0</v>
      </c>
      <c r="CK194" s="244">
        <v>0</v>
      </c>
      <c r="CL194" s="244">
        <v>0</v>
      </c>
      <c r="CM194" s="241">
        <v>0</v>
      </c>
      <c r="CN194" s="242">
        <v>0</v>
      </c>
      <c r="CO194" s="242">
        <v>0</v>
      </c>
      <c r="CP194" s="243">
        <v>0</v>
      </c>
      <c r="CQ194" s="1">
        <v>0</v>
      </c>
      <c r="CR194" s="1">
        <v>0</v>
      </c>
      <c r="CS194" s="1">
        <v>0</v>
      </c>
      <c r="CT194" s="1">
        <v>0</v>
      </c>
      <c r="CU194" s="1">
        <v>0</v>
      </c>
      <c r="CV194" s="1">
        <v>0</v>
      </c>
      <c r="CW194" s="1">
        <v>0</v>
      </c>
      <c r="CX194" s="1">
        <v>0</v>
      </c>
      <c r="CY194" s="1">
        <v>0</v>
      </c>
      <c r="CZ194" s="1">
        <v>0</v>
      </c>
      <c r="DA194" s="1">
        <v>0</v>
      </c>
      <c r="DB194" s="1">
        <v>0</v>
      </c>
      <c r="DC194" s="1">
        <v>0</v>
      </c>
      <c r="DD194" s="1">
        <v>0</v>
      </c>
      <c r="DE194" s="1">
        <v>0</v>
      </c>
      <c r="DF194" s="1">
        <v>0</v>
      </c>
      <c r="DG194" s="1">
        <v>0</v>
      </c>
      <c r="DH194" s="1">
        <v>0</v>
      </c>
      <c r="DI194" s="1">
        <v>0</v>
      </c>
      <c r="DJ194" s="1">
        <v>0</v>
      </c>
      <c r="DK194" s="1">
        <v>0</v>
      </c>
      <c r="DL194" s="1">
        <v>0</v>
      </c>
      <c r="DM194" s="1">
        <v>0</v>
      </c>
      <c r="DN194" s="1">
        <v>0</v>
      </c>
      <c r="DO194" s="244">
        <v>0</v>
      </c>
      <c r="DP194" s="244">
        <v>0</v>
      </c>
      <c r="DQ194" s="244">
        <v>0</v>
      </c>
      <c r="DR194" s="244">
        <v>0</v>
      </c>
      <c r="DS194" s="241">
        <v>0</v>
      </c>
      <c r="DT194" s="242">
        <v>0</v>
      </c>
      <c r="DU194" s="242">
        <v>0</v>
      </c>
      <c r="DV194" s="243">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s="244">
        <v>0</v>
      </c>
      <c r="EV194" s="244">
        <v>0</v>
      </c>
      <c r="EW194" s="244">
        <v>0</v>
      </c>
      <c r="EX194" s="244">
        <v>0</v>
      </c>
      <c r="EY194" s="241">
        <v>0</v>
      </c>
      <c r="EZ194" s="242">
        <v>0</v>
      </c>
      <c r="FA194" s="242">
        <v>0</v>
      </c>
      <c r="FB194" s="243">
        <v>0</v>
      </c>
      <c r="FC194">
        <v>0</v>
      </c>
      <c r="FD194">
        <v>0</v>
      </c>
      <c r="FE194">
        <v>0</v>
      </c>
      <c r="FF194">
        <v>0</v>
      </c>
      <c r="FG194">
        <v>0</v>
      </c>
      <c r="FH194">
        <v>0</v>
      </c>
      <c r="FI194">
        <v>0</v>
      </c>
      <c r="FJ194">
        <v>0</v>
      </c>
      <c r="FK194">
        <v>0</v>
      </c>
      <c r="FL194">
        <v>0</v>
      </c>
      <c r="FM194">
        <v>0</v>
      </c>
      <c r="FN194">
        <v>0</v>
      </c>
      <c r="FO194">
        <v>0</v>
      </c>
      <c r="FP194">
        <v>1</v>
      </c>
      <c r="FQ194">
        <v>0</v>
      </c>
      <c r="FR194">
        <v>871000</v>
      </c>
      <c r="FS194">
        <v>0</v>
      </c>
      <c r="FT194">
        <v>0</v>
      </c>
      <c r="FU194">
        <v>0</v>
      </c>
      <c r="FV194">
        <v>0</v>
      </c>
      <c r="FW194">
        <v>2</v>
      </c>
      <c r="FX194">
        <v>550</v>
      </c>
      <c r="FY194">
        <v>191</v>
      </c>
      <c r="FZ194">
        <v>0</v>
      </c>
      <c r="GA194">
        <v>17</v>
      </c>
      <c r="GB194">
        <v>0</v>
      </c>
      <c r="GC194">
        <v>2</v>
      </c>
      <c r="GD194">
        <v>130</v>
      </c>
      <c r="GE194">
        <v>56</v>
      </c>
      <c r="GF194">
        <v>0</v>
      </c>
      <c r="GG194">
        <v>30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0</v>
      </c>
      <c r="HL194">
        <v>2</v>
      </c>
      <c r="HM194">
        <v>6</v>
      </c>
      <c r="HN194">
        <v>0</v>
      </c>
      <c r="HO194">
        <v>0</v>
      </c>
      <c r="HP194">
        <v>0</v>
      </c>
      <c r="HQ194" s="139">
        <v>1</v>
      </c>
      <c r="HR194" s="140">
        <v>0</v>
      </c>
      <c r="HS194" s="140">
        <v>0</v>
      </c>
      <c r="HT194" s="140">
        <v>0</v>
      </c>
      <c r="HU194" s="140">
        <v>0</v>
      </c>
      <c r="HV194" s="139">
        <v>1</v>
      </c>
      <c r="HW194" s="140">
        <v>2</v>
      </c>
      <c r="HX194" s="140">
        <v>0</v>
      </c>
      <c r="HY194" s="140">
        <v>0</v>
      </c>
      <c r="HZ194" s="140">
        <v>0</v>
      </c>
      <c r="IA194" s="139">
        <v>0</v>
      </c>
      <c r="IB194" s="140">
        <v>0</v>
      </c>
      <c r="IC194" s="140">
        <v>0</v>
      </c>
      <c r="ID194" s="140">
        <v>0</v>
      </c>
      <c r="IE194" s="140">
        <v>0</v>
      </c>
      <c r="IF194" s="139">
        <v>4</v>
      </c>
      <c r="IG194" s="140">
        <v>8</v>
      </c>
      <c r="IH194" s="140">
        <v>0</v>
      </c>
      <c r="II194" s="140">
        <v>0</v>
      </c>
      <c r="IJ194" s="140">
        <v>0</v>
      </c>
      <c r="IK194" s="140">
        <v>0</v>
      </c>
      <c r="IL194" s="140">
        <v>0</v>
      </c>
      <c r="IM194" s="140">
        <v>0</v>
      </c>
      <c r="IN194" s="139">
        <v>0</v>
      </c>
      <c r="IO194" s="140">
        <v>1</v>
      </c>
      <c r="IP194" s="140">
        <v>0</v>
      </c>
      <c r="IQ194" s="140">
        <v>0</v>
      </c>
      <c r="IR194" s="141">
        <v>1</v>
      </c>
      <c r="IS194" s="139">
        <v>0</v>
      </c>
      <c r="IT194" s="141">
        <v>0</v>
      </c>
      <c r="IU194" s="141">
        <v>8</v>
      </c>
      <c r="IV194" s="141">
        <v>4</v>
      </c>
      <c r="IW194" s="180">
        <v>12</v>
      </c>
      <c r="IX194" s="182">
        <v>0</v>
      </c>
      <c r="IY194" s="182">
        <v>8.3333333333333329E-2</v>
      </c>
      <c r="IZ194" s="183">
        <v>0</v>
      </c>
      <c r="JA194" s="140">
        <v>0</v>
      </c>
      <c r="JB194" s="140">
        <v>0</v>
      </c>
      <c r="JC194" s="1" t="s">
        <v>427</v>
      </c>
      <c r="JD194" s="1" t="s">
        <v>427</v>
      </c>
      <c r="JE194" s="1" t="s">
        <v>427</v>
      </c>
      <c r="JF194" s="1" t="s">
        <v>427</v>
      </c>
      <c r="JG194" s="1">
        <v>0</v>
      </c>
      <c r="JH194" s="1">
        <v>0</v>
      </c>
      <c r="JI194" s="284"/>
      <c r="JM194" s="261"/>
      <c r="JN194" s="262"/>
      <c r="JO194" s="284"/>
      <c r="JP194" s="284"/>
    </row>
    <row r="195" spans="1:276" x14ac:dyDescent="0.25">
      <c r="A195" s="2">
        <f>IF(OR('Table 1'!$L$2="All Regions",'Table 1'!$L$2=" "), 1,IF('Table 1'!$L$2='DATA TEMPLATE 1617'!L195,1,0))</f>
        <v>1</v>
      </c>
      <c r="B195" s="2">
        <f>IF(OR('Table 1'!$L$3="All Disciplines",'Table 1'!$L$3=" "), 1,IF('Table 1'!$L$3='DATA TEMPLATE 1617'!M195,1,0))</f>
        <v>1</v>
      </c>
      <c r="C195" s="2">
        <f>IF(OR('Table 1'!$L$4="All Organisations",'Table 1'!$L$4=" "), 1,IF('Table 1'!$L$4='DATA TEMPLATE 1617'!N195,1,0))</f>
        <v>1</v>
      </c>
      <c r="D195" s="2">
        <f t="shared" si="9"/>
        <v>3</v>
      </c>
      <c r="E195" s="236">
        <f>IF('Table 2'!$L$2="All Diverse Led",$IZ195,IF('Table 2'!$L$2='DATA TEMPLATE 1617'!JG195,4,0))</f>
        <v>0</v>
      </c>
      <c r="F195" s="236">
        <f>IF('Table 2'!$L$2="All Diverse Led",$IZ195,IF('Table 2'!$L$2='DATA TEMPLATE 1617'!JH195,4,0))</f>
        <v>0</v>
      </c>
      <c r="G195" s="237">
        <f t="shared" si="10"/>
        <v>0</v>
      </c>
      <c r="H195" s="1" t="s">
        <v>471</v>
      </c>
      <c r="I195" s="1">
        <v>0</v>
      </c>
      <c r="J195" s="1" t="b">
        <v>0</v>
      </c>
      <c r="K195" s="284">
        <v>193</v>
      </c>
      <c r="L195" t="s">
        <v>439</v>
      </c>
      <c r="M195" t="s">
        <v>437</v>
      </c>
      <c r="N195" s="323" t="s">
        <v>460</v>
      </c>
      <c r="O195" s="76">
        <v>917844</v>
      </c>
      <c r="P195" s="76">
        <v>221189</v>
      </c>
      <c r="Q195" s="76">
        <v>41335</v>
      </c>
      <c r="R195" s="76">
        <v>0</v>
      </c>
      <c r="S195" s="76">
        <v>0</v>
      </c>
      <c r="T195" s="76">
        <v>1180368</v>
      </c>
      <c r="U195">
        <v>556265</v>
      </c>
      <c r="V195">
        <v>93269</v>
      </c>
      <c r="W195">
        <v>367023</v>
      </c>
      <c r="X195">
        <v>21307</v>
      </c>
      <c r="Y195">
        <v>28986</v>
      </c>
      <c r="AB195">
        <v>99084</v>
      </c>
      <c r="AC195">
        <v>0</v>
      </c>
      <c r="AD195">
        <v>1165934</v>
      </c>
      <c r="AE195" s="1">
        <v>72</v>
      </c>
      <c r="AF195" s="1">
        <v>55</v>
      </c>
      <c r="AG195" s="1">
        <v>31856</v>
      </c>
      <c r="AH195" s="1">
        <v>0</v>
      </c>
      <c r="AI195" s="1">
        <v>0</v>
      </c>
      <c r="AJ195" s="1">
        <v>0</v>
      </c>
      <c r="AK195" s="1">
        <v>0</v>
      </c>
      <c r="AL195" s="1">
        <v>0</v>
      </c>
      <c r="AM195" s="1">
        <v>0</v>
      </c>
      <c r="AN195" s="1">
        <v>0</v>
      </c>
      <c r="AO195" s="1">
        <v>0</v>
      </c>
      <c r="AP195" s="1">
        <v>0</v>
      </c>
      <c r="AQ195" s="1">
        <v>0</v>
      </c>
      <c r="AR195" s="1">
        <v>0</v>
      </c>
      <c r="AS195" s="1">
        <v>0</v>
      </c>
      <c r="AT195" s="1">
        <v>0</v>
      </c>
      <c r="AU195" s="1">
        <v>0</v>
      </c>
      <c r="AV195" s="1">
        <v>0</v>
      </c>
      <c r="AW195" s="1">
        <v>0</v>
      </c>
      <c r="AX195" s="1">
        <v>0</v>
      </c>
      <c r="AY195" s="1">
        <v>0</v>
      </c>
      <c r="AZ195" s="1">
        <v>0</v>
      </c>
      <c r="BA195" s="1">
        <v>0</v>
      </c>
      <c r="BB195" s="1">
        <v>0</v>
      </c>
      <c r="BC195" s="3">
        <v>0</v>
      </c>
      <c r="BD195" s="3">
        <v>0</v>
      </c>
      <c r="BE195" s="3">
        <v>0</v>
      </c>
      <c r="BF195" s="3">
        <v>0</v>
      </c>
      <c r="BG195" s="241">
        <v>0</v>
      </c>
      <c r="BH195" s="242">
        <v>0</v>
      </c>
      <c r="BI195" s="242">
        <v>0</v>
      </c>
      <c r="BJ195" s="243">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s="244">
        <v>0</v>
      </c>
      <c r="CJ195" s="244">
        <v>0</v>
      </c>
      <c r="CK195" s="244">
        <v>0</v>
      </c>
      <c r="CL195" s="244">
        <v>0</v>
      </c>
      <c r="CM195" s="241">
        <v>0</v>
      </c>
      <c r="CN195" s="242">
        <v>0</v>
      </c>
      <c r="CO195" s="242">
        <v>0</v>
      </c>
      <c r="CP195" s="243">
        <v>0</v>
      </c>
      <c r="CQ195" s="1">
        <v>0</v>
      </c>
      <c r="CR195" s="1">
        <v>0</v>
      </c>
      <c r="CS195" s="1">
        <v>0</v>
      </c>
      <c r="CT195" s="1">
        <v>0</v>
      </c>
      <c r="CU195" s="1">
        <v>0</v>
      </c>
      <c r="CV195" s="1">
        <v>0</v>
      </c>
      <c r="CW195" s="1">
        <v>0</v>
      </c>
      <c r="CX195" s="1">
        <v>0</v>
      </c>
      <c r="CY195" s="1">
        <v>0</v>
      </c>
      <c r="CZ195" s="1">
        <v>0</v>
      </c>
      <c r="DA195" s="1">
        <v>0</v>
      </c>
      <c r="DB195" s="1">
        <v>0</v>
      </c>
      <c r="DC195" s="1">
        <v>0</v>
      </c>
      <c r="DD195" s="1">
        <v>0</v>
      </c>
      <c r="DE195" s="1">
        <v>0</v>
      </c>
      <c r="DF195" s="1">
        <v>0</v>
      </c>
      <c r="DG195" s="1">
        <v>0</v>
      </c>
      <c r="DH195" s="1">
        <v>0</v>
      </c>
      <c r="DI195" s="1">
        <v>0</v>
      </c>
      <c r="DJ195" s="1">
        <v>0</v>
      </c>
      <c r="DK195" s="1">
        <v>0</v>
      </c>
      <c r="DL195" s="1">
        <v>0</v>
      </c>
      <c r="DM195" s="1">
        <v>0</v>
      </c>
      <c r="DN195" s="1">
        <v>0</v>
      </c>
      <c r="DO195" s="244">
        <v>0</v>
      </c>
      <c r="DP195" s="244">
        <v>0</v>
      </c>
      <c r="DQ195" s="244">
        <v>0</v>
      </c>
      <c r="DR195" s="244">
        <v>0</v>
      </c>
      <c r="DS195" s="241">
        <v>0</v>
      </c>
      <c r="DT195" s="242">
        <v>0</v>
      </c>
      <c r="DU195" s="242">
        <v>0</v>
      </c>
      <c r="DV195" s="243">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s="244">
        <v>0</v>
      </c>
      <c r="EV195" s="244">
        <v>0</v>
      </c>
      <c r="EW195" s="244">
        <v>0</v>
      </c>
      <c r="EX195" s="244">
        <v>0</v>
      </c>
      <c r="EY195" s="241">
        <v>0</v>
      </c>
      <c r="EZ195" s="242">
        <v>0</v>
      </c>
      <c r="FA195" s="242">
        <v>0</v>
      </c>
      <c r="FB195" s="243">
        <v>0</v>
      </c>
      <c r="FC195">
        <v>0</v>
      </c>
      <c r="FD195">
        <v>0</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1</v>
      </c>
      <c r="FX195">
        <v>5000</v>
      </c>
      <c r="FY195">
        <v>4485</v>
      </c>
      <c r="FZ195">
        <v>0</v>
      </c>
      <c r="GA195">
        <v>0</v>
      </c>
      <c r="GB195">
        <v>0</v>
      </c>
      <c r="GC195">
        <v>4</v>
      </c>
      <c r="GD195">
        <v>0</v>
      </c>
      <c r="GE195">
        <v>86</v>
      </c>
      <c r="GF195">
        <v>0</v>
      </c>
      <c r="GG195">
        <v>0</v>
      </c>
      <c r="GH195">
        <v>0</v>
      </c>
      <c r="GI195">
        <v>0</v>
      </c>
      <c r="GJ195">
        <v>0</v>
      </c>
      <c r="GK195">
        <v>0</v>
      </c>
      <c r="GL195">
        <v>0</v>
      </c>
      <c r="GM195">
        <v>2</v>
      </c>
      <c r="GN195">
        <v>0</v>
      </c>
      <c r="GO195">
        <v>27</v>
      </c>
      <c r="GP195">
        <v>0</v>
      </c>
      <c r="GQ195">
        <v>0</v>
      </c>
      <c r="GR195">
        <v>0</v>
      </c>
      <c r="GS195">
        <v>0</v>
      </c>
      <c r="GT195">
        <v>15574</v>
      </c>
      <c r="GU195">
        <v>0</v>
      </c>
      <c r="GV195">
        <v>0</v>
      </c>
      <c r="GW195">
        <v>0</v>
      </c>
      <c r="GX195">
        <v>0</v>
      </c>
      <c r="GY195">
        <v>0</v>
      </c>
      <c r="GZ195">
        <v>0</v>
      </c>
      <c r="HA195">
        <v>0</v>
      </c>
      <c r="HB195">
        <v>0</v>
      </c>
      <c r="HC195">
        <v>0</v>
      </c>
      <c r="HD195">
        <v>0</v>
      </c>
      <c r="HE195">
        <v>0</v>
      </c>
      <c r="HF195">
        <v>0</v>
      </c>
      <c r="HG195">
        <v>0</v>
      </c>
      <c r="HH195">
        <v>0</v>
      </c>
      <c r="HI195">
        <v>1</v>
      </c>
      <c r="HJ195" t="s">
        <v>426</v>
      </c>
      <c r="HK195">
        <v>0</v>
      </c>
      <c r="HL195">
        <v>3</v>
      </c>
      <c r="HM195">
        <v>3</v>
      </c>
      <c r="HN195">
        <v>0</v>
      </c>
      <c r="HO195">
        <v>0</v>
      </c>
      <c r="HP195">
        <v>0</v>
      </c>
      <c r="HQ195" s="139">
        <v>2</v>
      </c>
      <c r="HR195" s="140">
        <v>1</v>
      </c>
      <c r="HS195" s="140">
        <v>0</v>
      </c>
      <c r="HT195" s="140">
        <v>0</v>
      </c>
      <c r="HU195" s="140">
        <v>0</v>
      </c>
      <c r="HV195" s="139">
        <v>0</v>
      </c>
      <c r="HW195" s="140">
        <v>0</v>
      </c>
      <c r="HX195" s="140">
        <v>0</v>
      </c>
      <c r="HY195" s="140">
        <v>0</v>
      </c>
      <c r="HZ195" s="140">
        <v>0</v>
      </c>
      <c r="IA195" s="139">
        <v>0</v>
      </c>
      <c r="IB195" s="140">
        <v>0</v>
      </c>
      <c r="IC195" s="140">
        <v>0</v>
      </c>
      <c r="ID195" s="140">
        <v>0</v>
      </c>
      <c r="IE195" s="140">
        <v>0</v>
      </c>
      <c r="IF195" s="139">
        <v>5</v>
      </c>
      <c r="IG195" s="140">
        <v>4</v>
      </c>
      <c r="IH195" s="140">
        <v>0</v>
      </c>
      <c r="II195" s="140">
        <v>0</v>
      </c>
      <c r="IJ195" s="140">
        <v>0</v>
      </c>
      <c r="IK195" s="140">
        <v>0</v>
      </c>
      <c r="IL195" s="140">
        <v>0</v>
      </c>
      <c r="IM195" s="140">
        <v>0</v>
      </c>
      <c r="IN195" s="139">
        <v>0</v>
      </c>
      <c r="IO195" s="140">
        <v>0</v>
      </c>
      <c r="IP195" s="140">
        <v>0</v>
      </c>
      <c r="IQ195" s="140">
        <v>0</v>
      </c>
      <c r="IR195" s="141">
        <v>0</v>
      </c>
      <c r="IS195" s="139">
        <v>1</v>
      </c>
      <c r="IT195" s="141">
        <v>1</v>
      </c>
      <c r="IU195" s="141">
        <v>6</v>
      </c>
      <c r="IV195" s="141">
        <v>3</v>
      </c>
      <c r="IW195" s="180">
        <v>9</v>
      </c>
      <c r="IX195" s="182">
        <v>0.1111111111111111</v>
      </c>
      <c r="IY195" s="182">
        <v>0.1111111111111111</v>
      </c>
      <c r="IZ195" s="183">
        <v>0</v>
      </c>
      <c r="JA195" s="140">
        <v>0</v>
      </c>
      <c r="JB195" s="140">
        <v>0</v>
      </c>
      <c r="JC195" s="1" t="s">
        <v>427</v>
      </c>
      <c r="JD195" s="1" t="s">
        <v>427</v>
      </c>
      <c r="JE195" s="1" t="s">
        <v>427</v>
      </c>
      <c r="JF195" s="1" t="s">
        <v>427</v>
      </c>
      <c r="JG195" s="1">
        <v>0</v>
      </c>
      <c r="JH195" s="1">
        <v>0</v>
      </c>
      <c r="JI195" s="284"/>
      <c r="JM195" s="261"/>
      <c r="JN195" s="262"/>
      <c r="JO195" s="284"/>
      <c r="JP195" s="284"/>
    </row>
    <row r="196" spans="1:276" x14ac:dyDescent="0.25">
      <c r="A196" s="2">
        <f>IF(OR('Table 1'!$L$2="All Regions",'Table 1'!$L$2=" "), 1,IF('Table 1'!$L$2='DATA TEMPLATE 1617'!L196,1,0))</f>
        <v>1</v>
      </c>
      <c r="B196" s="2">
        <f>IF(OR('Table 1'!$L$3="All Disciplines",'Table 1'!$L$3=" "), 1,IF('Table 1'!$L$3='DATA TEMPLATE 1617'!M196,1,0))</f>
        <v>1</v>
      </c>
      <c r="C196" s="2">
        <f>IF(OR('Table 1'!$L$4="All Organisations",'Table 1'!$L$4=" "), 1,IF('Table 1'!$L$4='DATA TEMPLATE 1617'!N196,1,0))</f>
        <v>1</v>
      </c>
      <c r="D196" s="2">
        <f t="shared" si="9"/>
        <v>3</v>
      </c>
      <c r="E196" s="236">
        <f>IF('Table 2'!$L$2="All Diverse Led",$IZ196,IF('Table 2'!$L$2='DATA TEMPLATE 1617'!JG196,4,0))</f>
        <v>0</v>
      </c>
      <c r="F196" s="236">
        <f>IF('Table 2'!$L$2="All Diverse Led",$IZ196,IF('Table 2'!$L$2='DATA TEMPLATE 1617'!JH196,4,0))</f>
        <v>0</v>
      </c>
      <c r="G196" s="237">
        <f t="shared" si="10"/>
        <v>0</v>
      </c>
      <c r="H196" s="1" t="s">
        <v>471</v>
      </c>
      <c r="I196" s="1">
        <v>0</v>
      </c>
      <c r="J196" s="1" t="b">
        <v>0</v>
      </c>
      <c r="K196" s="284">
        <v>194</v>
      </c>
      <c r="L196" t="s">
        <v>439</v>
      </c>
      <c r="M196" t="s">
        <v>438</v>
      </c>
      <c r="N196" s="323" t="s">
        <v>458</v>
      </c>
      <c r="O196" s="76">
        <v>36595</v>
      </c>
      <c r="P196" s="76">
        <v>196406</v>
      </c>
      <c r="Q196" s="76">
        <v>0</v>
      </c>
      <c r="R196" s="76">
        <v>0</v>
      </c>
      <c r="S196" s="76">
        <v>0</v>
      </c>
      <c r="T196" s="76">
        <v>233001</v>
      </c>
      <c r="U196">
        <v>158008</v>
      </c>
      <c r="V196">
        <v>0</v>
      </c>
      <c r="W196">
        <v>0</v>
      </c>
      <c r="X196">
        <v>0</v>
      </c>
      <c r="Y196">
        <v>0</v>
      </c>
      <c r="AB196">
        <v>74993</v>
      </c>
      <c r="AC196">
        <v>0</v>
      </c>
      <c r="AD196">
        <v>233001</v>
      </c>
      <c r="AE196" s="1">
        <v>0</v>
      </c>
      <c r="AF196" s="1">
        <v>0</v>
      </c>
      <c r="AG196" s="1">
        <v>0</v>
      </c>
      <c r="AH196" s="1">
        <v>0</v>
      </c>
      <c r="AI196" s="1">
        <v>0</v>
      </c>
      <c r="AJ196" s="1">
        <v>0</v>
      </c>
      <c r="AK196" s="1">
        <v>0</v>
      </c>
      <c r="AL196" s="1">
        <v>0</v>
      </c>
      <c r="AM196" s="1">
        <v>175</v>
      </c>
      <c r="AN196" s="1">
        <v>25</v>
      </c>
      <c r="AO196" s="1">
        <v>0</v>
      </c>
      <c r="AP196" s="1">
        <v>35000</v>
      </c>
      <c r="AQ196" s="1">
        <v>0</v>
      </c>
      <c r="AR196" s="1">
        <v>0</v>
      </c>
      <c r="AS196" s="1">
        <v>0</v>
      </c>
      <c r="AT196" s="1">
        <v>0</v>
      </c>
      <c r="AU196" s="1">
        <v>0</v>
      </c>
      <c r="AV196" s="1">
        <v>0</v>
      </c>
      <c r="AW196" s="1">
        <v>0</v>
      </c>
      <c r="AX196" s="1">
        <v>0</v>
      </c>
      <c r="AY196" s="1">
        <v>0</v>
      </c>
      <c r="AZ196" s="1">
        <v>0</v>
      </c>
      <c r="BA196" s="1">
        <v>0</v>
      </c>
      <c r="BB196" s="1">
        <v>0</v>
      </c>
      <c r="BC196" s="3">
        <v>175</v>
      </c>
      <c r="BD196" s="3">
        <v>25</v>
      </c>
      <c r="BE196" s="3">
        <v>0</v>
      </c>
      <c r="BF196" s="3">
        <v>35000</v>
      </c>
      <c r="BG196" s="241">
        <v>0</v>
      </c>
      <c r="BH196" s="242">
        <v>0</v>
      </c>
      <c r="BI196" s="242">
        <v>0</v>
      </c>
      <c r="BJ196" s="243">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s="244">
        <v>0</v>
      </c>
      <c r="CJ196" s="244">
        <v>0</v>
      </c>
      <c r="CK196" s="244">
        <v>0</v>
      </c>
      <c r="CL196" s="244">
        <v>0</v>
      </c>
      <c r="CM196" s="241">
        <v>0</v>
      </c>
      <c r="CN196" s="242">
        <v>0</v>
      </c>
      <c r="CO196" s="242">
        <v>0</v>
      </c>
      <c r="CP196" s="243">
        <v>0</v>
      </c>
      <c r="CQ196" s="1">
        <v>0</v>
      </c>
      <c r="CR196" s="1">
        <v>0</v>
      </c>
      <c r="CS196" s="1">
        <v>0</v>
      </c>
      <c r="CT196" s="1">
        <v>0</v>
      </c>
      <c r="CU196" s="1">
        <v>0</v>
      </c>
      <c r="CV196" s="1">
        <v>0</v>
      </c>
      <c r="CW196" s="1">
        <v>0</v>
      </c>
      <c r="CX196" s="1">
        <v>0</v>
      </c>
      <c r="CY196" s="1">
        <v>0</v>
      </c>
      <c r="CZ196" s="1">
        <v>0</v>
      </c>
      <c r="DA196" s="1">
        <v>0</v>
      </c>
      <c r="DB196" s="1">
        <v>0</v>
      </c>
      <c r="DC196" s="1">
        <v>0</v>
      </c>
      <c r="DD196" s="1">
        <v>0</v>
      </c>
      <c r="DE196" s="1">
        <v>0</v>
      </c>
      <c r="DF196" s="1">
        <v>0</v>
      </c>
      <c r="DG196" s="1">
        <v>0</v>
      </c>
      <c r="DH196" s="1">
        <v>0</v>
      </c>
      <c r="DI196" s="1">
        <v>0</v>
      </c>
      <c r="DJ196" s="1">
        <v>0</v>
      </c>
      <c r="DK196" s="1">
        <v>0</v>
      </c>
      <c r="DL196" s="1">
        <v>0</v>
      </c>
      <c r="DM196" s="1">
        <v>0</v>
      </c>
      <c r="DN196" s="1">
        <v>0</v>
      </c>
      <c r="DO196" s="244">
        <v>0</v>
      </c>
      <c r="DP196" s="244">
        <v>0</v>
      </c>
      <c r="DQ196" s="244">
        <v>0</v>
      </c>
      <c r="DR196" s="244">
        <v>0</v>
      </c>
      <c r="DS196" s="241">
        <v>0</v>
      </c>
      <c r="DT196" s="242">
        <v>0</v>
      </c>
      <c r="DU196" s="242">
        <v>0</v>
      </c>
      <c r="DV196" s="243">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s="244">
        <v>0</v>
      </c>
      <c r="EV196" s="244">
        <v>0</v>
      </c>
      <c r="EW196" s="244">
        <v>0</v>
      </c>
      <c r="EX196" s="244">
        <v>0</v>
      </c>
      <c r="EY196" s="241">
        <v>0</v>
      </c>
      <c r="EZ196" s="242">
        <v>0</v>
      </c>
      <c r="FA196" s="242">
        <v>0</v>
      </c>
      <c r="FB196" s="243">
        <v>0</v>
      </c>
      <c r="FC196">
        <v>0</v>
      </c>
      <c r="FD196">
        <v>0</v>
      </c>
      <c r="FE196">
        <v>0</v>
      </c>
      <c r="FF196">
        <v>6</v>
      </c>
      <c r="FG196">
        <v>0</v>
      </c>
      <c r="FH196">
        <v>0</v>
      </c>
      <c r="FI196">
        <v>0</v>
      </c>
      <c r="FJ196">
        <v>0</v>
      </c>
      <c r="FK196">
        <v>0</v>
      </c>
      <c r="FL196">
        <v>0</v>
      </c>
      <c r="FM196">
        <v>0</v>
      </c>
      <c r="FN196">
        <v>0</v>
      </c>
      <c r="FO196">
        <v>0</v>
      </c>
      <c r="FP196">
        <v>6</v>
      </c>
      <c r="FQ196">
        <v>3550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0</v>
      </c>
      <c r="HL196">
        <v>0</v>
      </c>
      <c r="HM196">
        <v>3</v>
      </c>
      <c r="HN196">
        <v>0</v>
      </c>
      <c r="HO196">
        <v>0</v>
      </c>
      <c r="HP196">
        <v>0</v>
      </c>
      <c r="HQ196" s="139">
        <v>0</v>
      </c>
      <c r="HR196" s="140">
        <v>0</v>
      </c>
      <c r="HS196" s="140">
        <v>0</v>
      </c>
      <c r="HT196" s="140">
        <v>0</v>
      </c>
      <c r="HU196" s="140">
        <v>0</v>
      </c>
      <c r="HV196" s="139">
        <v>0</v>
      </c>
      <c r="HW196" s="140">
        <v>0</v>
      </c>
      <c r="HX196" s="140">
        <v>0</v>
      </c>
      <c r="HY196" s="140">
        <v>0</v>
      </c>
      <c r="HZ196" s="140">
        <v>0</v>
      </c>
      <c r="IA196" s="139">
        <v>0</v>
      </c>
      <c r="IB196" s="140">
        <v>0</v>
      </c>
      <c r="IC196" s="140">
        <v>0</v>
      </c>
      <c r="ID196" s="140">
        <v>0</v>
      </c>
      <c r="IE196" s="140">
        <v>0</v>
      </c>
      <c r="IF196" s="139">
        <v>0</v>
      </c>
      <c r="IG196" s="140">
        <v>3</v>
      </c>
      <c r="IH196" s="140">
        <v>0</v>
      </c>
      <c r="II196" s="140">
        <v>0</v>
      </c>
      <c r="IJ196" s="140">
        <v>0</v>
      </c>
      <c r="IK196" s="140">
        <v>0</v>
      </c>
      <c r="IL196" s="140">
        <v>0</v>
      </c>
      <c r="IM196" s="140">
        <v>0</v>
      </c>
      <c r="IN196" s="139">
        <v>0</v>
      </c>
      <c r="IO196" s="140">
        <v>0</v>
      </c>
      <c r="IP196" s="140">
        <v>0</v>
      </c>
      <c r="IQ196" s="140">
        <v>0</v>
      </c>
      <c r="IR196" s="141">
        <v>0</v>
      </c>
      <c r="IS196" s="139">
        <v>0</v>
      </c>
      <c r="IT196" s="141">
        <v>0</v>
      </c>
      <c r="IU196" s="141">
        <v>3</v>
      </c>
      <c r="IV196" s="141">
        <v>0</v>
      </c>
      <c r="IW196" s="180">
        <v>3</v>
      </c>
      <c r="IX196" s="182">
        <v>0</v>
      </c>
      <c r="IY196" s="182">
        <v>0</v>
      </c>
      <c r="IZ196" s="183">
        <v>0</v>
      </c>
      <c r="JA196" s="140">
        <v>0</v>
      </c>
      <c r="JB196" s="140">
        <v>0</v>
      </c>
      <c r="JC196" s="1">
        <v>0</v>
      </c>
      <c r="JD196" s="1">
        <v>0</v>
      </c>
      <c r="JE196" s="1">
        <v>0</v>
      </c>
      <c r="JF196" s="1">
        <v>0</v>
      </c>
      <c r="JG196" s="1">
        <v>0</v>
      </c>
      <c r="JH196" s="1">
        <v>0</v>
      </c>
      <c r="JI196" s="284"/>
      <c r="JM196" s="261"/>
      <c r="JN196" s="262"/>
      <c r="JO196" s="284"/>
      <c r="JP196" s="284"/>
    </row>
    <row r="197" spans="1:276" x14ac:dyDescent="0.25">
      <c r="A197" s="2">
        <f>IF(OR('Table 1'!$L$2="All Regions",'Table 1'!$L$2=" "), 1,IF('Table 1'!$L$2='DATA TEMPLATE 1617'!L197,1,0))</f>
        <v>1</v>
      </c>
      <c r="B197" s="2">
        <f>IF(OR('Table 1'!$L$3="All Disciplines",'Table 1'!$L$3=" "), 1,IF('Table 1'!$L$3='DATA TEMPLATE 1617'!M197,1,0))</f>
        <v>1</v>
      </c>
      <c r="C197" s="2">
        <f>IF(OR('Table 1'!$L$4="All Organisations",'Table 1'!$L$4=" "), 1,IF('Table 1'!$L$4='DATA TEMPLATE 1617'!N197,1,0))</f>
        <v>1</v>
      </c>
      <c r="D197" s="2">
        <f t="shared" si="9"/>
        <v>3</v>
      </c>
      <c r="E197" s="236">
        <f>IF('Table 2'!$L$2="All Diverse Led",$IZ197,IF('Table 2'!$L$2='DATA TEMPLATE 1617'!JG197,4,0))</f>
        <v>0</v>
      </c>
      <c r="F197" s="236">
        <f>IF('Table 2'!$L$2="All Diverse Led",$IZ197,IF('Table 2'!$L$2='DATA TEMPLATE 1617'!JH197,4,0))</f>
        <v>0</v>
      </c>
      <c r="G197" s="237">
        <f t="shared" si="10"/>
        <v>0</v>
      </c>
      <c r="H197" s="1" t="s">
        <v>471</v>
      </c>
      <c r="I197" s="1">
        <v>0</v>
      </c>
      <c r="J197" s="1" t="b">
        <v>0</v>
      </c>
      <c r="K197" s="284">
        <v>195</v>
      </c>
      <c r="L197" t="s">
        <v>439</v>
      </c>
      <c r="M197" t="s">
        <v>438</v>
      </c>
      <c r="N197" s="323" t="s">
        <v>459</v>
      </c>
      <c r="O197" s="76">
        <v>62825</v>
      </c>
      <c r="P197" s="76">
        <v>77200</v>
      </c>
      <c r="Q197" s="76">
        <v>174722</v>
      </c>
      <c r="R197" s="76">
        <v>0</v>
      </c>
      <c r="S197" s="76">
        <v>0</v>
      </c>
      <c r="T197" s="76">
        <v>314747</v>
      </c>
      <c r="U197">
        <v>265244</v>
      </c>
      <c r="V197">
        <v>10616</v>
      </c>
      <c r="W197">
        <v>9041</v>
      </c>
      <c r="X197">
        <v>30604</v>
      </c>
      <c r="Y197">
        <v>3511</v>
      </c>
      <c r="AB197">
        <v>37259</v>
      </c>
      <c r="AC197">
        <v>17616</v>
      </c>
      <c r="AD197">
        <v>373891</v>
      </c>
      <c r="AE197" s="1">
        <v>0</v>
      </c>
      <c r="AF197" s="1">
        <v>0</v>
      </c>
      <c r="AG197" s="1">
        <v>0</v>
      </c>
      <c r="AH197" s="1">
        <v>0</v>
      </c>
      <c r="AI197" s="1">
        <v>0</v>
      </c>
      <c r="AJ197" s="1">
        <v>0</v>
      </c>
      <c r="AK197" s="1">
        <v>0</v>
      </c>
      <c r="AL197" s="1">
        <v>0</v>
      </c>
      <c r="AM197" s="1">
        <v>0</v>
      </c>
      <c r="AN197" s="1">
        <v>0</v>
      </c>
      <c r="AO197" s="1">
        <v>0</v>
      </c>
      <c r="AP197" s="1">
        <v>0</v>
      </c>
      <c r="AQ197" s="1">
        <v>0</v>
      </c>
      <c r="AR197" s="1">
        <v>0</v>
      </c>
      <c r="AS197" s="1">
        <v>0</v>
      </c>
      <c r="AT197" s="1">
        <v>0</v>
      </c>
      <c r="AU197" s="1">
        <v>0</v>
      </c>
      <c r="AV197" s="1">
        <v>0</v>
      </c>
      <c r="AW197" s="1">
        <v>0</v>
      </c>
      <c r="AX197" s="1">
        <v>0</v>
      </c>
      <c r="AY197" s="1">
        <v>0</v>
      </c>
      <c r="AZ197" s="1">
        <v>0</v>
      </c>
      <c r="BA197" s="1">
        <v>0</v>
      </c>
      <c r="BB197" s="1">
        <v>0</v>
      </c>
      <c r="BC197" s="3">
        <v>0</v>
      </c>
      <c r="BD197" s="3">
        <v>0</v>
      </c>
      <c r="BE197" s="3">
        <v>0</v>
      </c>
      <c r="BF197" s="3">
        <v>0</v>
      </c>
      <c r="BG197" s="241">
        <v>0</v>
      </c>
      <c r="BH197" s="242">
        <v>0</v>
      </c>
      <c r="BI197" s="242">
        <v>0</v>
      </c>
      <c r="BJ197" s="243">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s="244">
        <v>0</v>
      </c>
      <c r="CJ197" s="244">
        <v>0</v>
      </c>
      <c r="CK197" s="244">
        <v>0</v>
      </c>
      <c r="CL197" s="244">
        <v>0</v>
      </c>
      <c r="CM197" s="241">
        <v>0</v>
      </c>
      <c r="CN197" s="242">
        <v>0</v>
      </c>
      <c r="CO197" s="242">
        <v>0</v>
      </c>
      <c r="CP197" s="243">
        <v>0</v>
      </c>
      <c r="CQ197" s="1">
        <v>0</v>
      </c>
      <c r="CR197" s="1">
        <v>0</v>
      </c>
      <c r="CS197" s="1">
        <v>0</v>
      </c>
      <c r="CT197" s="1">
        <v>0</v>
      </c>
      <c r="CU197" s="1">
        <v>0</v>
      </c>
      <c r="CV197" s="1">
        <v>0</v>
      </c>
      <c r="CW197" s="1">
        <v>0</v>
      </c>
      <c r="CX197" s="1">
        <v>0</v>
      </c>
      <c r="CY197" s="1">
        <v>0</v>
      </c>
      <c r="CZ197" s="1">
        <v>0</v>
      </c>
      <c r="DA197" s="1">
        <v>0</v>
      </c>
      <c r="DB197" s="1">
        <v>0</v>
      </c>
      <c r="DC197" s="1">
        <v>0</v>
      </c>
      <c r="DD197" s="1">
        <v>0</v>
      </c>
      <c r="DE197" s="1">
        <v>0</v>
      </c>
      <c r="DF197" s="1">
        <v>0</v>
      </c>
      <c r="DG197" s="1">
        <v>0</v>
      </c>
      <c r="DH197" s="1">
        <v>0</v>
      </c>
      <c r="DI197" s="1">
        <v>0</v>
      </c>
      <c r="DJ197" s="1">
        <v>0</v>
      </c>
      <c r="DK197" s="1">
        <v>0</v>
      </c>
      <c r="DL197" s="1">
        <v>0</v>
      </c>
      <c r="DM197" s="1">
        <v>0</v>
      </c>
      <c r="DN197" s="1">
        <v>0</v>
      </c>
      <c r="DO197" s="244">
        <v>0</v>
      </c>
      <c r="DP197" s="244">
        <v>0</v>
      </c>
      <c r="DQ197" s="244">
        <v>0</v>
      </c>
      <c r="DR197" s="244">
        <v>0</v>
      </c>
      <c r="DS197" s="241">
        <v>0</v>
      </c>
      <c r="DT197" s="242">
        <v>0</v>
      </c>
      <c r="DU197" s="242">
        <v>0</v>
      </c>
      <c r="DV197" s="243">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s="244">
        <v>0</v>
      </c>
      <c r="EV197" s="244">
        <v>0</v>
      </c>
      <c r="EW197" s="244">
        <v>0</v>
      </c>
      <c r="EX197" s="244">
        <v>0</v>
      </c>
      <c r="EY197" s="241">
        <v>0</v>
      </c>
      <c r="EZ197" s="242">
        <v>0</v>
      </c>
      <c r="FA197" s="242">
        <v>0</v>
      </c>
      <c r="FB197" s="243">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9</v>
      </c>
      <c r="GV197">
        <v>2312</v>
      </c>
      <c r="GW197">
        <v>18</v>
      </c>
      <c r="GX197">
        <v>96238</v>
      </c>
      <c r="GY197">
        <v>0</v>
      </c>
      <c r="GZ197">
        <v>0</v>
      </c>
      <c r="HA197">
        <v>0</v>
      </c>
      <c r="HB197">
        <v>0</v>
      </c>
      <c r="HC197">
        <v>0</v>
      </c>
      <c r="HD197">
        <v>0</v>
      </c>
      <c r="HE197">
        <v>0</v>
      </c>
      <c r="HF197">
        <v>0</v>
      </c>
      <c r="HG197">
        <v>0</v>
      </c>
      <c r="HH197">
        <v>0</v>
      </c>
      <c r="HI197">
        <v>0</v>
      </c>
      <c r="HJ197">
        <v>0</v>
      </c>
      <c r="HK197">
        <v>0</v>
      </c>
      <c r="HL197">
        <v>4</v>
      </c>
      <c r="HM197">
        <v>9</v>
      </c>
      <c r="HN197">
        <v>0</v>
      </c>
      <c r="HO197">
        <v>0</v>
      </c>
      <c r="HP197">
        <v>0</v>
      </c>
      <c r="HQ197" s="139">
        <v>3</v>
      </c>
      <c r="HR197" s="140">
        <v>0</v>
      </c>
      <c r="HS197" s="140">
        <v>0</v>
      </c>
      <c r="HT197" s="140">
        <v>0</v>
      </c>
      <c r="HU197" s="140">
        <v>0</v>
      </c>
      <c r="HV197" s="139">
        <v>0</v>
      </c>
      <c r="HW197" s="140">
        <v>0</v>
      </c>
      <c r="HX197" s="140">
        <v>0</v>
      </c>
      <c r="HY197" s="140">
        <v>0</v>
      </c>
      <c r="HZ197" s="140">
        <v>0</v>
      </c>
      <c r="IA197" s="139">
        <v>0</v>
      </c>
      <c r="IB197" s="140">
        <v>0</v>
      </c>
      <c r="IC197" s="140">
        <v>0</v>
      </c>
      <c r="ID197" s="140">
        <v>0</v>
      </c>
      <c r="IE197" s="140">
        <v>0</v>
      </c>
      <c r="IF197" s="139">
        <v>7</v>
      </c>
      <c r="IG197" s="140">
        <v>9</v>
      </c>
      <c r="IH197" s="140">
        <v>0</v>
      </c>
      <c r="II197" s="140">
        <v>0</v>
      </c>
      <c r="IJ197" s="140">
        <v>0</v>
      </c>
      <c r="IK197" s="140">
        <v>1</v>
      </c>
      <c r="IL197" s="140">
        <v>0</v>
      </c>
      <c r="IM197" s="140">
        <v>0</v>
      </c>
      <c r="IN197" s="139">
        <v>1</v>
      </c>
      <c r="IO197" s="140">
        <v>0</v>
      </c>
      <c r="IP197" s="140">
        <v>0</v>
      </c>
      <c r="IQ197" s="140">
        <v>0</v>
      </c>
      <c r="IR197" s="141">
        <v>0</v>
      </c>
      <c r="IS197" s="139">
        <v>1</v>
      </c>
      <c r="IT197" s="141">
        <v>2</v>
      </c>
      <c r="IU197" s="141">
        <v>13</v>
      </c>
      <c r="IV197" s="141">
        <v>3</v>
      </c>
      <c r="IW197" s="180">
        <v>16</v>
      </c>
      <c r="IX197" s="182">
        <v>0.1875</v>
      </c>
      <c r="IY197" s="182">
        <v>6.25E-2</v>
      </c>
      <c r="IZ197" s="183">
        <v>0</v>
      </c>
      <c r="JA197" s="140">
        <v>0</v>
      </c>
      <c r="JB197" s="140">
        <v>0</v>
      </c>
      <c r="JC197" s="1" t="s">
        <v>426</v>
      </c>
      <c r="JD197" s="1" t="s">
        <v>427</v>
      </c>
      <c r="JE197" s="1" t="s">
        <v>427</v>
      </c>
      <c r="JF197" s="1" t="s">
        <v>427</v>
      </c>
      <c r="JG197" s="1">
        <v>0</v>
      </c>
      <c r="JH197" s="1">
        <v>0</v>
      </c>
      <c r="JI197" s="284"/>
      <c r="JM197" s="261"/>
      <c r="JN197" s="262"/>
      <c r="JO197" s="284"/>
      <c r="JP197" s="284"/>
    </row>
    <row r="198" spans="1:276" x14ac:dyDescent="0.25">
      <c r="A198" s="2">
        <f>IF(OR('Table 1'!$L$2="All Regions",'Table 1'!$L$2=" "), 1,IF('Table 1'!$L$2='DATA TEMPLATE 1617'!L198,1,0))</f>
        <v>1</v>
      </c>
      <c r="B198" s="2">
        <f>IF(OR('Table 1'!$L$3="All Disciplines",'Table 1'!$L$3=" "), 1,IF('Table 1'!$L$3='DATA TEMPLATE 1617'!M198,1,0))</f>
        <v>1</v>
      </c>
      <c r="C198" s="2">
        <f>IF(OR('Table 1'!$L$4="All Organisations",'Table 1'!$L$4=" "), 1,IF('Table 1'!$L$4='DATA TEMPLATE 1617'!N198,1,0))</f>
        <v>1</v>
      </c>
      <c r="D198" s="2">
        <f t="shared" si="9"/>
        <v>3</v>
      </c>
      <c r="E198" s="236">
        <f>IF('Table 2'!$L$2="All Diverse Led",$IZ198,IF('Table 2'!$L$2='DATA TEMPLATE 1617'!JG198,4,0))</f>
        <v>0</v>
      </c>
      <c r="F198" s="236">
        <f>IF('Table 2'!$L$2="All Diverse Led",$IZ198,IF('Table 2'!$L$2='DATA TEMPLATE 1617'!JH198,4,0))</f>
        <v>0</v>
      </c>
      <c r="G198" s="237">
        <f t="shared" si="10"/>
        <v>0</v>
      </c>
      <c r="H198" s="1">
        <v>0</v>
      </c>
      <c r="I198" s="1">
        <v>0</v>
      </c>
      <c r="J198" s="1" t="b">
        <v>0</v>
      </c>
      <c r="K198" s="284">
        <v>196</v>
      </c>
      <c r="L198" t="s">
        <v>439</v>
      </c>
      <c r="M198" t="s">
        <v>436</v>
      </c>
      <c r="N198" s="323" t="s">
        <v>458</v>
      </c>
      <c r="O198" s="76">
        <v>47808</v>
      </c>
      <c r="P198" s="76">
        <v>55419</v>
      </c>
      <c r="Q198" s="76">
        <v>0</v>
      </c>
      <c r="R198" s="76">
        <v>0</v>
      </c>
      <c r="S198" s="76">
        <v>0</v>
      </c>
      <c r="T198" s="76">
        <v>103227</v>
      </c>
      <c r="U198">
        <v>20390</v>
      </c>
      <c r="V198">
        <v>890</v>
      </c>
      <c r="W198">
        <v>22205</v>
      </c>
      <c r="X198">
        <v>2008</v>
      </c>
      <c r="Y198">
        <v>1227</v>
      </c>
      <c r="AB198">
        <v>69436</v>
      </c>
      <c r="AC198">
        <v>0</v>
      </c>
      <c r="AD198">
        <v>116156</v>
      </c>
      <c r="AE198" s="1">
        <v>111</v>
      </c>
      <c r="AF198" s="1">
        <v>111</v>
      </c>
      <c r="AG198" s="1">
        <v>3327</v>
      </c>
      <c r="AH198" s="1">
        <v>14866</v>
      </c>
      <c r="AI198" s="1">
        <v>31</v>
      </c>
      <c r="AJ198" s="1">
        <v>31</v>
      </c>
      <c r="AK198" s="1">
        <v>642</v>
      </c>
      <c r="AL198" s="1">
        <v>5117</v>
      </c>
      <c r="AM198" s="1">
        <v>3</v>
      </c>
      <c r="AN198" s="1">
        <v>3</v>
      </c>
      <c r="AO198" s="1">
        <v>0</v>
      </c>
      <c r="AP198" s="1">
        <v>0</v>
      </c>
      <c r="AQ198" s="1">
        <v>60</v>
      </c>
      <c r="AR198" s="1">
        <v>60</v>
      </c>
      <c r="AS198" s="1">
        <v>2170</v>
      </c>
      <c r="AT198" s="1">
        <v>7526</v>
      </c>
      <c r="AU198" s="1">
        <v>26</v>
      </c>
      <c r="AV198" s="1">
        <v>26</v>
      </c>
      <c r="AW198" s="1">
        <v>642</v>
      </c>
      <c r="AX198" s="1">
        <v>3867</v>
      </c>
      <c r="AY198" s="1">
        <v>0</v>
      </c>
      <c r="AZ198" s="1">
        <v>0</v>
      </c>
      <c r="BA198" s="1">
        <v>0</v>
      </c>
      <c r="BB198" s="1">
        <v>0</v>
      </c>
      <c r="BC198" s="3">
        <v>34</v>
      </c>
      <c r="BD198" s="3">
        <v>34</v>
      </c>
      <c r="BE198" s="3">
        <v>642</v>
      </c>
      <c r="BF198" s="3">
        <v>5117</v>
      </c>
      <c r="BG198" s="241">
        <v>86</v>
      </c>
      <c r="BH198" s="242">
        <v>86</v>
      </c>
      <c r="BI198" s="242">
        <v>2812</v>
      </c>
      <c r="BJ198" s="243">
        <v>11393</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s="244">
        <v>0</v>
      </c>
      <c r="CJ198" s="244">
        <v>0</v>
      </c>
      <c r="CK198" s="244">
        <v>0</v>
      </c>
      <c r="CL198" s="244">
        <v>0</v>
      </c>
      <c r="CM198" s="241">
        <v>0</v>
      </c>
      <c r="CN198" s="242">
        <v>0</v>
      </c>
      <c r="CO198" s="242">
        <v>0</v>
      </c>
      <c r="CP198" s="243">
        <v>0</v>
      </c>
      <c r="CQ198" s="1">
        <v>6</v>
      </c>
      <c r="CR198" s="1">
        <v>6</v>
      </c>
      <c r="CS198" s="1">
        <v>712</v>
      </c>
      <c r="CT198" s="1">
        <v>932</v>
      </c>
      <c r="CU198" s="1">
        <v>0</v>
      </c>
      <c r="CV198" s="1">
        <v>0</v>
      </c>
      <c r="CW198" s="1">
        <v>0</v>
      </c>
      <c r="CX198" s="1">
        <v>0</v>
      </c>
      <c r="CY198" s="1">
        <v>0</v>
      </c>
      <c r="CZ198" s="1">
        <v>0</v>
      </c>
      <c r="DA198" s="1">
        <v>0</v>
      </c>
      <c r="DB198" s="1">
        <v>0</v>
      </c>
      <c r="DC198" s="1">
        <v>0</v>
      </c>
      <c r="DD198" s="1">
        <v>0</v>
      </c>
      <c r="DE198" s="1">
        <v>0</v>
      </c>
      <c r="DF198" s="1">
        <v>0</v>
      </c>
      <c r="DG198" s="1">
        <v>0</v>
      </c>
      <c r="DH198" s="1">
        <v>0</v>
      </c>
      <c r="DI198" s="1">
        <v>0</v>
      </c>
      <c r="DJ198" s="1">
        <v>0</v>
      </c>
      <c r="DK198" s="1">
        <v>0</v>
      </c>
      <c r="DL198" s="1">
        <v>0</v>
      </c>
      <c r="DM198" s="1">
        <v>0</v>
      </c>
      <c r="DN198" s="1">
        <v>0</v>
      </c>
      <c r="DO198" s="244">
        <v>0</v>
      </c>
      <c r="DP198" s="244">
        <v>0</v>
      </c>
      <c r="DQ198" s="244">
        <v>0</v>
      </c>
      <c r="DR198" s="244">
        <v>0</v>
      </c>
      <c r="DS198" s="241">
        <v>0</v>
      </c>
      <c r="DT198" s="242">
        <v>0</v>
      </c>
      <c r="DU198" s="242">
        <v>0</v>
      </c>
      <c r="DV198" s="243">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s="244">
        <v>0</v>
      </c>
      <c r="EV198" s="244">
        <v>0</v>
      </c>
      <c r="EW198" s="244">
        <v>0</v>
      </c>
      <c r="EX198" s="244">
        <v>0</v>
      </c>
      <c r="EY198" s="241">
        <v>0</v>
      </c>
      <c r="EZ198" s="242">
        <v>0</v>
      </c>
      <c r="FA198" s="242">
        <v>0</v>
      </c>
      <c r="FB198" s="243">
        <v>0</v>
      </c>
      <c r="FC198">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240</v>
      </c>
      <c r="GT198">
        <v>60</v>
      </c>
      <c r="GU198">
        <v>0</v>
      </c>
      <c r="GV198">
        <v>0</v>
      </c>
      <c r="GW198">
        <v>0</v>
      </c>
      <c r="GX198">
        <v>0</v>
      </c>
      <c r="GY198">
        <v>9</v>
      </c>
      <c r="GZ198">
        <v>0</v>
      </c>
      <c r="HA198">
        <v>0</v>
      </c>
      <c r="HB198">
        <v>0</v>
      </c>
      <c r="HC198">
        <v>0</v>
      </c>
      <c r="HD198">
        <v>0</v>
      </c>
      <c r="HE198">
        <v>0</v>
      </c>
      <c r="HF198">
        <v>0</v>
      </c>
      <c r="HG198">
        <v>0</v>
      </c>
      <c r="HH198">
        <v>0</v>
      </c>
      <c r="HI198">
        <v>0</v>
      </c>
      <c r="HJ198">
        <v>0</v>
      </c>
      <c r="HK198">
        <v>0</v>
      </c>
      <c r="HL198">
        <v>0</v>
      </c>
      <c r="HM198">
        <v>0</v>
      </c>
      <c r="HN198">
        <v>0</v>
      </c>
      <c r="HO198">
        <v>11</v>
      </c>
      <c r="HP198">
        <v>0</v>
      </c>
      <c r="HQ198" s="139">
        <v>0</v>
      </c>
      <c r="HR198" s="140">
        <v>0</v>
      </c>
      <c r="HS198" s="140">
        <v>0</v>
      </c>
      <c r="HT198" s="140">
        <v>0</v>
      </c>
      <c r="HU198" s="140">
        <v>0</v>
      </c>
      <c r="HV198" s="139">
        <v>0</v>
      </c>
      <c r="HW198" s="140">
        <v>0</v>
      </c>
      <c r="HX198" s="140">
        <v>0</v>
      </c>
      <c r="HY198" s="140">
        <v>0</v>
      </c>
      <c r="HZ198" s="140">
        <v>0</v>
      </c>
      <c r="IA198" s="139">
        <v>0</v>
      </c>
      <c r="IB198" s="140">
        <v>0</v>
      </c>
      <c r="IC198" s="140">
        <v>0</v>
      </c>
      <c r="ID198" s="140">
        <v>0</v>
      </c>
      <c r="IE198" s="140">
        <v>0</v>
      </c>
      <c r="IF198" s="139">
        <v>0</v>
      </c>
      <c r="IG198" s="140">
        <v>0</v>
      </c>
      <c r="IH198" s="140">
        <v>0</v>
      </c>
      <c r="II198" s="140">
        <v>11</v>
      </c>
      <c r="IJ198" s="140">
        <v>0</v>
      </c>
      <c r="IK198" s="140">
        <v>0</v>
      </c>
      <c r="IL198" s="140">
        <v>0</v>
      </c>
      <c r="IM198" s="140">
        <v>0</v>
      </c>
      <c r="IN198" s="139">
        <v>0</v>
      </c>
      <c r="IO198" s="140">
        <v>0</v>
      </c>
      <c r="IP198" s="140">
        <v>0</v>
      </c>
      <c r="IQ198" s="140">
        <v>0</v>
      </c>
      <c r="IR198" s="141">
        <v>0</v>
      </c>
      <c r="IS198" s="139">
        <v>0</v>
      </c>
      <c r="IT198" s="141">
        <v>7</v>
      </c>
      <c r="IU198" s="141">
        <v>11</v>
      </c>
      <c r="IV198" s="141">
        <v>0</v>
      </c>
      <c r="IW198" s="180">
        <v>11</v>
      </c>
      <c r="IX198" s="182">
        <v>0.63636363636363635</v>
      </c>
      <c r="IY198" s="182">
        <v>0</v>
      </c>
      <c r="IZ198" s="183">
        <v>0</v>
      </c>
      <c r="JA198" s="140">
        <v>0</v>
      </c>
      <c r="JB198" s="140">
        <v>0</v>
      </c>
      <c r="JC198" s="1" t="s">
        <v>427</v>
      </c>
      <c r="JD198" s="1" t="s">
        <v>427</v>
      </c>
      <c r="JE198" s="1" t="s">
        <v>427</v>
      </c>
      <c r="JF198" s="1" t="s">
        <v>427</v>
      </c>
      <c r="JG198" s="1">
        <v>0</v>
      </c>
      <c r="JH198" s="1">
        <v>0</v>
      </c>
      <c r="JI198" s="284"/>
      <c r="JM198" s="261"/>
      <c r="JN198" s="262"/>
      <c r="JO198" s="284"/>
      <c r="JP198" s="284"/>
    </row>
    <row r="199" spans="1:276" x14ac:dyDescent="0.25">
      <c r="A199" s="2">
        <f>IF(OR('Table 1'!$L$2="All Regions",'Table 1'!$L$2=" "), 1,IF('Table 1'!$L$2='DATA TEMPLATE 1617'!L199,1,0))</f>
        <v>1</v>
      </c>
      <c r="B199" s="2">
        <f>IF(OR('Table 1'!$L$3="All Disciplines",'Table 1'!$L$3=" "), 1,IF('Table 1'!$L$3='DATA TEMPLATE 1617'!M199,1,0))</f>
        <v>1</v>
      </c>
      <c r="C199" s="2">
        <f>IF(OR('Table 1'!$L$4="All Organisations",'Table 1'!$L$4=" "), 1,IF('Table 1'!$L$4='DATA TEMPLATE 1617'!N199,1,0))</f>
        <v>1</v>
      </c>
      <c r="D199" s="2">
        <f t="shared" si="9"/>
        <v>3</v>
      </c>
      <c r="E199" s="236">
        <f>IF('Table 2'!$L$2="All Diverse Led",$IZ199,IF('Table 2'!$L$2='DATA TEMPLATE 1617'!JG199,4,0))</f>
        <v>0</v>
      </c>
      <c r="F199" s="236">
        <f>IF('Table 2'!$L$2="All Diverse Led",$IZ199,IF('Table 2'!$L$2='DATA TEMPLATE 1617'!JH199,4,0))</f>
        <v>0</v>
      </c>
      <c r="G199" s="237">
        <f t="shared" si="10"/>
        <v>0</v>
      </c>
      <c r="H199" s="1" t="s">
        <v>471</v>
      </c>
      <c r="I199" s="1">
        <v>0</v>
      </c>
      <c r="J199" s="1" t="b">
        <v>0</v>
      </c>
      <c r="K199" s="284">
        <v>197</v>
      </c>
      <c r="L199" t="s">
        <v>439</v>
      </c>
      <c r="M199" t="s">
        <v>442</v>
      </c>
      <c r="N199" s="323" t="s">
        <v>458</v>
      </c>
      <c r="O199" s="76">
        <v>240</v>
      </c>
      <c r="P199" s="76">
        <v>52705</v>
      </c>
      <c r="Q199" s="76">
        <v>4000</v>
      </c>
      <c r="R199" s="76">
        <v>0</v>
      </c>
      <c r="S199" s="76">
        <v>0</v>
      </c>
      <c r="T199" s="76">
        <v>56945</v>
      </c>
      <c r="U199">
        <v>62440</v>
      </c>
      <c r="V199">
        <v>718</v>
      </c>
      <c r="W199">
        <v>0</v>
      </c>
      <c r="X199">
        <v>83</v>
      </c>
      <c r="Y199">
        <v>598</v>
      </c>
      <c r="AB199">
        <v>539</v>
      </c>
      <c r="AC199">
        <v>0</v>
      </c>
      <c r="AD199">
        <v>64378</v>
      </c>
      <c r="AE199" s="1">
        <v>3</v>
      </c>
      <c r="AF199" s="1">
        <v>3</v>
      </c>
      <c r="AG199" s="1">
        <v>0</v>
      </c>
      <c r="AH199" s="1">
        <v>150</v>
      </c>
      <c r="AI199" s="1">
        <v>0</v>
      </c>
      <c r="AJ199" s="1">
        <v>0</v>
      </c>
      <c r="AK199" s="1">
        <v>0</v>
      </c>
      <c r="AL199" s="1">
        <v>0</v>
      </c>
      <c r="AM199" s="1">
        <v>0</v>
      </c>
      <c r="AN199" s="1">
        <v>0</v>
      </c>
      <c r="AO199" s="1">
        <v>0</v>
      </c>
      <c r="AP199" s="1">
        <v>0</v>
      </c>
      <c r="AQ199" s="1">
        <v>0</v>
      </c>
      <c r="AR199" s="1">
        <v>0</v>
      </c>
      <c r="AS199" s="1">
        <v>0</v>
      </c>
      <c r="AT199" s="1">
        <v>0</v>
      </c>
      <c r="AU199" s="1">
        <v>0</v>
      </c>
      <c r="AV199" s="1">
        <v>0</v>
      </c>
      <c r="AW199" s="1">
        <v>0</v>
      </c>
      <c r="AX199" s="1">
        <v>0</v>
      </c>
      <c r="AY199" s="1">
        <v>0</v>
      </c>
      <c r="AZ199" s="1">
        <v>0</v>
      </c>
      <c r="BA199" s="1">
        <v>0</v>
      </c>
      <c r="BB199" s="1">
        <v>0</v>
      </c>
      <c r="BC199" s="3">
        <v>0</v>
      </c>
      <c r="BD199" s="3">
        <v>0</v>
      </c>
      <c r="BE199" s="3">
        <v>0</v>
      </c>
      <c r="BF199" s="3">
        <v>0</v>
      </c>
      <c r="BG199" s="241">
        <v>0</v>
      </c>
      <c r="BH199" s="242">
        <v>0</v>
      </c>
      <c r="BI199" s="242">
        <v>0</v>
      </c>
      <c r="BJ199" s="243">
        <v>0</v>
      </c>
      <c r="BK199">
        <v>3</v>
      </c>
      <c r="BL199">
        <v>120</v>
      </c>
      <c r="BM199">
        <v>0</v>
      </c>
      <c r="BN199" s="250">
        <v>3000000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s="244">
        <v>0</v>
      </c>
      <c r="CJ199" s="244">
        <v>0</v>
      </c>
      <c r="CK199" s="244">
        <v>0</v>
      </c>
      <c r="CL199" s="244">
        <v>0</v>
      </c>
      <c r="CM199" s="241">
        <v>0</v>
      </c>
      <c r="CN199" s="242">
        <v>0</v>
      </c>
      <c r="CO199" s="242">
        <v>0</v>
      </c>
      <c r="CP199" s="243">
        <v>0</v>
      </c>
      <c r="CQ199" s="1">
        <v>0</v>
      </c>
      <c r="CR199" s="1">
        <v>0</v>
      </c>
      <c r="CS199" s="1">
        <v>0</v>
      </c>
      <c r="CT199" s="1">
        <v>0</v>
      </c>
      <c r="CU199" s="1">
        <v>0</v>
      </c>
      <c r="CV199" s="1">
        <v>0</v>
      </c>
      <c r="CW199" s="1">
        <v>0</v>
      </c>
      <c r="CX199" s="1">
        <v>0</v>
      </c>
      <c r="CY199" s="1">
        <v>0</v>
      </c>
      <c r="CZ199" s="1">
        <v>0</v>
      </c>
      <c r="DA199" s="1">
        <v>0</v>
      </c>
      <c r="DB199" s="1">
        <v>0</v>
      </c>
      <c r="DC199" s="1">
        <v>0</v>
      </c>
      <c r="DD199" s="1">
        <v>0</v>
      </c>
      <c r="DE199" s="1">
        <v>0</v>
      </c>
      <c r="DF199" s="1">
        <v>0</v>
      </c>
      <c r="DG199" s="1">
        <v>0</v>
      </c>
      <c r="DH199" s="1">
        <v>0</v>
      </c>
      <c r="DI199" s="1">
        <v>0</v>
      </c>
      <c r="DJ199" s="1">
        <v>0</v>
      </c>
      <c r="DK199" s="1">
        <v>0</v>
      </c>
      <c r="DL199" s="1">
        <v>0</v>
      </c>
      <c r="DM199" s="1">
        <v>0</v>
      </c>
      <c r="DN199" s="1">
        <v>0</v>
      </c>
      <c r="DO199" s="244">
        <v>0</v>
      </c>
      <c r="DP199" s="244">
        <v>0</v>
      </c>
      <c r="DQ199" s="244">
        <v>0</v>
      </c>
      <c r="DR199" s="244">
        <v>0</v>
      </c>
      <c r="DS199" s="241">
        <v>0</v>
      </c>
      <c r="DT199" s="242">
        <v>0</v>
      </c>
      <c r="DU199" s="242">
        <v>0</v>
      </c>
      <c r="DV199" s="243">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s="244">
        <v>0</v>
      </c>
      <c r="EV199" s="244">
        <v>0</v>
      </c>
      <c r="EW199" s="244">
        <v>0</v>
      </c>
      <c r="EX199" s="244">
        <v>0</v>
      </c>
      <c r="EY199" s="241">
        <v>0</v>
      </c>
      <c r="EZ199" s="242">
        <v>0</v>
      </c>
      <c r="FA199" s="242">
        <v>0</v>
      </c>
      <c r="FB199" s="243">
        <v>0</v>
      </c>
      <c r="FC199">
        <v>0</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1</v>
      </c>
      <c r="GD199">
        <v>1</v>
      </c>
      <c r="GE199">
        <v>0</v>
      </c>
      <c r="GF199">
        <v>1200</v>
      </c>
      <c r="GG199">
        <v>0</v>
      </c>
      <c r="GH199">
        <v>1500</v>
      </c>
      <c r="GI199">
        <v>0</v>
      </c>
      <c r="GJ199">
        <v>0</v>
      </c>
      <c r="GK199">
        <v>0</v>
      </c>
      <c r="GL199">
        <v>0</v>
      </c>
      <c r="GM199">
        <v>1</v>
      </c>
      <c r="GN199">
        <v>90000</v>
      </c>
      <c r="GO199">
        <v>1</v>
      </c>
      <c r="GP199">
        <v>1</v>
      </c>
      <c r="GQ199">
        <v>0</v>
      </c>
      <c r="GR199">
        <v>0</v>
      </c>
      <c r="GS199">
        <v>0</v>
      </c>
      <c r="GT199">
        <v>90000</v>
      </c>
      <c r="GU199">
        <v>0</v>
      </c>
      <c r="GV199">
        <v>0</v>
      </c>
      <c r="GW199">
        <v>0</v>
      </c>
      <c r="GX199">
        <v>0</v>
      </c>
      <c r="GY199">
        <v>0</v>
      </c>
      <c r="GZ199">
        <v>0</v>
      </c>
      <c r="HA199">
        <v>0</v>
      </c>
      <c r="HB199">
        <v>0</v>
      </c>
      <c r="HC199">
        <v>0</v>
      </c>
      <c r="HD199">
        <v>0</v>
      </c>
      <c r="HE199">
        <v>0</v>
      </c>
      <c r="HF199">
        <v>0</v>
      </c>
      <c r="HG199">
        <v>0</v>
      </c>
      <c r="HH199">
        <v>0</v>
      </c>
      <c r="HI199">
        <v>0</v>
      </c>
      <c r="HJ199">
        <v>0</v>
      </c>
      <c r="HK199">
        <v>3</v>
      </c>
      <c r="HL199">
        <v>2</v>
      </c>
      <c r="HM199">
        <v>1</v>
      </c>
      <c r="HN199">
        <v>0</v>
      </c>
      <c r="HO199">
        <v>0</v>
      </c>
      <c r="HP199">
        <v>0</v>
      </c>
      <c r="HQ199" s="139">
        <v>0</v>
      </c>
      <c r="HR199" s="140">
        <v>0</v>
      </c>
      <c r="HS199" s="140">
        <v>0</v>
      </c>
      <c r="HT199" s="140">
        <v>0</v>
      </c>
      <c r="HU199" s="140">
        <v>0</v>
      </c>
      <c r="HV199" s="139">
        <v>2</v>
      </c>
      <c r="HW199" s="140">
        <v>0</v>
      </c>
      <c r="HX199" s="140">
        <v>0</v>
      </c>
      <c r="HY199" s="140">
        <v>0</v>
      </c>
      <c r="HZ199" s="140">
        <v>0</v>
      </c>
      <c r="IA199" s="139">
        <v>0</v>
      </c>
      <c r="IB199" s="140">
        <v>0</v>
      </c>
      <c r="IC199" s="140">
        <v>0</v>
      </c>
      <c r="ID199" s="140">
        <v>0</v>
      </c>
      <c r="IE199" s="140">
        <v>0</v>
      </c>
      <c r="IF199" s="139">
        <v>4</v>
      </c>
      <c r="IG199" s="140">
        <v>1</v>
      </c>
      <c r="IH199" s="140">
        <v>0</v>
      </c>
      <c r="II199" s="140">
        <v>0</v>
      </c>
      <c r="IJ199" s="140">
        <v>0</v>
      </c>
      <c r="IK199" s="140">
        <v>0</v>
      </c>
      <c r="IL199" s="140">
        <v>2</v>
      </c>
      <c r="IM199" s="140">
        <v>0</v>
      </c>
      <c r="IN199" s="139">
        <v>2</v>
      </c>
      <c r="IO199" s="140">
        <v>0</v>
      </c>
      <c r="IP199" s="140">
        <v>0</v>
      </c>
      <c r="IQ199" s="140">
        <v>0</v>
      </c>
      <c r="IR199" s="141">
        <v>0</v>
      </c>
      <c r="IS199" s="139">
        <v>0</v>
      </c>
      <c r="IT199" s="141">
        <v>3</v>
      </c>
      <c r="IU199" s="141">
        <v>3</v>
      </c>
      <c r="IV199" s="141">
        <v>2</v>
      </c>
      <c r="IW199" s="180">
        <v>5</v>
      </c>
      <c r="IX199" s="182">
        <v>1</v>
      </c>
      <c r="IY199" s="182">
        <v>0</v>
      </c>
      <c r="IZ199" s="183">
        <v>0</v>
      </c>
      <c r="JA199" s="140" t="s">
        <v>541</v>
      </c>
      <c r="JB199" s="140">
        <v>0</v>
      </c>
      <c r="JC199" s="1" t="s">
        <v>427</v>
      </c>
      <c r="JD199" s="1" t="s">
        <v>427</v>
      </c>
      <c r="JE199" s="1" t="s">
        <v>427</v>
      </c>
      <c r="JF199" s="1" t="s">
        <v>426</v>
      </c>
      <c r="JG199" s="1">
        <v>0</v>
      </c>
      <c r="JH199" s="1">
        <v>0</v>
      </c>
      <c r="JI199" s="284"/>
      <c r="JM199" s="261"/>
      <c r="JN199" s="262"/>
      <c r="JO199" s="284"/>
      <c r="JP199" s="284"/>
    </row>
    <row r="200" spans="1:276" x14ac:dyDescent="0.25">
      <c r="A200" s="2">
        <f>IF(OR('Table 1'!$L$2="All Regions",'Table 1'!$L$2=" "), 1,IF('Table 1'!$L$2='DATA TEMPLATE 1617'!L200,1,0))</f>
        <v>1</v>
      </c>
      <c r="B200" s="2">
        <f>IF(OR('Table 1'!$L$3="All Disciplines",'Table 1'!$L$3=" "), 1,IF('Table 1'!$L$3='DATA TEMPLATE 1617'!M200,1,0))</f>
        <v>1</v>
      </c>
      <c r="C200" s="2">
        <f>IF(OR('Table 1'!$L$4="All Organisations",'Table 1'!$L$4=" "), 1,IF('Table 1'!$L$4='DATA TEMPLATE 1617'!N200,1,0))</f>
        <v>1</v>
      </c>
      <c r="D200" s="2">
        <f t="shared" si="9"/>
        <v>3</v>
      </c>
      <c r="E200" s="236">
        <f>IF('Table 2'!$L$2="All Diverse Led",$IZ200,IF('Table 2'!$L$2='DATA TEMPLATE 1617'!JG200,4,0))</f>
        <v>0</v>
      </c>
      <c r="F200" s="236">
        <f>IF('Table 2'!$L$2="All Diverse Led",$IZ200,IF('Table 2'!$L$2='DATA TEMPLATE 1617'!JH200,4,0))</f>
        <v>0</v>
      </c>
      <c r="G200" s="237">
        <f t="shared" si="10"/>
        <v>0</v>
      </c>
      <c r="H200" s="1" t="s">
        <v>471</v>
      </c>
      <c r="I200" s="1">
        <v>0</v>
      </c>
      <c r="J200" s="1" t="b">
        <v>0</v>
      </c>
      <c r="K200" s="284">
        <v>198</v>
      </c>
      <c r="L200" t="s">
        <v>439</v>
      </c>
      <c r="M200" t="s">
        <v>437</v>
      </c>
      <c r="N200" s="323" t="s">
        <v>460</v>
      </c>
      <c r="O200" s="76">
        <v>2785206</v>
      </c>
      <c r="P200" s="76">
        <v>277032</v>
      </c>
      <c r="Q200" s="76">
        <v>33055</v>
      </c>
      <c r="R200" s="76">
        <v>414210</v>
      </c>
      <c r="S200" s="76">
        <v>8839</v>
      </c>
      <c r="T200" s="76">
        <v>3518342</v>
      </c>
      <c r="U200">
        <v>2245755</v>
      </c>
      <c r="V200">
        <v>276134</v>
      </c>
      <c r="W200">
        <v>104754</v>
      </c>
      <c r="X200">
        <v>26669</v>
      </c>
      <c r="Y200">
        <v>4733</v>
      </c>
      <c r="AB200">
        <v>565518</v>
      </c>
      <c r="AC200">
        <v>652493</v>
      </c>
      <c r="AD200">
        <v>3876056</v>
      </c>
      <c r="AE200" s="1">
        <v>773</v>
      </c>
      <c r="AF200" s="1">
        <v>365</v>
      </c>
      <c r="AG200" s="1">
        <v>187421</v>
      </c>
      <c r="AH200" s="1">
        <v>0</v>
      </c>
      <c r="AI200" s="1">
        <v>8</v>
      </c>
      <c r="AJ200" s="1">
        <v>6</v>
      </c>
      <c r="AK200" s="1">
        <v>1994</v>
      </c>
      <c r="AL200" s="1">
        <v>0</v>
      </c>
      <c r="AM200" s="1">
        <v>0</v>
      </c>
      <c r="AN200" s="1">
        <v>0</v>
      </c>
      <c r="AO200" s="1">
        <v>0</v>
      </c>
      <c r="AP200" s="1">
        <v>0</v>
      </c>
      <c r="AQ200" s="1">
        <v>238</v>
      </c>
      <c r="AR200" s="1">
        <v>238</v>
      </c>
      <c r="AS200" s="1">
        <v>30032</v>
      </c>
      <c r="AT200" s="1">
        <v>0</v>
      </c>
      <c r="AU200" s="1">
        <v>0</v>
      </c>
      <c r="AV200" s="1">
        <v>0</v>
      </c>
      <c r="AW200" s="1">
        <v>0</v>
      </c>
      <c r="AX200" s="1">
        <v>0</v>
      </c>
      <c r="AY200" s="1">
        <v>0</v>
      </c>
      <c r="AZ200" s="1">
        <v>0</v>
      </c>
      <c r="BA200" s="1">
        <v>0</v>
      </c>
      <c r="BB200" s="1">
        <v>0</v>
      </c>
      <c r="BC200" s="3">
        <v>8</v>
      </c>
      <c r="BD200" s="3">
        <v>6</v>
      </c>
      <c r="BE200" s="3">
        <v>1994</v>
      </c>
      <c r="BF200" s="3">
        <v>0</v>
      </c>
      <c r="BG200" s="241">
        <v>238</v>
      </c>
      <c r="BH200" s="242">
        <v>238</v>
      </c>
      <c r="BI200" s="242">
        <v>30032</v>
      </c>
      <c r="BJ200" s="243">
        <v>0</v>
      </c>
      <c r="BK200">
        <v>39</v>
      </c>
      <c r="BL200">
        <v>684</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s="244">
        <v>0</v>
      </c>
      <c r="CJ200" s="244">
        <v>0</v>
      </c>
      <c r="CK200" s="244">
        <v>0</v>
      </c>
      <c r="CL200" s="244">
        <v>0</v>
      </c>
      <c r="CM200" s="241">
        <v>0</v>
      </c>
      <c r="CN200" s="242">
        <v>0</v>
      </c>
      <c r="CO200" s="242">
        <v>0</v>
      </c>
      <c r="CP200" s="243">
        <v>0</v>
      </c>
      <c r="CQ200" s="1">
        <v>0</v>
      </c>
      <c r="CR200" s="1">
        <v>0</v>
      </c>
      <c r="CS200" s="1">
        <v>0</v>
      </c>
      <c r="CT200" s="1">
        <v>0</v>
      </c>
      <c r="CU200" s="1">
        <v>0</v>
      </c>
      <c r="CV200" s="1">
        <v>0</v>
      </c>
      <c r="CW200" s="1">
        <v>0</v>
      </c>
      <c r="CX200" s="1">
        <v>0</v>
      </c>
      <c r="CY200" s="1">
        <v>0</v>
      </c>
      <c r="CZ200" s="1">
        <v>0</v>
      </c>
      <c r="DA200" s="1">
        <v>0</v>
      </c>
      <c r="DB200" s="1">
        <v>0</v>
      </c>
      <c r="DC200" s="1">
        <v>0</v>
      </c>
      <c r="DD200" s="1">
        <v>0</v>
      </c>
      <c r="DE200" s="1">
        <v>0</v>
      </c>
      <c r="DF200" s="1">
        <v>0</v>
      </c>
      <c r="DG200" s="1">
        <v>0</v>
      </c>
      <c r="DH200" s="1">
        <v>0</v>
      </c>
      <c r="DI200" s="1">
        <v>0</v>
      </c>
      <c r="DJ200" s="1">
        <v>0</v>
      </c>
      <c r="DK200" s="1">
        <v>0</v>
      </c>
      <c r="DL200" s="1">
        <v>0</v>
      </c>
      <c r="DM200" s="1">
        <v>0</v>
      </c>
      <c r="DN200" s="1">
        <v>0</v>
      </c>
      <c r="DO200" s="244">
        <v>0</v>
      </c>
      <c r="DP200" s="244">
        <v>0</v>
      </c>
      <c r="DQ200" s="244">
        <v>0</v>
      </c>
      <c r="DR200" s="244">
        <v>0</v>
      </c>
      <c r="DS200" s="241">
        <v>0</v>
      </c>
      <c r="DT200" s="242">
        <v>0</v>
      </c>
      <c r="DU200" s="242">
        <v>0</v>
      </c>
      <c r="DV200" s="243">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s="244">
        <v>0</v>
      </c>
      <c r="EV200" s="244">
        <v>0</v>
      </c>
      <c r="EW200" s="244">
        <v>0</v>
      </c>
      <c r="EX200" s="244">
        <v>0</v>
      </c>
      <c r="EY200" s="241">
        <v>0</v>
      </c>
      <c r="EZ200" s="242">
        <v>0</v>
      </c>
      <c r="FA200" s="242">
        <v>0</v>
      </c>
      <c r="FB200" s="243">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0</v>
      </c>
      <c r="GY200">
        <v>0</v>
      </c>
      <c r="GZ200">
        <v>0</v>
      </c>
      <c r="HA200">
        <v>0</v>
      </c>
      <c r="HB200">
        <v>0</v>
      </c>
      <c r="HC200">
        <v>0</v>
      </c>
      <c r="HD200">
        <v>0</v>
      </c>
      <c r="HE200">
        <v>0</v>
      </c>
      <c r="HF200">
        <v>0</v>
      </c>
      <c r="HG200">
        <v>0</v>
      </c>
      <c r="HH200">
        <v>0</v>
      </c>
      <c r="HI200">
        <v>0</v>
      </c>
      <c r="HJ200">
        <v>0</v>
      </c>
      <c r="HK200">
        <v>0</v>
      </c>
      <c r="HL200">
        <v>5</v>
      </c>
      <c r="HM200">
        <v>4</v>
      </c>
      <c r="HN200">
        <v>0</v>
      </c>
      <c r="HO200">
        <v>0</v>
      </c>
      <c r="HP200">
        <v>0</v>
      </c>
      <c r="HQ200" s="139">
        <v>2</v>
      </c>
      <c r="HR200" s="140">
        <v>2</v>
      </c>
      <c r="HS200" s="140">
        <v>0</v>
      </c>
      <c r="HT200" s="140">
        <v>0</v>
      </c>
      <c r="HU200" s="140">
        <v>0</v>
      </c>
      <c r="HV200" s="139">
        <v>1</v>
      </c>
      <c r="HW200" s="140">
        <v>0</v>
      </c>
      <c r="HX200" s="140">
        <v>0</v>
      </c>
      <c r="HY200" s="140">
        <v>0</v>
      </c>
      <c r="HZ200" s="140">
        <v>0</v>
      </c>
      <c r="IA200" s="139">
        <v>0</v>
      </c>
      <c r="IB200" s="140">
        <v>0</v>
      </c>
      <c r="IC200" s="140">
        <v>0</v>
      </c>
      <c r="ID200" s="140">
        <v>0</v>
      </c>
      <c r="IE200" s="140">
        <v>0</v>
      </c>
      <c r="IF200" s="139">
        <v>8</v>
      </c>
      <c r="IG200" s="140">
        <v>6</v>
      </c>
      <c r="IH200" s="140">
        <v>0</v>
      </c>
      <c r="II200" s="140">
        <v>0</v>
      </c>
      <c r="IJ200" s="140">
        <v>0</v>
      </c>
      <c r="IK200" s="140">
        <v>0</v>
      </c>
      <c r="IL200" s="140">
        <v>0</v>
      </c>
      <c r="IM200" s="140">
        <v>0</v>
      </c>
      <c r="IN200" s="139">
        <v>0</v>
      </c>
      <c r="IO200" s="140">
        <v>0</v>
      </c>
      <c r="IP200" s="140">
        <v>0</v>
      </c>
      <c r="IQ200" s="140">
        <v>0</v>
      </c>
      <c r="IR200" s="141">
        <v>0</v>
      </c>
      <c r="IS200" s="139">
        <v>0</v>
      </c>
      <c r="IT200" s="141">
        <v>0</v>
      </c>
      <c r="IU200" s="141">
        <v>9</v>
      </c>
      <c r="IV200" s="141">
        <v>5</v>
      </c>
      <c r="IW200" s="180">
        <v>14</v>
      </c>
      <c r="IX200" s="182">
        <v>0</v>
      </c>
      <c r="IY200" s="182">
        <v>0</v>
      </c>
      <c r="IZ200" s="183">
        <v>0</v>
      </c>
      <c r="JA200" s="140">
        <v>0</v>
      </c>
      <c r="JB200" s="140">
        <v>0</v>
      </c>
      <c r="JC200" s="1" t="s">
        <v>427</v>
      </c>
      <c r="JD200" s="1" t="s">
        <v>427</v>
      </c>
      <c r="JE200" s="1" t="s">
        <v>426</v>
      </c>
      <c r="JF200" s="1" t="s">
        <v>427</v>
      </c>
      <c r="JG200" s="1">
        <v>0</v>
      </c>
      <c r="JH200" s="1">
        <v>0</v>
      </c>
      <c r="JI200" s="284"/>
      <c r="JM200" s="261"/>
      <c r="JN200" s="262"/>
      <c r="JO200" s="284"/>
      <c r="JP200" s="284"/>
    </row>
    <row r="201" spans="1:276" x14ac:dyDescent="0.25">
      <c r="A201" s="2">
        <f>IF(OR('Table 1'!$L$2="All Regions",'Table 1'!$L$2=" "), 1,IF('Table 1'!$L$2='DATA TEMPLATE 1617'!L201,1,0))</f>
        <v>1</v>
      </c>
      <c r="B201" s="2">
        <f>IF(OR('Table 1'!$L$3="All Disciplines",'Table 1'!$L$3=" "), 1,IF('Table 1'!$L$3='DATA TEMPLATE 1617'!M201,1,0))</f>
        <v>1</v>
      </c>
      <c r="C201" s="2">
        <f>IF(OR('Table 1'!$L$4="All Organisations",'Table 1'!$L$4=" "), 1,IF('Table 1'!$L$4='DATA TEMPLATE 1617'!N201,1,0))</f>
        <v>1</v>
      </c>
      <c r="D201" s="2">
        <f t="shared" si="9"/>
        <v>3</v>
      </c>
      <c r="E201" s="236">
        <f>IF('Table 2'!$L$2="All Diverse Led",$IZ201,IF('Table 2'!$L$2='DATA TEMPLATE 1617'!JG201,4,0))</f>
        <v>0</v>
      </c>
      <c r="F201" s="236">
        <f>IF('Table 2'!$L$2="All Diverse Led",$IZ201,IF('Table 2'!$L$2='DATA TEMPLATE 1617'!JH201,4,0))</f>
        <v>0</v>
      </c>
      <c r="G201" s="237">
        <f t="shared" si="10"/>
        <v>0</v>
      </c>
      <c r="H201" s="1" t="s">
        <v>471</v>
      </c>
      <c r="I201" s="1">
        <v>0</v>
      </c>
      <c r="J201" s="1" t="b">
        <v>0</v>
      </c>
      <c r="K201" s="284">
        <v>199</v>
      </c>
      <c r="L201" t="s">
        <v>439</v>
      </c>
      <c r="M201" t="s">
        <v>443</v>
      </c>
      <c r="N201" s="323" t="s">
        <v>460</v>
      </c>
      <c r="O201" s="76">
        <v>1078853</v>
      </c>
      <c r="P201" s="76">
        <v>2373855</v>
      </c>
      <c r="Q201" s="76">
        <v>377217</v>
      </c>
      <c r="R201" s="76">
        <v>0</v>
      </c>
      <c r="S201" s="76">
        <v>116042</v>
      </c>
      <c r="T201" s="76">
        <v>3945967</v>
      </c>
      <c r="U201">
        <v>2416154</v>
      </c>
      <c r="V201">
        <v>194959</v>
      </c>
      <c r="W201">
        <v>296014</v>
      </c>
      <c r="X201">
        <v>139521</v>
      </c>
      <c r="Y201">
        <v>20080</v>
      </c>
      <c r="AB201">
        <v>688197</v>
      </c>
      <c r="AC201">
        <v>351705</v>
      </c>
      <c r="AD201">
        <v>4106630</v>
      </c>
      <c r="AE201" s="1">
        <v>88</v>
      </c>
      <c r="AF201" s="1">
        <v>76</v>
      </c>
      <c r="AG201" s="1">
        <v>39656</v>
      </c>
      <c r="AH201" s="1">
        <v>7700</v>
      </c>
      <c r="AI201" s="1">
        <v>15</v>
      </c>
      <c r="AJ201" s="1">
        <v>14</v>
      </c>
      <c r="AK201" s="1">
        <v>9604</v>
      </c>
      <c r="AL201" s="1">
        <v>0</v>
      </c>
      <c r="AM201" s="1">
        <v>0</v>
      </c>
      <c r="AN201" s="1">
        <v>0</v>
      </c>
      <c r="AO201" s="1">
        <v>0</v>
      </c>
      <c r="AP201" s="1">
        <v>0</v>
      </c>
      <c r="AQ201" s="1">
        <v>0</v>
      </c>
      <c r="AR201" s="1">
        <v>0</v>
      </c>
      <c r="AS201" s="1">
        <v>0</v>
      </c>
      <c r="AT201" s="1">
        <v>0</v>
      </c>
      <c r="AU201" s="1">
        <v>0</v>
      </c>
      <c r="AV201" s="1">
        <v>0</v>
      </c>
      <c r="AW201" s="1">
        <v>0</v>
      </c>
      <c r="AX201" s="1">
        <v>0</v>
      </c>
      <c r="AY201" s="1">
        <v>0</v>
      </c>
      <c r="AZ201" s="1">
        <v>0</v>
      </c>
      <c r="BA201" s="1">
        <v>0</v>
      </c>
      <c r="BB201" s="1">
        <v>0</v>
      </c>
      <c r="BC201" s="3">
        <v>15</v>
      </c>
      <c r="BD201" s="3">
        <v>14</v>
      </c>
      <c r="BE201" s="3">
        <v>9604</v>
      </c>
      <c r="BF201" s="3">
        <v>0</v>
      </c>
      <c r="BG201" s="241">
        <v>0</v>
      </c>
      <c r="BH201" s="242">
        <v>0</v>
      </c>
      <c r="BI201" s="242">
        <v>0</v>
      </c>
      <c r="BJ201" s="243">
        <v>0</v>
      </c>
      <c r="BK201">
        <v>1</v>
      </c>
      <c r="BL201">
        <v>110</v>
      </c>
      <c r="BM201">
        <v>17695</v>
      </c>
      <c r="BN201">
        <v>2400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s="244">
        <v>0</v>
      </c>
      <c r="CJ201" s="244">
        <v>0</v>
      </c>
      <c r="CK201" s="244">
        <v>0</v>
      </c>
      <c r="CL201" s="244">
        <v>0</v>
      </c>
      <c r="CM201" s="241">
        <v>0</v>
      </c>
      <c r="CN201" s="242">
        <v>0</v>
      </c>
      <c r="CO201" s="242">
        <v>0</v>
      </c>
      <c r="CP201" s="243">
        <v>0</v>
      </c>
      <c r="CQ201" s="1">
        <v>0</v>
      </c>
      <c r="CR201" s="1">
        <v>0</v>
      </c>
      <c r="CS201" s="1">
        <v>0</v>
      </c>
      <c r="CT201" s="1">
        <v>0</v>
      </c>
      <c r="CU201" s="1">
        <v>0</v>
      </c>
      <c r="CV201" s="1">
        <v>0</v>
      </c>
      <c r="CW201" s="1">
        <v>0</v>
      </c>
      <c r="CX201" s="1">
        <v>0</v>
      </c>
      <c r="CY201" s="1">
        <v>0</v>
      </c>
      <c r="CZ201" s="1">
        <v>0</v>
      </c>
      <c r="DA201" s="1">
        <v>0</v>
      </c>
      <c r="DB201" s="1">
        <v>0</v>
      </c>
      <c r="DC201" s="1">
        <v>0</v>
      </c>
      <c r="DD201" s="1">
        <v>0</v>
      </c>
      <c r="DE201" s="1">
        <v>0</v>
      </c>
      <c r="DF201" s="1">
        <v>0</v>
      </c>
      <c r="DG201" s="1">
        <v>0</v>
      </c>
      <c r="DH201" s="1">
        <v>0</v>
      </c>
      <c r="DI201" s="1">
        <v>0</v>
      </c>
      <c r="DJ201" s="1">
        <v>0</v>
      </c>
      <c r="DK201" s="1">
        <v>0</v>
      </c>
      <c r="DL201" s="1">
        <v>0</v>
      </c>
      <c r="DM201" s="1">
        <v>0</v>
      </c>
      <c r="DN201" s="1">
        <v>0</v>
      </c>
      <c r="DO201" s="244">
        <v>0</v>
      </c>
      <c r="DP201" s="244">
        <v>0</v>
      </c>
      <c r="DQ201" s="244">
        <v>0</v>
      </c>
      <c r="DR201" s="244">
        <v>0</v>
      </c>
      <c r="DS201" s="241">
        <v>0</v>
      </c>
      <c r="DT201" s="242">
        <v>0</v>
      </c>
      <c r="DU201" s="242">
        <v>0</v>
      </c>
      <c r="DV201" s="243">
        <v>0</v>
      </c>
      <c r="DW201">
        <v>2</v>
      </c>
      <c r="DX201">
        <v>4</v>
      </c>
      <c r="DY201">
        <v>0</v>
      </c>
      <c r="DZ201">
        <v>9700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s="244">
        <v>0</v>
      </c>
      <c r="EV201" s="244">
        <v>0</v>
      </c>
      <c r="EW201" s="244">
        <v>0</v>
      </c>
      <c r="EX201" s="244">
        <v>0</v>
      </c>
      <c r="EY201" s="241">
        <v>0</v>
      </c>
      <c r="EZ201" s="242">
        <v>0</v>
      </c>
      <c r="FA201" s="242">
        <v>0</v>
      </c>
      <c r="FB201" s="243">
        <v>0</v>
      </c>
      <c r="FC201">
        <v>0</v>
      </c>
      <c r="FD201">
        <v>0</v>
      </c>
      <c r="FE201">
        <v>0</v>
      </c>
      <c r="FF201">
        <v>0</v>
      </c>
      <c r="FG201">
        <v>0</v>
      </c>
      <c r="FH201">
        <v>0</v>
      </c>
      <c r="FI201">
        <v>1</v>
      </c>
      <c r="FJ201">
        <v>37000</v>
      </c>
      <c r="FK201">
        <v>0</v>
      </c>
      <c r="FL201">
        <v>0</v>
      </c>
      <c r="FM201">
        <v>0</v>
      </c>
      <c r="FN201">
        <v>0</v>
      </c>
      <c r="FO201">
        <v>0</v>
      </c>
      <c r="FP201">
        <v>1</v>
      </c>
      <c r="FQ201">
        <v>0</v>
      </c>
      <c r="FR201">
        <v>28000</v>
      </c>
      <c r="FS201">
        <v>2</v>
      </c>
      <c r="FT201">
        <v>62000</v>
      </c>
      <c r="FU201">
        <v>0</v>
      </c>
      <c r="FV201">
        <v>0</v>
      </c>
      <c r="FW201">
        <v>0</v>
      </c>
      <c r="FX201">
        <v>0</v>
      </c>
      <c r="FY201">
        <v>0</v>
      </c>
      <c r="FZ201">
        <v>0</v>
      </c>
      <c r="GA201">
        <v>0</v>
      </c>
      <c r="GB201">
        <v>0</v>
      </c>
      <c r="GC201">
        <v>0</v>
      </c>
      <c r="GD201">
        <v>0</v>
      </c>
      <c r="GE201">
        <v>0</v>
      </c>
      <c r="GF201">
        <v>0</v>
      </c>
      <c r="GG201">
        <v>0</v>
      </c>
      <c r="GH201">
        <v>0</v>
      </c>
      <c r="GI201">
        <v>0</v>
      </c>
      <c r="GJ201">
        <v>0</v>
      </c>
      <c r="GK201">
        <v>0</v>
      </c>
      <c r="GL201">
        <v>0</v>
      </c>
      <c r="GM201">
        <v>0</v>
      </c>
      <c r="GN201">
        <v>0</v>
      </c>
      <c r="GO201">
        <v>0</v>
      </c>
      <c r="GP201">
        <v>0</v>
      </c>
      <c r="GQ201">
        <v>0</v>
      </c>
      <c r="GR201">
        <v>0</v>
      </c>
      <c r="GS201">
        <v>0</v>
      </c>
      <c r="GT201">
        <v>0</v>
      </c>
      <c r="GU201">
        <v>0</v>
      </c>
      <c r="GV201">
        <v>0</v>
      </c>
      <c r="GW201">
        <v>0</v>
      </c>
      <c r="GX201">
        <v>0</v>
      </c>
      <c r="GY201">
        <v>0</v>
      </c>
      <c r="GZ201">
        <v>0</v>
      </c>
      <c r="HA201">
        <v>0</v>
      </c>
      <c r="HB201">
        <v>0</v>
      </c>
      <c r="HC201">
        <v>0</v>
      </c>
      <c r="HD201">
        <v>0</v>
      </c>
      <c r="HE201">
        <v>0</v>
      </c>
      <c r="HF201">
        <v>0</v>
      </c>
      <c r="HG201">
        <v>0</v>
      </c>
      <c r="HH201">
        <v>0</v>
      </c>
      <c r="HI201">
        <v>0</v>
      </c>
      <c r="HJ201">
        <v>0</v>
      </c>
      <c r="HK201">
        <v>0</v>
      </c>
      <c r="HL201">
        <v>6</v>
      </c>
      <c r="HM201">
        <v>6</v>
      </c>
      <c r="HN201">
        <v>0</v>
      </c>
      <c r="HO201">
        <v>0</v>
      </c>
      <c r="HP201">
        <v>0</v>
      </c>
      <c r="HQ201" s="139">
        <v>4</v>
      </c>
      <c r="HR201" s="140">
        <v>1</v>
      </c>
      <c r="HS201" s="140">
        <v>0</v>
      </c>
      <c r="HT201" s="140">
        <v>0</v>
      </c>
      <c r="HU201" s="140">
        <v>0</v>
      </c>
      <c r="HV201" s="139">
        <v>0</v>
      </c>
      <c r="HW201" s="140">
        <v>0</v>
      </c>
      <c r="HX201" s="140">
        <v>0</v>
      </c>
      <c r="HY201" s="140">
        <v>0</v>
      </c>
      <c r="HZ201" s="140">
        <v>0</v>
      </c>
      <c r="IA201" s="139">
        <v>0</v>
      </c>
      <c r="IB201" s="140">
        <v>0</v>
      </c>
      <c r="IC201" s="140">
        <v>0</v>
      </c>
      <c r="ID201" s="140">
        <v>0</v>
      </c>
      <c r="IE201" s="140">
        <v>0</v>
      </c>
      <c r="IF201" s="139">
        <v>10</v>
      </c>
      <c r="IG201" s="140">
        <v>7</v>
      </c>
      <c r="IH201" s="140">
        <v>0</v>
      </c>
      <c r="II201" s="140">
        <v>0</v>
      </c>
      <c r="IJ201" s="140">
        <v>0</v>
      </c>
      <c r="IK201" s="140">
        <v>1</v>
      </c>
      <c r="IL201" s="140">
        <v>0</v>
      </c>
      <c r="IM201" s="140">
        <v>0</v>
      </c>
      <c r="IN201" s="139">
        <v>1</v>
      </c>
      <c r="IO201" s="140">
        <v>0</v>
      </c>
      <c r="IP201" s="140">
        <v>0</v>
      </c>
      <c r="IQ201" s="140">
        <v>0</v>
      </c>
      <c r="IR201" s="141">
        <v>0</v>
      </c>
      <c r="IS201" s="139">
        <v>0</v>
      </c>
      <c r="IT201" s="141">
        <v>2</v>
      </c>
      <c r="IU201" s="141">
        <v>12</v>
      </c>
      <c r="IV201" s="141">
        <v>5</v>
      </c>
      <c r="IW201" s="180">
        <v>17</v>
      </c>
      <c r="IX201" s="182">
        <v>0.17647058823529413</v>
      </c>
      <c r="IY201" s="182">
        <v>0</v>
      </c>
      <c r="IZ201" s="183">
        <v>0</v>
      </c>
      <c r="JA201" s="140">
        <v>0</v>
      </c>
      <c r="JB201" s="140">
        <v>0</v>
      </c>
      <c r="JC201" s="1" t="s">
        <v>427</v>
      </c>
      <c r="JD201" s="1" t="s">
        <v>427</v>
      </c>
      <c r="JE201" s="1" t="s">
        <v>427</v>
      </c>
      <c r="JF201" s="1" t="s">
        <v>426</v>
      </c>
      <c r="JG201" s="1">
        <v>0</v>
      </c>
      <c r="JH201" s="1">
        <v>0</v>
      </c>
      <c r="JI201" s="284"/>
      <c r="JM201" s="261"/>
      <c r="JN201" s="262"/>
      <c r="JO201" s="284"/>
      <c r="JP201" s="284"/>
    </row>
    <row r="202" spans="1:276" x14ac:dyDescent="0.25">
      <c r="A202" s="2">
        <f>IF(OR('Table 1'!$L$2="All Regions",'Table 1'!$L$2=" "), 1,IF('Table 1'!$L$2='DATA TEMPLATE 1617'!L202,1,0))</f>
        <v>1</v>
      </c>
      <c r="B202" s="2">
        <f>IF(OR('Table 1'!$L$3="All Disciplines",'Table 1'!$L$3=" "), 1,IF('Table 1'!$L$3='DATA TEMPLATE 1617'!M202,1,0))</f>
        <v>1</v>
      </c>
      <c r="C202" s="2">
        <f>IF(OR('Table 1'!$L$4="All Organisations",'Table 1'!$L$4=" "), 1,IF('Table 1'!$L$4='DATA TEMPLATE 1617'!N202,1,0))</f>
        <v>1</v>
      </c>
      <c r="D202" s="2">
        <f t="shared" si="9"/>
        <v>3</v>
      </c>
      <c r="E202" s="236">
        <f>IF('Table 2'!$L$2="All Diverse Led",$IZ202,IF('Table 2'!$L$2='DATA TEMPLATE 1617'!JG202,4,0))</f>
        <v>0</v>
      </c>
      <c r="F202" s="236">
        <f>IF('Table 2'!$L$2="All Diverse Led",$IZ202,IF('Table 2'!$L$2='DATA TEMPLATE 1617'!JH202,4,0))</f>
        <v>0</v>
      </c>
      <c r="G202" s="237">
        <f t="shared" si="10"/>
        <v>0</v>
      </c>
      <c r="H202" s="1" t="s">
        <v>471</v>
      </c>
      <c r="I202" s="1">
        <v>0</v>
      </c>
      <c r="J202" s="1" t="b">
        <v>0</v>
      </c>
      <c r="K202" s="284">
        <v>200</v>
      </c>
      <c r="L202" t="s">
        <v>439</v>
      </c>
      <c r="M202" t="s">
        <v>436</v>
      </c>
      <c r="N202" s="323" t="s">
        <v>459</v>
      </c>
      <c r="O202" s="76">
        <v>26594</v>
      </c>
      <c r="P202" s="76">
        <v>160277</v>
      </c>
      <c r="Q202" s="76">
        <v>49064</v>
      </c>
      <c r="R202" s="76">
        <v>0</v>
      </c>
      <c r="S202" s="76">
        <v>0</v>
      </c>
      <c r="T202" s="76">
        <v>235935</v>
      </c>
      <c r="U202">
        <v>212296</v>
      </c>
      <c r="V202">
        <v>13526</v>
      </c>
      <c r="W202">
        <v>0</v>
      </c>
      <c r="X202">
        <v>10664</v>
      </c>
      <c r="Y202">
        <v>1500</v>
      </c>
      <c r="AB202">
        <v>35773</v>
      </c>
      <c r="AC202">
        <v>4079</v>
      </c>
      <c r="AD202">
        <v>277838</v>
      </c>
      <c r="AE202" s="1">
        <v>0</v>
      </c>
      <c r="AF202" s="1">
        <v>0</v>
      </c>
      <c r="AG202" s="1">
        <v>0</v>
      </c>
      <c r="AH202" s="1">
        <v>0</v>
      </c>
      <c r="AI202" s="1">
        <v>0</v>
      </c>
      <c r="AJ202" s="1">
        <v>0</v>
      </c>
      <c r="AK202" s="1">
        <v>0</v>
      </c>
      <c r="AL202" s="1">
        <v>0</v>
      </c>
      <c r="AM202" s="1">
        <v>0</v>
      </c>
      <c r="AN202" s="1">
        <v>0</v>
      </c>
      <c r="AO202" s="1">
        <v>0</v>
      </c>
      <c r="AP202" s="1">
        <v>0</v>
      </c>
      <c r="AQ202" s="1">
        <v>0</v>
      </c>
      <c r="AR202" s="1">
        <v>0</v>
      </c>
      <c r="AS202" s="1">
        <v>0</v>
      </c>
      <c r="AT202" s="1">
        <v>0</v>
      </c>
      <c r="AU202" s="1">
        <v>0</v>
      </c>
      <c r="AV202" s="1">
        <v>0</v>
      </c>
      <c r="AW202" s="1">
        <v>0</v>
      </c>
      <c r="AX202" s="1">
        <v>0</v>
      </c>
      <c r="AY202" s="1">
        <v>0</v>
      </c>
      <c r="AZ202" s="1">
        <v>0</v>
      </c>
      <c r="BA202" s="1">
        <v>0</v>
      </c>
      <c r="BB202" s="1">
        <v>0</v>
      </c>
      <c r="BC202" s="3">
        <v>0</v>
      </c>
      <c r="BD202" s="3">
        <v>0</v>
      </c>
      <c r="BE202" s="3">
        <v>0</v>
      </c>
      <c r="BF202" s="3">
        <v>0</v>
      </c>
      <c r="BG202" s="241">
        <v>0</v>
      </c>
      <c r="BH202" s="242">
        <v>0</v>
      </c>
      <c r="BI202" s="242">
        <v>0</v>
      </c>
      <c r="BJ202" s="243">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s="244">
        <v>0</v>
      </c>
      <c r="CJ202" s="244">
        <v>0</v>
      </c>
      <c r="CK202" s="244">
        <v>0</v>
      </c>
      <c r="CL202" s="244">
        <v>0</v>
      </c>
      <c r="CM202" s="241">
        <v>0</v>
      </c>
      <c r="CN202" s="242">
        <v>0</v>
      </c>
      <c r="CO202" s="242">
        <v>0</v>
      </c>
      <c r="CP202" s="243">
        <v>0</v>
      </c>
      <c r="CQ202" s="1">
        <v>0</v>
      </c>
      <c r="CR202" s="1">
        <v>0</v>
      </c>
      <c r="CS202" s="1">
        <v>0</v>
      </c>
      <c r="CT202" s="1">
        <v>0</v>
      </c>
      <c r="CU202" s="1">
        <v>0</v>
      </c>
      <c r="CV202" s="1">
        <v>0</v>
      </c>
      <c r="CW202" s="1">
        <v>0</v>
      </c>
      <c r="CX202" s="1">
        <v>0</v>
      </c>
      <c r="CY202" s="1">
        <v>0</v>
      </c>
      <c r="CZ202" s="1">
        <v>0</v>
      </c>
      <c r="DA202" s="1">
        <v>0</v>
      </c>
      <c r="DB202" s="1">
        <v>0</v>
      </c>
      <c r="DC202" s="1">
        <v>0</v>
      </c>
      <c r="DD202" s="1">
        <v>0</v>
      </c>
      <c r="DE202" s="1">
        <v>0</v>
      </c>
      <c r="DF202" s="1">
        <v>0</v>
      </c>
      <c r="DG202" s="1">
        <v>0</v>
      </c>
      <c r="DH202" s="1">
        <v>0</v>
      </c>
      <c r="DI202" s="1">
        <v>0</v>
      </c>
      <c r="DJ202" s="1">
        <v>0</v>
      </c>
      <c r="DK202" s="1">
        <v>0</v>
      </c>
      <c r="DL202" s="1">
        <v>0</v>
      </c>
      <c r="DM202" s="1">
        <v>0</v>
      </c>
      <c r="DN202" s="1">
        <v>0</v>
      </c>
      <c r="DO202" s="244">
        <v>0</v>
      </c>
      <c r="DP202" s="244">
        <v>0</v>
      </c>
      <c r="DQ202" s="244">
        <v>0</v>
      </c>
      <c r="DR202" s="244">
        <v>0</v>
      </c>
      <c r="DS202" s="241">
        <v>0</v>
      </c>
      <c r="DT202" s="242">
        <v>0</v>
      </c>
      <c r="DU202" s="242">
        <v>0</v>
      </c>
      <c r="DV202" s="243">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s="244">
        <v>0</v>
      </c>
      <c r="EV202" s="244">
        <v>0</v>
      </c>
      <c r="EW202" s="244">
        <v>0</v>
      </c>
      <c r="EX202" s="244">
        <v>0</v>
      </c>
      <c r="EY202" s="241">
        <v>0</v>
      </c>
      <c r="EZ202" s="242">
        <v>0</v>
      </c>
      <c r="FA202" s="242">
        <v>0</v>
      </c>
      <c r="FB202" s="243">
        <v>0</v>
      </c>
      <c r="FC202">
        <v>0</v>
      </c>
      <c r="FD202">
        <v>0</v>
      </c>
      <c r="FE202">
        <v>0</v>
      </c>
      <c r="FF202">
        <v>7920</v>
      </c>
      <c r="FG202">
        <v>0</v>
      </c>
      <c r="FH202">
        <v>500000</v>
      </c>
      <c r="FI202">
        <v>4500</v>
      </c>
      <c r="FJ202">
        <v>550700</v>
      </c>
      <c r="FK202">
        <v>0</v>
      </c>
      <c r="FL202">
        <v>0</v>
      </c>
      <c r="FM202">
        <v>0</v>
      </c>
      <c r="FN202">
        <v>0</v>
      </c>
      <c r="FO202">
        <v>0</v>
      </c>
      <c r="FP202">
        <v>7920</v>
      </c>
      <c r="FQ202">
        <v>0</v>
      </c>
      <c r="FR202">
        <v>240000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4500</v>
      </c>
      <c r="GX202">
        <v>213963</v>
      </c>
      <c r="GY202">
        <v>0</v>
      </c>
      <c r="GZ202">
        <v>0</v>
      </c>
      <c r="HA202">
        <v>0</v>
      </c>
      <c r="HB202">
        <v>0</v>
      </c>
      <c r="HC202">
        <v>0</v>
      </c>
      <c r="HD202">
        <v>0</v>
      </c>
      <c r="HE202">
        <v>0</v>
      </c>
      <c r="HF202">
        <v>0</v>
      </c>
      <c r="HG202">
        <v>0</v>
      </c>
      <c r="HH202">
        <v>0</v>
      </c>
      <c r="HI202">
        <v>0</v>
      </c>
      <c r="HJ202">
        <v>0</v>
      </c>
      <c r="HK202">
        <v>0</v>
      </c>
      <c r="HL202">
        <v>3</v>
      </c>
      <c r="HM202">
        <v>7</v>
      </c>
      <c r="HN202">
        <v>0</v>
      </c>
      <c r="HO202">
        <v>0</v>
      </c>
      <c r="HP202">
        <v>0</v>
      </c>
      <c r="HQ202" s="139">
        <v>1</v>
      </c>
      <c r="HR202" s="140">
        <v>3</v>
      </c>
      <c r="HS202" s="140">
        <v>0</v>
      </c>
      <c r="HT202" s="140">
        <v>0</v>
      </c>
      <c r="HU202" s="140">
        <v>0</v>
      </c>
      <c r="HV202" s="139">
        <v>0</v>
      </c>
      <c r="HW202" s="140">
        <v>0</v>
      </c>
      <c r="HX202" s="140">
        <v>0</v>
      </c>
      <c r="HY202" s="140">
        <v>0</v>
      </c>
      <c r="HZ202" s="140">
        <v>0</v>
      </c>
      <c r="IA202" s="139">
        <v>0</v>
      </c>
      <c r="IB202" s="140">
        <v>0</v>
      </c>
      <c r="IC202" s="140">
        <v>0</v>
      </c>
      <c r="ID202" s="140">
        <v>0</v>
      </c>
      <c r="IE202" s="140">
        <v>0</v>
      </c>
      <c r="IF202" s="139">
        <v>4</v>
      </c>
      <c r="IG202" s="140">
        <v>10</v>
      </c>
      <c r="IH202" s="140">
        <v>0</v>
      </c>
      <c r="II202" s="140">
        <v>0</v>
      </c>
      <c r="IJ202" s="140">
        <v>0</v>
      </c>
      <c r="IK202" s="140">
        <v>1</v>
      </c>
      <c r="IL202" s="140">
        <v>0</v>
      </c>
      <c r="IM202" s="140">
        <v>0</v>
      </c>
      <c r="IN202" s="139">
        <v>1</v>
      </c>
      <c r="IO202" s="140">
        <v>0</v>
      </c>
      <c r="IP202" s="140">
        <v>0</v>
      </c>
      <c r="IQ202" s="140">
        <v>0</v>
      </c>
      <c r="IR202" s="141">
        <v>0</v>
      </c>
      <c r="IS202" s="139">
        <v>0</v>
      </c>
      <c r="IT202" s="141">
        <v>3</v>
      </c>
      <c r="IU202" s="141">
        <v>10</v>
      </c>
      <c r="IV202" s="141">
        <v>4</v>
      </c>
      <c r="IW202" s="180">
        <v>14</v>
      </c>
      <c r="IX202" s="182">
        <v>0.2857142857142857</v>
      </c>
      <c r="IY202" s="182">
        <v>0</v>
      </c>
      <c r="IZ202" s="183">
        <v>0</v>
      </c>
      <c r="JA202" s="140">
        <v>0</v>
      </c>
      <c r="JB202" s="140">
        <v>0</v>
      </c>
      <c r="JC202" s="1" t="s">
        <v>427</v>
      </c>
      <c r="JD202" s="1" t="s">
        <v>427</v>
      </c>
      <c r="JE202" s="1" t="s">
        <v>427</v>
      </c>
      <c r="JF202" s="1" t="s">
        <v>427</v>
      </c>
      <c r="JG202" s="1">
        <v>0</v>
      </c>
      <c r="JH202" s="1">
        <v>0</v>
      </c>
      <c r="JI202" s="284"/>
      <c r="JM202" s="261"/>
      <c r="JN202" s="262"/>
      <c r="JO202" s="284"/>
      <c r="JP202" s="284"/>
    </row>
    <row r="203" spans="1:276" x14ac:dyDescent="0.25">
      <c r="A203" s="2">
        <f>IF(OR('Table 1'!$L$2="All Regions",'Table 1'!$L$2=" "), 1,IF('Table 1'!$L$2='DATA TEMPLATE 1617'!L203,1,0))</f>
        <v>1</v>
      </c>
      <c r="B203" s="2">
        <f>IF(OR('Table 1'!$L$3="All Disciplines",'Table 1'!$L$3=" "), 1,IF('Table 1'!$L$3='DATA TEMPLATE 1617'!M203,1,0))</f>
        <v>1</v>
      </c>
      <c r="C203" s="2">
        <f>IF(OR('Table 1'!$L$4="All Organisations",'Table 1'!$L$4=" "), 1,IF('Table 1'!$L$4='DATA TEMPLATE 1617'!N203,1,0))</f>
        <v>1</v>
      </c>
      <c r="D203" s="2">
        <f t="shared" si="9"/>
        <v>3</v>
      </c>
      <c r="E203" s="236">
        <f>IF('Table 2'!$L$2="All Diverse Led",$IZ203,IF('Table 2'!$L$2='DATA TEMPLATE 1617'!JG203,4,0))</f>
        <v>0</v>
      </c>
      <c r="F203" s="236">
        <f>IF('Table 2'!$L$2="All Diverse Led",$IZ203,IF('Table 2'!$L$2='DATA TEMPLATE 1617'!JH203,4,0))</f>
        <v>0</v>
      </c>
      <c r="G203" s="237">
        <f t="shared" si="10"/>
        <v>0</v>
      </c>
      <c r="H203" s="1" t="s">
        <v>471</v>
      </c>
      <c r="I203" s="1">
        <v>0</v>
      </c>
      <c r="J203" s="1" t="b">
        <v>0</v>
      </c>
      <c r="K203" s="284">
        <v>201</v>
      </c>
      <c r="L203" t="s">
        <v>439</v>
      </c>
      <c r="M203" t="s">
        <v>443</v>
      </c>
      <c r="N203" s="323" t="s">
        <v>458</v>
      </c>
      <c r="O203" s="76">
        <v>31188</v>
      </c>
      <c r="P203" s="76">
        <v>188505</v>
      </c>
      <c r="Q203" s="76">
        <v>43269</v>
      </c>
      <c r="R203" s="76">
        <v>0</v>
      </c>
      <c r="S203" s="76">
        <v>0</v>
      </c>
      <c r="T203" s="76">
        <v>262962</v>
      </c>
      <c r="U203">
        <v>87043</v>
      </c>
      <c r="V203">
        <v>5975</v>
      </c>
      <c r="W203">
        <v>18642</v>
      </c>
      <c r="X203">
        <v>4877</v>
      </c>
      <c r="Y203">
        <v>388</v>
      </c>
      <c r="AB203">
        <v>104933</v>
      </c>
      <c r="AC203">
        <v>246</v>
      </c>
      <c r="AD203">
        <v>222104</v>
      </c>
      <c r="AE203" s="1">
        <v>13</v>
      </c>
      <c r="AF203" s="1">
        <v>11</v>
      </c>
      <c r="AG203" s="1">
        <v>1046</v>
      </c>
      <c r="AH203" s="1">
        <v>5475</v>
      </c>
      <c r="AI203" s="1">
        <v>1</v>
      </c>
      <c r="AJ203" s="1">
        <v>1</v>
      </c>
      <c r="AK203" s="1">
        <v>114</v>
      </c>
      <c r="AL203" s="1">
        <v>0</v>
      </c>
      <c r="AM203" s="1">
        <v>1</v>
      </c>
      <c r="AN203" s="1">
        <v>1</v>
      </c>
      <c r="AO203" s="1">
        <v>0</v>
      </c>
      <c r="AP203" s="1">
        <v>130</v>
      </c>
      <c r="AQ203" s="1">
        <v>3</v>
      </c>
      <c r="AR203" s="1">
        <v>3</v>
      </c>
      <c r="AS203" s="1">
        <v>0</v>
      </c>
      <c r="AT203" s="1">
        <v>1275</v>
      </c>
      <c r="AU203" s="1">
        <v>0</v>
      </c>
      <c r="AV203" s="1">
        <v>0</v>
      </c>
      <c r="AW203" s="1">
        <v>0</v>
      </c>
      <c r="AX203" s="1">
        <v>0</v>
      </c>
      <c r="AY203" s="1">
        <v>0</v>
      </c>
      <c r="AZ203" s="1">
        <v>0</v>
      </c>
      <c r="BA203" s="1">
        <v>0</v>
      </c>
      <c r="BB203" s="1">
        <v>0</v>
      </c>
      <c r="BC203" s="3">
        <v>2</v>
      </c>
      <c r="BD203" s="3">
        <v>2</v>
      </c>
      <c r="BE203" s="3">
        <v>114</v>
      </c>
      <c r="BF203" s="3">
        <v>130</v>
      </c>
      <c r="BG203" s="241">
        <v>3</v>
      </c>
      <c r="BH203" s="242">
        <v>3</v>
      </c>
      <c r="BI203" s="242">
        <v>0</v>
      </c>
      <c r="BJ203" s="243">
        <v>1275</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s="244">
        <v>0</v>
      </c>
      <c r="CJ203" s="244">
        <v>0</v>
      </c>
      <c r="CK203" s="244">
        <v>0</v>
      </c>
      <c r="CL203" s="244">
        <v>0</v>
      </c>
      <c r="CM203" s="241">
        <v>0</v>
      </c>
      <c r="CN203" s="242">
        <v>0</v>
      </c>
      <c r="CO203" s="242">
        <v>0</v>
      </c>
      <c r="CP203" s="243">
        <v>0</v>
      </c>
      <c r="CQ203" s="1">
        <v>0</v>
      </c>
      <c r="CR203" s="1">
        <v>0</v>
      </c>
      <c r="CS203" s="1">
        <v>0</v>
      </c>
      <c r="CT203" s="1">
        <v>0</v>
      </c>
      <c r="CU203" s="1">
        <v>0</v>
      </c>
      <c r="CV203" s="1">
        <v>0</v>
      </c>
      <c r="CW203" s="1">
        <v>0</v>
      </c>
      <c r="CX203" s="1">
        <v>0</v>
      </c>
      <c r="CY203" s="1">
        <v>0</v>
      </c>
      <c r="CZ203" s="1">
        <v>0</v>
      </c>
      <c r="DA203" s="1">
        <v>0</v>
      </c>
      <c r="DB203" s="1">
        <v>0</v>
      </c>
      <c r="DC203" s="1">
        <v>0</v>
      </c>
      <c r="DD203" s="1">
        <v>0</v>
      </c>
      <c r="DE203" s="1">
        <v>0</v>
      </c>
      <c r="DF203" s="1">
        <v>0</v>
      </c>
      <c r="DG203" s="1">
        <v>0</v>
      </c>
      <c r="DH203" s="1">
        <v>0</v>
      </c>
      <c r="DI203" s="1">
        <v>0</v>
      </c>
      <c r="DJ203" s="1">
        <v>0</v>
      </c>
      <c r="DK203" s="1">
        <v>0</v>
      </c>
      <c r="DL203" s="1">
        <v>0</v>
      </c>
      <c r="DM203" s="1">
        <v>0</v>
      </c>
      <c r="DN203" s="1">
        <v>0</v>
      </c>
      <c r="DO203" s="244">
        <v>0</v>
      </c>
      <c r="DP203" s="244">
        <v>0</v>
      </c>
      <c r="DQ203" s="244">
        <v>0</v>
      </c>
      <c r="DR203" s="244">
        <v>0</v>
      </c>
      <c r="DS203" s="241">
        <v>0</v>
      </c>
      <c r="DT203" s="242">
        <v>0</v>
      </c>
      <c r="DU203" s="242">
        <v>0</v>
      </c>
      <c r="DV203" s="24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s="244">
        <v>0</v>
      </c>
      <c r="EV203" s="244">
        <v>0</v>
      </c>
      <c r="EW203" s="244">
        <v>0</v>
      </c>
      <c r="EX203" s="244">
        <v>0</v>
      </c>
      <c r="EY203" s="241">
        <v>0</v>
      </c>
      <c r="EZ203" s="242">
        <v>0</v>
      </c>
      <c r="FA203" s="242">
        <v>0</v>
      </c>
      <c r="FB203" s="24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0</v>
      </c>
      <c r="HL203">
        <v>5</v>
      </c>
      <c r="HM203">
        <v>1</v>
      </c>
      <c r="HN203">
        <v>0</v>
      </c>
      <c r="HO203">
        <v>0</v>
      </c>
      <c r="HP203">
        <v>0</v>
      </c>
      <c r="HQ203" s="139">
        <v>1</v>
      </c>
      <c r="HR203" s="140">
        <v>0</v>
      </c>
      <c r="HS203" s="140">
        <v>0</v>
      </c>
      <c r="HT203" s="140">
        <v>0</v>
      </c>
      <c r="HU203" s="140">
        <v>0</v>
      </c>
      <c r="HV203" s="139">
        <v>2</v>
      </c>
      <c r="HW203" s="140">
        <v>0</v>
      </c>
      <c r="HX203" s="140">
        <v>0</v>
      </c>
      <c r="HY203" s="140">
        <v>0</v>
      </c>
      <c r="HZ203" s="140">
        <v>0</v>
      </c>
      <c r="IA203" s="139">
        <v>0</v>
      </c>
      <c r="IB203" s="140">
        <v>0</v>
      </c>
      <c r="IC203" s="140">
        <v>0</v>
      </c>
      <c r="ID203" s="140">
        <v>0</v>
      </c>
      <c r="IE203" s="140">
        <v>0</v>
      </c>
      <c r="IF203" s="139">
        <v>8</v>
      </c>
      <c r="IG203" s="140">
        <v>1</v>
      </c>
      <c r="IH203" s="140">
        <v>0</v>
      </c>
      <c r="II203" s="140">
        <v>0</v>
      </c>
      <c r="IJ203" s="140">
        <v>0</v>
      </c>
      <c r="IK203" s="140">
        <v>0</v>
      </c>
      <c r="IL203" s="140">
        <v>0</v>
      </c>
      <c r="IM203" s="140">
        <v>0</v>
      </c>
      <c r="IN203" s="139">
        <v>0</v>
      </c>
      <c r="IO203" s="140">
        <v>0</v>
      </c>
      <c r="IP203" s="140">
        <v>0</v>
      </c>
      <c r="IQ203" s="140">
        <v>0</v>
      </c>
      <c r="IR203" s="141">
        <v>0</v>
      </c>
      <c r="IS203" s="139">
        <v>0</v>
      </c>
      <c r="IT203" s="141">
        <v>2</v>
      </c>
      <c r="IU203" s="141">
        <v>6</v>
      </c>
      <c r="IV203" s="141">
        <v>3</v>
      </c>
      <c r="IW203" s="180">
        <v>9</v>
      </c>
      <c r="IX203" s="182">
        <v>0.22222222222222221</v>
      </c>
      <c r="IY203" s="182">
        <v>0</v>
      </c>
      <c r="IZ203" s="183">
        <v>0</v>
      </c>
      <c r="JA203" s="140">
        <v>0</v>
      </c>
      <c r="JB203" s="140">
        <v>0</v>
      </c>
      <c r="JC203" s="1" t="s">
        <v>426</v>
      </c>
      <c r="JD203" s="1" t="s">
        <v>427</v>
      </c>
      <c r="JE203" s="1" t="s">
        <v>427</v>
      </c>
      <c r="JF203" s="1" t="s">
        <v>427</v>
      </c>
      <c r="JG203" s="1">
        <v>0</v>
      </c>
      <c r="JH203" s="1">
        <v>0</v>
      </c>
      <c r="JI203" s="284"/>
      <c r="JM203" s="261"/>
      <c r="JN203" s="262"/>
      <c r="JO203" s="284"/>
      <c r="JP203" s="284"/>
    </row>
    <row r="204" spans="1:276" x14ac:dyDescent="0.25">
      <c r="A204" s="2">
        <f>IF(OR('Table 1'!$L$2="All Regions",'Table 1'!$L$2=" "), 1,IF('Table 1'!$L$2='DATA TEMPLATE 1617'!L204,1,0))</f>
        <v>1</v>
      </c>
      <c r="B204" s="2">
        <f>IF(OR('Table 1'!$L$3="All Disciplines",'Table 1'!$L$3=" "), 1,IF('Table 1'!$L$3='DATA TEMPLATE 1617'!M204,1,0))</f>
        <v>1</v>
      </c>
      <c r="C204" s="2">
        <f>IF(OR('Table 1'!$L$4="All Organisations",'Table 1'!$L$4=" "), 1,IF('Table 1'!$L$4='DATA TEMPLATE 1617'!N204,1,0))</f>
        <v>1</v>
      </c>
      <c r="D204" s="2">
        <f t="shared" si="9"/>
        <v>3</v>
      </c>
      <c r="E204" s="236">
        <f>IF('Table 2'!$L$2="All Diverse Led",$IZ204,IF('Table 2'!$L$2='DATA TEMPLATE 1617'!JG204,4,0))</f>
        <v>0</v>
      </c>
      <c r="F204" s="236">
        <f>IF('Table 2'!$L$2="All Diverse Led",$IZ204,IF('Table 2'!$L$2='DATA TEMPLATE 1617'!JH204,4,0))</f>
        <v>0</v>
      </c>
      <c r="G204" s="237">
        <f t="shared" si="10"/>
        <v>0</v>
      </c>
      <c r="H204" s="1" t="s">
        <v>471</v>
      </c>
      <c r="I204" s="1">
        <v>0</v>
      </c>
      <c r="J204" s="1" t="b">
        <v>0</v>
      </c>
      <c r="K204" s="284">
        <v>202</v>
      </c>
      <c r="L204" t="s">
        <v>439</v>
      </c>
      <c r="M204" t="s">
        <v>440</v>
      </c>
      <c r="N204" s="323" t="s">
        <v>460</v>
      </c>
      <c r="O204" s="76">
        <v>1514714</v>
      </c>
      <c r="P204" s="76">
        <v>566833</v>
      </c>
      <c r="Q204" s="76">
        <v>295045</v>
      </c>
      <c r="R204" s="76">
        <v>323668</v>
      </c>
      <c r="S204" s="76">
        <v>0</v>
      </c>
      <c r="T204" s="76">
        <v>2700260</v>
      </c>
      <c r="U204">
        <v>2105211</v>
      </c>
      <c r="V204">
        <v>105928</v>
      </c>
      <c r="W204">
        <v>0</v>
      </c>
      <c r="X204">
        <v>13834</v>
      </c>
      <c r="Y204">
        <v>10194</v>
      </c>
      <c r="AB204">
        <v>350121</v>
      </c>
      <c r="AC204">
        <v>114972</v>
      </c>
      <c r="AD204">
        <v>2700260</v>
      </c>
      <c r="AE204" s="1">
        <v>317</v>
      </c>
      <c r="AF204" s="1">
        <v>305</v>
      </c>
      <c r="AG204" s="1">
        <v>45410</v>
      </c>
      <c r="AH204" s="1">
        <v>2671</v>
      </c>
      <c r="AI204" s="1">
        <v>0</v>
      </c>
      <c r="AJ204" s="1">
        <v>0</v>
      </c>
      <c r="AK204" s="1">
        <v>0</v>
      </c>
      <c r="AL204" s="1">
        <v>0</v>
      </c>
      <c r="AM204" s="1">
        <v>0</v>
      </c>
      <c r="AN204" s="1">
        <v>0</v>
      </c>
      <c r="AO204" s="1">
        <v>0</v>
      </c>
      <c r="AP204" s="1">
        <v>0</v>
      </c>
      <c r="AQ204" s="1">
        <v>213</v>
      </c>
      <c r="AR204" s="1">
        <v>143</v>
      </c>
      <c r="AS204" s="1">
        <v>14443</v>
      </c>
      <c r="AT204" s="1">
        <v>0</v>
      </c>
      <c r="AU204" s="1">
        <v>0</v>
      </c>
      <c r="AV204" s="1">
        <v>0</v>
      </c>
      <c r="AW204" s="1">
        <v>0</v>
      </c>
      <c r="AX204" s="1">
        <v>0</v>
      </c>
      <c r="AY204" s="1">
        <v>0</v>
      </c>
      <c r="AZ204" s="1">
        <v>0</v>
      </c>
      <c r="BA204" s="1">
        <v>0</v>
      </c>
      <c r="BB204" s="1">
        <v>0</v>
      </c>
      <c r="BC204" s="3">
        <v>0</v>
      </c>
      <c r="BD204" s="3">
        <v>0</v>
      </c>
      <c r="BE204" s="3">
        <v>0</v>
      </c>
      <c r="BF204" s="3">
        <v>0</v>
      </c>
      <c r="BG204" s="241">
        <v>213</v>
      </c>
      <c r="BH204" s="242">
        <v>143</v>
      </c>
      <c r="BI204" s="242">
        <v>14443</v>
      </c>
      <c r="BJ204" s="243">
        <v>0</v>
      </c>
      <c r="BK204">
        <v>2</v>
      </c>
      <c r="BL204">
        <v>30</v>
      </c>
      <c r="BM204">
        <v>0</v>
      </c>
      <c r="BN204">
        <v>1300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s="244">
        <v>0</v>
      </c>
      <c r="CJ204" s="244">
        <v>0</v>
      </c>
      <c r="CK204" s="244">
        <v>0</v>
      </c>
      <c r="CL204" s="244">
        <v>0</v>
      </c>
      <c r="CM204" s="241">
        <v>0</v>
      </c>
      <c r="CN204" s="242">
        <v>0</v>
      </c>
      <c r="CO204" s="242">
        <v>0</v>
      </c>
      <c r="CP204" s="243">
        <v>0</v>
      </c>
      <c r="CQ204" s="1">
        <v>7</v>
      </c>
      <c r="CR204" s="1">
        <v>7</v>
      </c>
      <c r="CS204" s="1">
        <v>1568</v>
      </c>
      <c r="CT204" s="1">
        <v>0</v>
      </c>
      <c r="CU204" s="1">
        <v>0</v>
      </c>
      <c r="CV204" s="1">
        <v>0</v>
      </c>
      <c r="CW204" s="1">
        <v>0</v>
      </c>
      <c r="CX204" s="1">
        <v>0</v>
      </c>
      <c r="CY204" s="1">
        <v>0</v>
      </c>
      <c r="CZ204" s="1">
        <v>0</v>
      </c>
      <c r="DA204" s="1">
        <v>0</v>
      </c>
      <c r="DB204" s="1">
        <v>0</v>
      </c>
      <c r="DC204" s="1">
        <v>0</v>
      </c>
      <c r="DD204" s="1">
        <v>0</v>
      </c>
      <c r="DE204" s="1">
        <v>0</v>
      </c>
      <c r="DF204" s="1">
        <v>0</v>
      </c>
      <c r="DG204" s="1">
        <v>0</v>
      </c>
      <c r="DH204" s="1">
        <v>0</v>
      </c>
      <c r="DI204" s="1">
        <v>0</v>
      </c>
      <c r="DJ204" s="1">
        <v>0</v>
      </c>
      <c r="DK204" s="1">
        <v>0</v>
      </c>
      <c r="DL204" s="1">
        <v>0</v>
      </c>
      <c r="DM204" s="1">
        <v>0</v>
      </c>
      <c r="DN204" s="1">
        <v>0</v>
      </c>
      <c r="DO204" s="244">
        <v>0</v>
      </c>
      <c r="DP204" s="244">
        <v>0</v>
      </c>
      <c r="DQ204" s="244">
        <v>0</v>
      </c>
      <c r="DR204" s="244">
        <v>0</v>
      </c>
      <c r="DS204" s="241">
        <v>0</v>
      </c>
      <c r="DT204" s="242">
        <v>0</v>
      </c>
      <c r="DU204" s="242">
        <v>0</v>
      </c>
      <c r="DV204" s="243">
        <v>0</v>
      </c>
      <c r="DW204">
        <v>12</v>
      </c>
      <c r="DX204">
        <v>118</v>
      </c>
      <c r="DY204">
        <v>5230</v>
      </c>
      <c r="DZ204">
        <v>0</v>
      </c>
      <c r="EA204">
        <v>0</v>
      </c>
      <c r="EB204">
        <v>0</v>
      </c>
      <c r="EC204">
        <v>0</v>
      </c>
      <c r="ED204">
        <v>0</v>
      </c>
      <c r="EE204">
        <v>0</v>
      </c>
      <c r="EF204">
        <v>0</v>
      </c>
      <c r="EG204">
        <v>0</v>
      </c>
      <c r="EH204">
        <v>0</v>
      </c>
      <c r="EI204">
        <v>2</v>
      </c>
      <c r="EJ204">
        <v>9</v>
      </c>
      <c r="EK204">
        <v>1855</v>
      </c>
      <c r="EL204">
        <v>0</v>
      </c>
      <c r="EM204">
        <v>0</v>
      </c>
      <c r="EN204">
        <v>0</v>
      </c>
      <c r="EO204">
        <v>0</v>
      </c>
      <c r="EP204">
        <v>0</v>
      </c>
      <c r="EQ204">
        <v>0</v>
      </c>
      <c r="ER204">
        <v>0</v>
      </c>
      <c r="ES204">
        <v>0</v>
      </c>
      <c r="ET204">
        <v>0</v>
      </c>
      <c r="EU204" s="244">
        <v>0</v>
      </c>
      <c r="EV204" s="244">
        <v>0</v>
      </c>
      <c r="EW204" s="244">
        <v>0</v>
      </c>
      <c r="EX204" s="244">
        <v>0</v>
      </c>
      <c r="EY204" s="241">
        <v>2</v>
      </c>
      <c r="EZ204" s="242">
        <v>9</v>
      </c>
      <c r="FA204" s="242">
        <v>1855</v>
      </c>
      <c r="FB204" s="243">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11</v>
      </c>
      <c r="HM204">
        <v>4</v>
      </c>
      <c r="HN204">
        <v>0</v>
      </c>
      <c r="HO204">
        <v>0</v>
      </c>
      <c r="HP204">
        <v>0</v>
      </c>
      <c r="HQ204" s="139">
        <v>4</v>
      </c>
      <c r="HR204" s="140">
        <v>2</v>
      </c>
      <c r="HS204" s="140">
        <v>0</v>
      </c>
      <c r="HT204" s="140">
        <v>0</v>
      </c>
      <c r="HU204" s="140">
        <v>0</v>
      </c>
      <c r="HV204" s="139">
        <v>0</v>
      </c>
      <c r="HW204" s="140">
        <v>0</v>
      </c>
      <c r="HX204" s="140">
        <v>0</v>
      </c>
      <c r="HY204" s="140">
        <v>0</v>
      </c>
      <c r="HZ204" s="140">
        <v>0</v>
      </c>
      <c r="IA204" s="139">
        <v>0</v>
      </c>
      <c r="IB204" s="140">
        <v>0</v>
      </c>
      <c r="IC204" s="140">
        <v>0</v>
      </c>
      <c r="ID204" s="140">
        <v>0</v>
      </c>
      <c r="IE204" s="140">
        <v>0</v>
      </c>
      <c r="IF204" s="139">
        <v>15</v>
      </c>
      <c r="IG204" s="140">
        <v>6</v>
      </c>
      <c r="IH204" s="140">
        <v>0</v>
      </c>
      <c r="II204" s="140">
        <v>0</v>
      </c>
      <c r="IJ204" s="140">
        <v>0</v>
      </c>
      <c r="IK204" s="140">
        <v>3</v>
      </c>
      <c r="IL204" s="140">
        <v>0</v>
      </c>
      <c r="IM204" s="140">
        <v>0</v>
      </c>
      <c r="IN204" s="139">
        <v>3</v>
      </c>
      <c r="IO204" s="140">
        <v>2</v>
      </c>
      <c r="IP204" s="140">
        <v>0</v>
      </c>
      <c r="IQ204" s="140">
        <v>0</v>
      </c>
      <c r="IR204" s="141">
        <v>2</v>
      </c>
      <c r="IS204" s="139">
        <v>1</v>
      </c>
      <c r="IT204" s="141">
        <v>7</v>
      </c>
      <c r="IU204" s="141">
        <v>15</v>
      </c>
      <c r="IV204" s="141">
        <v>6</v>
      </c>
      <c r="IW204" s="180">
        <v>21</v>
      </c>
      <c r="IX204" s="182">
        <v>0.47619047619047616</v>
      </c>
      <c r="IY204" s="182">
        <v>0.14285714285714285</v>
      </c>
      <c r="IZ204" s="183">
        <v>0</v>
      </c>
      <c r="JA204" s="140">
        <v>0</v>
      </c>
      <c r="JB204" s="140">
        <v>0</v>
      </c>
      <c r="JC204" s="1" t="s">
        <v>427</v>
      </c>
      <c r="JD204" s="1" t="s">
        <v>427</v>
      </c>
      <c r="JE204" s="1" t="s">
        <v>427</v>
      </c>
      <c r="JF204" s="1" t="s">
        <v>427</v>
      </c>
      <c r="JG204" s="1">
        <v>0</v>
      </c>
      <c r="JH204" s="1">
        <v>0</v>
      </c>
      <c r="JI204" s="284"/>
      <c r="JM204" s="261"/>
      <c r="JN204" s="262"/>
      <c r="JO204" s="284"/>
      <c r="JP204" s="284"/>
    </row>
    <row r="205" spans="1:276" x14ac:dyDescent="0.25">
      <c r="A205" s="2">
        <f>IF(OR('Table 1'!$L$2="All Regions",'Table 1'!$L$2=" "), 1,IF('Table 1'!$L$2='DATA TEMPLATE 1617'!L205,1,0))</f>
        <v>1</v>
      </c>
      <c r="B205" s="2">
        <f>IF(OR('Table 1'!$L$3="All Disciplines",'Table 1'!$L$3=" "), 1,IF('Table 1'!$L$3='DATA TEMPLATE 1617'!M205,1,0))</f>
        <v>1</v>
      </c>
      <c r="C205" s="2">
        <f>IF(OR('Table 1'!$L$4="All Organisations",'Table 1'!$L$4=" "), 1,IF('Table 1'!$L$4='DATA TEMPLATE 1617'!N205,1,0))</f>
        <v>1</v>
      </c>
      <c r="D205" s="2">
        <f t="shared" si="9"/>
        <v>3</v>
      </c>
      <c r="E205" s="236">
        <f>IF('Table 2'!$L$2="All Diverse Led",$IZ205,IF('Table 2'!$L$2='DATA TEMPLATE 1617'!JG205,4,0))</f>
        <v>0</v>
      </c>
      <c r="F205" s="236">
        <f>IF('Table 2'!$L$2="All Diverse Led",$IZ205,IF('Table 2'!$L$2='DATA TEMPLATE 1617'!JH205,4,0))</f>
        <v>0</v>
      </c>
      <c r="G205" s="237">
        <f t="shared" si="10"/>
        <v>0</v>
      </c>
      <c r="H205" s="1" t="s">
        <v>471</v>
      </c>
      <c r="I205" s="1">
        <v>0</v>
      </c>
      <c r="J205" s="1" t="b">
        <v>0</v>
      </c>
      <c r="K205" s="284">
        <v>203</v>
      </c>
      <c r="L205" t="s">
        <v>445</v>
      </c>
      <c r="M205" t="s">
        <v>436</v>
      </c>
      <c r="N205" s="323" t="s">
        <v>460</v>
      </c>
      <c r="O205" s="76">
        <v>52979</v>
      </c>
      <c r="P205" s="76">
        <v>510756</v>
      </c>
      <c r="Q205" s="76">
        <v>70282</v>
      </c>
      <c r="R205" s="76">
        <v>500000</v>
      </c>
      <c r="S205" s="76">
        <v>621979</v>
      </c>
      <c r="T205" s="76">
        <v>1755996</v>
      </c>
      <c r="U205">
        <v>583925</v>
      </c>
      <c r="V205">
        <v>58558</v>
      </c>
      <c r="W205">
        <v>102454</v>
      </c>
      <c r="X205">
        <v>79277</v>
      </c>
      <c r="Y205">
        <v>0</v>
      </c>
      <c r="AB205">
        <v>910842</v>
      </c>
      <c r="AC205">
        <v>20940</v>
      </c>
      <c r="AD205">
        <v>1755996</v>
      </c>
      <c r="AE205" s="1">
        <v>0</v>
      </c>
      <c r="AF205" s="1">
        <v>0</v>
      </c>
      <c r="AG205" s="1">
        <v>0</v>
      </c>
      <c r="AH205" s="1">
        <v>0</v>
      </c>
      <c r="AI205" s="1">
        <v>0</v>
      </c>
      <c r="AJ205" s="1">
        <v>0</v>
      </c>
      <c r="AK205" s="1">
        <v>0</v>
      </c>
      <c r="AL205" s="1">
        <v>0</v>
      </c>
      <c r="AM205" s="1">
        <v>0</v>
      </c>
      <c r="AN205" s="1">
        <v>0</v>
      </c>
      <c r="AO205" s="1">
        <v>0</v>
      </c>
      <c r="AP205" s="1">
        <v>0</v>
      </c>
      <c r="AQ205" s="1">
        <v>0</v>
      </c>
      <c r="AR205" s="1">
        <v>0</v>
      </c>
      <c r="AS205" s="1">
        <v>0</v>
      </c>
      <c r="AT205" s="1">
        <v>0</v>
      </c>
      <c r="AU205" s="1">
        <v>0</v>
      </c>
      <c r="AV205" s="1">
        <v>0</v>
      </c>
      <c r="AW205" s="1">
        <v>0</v>
      </c>
      <c r="AX205" s="1">
        <v>0</v>
      </c>
      <c r="AY205" s="1">
        <v>0</v>
      </c>
      <c r="AZ205" s="1">
        <v>0</v>
      </c>
      <c r="BA205" s="1">
        <v>0</v>
      </c>
      <c r="BB205" s="1">
        <v>0</v>
      </c>
      <c r="BC205" s="3">
        <v>0</v>
      </c>
      <c r="BD205" s="3">
        <v>0</v>
      </c>
      <c r="BE205" s="3">
        <v>0</v>
      </c>
      <c r="BF205" s="3">
        <v>0</v>
      </c>
      <c r="BG205" s="241">
        <v>0</v>
      </c>
      <c r="BH205" s="242">
        <v>0</v>
      </c>
      <c r="BI205" s="242">
        <v>0</v>
      </c>
      <c r="BJ205" s="243">
        <v>0</v>
      </c>
      <c r="BK205">
        <v>16</v>
      </c>
      <c r="BL205">
        <v>974</v>
      </c>
      <c r="BM205">
        <v>96072</v>
      </c>
      <c r="BN205">
        <v>0</v>
      </c>
      <c r="BO205">
        <v>0</v>
      </c>
      <c r="BP205">
        <v>0</v>
      </c>
      <c r="BQ205">
        <v>0</v>
      </c>
      <c r="BR205">
        <v>0</v>
      </c>
      <c r="BS205">
        <v>0</v>
      </c>
      <c r="BT205">
        <v>0</v>
      </c>
      <c r="BU205">
        <v>0</v>
      </c>
      <c r="BV205">
        <v>0</v>
      </c>
      <c r="BW205">
        <v>16</v>
      </c>
      <c r="BX205">
        <v>974</v>
      </c>
      <c r="BY205">
        <v>96072</v>
      </c>
      <c r="BZ205">
        <v>0</v>
      </c>
      <c r="CA205">
        <v>0</v>
      </c>
      <c r="CB205">
        <v>0</v>
      </c>
      <c r="CC205">
        <v>0</v>
      </c>
      <c r="CD205">
        <v>0</v>
      </c>
      <c r="CE205">
        <v>0</v>
      </c>
      <c r="CF205">
        <v>0</v>
      </c>
      <c r="CG205">
        <v>0</v>
      </c>
      <c r="CH205">
        <v>0</v>
      </c>
      <c r="CI205" s="244">
        <v>0</v>
      </c>
      <c r="CJ205" s="244">
        <v>0</v>
      </c>
      <c r="CK205" s="244">
        <v>0</v>
      </c>
      <c r="CL205" s="244">
        <v>0</v>
      </c>
      <c r="CM205" s="241">
        <v>16</v>
      </c>
      <c r="CN205" s="242">
        <v>974</v>
      </c>
      <c r="CO205" s="242">
        <v>96072</v>
      </c>
      <c r="CP205" s="243">
        <v>0</v>
      </c>
      <c r="CQ205" s="1">
        <v>18</v>
      </c>
      <c r="CR205" s="1">
        <v>18</v>
      </c>
      <c r="CS205" s="1">
        <v>430</v>
      </c>
      <c r="CT205" s="1">
        <v>0</v>
      </c>
      <c r="CU205" s="1">
        <v>0</v>
      </c>
      <c r="CV205" s="1">
        <v>0</v>
      </c>
      <c r="CW205" s="1">
        <v>0</v>
      </c>
      <c r="CX205" s="1">
        <v>0</v>
      </c>
      <c r="CY205" s="1">
        <v>0</v>
      </c>
      <c r="CZ205" s="1">
        <v>0</v>
      </c>
      <c r="DA205" s="1">
        <v>0</v>
      </c>
      <c r="DB205" s="1">
        <v>0</v>
      </c>
      <c r="DC205" s="1">
        <v>18</v>
      </c>
      <c r="DD205" s="1">
        <v>18</v>
      </c>
      <c r="DE205" s="1">
        <v>430</v>
      </c>
      <c r="DF205" s="1">
        <v>0</v>
      </c>
      <c r="DG205" s="1">
        <v>0</v>
      </c>
      <c r="DH205" s="1">
        <v>0</v>
      </c>
      <c r="DI205" s="1">
        <v>0</v>
      </c>
      <c r="DJ205" s="1">
        <v>0</v>
      </c>
      <c r="DK205" s="1">
        <v>0</v>
      </c>
      <c r="DL205" s="1">
        <v>0</v>
      </c>
      <c r="DM205" s="1">
        <v>0</v>
      </c>
      <c r="DN205" s="1">
        <v>0</v>
      </c>
      <c r="DO205" s="244">
        <v>0</v>
      </c>
      <c r="DP205" s="244">
        <v>0</v>
      </c>
      <c r="DQ205" s="244">
        <v>0</v>
      </c>
      <c r="DR205" s="244">
        <v>0</v>
      </c>
      <c r="DS205" s="241">
        <v>18</v>
      </c>
      <c r="DT205" s="242">
        <v>18</v>
      </c>
      <c r="DU205" s="242">
        <v>430</v>
      </c>
      <c r="DV205" s="243">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s="244">
        <v>0</v>
      </c>
      <c r="EV205" s="244">
        <v>0</v>
      </c>
      <c r="EW205" s="244">
        <v>0</v>
      </c>
      <c r="EX205" s="244">
        <v>0</v>
      </c>
      <c r="EY205" s="241">
        <v>0</v>
      </c>
      <c r="EZ205" s="242">
        <v>0</v>
      </c>
      <c r="FA205" s="242">
        <v>0</v>
      </c>
      <c r="FB205" s="243">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1</v>
      </c>
      <c r="FX205">
        <v>0</v>
      </c>
      <c r="FY205">
        <v>300</v>
      </c>
      <c r="FZ205">
        <v>0</v>
      </c>
      <c r="GA205">
        <v>300</v>
      </c>
      <c r="GB205">
        <v>0</v>
      </c>
      <c r="GC205">
        <v>20</v>
      </c>
      <c r="GD205">
        <v>0</v>
      </c>
      <c r="GE205">
        <v>103</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7</v>
      </c>
      <c r="HM205">
        <v>14</v>
      </c>
      <c r="HN205">
        <v>0</v>
      </c>
      <c r="HO205">
        <v>0</v>
      </c>
      <c r="HP205">
        <v>0</v>
      </c>
      <c r="HQ205" s="139">
        <v>2</v>
      </c>
      <c r="HR205" s="140">
        <v>1</v>
      </c>
      <c r="HS205" s="140">
        <v>0</v>
      </c>
      <c r="HT205" s="140">
        <v>0</v>
      </c>
      <c r="HU205" s="140">
        <v>0</v>
      </c>
      <c r="HV205" s="139">
        <v>0</v>
      </c>
      <c r="HW205" s="140">
        <v>0</v>
      </c>
      <c r="HX205" s="140">
        <v>0</v>
      </c>
      <c r="HY205" s="140">
        <v>0</v>
      </c>
      <c r="HZ205" s="140">
        <v>0</v>
      </c>
      <c r="IA205" s="139">
        <v>0</v>
      </c>
      <c r="IB205" s="140">
        <v>0</v>
      </c>
      <c r="IC205" s="140">
        <v>0</v>
      </c>
      <c r="ID205" s="140">
        <v>0</v>
      </c>
      <c r="IE205" s="140">
        <v>0</v>
      </c>
      <c r="IF205" s="139">
        <v>9</v>
      </c>
      <c r="IG205" s="140">
        <v>15</v>
      </c>
      <c r="IH205" s="140">
        <v>0</v>
      </c>
      <c r="II205" s="140">
        <v>0</v>
      </c>
      <c r="IJ205" s="140">
        <v>0</v>
      </c>
      <c r="IK205" s="140">
        <v>0</v>
      </c>
      <c r="IL205" s="140">
        <v>0</v>
      </c>
      <c r="IM205" s="140">
        <v>0</v>
      </c>
      <c r="IN205" s="139">
        <v>0</v>
      </c>
      <c r="IO205" s="140">
        <v>0</v>
      </c>
      <c r="IP205" s="140">
        <v>0</v>
      </c>
      <c r="IQ205" s="140">
        <v>0</v>
      </c>
      <c r="IR205" s="141">
        <v>0</v>
      </c>
      <c r="IS205" s="139">
        <v>0</v>
      </c>
      <c r="IT205" s="141">
        <v>2</v>
      </c>
      <c r="IU205" s="141">
        <v>21</v>
      </c>
      <c r="IV205" s="141">
        <v>3</v>
      </c>
      <c r="IW205" s="180">
        <v>24</v>
      </c>
      <c r="IX205" s="182">
        <v>8.3333333333333329E-2</v>
      </c>
      <c r="IY205" s="182">
        <v>0</v>
      </c>
      <c r="IZ205" s="183">
        <v>0</v>
      </c>
      <c r="JA205" s="140">
        <v>0</v>
      </c>
      <c r="JB205" s="140">
        <v>0</v>
      </c>
      <c r="JC205" s="1" t="s">
        <v>427</v>
      </c>
      <c r="JD205" s="1" t="s">
        <v>427</v>
      </c>
      <c r="JE205" s="1" t="s">
        <v>427</v>
      </c>
      <c r="JF205" s="1" t="s">
        <v>427</v>
      </c>
      <c r="JG205" s="1">
        <v>0</v>
      </c>
      <c r="JH205" s="1">
        <v>0</v>
      </c>
      <c r="JI205" s="284"/>
      <c r="JM205" s="261"/>
      <c r="JN205" s="262"/>
      <c r="JO205" s="284"/>
      <c r="JP205" s="284"/>
    </row>
    <row r="206" spans="1:276" x14ac:dyDescent="0.25">
      <c r="A206" s="2">
        <f>IF(OR('Table 1'!$L$2="All Regions",'Table 1'!$L$2=" "), 1,IF('Table 1'!$L$2='DATA TEMPLATE 1617'!L206,1,0))</f>
        <v>1</v>
      </c>
      <c r="B206" s="2">
        <f>IF(OR('Table 1'!$L$3="All Disciplines",'Table 1'!$L$3=" "), 1,IF('Table 1'!$L$3='DATA TEMPLATE 1617'!M206,1,0))</f>
        <v>1</v>
      </c>
      <c r="C206" s="2">
        <f>IF(OR('Table 1'!$L$4="All Organisations",'Table 1'!$L$4=" "), 1,IF('Table 1'!$L$4='DATA TEMPLATE 1617'!N206,1,0))</f>
        <v>1</v>
      </c>
      <c r="D206" s="2">
        <f t="shared" si="9"/>
        <v>3</v>
      </c>
      <c r="E206" s="236">
        <f>IF('Table 2'!$L$2="All Diverse Led",$IZ206,IF('Table 2'!$L$2='DATA TEMPLATE 1617'!JG206,4,0))</f>
        <v>0</v>
      </c>
      <c r="F206" s="236">
        <f>IF('Table 2'!$L$2="All Diverse Led",$IZ206,IF('Table 2'!$L$2='DATA TEMPLATE 1617'!JH206,4,0))</f>
        <v>0</v>
      </c>
      <c r="G206" s="237">
        <f t="shared" si="10"/>
        <v>0</v>
      </c>
      <c r="H206" s="1" t="s">
        <v>471</v>
      </c>
      <c r="I206" s="1">
        <v>0</v>
      </c>
      <c r="J206" s="1" t="b">
        <v>0</v>
      </c>
      <c r="K206" s="284">
        <v>204</v>
      </c>
      <c r="L206" t="s">
        <v>445</v>
      </c>
      <c r="M206" t="s">
        <v>438</v>
      </c>
      <c r="N206" s="323" t="s">
        <v>459</v>
      </c>
      <c r="O206" s="76">
        <v>64008</v>
      </c>
      <c r="P206" s="76">
        <v>156050</v>
      </c>
      <c r="Q206" s="76">
        <v>62424</v>
      </c>
      <c r="R206" s="76">
        <v>0</v>
      </c>
      <c r="S206" s="76">
        <v>220039</v>
      </c>
      <c r="T206" s="76">
        <v>502521</v>
      </c>
      <c r="U206">
        <v>177645</v>
      </c>
      <c r="V206">
        <v>8999</v>
      </c>
      <c r="W206">
        <v>105684</v>
      </c>
      <c r="X206">
        <v>11532</v>
      </c>
      <c r="Y206">
        <v>0</v>
      </c>
      <c r="AB206">
        <v>281271</v>
      </c>
      <c r="AC206">
        <v>7789</v>
      </c>
      <c r="AD206">
        <v>592920</v>
      </c>
      <c r="AE206" s="1">
        <v>0</v>
      </c>
      <c r="AF206" s="1">
        <v>0</v>
      </c>
      <c r="AG206" s="1">
        <v>0</v>
      </c>
      <c r="AH206" s="1">
        <v>0</v>
      </c>
      <c r="AI206" s="1">
        <v>0</v>
      </c>
      <c r="AJ206" s="1">
        <v>0</v>
      </c>
      <c r="AK206" s="1">
        <v>0</v>
      </c>
      <c r="AL206" s="1">
        <v>0</v>
      </c>
      <c r="AM206" s="1">
        <v>0</v>
      </c>
      <c r="AN206" s="1">
        <v>0</v>
      </c>
      <c r="AO206" s="1">
        <v>0</v>
      </c>
      <c r="AP206" s="1">
        <v>0</v>
      </c>
      <c r="AQ206" s="1">
        <v>0</v>
      </c>
      <c r="AR206" s="1">
        <v>0</v>
      </c>
      <c r="AS206" s="1">
        <v>0</v>
      </c>
      <c r="AT206" s="1">
        <v>0</v>
      </c>
      <c r="AU206" s="1">
        <v>0</v>
      </c>
      <c r="AV206" s="1">
        <v>0</v>
      </c>
      <c r="AW206" s="1">
        <v>0</v>
      </c>
      <c r="AX206" s="1">
        <v>0</v>
      </c>
      <c r="AY206" s="1">
        <v>0</v>
      </c>
      <c r="AZ206" s="1">
        <v>0</v>
      </c>
      <c r="BA206" s="1">
        <v>0</v>
      </c>
      <c r="BB206" s="1">
        <v>0</v>
      </c>
      <c r="BC206" s="3">
        <v>0</v>
      </c>
      <c r="BD206" s="3">
        <v>0</v>
      </c>
      <c r="BE206" s="3">
        <v>0</v>
      </c>
      <c r="BF206" s="3">
        <v>0</v>
      </c>
      <c r="BG206" s="241">
        <v>0</v>
      </c>
      <c r="BH206" s="242">
        <v>0</v>
      </c>
      <c r="BI206" s="242">
        <v>0</v>
      </c>
      <c r="BJ206" s="243">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s="244">
        <v>0</v>
      </c>
      <c r="CJ206" s="244">
        <v>0</v>
      </c>
      <c r="CK206" s="244">
        <v>0</v>
      </c>
      <c r="CL206" s="244">
        <v>0</v>
      </c>
      <c r="CM206" s="241">
        <v>0</v>
      </c>
      <c r="CN206" s="242">
        <v>0</v>
      </c>
      <c r="CO206" s="242">
        <v>0</v>
      </c>
      <c r="CP206" s="243">
        <v>0</v>
      </c>
      <c r="CQ206" s="1">
        <v>0</v>
      </c>
      <c r="CR206" s="1">
        <v>0</v>
      </c>
      <c r="CS206" s="1">
        <v>0</v>
      </c>
      <c r="CT206" s="1">
        <v>0</v>
      </c>
      <c r="CU206" s="1">
        <v>0</v>
      </c>
      <c r="CV206" s="1">
        <v>0</v>
      </c>
      <c r="CW206" s="1">
        <v>0</v>
      </c>
      <c r="CX206" s="1">
        <v>0</v>
      </c>
      <c r="CY206" s="1">
        <v>0</v>
      </c>
      <c r="CZ206" s="1">
        <v>0</v>
      </c>
      <c r="DA206" s="1">
        <v>0</v>
      </c>
      <c r="DB206" s="1">
        <v>0</v>
      </c>
      <c r="DC206" s="1">
        <v>0</v>
      </c>
      <c r="DD206" s="1">
        <v>0</v>
      </c>
      <c r="DE206" s="1">
        <v>0</v>
      </c>
      <c r="DF206" s="1">
        <v>0</v>
      </c>
      <c r="DG206" s="1">
        <v>0</v>
      </c>
      <c r="DH206" s="1">
        <v>0</v>
      </c>
      <c r="DI206" s="1">
        <v>0</v>
      </c>
      <c r="DJ206" s="1">
        <v>0</v>
      </c>
      <c r="DK206" s="1">
        <v>0</v>
      </c>
      <c r="DL206" s="1">
        <v>0</v>
      </c>
      <c r="DM206" s="1">
        <v>0</v>
      </c>
      <c r="DN206" s="1">
        <v>0</v>
      </c>
      <c r="DO206" s="244">
        <v>0</v>
      </c>
      <c r="DP206" s="244">
        <v>0</v>
      </c>
      <c r="DQ206" s="244">
        <v>0</v>
      </c>
      <c r="DR206" s="244">
        <v>0</v>
      </c>
      <c r="DS206" s="241">
        <v>0</v>
      </c>
      <c r="DT206" s="242">
        <v>0</v>
      </c>
      <c r="DU206" s="242">
        <v>0</v>
      </c>
      <c r="DV206" s="243">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s="244">
        <v>0</v>
      </c>
      <c r="EV206" s="244">
        <v>0</v>
      </c>
      <c r="EW206" s="244">
        <v>0</v>
      </c>
      <c r="EX206" s="244">
        <v>0</v>
      </c>
      <c r="EY206" s="241">
        <v>0</v>
      </c>
      <c r="EZ206" s="242">
        <v>0</v>
      </c>
      <c r="FA206" s="242">
        <v>0</v>
      </c>
      <c r="FB206" s="243">
        <v>0</v>
      </c>
      <c r="FC206">
        <v>0</v>
      </c>
      <c r="FD206">
        <v>0</v>
      </c>
      <c r="FE206">
        <v>0</v>
      </c>
      <c r="FF206">
        <v>0</v>
      </c>
      <c r="FG206">
        <v>0</v>
      </c>
      <c r="FH206">
        <v>0</v>
      </c>
      <c r="FI206">
        <v>0</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v>0</v>
      </c>
      <c r="HD206">
        <v>0</v>
      </c>
      <c r="HE206">
        <v>0</v>
      </c>
      <c r="HF206">
        <v>0</v>
      </c>
      <c r="HG206">
        <v>0</v>
      </c>
      <c r="HH206">
        <v>0</v>
      </c>
      <c r="HI206">
        <v>0</v>
      </c>
      <c r="HJ206">
        <v>0</v>
      </c>
      <c r="HK206">
        <v>0</v>
      </c>
      <c r="HL206">
        <v>2</v>
      </c>
      <c r="HM206">
        <v>6</v>
      </c>
      <c r="HN206">
        <v>0</v>
      </c>
      <c r="HO206">
        <v>0</v>
      </c>
      <c r="HP206">
        <v>0</v>
      </c>
      <c r="HQ206" s="139">
        <v>3</v>
      </c>
      <c r="HR206" s="140">
        <v>4</v>
      </c>
      <c r="HS206" s="140">
        <v>0</v>
      </c>
      <c r="HT206" s="140">
        <v>0</v>
      </c>
      <c r="HU206" s="140">
        <v>0</v>
      </c>
      <c r="HV206" s="139">
        <v>0</v>
      </c>
      <c r="HW206" s="140">
        <v>0</v>
      </c>
      <c r="HX206" s="140">
        <v>0</v>
      </c>
      <c r="HY206" s="140">
        <v>0</v>
      </c>
      <c r="HZ206" s="140">
        <v>0</v>
      </c>
      <c r="IA206" s="139">
        <v>0</v>
      </c>
      <c r="IB206" s="140">
        <v>0</v>
      </c>
      <c r="IC206" s="140">
        <v>0</v>
      </c>
      <c r="ID206" s="140">
        <v>0</v>
      </c>
      <c r="IE206" s="140">
        <v>0</v>
      </c>
      <c r="IF206" s="139">
        <v>5</v>
      </c>
      <c r="IG206" s="140">
        <v>10</v>
      </c>
      <c r="IH206" s="140">
        <v>0</v>
      </c>
      <c r="II206" s="140">
        <v>0</v>
      </c>
      <c r="IJ206" s="140">
        <v>0</v>
      </c>
      <c r="IK206" s="140">
        <v>0</v>
      </c>
      <c r="IL206" s="140">
        <v>0</v>
      </c>
      <c r="IM206" s="140">
        <v>0</v>
      </c>
      <c r="IN206" s="139">
        <v>0</v>
      </c>
      <c r="IO206" s="140">
        <v>0</v>
      </c>
      <c r="IP206" s="140">
        <v>0</v>
      </c>
      <c r="IQ206" s="140">
        <v>0</v>
      </c>
      <c r="IR206" s="141">
        <v>0</v>
      </c>
      <c r="IS206" s="139">
        <v>0</v>
      </c>
      <c r="IT206" s="141">
        <v>0</v>
      </c>
      <c r="IU206" s="141">
        <v>8</v>
      </c>
      <c r="IV206" s="141">
        <v>7</v>
      </c>
      <c r="IW206" s="180">
        <v>15</v>
      </c>
      <c r="IX206" s="182">
        <v>0</v>
      </c>
      <c r="IY206" s="182">
        <v>0</v>
      </c>
      <c r="IZ206" s="183">
        <v>0</v>
      </c>
      <c r="JA206" s="140">
        <v>0</v>
      </c>
      <c r="JB206" s="140">
        <v>0</v>
      </c>
      <c r="JC206" s="1" t="s">
        <v>427</v>
      </c>
      <c r="JD206" s="1" t="s">
        <v>427</v>
      </c>
      <c r="JE206" s="1" t="s">
        <v>427</v>
      </c>
      <c r="JF206" s="1" t="s">
        <v>427</v>
      </c>
      <c r="JG206" s="1">
        <v>0</v>
      </c>
      <c r="JH206" s="1">
        <v>0</v>
      </c>
      <c r="JI206" s="284"/>
      <c r="JM206" s="261"/>
      <c r="JN206" s="262"/>
      <c r="JO206" s="284"/>
      <c r="JP206" s="284"/>
    </row>
    <row r="207" spans="1:276" x14ac:dyDescent="0.25">
      <c r="A207" s="2">
        <f>IF(OR('Table 1'!$L$2="All Regions",'Table 1'!$L$2=" "), 1,IF('Table 1'!$L$2='DATA TEMPLATE 1617'!L207,1,0))</f>
        <v>1</v>
      </c>
      <c r="B207" s="2">
        <f>IF(OR('Table 1'!$L$3="All Disciplines",'Table 1'!$L$3=" "), 1,IF('Table 1'!$L$3='DATA TEMPLATE 1617'!M207,1,0))</f>
        <v>1</v>
      </c>
      <c r="C207" s="2">
        <f>IF(OR('Table 1'!$L$4="All Organisations",'Table 1'!$L$4=" "), 1,IF('Table 1'!$L$4='DATA TEMPLATE 1617'!N207,1,0))</f>
        <v>1</v>
      </c>
      <c r="D207" s="2">
        <f t="shared" si="9"/>
        <v>3</v>
      </c>
      <c r="E207" s="236">
        <f>IF('Table 2'!$L$2="All Diverse Led",$IZ207,IF('Table 2'!$L$2='DATA TEMPLATE 1617'!JG207,4,0))</f>
        <v>0</v>
      </c>
      <c r="F207" s="236">
        <f>IF('Table 2'!$L$2="All Diverse Led",$IZ207,IF('Table 2'!$L$2='DATA TEMPLATE 1617'!JH207,4,0))</f>
        <v>0</v>
      </c>
      <c r="G207" s="237">
        <f t="shared" si="10"/>
        <v>0</v>
      </c>
      <c r="H207" s="1" t="s">
        <v>471</v>
      </c>
      <c r="I207" s="1">
        <v>0</v>
      </c>
      <c r="J207" s="1" t="b">
        <v>0</v>
      </c>
      <c r="K207" s="284">
        <v>205</v>
      </c>
      <c r="L207" t="s">
        <v>445</v>
      </c>
      <c r="M207" t="s">
        <v>436</v>
      </c>
      <c r="N207" s="323" t="s">
        <v>459</v>
      </c>
      <c r="O207" s="76">
        <v>85516</v>
      </c>
      <c r="P207" s="76">
        <v>106647</v>
      </c>
      <c r="Q207" s="76">
        <v>89834</v>
      </c>
      <c r="R207" s="76">
        <v>0</v>
      </c>
      <c r="S207" s="76">
        <v>6466</v>
      </c>
      <c r="T207" s="76">
        <v>288463</v>
      </c>
      <c r="U207">
        <v>104408</v>
      </c>
      <c r="V207">
        <v>3037</v>
      </c>
      <c r="W207">
        <v>11611</v>
      </c>
      <c r="X207">
        <v>23074</v>
      </c>
      <c r="Y207">
        <v>8000</v>
      </c>
      <c r="AB207">
        <v>145362</v>
      </c>
      <c r="AC207">
        <v>0</v>
      </c>
      <c r="AD207">
        <v>295492</v>
      </c>
      <c r="AE207" s="1">
        <v>0</v>
      </c>
      <c r="AF207" s="1">
        <v>0</v>
      </c>
      <c r="AG207" s="1">
        <v>0</v>
      </c>
      <c r="AH207" s="1">
        <v>0</v>
      </c>
      <c r="AI207" s="1">
        <v>0</v>
      </c>
      <c r="AJ207" s="1">
        <v>0</v>
      </c>
      <c r="AK207" s="1">
        <v>0</v>
      </c>
      <c r="AL207" s="1">
        <v>0</v>
      </c>
      <c r="AM207" s="1">
        <v>0</v>
      </c>
      <c r="AN207" s="1">
        <v>0</v>
      </c>
      <c r="AO207" s="1">
        <v>0</v>
      </c>
      <c r="AP207" s="1">
        <v>0</v>
      </c>
      <c r="AQ207" s="1">
        <v>0</v>
      </c>
      <c r="AR207" s="1">
        <v>0</v>
      </c>
      <c r="AS207" s="1">
        <v>0</v>
      </c>
      <c r="AT207" s="1">
        <v>0</v>
      </c>
      <c r="AU207" s="1">
        <v>0</v>
      </c>
      <c r="AV207" s="1">
        <v>0</v>
      </c>
      <c r="AW207" s="1">
        <v>0</v>
      </c>
      <c r="AX207" s="1">
        <v>0</v>
      </c>
      <c r="AY207" s="1">
        <v>0</v>
      </c>
      <c r="AZ207" s="1">
        <v>0</v>
      </c>
      <c r="BA207" s="1">
        <v>0</v>
      </c>
      <c r="BB207" s="1">
        <v>0</v>
      </c>
      <c r="BC207" s="3">
        <v>0</v>
      </c>
      <c r="BD207" s="3">
        <v>0</v>
      </c>
      <c r="BE207" s="3">
        <v>0</v>
      </c>
      <c r="BF207" s="3">
        <v>0</v>
      </c>
      <c r="BG207" s="241">
        <v>0</v>
      </c>
      <c r="BH207" s="242">
        <v>0</v>
      </c>
      <c r="BI207" s="242">
        <v>0</v>
      </c>
      <c r="BJ207" s="243">
        <v>0</v>
      </c>
      <c r="BK207">
        <v>11</v>
      </c>
      <c r="BL207">
        <v>244</v>
      </c>
      <c r="BM207">
        <v>0</v>
      </c>
      <c r="BN207">
        <v>12300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s="244">
        <v>0</v>
      </c>
      <c r="CJ207" s="244">
        <v>0</v>
      </c>
      <c r="CK207" s="244">
        <v>0</v>
      </c>
      <c r="CL207" s="244">
        <v>0</v>
      </c>
      <c r="CM207" s="241">
        <v>0</v>
      </c>
      <c r="CN207" s="242">
        <v>0</v>
      </c>
      <c r="CO207" s="242">
        <v>0</v>
      </c>
      <c r="CP207" s="243">
        <v>0</v>
      </c>
      <c r="CQ207" s="1">
        <v>0</v>
      </c>
      <c r="CR207" s="1">
        <v>0</v>
      </c>
      <c r="CS207" s="1">
        <v>0</v>
      </c>
      <c r="CT207" s="1">
        <v>0</v>
      </c>
      <c r="CU207" s="1">
        <v>0</v>
      </c>
      <c r="CV207" s="1">
        <v>0</v>
      </c>
      <c r="CW207" s="1">
        <v>0</v>
      </c>
      <c r="CX207" s="1">
        <v>0</v>
      </c>
      <c r="CY207" s="1">
        <v>0</v>
      </c>
      <c r="CZ207" s="1">
        <v>0</v>
      </c>
      <c r="DA207" s="1">
        <v>0</v>
      </c>
      <c r="DB207" s="1">
        <v>0</v>
      </c>
      <c r="DC207" s="1">
        <v>0</v>
      </c>
      <c r="DD207" s="1">
        <v>0</v>
      </c>
      <c r="DE207" s="1">
        <v>0</v>
      </c>
      <c r="DF207" s="1">
        <v>0</v>
      </c>
      <c r="DG207" s="1">
        <v>0</v>
      </c>
      <c r="DH207" s="1">
        <v>0</v>
      </c>
      <c r="DI207" s="1">
        <v>0</v>
      </c>
      <c r="DJ207" s="1">
        <v>0</v>
      </c>
      <c r="DK207" s="1">
        <v>0</v>
      </c>
      <c r="DL207" s="1">
        <v>0</v>
      </c>
      <c r="DM207" s="1">
        <v>0</v>
      </c>
      <c r="DN207" s="1">
        <v>0</v>
      </c>
      <c r="DO207" s="244">
        <v>0</v>
      </c>
      <c r="DP207" s="244">
        <v>0</v>
      </c>
      <c r="DQ207" s="244">
        <v>0</v>
      </c>
      <c r="DR207" s="244">
        <v>0</v>
      </c>
      <c r="DS207" s="241">
        <v>0</v>
      </c>
      <c r="DT207" s="242">
        <v>0</v>
      </c>
      <c r="DU207" s="242">
        <v>0</v>
      </c>
      <c r="DV207" s="243">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s="244">
        <v>0</v>
      </c>
      <c r="EV207" s="244">
        <v>0</v>
      </c>
      <c r="EW207" s="244">
        <v>0</v>
      </c>
      <c r="EX207" s="244">
        <v>0</v>
      </c>
      <c r="EY207" s="241">
        <v>0</v>
      </c>
      <c r="EZ207" s="242">
        <v>0</v>
      </c>
      <c r="FA207" s="242">
        <v>0</v>
      </c>
      <c r="FB207" s="243">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1</v>
      </c>
      <c r="FX207">
        <v>1000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0</v>
      </c>
      <c r="HL207">
        <v>5</v>
      </c>
      <c r="HM207">
        <v>3</v>
      </c>
      <c r="HN207">
        <v>0</v>
      </c>
      <c r="HO207">
        <v>0</v>
      </c>
      <c r="HP207">
        <v>0</v>
      </c>
      <c r="HQ207" s="139">
        <v>2</v>
      </c>
      <c r="HR207" s="140">
        <v>0</v>
      </c>
      <c r="HS207" s="140">
        <v>0</v>
      </c>
      <c r="HT207" s="140">
        <v>0</v>
      </c>
      <c r="HU207" s="140">
        <v>0</v>
      </c>
      <c r="HV207" s="139">
        <v>0</v>
      </c>
      <c r="HW207" s="140">
        <v>0</v>
      </c>
      <c r="HX207" s="140">
        <v>0</v>
      </c>
      <c r="HY207" s="140">
        <v>0</v>
      </c>
      <c r="HZ207" s="140">
        <v>0</v>
      </c>
      <c r="IA207" s="139">
        <v>0</v>
      </c>
      <c r="IB207" s="140">
        <v>0</v>
      </c>
      <c r="IC207" s="140">
        <v>0</v>
      </c>
      <c r="ID207" s="140">
        <v>0</v>
      </c>
      <c r="IE207" s="140">
        <v>0</v>
      </c>
      <c r="IF207" s="139">
        <v>7</v>
      </c>
      <c r="IG207" s="140">
        <v>3</v>
      </c>
      <c r="IH207" s="140">
        <v>0</v>
      </c>
      <c r="II207" s="140">
        <v>0</v>
      </c>
      <c r="IJ207" s="140">
        <v>0</v>
      </c>
      <c r="IK207" s="140">
        <v>0</v>
      </c>
      <c r="IL207" s="140">
        <v>0</v>
      </c>
      <c r="IM207" s="140">
        <v>0</v>
      </c>
      <c r="IN207" s="139">
        <v>0</v>
      </c>
      <c r="IO207" s="140">
        <v>0</v>
      </c>
      <c r="IP207" s="140">
        <v>0</v>
      </c>
      <c r="IQ207" s="140">
        <v>0</v>
      </c>
      <c r="IR207" s="141">
        <v>0</v>
      </c>
      <c r="IS207" s="139">
        <v>2</v>
      </c>
      <c r="IT207" s="141">
        <v>1</v>
      </c>
      <c r="IU207" s="141">
        <v>8</v>
      </c>
      <c r="IV207" s="141">
        <v>2</v>
      </c>
      <c r="IW207" s="180">
        <v>10</v>
      </c>
      <c r="IX207" s="182">
        <v>0.1</v>
      </c>
      <c r="IY207" s="182">
        <v>0.2</v>
      </c>
      <c r="IZ207" s="183">
        <v>0</v>
      </c>
      <c r="JA207" s="140">
        <v>0</v>
      </c>
      <c r="JB207" s="140">
        <v>0</v>
      </c>
      <c r="JC207" s="1" t="s">
        <v>427</v>
      </c>
      <c r="JD207" s="1" t="s">
        <v>427</v>
      </c>
      <c r="JE207" s="1" t="s">
        <v>427</v>
      </c>
      <c r="JF207" s="1" t="s">
        <v>427</v>
      </c>
      <c r="JG207" s="1">
        <v>0</v>
      </c>
      <c r="JH207" s="1">
        <v>0</v>
      </c>
      <c r="JI207" s="284"/>
      <c r="JM207" s="261"/>
      <c r="JN207" s="262"/>
      <c r="JO207" s="284"/>
      <c r="JP207" s="284"/>
    </row>
    <row r="208" spans="1:276" x14ac:dyDescent="0.25">
      <c r="A208" s="2">
        <f>IF(OR('Table 1'!$L$2="All Regions",'Table 1'!$L$2=" "), 1,IF('Table 1'!$L$2='DATA TEMPLATE 1617'!L208,1,0))</f>
        <v>1</v>
      </c>
      <c r="B208" s="2">
        <f>IF(OR('Table 1'!$L$3="All Disciplines",'Table 1'!$L$3=" "), 1,IF('Table 1'!$L$3='DATA TEMPLATE 1617'!M208,1,0))</f>
        <v>1</v>
      </c>
      <c r="C208" s="2">
        <f>IF(OR('Table 1'!$L$4="All Organisations",'Table 1'!$L$4=" "), 1,IF('Table 1'!$L$4='DATA TEMPLATE 1617'!N208,1,0))</f>
        <v>1</v>
      </c>
      <c r="D208" s="2">
        <f t="shared" si="9"/>
        <v>3</v>
      </c>
      <c r="E208" s="236">
        <f>IF('Table 2'!$L$2="All Diverse Led",$IZ208,IF('Table 2'!$L$2='DATA TEMPLATE 1617'!JG208,4,0))</f>
        <v>0</v>
      </c>
      <c r="F208" s="236">
        <f>IF('Table 2'!$L$2="All Diverse Led",$IZ208,IF('Table 2'!$L$2='DATA TEMPLATE 1617'!JH208,4,0))</f>
        <v>0</v>
      </c>
      <c r="G208" s="237">
        <f t="shared" si="10"/>
        <v>0</v>
      </c>
      <c r="H208" s="1" t="s">
        <v>471</v>
      </c>
      <c r="I208" s="1">
        <v>0</v>
      </c>
      <c r="J208" s="1" t="b">
        <v>0</v>
      </c>
      <c r="K208" s="284">
        <v>206</v>
      </c>
      <c r="L208" t="s">
        <v>445</v>
      </c>
      <c r="M208" t="s">
        <v>438</v>
      </c>
      <c r="N208" s="323" t="s">
        <v>460</v>
      </c>
      <c r="O208" s="76">
        <v>9915553</v>
      </c>
      <c r="P208" s="76">
        <v>3538938</v>
      </c>
      <c r="Q208" s="76">
        <v>1245085</v>
      </c>
      <c r="R208" s="76">
        <v>306534</v>
      </c>
      <c r="S208" s="76">
        <v>0</v>
      </c>
      <c r="T208" s="76">
        <v>15006110</v>
      </c>
      <c r="U208">
        <v>4642727</v>
      </c>
      <c r="V208">
        <v>762091</v>
      </c>
      <c r="W208">
        <v>2795973</v>
      </c>
      <c r="X208">
        <v>2481368</v>
      </c>
      <c r="Y208">
        <v>0</v>
      </c>
      <c r="AB208">
        <v>4921480</v>
      </c>
      <c r="AC208">
        <v>0</v>
      </c>
      <c r="AD208">
        <v>15603639</v>
      </c>
      <c r="AE208" s="1">
        <v>346</v>
      </c>
      <c r="AF208" s="1">
        <v>346</v>
      </c>
      <c r="AG208" s="1">
        <v>182360</v>
      </c>
      <c r="AH208" s="1">
        <v>0</v>
      </c>
      <c r="AI208" s="1">
        <v>0</v>
      </c>
      <c r="AJ208" s="1">
        <v>0</v>
      </c>
      <c r="AK208" s="1">
        <v>0</v>
      </c>
      <c r="AL208" s="1">
        <v>0</v>
      </c>
      <c r="AM208" s="1">
        <v>0</v>
      </c>
      <c r="AN208" s="1">
        <v>0</v>
      </c>
      <c r="AO208" s="1">
        <v>0</v>
      </c>
      <c r="AP208" s="1">
        <v>0</v>
      </c>
      <c r="AQ208" s="1">
        <v>29</v>
      </c>
      <c r="AR208" s="1">
        <v>29</v>
      </c>
      <c r="AS208" s="1">
        <v>12369</v>
      </c>
      <c r="AT208" s="1">
        <v>0</v>
      </c>
      <c r="AU208" s="1">
        <v>0</v>
      </c>
      <c r="AV208" s="1">
        <v>0</v>
      </c>
      <c r="AW208" s="1">
        <v>0</v>
      </c>
      <c r="AX208" s="1">
        <v>0</v>
      </c>
      <c r="AY208" s="1">
        <v>0</v>
      </c>
      <c r="AZ208" s="1">
        <v>0</v>
      </c>
      <c r="BA208" s="1">
        <v>0</v>
      </c>
      <c r="BB208" s="1">
        <v>0</v>
      </c>
      <c r="BC208" s="3">
        <v>0</v>
      </c>
      <c r="BD208" s="3">
        <v>0</v>
      </c>
      <c r="BE208" s="3">
        <v>0</v>
      </c>
      <c r="BF208" s="3">
        <v>0</v>
      </c>
      <c r="BG208" s="241">
        <v>29</v>
      </c>
      <c r="BH208" s="242">
        <v>29</v>
      </c>
      <c r="BI208" s="242">
        <v>12369</v>
      </c>
      <c r="BJ208" s="243">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s="244">
        <v>0</v>
      </c>
      <c r="CJ208" s="244">
        <v>0</v>
      </c>
      <c r="CK208" s="244">
        <v>0</v>
      </c>
      <c r="CL208" s="244">
        <v>0</v>
      </c>
      <c r="CM208" s="241">
        <v>0</v>
      </c>
      <c r="CN208" s="242">
        <v>0</v>
      </c>
      <c r="CO208" s="242">
        <v>0</v>
      </c>
      <c r="CP208" s="243">
        <v>0</v>
      </c>
      <c r="CQ208" s="1">
        <v>0</v>
      </c>
      <c r="CR208" s="1">
        <v>0</v>
      </c>
      <c r="CS208" s="1">
        <v>0</v>
      </c>
      <c r="CT208" s="1">
        <v>0</v>
      </c>
      <c r="CU208" s="1">
        <v>0</v>
      </c>
      <c r="CV208" s="1">
        <v>0</v>
      </c>
      <c r="CW208" s="1">
        <v>0</v>
      </c>
      <c r="CX208" s="1">
        <v>0</v>
      </c>
      <c r="CY208" s="1">
        <v>0</v>
      </c>
      <c r="CZ208" s="1">
        <v>0</v>
      </c>
      <c r="DA208" s="1">
        <v>0</v>
      </c>
      <c r="DB208" s="1">
        <v>0</v>
      </c>
      <c r="DC208" s="1">
        <v>0</v>
      </c>
      <c r="DD208" s="1">
        <v>0</v>
      </c>
      <c r="DE208" s="1">
        <v>0</v>
      </c>
      <c r="DF208" s="1">
        <v>0</v>
      </c>
      <c r="DG208" s="1">
        <v>0</v>
      </c>
      <c r="DH208" s="1">
        <v>0</v>
      </c>
      <c r="DI208" s="1">
        <v>0</v>
      </c>
      <c r="DJ208" s="1">
        <v>0</v>
      </c>
      <c r="DK208" s="1">
        <v>0</v>
      </c>
      <c r="DL208" s="1">
        <v>0</v>
      </c>
      <c r="DM208" s="1">
        <v>0</v>
      </c>
      <c r="DN208" s="1">
        <v>0</v>
      </c>
      <c r="DO208" s="244">
        <v>0</v>
      </c>
      <c r="DP208" s="244">
        <v>0</v>
      </c>
      <c r="DQ208" s="244">
        <v>0</v>
      </c>
      <c r="DR208" s="244">
        <v>0</v>
      </c>
      <c r="DS208" s="241">
        <v>0</v>
      </c>
      <c r="DT208" s="242">
        <v>0</v>
      </c>
      <c r="DU208" s="242">
        <v>0</v>
      </c>
      <c r="DV208" s="243">
        <v>0</v>
      </c>
      <c r="DW208">
        <v>3</v>
      </c>
      <c r="DX208">
        <v>8</v>
      </c>
      <c r="DY208">
        <v>9825</v>
      </c>
      <c r="DZ208">
        <v>0</v>
      </c>
      <c r="EA208">
        <v>0</v>
      </c>
      <c r="EB208">
        <v>0</v>
      </c>
      <c r="EC208">
        <v>0</v>
      </c>
      <c r="ED208">
        <v>0</v>
      </c>
      <c r="EE208">
        <v>0</v>
      </c>
      <c r="EF208">
        <v>0</v>
      </c>
      <c r="EG208">
        <v>0</v>
      </c>
      <c r="EH208">
        <v>0</v>
      </c>
      <c r="EI208">
        <v>3</v>
      </c>
      <c r="EJ208">
        <v>2</v>
      </c>
      <c r="EK208">
        <v>214</v>
      </c>
      <c r="EL208">
        <v>0</v>
      </c>
      <c r="EM208">
        <v>0</v>
      </c>
      <c r="EN208">
        <v>0</v>
      </c>
      <c r="EO208">
        <v>0</v>
      </c>
      <c r="EP208">
        <v>0</v>
      </c>
      <c r="EQ208">
        <v>0</v>
      </c>
      <c r="ER208">
        <v>0</v>
      </c>
      <c r="ES208">
        <v>0</v>
      </c>
      <c r="ET208">
        <v>0</v>
      </c>
      <c r="EU208" s="244">
        <v>0</v>
      </c>
      <c r="EV208" s="244">
        <v>0</v>
      </c>
      <c r="EW208" s="244">
        <v>0</v>
      </c>
      <c r="EX208" s="244">
        <v>0</v>
      </c>
      <c r="EY208" s="241">
        <v>3</v>
      </c>
      <c r="EZ208" s="242">
        <v>2</v>
      </c>
      <c r="FA208" s="242">
        <v>214</v>
      </c>
      <c r="FB208" s="243">
        <v>0</v>
      </c>
      <c r="FC208">
        <v>0</v>
      </c>
      <c r="FD208">
        <v>0</v>
      </c>
      <c r="FE208">
        <v>0</v>
      </c>
      <c r="FF208">
        <v>35</v>
      </c>
      <c r="FG208">
        <v>8742</v>
      </c>
      <c r="FH208">
        <v>0</v>
      </c>
      <c r="FI208">
        <v>1</v>
      </c>
      <c r="FJ208">
        <v>440</v>
      </c>
      <c r="FK208">
        <v>0</v>
      </c>
      <c r="FL208">
        <v>0</v>
      </c>
      <c r="FM208">
        <v>0</v>
      </c>
      <c r="FN208">
        <v>0</v>
      </c>
      <c r="FO208">
        <v>0</v>
      </c>
      <c r="FP208">
        <v>0</v>
      </c>
      <c r="FQ208">
        <v>0</v>
      </c>
      <c r="FR208">
        <v>0</v>
      </c>
      <c r="FS208">
        <v>0</v>
      </c>
      <c r="FT208">
        <v>0</v>
      </c>
      <c r="FU208">
        <v>0</v>
      </c>
      <c r="FV208">
        <v>0</v>
      </c>
      <c r="FW208">
        <v>1</v>
      </c>
      <c r="FX208">
        <v>75</v>
      </c>
      <c r="FY208">
        <v>0</v>
      </c>
      <c r="FZ208">
        <v>0</v>
      </c>
      <c r="GA208">
        <v>0</v>
      </c>
      <c r="GB208">
        <v>0</v>
      </c>
      <c r="GC208">
        <v>1</v>
      </c>
      <c r="GD208">
        <v>25</v>
      </c>
      <c r="GE208">
        <v>0</v>
      </c>
      <c r="GF208">
        <v>0</v>
      </c>
      <c r="GG208">
        <v>0</v>
      </c>
      <c r="GH208">
        <v>0</v>
      </c>
      <c r="GI208">
        <v>0</v>
      </c>
      <c r="GJ208">
        <v>0</v>
      </c>
      <c r="GK208">
        <v>0</v>
      </c>
      <c r="GL208">
        <v>0</v>
      </c>
      <c r="GM208">
        <v>53</v>
      </c>
      <c r="GN208">
        <v>26460</v>
      </c>
      <c r="GO208">
        <v>0</v>
      </c>
      <c r="GP208">
        <v>0</v>
      </c>
      <c r="GQ208">
        <v>0</v>
      </c>
      <c r="GR208">
        <v>0</v>
      </c>
      <c r="GS208">
        <v>18500</v>
      </c>
      <c r="GT208">
        <v>0</v>
      </c>
      <c r="GU208">
        <v>0</v>
      </c>
      <c r="GV208">
        <v>0</v>
      </c>
      <c r="GW208">
        <v>0</v>
      </c>
      <c r="GX208">
        <v>0</v>
      </c>
      <c r="GY208">
        <v>0</v>
      </c>
      <c r="GZ208">
        <v>0</v>
      </c>
      <c r="HA208">
        <v>0</v>
      </c>
      <c r="HB208">
        <v>0</v>
      </c>
      <c r="HC208">
        <v>2</v>
      </c>
      <c r="HD208">
        <v>2</v>
      </c>
      <c r="HE208">
        <v>0</v>
      </c>
      <c r="HF208">
        <v>0</v>
      </c>
      <c r="HG208">
        <v>3</v>
      </c>
      <c r="HH208">
        <v>0</v>
      </c>
      <c r="HI208">
        <v>0</v>
      </c>
      <c r="HJ208">
        <v>0</v>
      </c>
      <c r="HK208">
        <v>0</v>
      </c>
      <c r="HL208">
        <v>9</v>
      </c>
      <c r="HM208">
        <v>6</v>
      </c>
      <c r="HN208">
        <v>0</v>
      </c>
      <c r="HO208">
        <v>0</v>
      </c>
      <c r="HP208">
        <v>0</v>
      </c>
      <c r="HQ208" s="139">
        <v>31</v>
      </c>
      <c r="HR208" s="140">
        <v>28</v>
      </c>
      <c r="HS208" s="140">
        <v>0</v>
      </c>
      <c r="HT208" s="140">
        <v>0</v>
      </c>
      <c r="HU208" s="140">
        <v>0</v>
      </c>
      <c r="HV208" s="139">
        <v>0</v>
      </c>
      <c r="HW208" s="140">
        <v>0</v>
      </c>
      <c r="HX208" s="140">
        <v>0</v>
      </c>
      <c r="HY208" s="140">
        <v>0</v>
      </c>
      <c r="HZ208" s="140">
        <v>0</v>
      </c>
      <c r="IA208" s="139">
        <v>0</v>
      </c>
      <c r="IB208" s="140">
        <v>0</v>
      </c>
      <c r="IC208" s="140">
        <v>0</v>
      </c>
      <c r="ID208" s="140">
        <v>0</v>
      </c>
      <c r="IE208" s="140">
        <v>0</v>
      </c>
      <c r="IF208" s="139">
        <v>40</v>
      </c>
      <c r="IG208" s="140">
        <v>34</v>
      </c>
      <c r="IH208" s="140">
        <v>0</v>
      </c>
      <c r="II208" s="140">
        <v>0</v>
      </c>
      <c r="IJ208" s="140">
        <v>0</v>
      </c>
      <c r="IK208" s="140">
        <v>3</v>
      </c>
      <c r="IL208" s="140">
        <v>0</v>
      </c>
      <c r="IM208" s="140">
        <v>0</v>
      </c>
      <c r="IN208" s="139">
        <v>3</v>
      </c>
      <c r="IO208" s="140">
        <v>0</v>
      </c>
      <c r="IP208" s="140">
        <v>0</v>
      </c>
      <c r="IQ208" s="140">
        <v>0</v>
      </c>
      <c r="IR208" s="141">
        <v>0</v>
      </c>
      <c r="IS208" s="139">
        <v>0</v>
      </c>
      <c r="IT208" s="141">
        <v>3</v>
      </c>
      <c r="IU208" s="141">
        <v>15</v>
      </c>
      <c r="IV208" s="141">
        <v>59</v>
      </c>
      <c r="IW208" s="180">
        <v>74</v>
      </c>
      <c r="IX208" s="182">
        <v>8.1081081081081086E-2</v>
      </c>
      <c r="IY208" s="182">
        <v>0</v>
      </c>
      <c r="IZ208" s="183">
        <v>0</v>
      </c>
      <c r="JA208" s="140">
        <v>0</v>
      </c>
      <c r="JB208" s="140">
        <v>0</v>
      </c>
      <c r="JC208" s="1">
        <v>0</v>
      </c>
      <c r="JD208" s="1">
        <v>0</v>
      </c>
      <c r="JE208" s="1">
        <v>0</v>
      </c>
      <c r="JF208" s="1" t="s">
        <v>426</v>
      </c>
      <c r="JG208" s="1">
        <v>0</v>
      </c>
      <c r="JH208" s="1">
        <v>0</v>
      </c>
      <c r="JI208" s="284"/>
      <c r="JM208" s="261"/>
      <c r="JN208" s="262"/>
      <c r="JO208" s="284"/>
      <c r="JP208" s="284"/>
    </row>
    <row r="209" spans="1:276" x14ac:dyDescent="0.25">
      <c r="A209" s="2">
        <f>IF(OR('Table 1'!$L$2="All Regions",'Table 1'!$L$2=" "), 1,IF('Table 1'!$L$2='DATA TEMPLATE 1617'!L209,1,0))</f>
        <v>1</v>
      </c>
      <c r="B209" s="2">
        <f>IF(OR('Table 1'!$L$3="All Disciplines",'Table 1'!$L$3=" "), 1,IF('Table 1'!$L$3='DATA TEMPLATE 1617'!M209,1,0))</f>
        <v>1</v>
      </c>
      <c r="C209" s="2">
        <f>IF(OR('Table 1'!$L$4="All Organisations",'Table 1'!$L$4=" "), 1,IF('Table 1'!$L$4='DATA TEMPLATE 1617'!N209,1,0))</f>
        <v>1</v>
      </c>
      <c r="D209" s="2">
        <f t="shared" si="9"/>
        <v>3</v>
      </c>
      <c r="E209" s="236">
        <f>IF('Table 2'!$L$2="All Diverse Led",$IZ209,IF('Table 2'!$L$2='DATA TEMPLATE 1617'!JG209,4,0))</f>
        <v>0</v>
      </c>
      <c r="F209" s="236">
        <f>IF('Table 2'!$L$2="All Diverse Led",$IZ209,IF('Table 2'!$L$2='DATA TEMPLATE 1617'!JH209,4,0))</f>
        <v>0</v>
      </c>
      <c r="G209" s="237">
        <f t="shared" si="10"/>
        <v>0</v>
      </c>
      <c r="H209" s="1" t="s">
        <v>471</v>
      </c>
      <c r="I209" s="1">
        <v>0</v>
      </c>
      <c r="J209" s="1" t="b">
        <v>0</v>
      </c>
      <c r="K209" s="284">
        <v>207</v>
      </c>
      <c r="L209" t="s">
        <v>445</v>
      </c>
      <c r="M209" t="s">
        <v>442</v>
      </c>
      <c r="N209" s="323" t="s">
        <v>460</v>
      </c>
      <c r="O209" s="76">
        <v>310528</v>
      </c>
      <c r="P209" s="76">
        <v>402993</v>
      </c>
      <c r="Q209" s="76">
        <v>91043</v>
      </c>
      <c r="R209" s="76">
        <v>0</v>
      </c>
      <c r="S209" s="76">
        <v>0</v>
      </c>
      <c r="T209" s="76">
        <v>804564</v>
      </c>
      <c r="U209">
        <v>661544</v>
      </c>
      <c r="V209">
        <v>37485</v>
      </c>
      <c r="W209">
        <v>0</v>
      </c>
      <c r="X209">
        <v>68826</v>
      </c>
      <c r="Y209">
        <v>22289</v>
      </c>
      <c r="AB209">
        <v>43344</v>
      </c>
      <c r="AC209">
        <v>0</v>
      </c>
      <c r="AD209">
        <v>833488</v>
      </c>
      <c r="AE209" s="1">
        <v>68</v>
      </c>
      <c r="AF209" s="1">
        <v>50</v>
      </c>
      <c r="AG209" s="1">
        <v>1503</v>
      </c>
      <c r="AH209" s="1">
        <v>92</v>
      </c>
      <c r="AI209" s="1">
        <v>0</v>
      </c>
      <c r="AJ209" s="1">
        <v>0</v>
      </c>
      <c r="AK209" s="1">
        <v>0</v>
      </c>
      <c r="AL209" s="1">
        <v>0</v>
      </c>
      <c r="AM209" s="1">
        <v>0</v>
      </c>
      <c r="AN209" s="1">
        <v>0</v>
      </c>
      <c r="AO209" s="1">
        <v>0</v>
      </c>
      <c r="AP209" s="1">
        <v>0</v>
      </c>
      <c r="AQ209" s="1">
        <v>3</v>
      </c>
      <c r="AR209" s="1">
        <v>3</v>
      </c>
      <c r="AS209" s="1">
        <v>172</v>
      </c>
      <c r="AT209" s="1">
        <v>0</v>
      </c>
      <c r="AU209" s="1">
        <v>0</v>
      </c>
      <c r="AV209" s="1">
        <v>0</v>
      </c>
      <c r="AW209" s="1">
        <v>0</v>
      </c>
      <c r="AX209" s="1">
        <v>0</v>
      </c>
      <c r="AY209" s="1">
        <v>0</v>
      </c>
      <c r="AZ209" s="1">
        <v>0</v>
      </c>
      <c r="BA209" s="1">
        <v>0</v>
      </c>
      <c r="BB209" s="1">
        <v>0</v>
      </c>
      <c r="BC209" s="3">
        <v>0</v>
      </c>
      <c r="BD209" s="3">
        <v>0</v>
      </c>
      <c r="BE209" s="3">
        <v>0</v>
      </c>
      <c r="BF209" s="3">
        <v>0</v>
      </c>
      <c r="BG209" s="241">
        <v>3</v>
      </c>
      <c r="BH209" s="242">
        <v>3</v>
      </c>
      <c r="BI209" s="242">
        <v>172</v>
      </c>
      <c r="BJ209" s="243">
        <v>0</v>
      </c>
      <c r="BK209">
        <v>1</v>
      </c>
      <c r="BL209">
        <v>3</v>
      </c>
      <c r="BM209">
        <v>110</v>
      </c>
      <c r="BN209">
        <v>0</v>
      </c>
      <c r="BO209">
        <v>0</v>
      </c>
      <c r="BP209">
        <v>0</v>
      </c>
      <c r="BQ209">
        <v>0</v>
      </c>
      <c r="BR209">
        <v>0</v>
      </c>
      <c r="BS209">
        <v>0</v>
      </c>
      <c r="BT209">
        <v>0</v>
      </c>
      <c r="BU209">
        <v>0</v>
      </c>
      <c r="BV209">
        <v>0</v>
      </c>
      <c r="BW209">
        <v>1</v>
      </c>
      <c r="BX209">
        <v>3</v>
      </c>
      <c r="BY209">
        <v>50</v>
      </c>
      <c r="BZ209">
        <v>0</v>
      </c>
      <c r="CA209">
        <v>0</v>
      </c>
      <c r="CB209">
        <v>0</v>
      </c>
      <c r="CC209">
        <v>0</v>
      </c>
      <c r="CD209">
        <v>0</v>
      </c>
      <c r="CE209">
        <v>0</v>
      </c>
      <c r="CF209">
        <v>0</v>
      </c>
      <c r="CG209">
        <v>0</v>
      </c>
      <c r="CH209">
        <v>0</v>
      </c>
      <c r="CI209" s="244">
        <v>0</v>
      </c>
      <c r="CJ209" s="244">
        <v>0</v>
      </c>
      <c r="CK209" s="244">
        <v>0</v>
      </c>
      <c r="CL209" s="244">
        <v>0</v>
      </c>
      <c r="CM209" s="241">
        <v>1</v>
      </c>
      <c r="CN209" s="242">
        <v>3</v>
      </c>
      <c r="CO209" s="242">
        <v>50</v>
      </c>
      <c r="CP209" s="243">
        <v>0</v>
      </c>
      <c r="CQ209" s="1">
        <v>1</v>
      </c>
      <c r="CR209" s="1">
        <v>1</v>
      </c>
      <c r="CS209" s="1">
        <v>45</v>
      </c>
      <c r="CT209" s="1">
        <v>0</v>
      </c>
      <c r="CU209" s="1">
        <v>0</v>
      </c>
      <c r="CV209" s="1">
        <v>0</v>
      </c>
      <c r="CW209" s="1">
        <v>0</v>
      </c>
      <c r="CX209" s="1">
        <v>0</v>
      </c>
      <c r="CY209" s="1">
        <v>0</v>
      </c>
      <c r="CZ209" s="1">
        <v>0</v>
      </c>
      <c r="DA209" s="1">
        <v>0</v>
      </c>
      <c r="DB209" s="1">
        <v>0</v>
      </c>
      <c r="DC209" s="1">
        <v>1</v>
      </c>
      <c r="DD209" s="1">
        <v>1</v>
      </c>
      <c r="DE209" s="1">
        <v>45</v>
      </c>
      <c r="DF209" s="1">
        <v>0</v>
      </c>
      <c r="DG209" s="1">
        <v>0</v>
      </c>
      <c r="DH209" s="1">
        <v>0</v>
      </c>
      <c r="DI209" s="1">
        <v>0</v>
      </c>
      <c r="DJ209" s="1">
        <v>0</v>
      </c>
      <c r="DK209" s="1">
        <v>0</v>
      </c>
      <c r="DL209" s="1">
        <v>0</v>
      </c>
      <c r="DM209" s="1">
        <v>0</v>
      </c>
      <c r="DN209" s="1">
        <v>0</v>
      </c>
      <c r="DO209" s="244">
        <v>0</v>
      </c>
      <c r="DP209" s="244">
        <v>0</v>
      </c>
      <c r="DQ209" s="244">
        <v>0</v>
      </c>
      <c r="DR209" s="244">
        <v>0</v>
      </c>
      <c r="DS209" s="241">
        <v>1</v>
      </c>
      <c r="DT209" s="242">
        <v>1</v>
      </c>
      <c r="DU209" s="242">
        <v>45</v>
      </c>
      <c r="DV209" s="243">
        <v>0</v>
      </c>
      <c r="DW209">
        <v>2</v>
      </c>
      <c r="DX209">
        <v>46</v>
      </c>
      <c r="DY209">
        <v>9280</v>
      </c>
      <c r="DZ209">
        <v>930</v>
      </c>
      <c r="EA209">
        <v>0</v>
      </c>
      <c r="EB209">
        <v>0</v>
      </c>
      <c r="EC209">
        <v>0</v>
      </c>
      <c r="ED209">
        <v>0</v>
      </c>
      <c r="EE209">
        <v>0</v>
      </c>
      <c r="EF209">
        <v>0</v>
      </c>
      <c r="EG209">
        <v>0</v>
      </c>
      <c r="EH209">
        <v>0</v>
      </c>
      <c r="EI209">
        <v>1</v>
      </c>
      <c r="EJ209">
        <v>30</v>
      </c>
      <c r="EK209">
        <v>5103</v>
      </c>
      <c r="EL209">
        <v>0</v>
      </c>
      <c r="EM209">
        <v>0</v>
      </c>
      <c r="EN209">
        <v>0</v>
      </c>
      <c r="EO209">
        <v>0</v>
      </c>
      <c r="EP209">
        <v>0</v>
      </c>
      <c r="EQ209">
        <v>0</v>
      </c>
      <c r="ER209">
        <v>0</v>
      </c>
      <c r="ES209">
        <v>0</v>
      </c>
      <c r="ET209">
        <v>0</v>
      </c>
      <c r="EU209" s="244">
        <v>0</v>
      </c>
      <c r="EV209" s="244">
        <v>0</v>
      </c>
      <c r="EW209" s="244">
        <v>0</v>
      </c>
      <c r="EX209" s="244">
        <v>0</v>
      </c>
      <c r="EY209" s="241">
        <v>1</v>
      </c>
      <c r="EZ209" s="242">
        <v>30</v>
      </c>
      <c r="FA209" s="242">
        <v>5103</v>
      </c>
      <c r="FB209" s="243">
        <v>0</v>
      </c>
      <c r="FC209">
        <v>0</v>
      </c>
      <c r="FD209">
        <v>0</v>
      </c>
      <c r="FE209">
        <v>0</v>
      </c>
      <c r="FF209">
        <v>0</v>
      </c>
      <c r="FG209">
        <v>0</v>
      </c>
      <c r="FH209">
        <v>0</v>
      </c>
      <c r="FI209">
        <v>0</v>
      </c>
      <c r="FJ209">
        <v>0</v>
      </c>
      <c r="FK209">
        <v>0</v>
      </c>
      <c r="FL209">
        <v>0</v>
      </c>
      <c r="FM209">
        <v>0</v>
      </c>
      <c r="FN209">
        <v>0</v>
      </c>
      <c r="FO209">
        <v>0</v>
      </c>
      <c r="FP209">
        <v>0</v>
      </c>
      <c r="FQ209">
        <v>0</v>
      </c>
      <c r="FR209">
        <v>0</v>
      </c>
      <c r="FS209">
        <v>26</v>
      </c>
      <c r="FT209">
        <v>6575</v>
      </c>
      <c r="FU209">
        <v>0</v>
      </c>
      <c r="FV209">
        <v>0</v>
      </c>
      <c r="FW209">
        <v>3</v>
      </c>
      <c r="FX209">
        <v>5500</v>
      </c>
      <c r="FY209">
        <v>2939</v>
      </c>
      <c r="FZ209">
        <v>5500</v>
      </c>
      <c r="GA209">
        <v>3024</v>
      </c>
      <c r="GB209">
        <v>5500</v>
      </c>
      <c r="GC209">
        <v>4</v>
      </c>
      <c r="GD209">
        <v>0</v>
      </c>
      <c r="GE209">
        <v>66</v>
      </c>
      <c r="GF209">
        <v>0</v>
      </c>
      <c r="GG209">
        <v>66</v>
      </c>
      <c r="GH209">
        <v>0</v>
      </c>
      <c r="GI209">
        <v>3</v>
      </c>
      <c r="GJ209">
        <v>1222</v>
      </c>
      <c r="GK209">
        <v>4</v>
      </c>
      <c r="GL209">
        <v>5503</v>
      </c>
      <c r="GM209">
        <v>0</v>
      </c>
      <c r="GN209">
        <v>0</v>
      </c>
      <c r="GO209">
        <v>0</v>
      </c>
      <c r="GP209">
        <v>0</v>
      </c>
      <c r="GQ209">
        <v>0</v>
      </c>
      <c r="GR209">
        <v>0</v>
      </c>
      <c r="GS209">
        <v>0</v>
      </c>
      <c r="GT209">
        <v>0</v>
      </c>
      <c r="GU209">
        <v>0</v>
      </c>
      <c r="GV209">
        <v>0</v>
      </c>
      <c r="GW209">
        <v>0</v>
      </c>
      <c r="GX209">
        <v>0</v>
      </c>
      <c r="GY209">
        <v>0</v>
      </c>
      <c r="GZ209">
        <v>0</v>
      </c>
      <c r="HA209">
        <v>0</v>
      </c>
      <c r="HB209">
        <v>0</v>
      </c>
      <c r="HC209">
        <v>0</v>
      </c>
      <c r="HD209">
        <v>0</v>
      </c>
      <c r="HE209">
        <v>0</v>
      </c>
      <c r="HF209">
        <v>0</v>
      </c>
      <c r="HG209">
        <v>0</v>
      </c>
      <c r="HH209">
        <v>0</v>
      </c>
      <c r="HI209">
        <v>0</v>
      </c>
      <c r="HJ209">
        <v>0</v>
      </c>
      <c r="HK209">
        <v>0</v>
      </c>
      <c r="HL209">
        <v>5</v>
      </c>
      <c r="HM209">
        <v>7</v>
      </c>
      <c r="HN209">
        <v>0</v>
      </c>
      <c r="HO209">
        <v>0</v>
      </c>
      <c r="HP209">
        <v>0</v>
      </c>
      <c r="HQ209" s="139">
        <v>3</v>
      </c>
      <c r="HR209" s="140">
        <v>0</v>
      </c>
      <c r="HS209" s="140">
        <v>0</v>
      </c>
      <c r="HT209" s="140">
        <v>0</v>
      </c>
      <c r="HU209" s="140">
        <v>0</v>
      </c>
      <c r="HV209" s="139">
        <v>0</v>
      </c>
      <c r="HW209" s="140">
        <v>0</v>
      </c>
      <c r="HX209" s="140">
        <v>0</v>
      </c>
      <c r="HY209" s="140">
        <v>0</v>
      </c>
      <c r="HZ209" s="140">
        <v>0</v>
      </c>
      <c r="IA209" s="139">
        <v>0</v>
      </c>
      <c r="IB209" s="140">
        <v>0</v>
      </c>
      <c r="IC209" s="140">
        <v>0</v>
      </c>
      <c r="ID209" s="140">
        <v>0</v>
      </c>
      <c r="IE209" s="140">
        <v>0</v>
      </c>
      <c r="IF209" s="139">
        <v>8</v>
      </c>
      <c r="IG209" s="140">
        <v>7</v>
      </c>
      <c r="IH209" s="140">
        <v>0</v>
      </c>
      <c r="II209" s="140">
        <v>0</v>
      </c>
      <c r="IJ209" s="140">
        <v>0</v>
      </c>
      <c r="IK209" s="140">
        <v>0</v>
      </c>
      <c r="IL209" s="140">
        <v>0</v>
      </c>
      <c r="IM209" s="140">
        <v>0</v>
      </c>
      <c r="IN209" s="139">
        <v>0</v>
      </c>
      <c r="IO209" s="140">
        <v>0</v>
      </c>
      <c r="IP209" s="140">
        <v>0</v>
      </c>
      <c r="IQ209" s="140">
        <v>0</v>
      </c>
      <c r="IR209" s="141">
        <v>0</v>
      </c>
      <c r="IS209" s="139">
        <v>0</v>
      </c>
      <c r="IT209" s="141">
        <v>1</v>
      </c>
      <c r="IU209" s="141">
        <v>12</v>
      </c>
      <c r="IV209" s="141">
        <v>3</v>
      </c>
      <c r="IW209" s="180">
        <v>15</v>
      </c>
      <c r="IX209" s="182">
        <v>6.6666666666666666E-2</v>
      </c>
      <c r="IY209" s="182">
        <v>0</v>
      </c>
      <c r="IZ209" s="183">
        <v>0</v>
      </c>
      <c r="JA209" s="140">
        <v>0</v>
      </c>
      <c r="JB209" s="140">
        <v>0</v>
      </c>
      <c r="JC209" s="1" t="s">
        <v>427</v>
      </c>
      <c r="JD209" s="1" t="s">
        <v>427</v>
      </c>
      <c r="JE209" s="1" t="s">
        <v>427</v>
      </c>
      <c r="JF209" s="1" t="s">
        <v>427</v>
      </c>
      <c r="JG209" s="1">
        <v>0</v>
      </c>
      <c r="JH209" s="1">
        <v>0</v>
      </c>
      <c r="JI209" s="284"/>
      <c r="JM209" s="261"/>
      <c r="JN209" s="262"/>
      <c r="JO209" s="284"/>
      <c r="JP209" s="284"/>
    </row>
    <row r="210" spans="1:276" x14ac:dyDescent="0.25">
      <c r="A210" s="2">
        <f>IF(OR('Table 1'!$L$2="All Regions",'Table 1'!$L$2=" "), 1,IF('Table 1'!$L$2='DATA TEMPLATE 1617'!L210,1,0))</f>
        <v>1</v>
      </c>
      <c r="B210" s="2">
        <f>IF(OR('Table 1'!$L$3="All Disciplines",'Table 1'!$L$3=" "), 1,IF('Table 1'!$L$3='DATA TEMPLATE 1617'!M210,1,0))</f>
        <v>1</v>
      </c>
      <c r="C210" s="2">
        <f>IF(OR('Table 1'!$L$4="All Organisations",'Table 1'!$L$4=" "), 1,IF('Table 1'!$L$4='DATA TEMPLATE 1617'!N210,1,0))</f>
        <v>1</v>
      </c>
      <c r="D210" s="2">
        <f t="shared" si="9"/>
        <v>3</v>
      </c>
      <c r="E210" s="236">
        <f>IF('Table 2'!$L$2="All Diverse Led",$IZ210,IF('Table 2'!$L$2='DATA TEMPLATE 1617'!JG210,4,0))</f>
        <v>0</v>
      </c>
      <c r="F210" s="236">
        <f>IF('Table 2'!$L$2="All Diverse Led",$IZ210,IF('Table 2'!$L$2='DATA TEMPLATE 1617'!JH210,4,0))</f>
        <v>0</v>
      </c>
      <c r="G210" s="237">
        <f t="shared" si="10"/>
        <v>0</v>
      </c>
      <c r="H210" s="1" t="s">
        <v>471</v>
      </c>
      <c r="I210" s="1">
        <v>0</v>
      </c>
      <c r="J210" s="1" t="b">
        <v>0</v>
      </c>
      <c r="K210" s="284">
        <v>208</v>
      </c>
      <c r="L210" t="s">
        <v>445</v>
      </c>
      <c r="M210" t="s">
        <v>437</v>
      </c>
      <c r="N210" s="323" t="s">
        <v>460</v>
      </c>
      <c r="O210" s="76">
        <v>1302425</v>
      </c>
      <c r="P210" s="76">
        <v>1610154</v>
      </c>
      <c r="Q210" s="76">
        <v>104120</v>
      </c>
      <c r="R210" s="76">
        <v>50000</v>
      </c>
      <c r="S210" s="76">
        <v>48677</v>
      </c>
      <c r="T210" s="76">
        <v>3115376</v>
      </c>
      <c r="U210">
        <v>1231461</v>
      </c>
      <c r="V210">
        <v>217551</v>
      </c>
      <c r="W210">
        <v>38803</v>
      </c>
      <c r="X210">
        <v>57159</v>
      </c>
      <c r="Y210">
        <v>38235</v>
      </c>
      <c r="AB210">
        <v>772452</v>
      </c>
      <c r="AC210">
        <v>1121440</v>
      </c>
      <c r="AD210">
        <v>3477101</v>
      </c>
      <c r="AE210" s="1">
        <v>158</v>
      </c>
      <c r="AF210" s="1">
        <v>113</v>
      </c>
      <c r="AG210" s="1">
        <v>35926</v>
      </c>
      <c r="AH210" s="1">
        <v>1200</v>
      </c>
      <c r="AI210" s="1">
        <v>0</v>
      </c>
      <c r="AJ210" s="1">
        <v>0</v>
      </c>
      <c r="AK210" s="1">
        <v>0</v>
      </c>
      <c r="AL210" s="1">
        <v>0</v>
      </c>
      <c r="AM210" s="1">
        <v>0</v>
      </c>
      <c r="AN210" s="1">
        <v>0</v>
      </c>
      <c r="AO210" s="1">
        <v>0</v>
      </c>
      <c r="AP210" s="1">
        <v>0</v>
      </c>
      <c r="AQ210" s="1">
        <v>63</v>
      </c>
      <c r="AR210" s="1">
        <v>34</v>
      </c>
      <c r="AS210" s="1">
        <v>22095</v>
      </c>
      <c r="AT210" s="1">
        <v>0</v>
      </c>
      <c r="AU210" s="1">
        <v>0</v>
      </c>
      <c r="AV210" s="1">
        <v>0</v>
      </c>
      <c r="AW210" s="1">
        <v>0</v>
      </c>
      <c r="AX210" s="1">
        <v>0</v>
      </c>
      <c r="AY210" s="1">
        <v>0</v>
      </c>
      <c r="AZ210" s="1">
        <v>0</v>
      </c>
      <c r="BA210" s="1">
        <v>0</v>
      </c>
      <c r="BB210" s="1">
        <v>0</v>
      </c>
      <c r="BC210" s="3">
        <v>0</v>
      </c>
      <c r="BD210" s="3">
        <v>0</v>
      </c>
      <c r="BE210" s="3">
        <v>0</v>
      </c>
      <c r="BF210" s="3">
        <v>0</v>
      </c>
      <c r="BG210" s="241">
        <v>63</v>
      </c>
      <c r="BH210" s="242">
        <v>34</v>
      </c>
      <c r="BI210" s="242">
        <v>22095</v>
      </c>
      <c r="BJ210" s="243">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s="244">
        <v>0</v>
      </c>
      <c r="CJ210" s="244">
        <v>0</v>
      </c>
      <c r="CK210" s="244">
        <v>0</v>
      </c>
      <c r="CL210" s="244">
        <v>0</v>
      </c>
      <c r="CM210" s="241">
        <v>0</v>
      </c>
      <c r="CN210" s="242">
        <v>0</v>
      </c>
      <c r="CO210" s="242">
        <v>0</v>
      </c>
      <c r="CP210" s="243">
        <v>0</v>
      </c>
      <c r="CQ210" s="1">
        <v>0</v>
      </c>
      <c r="CR210" s="1">
        <v>0</v>
      </c>
      <c r="CS210" s="1">
        <v>0</v>
      </c>
      <c r="CT210" s="1">
        <v>0</v>
      </c>
      <c r="CU210" s="1">
        <v>0</v>
      </c>
      <c r="CV210" s="1">
        <v>0</v>
      </c>
      <c r="CW210" s="1">
        <v>0</v>
      </c>
      <c r="CX210" s="1">
        <v>0</v>
      </c>
      <c r="CY210" s="1">
        <v>0</v>
      </c>
      <c r="CZ210" s="1">
        <v>0</v>
      </c>
      <c r="DA210" s="1">
        <v>0</v>
      </c>
      <c r="DB210" s="1">
        <v>0</v>
      </c>
      <c r="DC210" s="1">
        <v>0</v>
      </c>
      <c r="DD210" s="1">
        <v>0</v>
      </c>
      <c r="DE210" s="1">
        <v>0</v>
      </c>
      <c r="DF210" s="1">
        <v>0</v>
      </c>
      <c r="DG210" s="1">
        <v>0</v>
      </c>
      <c r="DH210" s="1">
        <v>0</v>
      </c>
      <c r="DI210" s="1">
        <v>0</v>
      </c>
      <c r="DJ210" s="1">
        <v>0</v>
      </c>
      <c r="DK210" s="1">
        <v>0</v>
      </c>
      <c r="DL210" s="1">
        <v>0</v>
      </c>
      <c r="DM210" s="1">
        <v>0</v>
      </c>
      <c r="DN210" s="1">
        <v>0</v>
      </c>
      <c r="DO210" s="244">
        <v>0</v>
      </c>
      <c r="DP210" s="244">
        <v>0</v>
      </c>
      <c r="DQ210" s="244">
        <v>0</v>
      </c>
      <c r="DR210" s="244">
        <v>0</v>
      </c>
      <c r="DS210" s="241">
        <v>0</v>
      </c>
      <c r="DT210" s="242">
        <v>0</v>
      </c>
      <c r="DU210" s="242">
        <v>0</v>
      </c>
      <c r="DV210" s="243">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s="244">
        <v>0</v>
      </c>
      <c r="EV210" s="244">
        <v>0</v>
      </c>
      <c r="EW210" s="244">
        <v>0</v>
      </c>
      <c r="EX210" s="244">
        <v>0</v>
      </c>
      <c r="EY210" s="241">
        <v>0</v>
      </c>
      <c r="EZ210" s="242">
        <v>0</v>
      </c>
      <c r="FA210" s="242">
        <v>0</v>
      </c>
      <c r="FB210" s="243">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0</v>
      </c>
      <c r="HL210">
        <v>1</v>
      </c>
      <c r="HM210">
        <v>2</v>
      </c>
      <c r="HN210">
        <v>0</v>
      </c>
      <c r="HO210">
        <v>0</v>
      </c>
      <c r="HP210">
        <v>8</v>
      </c>
      <c r="HQ210" s="139">
        <v>3</v>
      </c>
      <c r="HR210" s="140">
        <v>1</v>
      </c>
      <c r="HS210" s="140">
        <v>0</v>
      </c>
      <c r="HT210" s="140">
        <v>0</v>
      </c>
      <c r="HU210" s="140">
        <v>0</v>
      </c>
      <c r="HV210" s="139">
        <v>0</v>
      </c>
      <c r="HW210" s="140">
        <v>0</v>
      </c>
      <c r="HX210" s="140">
        <v>0</v>
      </c>
      <c r="HY210" s="140">
        <v>0</v>
      </c>
      <c r="HZ210" s="140">
        <v>0</v>
      </c>
      <c r="IA210" s="139">
        <v>0</v>
      </c>
      <c r="IB210" s="140">
        <v>0</v>
      </c>
      <c r="IC210" s="140">
        <v>0</v>
      </c>
      <c r="ID210" s="140">
        <v>0</v>
      </c>
      <c r="IE210" s="140">
        <v>0</v>
      </c>
      <c r="IF210" s="139">
        <v>4</v>
      </c>
      <c r="IG210" s="140">
        <v>3</v>
      </c>
      <c r="IH210" s="140">
        <v>0</v>
      </c>
      <c r="II210" s="140">
        <v>0</v>
      </c>
      <c r="IJ210" s="140">
        <v>8</v>
      </c>
      <c r="IK210" s="140">
        <v>0</v>
      </c>
      <c r="IL210" s="140">
        <v>0</v>
      </c>
      <c r="IM210" s="140">
        <v>0</v>
      </c>
      <c r="IN210" s="139">
        <v>0</v>
      </c>
      <c r="IO210" s="140">
        <v>0</v>
      </c>
      <c r="IP210" s="140">
        <v>0</v>
      </c>
      <c r="IQ210" s="140">
        <v>0</v>
      </c>
      <c r="IR210" s="141">
        <v>0</v>
      </c>
      <c r="IS210" s="139">
        <v>0</v>
      </c>
      <c r="IT210" s="141">
        <v>0</v>
      </c>
      <c r="IU210" s="141">
        <v>11</v>
      </c>
      <c r="IV210" s="141">
        <v>4</v>
      </c>
      <c r="IW210" s="180">
        <v>15</v>
      </c>
      <c r="IX210" s="182">
        <v>0</v>
      </c>
      <c r="IY210" s="182">
        <v>0</v>
      </c>
      <c r="IZ210" s="183">
        <v>0</v>
      </c>
      <c r="JA210" s="140">
        <v>0</v>
      </c>
      <c r="JB210" s="140">
        <v>0</v>
      </c>
      <c r="JC210" s="1" t="s">
        <v>427</v>
      </c>
      <c r="JD210" s="1" t="s">
        <v>427</v>
      </c>
      <c r="JE210" s="1" t="s">
        <v>427</v>
      </c>
      <c r="JF210" s="1" t="s">
        <v>427</v>
      </c>
      <c r="JG210" s="1">
        <v>0</v>
      </c>
      <c r="JH210" s="1">
        <v>0</v>
      </c>
      <c r="JI210" s="284"/>
      <c r="JM210" s="261"/>
      <c r="JN210" s="262"/>
      <c r="JO210" s="284"/>
      <c r="JP210" s="284"/>
    </row>
    <row r="211" spans="1:276" x14ac:dyDescent="0.25">
      <c r="A211" s="2">
        <f>IF(OR('Table 1'!$L$2="All Regions",'Table 1'!$L$2=" "), 1,IF('Table 1'!$L$2='DATA TEMPLATE 1617'!L211,1,0))</f>
        <v>1</v>
      </c>
      <c r="B211" s="2">
        <f>IF(OR('Table 1'!$L$3="All Disciplines",'Table 1'!$L$3=" "), 1,IF('Table 1'!$L$3='DATA TEMPLATE 1617'!M211,1,0))</f>
        <v>1</v>
      </c>
      <c r="C211" s="2">
        <f>IF(OR('Table 1'!$L$4="All Organisations",'Table 1'!$L$4=" "), 1,IF('Table 1'!$L$4='DATA TEMPLATE 1617'!N211,1,0))</f>
        <v>1</v>
      </c>
      <c r="D211" s="2">
        <f t="shared" si="9"/>
        <v>3</v>
      </c>
      <c r="E211" s="236">
        <f>IF('Table 2'!$L$2="All Diverse Led",$IZ211,IF('Table 2'!$L$2='DATA TEMPLATE 1617'!JG211,4,0))</f>
        <v>0</v>
      </c>
      <c r="F211" s="236">
        <f>IF('Table 2'!$L$2="All Diverse Led",$IZ211,IF('Table 2'!$L$2='DATA TEMPLATE 1617'!JH211,4,0))</f>
        <v>0</v>
      </c>
      <c r="G211" s="237">
        <f t="shared" si="10"/>
        <v>0</v>
      </c>
      <c r="H211" s="1" t="s">
        <v>471</v>
      </c>
      <c r="I211" s="1">
        <v>0</v>
      </c>
      <c r="J211" s="1" t="b">
        <v>0</v>
      </c>
      <c r="K211" s="284">
        <v>209</v>
      </c>
      <c r="L211" t="s">
        <v>439</v>
      </c>
      <c r="M211" t="s">
        <v>436</v>
      </c>
      <c r="N211" s="323" t="s">
        <v>459</v>
      </c>
      <c r="O211" s="76">
        <v>57876</v>
      </c>
      <c r="P211" s="76">
        <v>259677</v>
      </c>
      <c r="Q211" s="76">
        <v>129407</v>
      </c>
      <c r="R211" s="76">
        <v>0</v>
      </c>
      <c r="S211" s="76">
        <v>0</v>
      </c>
      <c r="T211" s="76">
        <v>446960</v>
      </c>
      <c r="U211">
        <v>112498</v>
      </c>
      <c r="V211">
        <v>7050</v>
      </c>
      <c r="W211">
        <v>95825</v>
      </c>
      <c r="X211">
        <v>0</v>
      </c>
      <c r="Y211">
        <v>0</v>
      </c>
      <c r="AB211">
        <v>232409</v>
      </c>
      <c r="AC211">
        <v>0</v>
      </c>
      <c r="AD211">
        <v>447782</v>
      </c>
      <c r="AE211" s="1">
        <v>1</v>
      </c>
      <c r="AF211" s="1">
        <v>1</v>
      </c>
      <c r="AG211" s="1">
        <v>269</v>
      </c>
      <c r="AH211" s="1">
        <v>100</v>
      </c>
      <c r="AI211" s="1">
        <v>0</v>
      </c>
      <c r="AJ211" s="1">
        <v>0</v>
      </c>
      <c r="AK211" s="1">
        <v>0</v>
      </c>
      <c r="AL211" s="1">
        <v>0</v>
      </c>
      <c r="AM211" s="1">
        <v>2</v>
      </c>
      <c r="AN211" s="1">
        <v>3</v>
      </c>
      <c r="AO211" s="1">
        <v>1200</v>
      </c>
      <c r="AP211" s="1">
        <v>10100</v>
      </c>
      <c r="AQ211" s="1">
        <v>0</v>
      </c>
      <c r="AR211" s="1">
        <v>0</v>
      </c>
      <c r="AS211" s="1">
        <v>0</v>
      </c>
      <c r="AT211" s="1">
        <v>0</v>
      </c>
      <c r="AU211" s="1">
        <v>0</v>
      </c>
      <c r="AV211" s="1">
        <v>0</v>
      </c>
      <c r="AW211" s="1">
        <v>0</v>
      </c>
      <c r="AX211" s="1">
        <v>0</v>
      </c>
      <c r="AY211" s="1">
        <v>0</v>
      </c>
      <c r="AZ211" s="1">
        <v>0</v>
      </c>
      <c r="BA211" s="1">
        <v>0</v>
      </c>
      <c r="BB211" s="1">
        <v>0</v>
      </c>
      <c r="BC211" s="3">
        <v>2</v>
      </c>
      <c r="BD211" s="3">
        <v>3</v>
      </c>
      <c r="BE211" s="3">
        <v>1200</v>
      </c>
      <c r="BF211" s="3">
        <v>10100</v>
      </c>
      <c r="BG211" s="241">
        <v>0</v>
      </c>
      <c r="BH211" s="242">
        <v>0</v>
      </c>
      <c r="BI211" s="242">
        <v>0</v>
      </c>
      <c r="BJ211" s="243">
        <v>0</v>
      </c>
      <c r="BK211">
        <v>3</v>
      </c>
      <c r="BL211">
        <v>167</v>
      </c>
      <c r="BM211">
        <v>21484</v>
      </c>
      <c r="BN211">
        <v>550</v>
      </c>
      <c r="BO211">
        <v>0</v>
      </c>
      <c r="BP211">
        <v>0</v>
      </c>
      <c r="BQ211">
        <v>0</v>
      </c>
      <c r="BR211">
        <v>0</v>
      </c>
      <c r="BS211">
        <v>4</v>
      </c>
      <c r="BT211">
        <v>244</v>
      </c>
      <c r="BU211">
        <v>7530</v>
      </c>
      <c r="BV211">
        <v>281000</v>
      </c>
      <c r="BW211">
        <v>0</v>
      </c>
      <c r="BX211">
        <v>0</v>
      </c>
      <c r="BY211">
        <v>0</v>
      </c>
      <c r="BZ211">
        <v>0</v>
      </c>
      <c r="CA211">
        <v>0</v>
      </c>
      <c r="CB211">
        <v>0</v>
      </c>
      <c r="CC211">
        <v>0</v>
      </c>
      <c r="CD211">
        <v>0</v>
      </c>
      <c r="CE211">
        <v>0</v>
      </c>
      <c r="CF211">
        <v>0</v>
      </c>
      <c r="CG211">
        <v>0</v>
      </c>
      <c r="CH211">
        <v>0</v>
      </c>
      <c r="CI211" s="244">
        <v>4</v>
      </c>
      <c r="CJ211" s="244">
        <v>244</v>
      </c>
      <c r="CK211" s="244">
        <v>7530</v>
      </c>
      <c r="CL211" s="244">
        <v>281000</v>
      </c>
      <c r="CM211" s="241">
        <v>0</v>
      </c>
      <c r="CN211" s="242">
        <v>0</v>
      </c>
      <c r="CO211" s="242">
        <v>0</v>
      </c>
      <c r="CP211" s="243">
        <v>0</v>
      </c>
      <c r="CQ211" s="1">
        <v>0</v>
      </c>
      <c r="CR211" s="1">
        <v>0</v>
      </c>
      <c r="CS211" s="1">
        <v>0</v>
      </c>
      <c r="CT211" s="1">
        <v>0</v>
      </c>
      <c r="CU211" s="1">
        <v>0</v>
      </c>
      <c r="CV211" s="1">
        <v>0</v>
      </c>
      <c r="CW211" s="1">
        <v>0</v>
      </c>
      <c r="CX211" s="1">
        <v>0</v>
      </c>
      <c r="CY211" s="1">
        <v>2</v>
      </c>
      <c r="CZ211" s="1">
        <v>4</v>
      </c>
      <c r="DA211" s="1">
        <v>250</v>
      </c>
      <c r="DB211" s="1">
        <v>5600</v>
      </c>
      <c r="DC211" s="1">
        <v>0</v>
      </c>
      <c r="DD211" s="1">
        <v>0</v>
      </c>
      <c r="DE211" s="1">
        <v>0</v>
      </c>
      <c r="DF211" s="1">
        <v>0</v>
      </c>
      <c r="DG211" s="1">
        <v>0</v>
      </c>
      <c r="DH211" s="1">
        <v>0</v>
      </c>
      <c r="DI211" s="1">
        <v>0</v>
      </c>
      <c r="DJ211" s="1">
        <v>0</v>
      </c>
      <c r="DK211" s="1">
        <v>0</v>
      </c>
      <c r="DL211" s="1">
        <v>0</v>
      </c>
      <c r="DM211" s="1">
        <v>0</v>
      </c>
      <c r="DN211" s="1">
        <v>0</v>
      </c>
      <c r="DO211" s="244">
        <v>2</v>
      </c>
      <c r="DP211" s="244">
        <v>4</v>
      </c>
      <c r="DQ211" s="244">
        <v>250</v>
      </c>
      <c r="DR211" s="244">
        <v>5600</v>
      </c>
      <c r="DS211" s="241">
        <v>0</v>
      </c>
      <c r="DT211" s="242">
        <v>0</v>
      </c>
      <c r="DU211" s="242">
        <v>0</v>
      </c>
      <c r="DV211" s="243">
        <v>0</v>
      </c>
      <c r="DW211">
        <v>1</v>
      </c>
      <c r="DX211">
        <v>1</v>
      </c>
      <c r="DY211">
        <v>379</v>
      </c>
      <c r="DZ211">
        <v>100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s="244">
        <v>0</v>
      </c>
      <c r="EV211" s="244">
        <v>0</v>
      </c>
      <c r="EW211" s="244">
        <v>0</v>
      </c>
      <c r="EX211" s="244">
        <v>0</v>
      </c>
      <c r="EY211" s="241">
        <v>0</v>
      </c>
      <c r="EZ211" s="242">
        <v>0</v>
      </c>
      <c r="FA211" s="242">
        <v>0</v>
      </c>
      <c r="FB211" s="243">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2</v>
      </c>
      <c r="FX211">
        <v>1000</v>
      </c>
      <c r="FY211">
        <v>0</v>
      </c>
      <c r="FZ211">
        <v>0</v>
      </c>
      <c r="GA211">
        <v>1</v>
      </c>
      <c r="GB211">
        <v>0</v>
      </c>
      <c r="GC211">
        <v>8</v>
      </c>
      <c r="GD211">
        <v>0</v>
      </c>
      <c r="GE211">
        <v>0</v>
      </c>
      <c r="GF211">
        <v>0</v>
      </c>
      <c r="GG211">
        <v>0</v>
      </c>
      <c r="GH211">
        <v>0</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0</v>
      </c>
      <c r="HF211">
        <v>0</v>
      </c>
      <c r="HG211">
        <v>0</v>
      </c>
      <c r="HH211">
        <v>0</v>
      </c>
      <c r="HI211">
        <v>0</v>
      </c>
      <c r="HJ211">
        <v>0</v>
      </c>
      <c r="HK211">
        <v>0</v>
      </c>
      <c r="HL211">
        <v>0</v>
      </c>
      <c r="HM211">
        <v>0</v>
      </c>
      <c r="HN211">
        <v>0</v>
      </c>
      <c r="HO211">
        <v>0</v>
      </c>
      <c r="HP211">
        <v>0</v>
      </c>
      <c r="HQ211" s="139">
        <v>1</v>
      </c>
      <c r="HR211" s="140">
        <v>1</v>
      </c>
      <c r="HS211" s="140">
        <v>0</v>
      </c>
      <c r="HT211" s="140">
        <v>0</v>
      </c>
      <c r="HU211" s="140">
        <v>0</v>
      </c>
      <c r="HV211" s="139">
        <v>0</v>
      </c>
      <c r="HW211" s="140">
        <v>0</v>
      </c>
      <c r="HX211" s="140">
        <v>0</v>
      </c>
      <c r="HY211" s="140">
        <v>0</v>
      </c>
      <c r="HZ211" s="140">
        <v>0</v>
      </c>
      <c r="IA211" s="139">
        <v>0</v>
      </c>
      <c r="IB211" s="140">
        <v>0</v>
      </c>
      <c r="IC211" s="140">
        <v>0</v>
      </c>
      <c r="ID211" s="140">
        <v>0</v>
      </c>
      <c r="IE211" s="140">
        <v>0</v>
      </c>
      <c r="IF211" s="139">
        <v>1</v>
      </c>
      <c r="IG211" s="140">
        <v>1</v>
      </c>
      <c r="IH211" s="140">
        <v>0</v>
      </c>
      <c r="II211" s="140">
        <v>0</v>
      </c>
      <c r="IJ211" s="140">
        <v>0</v>
      </c>
      <c r="IK211" s="140">
        <v>0</v>
      </c>
      <c r="IL211" s="140">
        <v>0</v>
      </c>
      <c r="IM211" s="140">
        <v>0</v>
      </c>
      <c r="IN211" s="139">
        <v>0</v>
      </c>
      <c r="IO211" s="140">
        <v>0</v>
      </c>
      <c r="IP211" s="140">
        <v>0</v>
      </c>
      <c r="IQ211" s="140">
        <v>0</v>
      </c>
      <c r="IR211" s="141">
        <v>0</v>
      </c>
      <c r="IS211" s="139">
        <v>0</v>
      </c>
      <c r="IT211" s="141">
        <v>0</v>
      </c>
      <c r="IU211" s="141">
        <v>0</v>
      </c>
      <c r="IV211" s="141">
        <v>2</v>
      </c>
      <c r="IW211" s="180">
        <v>2</v>
      </c>
      <c r="IX211" s="182">
        <v>0</v>
      </c>
      <c r="IY211" s="182">
        <v>0</v>
      </c>
      <c r="IZ211" s="183">
        <v>0</v>
      </c>
      <c r="JA211" s="140">
        <v>0</v>
      </c>
      <c r="JB211" s="140">
        <v>0</v>
      </c>
      <c r="JC211" s="1">
        <v>0</v>
      </c>
      <c r="JD211" s="1">
        <v>0</v>
      </c>
      <c r="JE211" s="1">
        <v>0</v>
      </c>
      <c r="JF211" s="1">
        <v>0</v>
      </c>
      <c r="JG211" s="1">
        <v>0</v>
      </c>
      <c r="JH211" s="1">
        <v>0</v>
      </c>
      <c r="JI211" s="284"/>
      <c r="JM211" s="261"/>
      <c r="JN211" s="262"/>
      <c r="JO211" s="284"/>
      <c r="JP211" s="284"/>
    </row>
    <row r="212" spans="1:276" x14ac:dyDescent="0.25">
      <c r="A212" s="2">
        <f>IF(OR('Table 1'!$L$2="All Regions",'Table 1'!$L$2=" "), 1,IF('Table 1'!$L$2='DATA TEMPLATE 1617'!L212,1,0))</f>
        <v>1</v>
      </c>
      <c r="B212" s="2">
        <f>IF(OR('Table 1'!$L$3="All Disciplines",'Table 1'!$L$3=" "), 1,IF('Table 1'!$L$3='DATA TEMPLATE 1617'!M212,1,0))</f>
        <v>1</v>
      </c>
      <c r="C212" s="2">
        <f>IF(OR('Table 1'!$L$4="All Organisations",'Table 1'!$L$4=" "), 1,IF('Table 1'!$L$4='DATA TEMPLATE 1617'!N212,1,0))</f>
        <v>1</v>
      </c>
      <c r="D212" s="2">
        <f t="shared" si="9"/>
        <v>3</v>
      </c>
      <c r="E212" s="236">
        <f>IF('Table 2'!$L$2="All Diverse Led",$IZ212,IF('Table 2'!$L$2='DATA TEMPLATE 1617'!JG212,4,0))</f>
        <v>0</v>
      </c>
      <c r="F212" s="236">
        <f>IF('Table 2'!$L$2="All Diverse Led",$IZ212,IF('Table 2'!$L$2='DATA TEMPLATE 1617'!JH212,4,0))</f>
        <v>0</v>
      </c>
      <c r="G212" s="237">
        <f t="shared" si="10"/>
        <v>0</v>
      </c>
      <c r="H212" s="1" t="s">
        <v>471</v>
      </c>
      <c r="I212" s="1">
        <v>0</v>
      </c>
      <c r="J212" s="1" t="b">
        <v>0</v>
      </c>
      <c r="K212" s="284">
        <v>210</v>
      </c>
      <c r="L212" t="s">
        <v>445</v>
      </c>
      <c r="M212" t="s">
        <v>440</v>
      </c>
      <c r="N212" s="323" t="s">
        <v>459</v>
      </c>
      <c r="O212" s="76">
        <v>322846</v>
      </c>
      <c r="P212" s="76">
        <v>163147</v>
      </c>
      <c r="Q212" s="76">
        <v>33825</v>
      </c>
      <c r="R212" s="76">
        <v>92768</v>
      </c>
      <c r="S212" s="76">
        <v>900</v>
      </c>
      <c r="T212" s="76">
        <v>613486</v>
      </c>
      <c r="U212">
        <v>201950</v>
      </c>
      <c r="V212">
        <v>31606</v>
      </c>
      <c r="W212">
        <v>0</v>
      </c>
      <c r="X212">
        <v>9453</v>
      </c>
      <c r="Y212">
        <v>2500</v>
      </c>
      <c r="AB212">
        <v>337178</v>
      </c>
      <c r="AC212">
        <v>0</v>
      </c>
      <c r="AD212">
        <v>582687</v>
      </c>
      <c r="AE212" s="1">
        <v>209</v>
      </c>
      <c r="AF212" s="1">
        <v>203</v>
      </c>
      <c r="AG212" s="1">
        <v>29601</v>
      </c>
      <c r="AH212" s="1">
        <v>3040</v>
      </c>
      <c r="AI212" s="1">
        <v>0</v>
      </c>
      <c r="AJ212" s="1">
        <v>0</v>
      </c>
      <c r="AK212" s="1">
        <v>0</v>
      </c>
      <c r="AL212" s="1">
        <v>0</v>
      </c>
      <c r="AM212" s="1">
        <v>0</v>
      </c>
      <c r="AN212" s="1">
        <v>0</v>
      </c>
      <c r="AO212" s="1">
        <v>0</v>
      </c>
      <c r="AP212" s="1">
        <v>0</v>
      </c>
      <c r="AQ212" s="1">
        <v>35</v>
      </c>
      <c r="AR212" s="1">
        <v>50</v>
      </c>
      <c r="AS212" s="1">
        <v>6354</v>
      </c>
      <c r="AT212" s="1">
        <v>2000</v>
      </c>
      <c r="AU212" s="1">
        <v>0</v>
      </c>
      <c r="AV212" s="1">
        <v>0</v>
      </c>
      <c r="AW212" s="1">
        <v>0</v>
      </c>
      <c r="AX212" s="1">
        <v>0</v>
      </c>
      <c r="AY212" s="1">
        <v>0</v>
      </c>
      <c r="AZ212" s="1">
        <v>0</v>
      </c>
      <c r="BA212" s="1">
        <v>0</v>
      </c>
      <c r="BB212" s="1">
        <v>0</v>
      </c>
      <c r="BC212" s="3">
        <v>0</v>
      </c>
      <c r="BD212" s="3">
        <v>0</v>
      </c>
      <c r="BE212" s="3">
        <v>0</v>
      </c>
      <c r="BF212" s="3">
        <v>0</v>
      </c>
      <c r="BG212" s="241">
        <v>35</v>
      </c>
      <c r="BH212" s="242">
        <v>50</v>
      </c>
      <c r="BI212" s="242">
        <v>6354</v>
      </c>
      <c r="BJ212" s="243">
        <v>2000</v>
      </c>
      <c r="BK212">
        <v>7</v>
      </c>
      <c r="BL212">
        <v>530</v>
      </c>
      <c r="BM212">
        <v>47445</v>
      </c>
      <c r="BN212">
        <v>0</v>
      </c>
      <c r="BO212">
        <v>0</v>
      </c>
      <c r="BP212">
        <v>0</v>
      </c>
      <c r="BQ212">
        <v>0</v>
      </c>
      <c r="BR212">
        <v>0</v>
      </c>
      <c r="BS212">
        <v>0</v>
      </c>
      <c r="BT212">
        <v>0</v>
      </c>
      <c r="BU212">
        <v>0</v>
      </c>
      <c r="BV212">
        <v>0</v>
      </c>
      <c r="BW212">
        <v>1</v>
      </c>
      <c r="BX212">
        <v>60</v>
      </c>
      <c r="BY212">
        <v>2065</v>
      </c>
      <c r="BZ212">
        <v>0</v>
      </c>
      <c r="CA212">
        <v>0</v>
      </c>
      <c r="CB212">
        <v>0</v>
      </c>
      <c r="CC212">
        <v>0</v>
      </c>
      <c r="CD212">
        <v>0</v>
      </c>
      <c r="CE212">
        <v>0</v>
      </c>
      <c r="CF212">
        <v>0</v>
      </c>
      <c r="CG212">
        <v>0</v>
      </c>
      <c r="CH212">
        <v>0</v>
      </c>
      <c r="CI212" s="244">
        <v>0</v>
      </c>
      <c r="CJ212" s="244">
        <v>0</v>
      </c>
      <c r="CK212" s="244">
        <v>0</v>
      </c>
      <c r="CL212" s="244">
        <v>0</v>
      </c>
      <c r="CM212" s="241">
        <v>1</v>
      </c>
      <c r="CN212" s="242">
        <v>60</v>
      </c>
      <c r="CO212" s="242">
        <v>2065</v>
      </c>
      <c r="CP212" s="243">
        <v>0</v>
      </c>
      <c r="CQ212" s="1">
        <v>84</v>
      </c>
      <c r="CR212" s="1">
        <v>84</v>
      </c>
      <c r="CS212" s="1">
        <v>2929</v>
      </c>
      <c r="CT212" s="1">
        <v>10</v>
      </c>
      <c r="CU212" s="1">
        <v>0</v>
      </c>
      <c r="CV212" s="1">
        <v>0</v>
      </c>
      <c r="CW212" s="1">
        <v>0</v>
      </c>
      <c r="CX212" s="1">
        <v>0</v>
      </c>
      <c r="CY212" s="1">
        <v>0</v>
      </c>
      <c r="CZ212" s="1">
        <v>0</v>
      </c>
      <c r="DA212" s="1">
        <v>0</v>
      </c>
      <c r="DB212" s="1">
        <v>0</v>
      </c>
      <c r="DC212" s="1">
        <v>9</v>
      </c>
      <c r="DD212" s="1">
        <v>9</v>
      </c>
      <c r="DE212" s="1">
        <v>309</v>
      </c>
      <c r="DF212" s="1">
        <v>20</v>
      </c>
      <c r="DG212" s="1">
        <v>0</v>
      </c>
      <c r="DH212" s="1">
        <v>0</v>
      </c>
      <c r="DI212" s="1">
        <v>0</v>
      </c>
      <c r="DJ212" s="1">
        <v>0</v>
      </c>
      <c r="DK212" s="1">
        <v>0</v>
      </c>
      <c r="DL212" s="1">
        <v>0</v>
      </c>
      <c r="DM212" s="1">
        <v>0</v>
      </c>
      <c r="DN212" s="1">
        <v>0</v>
      </c>
      <c r="DO212" s="244">
        <v>0</v>
      </c>
      <c r="DP212" s="244">
        <v>0</v>
      </c>
      <c r="DQ212" s="244">
        <v>0</v>
      </c>
      <c r="DR212" s="244">
        <v>0</v>
      </c>
      <c r="DS212" s="241">
        <v>9</v>
      </c>
      <c r="DT212" s="242">
        <v>9</v>
      </c>
      <c r="DU212" s="242">
        <v>309</v>
      </c>
      <c r="DV212" s="243">
        <v>20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s="244">
        <v>0</v>
      </c>
      <c r="EV212" s="244">
        <v>0</v>
      </c>
      <c r="EW212" s="244">
        <v>0</v>
      </c>
      <c r="EX212" s="244">
        <v>0</v>
      </c>
      <c r="EY212" s="241">
        <v>0</v>
      </c>
      <c r="EZ212" s="242">
        <v>0</v>
      </c>
      <c r="FA212" s="242">
        <v>0</v>
      </c>
      <c r="FB212" s="243">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0</v>
      </c>
      <c r="HL212">
        <v>4</v>
      </c>
      <c r="HM212">
        <v>6</v>
      </c>
      <c r="HN212">
        <v>0</v>
      </c>
      <c r="HO212">
        <v>0</v>
      </c>
      <c r="HP212">
        <v>0</v>
      </c>
      <c r="HQ212" s="139">
        <v>3</v>
      </c>
      <c r="HR212" s="140">
        <v>1</v>
      </c>
      <c r="HS212" s="140">
        <v>0</v>
      </c>
      <c r="HT212" s="140">
        <v>0</v>
      </c>
      <c r="HU212" s="140">
        <v>0</v>
      </c>
      <c r="HV212" s="139">
        <v>0</v>
      </c>
      <c r="HW212" s="140">
        <v>0</v>
      </c>
      <c r="HX212" s="140">
        <v>0</v>
      </c>
      <c r="HY212" s="140">
        <v>0</v>
      </c>
      <c r="HZ212" s="140">
        <v>0</v>
      </c>
      <c r="IA212" s="139">
        <v>0</v>
      </c>
      <c r="IB212" s="140">
        <v>0</v>
      </c>
      <c r="IC212" s="140">
        <v>0</v>
      </c>
      <c r="ID212" s="140">
        <v>0</v>
      </c>
      <c r="IE212" s="140">
        <v>0</v>
      </c>
      <c r="IF212" s="139">
        <v>7</v>
      </c>
      <c r="IG212" s="140">
        <v>7</v>
      </c>
      <c r="IH212" s="140">
        <v>0</v>
      </c>
      <c r="II212" s="140">
        <v>0</v>
      </c>
      <c r="IJ212" s="140">
        <v>0</v>
      </c>
      <c r="IK212" s="140">
        <v>0</v>
      </c>
      <c r="IL212" s="140">
        <v>0</v>
      </c>
      <c r="IM212" s="140">
        <v>0</v>
      </c>
      <c r="IN212" s="139">
        <v>0</v>
      </c>
      <c r="IO212" s="140">
        <v>0</v>
      </c>
      <c r="IP212" s="140">
        <v>0</v>
      </c>
      <c r="IQ212" s="140">
        <v>0</v>
      </c>
      <c r="IR212" s="141">
        <v>0</v>
      </c>
      <c r="IS212" s="139">
        <v>0</v>
      </c>
      <c r="IT212" s="141">
        <v>0</v>
      </c>
      <c r="IU212" s="141">
        <v>10</v>
      </c>
      <c r="IV212" s="141">
        <v>4</v>
      </c>
      <c r="IW212" s="180">
        <v>14</v>
      </c>
      <c r="IX212" s="182">
        <v>0</v>
      </c>
      <c r="IY212" s="182">
        <v>0</v>
      </c>
      <c r="IZ212" s="183">
        <v>0</v>
      </c>
      <c r="JA212" s="140">
        <v>0</v>
      </c>
      <c r="JB212" s="140">
        <v>0</v>
      </c>
      <c r="JC212" s="1" t="s">
        <v>427</v>
      </c>
      <c r="JD212" s="1" t="s">
        <v>427</v>
      </c>
      <c r="JE212" s="1" t="s">
        <v>427</v>
      </c>
      <c r="JF212" s="1" t="s">
        <v>427</v>
      </c>
      <c r="JG212" s="1">
        <v>0</v>
      </c>
      <c r="JH212" s="1">
        <v>0</v>
      </c>
      <c r="JI212" s="284"/>
      <c r="JM212" s="261"/>
      <c r="JN212" s="262"/>
      <c r="JO212" s="284"/>
      <c r="JP212" s="284"/>
    </row>
    <row r="213" spans="1:276" x14ac:dyDescent="0.25">
      <c r="A213" s="2">
        <f>IF(OR('Table 1'!$L$2="All Regions",'Table 1'!$L$2=" "), 1,IF('Table 1'!$L$2='DATA TEMPLATE 1617'!L213,1,0))</f>
        <v>1</v>
      </c>
      <c r="B213" s="2">
        <f>IF(OR('Table 1'!$L$3="All Disciplines",'Table 1'!$L$3=" "), 1,IF('Table 1'!$L$3='DATA TEMPLATE 1617'!M213,1,0))</f>
        <v>1</v>
      </c>
      <c r="C213" s="2">
        <f>IF(OR('Table 1'!$L$4="All Organisations",'Table 1'!$L$4=" "), 1,IF('Table 1'!$L$4='DATA TEMPLATE 1617'!N213,1,0))</f>
        <v>1</v>
      </c>
      <c r="D213" s="2">
        <f t="shared" si="9"/>
        <v>3</v>
      </c>
      <c r="E213" s="236">
        <f>IF('Table 2'!$L$2="All Diverse Led",$IZ213,IF('Table 2'!$L$2='DATA TEMPLATE 1617'!JG213,4,0))</f>
        <v>0</v>
      </c>
      <c r="F213" s="236">
        <f>IF('Table 2'!$L$2="All Diverse Led",$IZ213,IF('Table 2'!$L$2='DATA TEMPLATE 1617'!JH213,4,0))</f>
        <v>0</v>
      </c>
      <c r="G213" s="237">
        <f t="shared" si="10"/>
        <v>0</v>
      </c>
      <c r="H213" s="1" t="s">
        <v>471</v>
      </c>
      <c r="I213" s="1">
        <v>0</v>
      </c>
      <c r="J213" s="1" t="b">
        <v>0</v>
      </c>
      <c r="K213" s="284">
        <v>211</v>
      </c>
      <c r="L213" t="s">
        <v>445</v>
      </c>
      <c r="M213" t="s">
        <v>440</v>
      </c>
      <c r="N213" s="323" t="s">
        <v>460</v>
      </c>
      <c r="O213" s="76">
        <v>1002913</v>
      </c>
      <c r="P213" s="76">
        <v>583521</v>
      </c>
      <c r="Q213" s="76">
        <v>215173</v>
      </c>
      <c r="R213" s="76">
        <v>179794</v>
      </c>
      <c r="S213" s="76">
        <v>75411</v>
      </c>
      <c r="T213" s="76">
        <v>2056812</v>
      </c>
      <c r="U213">
        <v>314197</v>
      </c>
      <c r="V213">
        <v>50613</v>
      </c>
      <c r="W213">
        <v>235653</v>
      </c>
      <c r="X213">
        <v>332389</v>
      </c>
      <c r="Y213">
        <v>9550</v>
      </c>
      <c r="AB213">
        <v>180467</v>
      </c>
      <c r="AC213">
        <v>873968</v>
      </c>
      <c r="AD213">
        <v>1996837</v>
      </c>
      <c r="AE213" s="1">
        <v>186</v>
      </c>
      <c r="AF213" s="1">
        <v>257</v>
      </c>
      <c r="AG213" s="1">
        <v>34871</v>
      </c>
      <c r="AH213" s="1">
        <v>150</v>
      </c>
      <c r="AI213" s="1">
        <v>0</v>
      </c>
      <c r="AJ213" s="1">
        <v>0</v>
      </c>
      <c r="AK213" s="1">
        <v>0</v>
      </c>
      <c r="AL213" s="1">
        <v>0</v>
      </c>
      <c r="AM213" s="1">
        <v>2</v>
      </c>
      <c r="AN213" s="1">
        <v>12</v>
      </c>
      <c r="AO213" s="1">
        <v>1835</v>
      </c>
      <c r="AP213" s="1">
        <v>0</v>
      </c>
      <c r="AQ213" s="1">
        <v>25</v>
      </c>
      <c r="AR213" s="1">
        <v>40</v>
      </c>
      <c r="AS213" s="1">
        <v>6663</v>
      </c>
      <c r="AT213" s="1">
        <v>0</v>
      </c>
      <c r="AU213" s="1">
        <v>0</v>
      </c>
      <c r="AV213" s="1">
        <v>0</v>
      </c>
      <c r="AW213" s="1">
        <v>0</v>
      </c>
      <c r="AX213" s="1">
        <v>0</v>
      </c>
      <c r="AY213" s="1">
        <v>0</v>
      </c>
      <c r="AZ213" s="1">
        <v>0</v>
      </c>
      <c r="BA213" s="1">
        <v>0</v>
      </c>
      <c r="BB213" s="1">
        <v>0</v>
      </c>
      <c r="BC213" s="3">
        <v>2</v>
      </c>
      <c r="BD213" s="3">
        <v>12</v>
      </c>
      <c r="BE213" s="3">
        <v>1835</v>
      </c>
      <c r="BF213" s="3">
        <v>0</v>
      </c>
      <c r="BG213" s="241">
        <v>25</v>
      </c>
      <c r="BH213" s="242">
        <v>40</v>
      </c>
      <c r="BI213" s="242">
        <v>6663</v>
      </c>
      <c r="BJ213" s="243">
        <v>0</v>
      </c>
      <c r="BK213">
        <v>15</v>
      </c>
      <c r="BL213">
        <v>328</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s="244">
        <v>0</v>
      </c>
      <c r="CJ213" s="244">
        <v>0</v>
      </c>
      <c r="CK213" s="244">
        <v>0</v>
      </c>
      <c r="CL213" s="244">
        <v>0</v>
      </c>
      <c r="CM213" s="241">
        <v>0</v>
      </c>
      <c r="CN213" s="242">
        <v>0</v>
      </c>
      <c r="CO213" s="242">
        <v>0</v>
      </c>
      <c r="CP213" s="243">
        <v>0</v>
      </c>
      <c r="CQ213" s="1">
        <v>192</v>
      </c>
      <c r="CR213" s="1">
        <v>495</v>
      </c>
      <c r="CS213" s="1">
        <v>13003</v>
      </c>
      <c r="CT213" s="1">
        <v>0</v>
      </c>
      <c r="CU213" s="1">
        <v>0</v>
      </c>
      <c r="CV213" s="1">
        <v>0</v>
      </c>
      <c r="CW213" s="1">
        <v>0</v>
      </c>
      <c r="CX213" s="1">
        <v>0</v>
      </c>
      <c r="CY213" s="1">
        <v>0</v>
      </c>
      <c r="CZ213" s="1">
        <v>0</v>
      </c>
      <c r="DA213" s="1">
        <v>0</v>
      </c>
      <c r="DB213" s="1">
        <v>0</v>
      </c>
      <c r="DC213" s="1">
        <v>17</v>
      </c>
      <c r="DD213" s="1">
        <v>33</v>
      </c>
      <c r="DE213" s="1">
        <v>1366</v>
      </c>
      <c r="DF213" s="1">
        <v>0</v>
      </c>
      <c r="DG213" s="1">
        <v>0</v>
      </c>
      <c r="DH213" s="1">
        <v>0</v>
      </c>
      <c r="DI213" s="1">
        <v>0</v>
      </c>
      <c r="DJ213" s="1">
        <v>0</v>
      </c>
      <c r="DK213" s="1">
        <v>0</v>
      </c>
      <c r="DL213" s="1">
        <v>0</v>
      </c>
      <c r="DM213" s="1">
        <v>0</v>
      </c>
      <c r="DN213" s="1">
        <v>0</v>
      </c>
      <c r="DO213" s="244">
        <v>0</v>
      </c>
      <c r="DP213" s="244">
        <v>0</v>
      </c>
      <c r="DQ213" s="244">
        <v>0</v>
      </c>
      <c r="DR213" s="244">
        <v>0</v>
      </c>
      <c r="DS213" s="241">
        <v>17</v>
      </c>
      <c r="DT213" s="242">
        <v>33</v>
      </c>
      <c r="DU213" s="242">
        <v>1366</v>
      </c>
      <c r="DV213" s="24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s="244">
        <v>0</v>
      </c>
      <c r="EV213" s="244">
        <v>0</v>
      </c>
      <c r="EW213" s="244">
        <v>0</v>
      </c>
      <c r="EX213" s="244">
        <v>0</v>
      </c>
      <c r="EY213" s="241">
        <v>0</v>
      </c>
      <c r="EZ213" s="242">
        <v>0</v>
      </c>
      <c r="FA213" s="242">
        <v>0</v>
      </c>
      <c r="FB213" s="243">
        <v>0</v>
      </c>
      <c r="FC213">
        <v>0</v>
      </c>
      <c r="FD213">
        <v>0</v>
      </c>
      <c r="FE213">
        <v>0</v>
      </c>
      <c r="FF213">
        <v>0</v>
      </c>
      <c r="FG213">
        <v>0</v>
      </c>
      <c r="FH213">
        <v>0</v>
      </c>
      <c r="FI213">
        <v>0</v>
      </c>
      <c r="FJ213">
        <v>0</v>
      </c>
      <c r="FK213">
        <v>17</v>
      </c>
      <c r="FL213">
        <v>910</v>
      </c>
      <c r="FM213">
        <v>0</v>
      </c>
      <c r="FN213">
        <v>0</v>
      </c>
      <c r="FO213">
        <v>0</v>
      </c>
      <c r="FP213">
        <v>0</v>
      </c>
      <c r="FQ213">
        <v>0</v>
      </c>
      <c r="FR213">
        <v>0</v>
      </c>
      <c r="FS213">
        <v>0</v>
      </c>
      <c r="FT213">
        <v>0</v>
      </c>
      <c r="FU213">
        <v>5</v>
      </c>
      <c r="FV213">
        <v>170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0</v>
      </c>
      <c r="HE213">
        <v>0</v>
      </c>
      <c r="HF213">
        <v>0</v>
      </c>
      <c r="HG213">
        <v>0</v>
      </c>
      <c r="HH213">
        <v>0</v>
      </c>
      <c r="HI213">
        <v>0</v>
      </c>
      <c r="HJ213">
        <v>0</v>
      </c>
      <c r="HK213">
        <v>0</v>
      </c>
      <c r="HL213">
        <v>3</v>
      </c>
      <c r="HM213">
        <v>4</v>
      </c>
      <c r="HN213">
        <v>0</v>
      </c>
      <c r="HO213">
        <v>0</v>
      </c>
      <c r="HP213">
        <v>0</v>
      </c>
      <c r="HQ213" s="139">
        <v>2</v>
      </c>
      <c r="HR213" s="140">
        <v>4</v>
      </c>
      <c r="HS213" s="140">
        <v>0</v>
      </c>
      <c r="HT213" s="140">
        <v>0</v>
      </c>
      <c r="HU213" s="140">
        <v>0</v>
      </c>
      <c r="HV213" s="139">
        <v>0</v>
      </c>
      <c r="HW213" s="140">
        <v>0</v>
      </c>
      <c r="HX213" s="140">
        <v>0</v>
      </c>
      <c r="HY213" s="140">
        <v>0</v>
      </c>
      <c r="HZ213" s="140">
        <v>0</v>
      </c>
      <c r="IA213" s="139">
        <v>0</v>
      </c>
      <c r="IB213" s="140">
        <v>0</v>
      </c>
      <c r="IC213" s="140">
        <v>0</v>
      </c>
      <c r="ID213" s="140">
        <v>0</v>
      </c>
      <c r="IE213" s="140">
        <v>0</v>
      </c>
      <c r="IF213" s="139">
        <v>5</v>
      </c>
      <c r="IG213" s="140">
        <v>8</v>
      </c>
      <c r="IH213" s="140">
        <v>0</v>
      </c>
      <c r="II213" s="140">
        <v>0</v>
      </c>
      <c r="IJ213" s="140">
        <v>0</v>
      </c>
      <c r="IK213" s="140">
        <v>2</v>
      </c>
      <c r="IL213" s="140">
        <v>0</v>
      </c>
      <c r="IM213" s="140">
        <v>0</v>
      </c>
      <c r="IN213" s="139">
        <v>2</v>
      </c>
      <c r="IO213" s="140">
        <v>0</v>
      </c>
      <c r="IP213" s="140">
        <v>0</v>
      </c>
      <c r="IQ213" s="140">
        <v>0</v>
      </c>
      <c r="IR213" s="141">
        <v>0</v>
      </c>
      <c r="IS213" s="139">
        <v>0</v>
      </c>
      <c r="IT213" s="141">
        <v>1</v>
      </c>
      <c r="IU213" s="141">
        <v>7</v>
      </c>
      <c r="IV213" s="141">
        <v>6</v>
      </c>
      <c r="IW213" s="180">
        <v>13</v>
      </c>
      <c r="IX213" s="182">
        <v>0.23076923076923078</v>
      </c>
      <c r="IY213" s="182">
        <v>0</v>
      </c>
      <c r="IZ213" s="183">
        <v>0</v>
      </c>
      <c r="JA213" s="140">
        <v>0</v>
      </c>
      <c r="JB213" s="140">
        <v>0</v>
      </c>
      <c r="JC213" s="1" t="s">
        <v>427</v>
      </c>
      <c r="JD213" s="1" t="s">
        <v>427</v>
      </c>
      <c r="JE213" s="1" t="s">
        <v>427</v>
      </c>
      <c r="JF213" s="1" t="s">
        <v>427</v>
      </c>
      <c r="JG213" s="1">
        <v>0</v>
      </c>
      <c r="JH213" s="1">
        <v>0</v>
      </c>
      <c r="JI213" s="284"/>
      <c r="JM213" s="261"/>
      <c r="JN213" s="262"/>
      <c r="JO213" s="284"/>
      <c r="JP213" s="284"/>
    </row>
    <row r="214" spans="1:276" x14ac:dyDescent="0.25">
      <c r="A214" s="2">
        <f>IF(OR('Table 1'!$L$2="All Regions",'Table 1'!$L$2=" "), 1,IF('Table 1'!$L$2='DATA TEMPLATE 1617'!L214,1,0))</f>
        <v>1</v>
      </c>
      <c r="B214" s="2">
        <f>IF(OR('Table 1'!$L$3="All Disciplines",'Table 1'!$L$3=" "), 1,IF('Table 1'!$L$3='DATA TEMPLATE 1617'!M214,1,0))</f>
        <v>1</v>
      </c>
      <c r="C214" s="2">
        <f>IF(OR('Table 1'!$L$4="All Organisations",'Table 1'!$L$4=" "), 1,IF('Table 1'!$L$4='DATA TEMPLATE 1617'!N214,1,0))</f>
        <v>1</v>
      </c>
      <c r="D214" s="2">
        <f t="shared" si="9"/>
        <v>3</v>
      </c>
      <c r="E214" s="236">
        <f>IF('Table 2'!$L$2="All Diverse Led",$IZ214,IF('Table 2'!$L$2='DATA TEMPLATE 1617'!JG214,4,0))</f>
        <v>2</v>
      </c>
      <c r="F214" s="236">
        <f>IF('Table 2'!$L$2="All Diverse Led",$IZ214,IF('Table 2'!$L$2='DATA TEMPLATE 1617'!JH214,4,0))</f>
        <v>2</v>
      </c>
      <c r="G214" s="237">
        <f t="shared" si="10"/>
        <v>4</v>
      </c>
      <c r="H214" s="1" t="s">
        <v>471</v>
      </c>
      <c r="I214" s="1">
        <v>0</v>
      </c>
      <c r="J214" s="1" t="b">
        <v>0</v>
      </c>
      <c r="K214" s="284">
        <v>212</v>
      </c>
      <c r="L214" t="s">
        <v>445</v>
      </c>
      <c r="M214" t="s">
        <v>440</v>
      </c>
      <c r="N214" s="323" t="s">
        <v>459</v>
      </c>
      <c r="O214" s="76">
        <v>38005</v>
      </c>
      <c r="P214" s="76">
        <v>162000</v>
      </c>
      <c r="Q214" s="76">
        <v>76501</v>
      </c>
      <c r="R214" s="76">
        <v>17812</v>
      </c>
      <c r="S214" s="76">
        <v>0</v>
      </c>
      <c r="T214" s="76">
        <v>294318</v>
      </c>
      <c r="U214">
        <v>163340</v>
      </c>
      <c r="V214">
        <v>8880</v>
      </c>
      <c r="W214">
        <v>90339</v>
      </c>
      <c r="X214">
        <v>0</v>
      </c>
      <c r="Y214">
        <v>275</v>
      </c>
      <c r="AB214">
        <v>5817</v>
      </c>
      <c r="AC214">
        <v>0</v>
      </c>
      <c r="AD214">
        <v>268651</v>
      </c>
      <c r="AE214" s="1">
        <v>35</v>
      </c>
      <c r="AF214" s="1">
        <v>35</v>
      </c>
      <c r="AG214" s="1">
        <v>21268</v>
      </c>
      <c r="AH214" s="1">
        <v>2100</v>
      </c>
      <c r="AI214" s="1">
        <v>0</v>
      </c>
      <c r="AJ214" s="1">
        <v>0</v>
      </c>
      <c r="AK214" s="1">
        <v>0</v>
      </c>
      <c r="AL214" s="1">
        <v>0</v>
      </c>
      <c r="AM214" s="1">
        <v>1</v>
      </c>
      <c r="AN214" s="1">
        <v>1</v>
      </c>
      <c r="AO214" s="1">
        <v>0</v>
      </c>
      <c r="AP214" s="1">
        <v>60000</v>
      </c>
      <c r="AQ214" s="1">
        <v>0</v>
      </c>
      <c r="AR214" s="1">
        <v>0</v>
      </c>
      <c r="AS214" s="1">
        <v>0</v>
      </c>
      <c r="AT214" s="1">
        <v>0</v>
      </c>
      <c r="AU214" s="1">
        <v>0</v>
      </c>
      <c r="AV214" s="1">
        <v>0</v>
      </c>
      <c r="AW214" s="1">
        <v>0</v>
      </c>
      <c r="AX214" s="1">
        <v>0</v>
      </c>
      <c r="AY214" s="1">
        <v>0</v>
      </c>
      <c r="AZ214" s="1">
        <v>0</v>
      </c>
      <c r="BA214" s="1">
        <v>0</v>
      </c>
      <c r="BB214" s="1">
        <v>0</v>
      </c>
      <c r="BC214" s="3">
        <v>1</v>
      </c>
      <c r="BD214" s="3">
        <v>1</v>
      </c>
      <c r="BE214" s="3">
        <v>0</v>
      </c>
      <c r="BF214" s="3">
        <v>60000</v>
      </c>
      <c r="BG214" s="241">
        <v>0</v>
      </c>
      <c r="BH214" s="242">
        <v>0</v>
      </c>
      <c r="BI214" s="242">
        <v>0</v>
      </c>
      <c r="BJ214" s="243">
        <v>0</v>
      </c>
      <c r="BK214">
        <v>2</v>
      </c>
      <c r="BL214">
        <v>60</v>
      </c>
      <c r="BM214">
        <v>0</v>
      </c>
      <c r="BN214">
        <v>3060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s="244">
        <v>0</v>
      </c>
      <c r="CJ214" s="244">
        <v>0</v>
      </c>
      <c r="CK214" s="244">
        <v>0</v>
      </c>
      <c r="CL214" s="244">
        <v>0</v>
      </c>
      <c r="CM214" s="241">
        <v>0</v>
      </c>
      <c r="CN214" s="242">
        <v>0</v>
      </c>
      <c r="CO214" s="242">
        <v>0</v>
      </c>
      <c r="CP214" s="243">
        <v>0</v>
      </c>
      <c r="CQ214" s="1">
        <v>20</v>
      </c>
      <c r="CR214" s="1">
        <v>20</v>
      </c>
      <c r="CS214" s="1">
        <v>0</v>
      </c>
      <c r="CT214" s="1">
        <v>2200</v>
      </c>
      <c r="CU214" s="1">
        <v>0</v>
      </c>
      <c r="CV214" s="1">
        <v>0</v>
      </c>
      <c r="CW214" s="1">
        <v>0</v>
      </c>
      <c r="CX214" s="1">
        <v>0</v>
      </c>
      <c r="CY214" s="1">
        <v>13</v>
      </c>
      <c r="CZ214" s="1">
        <v>13</v>
      </c>
      <c r="DA214" s="1">
        <v>0</v>
      </c>
      <c r="DB214" s="1">
        <v>2300</v>
      </c>
      <c r="DC214" s="1">
        <v>0</v>
      </c>
      <c r="DD214" s="1">
        <v>0</v>
      </c>
      <c r="DE214" s="1">
        <v>0</v>
      </c>
      <c r="DF214" s="1">
        <v>0</v>
      </c>
      <c r="DG214" s="1">
        <v>0</v>
      </c>
      <c r="DH214" s="1">
        <v>0</v>
      </c>
      <c r="DI214" s="1">
        <v>0</v>
      </c>
      <c r="DJ214" s="1">
        <v>0</v>
      </c>
      <c r="DK214" s="1">
        <v>0</v>
      </c>
      <c r="DL214" s="1">
        <v>0</v>
      </c>
      <c r="DM214" s="1">
        <v>0</v>
      </c>
      <c r="DN214" s="1">
        <v>0</v>
      </c>
      <c r="DO214" s="244">
        <v>13</v>
      </c>
      <c r="DP214" s="244">
        <v>13</v>
      </c>
      <c r="DQ214" s="244">
        <v>0</v>
      </c>
      <c r="DR214" s="244">
        <v>2300</v>
      </c>
      <c r="DS214" s="241">
        <v>0</v>
      </c>
      <c r="DT214" s="242">
        <v>0</v>
      </c>
      <c r="DU214" s="242">
        <v>0</v>
      </c>
      <c r="DV214" s="243">
        <v>0</v>
      </c>
      <c r="DW214">
        <v>1</v>
      </c>
      <c r="DX214">
        <v>7</v>
      </c>
      <c r="DY214">
        <v>14012</v>
      </c>
      <c r="DZ214">
        <v>3000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s="244">
        <v>0</v>
      </c>
      <c r="EV214" s="244">
        <v>0</v>
      </c>
      <c r="EW214" s="244">
        <v>0</v>
      </c>
      <c r="EX214" s="244">
        <v>0</v>
      </c>
      <c r="EY214" s="241">
        <v>0</v>
      </c>
      <c r="EZ214" s="242">
        <v>0</v>
      </c>
      <c r="FA214" s="242">
        <v>0</v>
      </c>
      <c r="FB214" s="243">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2500</v>
      </c>
      <c r="GU214">
        <v>0</v>
      </c>
      <c r="GV214">
        <v>350</v>
      </c>
      <c r="GW214">
        <v>0</v>
      </c>
      <c r="GX214">
        <v>0</v>
      </c>
      <c r="GY214">
        <v>0</v>
      </c>
      <c r="GZ214">
        <v>0</v>
      </c>
      <c r="HA214">
        <v>0</v>
      </c>
      <c r="HB214">
        <v>0</v>
      </c>
      <c r="HC214">
        <v>0</v>
      </c>
      <c r="HD214">
        <v>0</v>
      </c>
      <c r="HE214">
        <v>0</v>
      </c>
      <c r="HF214">
        <v>0</v>
      </c>
      <c r="HG214">
        <v>0</v>
      </c>
      <c r="HH214">
        <v>0</v>
      </c>
      <c r="HI214">
        <v>0</v>
      </c>
      <c r="HJ214">
        <v>0</v>
      </c>
      <c r="HK214">
        <v>0</v>
      </c>
      <c r="HL214">
        <v>3</v>
      </c>
      <c r="HM214">
        <v>9</v>
      </c>
      <c r="HN214">
        <v>0</v>
      </c>
      <c r="HO214">
        <v>0</v>
      </c>
      <c r="HP214">
        <v>0</v>
      </c>
      <c r="HQ214" s="139">
        <v>2</v>
      </c>
      <c r="HR214" s="140">
        <v>1</v>
      </c>
      <c r="HS214" s="140">
        <v>0</v>
      </c>
      <c r="HT214" s="140">
        <v>0</v>
      </c>
      <c r="HU214" s="140">
        <v>0</v>
      </c>
      <c r="HV214" s="139">
        <v>0</v>
      </c>
      <c r="HW214" s="140">
        <v>0</v>
      </c>
      <c r="HX214" s="140">
        <v>0</v>
      </c>
      <c r="HY214" s="140">
        <v>0</v>
      </c>
      <c r="HZ214" s="140">
        <v>0</v>
      </c>
      <c r="IA214" s="139">
        <v>0</v>
      </c>
      <c r="IB214" s="140">
        <v>0</v>
      </c>
      <c r="IC214" s="140">
        <v>0</v>
      </c>
      <c r="ID214" s="140">
        <v>0</v>
      </c>
      <c r="IE214" s="140">
        <v>0</v>
      </c>
      <c r="IF214" s="139">
        <v>5</v>
      </c>
      <c r="IG214" s="140">
        <v>10</v>
      </c>
      <c r="IH214" s="140">
        <v>0</v>
      </c>
      <c r="II214" s="140">
        <v>0</v>
      </c>
      <c r="IJ214" s="140">
        <v>0</v>
      </c>
      <c r="IK214" s="140">
        <v>1</v>
      </c>
      <c r="IL214" s="140">
        <v>0</v>
      </c>
      <c r="IM214" s="140">
        <v>0</v>
      </c>
      <c r="IN214" s="139">
        <v>1</v>
      </c>
      <c r="IO214" s="140">
        <v>0</v>
      </c>
      <c r="IP214" s="140">
        <v>0</v>
      </c>
      <c r="IQ214" s="140">
        <v>0</v>
      </c>
      <c r="IR214" s="141">
        <v>0</v>
      </c>
      <c r="IS214" s="139">
        <v>3</v>
      </c>
      <c r="IT214" s="141">
        <v>9</v>
      </c>
      <c r="IU214" s="141">
        <v>12</v>
      </c>
      <c r="IV214" s="141">
        <v>3</v>
      </c>
      <c r="IW214" s="180">
        <v>15</v>
      </c>
      <c r="IX214" s="182">
        <v>0.66666666666666663</v>
      </c>
      <c r="IY214" s="182">
        <v>0.2</v>
      </c>
      <c r="IZ214" s="183">
        <v>2</v>
      </c>
      <c r="JA214" s="140" t="s">
        <v>541</v>
      </c>
      <c r="JB214" s="140">
        <v>0</v>
      </c>
      <c r="JC214" s="1" t="s">
        <v>426</v>
      </c>
      <c r="JD214" s="1" t="s">
        <v>427</v>
      </c>
      <c r="JE214" s="1" t="s">
        <v>427</v>
      </c>
      <c r="JF214" s="1" t="s">
        <v>427</v>
      </c>
      <c r="JG214" s="140" t="s">
        <v>541</v>
      </c>
      <c r="JH214" s="1">
        <v>0</v>
      </c>
      <c r="JI214" s="284"/>
      <c r="JM214" s="261"/>
      <c r="JN214" s="262"/>
      <c r="JO214" s="284"/>
      <c r="JP214" s="284"/>
    </row>
    <row r="215" spans="1:276" x14ac:dyDescent="0.25">
      <c r="A215" s="2">
        <f>IF(OR('Table 1'!$L$2="All Regions",'Table 1'!$L$2=" "), 1,IF('Table 1'!$L$2='DATA TEMPLATE 1617'!L215,1,0))</f>
        <v>1</v>
      </c>
      <c r="B215" s="2">
        <f>IF(OR('Table 1'!$L$3="All Disciplines",'Table 1'!$L$3=" "), 1,IF('Table 1'!$L$3='DATA TEMPLATE 1617'!M215,1,0))</f>
        <v>1</v>
      </c>
      <c r="C215" s="2">
        <f>IF(OR('Table 1'!$L$4="All Organisations",'Table 1'!$L$4=" "), 1,IF('Table 1'!$L$4='DATA TEMPLATE 1617'!N215,1,0))</f>
        <v>1</v>
      </c>
      <c r="D215" s="2">
        <f t="shared" si="9"/>
        <v>3</v>
      </c>
      <c r="E215" s="236">
        <f>IF('Table 2'!$L$2="All Diverse Led",$IZ215,IF('Table 2'!$L$2='DATA TEMPLATE 1617'!JG215,4,0))</f>
        <v>0</v>
      </c>
      <c r="F215" s="236">
        <f>IF('Table 2'!$L$2="All Diverse Led",$IZ215,IF('Table 2'!$L$2='DATA TEMPLATE 1617'!JH215,4,0))</f>
        <v>0</v>
      </c>
      <c r="G215" s="237">
        <f t="shared" si="10"/>
        <v>0</v>
      </c>
      <c r="H215" s="1" t="s">
        <v>471</v>
      </c>
      <c r="I215" s="1">
        <v>0</v>
      </c>
      <c r="J215" s="1" t="b">
        <v>0</v>
      </c>
      <c r="K215" s="284">
        <v>213</v>
      </c>
      <c r="L215" t="s">
        <v>445</v>
      </c>
      <c r="M215" t="s">
        <v>437</v>
      </c>
      <c r="N215" s="323" t="s">
        <v>459</v>
      </c>
      <c r="O215" s="76">
        <v>120681</v>
      </c>
      <c r="P215" s="76">
        <v>60997</v>
      </c>
      <c r="Q215" s="76">
        <v>66468</v>
      </c>
      <c r="R215" s="76">
        <v>0</v>
      </c>
      <c r="S215" s="76">
        <v>0</v>
      </c>
      <c r="T215" s="76">
        <v>248146</v>
      </c>
      <c r="U215">
        <v>187073</v>
      </c>
      <c r="V215">
        <v>6520</v>
      </c>
      <c r="W215">
        <v>0</v>
      </c>
      <c r="X215">
        <v>15980</v>
      </c>
      <c r="Y215">
        <v>45223</v>
      </c>
      <c r="AB215">
        <v>36844</v>
      </c>
      <c r="AC215">
        <v>13067</v>
      </c>
      <c r="AD215">
        <v>304707</v>
      </c>
      <c r="AE215" s="1">
        <v>53</v>
      </c>
      <c r="AF215" s="1">
        <v>37</v>
      </c>
      <c r="AG215" s="1">
        <v>652</v>
      </c>
      <c r="AH215" s="1">
        <v>4707</v>
      </c>
      <c r="AI215" s="1">
        <v>0</v>
      </c>
      <c r="AJ215" s="1">
        <v>0</v>
      </c>
      <c r="AK215" s="1">
        <v>0</v>
      </c>
      <c r="AL215" s="1">
        <v>0</v>
      </c>
      <c r="AM215" s="1">
        <v>0</v>
      </c>
      <c r="AN215" s="1">
        <v>0</v>
      </c>
      <c r="AO215" s="1">
        <v>0</v>
      </c>
      <c r="AP215" s="1">
        <v>0</v>
      </c>
      <c r="AQ215" s="1">
        <v>1</v>
      </c>
      <c r="AR215" s="1">
        <v>1</v>
      </c>
      <c r="AS215" s="1">
        <v>0</v>
      </c>
      <c r="AT215" s="1">
        <v>50</v>
      </c>
      <c r="AU215" s="1">
        <v>0</v>
      </c>
      <c r="AV215" s="1">
        <v>0</v>
      </c>
      <c r="AW215" s="1">
        <v>0</v>
      </c>
      <c r="AX215" s="1">
        <v>0</v>
      </c>
      <c r="AY215" s="1">
        <v>0</v>
      </c>
      <c r="AZ215" s="1">
        <v>0</v>
      </c>
      <c r="BA215" s="1">
        <v>0</v>
      </c>
      <c r="BB215" s="1">
        <v>0</v>
      </c>
      <c r="BC215" s="3">
        <v>0</v>
      </c>
      <c r="BD215" s="3">
        <v>0</v>
      </c>
      <c r="BE215" s="3">
        <v>0</v>
      </c>
      <c r="BF215" s="3">
        <v>0</v>
      </c>
      <c r="BG215" s="241">
        <v>1</v>
      </c>
      <c r="BH215" s="242">
        <v>1</v>
      </c>
      <c r="BI215" s="242">
        <v>0</v>
      </c>
      <c r="BJ215" s="243">
        <v>50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s="244">
        <v>0</v>
      </c>
      <c r="CJ215" s="244">
        <v>0</v>
      </c>
      <c r="CK215" s="244">
        <v>0</v>
      </c>
      <c r="CL215" s="244">
        <v>0</v>
      </c>
      <c r="CM215" s="241">
        <v>0</v>
      </c>
      <c r="CN215" s="242">
        <v>0</v>
      </c>
      <c r="CO215" s="242">
        <v>0</v>
      </c>
      <c r="CP215" s="243">
        <v>0</v>
      </c>
      <c r="CQ215" s="1">
        <v>0</v>
      </c>
      <c r="CR215" s="1">
        <v>0</v>
      </c>
      <c r="CS215" s="1">
        <v>0</v>
      </c>
      <c r="CT215" s="1">
        <v>0</v>
      </c>
      <c r="CU215" s="1">
        <v>0</v>
      </c>
      <c r="CV215" s="1">
        <v>0</v>
      </c>
      <c r="CW215" s="1">
        <v>0</v>
      </c>
      <c r="CX215" s="1">
        <v>0</v>
      </c>
      <c r="CY215" s="1">
        <v>0</v>
      </c>
      <c r="CZ215" s="1">
        <v>0</v>
      </c>
      <c r="DA215" s="1">
        <v>0</v>
      </c>
      <c r="DB215" s="1">
        <v>0</v>
      </c>
      <c r="DC215" s="1">
        <v>0</v>
      </c>
      <c r="DD215" s="1">
        <v>0</v>
      </c>
      <c r="DE215" s="1">
        <v>0</v>
      </c>
      <c r="DF215" s="1">
        <v>0</v>
      </c>
      <c r="DG215" s="1">
        <v>0</v>
      </c>
      <c r="DH215" s="1">
        <v>0</v>
      </c>
      <c r="DI215" s="1">
        <v>0</v>
      </c>
      <c r="DJ215" s="1">
        <v>0</v>
      </c>
      <c r="DK215" s="1">
        <v>0</v>
      </c>
      <c r="DL215" s="1">
        <v>0</v>
      </c>
      <c r="DM215" s="1">
        <v>0</v>
      </c>
      <c r="DN215" s="1">
        <v>0</v>
      </c>
      <c r="DO215" s="244">
        <v>0</v>
      </c>
      <c r="DP215" s="244">
        <v>0</v>
      </c>
      <c r="DQ215" s="244">
        <v>0</v>
      </c>
      <c r="DR215" s="244">
        <v>0</v>
      </c>
      <c r="DS215" s="241">
        <v>0</v>
      </c>
      <c r="DT215" s="242">
        <v>0</v>
      </c>
      <c r="DU215" s="242">
        <v>0</v>
      </c>
      <c r="DV215" s="243">
        <v>0</v>
      </c>
      <c r="DW215">
        <v>5</v>
      </c>
      <c r="DX215">
        <v>5</v>
      </c>
      <c r="DY215">
        <v>156</v>
      </c>
      <c r="DZ215">
        <v>725</v>
      </c>
      <c r="EA215">
        <v>0</v>
      </c>
      <c r="EB215">
        <v>0</v>
      </c>
      <c r="EC215">
        <v>0</v>
      </c>
      <c r="ED215">
        <v>0</v>
      </c>
      <c r="EE215">
        <v>0</v>
      </c>
      <c r="EF215">
        <v>0</v>
      </c>
      <c r="EG215">
        <v>0</v>
      </c>
      <c r="EH215">
        <v>0</v>
      </c>
      <c r="EI215">
        <v>1</v>
      </c>
      <c r="EJ215">
        <v>1</v>
      </c>
      <c r="EK215">
        <v>0</v>
      </c>
      <c r="EL215">
        <v>35</v>
      </c>
      <c r="EM215">
        <v>0</v>
      </c>
      <c r="EN215">
        <v>0</v>
      </c>
      <c r="EO215">
        <v>0</v>
      </c>
      <c r="EP215">
        <v>0</v>
      </c>
      <c r="EQ215">
        <v>0</v>
      </c>
      <c r="ER215">
        <v>0</v>
      </c>
      <c r="ES215">
        <v>0</v>
      </c>
      <c r="ET215">
        <v>0</v>
      </c>
      <c r="EU215" s="244">
        <v>0</v>
      </c>
      <c r="EV215" s="244">
        <v>0</v>
      </c>
      <c r="EW215" s="244">
        <v>0</v>
      </c>
      <c r="EX215" s="244">
        <v>0</v>
      </c>
      <c r="EY215" s="241">
        <v>1</v>
      </c>
      <c r="EZ215" s="242">
        <v>1</v>
      </c>
      <c r="FA215" s="242">
        <v>0</v>
      </c>
      <c r="FB215" s="243">
        <v>35</v>
      </c>
      <c r="FC215">
        <v>0</v>
      </c>
      <c r="FD215">
        <v>0</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0</v>
      </c>
      <c r="HF215">
        <v>0</v>
      </c>
      <c r="HG215">
        <v>0</v>
      </c>
      <c r="HH215">
        <v>0</v>
      </c>
      <c r="HI215">
        <v>0</v>
      </c>
      <c r="HJ215">
        <v>0</v>
      </c>
      <c r="HK215">
        <v>0</v>
      </c>
      <c r="HL215">
        <v>4</v>
      </c>
      <c r="HM215">
        <v>1</v>
      </c>
      <c r="HN215">
        <v>0</v>
      </c>
      <c r="HO215">
        <v>0</v>
      </c>
      <c r="HP215">
        <v>0</v>
      </c>
      <c r="HQ215" s="139">
        <v>1</v>
      </c>
      <c r="HR215" s="140">
        <v>0</v>
      </c>
      <c r="HS215" s="140">
        <v>0</v>
      </c>
      <c r="HT215" s="140">
        <v>0</v>
      </c>
      <c r="HU215" s="140">
        <v>0</v>
      </c>
      <c r="HV215" s="139">
        <v>1</v>
      </c>
      <c r="HW215" s="140">
        <v>0</v>
      </c>
      <c r="HX215" s="140">
        <v>0</v>
      </c>
      <c r="HY215" s="140">
        <v>0</v>
      </c>
      <c r="HZ215" s="140">
        <v>0</v>
      </c>
      <c r="IA215" s="139">
        <v>0</v>
      </c>
      <c r="IB215" s="140">
        <v>0</v>
      </c>
      <c r="IC215" s="140">
        <v>0</v>
      </c>
      <c r="ID215" s="140">
        <v>0</v>
      </c>
      <c r="IE215" s="140">
        <v>0</v>
      </c>
      <c r="IF215" s="139">
        <v>6</v>
      </c>
      <c r="IG215" s="140">
        <v>1</v>
      </c>
      <c r="IH215" s="140">
        <v>0</v>
      </c>
      <c r="II215" s="140">
        <v>0</v>
      </c>
      <c r="IJ215" s="140">
        <v>0</v>
      </c>
      <c r="IK215" s="140">
        <v>0</v>
      </c>
      <c r="IL215" s="140">
        <v>0</v>
      </c>
      <c r="IM215" s="140">
        <v>0</v>
      </c>
      <c r="IN215" s="139">
        <v>0</v>
      </c>
      <c r="IO215" s="140">
        <v>0</v>
      </c>
      <c r="IP215" s="140">
        <v>0</v>
      </c>
      <c r="IQ215" s="140">
        <v>0</v>
      </c>
      <c r="IR215" s="141">
        <v>0</v>
      </c>
      <c r="IS215" s="139">
        <v>0</v>
      </c>
      <c r="IT215" s="141">
        <v>0</v>
      </c>
      <c r="IU215" s="141">
        <v>5</v>
      </c>
      <c r="IV215" s="141">
        <v>2</v>
      </c>
      <c r="IW215" s="180">
        <v>7</v>
      </c>
      <c r="IX215" s="182">
        <v>0</v>
      </c>
      <c r="IY215" s="182">
        <v>0</v>
      </c>
      <c r="IZ215" s="183">
        <v>0</v>
      </c>
      <c r="JA215" s="140">
        <v>0</v>
      </c>
      <c r="JB215" s="140">
        <v>0</v>
      </c>
      <c r="JC215" s="1" t="s">
        <v>427</v>
      </c>
      <c r="JD215" s="1" t="s">
        <v>426</v>
      </c>
      <c r="JE215" s="1" t="s">
        <v>427</v>
      </c>
      <c r="JF215" s="1" t="s">
        <v>427</v>
      </c>
      <c r="JG215" s="1">
        <v>0</v>
      </c>
      <c r="JH215" s="1">
        <v>0</v>
      </c>
      <c r="JI215" s="284"/>
      <c r="JM215" s="261"/>
      <c r="JN215" s="262"/>
      <c r="JO215" s="284"/>
      <c r="JP215" s="284"/>
    </row>
    <row r="216" spans="1:276" x14ac:dyDescent="0.25">
      <c r="A216" s="2">
        <f>IF(OR('Table 1'!$L$2="All Regions",'Table 1'!$L$2=" "), 1,IF('Table 1'!$L$2='DATA TEMPLATE 1617'!L216,1,0))</f>
        <v>1</v>
      </c>
      <c r="B216" s="2">
        <f>IF(OR('Table 1'!$L$3="All Disciplines",'Table 1'!$L$3=" "), 1,IF('Table 1'!$L$3='DATA TEMPLATE 1617'!M216,1,0))</f>
        <v>1</v>
      </c>
      <c r="C216" s="2">
        <f>IF(OR('Table 1'!$L$4="All Organisations",'Table 1'!$L$4=" "), 1,IF('Table 1'!$L$4='DATA TEMPLATE 1617'!N216,1,0))</f>
        <v>1</v>
      </c>
      <c r="D216" s="2">
        <f t="shared" si="9"/>
        <v>3</v>
      </c>
      <c r="E216" s="236">
        <f>IF('Table 2'!$L$2="All Diverse Led",$IZ216,IF('Table 2'!$L$2='DATA TEMPLATE 1617'!JG216,4,0))</f>
        <v>0</v>
      </c>
      <c r="F216" s="236">
        <f>IF('Table 2'!$L$2="All Diverse Led",$IZ216,IF('Table 2'!$L$2='DATA TEMPLATE 1617'!JH216,4,0))</f>
        <v>0</v>
      </c>
      <c r="G216" s="237">
        <f t="shared" si="10"/>
        <v>0</v>
      </c>
      <c r="H216" s="1" t="s">
        <v>471</v>
      </c>
      <c r="I216" s="1">
        <v>0</v>
      </c>
      <c r="J216" s="1" t="b">
        <v>0</v>
      </c>
      <c r="K216" s="284">
        <v>214</v>
      </c>
      <c r="L216" t="s">
        <v>445</v>
      </c>
      <c r="M216" t="s">
        <v>436</v>
      </c>
      <c r="N216" s="323" t="s">
        <v>458</v>
      </c>
      <c r="O216" s="76">
        <v>24255</v>
      </c>
      <c r="P216" s="76">
        <v>60406</v>
      </c>
      <c r="Q216" s="76">
        <v>1252</v>
      </c>
      <c r="R216" s="76">
        <v>0</v>
      </c>
      <c r="S216" s="76">
        <v>0</v>
      </c>
      <c r="T216" s="76">
        <v>85913</v>
      </c>
      <c r="U216">
        <v>25182</v>
      </c>
      <c r="V216">
        <v>0</v>
      </c>
      <c r="W216">
        <v>0</v>
      </c>
      <c r="X216">
        <v>0</v>
      </c>
      <c r="Y216">
        <v>0</v>
      </c>
      <c r="AB216">
        <v>44766</v>
      </c>
      <c r="AC216">
        <v>18227</v>
      </c>
      <c r="AD216">
        <v>88175</v>
      </c>
      <c r="AE216" s="1">
        <v>0</v>
      </c>
      <c r="AF216" s="1">
        <v>0</v>
      </c>
      <c r="AG216" s="1">
        <v>0</v>
      </c>
      <c r="AH216" s="1">
        <v>0</v>
      </c>
      <c r="AI216" s="1">
        <v>0</v>
      </c>
      <c r="AJ216" s="1">
        <v>0</v>
      </c>
      <c r="AK216" s="1">
        <v>0</v>
      </c>
      <c r="AL216" s="1">
        <v>0</v>
      </c>
      <c r="AM216" s="1">
        <v>0</v>
      </c>
      <c r="AN216" s="1">
        <v>0</v>
      </c>
      <c r="AO216" s="1">
        <v>0</v>
      </c>
      <c r="AP216" s="1">
        <v>0</v>
      </c>
      <c r="AQ216" s="1">
        <v>0</v>
      </c>
      <c r="AR216" s="1">
        <v>0</v>
      </c>
      <c r="AS216" s="1">
        <v>0</v>
      </c>
      <c r="AT216" s="1">
        <v>0</v>
      </c>
      <c r="AU216" s="1">
        <v>0</v>
      </c>
      <c r="AV216" s="1">
        <v>0</v>
      </c>
      <c r="AW216" s="1">
        <v>0</v>
      </c>
      <c r="AX216" s="1">
        <v>0</v>
      </c>
      <c r="AY216" s="1">
        <v>0</v>
      </c>
      <c r="AZ216" s="1">
        <v>0</v>
      </c>
      <c r="BA216" s="1">
        <v>0</v>
      </c>
      <c r="BB216" s="1">
        <v>0</v>
      </c>
      <c r="BC216" s="3">
        <v>0</v>
      </c>
      <c r="BD216" s="3">
        <v>0</v>
      </c>
      <c r="BE216" s="3">
        <v>0</v>
      </c>
      <c r="BF216" s="3">
        <v>0</v>
      </c>
      <c r="BG216" s="241">
        <v>0</v>
      </c>
      <c r="BH216" s="242">
        <v>0</v>
      </c>
      <c r="BI216" s="242">
        <v>0</v>
      </c>
      <c r="BJ216" s="243">
        <v>0</v>
      </c>
      <c r="BK216">
        <v>17</v>
      </c>
      <c r="BL216">
        <v>130</v>
      </c>
      <c r="BM216">
        <v>12170</v>
      </c>
      <c r="BN216">
        <v>0</v>
      </c>
      <c r="BO216">
        <v>0</v>
      </c>
      <c r="BP216">
        <v>0</v>
      </c>
      <c r="BQ216">
        <v>0</v>
      </c>
      <c r="BR216">
        <v>0</v>
      </c>
      <c r="BS216">
        <v>5</v>
      </c>
      <c r="BT216">
        <v>54</v>
      </c>
      <c r="BU216">
        <v>44450</v>
      </c>
      <c r="BV216">
        <v>0</v>
      </c>
      <c r="BW216">
        <v>0</v>
      </c>
      <c r="BX216">
        <v>0</v>
      </c>
      <c r="BY216">
        <v>0</v>
      </c>
      <c r="BZ216">
        <v>0</v>
      </c>
      <c r="CA216">
        <v>0</v>
      </c>
      <c r="CB216">
        <v>0</v>
      </c>
      <c r="CC216">
        <v>0</v>
      </c>
      <c r="CD216">
        <v>0</v>
      </c>
      <c r="CE216">
        <v>0</v>
      </c>
      <c r="CF216">
        <v>0</v>
      </c>
      <c r="CG216">
        <v>0</v>
      </c>
      <c r="CH216">
        <v>0</v>
      </c>
      <c r="CI216" s="244">
        <v>5</v>
      </c>
      <c r="CJ216" s="244">
        <v>54</v>
      </c>
      <c r="CK216" s="244">
        <v>44450</v>
      </c>
      <c r="CL216" s="244">
        <v>0</v>
      </c>
      <c r="CM216" s="241">
        <v>0</v>
      </c>
      <c r="CN216" s="242">
        <v>0</v>
      </c>
      <c r="CO216" s="242">
        <v>0</v>
      </c>
      <c r="CP216" s="243">
        <v>0</v>
      </c>
      <c r="CQ216" s="1">
        <v>0</v>
      </c>
      <c r="CR216" s="1">
        <v>0</v>
      </c>
      <c r="CS216" s="1">
        <v>0</v>
      </c>
      <c r="CT216" s="1">
        <v>0</v>
      </c>
      <c r="CU216" s="1">
        <v>0</v>
      </c>
      <c r="CV216" s="1">
        <v>0</v>
      </c>
      <c r="CW216" s="1">
        <v>0</v>
      </c>
      <c r="CX216" s="1">
        <v>0</v>
      </c>
      <c r="CY216" s="1">
        <v>0</v>
      </c>
      <c r="CZ216" s="1">
        <v>0</v>
      </c>
      <c r="DA216" s="1">
        <v>0</v>
      </c>
      <c r="DB216" s="1">
        <v>0</v>
      </c>
      <c r="DC216" s="1">
        <v>0</v>
      </c>
      <c r="DD216" s="1">
        <v>0</v>
      </c>
      <c r="DE216" s="1">
        <v>0</v>
      </c>
      <c r="DF216" s="1">
        <v>0</v>
      </c>
      <c r="DG216" s="1">
        <v>0</v>
      </c>
      <c r="DH216" s="1">
        <v>0</v>
      </c>
      <c r="DI216" s="1">
        <v>0</v>
      </c>
      <c r="DJ216" s="1">
        <v>0</v>
      </c>
      <c r="DK216" s="1">
        <v>0</v>
      </c>
      <c r="DL216" s="1">
        <v>0</v>
      </c>
      <c r="DM216" s="1">
        <v>0</v>
      </c>
      <c r="DN216" s="1">
        <v>0</v>
      </c>
      <c r="DO216" s="244">
        <v>0</v>
      </c>
      <c r="DP216" s="244">
        <v>0</v>
      </c>
      <c r="DQ216" s="244">
        <v>0</v>
      </c>
      <c r="DR216" s="244">
        <v>0</v>
      </c>
      <c r="DS216" s="241">
        <v>0</v>
      </c>
      <c r="DT216" s="242">
        <v>0</v>
      </c>
      <c r="DU216" s="242">
        <v>0</v>
      </c>
      <c r="DV216" s="243">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s="244">
        <v>0</v>
      </c>
      <c r="EV216" s="244">
        <v>0</v>
      </c>
      <c r="EW216" s="244">
        <v>0</v>
      </c>
      <c r="EX216" s="244">
        <v>0</v>
      </c>
      <c r="EY216" s="241">
        <v>0</v>
      </c>
      <c r="EZ216" s="242">
        <v>0</v>
      </c>
      <c r="FA216" s="242">
        <v>0</v>
      </c>
      <c r="FB216" s="243">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0</v>
      </c>
      <c r="HI216">
        <v>0</v>
      </c>
      <c r="HJ216">
        <v>0</v>
      </c>
      <c r="HK216">
        <v>0</v>
      </c>
      <c r="HL216">
        <v>0</v>
      </c>
      <c r="HM216">
        <v>3</v>
      </c>
      <c r="HN216">
        <v>0</v>
      </c>
      <c r="HO216">
        <v>0</v>
      </c>
      <c r="HP216">
        <v>0</v>
      </c>
      <c r="HQ216" s="139">
        <v>0</v>
      </c>
      <c r="HR216" s="140">
        <v>0</v>
      </c>
      <c r="HS216" s="140">
        <v>0</v>
      </c>
      <c r="HT216" s="140">
        <v>0</v>
      </c>
      <c r="HU216" s="140">
        <v>0</v>
      </c>
      <c r="HV216" s="139">
        <v>0</v>
      </c>
      <c r="HW216" s="140">
        <v>0</v>
      </c>
      <c r="HX216" s="140">
        <v>0</v>
      </c>
      <c r="HY216" s="140">
        <v>0</v>
      </c>
      <c r="HZ216" s="140">
        <v>0</v>
      </c>
      <c r="IA216" s="139">
        <v>0</v>
      </c>
      <c r="IB216" s="140">
        <v>0</v>
      </c>
      <c r="IC216" s="140">
        <v>0</v>
      </c>
      <c r="ID216" s="140">
        <v>0</v>
      </c>
      <c r="IE216" s="140">
        <v>0</v>
      </c>
      <c r="IF216" s="139">
        <v>0</v>
      </c>
      <c r="IG216" s="140">
        <v>3</v>
      </c>
      <c r="IH216" s="140">
        <v>0</v>
      </c>
      <c r="II216" s="140">
        <v>0</v>
      </c>
      <c r="IJ216" s="140">
        <v>0</v>
      </c>
      <c r="IK216" s="140">
        <v>0</v>
      </c>
      <c r="IL216" s="140">
        <v>0</v>
      </c>
      <c r="IM216" s="140">
        <v>0</v>
      </c>
      <c r="IN216" s="139">
        <v>0</v>
      </c>
      <c r="IO216" s="140">
        <v>0</v>
      </c>
      <c r="IP216" s="140">
        <v>0</v>
      </c>
      <c r="IQ216" s="140">
        <v>0</v>
      </c>
      <c r="IR216" s="141">
        <v>0</v>
      </c>
      <c r="IS216" s="139">
        <v>1</v>
      </c>
      <c r="IT216" s="141">
        <v>0</v>
      </c>
      <c r="IU216" s="141">
        <v>3</v>
      </c>
      <c r="IV216" s="141">
        <v>0</v>
      </c>
      <c r="IW216" s="180">
        <v>3</v>
      </c>
      <c r="IX216" s="182">
        <v>0</v>
      </c>
      <c r="IY216" s="182">
        <v>0.33333333333333331</v>
      </c>
      <c r="IZ216" s="183">
        <v>0</v>
      </c>
      <c r="JA216" s="140">
        <v>0</v>
      </c>
      <c r="JB216" s="140">
        <v>0</v>
      </c>
      <c r="JC216" s="1" t="s">
        <v>427</v>
      </c>
      <c r="JD216" s="1" t="s">
        <v>427</v>
      </c>
      <c r="JE216" s="1" t="s">
        <v>427</v>
      </c>
      <c r="JF216" s="1" t="s">
        <v>427</v>
      </c>
      <c r="JG216" s="1">
        <v>0</v>
      </c>
      <c r="JH216" s="1">
        <v>0</v>
      </c>
      <c r="JI216" s="284"/>
      <c r="JM216" s="261"/>
      <c r="JN216" s="262"/>
      <c r="JO216" s="284"/>
      <c r="JP216" s="284"/>
    </row>
    <row r="217" spans="1:276" x14ac:dyDescent="0.25">
      <c r="A217" s="2">
        <f>IF(OR('Table 1'!$L$2="All Regions",'Table 1'!$L$2=" "), 1,IF('Table 1'!$L$2='DATA TEMPLATE 1617'!L217,1,0))</f>
        <v>1</v>
      </c>
      <c r="B217" s="2">
        <f>IF(OR('Table 1'!$L$3="All Disciplines",'Table 1'!$L$3=" "), 1,IF('Table 1'!$L$3='DATA TEMPLATE 1617'!M217,1,0))</f>
        <v>1</v>
      </c>
      <c r="C217" s="2">
        <f>IF(OR('Table 1'!$L$4="All Organisations",'Table 1'!$L$4=" "), 1,IF('Table 1'!$L$4='DATA TEMPLATE 1617'!N217,1,0))</f>
        <v>1</v>
      </c>
      <c r="D217" s="2">
        <f t="shared" si="9"/>
        <v>3</v>
      </c>
      <c r="E217" s="236">
        <f>IF('Table 2'!$L$2="All Diverse Led",$IZ217,IF('Table 2'!$L$2='DATA TEMPLATE 1617'!JG217,4,0))</f>
        <v>0</v>
      </c>
      <c r="F217" s="236">
        <f>IF('Table 2'!$L$2="All Diverse Led",$IZ217,IF('Table 2'!$L$2='DATA TEMPLATE 1617'!JH217,4,0))</f>
        <v>0</v>
      </c>
      <c r="G217" s="237">
        <f t="shared" si="10"/>
        <v>0</v>
      </c>
      <c r="H217" s="1" t="s">
        <v>471</v>
      </c>
      <c r="I217" s="1">
        <v>0</v>
      </c>
      <c r="J217" s="1" t="b">
        <v>0</v>
      </c>
      <c r="K217" s="284">
        <v>215</v>
      </c>
      <c r="L217" t="s">
        <v>445</v>
      </c>
      <c r="M217" t="s">
        <v>443</v>
      </c>
      <c r="N217" s="323" t="s">
        <v>460</v>
      </c>
      <c r="O217" s="76">
        <v>1065071</v>
      </c>
      <c r="P217" s="76">
        <v>703856</v>
      </c>
      <c r="Q217" s="76">
        <v>52606</v>
      </c>
      <c r="R217" s="76">
        <v>25000</v>
      </c>
      <c r="S217" s="76">
        <v>0</v>
      </c>
      <c r="T217" s="76">
        <v>1846533</v>
      </c>
      <c r="U217">
        <v>460908</v>
      </c>
      <c r="V217">
        <v>83420</v>
      </c>
      <c r="W217">
        <v>301641</v>
      </c>
      <c r="X217">
        <v>10000</v>
      </c>
      <c r="Y217">
        <v>9600</v>
      </c>
      <c r="AB217">
        <v>767223</v>
      </c>
      <c r="AC217">
        <v>61401</v>
      </c>
      <c r="AD217">
        <v>1694193</v>
      </c>
      <c r="AE217" s="1">
        <v>36</v>
      </c>
      <c r="AF217" s="1">
        <v>58</v>
      </c>
      <c r="AG217" s="1">
        <v>4566</v>
      </c>
      <c r="AH217" s="1">
        <v>0</v>
      </c>
      <c r="AI217" s="1">
        <v>0</v>
      </c>
      <c r="AJ217" s="1">
        <v>0</v>
      </c>
      <c r="AK217" s="1">
        <v>0</v>
      </c>
      <c r="AL217" s="1">
        <v>0</v>
      </c>
      <c r="AM217" s="1">
        <v>0</v>
      </c>
      <c r="AN217" s="1">
        <v>0</v>
      </c>
      <c r="AO217" s="1">
        <v>0</v>
      </c>
      <c r="AP217" s="1">
        <v>0</v>
      </c>
      <c r="AQ217" s="1">
        <v>4</v>
      </c>
      <c r="AR217" s="1">
        <v>14</v>
      </c>
      <c r="AS217" s="1">
        <v>1561</v>
      </c>
      <c r="AT217" s="1">
        <v>0</v>
      </c>
      <c r="AU217" s="1">
        <v>0</v>
      </c>
      <c r="AV217" s="1">
        <v>0</v>
      </c>
      <c r="AW217" s="1">
        <v>0</v>
      </c>
      <c r="AX217" s="1">
        <v>0</v>
      </c>
      <c r="AY217" s="1">
        <v>0</v>
      </c>
      <c r="AZ217" s="1">
        <v>0</v>
      </c>
      <c r="BA217" s="1">
        <v>0</v>
      </c>
      <c r="BB217" s="1">
        <v>0</v>
      </c>
      <c r="BC217" s="3">
        <v>0</v>
      </c>
      <c r="BD217" s="3">
        <v>0</v>
      </c>
      <c r="BE217" s="3">
        <v>0</v>
      </c>
      <c r="BF217" s="3">
        <v>0</v>
      </c>
      <c r="BG217" s="241">
        <v>4</v>
      </c>
      <c r="BH217" s="242">
        <v>14</v>
      </c>
      <c r="BI217" s="242">
        <v>1561</v>
      </c>
      <c r="BJ217" s="243">
        <v>0</v>
      </c>
      <c r="BK217">
        <v>2</v>
      </c>
      <c r="BL217">
        <v>316</v>
      </c>
      <c r="BM217">
        <v>0</v>
      </c>
      <c r="BN217">
        <v>60500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s="244">
        <v>0</v>
      </c>
      <c r="CJ217" s="244">
        <v>0</v>
      </c>
      <c r="CK217" s="244">
        <v>0</v>
      </c>
      <c r="CL217" s="244">
        <v>0</v>
      </c>
      <c r="CM217" s="241">
        <v>0</v>
      </c>
      <c r="CN217" s="242">
        <v>0</v>
      </c>
      <c r="CO217" s="242">
        <v>0</v>
      </c>
      <c r="CP217" s="243">
        <v>0</v>
      </c>
      <c r="CQ217" s="1">
        <v>0</v>
      </c>
      <c r="CR217" s="1">
        <v>0</v>
      </c>
      <c r="CS217" s="1">
        <v>0</v>
      </c>
      <c r="CT217" s="1">
        <v>0</v>
      </c>
      <c r="CU217" s="1">
        <v>0</v>
      </c>
      <c r="CV217" s="1">
        <v>0</v>
      </c>
      <c r="CW217" s="1">
        <v>0</v>
      </c>
      <c r="CX217" s="1">
        <v>0</v>
      </c>
      <c r="CY217" s="1">
        <v>0</v>
      </c>
      <c r="CZ217" s="1">
        <v>0</v>
      </c>
      <c r="DA217" s="1">
        <v>0</v>
      </c>
      <c r="DB217" s="1">
        <v>0</v>
      </c>
      <c r="DC217" s="1">
        <v>0</v>
      </c>
      <c r="DD217" s="1">
        <v>0</v>
      </c>
      <c r="DE217" s="1">
        <v>0</v>
      </c>
      <c r="DF217" s="1">
        <v>0</v>
      </c>
      <c r="DG217" s="1">
        <v>0</v>
      </c>
      <c r="DH217" s="1">
        <v>0</v>
      </c>
      <c r="DI217" s="1">
        <v>0</v>
      </c>
      <c r="DJ217" s="1">
        <v>0</v>
      </c>
      <c r="DK217" s="1">
        <v>0</v>
      </c>
      <c r="DL217" s="1">
        <v>0</v>
      </c>
      <c r="DM217" s="1">
        <v>0</v>
      </c>
      <c r="DN217" s="1">
        <v>0</v>
      </c>
      <c r="DO217" s="244">
        <v>0</v>
      </c>
      <c r="DP217" s="244">
        <v>0</v>
      </c>
      <c r="DQ217" s="244">
        <v>0</v>
      </c>
      <c r="DR217" s="244">
        <v>0</v>
      </c>
      <c r="DS217" s="241">
        <v>0</v>
      </c>
      <c r="DT217" s="242">
        <v>0</v>
      </c>
      <c r="DU217" s="242">
        <v>0</v>
      </c>
      <c r="DV217" s="243">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s="244">
        <v>0</v>
      </c>
      <c r="EV217" s="244">
        <v>0</v>
      </c>
      <c r="EW217" s="244">
        <v>0</v>
      </c>
      <c r="EX217" s="244">
        <v>0</v>
      </c>
      <c r="EY217" s="241">
        <v>0</v>
      </c>
      <c r="EZ217" s="242">
        <v>0</v>
      </c>
      <c r="FA217" s="242">
        <v>0</v>
      </c>
      <c r="FB217" s="243">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0</v>
      </c>
      <c r="HH217">
        <v>0</v>
      </c>
      <c r="HI217">
        <v>0</v>
      </c>
      <c r="HJ217">
        <v>0</v>
      </c>
      <c r="HK217">
        <v>0</v>
      </c>
      <c r="HL217">
        <v>4</v>
      </c>
      <c r="HM217">
        <v>6</v>
      </c>
      <c r="HN217">
        <v>0</v>
      </c>
      <c r="HO217">
        <v>0</v>
      </c>
      <c r="HP217">
        <v>0</v>
      </c>
      <c r="HQ217" s="139">
        <v>3</v>
      </c>
      <c r="HR217" s="140">
        <v>2</v>
      </c>
      <c r="HS217" s="140">
        <v>0</v>
      </c>
      <c r="HT217" s="140">
        <v>0</v>
      </c>
      <c r="HU217" s="140">
        <v>0</v>
      </c>
      <c r="HV217" s="139">
        <v>0</v>
      </c>
      <c r="HW217" s="140">
        <v>0</v>
      </c>
      <c r="HX217" s="140">
        <v>0</v>
      </c>
      <c r="HY217" s="140">
        <v>0</v>
      </c>
      <c r="HZ217" s="140">
        <v>0</v>
      </c>
      <c r="IA217" s="139">
        <v>0</v>
      </c>
      <c r="IB217" s="140">
        <v>0</v>
      </c>
      <c r="IC217" s="140">
        <v>0</v>
      </c>
      <c r="ID217" s="140">
        <v>0</v>
      </c>
      <c r="IE217" s="140">
        <v>0</v>
      </c>
      <c r="IF217" s="139">
        <v>7</v>
      </c>
      <c r="IG217" s="140">
        <v>8</v>
      </c>
      <c r="IH217" s="140">
        <v>0</v>
      </c>
      <c r="II217" s="140">
        <v>0</v>
      </c>
      <c r="IJ217" s="140">
        <v>0</v>
      </c>
      <c r="IK217" s="140">
        <v>0</v>
      </c>
      <c r="IL217" s="140">
        <v>0</v>
      </c>
      <c r="IM217" s="140">
        <v>0</v>
      </c>
      <c r="IN217" s="139">
        <v>0</v>
      </c>
      <c r="IO217" s="140">
        <v>0</v>
      </c>
      <c r="IP217" s="140">
        <v>0</v>
      </c>
      <c r="IQ217" s="140">
        <v>0</v>
      </c>
      <c r="IR217" s="141">
        <v>0</v>
      </c>
      <c r="IS217" s="139">
        <v>0</v>
      </c>
      <c r="IT217" s="141">
        <v>1</v>
      </c>
      <c r="IU217" s="141">
        <v>10</v>
      </c>
      <c r="IV217" s="141">
        <v>5</v>
      </c>
      <c r="IW217" s="180">
        <v>15</v>
      </c>
      <c r="IX217" s="182">
        <v>6.6666666666666666E-2</v>
      </c>
      <c r="IY217" s="182">
        <v>0</v>
      </c>
      <c r="IZ217" s="183">
        <v>0</v>
      </c>
      <c r="JA217" s="140">
        <v>0</v>
      </c>
      <c r="JB217" s="140">
        <v>0</v>
      </c>
      <c r="JC217" s="1" t="s">
        <v>427</v>
      </c>
      <c r="JD217" s="1" t="s">
        <v>427</v>
      </c>
      <c r="JE217" s="1" t="s">
        <v>426</v>
      </c>
      <c r="JF217" s="1" t="s">
        <v>427</v>
      </c>
      <c r="JG217" s="1">
        <v>0</v>
      </c>
      <c r="JH217" s="1">
        <v>0</v>
      </c>
      <c r="JI217" s="284"/>
      <c r="JM217" s="261"/>
      <c r="JN217" s="262"/>
      <c r="JO217" s="284"/>
      <c r="JP217" s="284"/>
    </row>
    <row r="218" spans="1:276" x14ac:dyDescent="0.25">
      <c r="A218" s="2">
        <f>IF(OR('Table 1'!$L$2="All Regions",'Table 1'!$L$2=" "), 1,IF('Table 1'!$L$2='DATA TEMPLATE 1617'!L218,1,0))</f>
        <v>1</v>
      </c>
      <c r="B218" s="2">
        <f>IF(OR('Table 1'!$L$3="All Disciplines",'Table 1'!$L$3=" "), 1,IF('Table 1'!$L$3='DATA TEMPLATE 1617'!M218,1,0))</f>
        <v>1</v>
      </c>
      <c r="C218" s="2">
        <f>IF(OR('Table 1'!$L$4="All Organisations",'Table 1'!$L$4=" "), 1,IF('Table 1'!$L$4='DATA TEMPLATE 1617'!N218,1,0))</f>
        <v>1</v>
      </c>
      <c r="D218" s="2">
        <f t="shared" si="9"/>
        <v>3</v>
      </c>
      <c r="E218" s="236">
        <f>IF('Table 2'!$L$2="All Diverse Led",$IZ218,IF('Table 2'!$L$2='DATA TEMPLATE 1617'!JG218,4,0))</f>
        <v>0</v>
      </c>
      <c r="F218" s="236">
        <f>IF('Table 2'!$L$2="All Diverse Led",$IZ218,IF('Table 2'!$L$2='DATA TEMPLATE 1617'!JH218,4,0))</f>
        <v>0</v>
      </c>
      <c r="G218" s="237">
        <f t="shared" si="10"/>
        <v>0</v>
      </c>
      <c r="H218" s="1" t="s">
        <v>471</v>
      </c>
      <c r="I218" s="1">
        <v>0</v>
      </c>
      <c r="J218" s="1" t="b">
        <v>0</v>
      </c>
      <c r="K218" s="284">
        <v>216</v>
      </c>
      <c r="L218" t="s">
        <v>445</v>
      </c>
      <c r="M218" t="s">
        <v>437</v>
      </c>
      <c r="N218" s="323" t="s">
        <v>460</v>
      </c>
      <c r="O218" s="76">
        <v>822835</v>
      </c>
      <c r="P218" s="76">
        <v>626723</v>
      </c>
      <c r="Q218" s="76">
        <v>217754</v>
      </c>
      <c r="R218" s="76">
        <v>20000</v>
      </c>
      <c r="S218" s="76">
        <v>0</v>
      </c>
      <c r="T218" s="76">
        <v>1687312</v>
      </c>
      <c r="U218">
        <v>442592</v>
      </c>
      <c r="V218">
        <v>47905</v>
      </c>
      <c r="W218">
        <v>88409</v>
      </c>
      <c r="X218">
        <v>880450</v>
      </c>
      <c r="Y218">
        <v>23000</v>
      </c>
      <c r="AB218">
        <v>327061</v>
      </c>
      <c r="AC218">
        <v>243685</v>
      </c>
      <c r="AD218">
        <v>2053102</v>
      </c>
      <c r="AE218" s="1">
        <v>385</v>
      </c>
      <c r="AF218" s="1">
        <v>195</v>
      </c>
      <c r="AG218" s="1">
        <v>46349</v>
      </c>
      <c r="AH218" s="1">
        <v>0</v>
      </c>
      <c r="AI218" s="1">
        <v>16</v>
      </c>
      <c r="AJ218" s="1">
        <v>12</v>
      </c>
      <c r="AK218" s="1">
        <v>4018</v>
      </c>
      <c r="AL218" s="1">
        <v>0</v>
      </c>
      <c r="AM218" s="1">
        <v>48</v>
      </c>
      <c r="AN218" s="1">
        <v>38</v>
      </c>
      <c r="AO218" s="1">
        <v>11422</v>
      </c>
      <c r="AP218" s="1">
        <v>0</v>
      </c>
      <c r="AQ218" s="1">
        <v>285</v>
      </c>
      <c r="AR218" s="1">
        <v>124</v>
      </c>
      <c r="AS218" s="1">
        <v>1963</v>
      </c>
      <c r="AT218" s="1">
        <v>0</v>
      </c>
      <c r="AU218" s="1">
        <v>0</v>
      </c>
      <c r="AV218" s="1">
        <v>0</v>
      </c>
      <c r="AW218" s="1">
        <v>0</v>
      </c>
      <c r="AX218" s="1">
        <v>0</v>
      </c>
      <c r="AY218" s="1">
        <v>0</v>
      </c>
      <c r="AZ218" s="1">
        <v>0</v>
      </c>
      <c r="BA218" s="1">
        <v>0</v>
      </c>
      <c r="BB218" s="1">
        <v>0</v>
      </c>
      <c r="BC218" s="3">
        <v>64</v>
      </c>
      <c r="BD218" s="3">
        <v>50</v>
      </c>
      <c r="BE218" s="3">
        <v>15440</v>
      </c>
      <c r="BF218" s="3">
        <v>0</v>
      </c>
      <c r="BG218" s="241">
        <v>285</v>
      </c>
      <c r="BH218" s="242">
        <v>124</v>
      </c>
      <c r="BI218" s="242">
        <v>1963</v>
      </c>
      <c r="BJ218" s="243">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s="244">
        <v>0</v>
      </c>
      <c r="CJ218" s="244">
        <v>0</v>
      </c>
      <c r="CK218" s="244">
        <v>0</v>
      </c>
      <c r="CL218" s="244">
        <v>0</v>
      </c>
      <c r="CM218" s="241">
        <v>0</v>
      </c>
      <c r="CN218" s="242">
        <v>0</v>
      </c>
      <c r="CO218" s="242">
        <v>0</v>
      </c>
      <c r="CP218" s="243">
        <v>0</v>
      </c>
      <c r="CQ218" s="1">
        <v>0</v>
      </c>
      <c r="CR218" s="1">
        <v>0</v>
      </c>
      <c r="CS218" s="1">
        <v>0</v>
      </c>
      <c r="CT218" s="1">
        <v>0</v>
      </c>
      <c r="CU218" s="1">
        <v>0</v>
      </c>
      <c r="CV218" s="1">
        <v>0</v>
      </c>
      <c r="CW218" s="1">
        <v>0</v>
      </c>
      <c r="CX218" s="1">
        <v>0</v>
      </c>
      <c r="CY218" s="1">
        <v>0</v>
      </c>
      <c r="CZ218" s="1">
        <v>0</v>
      </c>
      <c r="DA218" s="1">
        <v>0</v>
      </c>
      <c r="DB218" s="1">
        <v>0</v>
      </c>
      <c r="DC218" s="1">
        <v>0</v>
      </c>
      <c r="DD218" s="1">
        <v>0</v>
      </c>
      <c r="DE218" s="1">
        <v>0</v>
      </c>
      <c r="DF218" s="1">
        <v>0</v>
      </c>
      <c r="DG218" s="1">
        <v>0</v>
      </c>
      <c r="DH218" s="1">
        <v>0</v>
      </c>
      <c r="DI218" s="1">
        <v>0</v>
      </c>
      <c r="DJ218" s="1">
        <v>0</v>
      </c>
      <c r="DK218" s="1">
        <v>0</v>
      </c>
      <c r="DL218" s="1">
        <v>0</v>
      </c>
      <c r="DM218" s="1">
        <v>0</v>
      </c>
      <c r="DN218" s="1">
        <v>0</v>
      </c>
      <c r="DO218" s="244">
        <v>0</v>
      </c>
      <c r="DP218" s="244">
        <v>0</v>
      </c>
      <c r="DQ218" s="244">
        <v>0</v>
      </c>
      <c r="DR218" s="244">
        <v>0</v>
      </c>
      <c r="DS218" s="241">
        <v>0</v>
      </c>
      <c r="DT218" s="242">
        <v>0</v>
      </c>
      <c r="DU218" s="242">
        <v>0</v>
      </c>
      <c r="DV218" s="243">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s="244">
        <v>0</v>
      </c>
      <c r="EV218" s="244">
        <v>0</v>
      </c>
      <c r="EW218" s="244">
        <v>0</v>
      </c>
      <c r="EX218" s="244">
        <v>0</v>
      </c>
      <c r="EY218" s="241">
        <v>0</v>
      </c>
      <c r="EZ218" s="242">
        <v>0</v>
      </c>
      <c r="FA218" s="242">
        <v>0</v>
      </c>
      <c r="FB218" s="243">
        <v>0</v>
      </c>
      <c r="FC218">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v>0</v>
      </c>
      <c r="HD218">
        <v>0</v>
      </c>
      <c r="HE218">
        <v>0</v>
      </c>
      <c r="HF218">
        <v>0</v>
      </c>
      <c r="HG218">
        <v>0</v>
      </c>
      <c r="HH218">
        <v>0</v>
      </c>
      <c r="HI218">
        <v>0</v>
      </c>
      <c r="HJ218">
        <v>0</v>
      </c>
      <c r="HK218">
        <v>0</v>
      </c>
      <c r="HL218">
        <v>5</v>
      </c>
      <c r="HM218">
        <v>6</v>
      </c>
      <c r="HN218">
        <v>0</v>
      </c>
      <c r="HO218">
        <v>0</v>
      </c>
      <c r="HP218">
        <v>0</v>
      </c>
      <c r="HQ218" s="139">
        <v>2</v>
      </c>
      <c r="HR218" s="140">
        <v>3</v>
      </c>
      <c r="HS218" s="140">
        <v>0</v>
      </c>
      <c r="HT218" s="140">
        <v>0</v>
      </c>
      <c r="HU218" s="140">
        <v>0</v>
      </c>
      <c r="HV218" s="139">
        <v>0</v>
      </c>
      <c r="HW218" s="140">
        <v>0</v>
      </c>
      <c r="HX218" s="140">
        <v>0</v>
      </c>
      <c r="HY218" s="140">
        <v>0</v>
      </c>
      <c r="HZ218" s="140">
        <v>0</v>
      </c>
      <c r="IA218" s="139">
        <v>0</v>
      </c>
      <c r="IB218" s="140">
        <v>0</v>
      </c>
      <c r="IC218" s="140">
        <v>0</v>
      </c>
      <c r="ID218" s="140">
        <v>0</v>
      </c>
      <c r="IE218" s="140">
        <v>0</v>
      </c>
      <c r="IF218" s="139">
        <v>7</v>
      </c>
      <c r="IG218" s="140">
        <v>9</v>
      </c>
      <c r="IH218" s="140">
        <v>0</v>
      </c>
      <c r="II218" s="140">
        <v>0</v>
      </c>
      <c r="IJ218" s="140">
        <v>0</v>
      </c>
      <c r="IK218" s="140">
        <v>0</v>
      </c>
      <c r="IL218" s="140">
        <v>0</v>
      </c>
      <c r="IM218" s="140">
        <v>0</v>
      </c>
      <c r="IN218" s="139">
        <v>0</v>
      </c>
      <c r="IO218" s="140">
        <v>0</v>
      </c>
      <c r="IP218" s="140">
        <v>0</v>
      </c>
      <c r="IQ218" s="140">
        <v>0</v>
      </c>
      <c r="IR218" s="141">
        <v>0</v>
      </c>
      <c r="IS218" s="139">
        <v>0</v>
      </c>
      <c r="IT218" s="141">
        <v>0</v>
      </c>
      <c r="IU218" s="141">
        <v>11</v>
      </c>
      <c r="IV218" s="141">
        <v>5</v>
      </c>
      <c r="IW218" s="180">
        <v>16</v>
      </c>
      <c r="IX218" s="182">
        <v>0</v>
      </c>
      <c r="IY218" s="182">
        <v>0</v>
      </c>
      <c r="IZ218" s="183">
        <v>0</v>
      </c>
      <c r="JA218" s="140">
        <v>0</v>
      </c>
      <c r="JB218" s="140">
        <v>0</v>
      </c>
      <c r="JC218" s="1" t="s">
        <v>427</v>
      </c>
      <c r="JD218" s="1" t="s">
        <v>427</v>
      </c>
      <c r="JE218" s="1" t="s">
        <v>427</v>
      </c>
      <c r="JF218" s="1" t="s">
        <v>427</v>
      </c>
      <c r="JG218" s="1">
        <v>0</v>
      </c>
      <c r="JH218" s="1">
        <v>0</v>
      </c>
      <c r="JI218" s="284"/>
      <c r="JM218" s="261"/>
      <c r="JN218" s="262"/>
      <c r="JO218" s="284"/>
      <c r="JP218" s="284"/>
    </row>
    <row r="219" spans="1:276" x14ac:dyDescent="0.25">
      <c r="A219" s="2">
        <f>IF(OR('Table 1'!$L$2="All Regions",'Table 1'!$L$2=" "), 1,IF('Table 1'!$L$2='DATA TEMPLATE 1617'!L219,1,0))</f>
        <v>1</v>
      </c>
      <c r="B219" s="2">
        <f>IF(OR('Table 1'!$L$3="All Disciplines",'Table 1'!$L$3=" "), 1,IF('Table 1'!$L$3='DATA TEMPLATE 1617'!M219,1,0))</f>
        <v>1</v>
      </c>
      <c r="C219" s="2">
        <f>IF(OR('Table 1'!$L$4="All Organisations",'Table 1'!$L$4=" "), 1,IF('Table 1'!$L$4='DATA TEMPLATE 1617'!N219,1,0))</f>
        <v>1</v>
      </c>
      <c r="D219" s="2">
        <f t="shared" si="9"/>
        <v>3</v>
      </c>
      <c r="E219" s="236">
        <f>IF('Table 2'!$L$2="All Diverse Led",$IZ219,IF('Table 2'!$L$2='DATA TEMPLATE 1617'!JG219,4,0))</f>
        <v>0</v>
      </c>
      <c r="F219" s="236">
        <f>IF('Table 2'!$L$2="All Diverse Led",$IZ219,IF('Table 2'!$L$2='DATA TEMPLATE 1617'!JH219,4,0))</f>
        <v>0</v>
      </c>
      <c r="G219" s="237">
        <f t="shared" si="10"/>
        <v>0</v>
      </c>
      <c r="H219" s="1" t="s">
        <v>471</v>
      </c>
      <c r="I219" s="1">
        <v>0</v>
      </c>
      <c r="J219" s="1" t="b">
        <v>0</v>
      </c>
      <c r="K219" s="284">
        <v>217</v>
      </c>
      <c r="L219" t="s">
        <v>445</v>
      </c>
      <c r="M219" t="s">
        <v>436</v>
      </c>
      <c r="N219" s="323" t="s">
        <v>460</v>
      </c>
      <c r="O219" s="76">
        <v>526350</v>
      </c>
      <c r="P219" s="76">
        <v>353106</v>
      </c>
      <c r="Q219" s="76">
        <v>90423</v>
      </c>
      <c r="R219" s="76">
        <v>45500</v>
      </c>
      <c r="S219" s="76">
        <v>323198</v>
      </c>
      <c r="T219" s="76">
        <v>1338577</v>
      </c>
      <c r="U219">
        <v>312804</v>
      </c>
      <c r="V219">
        <v>73420</v>
      </c>
      <c r="W219">
        <v>184570</v>
      </c>
      <c r="X219">
        <v>405675</v>
      </c>
      <c r="Y219">
        <v>0</v>
      </c>
      <c r="AB219">
        <v>362108</v>
      </c>
      <c r="AC219">
        <v>0</v>
      </c>
      <c r="AD219">
        <v>1338577</v>
      </c>
      <c r="AE219" s="1">
        <v>0</v>
      </c>
      <c r="AF219" s="1">
        <v>0</v>
      </c>
      <c r="AG219" s="1">
        <v>0</v>
      </c>
      <c r="AH219" s="1">
        <v>0</v>
      </c>
      <c r="AI219" s="1">
        <v>0</v>
      </c>
      <c r="AJ219" s="1">
        <v>0</v>
      </c>
      <c r="AK219" s="1">
        <v>0</v>
      </c>
      <c r="AL219" s="1">
        <v>0</v>
      </c>
      <c r="AM219" s="1">
        <v>0</v>
      </c>
      <c r="AN219" s="1">
        <v>0</v>
      </c>
      <c r="AO219" s="1">
        <v>0</v>
      </c>
      <c r="AP219" s="1">
        <v>0</v>
      </c>
      <c r="AQ219" s="1">
        <v>0</v>
      </c>
      <c r="AR219" s="1">
        <v>0</v>
      </c>
      <c r="AS219" s="1">
        <v>0</v>
      </c>
      <c r="AT219" s="1">
        <v>0</v>
      </c>
      <c r="AU219" s="1">
        <v>0</v>
      </c>
      <c r="AV219" s="1">
        <v>0</v>
      </c>
      <c r="AW219" s="1">
        <v>0</v>
      </c>
      <c r="AX219" s="1">
        <v>0</v>
      </c>
      <c r="AY219" s="1">
        <v>0</v>
      </c>
      <c r="AZ219" s="1">
        <v>0</v>
      </c>
      <c r="BA219" s="1">
        <v>0</v>
      </c>
      <c r="BB219" s="1">
        <v>0</v>
      </c>
      <c r="BC219" s="3">
        <v>0</v>
      </c>
      <c r="BD219" s="3">
        <v>0</v>
      </c>
      <c r="BE219" s="3">
        <v>0</v>
      </c>
      <c r="BF219" s="3">
        <v>0</v>
      </c>
      <c r="BG219" s="241">
        <v>0</v>
      </c>
      <c r="BH219" s="242">
        <v>0</v>
      </c>
      <c r="BI219" s="242">
        <v>0</v>
      </c>
      <c r="BJ219" s="243">
        <v>0</v>
      </c>
      <c r="BK219">
        <v>23</v>
      </c>
      <c r="BL219">
        <v>2430</v>
      </c>
      <c r="BM219">
        <v>481335</v>
      </c>
      <c r="BN219">
        <v>0</v>
      </c>
      <c r="BO219">
        <v>1</v>
      </c>
      <c r="BP219">
        <v>73</v>
      </c>
      <c r="BQ219">
        <v>89000</v>
      </c>
      <c r="BR219">
        <v>0</v>
      </c>
      <c r="BS219">
        <v>0</v>
      </c>
      <c r="BT219">
        <v>0</v>
      </c>
      <c r="BU219">
        <v>0</v>
      </c>
      <c r="BV219">
        <v>0</v>
      </c>
      <c r="BW219">
        <v>0</v>
      </c>
      <c r="BX219">
        <v>0</v>
      </c>
      <c r="BY219">
        <v>0</v>
      </c>
      <c r="BZ219">
        <v>0</v>
      </c>
      <c r="CA219">
        <v>0</v>
      </c>
      <c r="CB219">
        <v>0</v>
      </c>
      <c r="CC219">
        <v>0</v>
      </c>
      <c r="CD219">
        <v>0</v>
      </c>
      <c r="CE219">
        <v>0</v>
      </c>
      <c r="CF219">
        <v>0</v>
      </c>
      <c r="CG219">
        <v>0</v>
      </c>
      <c r="CH219">
        <v>0</v>
      </c>
      <c r="CI219" s="244">
        <v>1</v>
      </c>
      <c r="CJ219" s="244">
        <v>73</v>
      </c>
      <c r="CK219" s="244">
        <v>89000</v>
      </c>
      <c r="CL219" s="244">
        <v>0</v>
      </c>
      <c r="CM219" s="241">
        <v>0</v>
      </c>
      <c r="CN219" s="242">
        <v>0</v>
      </c>
      <c r="CO219" s="242">
        <v>0</v>
      </c>
      <c r="CP219" s="243">
        <v>0</v>
      </c>
      <c r="CQ219" s="1">
        <v>0</v>
      </c>
      <c r="CR219" s="1">
        <v>0</v>
      </c>
      <c r="CS219" s="1">
        <v>0</v>
      </c>
      <c r="CT219" s="1">
        <v>0</v>
      </c>
      <c r="CU219" s="1">
        <v>0</v>
      </c>
      <c r="CV219" s="1">
        <v>0</v>
      </c>
      <c r="CW219" s="1">
        <v>0</v>
      </c>
      <c r="CX219" s="1">
        <v>0</v>
      </c>
      <c r="CY219" s="1">
        <v>0</v>
      </c>
      <c r="CZ219" s="1">
        <v>0</v>
      </c>
      <c r="DA219" s="1">
        <v>0</v>
      </c>
      <c r="DB219" s="1">
        <v>0</v>
      </c>
      <c r="DC219" s="1">
        <v>0</v>
      </c>
      <c r="DD219" s="1">
        <v>0</v>
      </c>
      <c r="DE219" s="1">
        <v>0</v>
      </c>
      <c r="DF219" s="1">
        <v>0</v>
      </c>
      <c r="DG219" s="1">
        <v>0</v>
      </c>
      <c r="DH219" s="1">
        <v>0</v>
      </c>
      <c r="DI219" s="1">
        <v>0</v>
      </c>
      <c r="DJ219" s="1">
        <v>0</v>
      </c>
      <c r="DK219" s="1">
        <v>0</v>
      </c>
      <c r="DL219" s="1">
        <v>0</v>
      </c>
      <c r="DM219" s="1">
        <v>0</v>
      </c>
      <c r="DN219" s="1">
        <v>0</v>
      </c>
      <c r="DO219" s="244">
        <v>0</v>
      </c>
      <c r="DP219" s="244">
        <v>0</v>
      </c>
      <c r="DQ219" s="244">
        <v>0</v>
      </c>
      <c r="DR219" s="244">
        <v>0</v>
      </c>
      <c r="DS219" s="241">
        <v>0</v>
      </c>
      <c r="DT219" s="242">
        <v>0</v>
      </c>
      <c r="DU219" s="242">
        <v>0</v>
      </c>
      <c r="DV219" s="243">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s="244">
        <v>0</v>
      </c>
      <c r="EV219" s="244">
        <v>0</v>
      </c>
      <c r="EW219" s="244">
        <v>0</v>
      </c>
      <c r="EX219" s="244">
        <v>0</v>
      </c>
      <c r="EY219" s="241">
        <v>0</v>
      </c>
      <c r="EZ219" s="242">
        <v>0</v>
      </c>
      <c r="FA219" s="242">
        <v>0</v>
      </c>
      <c r="FB219" s="243">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1</v>
      </c>
      <c r="FX219">
        <v>500</v>
      </c>
      <c r="FY219">
        <v>0</v>
      </c>
      <c r="FZ219">
        <v>0</v>
      </c>
      <c r="GA219">
        <v>0</v>
      </c>
      <c r="GB219">
        <v>0</v>
      </c>
      <c r="GC219">
        <v>0</v>
      </c>
      <c r="GD219">
        <v>0</v>
      </c>
      <c r="GE219">
        <v>0</v>
      </c>
      <c r="GF219">
        <v>0</v>
      </c>
      <c r="GG219">
        <v>0</v>
      </c>
      <c r="GH219">
        <v>0</v>
      </c>
      <c r="GI219">
        <v>1</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1</v>
      </c>
      <c r="HD219">
        <v>0</v>
      </c>
      <c r="HE219">
        <v>0</v>
      </c>
      <c r="HF219">
        <v>0</v>
      </c>
      <c r="HG219">
        <v>0</v>
      </c>
      <c r="HH219">
        <v>0</v>
      </c>
      <c r="HI219">
        <v>0</v>
      </c>
      <c r="HJ219">
        <v>0</v>
      </c>
      <c r="HK219">
        <v>0</v>
      </c>
      <c r="HL219">
        <v>2</v>
      </c>
      <c r="HM219">
        <v>2</v>
      </c>
      <c r="HN219">
        <v>0</v>
      </c>
      <c r="HO219">
        <v>0</v>
      </c>
      <c r="HP219">
        <v>0</v>
      </c>
      <c r="HQ219" s="139">
        <v>4</v>
      </c>
      <c r="HR219" s="140">
        <v>0</v>
      </c>
      <c r="HS219" s="140">
        <v>0</v>
      </c>
      <c r="HT219" s="140">
        <v>0</v>
      </c>
      <c r="HU219" s="140">
        <v>0</v>
      </c>
      <c r="HV219" s="139">
        <v>0</v>
      </c>
      <c r="HW219" s="140">
        <v>0</v>
      </c>
      <c r="HX219" s="140">
        <v>0</v>
      </c>
      <c r="HY219" s="140">
        <v>0</v>
      </c>
      <c r="HZ219" s="140">
        <v>0</v>
      </c>
      <c r="IA219" s="139">
        <v>0</v>
      </c>
      <c r="IB219" s="140">
        <v>0</v>
      </c>
      <c r="IC219" s="140">
        <v>0</v>
      </c>
      <c r="ID219" s="140">
        <v>0</v>
      </c>
      <c r="IE219" s="140">
        <v>0</v>
      </c>
      <c r="IF219" s="139">
        <v>6</v>
      </c>
      <c r="IG219" s="140">
        <v>2</v>
      </c>
      <c r="IH219" s="140">
        <v>0</v>
      </c>
      <c r="II219" s="140">
        <v>0</v>
      </c>
      <c r="IJ219" s="140">
        <v>0</v>
      </c>
      <c r="IK219" s="140">
        <v>0</v>
      </c>
      <c r="IL219" s="140">
        <v>0</v>
      </c>
      <c r="IM219" s="140">
        <v>0</v>
      </c>
      <c r="IN219" s="139">
        <v>0</v>
      </c>
      <c r="IO219" s="140">
        <v>0</v>
      </c>
      <c r="IP219" s="140">
        <v>0</v>
      </c>
      <c r="IQ219" s="140">
        <v>0</v>
      </c>
      <c r="IR219" s="141">
        <v>0</v>
      </c>
      <c r="IS219" s="139">
        <v>0</v>
      </c>
      <c r="IT219" s="141">
        <v>1</v>
      </c>
      <c r="IU219" s="141">
        <v>4</v>
      </c>
      <c r="IV219" s="141">
        <v>4</v>
      </c>
      <c r="IW219" s="180">
        <v>8</v>
      </c>
      <c r="IX219" s="182">
        <v>0.125</v>
      </c>
      <c r="IY219" s="182">
        <v>0</v>
      </c>
      <c r="IZ219" s="183">
        <v>0</v>
      </c>
      <c r="JA219" s="140">
        <v>0</v>
      </c>
      <c r="JB219" s="140">
        <v>0</v>
      </c>
      <c r="JC219" s="1" t="s">
        <v>427</v>
      </c>
      <c r="JD219" s="1" t="s">
        <v>427</v>
      </c>
      <c r="JE219" s="1" t="s">
        <v>427</v>
      </c>
      <c r="JF219" s="1" t="s">
        <v>427</v>
      </c>
      <c r="JG219" s="1">
        <v>0</v>
      </c>
      <c r="JH219" s="1">
        <v>0</v>
      </c>
      <c r="JI219" s="284"/>
      <c r="JM219" s="261"/>
      <c r="JN219" s="262"/>
      <c r="JO219" s="284"/>
      <c r="JP219" s="284"/>
    </row>
    <row r="220" spans="1:276" x14ac:dyDescent="0.25">
      <c r="A220" s="2">
        <f>IF(OR('Table 1'!$L$2="All Regions",'Table 1'!$L$2=" "), 1,IF('Table 1'!$L$2='DATA TEMPLATE 1617'!L220,1,0))</f>
        <v>1</v>
      </c>
      <c r="B220" s="2">
        <f>IF(OR('Table 1'!$L$3="All Disciplines",'Table 1'!$L$3=" "), 1,IF('Table 1'!$L$3='DATA TEMPLATE 1617'!M220,1,0))</f>
        <v>1</v>
      </c>
      <c r="C220" s="2">
        <f>IF(OR('Table 1'!$L$4="All Organisations",'Table 1'!$L$4=" "), 1,IF('Table 1'!$L$4='DATA TEMPLATE 1617'!N220,1,0))</f>
        <v>1</v>
      </c>
      <c r="D220" s="2">
        <f t="shared" si="9"/>
        <v>3</v>
      </c>
      <c r="E220" s="236">
        <f>IF('Table 2'!$L$2="All Diverse Led",$IZ220,IF('Table 2'!$L$2='DATA TEMPLATE 1617'!JG220,4,0))</f>
        <v>0</v>
      </c>
      <c r="F220" s="236">
        <f>IF('Table 2'!$L$2="All Diverse Led",$IZ220,IF('Table 2'!$L$2='DATA TEMPLATE 1617'!JH220,4,0))</f>
        <v>0</v>
      </c>
      <c r="G220" s="237">
        <f t="shared" si="10"/>
        <v>0</v>
      </c>
      <c r="H220" s="1" t="s">
        <v>471</v>
      </c>
      <c r="I220" s="1">
        <v>0</v>
      </c>
      <c r="J220" s="1" t="b">
        <v>0</v>
      </c>
      <c r="K220" s="284">
        <v>218</v>
      </c>
      <c r="L220" t="s">
        <v>445</v>
      </c>
      <c r="M220" t="s">
        <v>443</v>
      </c>
      <c r="N220" s="323" t="s">
        <v>459</v>
      </c>
      <c r="O220" s="76">
        <v>71806</v>
      </c>
      <c r="P220" s="76">
        <v>339566</v>
      </c>
      <c r="Q220" s="76">
        <v>9589</v>
      </c>
      <c r="R220" s="76">
        <v>0</v>
      </c>
      <c r="S220" s="76">
        <v>45000</v>
      </c>
      <c r="T220" s="76">
        <v>465961</v>
      </c>
      <c r="U220">
        <v>235067</v>
      </c>
      <c r="V220">
        <v>4587</v>
      </c>
      <c r="W220">
        <v>6935</v>
      </c>
      <c r="X220">
        <v>5862</v>
      </c>
      <c r="Y220">
        <v>2525</v>
      </c>
      <c r="AB220">
        <v>119613</v>
      </c>
      <c r="AC220">
        <v>0</v>
      </c>
      <c r="AD220">
        <v>374589</v>
      </c>
      <c r="AE220" s="1">
        <v>7</v>
      </c>
      <c r="AF220" s="1">
        <v>6</v>
      </c>
      <c r="AG220" s="1">
        <v>2132</v>
      </c>
      <c r="AH220" s="1">
        <v>0</v>
      </c>
      <c r="AI220" s="1">
        <v>8</v>
      </c>
      <c r="AJ220" s="1">
        <v>8</v>
      </c>
      <c r="AK220" s="1">
        <v>2341</v>
      </c>
      <c r="AL220" s="1">
        <v>0</v>
      </c>
      <c r="AM220" s="1">
        <v>0</v>
      </c>
      <c r="AN220" s="1">
        <v>0</v>
      </c>
      <c r="AO220" s="1">
        <v>0</v>
      </c>
      <c r="AP220" s="1">
        <v>0</v>
      </c>
      <c r="AQ220" s="1">
        <v>0</v>
      </c>
      <c r="AR220" s="1">
        <v>0</v>
      </c>
      <c r="AS220" s="1">
        <v>0</v>
      </c>
      <c r="AT220" s="1">
        <v>0</v>
      </c>
      <c r="AU220" s="1">
        <v>0</v>
      </c>
      <c r="AV220" s="1">
        <v>0</v>
      </c>
      <c r="AW220" s="1">
        <v>0</v>
      </c>
      <c r="AX220" s="1">
        <v>0</v>
      </c>
      <c r="AY220" s="1">
        <v>0</v>
      </c>
      <c r="AZ220" s="1">
        <v>0</v>
      </c>
      <c r="BA220" s="1">
        <v>0</v>
      </c>
      <c r="BB220" s="1">
        <v>0</v>
      </c>
      <c r="BC220" s="3">
        <v>8</v>
      </c>
      <c r="BD220" s="3">
        <v>8</v>
      </c>
      <c r="BE220" s="3">
        <v>2341</v>
      </c>
      <c r="BF220" s="3">
        <v>0</v>
      </c>
      <c r="BG220" s="241">
        <v>0</v>
      </c>
      <c r="BH220" s="242">
        <v>0</v>
      </c>
      <c r="BI220" s="242">
        <v>0</v>
      </c>
      <c r="BJ220" s="243">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s="244">
        <v>0</v>
      </c>
      <c r="CJ220" s="244">
        <v>0</v>
      </c>
      <c r="CK220" s="244">
        <v>0</v>
      </c>
      <c r="CL220" s="244">
        <v>0</v>
      </c>
      <c r="CM220" s="241">
        <v>0</v>
      </c>
      <c r="CN220" s="242">
        <v>0</v>
      </c>
      <c r="CO220" s="242">
        <v>0</v>
      </c>
      <c r="CP220" s="243">
        <v>0</v>
      </c>
      <c r="CQ220" s="1">
        <v>0</v>
      </c>
      <c r="CR220" s="1">
        <v>0</v>
      </c>
      <c r="CS220" s="1">
        <v>0</v>
      </c>
      <c r="CT220" s="1">
        <v>0</v>
      </c>
      <c r="CU220" s="1">
        <v>0</v>
      </c>
      <c r="CV220" s="1">
        <v>0</v>
      </c>
      <c r="CW220" s="1">
        <v>0</v>
      </c>
      <c r="CX220" s="1">
        <v>0</v>
      </c>
      <c r="CY220" s="1">
        <v>0</v>
      </c>
      <c r="CZ220" s="1">
        <v>0</v>
      </c>
      <c r="DA220" s="1">
        <v>0</v>
      </c>
      <c r="DB220" s="1">
        <v>0</v>
      </c>
      <c r="DC220" s="1">
        <v>0</v>
      </c>
      <c r="DD220" s="1">
        <v>0</v>
      </c>
      <c r="DE220" s="1">
        <v>0</v>
      </c>
      <c r="DF220" s="1">
        <v>0</v>
      </c>
      <c r="DG220" s="1">
        <v>0</v>
      </c>
      <c r="DH220" s="1">
        <v>0</v>
      </c>
      <c r="DI220" s="1">
        <v>0</v>
      </c>
      <c r="DJ220" s="1">
        <v>0</v>
      </c>
      <c r="DK220" s="1">
        <v>0</v>
      </c>
      <c r="DL220" s="1">
        <v>0</v>
      </c>
      <c r="DM220" s="1">
        <v>0</v>
      </c>
      <c r="DN220" s="1">
        <v>0</v>
      </c>
      <c r="DO220" s="244">
        <v>0</v>
      </c>
      <c r="DP220" s="244">
        <v>0</v>
      </c>
      <c r="DQ220" s="244">
        <v>0</v>
      </c>
      <c r="DR220" s="244">
        <v>0</v>
      </c>
      <c r="DS220" s="241">
        <v>0</v>
      </c>
      <c r="DT220" s="242">
        <v>0</v>
      </c>
      <c r="DU220" s="242">
        <v>0</v>
      </c>
      <c r="DV220" s="243">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s="244">
        <v>0</v>
      </c>
      <c r="EV220" s="244">
        <v>0</v>
      </c>
      <c r="EW220" s="244">
        <v>0</v>
      </c>
      <c r="EX220" s="244">
        <v>0</v>
      </c>
      <c r="EY220" s="241">
        <v>0</v>
      </c>
      <c r="EZ220" s="242">
        <v>0</v>
      </c>
      <c r="FA220" s="242">
        <v>0</v>
      </c>
      <c r="FB220" s="243">
        <v>0</v>
      </c>
      <c r="FC220">
        <v>0</v>
      </c>
      <c r="FD220">
        <v>0</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2</v>
      </c>
      <c r="HM220">
        <v>4</v>
      </c>
      <c r="HN220">
        <v>0</v>
      </c>
      <c r="HO220">
        <v>0</v>
      </c>
      <c r="HP220">
        <v>0</v>
      </c>
      <c r="HQ220" s="139">
        <v>1</v>
      </c>
      <c r="HR220" s="140">
        <v>1</v>
      </c>
      <c r="HS220" s="140">
        <v>0</v>
      </c>
      <c r="HT220" s="140">
        <v>0</v>
      </c>
      <c r="HU220" s="140">
        <v>0</v>
      </c>
      <c r="HV220" s="139">
        <v>0</v>
      </c>
      <c r="HW220" s="140">
        <v>0</v>
      </c>
      <c r="HX220" s="140">
        <v>0</v>
      </c>
      <c r="HY220" s="140">
        <v>0</v>
      </c>
      <c r="HZ220" s="140">
        <v>0</v>
      </c>
      <c r="IA220" s="139">
        <v>0</v>
      </c>
      <c r="IB220" s="140">
        <v>0</v>
      </c>
      <c r="IC220" s="140">
        <v>0</v>
      </c>
      <c r="ID220" s="140">
        <v>0</v>
      </c>
      <c r="IE220" s="140">
        <v>0</v>
      </c>
      <c r="IF220" s="139">
        <v>3</v>
      </c>
      <c r="IG220" s="140">
        <v>5</v>
      </c>
      <c r="IH220" s="140">
        <v>0</v>
      </c>
      <c r="II220" s="140">
        <v>0</v>
      </c>
      <c r="IJ220" s="140">
        <v>0</v>
      </c>
      <c r="IK220" s="140">
        <v>0</v>
      </c>
      <c r="IL220" s="140">
        <v>0</v>
      </c>
      <c r="IM220" s="140">
        <v>0</v>
      </c>
      <c r="IN220" s="139">
        <v>0</v>
      </c>
      <c r="IO220" s="140">
        <v>0</v>
      </c>
      <c r="IP220" s="140">
        <v>0</v>
      </c>
      <c r="IQ220" s="140">
        <v>0</v>
      </c>
      <c r="IR220" s="141">
        <v>0</v>
      </c>
      <c r="IS220" s="139">
        <v>0</v>
      </c>
      <c r="IT220" s="141">
        <v>0</v>
      </c>
      <c r="IU220" s="141">
        <v>6</v>
      </c>
      <c r="IV220" s="141">
        <v>2</v>
      </c>
      <c r="IW220" s="180">
        <v>8</v>
      </c>
      <c r="IX220" s="182">
        <v>0</v>
      </c>
      <c r="IY220" s="182">
        <v>0</v>
      </c>
      <c r="IZ220" s="183">
        <v>0</v>
      </c>
      <c r="JA220" s="140">
        <v>0</v>
      </c>
      <c r="JB220" s="140">
        <v>0</v>
      </c>
      <c r="JC220" s="1" t="s">
        <v>427</v>
      </c>
      <c r="JD220" s="1" t="s">
        <v>427</v>
      </c>
      <c r="JE220" s="1" t="s">
        <v>427</v>
      </c>
      <c r="JF220" s="1" t="s">
        <v>426</v>
      </c>
      <c r="JG220" s="1">
        <v>0</v>
      </c>
      <c r="JH220" s="1">
        <v>0</v>
      </c>
      <c r="JI220" s="284"/>
      <c r="JM220" s="261"/>
      <c r="JN220" s="262"/>
      <c r="JO220" s="284"/>
      <c r="JP220" s="284"/>
    </row>
    <row r="221" spans="1:276" x14ac:dyDescent="0.25">
      <c r="A221" s="2">
        <f>IF(OR('Table 1'!$L$2="All Regions",'Table 1'!$L$2=" "), 1,IF('Table 1'!$L$2='DATA TEMPLATE 1617'!L221,1,0))</f>
        <v>1</v>
      </c>
      <c r="B221" s="2">
        <f>IF(OR('Table 1'!$L$3="All Disciplines",'Table 1'!$L$3=" "), 1,IF('Table 1'!$L$3='DATA TEMPLATE 1617'!M221,1,0))</f>
        <v>1</v>
      </c>
      <c r="C221" s="2">
        <f>IF(OR('Table 1'!$L$4="All Organisations",'Table 1'!$L$4=" "), 1,IF('Table 1'!$L$4='DATA TEMPLATE 1617'!N221,1,0))</f>
        <v>1</v>
      </c>
      <c r="D221" s="2">
        <f t="shared" si="9"/>
        <v>3</v>
      </c>
      <c r="E221" s="236">
        <f>IF('Table 2'!$L$2="All Diverse Led",$IZ221,IF('Table 2'!$L$2='DATA TEMPLATE 1617'!JG221,4,0))</f>
        <v>0</v>
      </c>
      <c r="F221" s="236">
        <f>IF('Table 2'!$L$2="All Diverse Led",$IZ221,IF('Table 2'!$L$2='DATA TEMPLATE 1617'!JH221,4,0))</f>
        <v>0</v>
      </c>
      <c r="G221" s="237">
        <f t="shared" si="10"/>
        <v>0</v>
      </c>
      <c r="H221" s="1" t="s">
        <v>471</v>
      </c>
      <c r="I221" s="1">
        <v>0</v>
      </c>
      <c r="J221" s="1" t="b">
        <v>0</v>
      </c>
      <c r="K221" s="284">
        <v>219</v>
      </c>
      <c r="L221" t="s">
        <v>445</v>
      </c>
      <c r="M221" t="s">
        <v>440</v>
      </c>
      <c r="N221" s="323" t="s">
        <v>459</v>
      </c>
      <c r="O221" s="76">
        <v>973</v>
      </c>
      <c r="P221" s="76">
        <v>108341</v>
      </c>
      <c r="Q221" s="76">
        <v>155801</v>
      </c>
      <c r="R221" s="76">
        <v>12363</v>
      </c>
      <c r="S221" s="76">
        <v>20497</v>
      </c>
      <c r="T221" s="76">
        <v>297975</v>
      </c>
      <c r="U221">
        <v>283369</v>
      </c>
      <c r="V221">
        <v>3837</v>
      </c>
      <c r="W221">
        <v>0</v>
      </c>
      <c r="X221">
        <v>0</v>
      </c>
      <c r="Y221">
        <v>4404</v>
      </c>
      <c r="AB221">
        <v>0</v>
      </c>
      <c r="AC221">
        <v>0</v>
      </c>
      <c r="AD221">
        <v>291610</v>
      </c>
      <c r="AE221" s="1">
        <v>4</v>
      </c>
      <c r="AF221" s="1">
        <v>14</v>
      </c>
      <c r="AG221" s="1">
        <v>832</v>
      </c>
      <c r="AH221" s="1">
        <v>363</v>
      </c>
      <c r="AI221" s="1">
        <v>0</v>
      </c>
      <c r="AJ221" s="1">
        <v>0</v>
      </c>
      <c r="AK221" s="1">
        <v>0</v>
      </c>
      <c r="AL221" s="1">
        <v>0</v>
      </c>
      <c r="AM221" s="1">
        <v>0</v>
      </c>
      <c r="AN221" s="1">
        <v>0</v>
      </c>
      <c r="AO221" s="1">
        <v>0</v>
      </c>
      <c r="AP221" s="1">
        <v>0</v>
      </c>
      <c r="AQ221" s="1">
        <v>4</v>
      </c>
      <c r="AR221" s="1">
        <v>14</v>
      </c>
      <c r="AS221" s="1">
        <v>832</v>
      </c>
      <c r="AT221" s="1">
        <v>363</v>
      </c>
      <c r="AU221" s="1">
        <v>0</v>
      </c>
      <c r="AV221" s="1">
        <v>0</v>
      </c>
      <c r="AW221" s="1">
        <v>0</v>
      </c>
      <c r="AX221" s="1">
        <v>0</v>
      </c>
      <c r="AY221" s="1">
        <v>0</v>
      </c>
      <c r="AZ221" s="1">
        <v>0</v>
      </c>
      <c r="BA221" s="1">
        <v>0</v>
      </c>
      <c r="BB221" s="1">
        <v>0</v>
      </c>
      <c r="BC221" s="3">
        <v>0</v>
      </c>
      <c r="BD221" s="3">
        <v>0</v>
      </c>
      <c r="BE221" s="3">
        <v>0</v>
      </c>
      <c r="BF221" s="3">
        <v>0</v>
      </c>
      <c r="BG221" s="241">
        <v>4</v>
      </c>
      <c r="BH221" s="242">
        <v>14</v>
      </c>
      <c r="BI221" s="242">
        <v>832</v>
      </c>
      <c r="BJ221" s="243">
        <v>363</v>
      </c>
      <c r="BK221">
        <v>3</v>
      </c>
      <c r="BL221">
        <v>32</v>
      </c>
      <c r="BM221">
        <v>0</v>
      </c>
      <c r="BN221">
        <v>250017</v>
      </c>
      <c r="BO221">
        <v>0</v>
      </c>
      <c r="BP221">
        <v>0</v>
      </c>
      <c r="BQ221">
        <v>0</v>
      </c>
      <c r="BR221">
        <v>0</v>
      </c>
      <c r="BS221">
        <v>0</v>
      </c>
      <c r="BT221">
        <v>0</v>
      </c>
      <c r="BU221">
        <v>0</v>
      </c>
      <c r="BV221">
        <v>0</v>
      </c>
      <c r="BW221">
        <v>3</v>
      </c>
      <c r="BX221">
        <v>32</v>
      </c>
      <c r="BY221">
        <v>0</v>
      </c>
      <c r="BZ221">
        <v>250017</v>
      </c>
      <c r="CA221">
        <v>0</v>
      </c>
      <c r="CB221">
        <v>0</v>
      </c>
      <c r="CC221">
        <v>0</v>
      </c>
      <c r="CD221">
        <v>0</v>
      </c>
      <c r="CE221">
        <v>0</v>
      </c>
      <c r="CF221">
        <v>0</v>
      </c>
      <c r="CG221">
        <v>0</v>
      </c>
      <c r="CH221">
        <v>0</v>
      </c>
      <c r="CI221" s="244">
        <v>0</v>
      </c>
      <c r="CJ221" s="244">
        <v>0</v>
      </c>
      <c r="CK221" s="244">
        <v>0</v>
      </c>
      <c r="CL221" s="244">
        <v>0</v>
      </c>
      <c r="CM221" s="241">
        <v>3</v>
      </c>
      <c r="CN221" s="242">
        <v>32</v>
      </c>
      <c r="CO221" s="242">
        <v>0</v>
      </c>
      <c r="CP221" s="243">
        <v>250017</v>
      </c>
      <c r="CQ221" s="1">
        <v>0</v>
      </c>
      <c r="CR221" s="1">
        <v>0</v>
      </c>
      <c r="CS221" s="1">
        <v>0</v>
      </c>
      <c r="CT221" s="1">
        <v>0</v>
      </c>
      <c r="CU221" s="1">
        <v>0</v>
      </c>
      <c r="CV221" s="1">
        <v>0</v>
      </c>
      <c r="CW221" s="1">
        <v>0</v>
      </c>
      <c r="CX221" s="1">
        <v>0</v>
      </c>
      <c r="CY221" s="1">
        <v>0</v>
      </c>
      <c r="CZ221" s="1">
        <v>0</v>
      </c>
      <c r="DA221" s="1">
        <v>0</v>
      </c>
      <c r="DB221" s="1">
        <v>0</v>
      </c>
      <c r="DC221" s="1">
        <v>0</v>
      </c>
      <c r="DD221" s="1">
        <v>0</v>
      </c>
      <c r="DE221" s="1">
        <v>0</v>
      </c>
      <c r="DF221" s="1">
        <v>0</v>
      </c>
      <c r="DG221" s="1">
        <v>0</v>
      </c>
      <c r="DH221" s="1">
        <v>0</v>
      </c>
      <c r="DI221" s="1">
        <v>0</v>
      </c>
      <c r="DJ221" s="1">
        <v>0</v>
      </c>
      <c r="DK221" s="1">
        <v>0</v>
      </c>
      <c r="DL221" s="1">
        <v>0</v>
      </c>
      <c r="DM221" s="1">
        <v>0</v>
      </c>
      <c r="DN221" s="1">
        <v>0</v>
      </c>
      <c r="DO221" s="244">
        <v>0</v>
      </c>
      <c r="DP221" s="244">
        <v>0</v>
      </c>
      <c r="DQ221" s="244">
        <v>0</v>
      </c>
      <c r="DR221" s="244">
        <v>0</v>
      </c>
      <c r="DS221" s="241">
        <v>0</v>
      </c>
      <c r="DT221" s="242">
        <v>0</v>
      </c>
      <c r="DU221" s="242">
        <v>0</v>
      </c>
      <c r="DV221" s="243">
        <v>0</v>
      </c>
      <c r="DW221">
        <v>2</v>
      </c>
      <c r="DX221">
        <v>2</v>
      </c>
      <c r="DY221">
        <v>0</v>
      </c>
      <c r="DZ221">
        <v>500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s="244">
        <v>0</v>
      </c>
      <c r="EV221" s="244">
        <v>0</v>
      </c>
      <c r="EW221" s="244">
        <v>0</v>
      </c>
      <c r="EX221" s="244">
        <v>0</v>
      </c>
      <c r="EY221" s="241">
        <v>0</v>
      </c>
      <c r="EZ221" s="242">
        <v>0</v>
      </c>
      <c r="FA221" s="242">
        <v>0</v>
      </c>
      <c r="FB221" s="243">
        <v>0</v>
      </c>
      <c r="FC221">
        <v>2</v>
      </c>
      <c r="FD221">
        <v>0</v>
      </c>
      <c r="FE221">
        <v>0</v>
      </c>
      <c r="FF221">
        <v>0</v>
      </c>
      <c r="FG221">
        <v>0</v>
      </c>
      <c r="FH221">
        <v>0</v>
      </c>
      <c r="FI221">
        <v>2</v>
      </c>
      <c r="FJ221">
        <v>40000</v>
      </c>
      <c r="FK221">
        <v>0</v>
      </c>
      <c r="FL221">
        <v>0</v>
      </c>
      <c r="FM221">
        <v>26</v>
      </c>
      <c r="FN221">
        <v>0</v>
      </c>
      <c r="FO221">
        <v>0</v>
      </c>
      <c r="FP221">
        <v>0</v>
      </c>
      <c r="FQ221">
        <v>0</v>
      </c>
      <c r="FR221">
        <v>0</v>
      </c>
      <c r="FS221">
        <v>26</v>
      </c>
      <c r="FT221">
        <v>376</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11</v>
      </c>
      <c r="GX221">
        <v>376</v>
      </c>
      <c r="GY221">
        <v>24</v>
      </c>
      <c r="GZ221">
        <v>33019</v>
      </c>
      <c r="HA221">
        <v>0</v>
      </c>
      <c r="HB221">
        <v>0</v>
      </c>
      <c r="HC221">
        <v>0</v>
      </c>
      <c r="HD221">
        <v>0</v>
      </c>
      <c r="HE221">
        <v>0</v>
      </c>
      <c r="HF221">
        <v>0</v>
      </c>
      <c r="HG221">
        <v>0</v>
      </c>
      <c r="HH221">
        <v>0</v>
      </c>
      <c r="HI221">
        <v>0</v>
      </c>
      <c r="HJ221">
        <v>0</v>
      </c>
      <c r="HK221">
        <v>0</v>
      </c>
      <c r="HL221">
        <v>3</v>
      </c>
      <c r="HM221">
        <v>4</v>
      </c>
      <c r="HN221">
        <v>0</v>
      </c>
      <c r="HO221">
        <v>0</v>
      </c>
      <c r="HP221">
        <v>0</v>
      </c>
      <c r="HQ221" s="139">
        <v>2</v>
      </c>
      <c r="HR221" s="140">
        <v>0</v>
      </c>
      <c r="HS221" s="140">
        <v>0</v>
      </c>
      <c r="HT221" s="140">
        <v>0</v>
      </c>
      <c r="HU221" s="140">
        <v>0</v>
      </c>
      <c r="HV221" s="139">
        <v>0</v>
      </c>
      <c r="HW221" s="140">
        <v>0</v>
      </c>
      <c r="HX221" s="140">
        <v>0</v>
      </c>
      <c r="HY221" s="140">
        <v>0</v>
      </c>
      <c r="HZ221" s="140">
        <v>0</v>
      </c>
      <c r="IA221" s="139">
        <v>0</v>
      </c>
      <c r="IB221" s="140">
        <v>0</v>
      </c>
      <c r="IC221" s="140">
        <v>0</v>
      </c>
      <c r="ID221" s="140">
        <v>0</v>
      </c>
      <c r="IE221" s="140">
        <v>0</v>
      </c>
      <c r="IF221" s="139">
        <v>5</v>
      </c>
      <c r="IG221" s="140">
        <v>4</v>
      </c>
      <c r="IH221" s="140">
        <v>0</v>
      </c>
      <c r="II221" s="140">
        <v>0</v>
      </c>
      <c r="IJ221" s="140">
        <v>0</v>
      </c>
      <c r="IK221" s="140">
        <v>1</v>
      </c>
      <c r="IL221" s="140">
        <v>0</v>
      </c>
      <c r="IM221" s="140">
        <v>0</v>
      </c>
      <c r="IN221" s="139">
        <v>1</v>
      </c>
      <c r="IO221" s="140">
        <v>0</v>
      </c>
      <c r="IP221" s="140">
        <v>0</v>
      </c>
      <c r="IQ221" s="140">
        <v>0</v>
      </c>
      <c r="IR221" s="141">
        <v>0</v>
      </c>
      <c r="IS221" s="139">
        <v>0</v>
      </c>
      <c r="IT221" s="141">
        <v>1</v>
      </c>
      <c r="IU221" s="141">
        <v>7</v>
      </c>
      <c r="IV221" s="141">
        <v>2</v>
      </c>
      <c r="IW221" s="180">
        <v>9</v>
      </c>
      <c r="IX221" s="182">
        <v>0.22222222222222221</v>
      </c>
      <c r="IY221" s="182">
        <v>0</v>
      </c>
      <c r="IZ221" s="183">
        <v>0</v>
      </c>
      <c r="JA221" s="140">
        <v>0</v>
      </c>
      <c r="JB221" s="140">
        <v>0</v>
      </c>
      <c r="JC221" s="1" t="s">
        <v>427</v>
      </c>
      <c r="JD221" s="1" t="s">
        <v>427</v>
      </c>
      <c r="JE221" s="1" t="s">
        <v>427</v>
      </c>
      <c r="JF221" s="1" t="s">
        <v>427</v>
      </c>
      <c r="JG221" s="1">
        <v>0</v>
      </c>
      <c r="JH221" s="1">
        <v>0</v>
      </c>
      <c r="JI221" s="284"/>
      <c r="JM221" s="261"/>
      <c r="JN221" s="262"/>
      <c r="JO221" s="284"/>
      <c r="JP221" s="284"/>
    </row>
    <row r="222" spans="1:276" x14ac:dyDescent="0.25">
      <c r="A222" s="2">
        <f>IF(OR('Table 1'!$L$2="All Regions",'Table 1'!$L$2=" "), 1,IF('Table 1'!$L$2='DATA TEMPLATE 1617'!L222,1,0))</f>
        <v>1</v>
      </c>
      <c r="B222" s="2">
        <f>IF(OR('Table 1'!$L$3="All Disciplines",'Table 1'!$L$3=" "), 1,IF('Table 1'!$L$3='DATA TEMPLATE 1617'!M222,1,0))</f>
        <v>1</v>
      </c>
      <c r="C222" s="2">
        <f>IF(OR('Table 1'!$L$4="All Organisations",'Table 1'!$L$4=" "), 1,IF('Table 1'!$L$4='DATA TEMPLATE 1617'!N222,1,0))</f>
        <v>1</v>
      </c>
      <c r="D222" s="2">
        <f t="shared" si="9"/>
        <v>3</v>
      </c>
      <c r="E222" s="236">
        <f>IF('Table 2'!$L$2="All Diverse Led",$IZ222,IF('Table 2'!$L$2='DATA TEMPLATE 1617'!JG222,4,0))</f>
        <v>0</v>
      </c>
      <c r="F222" s="236">
        <f>IF('Table 2'!$L$2="All Diverse Led",$IZ222,IF('Table 2'!$L$2='DATA TEMPLATE 1617'!JH222,4,0))</f>
        <v>0</v>
      </c>
      <c r="G222" s="237">
        <f t="shared" si="10"/>
        <v>0</v>
      </c>
      <c r="H222" s="1" t="s">
        <v>471</v>
      </c>
      <c r="I222" s="1">
        <v>0</v>
      </c>
      <c r="J222" s="1" t="b">
        <v>0</v>
      </c>
      <c r="K222" s="284">
        <v>220</v>
      </c>
      <c r="L222" t="s">
        <v>445</v>
      </c>
      <c r="M222" t="s">
        <v>436</v>
      </c>
      <c r="N222" s="323" t="s">
        <v>458</v>
      </c>
      <c r="O222" s="76">
        <v>35994</v>
      </c>
      <c r="P222" s="76">
        <v>110000</v>
      </c>
      <c r="Q222" s="76">
        <v>119661</v>
      </c>
      <c r="R222" s="76">
        <v>0</v>
      </c>
      <c r="S222" s="76">
        <v>0</v>
      </c>
      <c r="T222" s="76">
        <v>265655</v>
      </c>
      <c r="U222">
        <v>193585</v>
      </c>
      <c r="V222">
        <v>10721</v>
      </c>
      <c r="W222">
        <v>0</v>
      </c>
      <c r="X222">
        <v>3457</v>
      </c>
      <c r="Y222">
        <v>1126</v>
      </c>
      <c r="AB222">
        <v>31693</v>
      </c>
      <c r="AC222">
        <v>0</v>
      </c>
      <c r="AD222">
        <v>240582</v>
      </c>
      <c r="AE222" s="1">
        <v>0</v>
      </c>
      <c r="AF222" s="1">
        <v>0</v>
      </c>
      <c r="AG222" s="1">
        <v>0</v>
      </c>
      <c r="AH222" s="1">
        <v>0</v>
      </c>
      <c r="AI222" s="1">
        <v>0</v>
      </c>
      <c r="AJ222" s="1">
        <v>0</v>
      </c>
      <c r="AK222" s="1">
        <v>0</v>
      </c>
      <c r="AL222" s="1">
        <v>0</v>
      </c>
      <c r="AM222" s="1">
        <v>0</v>
      </c>
      <c r="AN222" s="1">
        <v>0</v>
      </c>
      <c r="AO222" s="1">
        <v>0</v>
      </c>
      <c r="AP222" s="1">
        <v>0</v>
      </c>
      <c r="AQ222" s="1">
        <v>0</v>
      </c>
      <c r="AR222" s="1">
        <v>0</v>
      </c>
      <c r="AS222" s="1">
        <v>0</v>
      </c>
      <c r="AT222" s="1">
        <v>0</v>
      </c>
      <c r="AU222" s="1">
        <v>0</v>
      </c>
      <c r="AV222" s="1">
        <v>0</v>
      </c>
      <c r="AW222" s="1">
        <v>0</v>
      </c>
      <c r="AX222" s="1">
        <v>0</v>
      </c>
      <c r="AY222" s="1">
        <v>0</v>
      </c>
      <c r="AZ222" s="1">
        <v>0</v>
      </c>
      <c r="BA222" s="1">
        <v>0</v>
      </c>
      <c r="BB222" s="1">
        <v>0</v>
      </c>
      <c r="BC222" s="3">
        <v>0</v>
      </c>
      <c r="BD222" s="3">
        <v>0</v>
      </c>
      <c r="BE222" s="3">
        <v>0</v>
      </c>
      <c r="BF222" s="3">
        <v>0</v>
      </c>
      <c r="BG222" s="241">
        <v>0</v>
      </c>
      <c r="BH222" s="242">
        <v>0</v>
      </c>
      <c r="BI222" s="242">
        <v>0</v>
      </c>
      <c r="BJ222" s="243">
        <v>0</v>
      </c>
      <c r="BK222">
        <v>9</v>
      </c>
      <c r="BL222">
        <v>184</v>
      </c>
      <c r="BM222">
        <v>36738</v>
      </c>
      <c r="BN222">
        <v>12000</v>
      </c>
      <c r="BO222">
        <v>0</v>
      </c>
      <c r="BP222">
        <v>0</v>
      </c>
      <c r="BQ222">
        <v>0</v>
      </c>
      <c r="BR222">
        <v>0</v>
      </c>
      <c r="BS222">
        <v>3</v>
      </c>
      <c r="BT222">
        <v>65</v>
      </c>
      <c r="BU222">
        <v>5624</v>
      </c>
      <c r="BV222">
        <v>15500</v>
      </c>
      <c r="BW222">
        <v>0</v>
      </c>
      <c r="BX222">
        <v>0</v>
      </c>
      <c r="BY222">
        <v>0</v>
      </c>
      <c r="BZ222">
        <v>0</v>
      </c>
      <c r="CA222">
        <v>0</v>
      </c>
      <c r="CB222">
        <v>0</v>
      </c>
      <c r="CC222">
        <v>0</v>
      </c>
      <c r="CD222">
        <v>0</v>
      </c>
      <c r="CE222">
        <v>0</v>
      </c>
      <c r="CF222">
        <v>0</v>
      </c>
      <c r="CG222">
        <v>0</v>
      </c>
      <c r="CH222">
        <v>0</v>
      </c>
      <c r="CI222" s="244">
        <v>3</v>
      </c>
      <c r="CJ222" s="244">
        <v>65</v>
      </c>
      <c r="CK222" s="244">
        <v>5624</v>
      </c>
      <c r="CL222" s="244">
        <v>15500</v>
      </c>
      <c r="CM222" s="241">
        <v>0</v>
      </c>
      <c r="CN222" s="242">
        <v>0</v>
      </c>
      <c r="CO222" s="242">
        <v>0</v>
      </c>
      <c r="CP222" s="243">
        <v>0</v>
      </c>
      <c r="CQ222" s="1">
        <v>0</v>
      </c>
      <c r="CR222" s="1">
        <v>0</v>
      </c>
      <c r="CS222" s="1">
        <v>0</v>
      </c>
      <c r="CT222" s="1">
        <v>0</v>
      </c>
      <c r="CU222" s="1">
        <v>0</v>
      </c>
      <c r="CV222" s="1">
        <v>0</v>
      </c>
      <c r="CW222" s="1">
        <v>0</v>
      </c>
      <c r="CX222" s="1">
        <v>0</v>
      </c>
      <c r="CY222" s="1">
        <v>0</v>
      </c>
      <c r="CZ222" s="1">
        <v>0</v>
      </c>
      <c r="DA222" s="1">
        <v>0</v>
      </c>
      <c r="DB222" s="1">
        <v>0</v>
      </c>
      <c r="DC222" s="1">
        <v>0</v>
      </c>
      <c r="DD222" s="1">
        <v>0</v>
      </c>
      <c r="DE222" s="1">
        <v>0</v>
      </c>
      <c r="DF222" s="1">
        <v>0</v>
      </c>
      <c r="DG222" s="1">
        <v>0</v>
      </c>
      <c r="DH222" s="1">
        <v>0</v>
      </c>
      <c r="DI222" s="1">
        <v>0</v>
      </c>
      <c r="DJ222" s="1">
        <v>0</v>
      </c>
      <c r="DK222" s="1">
        <v>0</v>
      </c>
      <c r="DL222" s="1">
        <v>0</v>
      </c>
      <c r="DM222" s="1">
        <v>0</v>
      </c>
      <c r="DN222" s="1">
        <v>0</v>
      </c>
      <c r="DO222" s="244">
        <v>0</v>
      </c>
      <c r="DP222" s="244">
        <v>0</v>
      </c>
      <c r="DQ222" s="244">
        <v>0</v>
      </c>
      <c r="DR222" s="244">
        <v>0</v>
      </c>
      <c r="DS222" s="241">
        <v>0</v>
      </c>
      <c r="DT222" s="242">
        <v>0</v>
      </c>
      <c r="DU222" s="242">
        <v>0</v>
      </c>
      <c r="DV222" s="243">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s="244">
        <v>0</v>
      </c>
      <c r="EV222" s="244">
        <v>0</v>
      </c>
      <c r="EW222" s="244">
        <v>0</v>
      </c>
      <c r="EX222" s="244">
        <v>0</v>
      </c>
      <c r="EY222" s="241">
        <v>0</v>
      </c>
      <c r="EZ222" s="242">
        <v>0</v>
      </c>
      <c r="FA222" s="242">
        <v>0</v>
      </c>
      <c r="FB222" s="243">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1</v>
      </c>
      <c r="FX222">
        <v>1800</v>
      </c>
      <c r="FY222">
        <v>1247</v>
      </c>
      <c r="FZ222">
        <v>1800</v>
      </c>
      <c r="GA222">
        <v>1800</v>
      </c>
      <c r="GB222">
        <v>1800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0</v>
      </c>
      <c r="HL222">
        <v>2</v>
      </c>
      <c r="HM222">
        <v>2</v>
      </c>
      <c r="HN222">
        <v>0</v>
      </c>
      <c r="HO222">
        <v>0</v>
      </c>
      <c r="HP222">
        <v>0</v>
      </c>
      <c r="HQ222" s="139">
        <v>1</v>
      </c>
      <c r="HR222" s="140">
        <v>0</v>
      </c>
      <c r="HS222" s="140">
        <v>0</v>
      </c>
      <c r="HT222" s="140">
        <v>0</v>
      </c>
      <c r="HU222" s="140">
        <v>0</v>
      </c>
      <c r="HV222" s="139">
        <v>0</v>
      </c>
      <c r="HW222" s="140">
        <v>0</v>
      </c>
      <c r="HX222" s="140">
        <v>0</v>
      </c>
      <c r="HY222" s="140">
        <v>0</v>
      </c>
      <c r="HZ222" s="140">
        <v>0</v>
      </c>
      <c r="IA222" s="139">
        <v>0</v>
      </c>
      <c r="IB222" s="140">
        <v>0</v>
      </c>
      <c r="IC222" s="140">
        <v>0</v>
      </c>
      <c r="ID222" s="140">
        <v>0</v>
      </c>
      <c r="IE222" s="140">
        <v>0</v>
      </c>
      <c r="IF222" s="139">
        <v>3</v>
      </c>
      <c r="IG222" s="140">
        <v>2</v>
      </c>
      <c r="IH222" s="140">
        <v>0</v>
      </c>
      <c r="II222" s="140">
        <v>0</v>
      </c>
      <c r="IJ222" s="140">
        <v>0</v>
      </c>
      <c r="IK222" s="140">
        <v>0</v>
      </c>
      <c r="IL222" s="140">
        <v>0</v>
      </c>
      <c r="IM222" s="140">
        <v>0</v>
      </c>
      <c r="IN222" s="139">
        <v>0</v>
      </c>
      <c r="IO222" s="140">
        <v>1</v>
      </c>
      <c r="IP222" s="140">
        <v>0</v>
      </c>
      <c r="IQ222" s="140">
        <v>0</v>
      </c>
      <c r="IR222" s="141">
        <v>1</v>
      </c>
      <c r="IS222" s="139">
        <v>0</v>
      </c>
      <c r="IT222" s="141">
        <v>0</v>
      </c>
      <c r="IU222" s="141">
        <v>4</v>
      </c>
      <c r="IV222" s="141">
        <v>1</v>
      </c>
      <c r="IW222" s="180">
        <v>5</v>
      </c>
      <c r="IX222" s="182">
        <v>0</v>
      </c>
      <c r="IY222" s="182">
        <v>0.2</v>
      </c>
      <c r="IZ222" s="183">
        <v>0</v>
      </c>
      <c r="JA222" s="140">
        <v>0</v>
      </c>
      <c r="JB222" s="140">
        <v>0</v>
      </c>
      <c r="JC222" s="1" t="s">
        <v>427</v>
      </c>
      <c r="JD222" s="1" t="s">
        <v>427</v>
      </c>
      <c r="JE222" s="1" t="s">
        <v>427</v>
      </c>
      <c r="JF222" s="1" t="s">
        <v>427</v>
      </c>
      <c r="JG222" s="1">
        <v>0</v>
      </c>
      <c r="JH222" s="1">
        <v>0</v>
      </c>
      <c r="JI222" s="284"/>
      <c r="JM222" s="261"/>
      <c r="JN222" s="262"/>
      <c r="JO222" s="284"/>
      <c r="JP222" s="284"/>
    </row>
    <row r="223" spans="1:276" x14ac:dyDescent="0.25">
      <c r="A223" s="2">
        <f>IF(OR('Table 1'!$L$2="All Regions",'Table 1'!$L$2=" "), 1,IF('Table 1'!$L$2='DATA TEMPLATE 1617'!L223,1,0))</f>
        <v>1</v>
      </c>
      <c r="B223" s="2">
        <f>IF(OR('Table 1'!$L$3="All Disciplines",'Table 1'!$L$3=" "), 1,IF('Table 1'!$L$3='DATA TEMPLATE 1617'!M223,1,0))</f>
        <v>1</v>
      </c>
      <c r="C223" s="2">
        <f>IF(OR('Table 1'!$L$4="All Organisations",'Table 1'!$L$4=" "), 1,IF('Table 1'!$L$4='DATA TEMPLATE 1617'!N223,1,0))</f>
        <v>1</v>
      </c>
      <c r="D223" s="2">
        <f t="shared" si="9"/>
        <v>3</v>
      </c>
      <c r="E223" s="236">
        <f>IF('Table 2'!$L$2="All Diverse Led",$IZ223,IF('Table 2'!$L$2='DATA TEMPLATE 1617'!JG223,4,0))</f>
        <v>0</v>
      </c>
      <c r="F223" s="236">
        <f>IF('Table 2'!$L$2="All Diverse Led",$IZ223,IF('Table 2'!$L$2='DATA TEMPLATE 1617'!JH223,4,0))</f>
        <v>0</v>
      </c>
      <c r="G223" s="237">
        <f t="shared" si="10"/>
        <v>0</v>
      </c>
      <c r="H223" s="1" t="s">
        <v>471</v>
      </c>
      <c r="I223" s="1">
        <v>0</v>
      </c>
      <c r="J223" s="1" t="b">
        <v>0</v>
      </c>
      <c r="K223" s="284">
        <v>221</v>
      </c>
      <c r="L223" t="s">
        <v>445</v>
      </c>
      <c r="M223" t="s">
        <v>442</v>
      </c>
      <c r="N223" s="323" t="s">
        <v>460</v>
      </c>
      <c r="O223" s="76">
        <v>815746</v>
      </c>
      <c r="P223" s="76">
        <v>462175</v>
      </c>
      <c r="Q223" s="76">
        <v>405981</v>
      </c>
      <c r="R223" s="76">
        <v>0</v>
      </c>
      <c r="S223" s="76">
        <v>0</v>
      </c>
      <c r="T223" s="76">
        <v>1683902</v>
      </c>
      <c r="U223">
        <v>1073242</v>
      </c>
      <c r="V223">
        <v>17475</v>
      </c>
      <c r="W223">
        <v>172611</v>
      </c>
      <c r="X223">
        <v>334165</v>
      </c>
      <c r="Y223">
        <v>31888</v>
      </c>
      <c r="AB223">
        <v>194098</v>
      </c>
      <c r="AC223">
        <v>43963</v>
      </c>
      <c r="AD223">
        <v>1867442</v>
      </c>
      <c r="AE223" s="1">
        <v>252</v>
      </c>
      <c r="AF223" s="1">
        <v>160</v>
      </c>
      <c r="AG223" s="1">
        <v>5207</v>
      </c>
      <c r="AH223" s="1">
        <v>10313</v>
      </c>
      <c r="AI223" s="1">
        <v>0</v>
      </c>
      <c r="AJ223" s="1">
        <v>0</v>
      </c>
      <c r="AK223" s="1">
        <v>0</v>
      </c>
      <c r="AL223" s="1">
        <v>0</v>
      </c>
      <c r="AM223" s="1">
        <v>0</v>
      </c>
      <c r="AN223" s="1">
        <v>0</v>
      </c>
      <c r="AO223" s="1">
        <v>0</v>
      </c>
      <c r="AP223" s="1">
        <v>0</v>
      </c>
      <c r="AQ223" s="1">
        <v>241</v>
      </c>
      <c r="AR223" s="1">
        <v>149</v>
      </c>
      <c r="AS223" s="1">
        <v>4764</v>
      </c>
      <c r="AT223" s="1">
        <v>10313</v>
      </c>
      <c r="AU223" s="1">
        <v>0</v>
      </c>
      <c r="AV223" s="1">
        <v>0</v>
      </c>
      <c r="AW223" s="1">
        <v>0</v>
      </c>
      <c r="AX223" s="1">
        <v>0</v>
      </c>
      <c r="AY223" s="1">
        <v>0</v>
      </c>
      <c r="AZ223" s="1">
        <v>0</v>
      </c>
      <c r="BA223" s="1">
        <v>0</v>
      </c>
      <c r="BB223" s="1">
        <v>0</v>
      </c>
      <c r="BC223" s="3">
        <v>0</v>
      </c>
      <c r="BD223" s="3">
        <v>0</v>
      </c>
      <c r="BE223" s="3">
        <v>0</v>
      </c>
      <c r="BF223" s="3">
        <v>0</v>
      </c>
      <c r="BG223" s="241">
        <v>241</v>
      </c>
      <c r="BH223" s="242">
        <v>149</v>
      </c>
      <c r="BI223" s="242">
        <v>4764</v>
      </c>
      <c r="BJ223" s="243">
        <v>10313</v>
      </c>
      <c r="BK223">
        <v>11</v>
      </c>
      <c r="BL223">
        <v>1526</v>
      </c>
      <c r="BM223">
        <v>277202</v>
      </c>
      <c r="BN223">
        <v>400</v>
      </c>
      <c r="BO223">
        <v>0</v>
      </c>
      <c r="BP223">
        <v>0</v>
      </c>
      <c r="BQ223">
        <v>0</v>
      </c>
      <c r="BR223">
        <v>0</v>
      </c>
      <c r="BS223">
        <v>0</v>
      </c>
      <c r="BT223">
        <v>0</v>
      </c>
      <c r="BU223">
        <v>0</v>
      </c>
      <c r="BV223">
        <v>0</v>
      </c>
      <c r="BW223">
        <v>11</v>
      </c>
      <c r="BX223">
        <v>1526</v>
      </c>
      <c r="BY223">
        <v>277202</v>
      </c>
      <c r="BZ223">
        <v>400</v>
      </c>
      <c r="CA223">
        <v>0</v>
      </c>
      <c r="CB223">
        <v>0</v>
      </c>
      <c r="CC223">
        <v>0</v>
      </c>
      <c r="CD223">
        <v>0</v>
      </c>
      <c r="CE223">
        <v>0</v>
      </c>
      <c r="CF223">
        <v>0</v>
      </c>
      <c r="CG223">
        <v>0</v>
      </c>
      <c r="CH223">
        <v>0</v>
      </c>
      <c r="CI223" s="244">
        <v>0</v>
      </c>
      <c r="CJ223" s="244">
        <v>0</v>
      </c>
      <c r="CK223" s="244">
        <v>0</v>
      </c>
      <c r="CL223" s="244">
        <v>0</v>
      </c>
      <c r="CM223" s="241">
        <v>11</v>
      </c>
      <c r="CN223" s="242">
        <v>1526</v>
      </c>
      <c r="CO223" s="242">
        <v>277202</v>
      </c>
      <c r="CP223" s="243">
        <v>400</v>
      </c>
      <c r="CQ223" s="1">
        <v>0</v>
      </c>
      <c r="CR223" s="1">
        <v>0</v>
      </c>
      <c r="CS223" s="1">
        <v>0</v>
      </c>
      <c r="CT223" s="1">
        <v>0</v>
      </c>
      <c r="CU223" s="1">
        <v>0</v>
      </c>
      <c r="CV223" s="1">
        <v>0</v>
      </c>
      <c r="CW223" s="1">
        <v>0</v>
      </c>
      <c r="CX223" s="1">
        <v>0</v>
      </c>
      <c r="CY223" s="1">
        <v>0</v>
      </c>
      <c r="CZ223" s="1">
        <v>0</v>
      </c>
      <c r="DA223" s="1">
        <v>0</v>
      </c>
      <c r="DB223" s="1">
        <v>0</v>
      </c>
      <c r="DC223" s="1">
        <v>0</v>
      </c>
      <c r="DD223" s="1">
        <v>0</v>
      </c>
      <c r="DE223" s="1">
        <v>0</v>
      </c>
      <c r="DF223" s="1">
        <v>0</v>
      </c>
      <c r="DG223" s="1">
        <v>0</v>
      </c>
      <c r="DH223" s="1">
        <v>0</v>
      </c>
      <c r="DI223" s="1">
        <v>0</v>
      </c>
      <c r="DJ223" s="1">
        <v>0</v>
      </c>
      <c r="DK223" s="1">
        <v>0</v>
      </c>
      <c r="DL223" s="1">
        <v>0</v>
      </c>
      <c r="DM223" s="1">
        <v>0</v>
      </c>
      <c r="DN223" s="1">
        <v>0</v>
      </c>
      <c r="DO223" s="244">
        <v>0</v>
      </c>
      <c r="DP223" s="244">
        <v>0</v>
      </c>
      <c r="DQ223" s="244">
        <v>0</v>
      </c>
      <c r="DR223" s="244">
        <v>0</v>
      </c>
      <c r="DS223" s="241">
        <v>0</v>
      </c>
      <c r="DT223" s="242">
        <v>0</v>
      </c>
      <c r="DU223" s="242">
        <v>0</v>
      </c>
      <c r="DV223" s="24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s="244">
        <v>0</v>
      </c>
      <c r="EV223" s="244">
        <v>0</v>
      </c>
      <c r="EW223" s="244">
        <v>0</v>
      </c>
      <c r="EX223" s="244">
        <v>0</v>
      </c>
      <c r="EY223" s="241">
        <v>0</v>
      </c>
      <c r="EZ223" s="242">
        <v>0</v>
      </c>
      <c r="FA223" s="242">
        <v>0</v>
      </c>
      <c r="FB223" s="24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0</v>
      </c>
      <c r="HF223">
        <v>0</v>
      </c>
      <c r="HG223">
        <v>0</v>
      </c>
      <c r="HH223">
        <v>0</v>
      </c>
      <c r="HI223">
        <v>0</v>
      </c>
      <c r="HJ223">
        <v>0</v>
      </c>
      <c r="HK223">
        <v>0</v>
      </c>
      <c r="HL223">
        <v>7</v>
      </c>
      <c r="HM223">
        <v>6</v>
      </c>
      <c r="HN223">
        <v>0</v>
      </c>
      <c r="HO223">
        <v>0</v>
      </c>
      <c r="HP223">
        <v>0</v>
      </c>
      <c r="HQ223" s="139">
        <v>1</v>
      </c>
      <c r="HR223" s="140">
        <v>1</v>
      </c>
      <c r="HS223" s="140">
        <v>0</v>
      </c>
      <c r="HT223" s="140">
        <v>0</v>
      </c>
      <c r="HU223" s="140">
        <v>0</v>
      </c>
      <c r="HV223" s="139">
        <v>0</v>
      </c>
      <c r="HW223" s="140">
        <v>0</v>
      </c>
      <c r="HX223" s="140">
        <v>0</v>
      </c>
      <c r="HY223" s="140">
        <v>0</v>
      </c>
      <c r="HZ223" s="140">
        <v>0</v>
      </c>
      <c r="IA223" s="139">
        <v>0</v>
      </c>
      <c r="IB223" s="140">
        <v>0</v>
      </c>
      <c r="IC223" s="140">
        <v>0</v>
      </c>
      <c r="ID223" s="140">
        <v>0</v>
      </c>
      <c r="IE223" s="140">
        <v>0</v>
      </c>
      <c r="IF223" s="139">
        <v>8</v>
      </c>
      <c r="IG223" s="140">
        <v>7</v>
      </c>
      <c r="IH223" s="140">
        <v>0</v>
      </c>
      <c r="II223" s="140">
        <v>0</v>
      </c>
      <c r="IJ223" s="140">
        <v>0</v>
      </c>
      <c r="IK223" s="140">
        <v>0</v>
      </c>
      <c r="IL223" s="140">
        <v>0</v>
      </c>
      <c r="IM223" s="140">
        <v>0</v>
      </c>
      <c r="IN223" s="139">
        <v>0</v>
      </c>
      <c r="IO223" s="140">
        <v>0</v>
      </c>
      <c r="IP223" s="140">
        <v>0</v>
      </c>
      <c r="IQ223" s="140">
        <v>0</v>
      </c>
      <c r="IR223" s="141">
        <v>0</v>
      </c>
      <c r="IS223" s="139">
        <v>0</v>
      </c>
      <c r="IT223" s="141">
        <v>2</v>
      </c>
      <c r="IU223" s="141">
        <v>13</v>
      </c>
      <c r="IV223" s="141">
        <v>2</v>
      </c>
      <c r="IW223" s="180">
        <v>15</v>
      </c>
      <c r="IX223" s="182">
        <v>0.13333333333333333</v>
      </c>
      <c r="IY223" s="182">
        <v>0</v>
      </c>
      <c r="IZ223" s="183">
        <v>0</v>
      </c>
      <c r="JA223" s="140">
        <v>0</v>
      </c>
      <c r="JB223" s="140">
        <v>0</v>
      </c>
      <c r="JC223" s="1" t="s">
        <v>427</v>
      </c>
      <c r="JD223" s="1" t="s">
        <v>427</v>
      </c>
      <c r="JE223" s="1" t="s">
        <v>427</v>
      </c>
      <c r="JF223" s="1" t="s">
        <v>427</v>
      </c>
      <c r="JG223" s="1">
        <v>0</v>
      </c>
      <c r="JH223" s="1">
        <v>0</v>
      </c>
      <c r="JI223" s="284"/>
      <c r="JM223" s="261"/>
      <c r="JN223" s="262"/>
      <c r="JO223" s="284"/>
      <c r="JP223" s="284"/>
    </row>
    <row r="224" spans="1:276" x14ac:dyDescent="0.25">
      <c r="A224" s="2">
        <f>IF(OR('Table 1'!$L$2="All Regions",'Table 1'!$L$2=" "), 1,IF('Table 1'!$L$2='DATA TEMPLATE 1617'!L224,1,0))</f>
        <v>1</v>
      </c>
      <c r="B224" s="2">
        <f>IF(OR('Table 1'!$L$3="All Disciplines",'Table 1'!$L$3=" "), 1,IF('Table 1'!$L$3='DATA TEMPLATE 1617'!M224,1,0))</f>
        <v>1</v>
      </c>
      <c r="C224" s="2">
        <f>IF(OR('Table 1'!$L$4="All Organisations",'Table 1'!$L$4=" "), 1,IF('Table 1'!$L$4='DATA TEMPLATE 1617'!N224,1,0))</f>
        <v>1</v>
      </c>
      <c r="D224" s="2">
        <f t="shared" si="9"/>
        <v>3</v>
      </c>
      <c r="E224" s="236">
        <f>IF('Table 2'!$L$2="All Diverse Led",$IZ224,IF('Table 2'!$L$2='DATA TEMPLATE 1617'!JG224,4,0))</f>
        <v>0</v>
      </c>
      <c r="F224" s="236">
        <f>IF('Table 2'!$L$2="All Diverse Led",$IZ224,IF('Table 2'!$L$2='DATA TEMPLATE 1617'!JH224,4,0))</f>
        <v>0</v>
      </c>
      <c r="G224" s="237">
        <f t="shared" si="10"/>
        <v>0</v>
      </c>
      <c r="H224" s="1" t="s">
        <v>471</v>
      </c>
      <c r="I224" s="1">
        <v>0</v>
      </c>
      <c r="J224" s="1" t="b">
        <v>0</v>
      </c>
      <c r="K224" s="284">
        <v>222</v>
      </c>
      <c r="L224" t="s">
        <v>445</v>
      </c>
      <c r="M224" t="s">
        <v>437</v>
      </c>
      <c r="N224" s="323" t="s">
        <v>459</v>
      </c>
      <c r="O224" s="76">
        <v>78926</v>
      </c>
      <c r="P224" s="76">
        <v>250318</v>
      </c>
      <c r="Q224" s="76">
        <v>127017</v>
      </c>
      <c r="R224" s="76">
        <v>12000</v>
      </c>
      <c r="S224" s="76">
        <v>0</v>
      </c>
      <c r="T224" s="76">
        <v>468261</v>
      </c>
      <c r="U224">
        <v>187501</v>
      </c>
      <c r="V224">
        <v>26728</v>
      </c>
      <c r="W224">
        <v>0</v>
      </c>
      <c r="X224">
        <v>58243</v>
      </c>
      <c r="Y224">
        <v>3685</v>
      </c>
      <c r="AB224">
        <v>42204</v>
      </c>
      <c r="AC224">
        <v>146359</v>
      </c>
      <c r="AD224">
        <v>464720</v>
      </c>
      <c r="AE224" s="1">
        <v>98</v>
      </c>
      <c r="AF224" s="1">
        <v>49</v>
      </c>
      <c r="AG224" s="1">
        <v>4423</v>
      </c>
      <c r="AH224" s="1">
        <v>0</v>
      </c>
      <c r="AI224" s="1">
        <v>0</v>
      </c>
      <c r="AJ224" s="1">
        <v>0</v>
      </c>
      <c r="AK224" s="1">
        <v>0</v>
      </c>
      <c r="AL224" s="1">
        <v>0</v>
      </c>
      <c r="AM224" s="1">
        <v>0</v>
      </c>
      <c r="AN224" s="1">
        <v>0</v>
      </c>
      <c r="AO224" s="1">
        <v>0</v>
      </c>
      <c r="AP224" s="1">
        <v>0</v>
      </c>
      <c r="AQ224" s="1">
        <v>98</v>
      </c>
      <c r="AR224" s="1">
        <v>49</v>
      </c>
      <c r="AS224" s="1">
        <v>4423</v>
      </c>
      <c r="AT224" s="1">
        <v>0</v>
      </c>
      <c r="AU224" s="1">
        <v>0</v>
      </c>
      <c r="AV224" s="1">
        <v>0</v>
      </c>
      <c r="AW224" s="1">
        <v>0</v>
      </c>
      <c r="AX224" s="1">
        <v>0</v>
      </c>
      <c r="AY224" s="1">
        <v>0</v>
      </c>
      <c r="AZ224" s="1">
        <v>0</v>
      </c>
      <c r="BA224" s="1">
        <v>0</v>
      </c>
      <c r="BB224" s="1">
        <v>0</v>
      </c>
      <c r="BC224" s="3">
        <v>0</v>
      </c>
      <c r="BD224" s="3">
        <v>0</v>
      </c>
      <c r="BE224" s="3">
        <v>0</v>
      </c>
      <c r="BF224" s="3">
        <v>0</v>
      </c>
      <c r="BG224" s="241">
        <v>98</v>
      </c>
      <c r="BH224" s="242">
        <v>49</v>
      </c>
      <c r="BI224" s="242">
        <v>4423</v>
      </c>
      <c r="BJ224" s="243">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s="244">
        <v>0</v>
      </c>
      <c r="CJ224" s="244">
        <v>0</v>
      </c>
      <c r="CK224" s="244">
        <v>0</v>
      </c>
      <c r="CL224" s="244">
        <v>0</v>
      </c>
      <c r="CM224" s="241">
        <v>0</v>
      </c>
      <c r="CN224" s="242">
        <v>0</v>
      </c>
      <c r="CO224" s="242">
        <v>0</v>
      </c>
      <c r="CP224" s="243">
        <v>0</v>
      </c>
      <c r="CQ224" s="1">
        <v>0</v>
      </c>
      <c r="CR224" s="1">
        <v>0</v>
      </c>
      <c r="CS224" s="1">
        <v>0</v>
      </c>
      <c r="CT224" s="1">
        <v>0</v>
      </c>
      <c r="CU224" s="1">
        <v>0</v>
      </c>
      <c r="CV224" s="1">
        <v>0</v>
      </c>
      <c r="CW224" s="1">
        <v>0</v>
      </c>
      <c r="CX224" s="1">
        <v>0</v>
      </c>
      <c r="CY224" s="1">
        <v>0</v>
      </c>
      <c r="CZ224" s="1">
        <v>0</v>
      </c>
      <c r="DA224" s="1">
        <v>0</v>
      </c>
      <c r="DB224" s="1">
        <v>0</v>
      </c>
      <c r="DC224" s="1">
        <v>0</v>
      </c>
      <c r="DD224" s="1">
        <v>0</v>
      </c>
      <c r="DE224" s="1">
        <v>0</v>
      </c>
      <c r="DF224" s="1">
        <v>0</v>
      </c>
      <c r="DG224" s="1">
        <v>0</v>
      </c>
      <c r="DH224" s="1">
        <v>0</v>
      </c>
      <c r="DI224" s="1">
        <v>0</v>
      </c>
      <c r="DJ224" s="1">
        <v>0</v>
      </c>
      <c r="DK224" s="1">
        <v>0</v>
      </c>
      <c r="DL224" s="1">
        <v>0</v>
      </c>
      <c r="DM224" s="1">
        <v>0</v>
      </c>
      <c r="DN224" s="1">
        <v>0</v>
      </c>
      <c r="DO224" s="244">
        <v>0</v>
      </c>
      <c r="DP224" s="244">
        <v>0</v>
      </c>
      <c r="DQ224" s="244">
        <v>0</v>
      </c>
      <c r="DR224" s="244">
        <v>0</v>
      </c>
      <c r="DS224" s="241">
        <v>0</v>
      </c>
      <c r="DT224" s="242">
        <v>0</v>
      </c>
      <c r="DU224" s="242">
        <v>0</v>
      </c>
      <c r="DV224" s="243">
        <v>0</v>
      </c>
      <c r="DW224">
        <v>1</v>
      </c>
      <c r="DX224">
        <v>7</v>
      </c>
      <c r="DY224">
        <v>4660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s="244">
        <v>0</v>
      </c>
      <c r="EV224" s="244">
        <v>0</v>
      </c>
      <c r="EW224" s="244">
        <v>0</v>
      </c>
      <c r="EX224" s="244">
        <v>0</v>
      </c>
      <c r="EY224" s="241">
        <v>0</v>
      </c>
      <c r="EZ224" s="242">
        <v>0</v>
      </c>
      <c r="FA224" s="242">
        <v>0</v>
      </c>
      <c r="FB224" s="243">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0</v>
      </c>
      <c r="HL224">
        <v>6</v>
      </c>
      <c r="HM224">
        <v>2</v>
      </c>
      <c r="HN224">
        <v>0</v>
      </c>
      <c r="HO224">
        <v>0</v>
      </c>
      <c r="HP224">
        <v>0</v>
      </c>
      <c r="HQ224" s="139">
        <v>3</v>
      </c>
      <c r="HR224" s="140">
        <v>1</v>
      </c>
      <c r="HS224" s="140">
        <v>0</v>
      </c>
      <c r="HT224" s="140">
        <v>0</v>
      </c>
      <c r="HU224" s="140">
        <v>0</v>
      </c>
      <c r="HV224" s="139">
        <v>0</v>
      </c>
      <c r="HW224" s="140">
        <v>0</v>
      </c>
      <c r="HX224" s="140">
        <v>0</v>
      </c>
      <c r="HY224" s="140">
        <v>0</v>
      </c>
      <c r="HZ224" s="140">
        <v>0</v>
      </c>
      <c r="IA224" s="139">
        <v>0</v>
      </c>
      <c r="IB224" s="140">
        <v>0</v>
      </c>
      <c r="IC224" s="140">
        <v>0</v>
      </c>
      <c r="ID224" s="140">
        <v>0</v>
      </c>
      <c r="IE224" s="140">
        <v>0</v>
      </c>
      <c r="IF224" s="139">
        <v>9</v>
      </c>
      <c r="IG224" s="140">
        <v>3</v>
      </c>
      <c r="IH224" s="140">
        <v>0</v>
      </c>
      <c r="II224" s="140">
        <v>0</v>
      </c>
      <c r="IJ224" s="140">
        <v>0</v>
      </c>
      <c r="IK224" s="140">
        <v>0</v>
      </c>
      <c r="IL224" s="140">
        <v>0</v>
      </c>
      <c r="IM224" s="140">
        <v>0</v>
      </c>
      <c r="IN224" s="139">
        <v>0</v>
      </c>
      <c r="IO224" s="140">
        <v>0</v>
      </c>
      <c r="IP224" s="140">
        <v>0</v>
      </c>
      <c r="IQ224" s="140">
        <v>0</v>
      </c>
      <c r="IR224" s="141">
        <v>0</v>
      </c>
      <c r="IS224" s="139">
        <v>0</v>
      </c>
      <c r="IT224" s="141">
        <v>0</v>
      </c>
      <c r="IU224" s="141">
        <v>8</v>
      </c>
      <c r="IV224" s="141">
        <v>4</v>
      </c>
      <c r="IW224" s="180">
        <v>12</v>
      </c>
      <c r="IX224" s="182">
        <v>0</v>
      </c>
      <c r="IY224" s="182">
        <v>0</v>
      </c>
      <c r="IZ224" s="183">
        <v>0</v>
      </c>
      <c r="JA224" s="140">
        <v>0</v>
      </c>
      <c r="JB224" s="140">
        <v>0</v>
      </c>
      <c r="JC224" s="1" t="s">
        <v>427</v>
      </c>
      <c r="JD224" s="1" t="s">
        <v>427</v>
      </c>
      <c r="JE224" s="1" t="s">
        <v>427</v>
      </c>
      <c r="JF224" s="1" t="s">
        <v>426</v>
      </c>
      <c r="JG224" s="1">
        <v>0</v>
      </c>
      <c r="JH224" s="1">
        <v>0</v>
      </c>
      <c r="JI224" s="284"/>
      <c r="JM224" s="261"/>
      <c r="JN224" s="262"/>
      <c r="JO224" s="284"/>
      <c r="JP224" s="284"/>
    </row>
    <row r="225" spans="1:276" x14ac:dyDescent="0.25">
      <c r="A225" s="2">
        <f>IF(OR('Table 1'!$L$2="All Regions",'Table 1'!$L$2=" "), 1,IF('Table 1'!$L$2='DATA TEMPLATE 1617'!L225,1,0))</f>
        <v>1</v>
      </c>
      <c r="B225" s="2">
        <f>IF(OR('Table 1'!$L$3="All Disciplines",'Table 1'!$L$3=" "), 1,IF('Table 1'!$L$3='DATA TEMPLATE 1617'!M225,1,0))</f>
        <v>1</v>
      </c>
      <c r="C225" s="2">
        <f>IF(OR('Table 1'!$L$4="All Organisations",'Table 1'!$L$4=" "), 1,IF('Table 1'!$L$4='DATA TEMPLATE 1617'!N225,1,0))</f>
        <v>1</v>
      </c>
      <c r="D225" s="2">
        <f t="shared" si="9"/>
        <v>3</v>
      </c>
      <c r="E225" s="236">
        <f>IF('Table 2'!$L$2="All Diverse Led",$IZ225,IF('Table 2'!$L$2='DATA TEMPLATE 1617'!JG225,4,0))</f>
        <v>0</v>
      </c>
      <c r="F225" s="236">
        <f>IF('Table 2'!$L$2="All Diverse Led",$IZ225,IF('Table 2'!$L$2='DATA TEMPLATE 1617'!JH225,4,0))</f>
        <v>0</v>
      </c>
      <c r="G225" s="237">
        <f t="shared" si="10"/>
        <v>0</v>
      </c>
      <c r="H225" s="1" t="s">
        <v>471</v>
      </c>
      <c r="I225" s="1">
        <v>0</v>
      </c>
      <c r="J225" s="1" t="b">
        <v>0</v>
      </c>
      <c r="K225" s="284">
        <v>223</v>
      </c>
      <c r="L225" t="s">
        <v>445</v>
      </c>
      <c r="M225" t="s">
        <v>440</v>
      </c>
      <c r="N225" s="323" t="s">
        <v>460</v>
      </c>
      <c r="O225" s="76">
        <v>2276604</v>
      </c>
      <c r="P225" s="76">
        <v>106677</v>
      </c>
      <c r="Q225" s="76">
        <v>98615</v>
      </c>
      <c r="R225" s="76">
        <v>187400</v>
      </c>
      <c r="S225" s="76">
        <v>0</v>
      </c>
      <c r="T225" s="76">
        <v>2669296</v>
      </c>
      <c r="U225">
        <v>1557576</v>
      </c>
      <c r="V225">
        <v>90059</v>
      </c>
      <c r="W225">
        <v>0</v>
      </c>
      <c r="X225">
        <v>490129</v>
      </c>
      <c r="Y225">
        <v>28591</v>
      </c>
      <c r="AB225">
        <v>604048</v>
      </c>
      <c r="AC225">
        <v>0</v>
      </c>
      <c r="AD225">
        <v>2770403</v>
      </c>
      <c r="AE225" s="1">
        <v>425</v>
      </c>
      <c r="AF225" s="1">
        <v>317</v>
      </c>
      <c r="AG225" s="1">
        <v>81143</v>
      </c>
      <c r="AH225" s="1">
        <v>0</v>
      </c>
      <c r="AI225" s="1">
        <v>0</v>
      </c>
      <c r="AJ225" s="1">
        <v>0</v>
      </c>
      <c r="AK225" s="1">
        <v>0</v>
      </c>
      <c r="AL225" s="1">
        <v>0</v>
      </c>
      <c r="AM225" s="1">
        <v>7</v>
      </c>
      <c r="AN225" s="1">
        <v>7</v>
      </c>
      <c r="AO225" s="1">
        <v>1110</v>
      </c>
      <c r="AP225" s="1">
        <v>0</v>
      </c>
      <c r="AQ225" s="1">
        <v>194</v>
      </c>
      <c r="AR225" s="1">
        <v>113</v>
      </c>
      <c r="AS225" s="1">
        <v>39169</v>
      </c>
      <c r="AT225" s="1">
        <v>0</v>
      </c>
      <c r="AU225" s="1">
        <v>0</v>
      </c>
      <c r="AV225" s="1">
        <v>0</v>
      </c>
      <c r="AW225" s="1">
        <v>0</v>
      </c>
      <c r="AX225" s="1">
        <v>0</v>
      </c>
      <c r="AY225" s="1">
        <v>1</v>
      </c>
      <c r="AZ225" s="1">
        <v>1</v>
      </c>
      <c r="BA225" s="1">
        <v>60</v>
      </c>
      <c r="BB225" s="1">
        <v>0</v>
      </c>
      <c r="BC225" s="3">
        <v>7</v>
      </c>
      <c r="BD225" s="3">
        <v>7</v>
      </c>
      <c r="BE225" s="3">
        <v>1110</v>
      </c>
      <c r="BF225" s="3">
        <v>0</v>
      </c>
      <c r="BG225" s="241">
        <v>195</v>
      </c>
      <c r="BH225" s="242">
        <v>114</v>
      </c>
      <c r="BI225" s="242">
        <v>39229</v>
      </c>
      <c r="BJ225" s="243">
        <v>0</v>
      </c>
      <c r="BK225">
        <v>20</v>
      </c>
      <c r="BL225">
        <v>295</v>
      </c>
      <c r="BM225">
        <v>41700</v>
      </c>
      <c r="BN225">
        <v>45000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s="244">
        <v>0</v>
      </c>
      <c r="CJ225" s="244">
        <v>0</v>
      </c>
      <c r="CK225" s="244">
        <v>0</v>
      </c>
      <c r="CL225" s="244">
        <v>0</v>
      </c>
      <c r="CM225" s="241">
        <v>0</v>
      </c>
      <c r="CN225" s="242">
        <v>0</v>
      </c>
      <c r="CO225" s="242">
        <v>0</v>
      </c>
      <c r="CP225" s="243">
        <v>0</v>
      </c>
      <c r="CQ225" s="1">
        <v>953</v>
      </c>
      <c r="CR225" s="1">
        <v>661</v>
      </c>
      <c r="CS225" s="1">
        <v>11953</v>
      </c>
      <c r="CT225" s="1">
        <v>0</v>
      </c>
      <c r="CU225" s="1">
        <v>0</v>
      </c>
      <c r="CV225" s="1">
        <v>0</v>
      </c>
      <c r="CW225" s="1">
        <v>0</v>
      </c>
      <c r="CX225" s="1">
        <v>0</v>
      </c>
      <c r="CY225" s="1">
        <v>0</v>
      </c>
      <c r="CZ225" s="1">
        <v>0</v>
      </c>
      <c r="DA225" s="1">
        <v>0</v>
      </c>
      <c r="DB225" s="1">
        <v>0</v>
      </c>
      <c r="DC225" s="1">
        <v>443</v>
      </c>
      <c r="DD225" s="1">
        <v>198</v>
      </c>
      <c r="DE225" s="1">
        <v>8040</v>
      </c>
      <c r="DF225" s="1" t="s">
        <v>592</v>
      </c>
      <c r="DG225" s="1">
        <v>0</v>
      </c>
      <c r="DH225" s="1">
        <v>0</v>
      </c>
      <c r="DI225" s="1">
        <v>0</v>
      </c>
      <c r="DJ225" s="1">
        <v>0</v>
      </c>
      <c r="DK225" s="1">
        <v>0</v>
      </c>
      <c r="DL225" s="1">
        <v>0</v>
      </c>
      <c r="DM225" s="1">
        <v>0</v>
      </c>
      <c r="DN225" s="1">
        <v>0</v>
      </c>
      <c r="DO225" s="244">
        <v>0</v>
      </c>
      <c r="DP225" s="244">
        <v>0</v>
      </c>
      <c r="DQ225" s="244">
        <v>0</v>
      </c>
      <c r="DR225" s="244">
        <v>0</v>
      </c>
      <c r="DS225" s="241">
        <v>443</v>
      </c>
      <c r="DT225" s="242">
        <v>198</v>
      </c>
      <c r="DU225" s="242">
        <v>8040</v>
      </c>
      <c r="DV225" s="243">
        <v>0</v>
      </c>
      <c r="DW225">
        <v>5</v>
      </c>
      <c r="DX225">
        <v>31</v>
      </c>
      <c r="DY225">
        <v>6949</v>
      </c>
      <c r="DZ225">
        <v>560</v>
      </c>
      <c r="EA225">
        <v>0</v>
      </c>
      <c r="EB225">
        <v>0</v>
      </c>
      <c r="EC225">
        <v>0</v>
      </c>
      <c r="ED225">
        <v>0</v>
      </c>
      <c r="EE225">
        <v>1</v>
      </c>
      <c r="EF225">
        <v>4</v>
      </c>
      <c r="EG225">
        <v>1351</v>
      </c>
      <c r="EH225">
        <v>0</v>
      </c>
      <c r="EI225">
        <v>4</v>
      </c>
      <c r="EJ225">
        <v>22</v>
      </c>
      <c r="EK225">
        <v>4412</v>
      </c>
      <c r="EL225">
        <v>560</v>
      </c>
      <c r="EM225">
        <v>0</v>
      </c>
      <c r="EN225">
        <v>0</v>
      </c>
      <c r="EO225">
        <v>0</v>
      </c>
      <c r="EP225">
        <v>0</v>
      </c>
      <c r="EQ225">
        <v>1</v>
      </c>
      <c r="ER225">
        <v>2</v>
      </c>
      <c r="ES225">
        <v>507</v>
      </c>
      <c r="ET225">
        <v>0</v>
      </c>
      <c r="EU225" s="244">
        <v>1</v>
      </c>
      <c r="EV225" s="244">
        <v>4</v>
      </c>
      <c r="EW225" s="244">
        <v>1351</v>
      </c>
      <c r="EX225" s="244">
        <v>0</v>
      </c>
      <c r="EY225" s="241">
        <v>5</v>
      </c>
      <c r="EZ225" s="242">
        <v>24</v>
      </c>
      <c r="FA225" s="242">
        <v>4919</v>
      </c>
      <c r="FB225" s="243">
        <v>560</v>
      </c>
      <c r="FC225">
        <v>0</v>
      </c>
      <c r="FD225">
        <v>0</v>
      </c>
      <c r="FE225">
        <v>0</v>
      </c>
      <c r="FF225">
        <v>0</v>
      </c>
      <c r="FG225">
        <v>0</v>
      </c>
      <c r="FH225">
        <v>0</v>
      </c>
      <c r="FI225">
        <v>0</v>
      </c>
      <c r="FJ225">
        <v>0</v>
      </c>
      <c r="FK225">
        <v>15</v>
      </c>
      <c r="FL225">
        <v>273</v>
      </c>
      <c r="FM225">
        <v>0</v>
      </c>
      <c r="FN225">
        <v>0</v>
      </c>
      <c r="FO225">
        <v>0</v>
      </c>
      <c r="FP225">
        <v>0</v>
      </c>
      <c r="FQ225">
        <v>0</v>
      </c>
      <c r="FR225">
        <v>0</v>
      </c>
      <c r="FS225">
        <v>0</v>
      </c>
      <c r="FT225">
        <v>0</v>
      </c>
      <c r="FU225">
        <v>2</v>
      </c>
      <c r="FV225">
        <v>102</v>
      </c>
      <c r="FW225">
        <v>0</v>
      </c>
      <c r="FX225">
        <v>0</v>
      </c>
      <c r="FY225">
        <v>0</v>
      </c>
      <c r="FZ225">
        <v>0</v>
      </c>
      <c r="GA225">
        <v>0</v>
      </c>
      <c r="GB225">
        <v>0</v>
      </c>
      <c r="GC225">
        <v>0</v>
      </c>
      <c r="GD225">
        <v>0</v>
      </c>
      <c r="GE225">
        <v>0</v>
      </c>
      <c r="GF225">
        <v>0</v>
      </c>
      <c r="GG225">
        <v>0</v>
      </c>
      <c r="GH225">
        <v>0</v>
      </c>
      <c r="GI225">
        <v>0</v>
      </c>
      <c r="GJ225">
        <v>0</v>
      </c>
      <c r="GK225">
        <v>0</v>
      </c>
      <c r="GL225">
        <v>0</v>
      </c>
      <c r="GM225">
        <v>1</v>
      </c>
      <c r="GN225">
        <v>500</v>
      </c>
      <c r="GO225">
        <v>3</v>
      </c>
      <c r="GP225">
        <v>1500</v>
      </c>
      <c r="GQ225">
        <v>2</v>
      </c>
      <c r="GR225">
        <v>250</v>
      </c>
      <c r="GS225">
        <v>0</v>
      </c>
      <c r="GT225">
        <v>0</v>
      </c>
      <c r="GU225">
        <v>2994</v>
      </c>
      <c r="GV225">
        <v>204</v>
      </c>
      <c r="GW225">
        <v>0</v>
      </c>
      <c r="GX225">
        <v>0</v>
      </c>
      <c r="GY225">
        <v>0</v>
      </c>
      <c r="GZ225">
        <v>0</v>
      </c>
      <c r="HA225">
        <v>0</v>
      </c>
      <c r="HB225">
        <v>0</v>
      </c>
      <c r="HC225">
        <v>0</v>
      </c>
      <c r="HD225">
        <v>0</v>
      </c>
      <c r="HE225">
        <v>0</v>
      </c>
      <c r="HF225">
        <v>0</v>
      </c>
      <c r="HG225">
        <v>0</v>
      </c>
      <c r="HH225">
        <v>0</v>
      </c>
      <c r="HI225">
        <v>0</v>
      </c>
      <c r="HJ225">
        <v>0</v>
      </c>
      <c r="HK225">
        <v>0</v>
      </c>
      <c r="HL225">
        <v>5</v>
      </c>
      <c r="HM225">
        <v>10</v>
      </c>
      <c r="HN225">
        <v>0</v>
      </c>
      <c r="HO225">
        <v>0</v>
      </c>
      <c r="HP225">
        <v>0</v>
      </c>
      <c r="HQ225" s="139">
        <v>4</v>
      </c>
      <c r="HR225" s="140">
        <v>2</v>
      </c>
      <c r="HS225" s="140">
        <v>0</v>
      </c>
      <c r="HT225" s="140">
        <v>0</v>
      </c>
      <c r="HU225" s="140">
        <v>0</v>
      </c>
      <c r="HV225" s="139">
        <v>0</v>
      </c>
      <c r="HW225" s="140">
        <v>0</v>
      </c>
      <c r="HX225" s="140">
        <v>0</v>
      </c>
      <c r="HY225" s="140">
        <v>0</v>
      </c>
      <c r="HZ225" s="140">
        <v>0</v>
      </c>
      <c r="IA225" s="139">
        <v>0</v>
      </c>
      <c r="IB225" s="140">
        <v>0</v>
      </c>
      <c r="IC225" s="140">
        <v>0</v>
      </c>
      <c r="ID225" s="140">
        <v>0</v>
      </c>
      <c r="IE225" s="140">
        <v>0</v>
      </c>
      <c r="IF225" s="139">
        <v>9</v>
      </c>
      <c r="IG225" s="140">
        <v>12</v>
      </c>
      <c r="IH225" s="140">
        <v>0</v>
      </c>
      <c r="II225" s="140">
        <v>0</v>
      </c>
      <c r="IJ225" s="140">
        <v>0</v>
      </c>
      <c r="IK225" s="140">
        <v>0</v>
      </c>
      <c r="IL225" s="140">
        <v>0</v>
      </c>
      <c r="IM225" s="140">
        <v>0</v>
      </c>
      <c r="IN225" s="139">
        <v>0</v>
      </c>
      <c r="IO225" s="140">
        <v>0</v>
      </c>
      <c r="IP225" s="140">
        <v>0</v>
      </c>
      <c r="IQ225" s="140">
        <v>0</v>
      </c>
      <c r="IR225" s="141">
        <v>0</v>
      </c>
      <c r="IS225" s="139">
        <v>0</v>
      </c>
      <c r="IT225" s="141">
        <v>0</v>
      </c>
      <c r="IU225" s="141">
        <v>15</v>
      </c>
      <c r="IV225" s="141">
        <v>6</v>
      </c>
      <c r="IW225" s="180">
        <v>21</v>
      </c>
      <c r="IX225" s="182">
        <v>0</v>
      </c>
      <c r="IY225" s="182">
        <v>0</v>
      </c>
      <c r="IZ225" s="183">
        <v>0</v>
      </c>
      <c r="JA225" s="140">
        <v>0</v>
      </c>
      <c r="JB225" s="140">
        <v>0</v>
      </c>
      <c r="JC225" s="1" t="s">
        <v>427</v>
      </c>
      <c r="JD225" s="1" t="s">
        <v>427</v>
      </c>
      <c r="JE225" s="1" t="s">
        <v>427</v>
      </c>
      <c r="JF225" s="1" t="s">
        <v>427</v>
      </c>
      <c r="JG225" s="1">
        <v>0</v>
      </c>
      <c r="JH225" s="1">
        <v>0</v>
      </c>
      <c r="JI225" s="284"/>
      <c r="JM225" s="261"/>
      <c r="JN225" s="262"/>
      <c r="JO225" s="284"/>
      <c r="JP225" s="284"/>
    </row>
    <row r="226" spans="1:276" x14ac:dyDescent="0.25">
      <c r="A226" s="2">
        <f>IF(OR('Table 1'!$L$2="All Regions",'Table 1'!$L$2=" "), 1,IF('Table 1'!$L$2='DATA TEMPLATE 1617'!L226,1,0))</f>
        <v>1</v>
      </c>
      <c r="B226" s="2">
        <f>IF(OR('Table 1'!$L$3="All Disciplines",'Table 1'!$L$3=" "), 1,IF('Table 1'!$L$3='DATA TEMPLATE 1617'!M226,1,0))</f>
        <v>1</v>
      </c>
      <c r="C226" s="2">
        <f>IF(OR('Table 1'!$L$4="All Organisations",'Table 1'!$L$4=" "), 1,IF('Table 1'!$L$4='DATA TEMPLATE 1617'!N226,1,0))</f>
        <v>1</v>
      </c>
      <c r="D226" s="2">
        <f t="shared" si="9"/>
        <v>3</v>
      </c>
      <c r="E226" s="236">
        <f>IF('Table 2'!$L$2="All Diverse Led",$IZ226,IF('Table 2'!$L$2='DATA TEMPLATE 1617'!JG226,4,0))</f>
        <v>0</v>
      </c>
      <c r="F226" s="236">
        <f>IF('Table 2'!$L$2="All Diverse Led",$IZ226,IF('Table 2'!$L$2='DATA TEMPLATE 1617'!JH226,4,0))</f>
        <v>0</v>
      </c>
      <c r="G226" s="237">
        <f t="shared" si="10"/>
        <v>0</v>
      </c>
      <c r="H226" s="1" t="s">
        <v>471</v>
      </c>
      <c r="I226" s="1">
        <v>0</v>
      </c>
      <c r="J226" s="1" t="b">
        <v>0</v>
      </c>
      <c r="K226" s="284">
        <v>224</v>
      </c>
      <c r="L226" t="s">
        <v>445</v>
      </c>
      <c r="M226" t="s">
        <v>440</v>
      </c>
      <c r="N226" s="323" t="s">
        <v>459</v>
      </c>
      <c r="O226" s="76">
        <v>100106</v>
      </c>
      <c r="P226" s="76">
        <v>415000</v>
      </c>
      <c r="Q226" s="76">
        <v>30000</v>
      </c>
      <c r="R226" s="76">
        <v>182748</v>
      </c>
      <c r="S226" s="76">
        <v>0</v>
      </c>
      <c r="T226" s="76">
        <v>727854</v>
      </c>
      <c r="U226">
        <v>0</v>
      </c>
      <c r="V226">
        <v>0</v>
      </c>
      <c r="W226">
        <v>0</v>
      </c>
      <c r="X226">
        <v>0</v>
      </c>
      <c r="Y226">
        <v>0</v>
      </c>
      <c r="AB226">
        <v>2626</v>
      </c>
      <c r="AC226">
        <v>725228</v>
      </c>
      <c r="AD226">
        <v>727854</v>
      </c>
      <c r="AE226" s="1">
        <v>135</v>
      </c>
      <c r="AF226" s="1">
        <v>52</v>
      </c>
      <c r="AG226" s="1">
        <v>5463</v>
      </c>
      <c r="AH226" s="1">
        <v>32080</v>
      </c>
      <c r="AI226" s="1">
        <v>0</v>
      </c>
      <c r="AJ226" s="1">
        <v>0</v>
      </c>
      <c r="AK226" s="1">
        <v>0</v>
      </c>
      <c r="AL226" s="1">
        <v>0</v>
      </c>
      <c r="AM226" s="1">
        <v>0</v>
      </c>
      <c r="AN226" s="1">
        <v>0</v>
      </c>
      <c r="AO226" s="1">
        <v>0</v>
      </c>
      <c r="AP226" s="1">
        <v>0</v>
      </c>
      <c r="AQ226" s="1">
        <v>135</v>
      </c>
      <c r="AR226" s="1">
        <v>35</v>
      </c>
      <c r="AS226" s="1">
        <v>2433</v>
      </c>
      <c r="AT226" s="1">
        <v>17599</v>
      </c>
      <c r="AU226" s="1">
        <v>0</v>
      </c>
      <c r="AV226" s="1">
        <v>0</v>
      </c>
      <c r="AW226" s="1">
        <v>0</v>
      </c>
      <c r="AX226" s="1">
        <v>0</v>
      </c>
      <c r="AY226" s="1">
        <v>0</v>
      </c>
      <c r="AZ226" s="1">
        <v>0</v>
      </c>
      <c r="BA226" s="1">
        <v>0</v>
      </c>
      <c r="BB226" s="1">
        <v>0</v>
      </c>
      <c r="BC226" s="3">
        <v>0</v>
      </c>
      <c r="BD226" s="3">
        <v>0</v>
      </c>
      <c r="BE226" s="3">
        <v>0</v>
      </c>
      <c r="BF226" s="3">
        <v>0</v>
      </c>
      <c r="BG226" s="241">
        <v>135</v>
      </c>
      <c r="BH226" s="242">
        <v>35</v>
      </c>
      <c r="BI226" s="242">
        <v>2433</v>
      </c>
      <c r="BJ226" s="243">
        <v>17599</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s="244">
        <v>0</v>
      </c>
      <c r="CJ226" s="244">
        <v>0</v>
      </c>
      <c r="CK226" s="244">
        <v>0</v>
      </c>
      <c r="CL226" s="244">
        <v>0</v>
      </c>
      <c r="CM226" s="241">
        <v>0</v>
      </c>
      <c r="CN226" s="242">
        <v>0</v>
      </c>
      <c r="CO226" s="242">
        <v>0</v>
      </c>
      <c r="CP226" s="243">
        <v>0</v>
      </c>
      <c r="CQ226" s="1">
        <v>0</v>
      </c>
      <c r="CR226" s="1">
        <v>0</v>
      </c>
      <c r="CS226" s="1">
        <v>0</v>
      </c>
      <c r="CT226" s="1">
        <v>0</v>
      </c>
      <c r="CU226" s="1">
        <v>0</v>
      </c>
      <c r="CV226" s="1">
        <v>0</v>
      </c>
      <c r="CW226" s="1">
        <v>0</v>
      </c>
      <c r="CX226" s="1">
        <v>0</v>
      </c>
      <c r="CY226" s="1">
        <v>0</v>
      </c>
      <c r="CZ226" s="1">
        <v>0</v>
      </c>
      <c r="DA226" s="1">
        <v>0</v>
      </c>
      <c r="DB226" s="1">
        <v>0</v>
      </c>
      <c r="DC226" s="1">
        <v>0</v>
      </c>
      <c r="DD226" s="1">
        <v>0</v>
      </c>
      <c r="DE226" s="1">
        <v>0</v>
      </c>
      <c r="DF226" s="1">
        <v>0</v>
      </c>
      <c r="DG226" s="1">
        <v>0</v>
      </c>
      <c r="DH226" s="1">
        <v>0</v>
      </c>
      <c r="DI226" s="1">
        <v>0</v>
      </c>
      <c r="DJ226" s="1">
        <v>0</v>
      </c>
      <c r="DK226" s="1">
        <v>0</v>
      </c>
      <c r="DL226" s="1">
        <v>0</v>
      </c>
      <c r="DM226" s="1">
        <v>0</v>
      </c>
      <c r="DN226" s="1">
        <v>0</v>
      </c>
      <c r="DO226" s="244">
        <v>0</v>
      </c>
      <c r="DP226" s="244">
        <v>0</v>
      </c>
      <c r="DQ226" s="244">
        <v>0</v>
      </c>
      <c r="DR226" s="244">
        <v>0</v>
      </c>
      <c r="DS226" s="241">
        <v>0</v>
      </c>
      <c r="DT226" s="242">
        <v>0</v>
      </c>
      <c r="DU226" s="242">
        <v>0</v>
      </c>
      <c r="DV226" s="243">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s="244">
        <v>0</v>
      </c>
      <c r="EV226" s="244">
        <v>0</v>
      </c>
      <c r="EW226" s="244">
        <v>0</v>
      </c>
      <c r="EX226" s="244">
        <v>0</v>
      </c>
      <c r="EY226" s="241">
        <v>0</v>
      </c>
      <c r="EZ226" s="242">
        <v>0</v>
      </c>
      <c r="FA226" s="242">
        <v>0</v>
      </c>
      <c r="FB226" s="243">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27865</v>
      </c>
      <c r="GU226">
        <v>0</v>
      </c>
      <c r="GV226">
        <v>0</v>
      </c>
      <c r="GW226">
        <v>0</v>
      </c>
      <c r="GX226">
        <v>0</v>
      </c>
      <c r="GY226">
        <v>0</v>
      </c>
      <c r="GZ226">
        <v>0</v>
      </c>
      <c r="HA226">
        <v>0</v>
      </c>
      <c r="HB226">
        <v>0</v>
      </c>
      <c r="HC226">
        <v>0</v>
      </c>
      <c r="HD226">
        <v>0</v>
      </c>
      <c r="HE226">
        <v>0</v>
      </c>
      <c r="HF226">
        <v>0</v>
      </c>
      <c r="HG226">
        <v>0</v>
      </c>
      <c r="HH226">
        <v>0</v>
      </c>
      <c r="HI226">
        <v>0</v>
      </c>
      <c r="HJ226">
        <v>0</v>
      </c>
      <c r="HK226">
        <v>0</v>
      </c>
      <c r="HL226">
        <v>51</v>
      </c>
      <c r="HM226">
        <v>75</v>
      </c>
      <c r="HN226">
        <v>0</v>
      </c>
      <c r="HO226">
        <v>0</v>
      </c>
      <c r="HP226">
        <v>0</v>
      </c>
      <c r="HQ226" s="139">
        <v>0</v>
      </c>
      <c r="HR226" s="140">
        <v>2</v>
      </c>
      <c r="HS226" s="140">
        <v>0</v>
      </c>
      <c r="HT226" s="140">
        <v>0</v>
      </c>
      <c r="HU226" s="140">
        <v>0</v>
      </c>
      <c r="HV226" s="139">
        <v>0</v>
      </c>
      <c r="HW226" s="140">
        <v>0</v>
      </c>
      <c r="HX226" s="140">
        <v>0</v>
      </c>
      <c r="HY226" s="140">
        <v>0</v>
      </c>
      <c r="HZ226" s="140">
        <v>0</v>
      </c>
      <c r="IA226" s="139">
        <v>0</v>
      </c>
      <c r="IB226" s="140">
        <v>0</v>
      </c>
      <c r="IC226" s="140">
        <v>0</v>
      </c>
      <c r="ID226" s="140">
        <v>0</v>
      </c>
      <c r="IE226" s="140">
        <v>0</v>
      </c>
      <c r="IF226" s="139">
        <v>51</v>
      </c>
      <c r="IG226" s="140">
        <v>77</v>
      </c>
      <c r="IH226" s="140">
        <v>0</v>
      </c>
      <c r="II226" s="140">
        <v>0</v>
      </c>
      <c r="IJ226" s="140">
        <v>0</v>
      </c>
      <c r="IK226" s="140">
        <v>0</v>
      </c>
      <c r="IL226" s="140">
        <v>0</v>
      </c>
      <c r="IM226" s="140">
        <v>0</v>
      </c>
      <c r="IN226" s="139">
        <v>0</v>
      </c>
      <c r="IO226" s="140">
        <v>0</v>
      </c>
      <c r="IP226" s="140">
        <v>0</v>
      </c>
      <c r="IQ226" s="140">
        <v>0</v>
      </c>
      <c r="IR226" s="141">
        <v>0</v>
      </c>
      <c r="IS226" s="139">
        <v>0</v>
      </c>
      <c r="IT226" s="141">
        <v>0</v>
      </c>
      <c r="IU226" s="141">
        <v>126</v>
      </c>
      <c r="IV226" s="141">
        <v>2</v>
      </c>
      <c r="IW226" s="180">
        <v>128</v>
      </c>
      <c r="IX226" s="182">
        <v>0</v>
      </c>
      <c r="IY226" s="182">
        <v>0</v>
      </c>
      <c r="IZ226" s="183">
        <v>0</v>
      </c>
      <c r="JA226" s="140">
        <v>0</v>
      </c>
      <c r="JB226" s="140">
        <v>0</v>
      </c>
      <c r="JC226" s="1" t="s">
        <v>427</v>
      </c>
      <c r="JD226" s="1" t="s">
        <v>427</v>
      </c>
      <c r="JE226" s="1" t="s">
        <v>427</v>
      </c>
      <c r="JF226" s="1" t="s">
        <v>427</v>
      </c>
      <c r="JG226" s="1">
        <v>0</v>
      </c>
      <c r="JH226" s="1">
        <v>0</v>
      </c>
      <c r="JI226" s="284"/>
      <c r="JM226" s="261"/>
      <c r="JN226" s="262"/>
      <c r="JO226" s="284"/>
      <c r="JP226" s="284"/>
    </row>
    <row r="227" spans="1:276" x14ac:dyDescent="0.25">
      <c r="A227" s="2">
        <f>IF(OR('Table 1'!$L$2="All Regions",'Table 1'!$L$2=" "), 1,IF('Table 1'!$L$2='DATA TEMPLATE 1617'!L227,1,0))</f>
        <v>1</v>
      </c>
      <c r="B227" s="2">
        <f>IF(OR('Table 1'!$L$3="All Disciplines",'Table 1'!$L$3=" "), 1,IF('Table 1'!$L$3='DATA TEMPLATE 1617'!M227,1,0))</f>
        <v>1</v>
      </c>
      <c r="C227" s="2">
        <f>IF(OR('Table 1'!$L$4="All Organisations",'Table 1'!$L$4=" "), 1,IF('Table 1'!$L$4='DATA TEMPLATE 1617'!N227,1,0))</f>
        <v>1</v>
      </c>
      <c r="D227" s="2">
        <f t="shared" si="9"/>
        <v>3</v>
      </c>
      <c r="E227" s="236">
        <f>IF('Table 2'!$L$2="All Diverse Led",$IZ227,IF('Table 2'!$L$2='DATA TEMPLATE 1617'!JG227,4,0))</f>
        <v>0</v>
      </c>
      <c r="F227" s="236">
        <f>IF('Table 2'!$L$2="All Diverse Led",$IZ227,IF('Table 2'!$L$2='DATA TEMPLATE 1617'!JH227,4,0))</f>
        <v>0</v>
      </c>
      <c r="G227" s="237">
        <f t="shared" si="10"/>
        <v>0</v>
      </c>
      <c r="H227" s="1" t="s">
        <v>471</v>
      </c>
      <c r="I227" s="1">
        <v>0</v>
      </c>
      <c r="J227" s="1" t="b">
        <v>0</v>
      </c>
      <c r="K227" s="284">
        <v>225</v>
      </c>
      <c r="L227" t="s">
        <v>445</v>
      </c>
      <c r="M227" t="s">
        <v>442</v>
      </c>
      <c r="N227" s="323" t="s">
        <v>459</v>
      </c>
      <c r="O227" s="76">
        <v>315545</v>
      </c>
      <c r="P227" s="76">
        <v>92032</v>
      </c>
      <c r="Q227" s="76">
        <v>11293</v>
      </c>
      <c r="R227" s="76">
        <v>0</v>
      </c>
      <c r="S227" s="76">
        <v>0</v>
      </c>
      <c r="T227" s="76">
        <v>418870</v>
      </c>
      <c r="U227">
        <v>232193</v>
      </c>
      <c r="V227">
        <v>96419</v>
      </c>
      <c r="W227">
        <v>5236</v>
      </c>
      <c r="X227">
        <v>0</v>
      </c>
      <c r="Y227">
        <v>32655</v>
      </c>
      <c r="AB227">
        <v>48924</v>
      </c>
      <c r="AC227">
        <v>0</v>
      </c>
      <c r="AD227">
        <v>415427</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1">
        <v>0</v>
      </c>
      <c r="BC227" s="3">
        <v>0</v>
      </c>
      <c r="BD227" s="3">
        <v>0</v>
      </c>
      <c r="BE227" s="3">
        <v>0</v>
      </c>
      <c r="BF227" s="3">
        <v>0</v>
      </c>
      <c r="BG227" s="241">
        <v>0</v>
      </c>
      <c r="BH227" s="242">
        <v>0</v>
      </c>
      <c r="BI227" s="242">
        <v>0</v>
      </c>
      <c r="BJ227" s="243">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s="244">
        <v>0</v>
      </c>
      <c r="CJ227" s="244">
        <v>0</v>
      </c>
      <c r="CK227" s="244">
        <v>0</v>
      </c>
      <c r="CL227" s="244">
        <v>0</v>
      </c>
      <c r="CM227" s="241">
        <v>0</v>
      </c>
      <c r="CN227" s="242">
        <v>0</v>
      </c>
      <c r="CO227" s="242">
        <v>0</v>
      </c>
      <c r="CP227" s="243">
        <v>0</v>
      </c>
      <c r="CQ227" s="1">
        <v>0</v>
      </c>
      <c r="CR227" s="1">
        <v>0</v>
      </c>
      <c r="CS227" s="1">
        <v>0</v>
      </c>
      <c r="CT227" s="1">
        <v>0</v>
      </c>
      <c r="CU227" s="1">
        <v>0</v>
      </c>
      <c r="CV227" s="1">
        <v>0</v>
      </c>
      <c r="CW227" s="1">
        <v>0</v>
      </c>
      <c r="CX227" s="1">
        <v>0</v>
      </c>
      <c r="CY227" s="1">
        <v>0</v>
      </c>
      <c r="CZ227" s="1">
        <v>0</v>
      </c>
      <c r="DA227" s="1">
        <v>0</v>
      </c>
      <c r="DB227" s="1">
        <v>0</v>
      </c>
      <c r="DC227" s="1">
        <v>0</v>
      </c>
      <c r="DD227" s="1">
        <v>0</v>
      </c>
      <c r="DE227" s="1">
        <v>0</v>
      </c>
      <c r="DF227" s="1">
        <v>0</v>
      </c>
      <c r="DG227" s="1">
        <v>0</v>
      </c>
      <c r="DH227" s="1">
        <v>0</v>
      </c>
      <c r="DI227" s="1">
        <v>0</v>
      </c>
      <c r="DJ227" s="1">
        <v>0</v>
      </c>
      <c r="DK227" s="1">
        <v>0</v>
      </c>
      <c r="DL227" s="1">
        <v>0</v>
      </c>
      <c r="DM227" s="1">
        <v>0</v>
      </c>
      <c r="DN227" s="1">
        <v>0</v>
      </c>
      <c r="DO227" s="244">
        <v>0</v>
      </c>
      <c r="DP227" s="244">
        <v>0</v>
      </c>
      <c r="DQ227" s="244">
        <v>0</v>
      </c>
      <c r="DR227" s="244">
        <v>0</v>
      </c>
      <c r="DS227" s="241">
        <v>0</v>
      </c>
      <c r="DT227" s="242">
        <v>0</v>
      </c>
      <c r="DU227" s="242">
        <v>0</v>
      </c>
      <c r="DV227" s="243">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s="244">
        <v>0</v>
      </c>
      <c r="EV227" s="244">
        <v>0</v>
      </c>
      <c r="EW227" s="244">
        <v>0</v>
      </c>
      <c r="EX227" s="244">
        <v>0</v>
      </c>
      <c r="EY227" s="241">
        <v>0</v>
      </c>
      <c r="EZ227" s="242">
        <v>0</v>
      </c>
      <c r="FA227" s="242">
        <v>0</v>
      </c>
      <c r="FB227" s="243">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29</v>
      </c>
      <c r="FX227">
        <v>38282</v>
      </c>
      <c r="FY227">
        <v>12369</v>
      </c>
      <c r="FZ227">
        <v>0</v>
      </c>
      <c r="GA227">
        <v>12804</v>
      </c>
      <c r="GB227">
        <v>0</v>
      </c>
      <c r="GC227">
        <v>495</v>
      </c>
      <c r="GD227">
        <v>583633</v>
      </c>
      <c r="GE227">
        <v>35677</v>
      </c>
      <c r="GF227">
        <v>0</v>
      </c>
      <c r="GG227">
        <v>35677</v>
      </c>
      <c r="GH227">
        <v>0</v>
      </c>
      <c r="GI227">
        <v>27</v>
      </c>
      <c r="GJ227">
        <v>446</v>
      </c>
      <c r="GK227">
        <v>179</v>
      </c>
      <c r="GL227">
        <v>2425</v>
      </c>
      <c r="GM227">
        <v>1</v>
      </c>
      <c r="GN227">
        <v>3826</v>
      </c>
      <c r="GO227">
        <v>1</v>
      </c>
      <c r="GP227">
        <v>0</v>
      </c>
      <c r="GQ227">
        <v>0</v>
      </c>
      <c r="GR227">
        <v>0</v>
      </c>
      <c r="GS227">
        <v>0</v>
      </c>
      <c r="GT227">
        <v>3500</v>
      </c>
      <c r="GU227">
        <v>0</v>
      </c>
      <c r="GV227">
        <v>0</v>
      </c>
      <c r="GW227">
        <v>6</v>
      </c>
      <c r="GX227">
        <v>1482</v>
      </c>
      <c r="GY227">
        <v>17</v>
      </c>
      <c r="GZ227">
        <v>97172</v>
      </c>
      <c r="HA227">
        <v>0</v>
      </c>
      <c r="HB227">
        <v>0</v>
      </c>
      <c r="HC227">
        <v>0</v>
      </c>
      <c r="HD227">
        <v>0</v>
      </c>
      <c r="HE227">
        <v>0</v>
      </c>
      <c r="HF227">
        <v>0</v>
      </c>
      <c r="HG227">
        <v>0</v>
      </c>
      <c r="HH227">
        <v>0</v>
      </c>
      <c r="HI227">
        <v>0</v>
      </c>
      <c r="HJ227">
        <v>0</v>
      </c>
      <c r="HK227">
        <v>3</v>
      </c>
      <c r="HL227">
        <v>1</v>
      </c>
      <c r="HM227">
        <v>2</v>
      </c>
      <c r="HN227">
        <v>0</v>
      </c>
      <c r="HO227">
        <v>0</v>
      </c>
      <c r="HP227">
        <v>0</v>
      </c>
      <c r="HQ227" s="139">
        <v>1</v>
      </c>
      <c r="HR227" s="140">
        <v>1</v>
      </c>
      <c r="HS227" s="140">
        <v>0</v>
      </c>
      <c r="HT227" s="140">
        <v>0</v>
      </c>
      <c r="HU227" s="140">
        <v>0</v>
      </c>
      <c r="HV227" s="139">
        <v>0</v>
      </c>
      <c r="HW227" s="140">
        <v>0</v>
      </c>
      <c r="HX227" s="140">
        <v>0</v>
      </c>
      <c r="HY227" s="140">
        <v>0</v>
      </c>
      <c r="HZ227" s="140">
        <v>0</v>
      </c>
      <c r="IA227" s="139">
        <v>0</v>
      </c>
      <c r="IB227" s="140">
        <v>0</v>
      </c>
      <c r="IC227" s="140">
        <v>0</v>
      </c>
      <c r="ID227" s="140">
        <v>0</v>
      </c>
      <c r="IE227" s="140">
        <v>0</v>
      </c>
      <c r="IF227" s="139">
        <v>2</v>
      </c>
      <c r="IG227" s="140">
        <v>3</v>
      </c>
      <c r="IH227" s="140">
        <v>0</v>
      </c>
      <c r="II227" s="140">
        <v>0</v>
      </c>
      <c r="IJ227" s="140">
        <v>0</v>
      </c>
      <c r="IK227" s="140">
        <v>0</v>
      </c>
      <c r="IL227" s="140">
        <v>0</v>
      </c>
      <c r="IM227" s="140">
        <v>0</v>
      </c>
      <c r="IN227" s="139">
        <v>0</v>
      </c>
      <c r="IO227" s="140">
        <v>0</v>
      </c>
      <c r="IP227" s="140">
        <v>0</v>
      </c>
      <c r="IQ227" s="140">
        <v>0</v>
      </c>
      <c r="IR227" s="141">
        <v>0</v>
      </c>
      <c r="IS227" s="139">
        <v>0</v>
      </c>
      <c r="IT227" s="141">
        <v>0</v>
      </c>
      <c r="IU227" s="141">
        <v>3</v>
      </c>
      <c r="IV227" s="141">
        <v>2</v>
      </c>
      <c r="IW227" s="180">
        <v>5</v>
      </c>
      <c r="IX227" s="182">
        <v>0</v>
      </c>
      <c r="IY227" s="182">
        <v>0</v>
      </c>
      <c r="IZ227" s="183">
        <v>0</v>
      </c>
      <c r="JA227" s="140">
        <v>0</v>
      </c>
      <c r="JB227" s="140">
        <v>0</v>
      </c>
      <c r="JC227" s="1" t="s">
        <v>427</v>
      </c>
      <c r="JD227" s="1" t="s">
        <v>427</v>
      </c>
      <c r="JE227" s="1" t="s">
        <v>427</v>
      </c>
      <c r="JF227" s="1" t="s">
        <v>427</v>
      </c>
      <c r="JG227" s="1">
        <v>0</v>
      </c>
      <c r="JH227" s="1">
        <v>0</v>
      </c>
      <c r="JI227" s="284"/>
      <c r="JM227" s="261"/>
      <c r="JN227" s="262"/>
      <c r="JO227" s="284"/>
      <c r="JP227" s="284"/>
    </row>
    <row r="228" spans="1:276" x14ac:dyDescent="0.25">
      <c r="A228" s="2">
        <f>IF(OR('Table 1'!$L$2="All Regions",'Table 1'!$L$2=" "), 1,IF('Table 1'!$L$2='DATA TEMPLATE 1617'!L228,1,0))</f>
        <v>1</v>
      </c>
      <c r="B228" s="2">
        <f>IF(OR('Table 1'!$L$3="All Disciplines",'Table 1'!$L$3=" "), 1,IF('Table 1'!$L$3='DATA TEMPLATE 1617'!M228,1,0))</f>
        <v>1</v>
      </c>
      <c r="C228" s="2">
        <f>IF(OR('Table 1'!$L$4="All Organisations",'Table 1'!$L$4=" "), 1,IF('Table 1'!$L$4='DATA TEMPLATE 1617'!N228,1,0))</f>
        <v>1</v>
      </c>
      <c r="D228" s="2">
        <f t="shared" si="9"/>
        <v>3</v>
      </c>
      <c r="E228" s="236">
        <f>IF('Table 2'!$L$2="All Diverse Led",$IZ228,IF('Table 2'!$L$2='DATA TEMPLATE 1617'!JG228,4,0))</f>
        <v>0</v>
      </c>
      <c r="F228" s="236">
        <f>IF('Table 2'!$L$2="All Diverse Led",$IZ228,IF('Table 2'!$L$2='DATA TEMPLATE 1617'!JH228,4,0))</f>
        <v>0</v>
      </c>
      <c r="G228" s="237">
        <f t="shared" si="10"/>
        <v>0</v>
      </c>
      <c r="H228" s="1" t="s">
        <v>471</v>
      </c>
      <c r="I228" s="1">
        <v>0</v>
      </c>
      <c r="J228" s="1" t="b">
        <v>0</v>
      </c>
      <c r="K228" s="284">
        <v>226</v>
      </c>
      <c r="L228" t="s">
        <v>445</v>
      </c>
      <c r="M228" t="s">
        <v>436</v>
      </c>
      <c r="N228" s="323" t="s">
        <v>460</v>
      </c>
      <c r="O228" s="76">
        <v>777245</v>
      </c>
      <c r="P228" s="76">
        <v>212754</v>
      </c>
      <c r="Q228" s="76">
        <v>0</v>
      </c>
      <c r="R228" s="76">
        <v>0</v>
      </c>
      <c r="S228" s="76">
        <v>0</v>
      </c>
      <c r="T228" s="76">
        <v>989999</v>
      </c>
      <c r="U228">
        <v>533353</v>
      </c>
      <c r="V228">
        <v>10774</v>
      </c>
      <c r="W228">
        <v>0</v>
      </c>
      <c r="X228">
        <v>331706</v>
      </c>
      <c r="Y228">
        <v>0</v>
      </c>
      <c r="AB228">
        <v>144823</v>
      </c>
      <c r="AC228">
        <v>0</v>
      </c>
      <c r="AD228">
        <v>1020656</v>
      </c>
      <c r="AE228" s="1">
        <v>0</v>
      </c>
      <c r="AF228" s="1">
        <v>0</v>
      </c>
      <c r="AG228" s="1">
        <v>0</v>
      </c>
      <c r="AH228" s="1">
        <v>0</v>
      </c>
      <c r="AI228" s="1">
        <v>0</v>
      </c>
      <c r="AJ228" s="1">
        <v>0</v>
      </c>
      <c r="AK228" s="1">
        <v>0</v>
      </c>
      <c r="AL228" s="1">
        <v>0</v>
      </c>
      <c r="AM228" s="1">
        <v>0</v>
      </c>
      <c r="AN228" s="1">
        <v>0</v>
      </c>
      <c r="AO228" s="1">
        <v>0</v>
      </c>
      <c r="AP228" s="1">
        <v>0</v>
      </c>
      <c r="AQ228" s="1">
        <v>0</v>
      </c>
      <c r="AR228" s="1">
        <v>0</v>
      </c>
      <c r="AS228" s="1">
        <v>0</v>
      </c>
      <c r="AT228" s="1">
        <v>0</v>
      </c>
      <c r="AU228" s="1">
        <v>0</v>
      </c>
      <c r="AV228" s="1">
        <v>0</v>
      </c>
      <c r="AW228" s="1">
        <v>0</v>
      </c>
      <c r="AX228" s="1">
        <v>0</v>
      </c>
      <c r="AY228" s="1">
        <v>0</v>
      </c>
      <c r="AZ228" s="1">
        <v>0</v>
      </c>
      <c r="BA228" s="1">
        <v>0</v>
      </c>
      <c r="BB228" s="1">
        <v>0</v>
      </c>
      <c r="BC228" s="3">
        <v>0</v>
      </c>
      <c r="BD228" s="3">
        <v>0</v>
      </c>
      <c r="BE228" s="3">
        <v>0</v>
      </c>
      <c r="BF228" s="3">
        <v>0</v>
      </c>
      <c r="BG228" s="241">
        <v>0</v>
      </c>
      <c r="BH228" s="242">
        <v>0</v>
      </c>
      <c r="BI228" s="242">
        <v>0</v>
      </c>
      <c r="BJ228" s="243">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s="244">
        <v>0</v>
      </c>
      <c r="CJ228" s="244">
        <v>0</v>
      </c>
      <c r="CK228" s="244">
        <v>0</v>
      </c>
      <c r="CL228" s="244">
        <v>0</v>
      </c>
      <c r="CM228" s="241">
        <v>0</v>
      </c>
      <c r="CN228" s="242">
        <v>0</v>
      </c>
      <c r="CO228" s="242">
        <v>0</v>
      </c>
      <c r="CP228" s="243">
        <v>0</v>
      </c>
      <c r="CQ228" s="1">
        <v>0</v>
      </c>
      <c r="CR228" s="1">
        <v>0</v>
      </c>
      <c r="CS228" s="1">
        <v>0</v>
      </c>
      <c r="CT228" s="1">
        <v>0</v>
      </c>
      <c r="CU228" s="1">
        <v>0</v>
      </c>
      <c r="CV228" s="1">
        <v>0</v>
      </c>
      <c r="CW228" s="1">
        <v>0</v>
      </c>
      <c r="CX228" s="1">
        <v>0</v>
      </c>
      <c r="CY228" s="1">
        <v>0</v>
      </c>
      <c r="CZ228" s="1">
        <v>0</v>
      </c>
      <c r="DA228" s="1">
        <v>0</v>
      </c>
      <c r="DB228" s="1">
        <v>0</v>
      </c>
      <c r="DC228" s="1">
        <v>0</v>
      </c>
      <c r="DD228" s="1">
        <v>0</v>
      </c>
      <c r="DE228" s="1">
        <v>0</v>
      </c>
      <c r="DF228" s="1">
        <v>0</v>
      </c>
      <c r="DG228" s="1">
        <v>0</v>
      </c>
      <c r="DH228" s="1">
        <v>0</v>
      </c>
      <c r="DI228" s="1">
        <v>0</v>
      </c>
      <c r="DJ228" s="1">
        <v>0</v>
      </c>
      <c r="DK228" s="1">
        <v>0</v>
      </c>
      <c r="DL228" s="1">
        <v>0</v>
      </c>
      <c r="DM228" s="1">
        <v>0</v>
      </c>
      <c r="DN228" s="1">
        <v>0</v>
      </c>
      <c r="DO228" s="244">
        <v>0</v>
      </c>
      <c r="DP228" s="244">
        <v>0</v>
      </c>
      <c r="DQ228" s="244">
        <v>0</v>
      </c>
      <c r="DR228" s="244">
        <v>0</v>
      </c>
      <c r="DS228" s="241">
        <v>0</v>
      </c>
      <c r="DT228" s="242">
        <v>0</v>
      </c>
      <c r="DU228" s="242">
        <v>0</v>
      </c>
      <c r="DV228" s="243">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s="244">
        <v>0</v>
      </c>
      <c r="EV228" s="244">
        <v>0</v>
      </c>
      <c r="EW228" s="244">
        <v>0</v>
      </c>
      <c r="EX228" s="244">
        <v>0</v>
      </c>
      <c r="EY228" s="241">
        <v>0</v>
      </c>
      <c r="EZ228" s="242">
        <v>0</v>
      </c>
      <c r="FA228" s="242">
        <v>0</v>
      </c>
      <c r="FB228" s="243">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0</v>
      </c>
      <c r="HL228">
        <v>4</v>
      </c>
      <c r="HM228">
        <v>5</v>
      </c>
      <c r="HN228">
        <v>0</v>
      </c>
      <c r="HO228">
        <v>0</v>
      </c>
      <c r="HP228">
        <v>0</v>
      </c>
      <c r="HQ228" s="139">
        <v>4</v>
      </c>
      <c r="HR228" s="140">
        <v>0</v>
      </c>
      <c r="HS228" s="140">
        <v>0</v>
      </c>
      <c r="HT228" s="140">
        <v>0</v>
      </c>
      <c r="HU228" s="140">
        <v>0</v>
      </c>
      <c r="HV228" s="139">
        <v>0</v>
      </c>
      <c r="HW228" s="140">
        <v>0</v>
      </c>
      <c r="HX228" s="140">
        <v>0</v>
      </c>
      <c r="HY228" s="140">
        <v>0</v>
      </c>
      <c r="HZ228" s="140">
        <v>0</v>
      </c>
      <c r="IA228" s="139">
        <v>0</v>
      </c>
      <c r="IB228" s="140">
        <v>0</v>
      </c>
      <c r="IC228" s="140">
        <v>0</v>
      </c>
      <c r="ID228" s="140">
        <v>0</v>
      </c>
      <c r="IE228" s="140">
        <v>0</v>
      </c>
      <c r="IF228" s="139">
        <v>8</v>
      </c>
      <c r="IG228" s="140">
        <v>5</v>
      </c>
      <c r="IH228" s="140">
        <v>0</v>
      </c>
      <c r="II228" s="140">
        <v>0</v>
      </c>
      <c r="IJ228" s="140">
        <v>0</v>
      </c>
      <c r="IK228" s="140">
        <v>0</v>
      </c>
      <c r="IL228" s="140">
        <v>0</v>
      </c>
      <c r="IM228" s="140">
        <v>0</v>
      </c>
      <c r="IN228" s="139">
        <v>0</v>
      </c>
      <c r="IO228" s="140">
        <v>0</v>
      </c>
      <c r="IP228" s="140">
        <v>0</v>
      </c>
      <c r="IQ228" s="140">
        <v>0</v>
      </c>
      <c r="IR228" s="141">
        <v>0</v>
      </c>
      <c r="IS228" s="139">
        <v>0</v>
      </c>
      <c r="IT228" s="141">
        <v>2</v>
      </c>
      <c r="IU228" s="141">
        <v>9</v>
      </c>
      <c r="IV228" s="141">
        <v>4</v>
      </c>
      <c r="IW228" s="180">
        <v>13</v>
      </c>
      <c r="IX228" s="182">
        <v>0.15384615384615385</v>
      </c>
      <c r="IY228" s="182">
        <v>0</v>
      </c>
      <c r="IZ228" s="183">
        <v>0</v>
      </c>
      <c r="JA228" s="140">
        <v>0</v>
      </c>
      <c r="JB228" s="140">
        <v>0</v>
      </c>
      <c r="JC228" s="1" t="s">
        <v>427</v>
      </c>
      <c r="JD228" s="1" t="s">
        <v>427</v>
      </c>
      <c r="JE228" s="1" t="s">
        <v>427</v>
      </c>
      <c r="JF228" s="1" t="s">
        <v>427</v>
      </c>
      <c r="JG228" s="1">
        <v>0</v>
      </c>
      <c r="JH228" s="1">
        <v>0</v>
      </c>
      <c r="JI228" s="284"/>
      <c r="JM228" s="261"/>
      <c r="JN228" s="262"/>
      <c r="JO228" s="284"/>
      <c r="JP228" s="284"/>
    </row>
    <row r="229" spans="1:276" x14ac:dyDescent="0.25">
      <c r="A229" s="2">
        <f>IF(OR('Table 1'!$L$2="All Regions",'Table 1'!$L$2=" "), 1,IF('Table 1'!$L$2='DATA TEMPLATE 1617'!L229,1,0))</f>
        <v>1</v>
      </c>
      <c r="B229" s="2">
        <f>IF(OR('Table 1'!$L$3="All Disciplines",'Table 1'!$L$3=" "), 1,IF('Table 1'!$L$3='DATA TEMPLATE 1617'!M229,1,0))</f>
        <v>1</v>
      </c>
      <c r="C229" s="2">
        <f>IF(OR('Table 1'!$L$4="All Organisations",'Table 1'!$L$4=" "), 1,IF('Table 1'!$L$4='DATA TEMPLATE 1617'!N229,1,0))</f>
        <v>1</v>
      </c>
      <c r="D229" s="2">
        <f t="shared" si="9"/>
        <v>3</v>
      </c>
      <c r="E229" s="236">
        <f>IF('Table 2'!$L$2="All Diverse Led",$IZ229,IF('Table 2'!$L$2='DATA TEMPLATE 1617'!JG229,4,0))</f>
        <v>0</v>
      </c>
      <c r="F229" s="236">
        <f>IF('Table 2'!$L$2="All Diverse Led",$IZ229,IF('Table 2'!$L$2='DATA TEMPLATE 1617'!JH229,4,0))</f>
        <v>0</v>
      </c>
      <c r="G229" s="237">
        <f t="shared" si="10"/>
        <v>0</v>
      </c>
      <c r="H229" s="1" t="s">
        <v>471</v>
      </c>
      <c r="I229" s="1">
        <v>0</v>
      </c>
      <c r="J229" s="1" t="b">
        <v>0</v>
      </c>
      <c r="K229" s="284">
        <v>227</v>
      </c>
      <c r="L229" t="s">
        <v>445</v>
      </c>
      <c r="M229" t="s">
        <v>440</v>
      </c>
      <c r="N229" s="323" t="s">
        <v>460</v>
      </c>
      <c r="O229" s="76">
        <v>517848</v>
      </c>
      <c r="P229" s="76">
        <v>176387</v>
      </c>
      <c r="Q229" s="76">
        <v>22212</v>
      </c>
      <c r="R229" s="76">
        <v>86758</v>
      </c>
      <c r="S229" s="76">
        <v>0</v>
      </c>
      <c r="T229" s="76">
        <v>803205</v>
      </c>
      <c r="U229">
        <v>329597</v>
      </c>
      <c r="V229">
        <v>29900</v>
      </c>
      <c r="W229">
        <v>9616</v>
      </c>
      <c r="X229">
        <v>13667</v>
      </c>
      <c r="Y229">
        <v>16062</v>
      </c>
      <c r="AB229">
        <v>364038</v>
      </c>
      <c r="AC229">
        <v>6918</v>
      </c>
      <c r="AD229">
        <v>769798</v>
      </c>
      <c r="AE229" s="1">
        <v>172</v>
      </c>
      <c r="AF229" s="1">
        <v>160</v>
      </c>
      <c r="AG229" s="1">
        <v>23298</v>
      </c>
      <c r="AH229" s="1">
        <v>0</v>
      </c>
      <c r="AI229" s="1">
        <v>0</v>
      </c>
      <c r="AJ229" s="1">
        <v>0</v>
      </c>
      <c r="AK229" s="1">
        <v>0</v>
      </c>
      <c r="AL229" s="1">
        <v>0</v>
      </c>
      <c r="AM229" s="1">
        <v>0</v>
      </c>
      <c r="AN229" s="1">
        <v>0</v>
      </c>
      <c r="AO229" s="1">
        <v>0</v>
      </c>
      <c r="AP229" s="1">
        <v>0</v>
      </c>
      <c r="AQ229" s="1">
        <v>50</v>
      </c>
      <c r="AR229" s="1">
        <v>50</v>
      </c>
      <c r="AS229" s="1">
        <v>2810</v>
      </c>
      <c r="AT229" s="1">
        <v>0</v>
      </c>
      <c r="AU229" s="1">
        <v>0</v>
      </c>
      <c r="AV229" s="1">
        <v>0</v>
      </c>
      <c r="AW229" s="1">
        <v>0</v>
      </c>
      <c r="AX229" s="1">
        <v>0</v>
      </c>
      <c r="AY229" s="1">
        <v>0</v>
      </c>
      <c r="AZ229" s="1">
        <v>0</v>
      </c>
      <c r="BA229" s="1">
        <v>0</v>
      </c>
      <c r="BB229" s="1">
        <v>0</v>
      </c>
      <c r="BC229" s="3">
        <v>0</v>
      </c>
      <c r="BD229" s="3">
        <v>0</v>
      </c>
      <c r="BE229" s="3">
        <v>0</v>
      </c>
      <c r="BF229" s="3">
        <v>0</v>
      </c>
      <c r="BG229" s="241">
        <v>50</v>
      </c>
      <c r="BH229" s="242">
        <v>50</v>
      </c>
      <c r="BI229" s="242">
        <v>2810</v>
      </c>
      <c r="BJ229" s="243">
        <v>0</v>
      </c>
      <c r="BK229">
        <v>8</v>
      </c>
      <c r="BL229">
        <v>427</v>
      </c>
      <c r="BM229">
        <v>14269</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s="244">
        <v>0</v>
      </c>
      <c r="CJ229" s="244">
        <v>0</v>
      </c>
      <c r="CK229" s="244">
        <v>0</v>
      </c>
      <c r="CL229" s="244">
        <v>0</v>
      </c>
      <c r="CM229" s="241">
        <v>0</v>
      </c>
      <c r="CN229" s="242">
        <v>0</v>
      </c>
      <c r="CO229" s="242">
        <v>0</v>
      </c>
      <c r="CP229" s="243">
        <v>0</v>
      </c>
      <c r="CQ229" s="1">
        <v>280</v>
      </c>
      <c r="CR229" s="1">
        <v>200</v>
      </c>
      <c r="CS229" s="1">
        <v>19137</v>
      </c>
      <c r="CT229" s="1">
        <v>0</v>
      </c>
      <c r="CU229" s="1">
        <v>0</v>
      </c>
      <c r="CV229" s="1">
        <v>0</v>
      </c>
      <c r="CW229" s="1">
        <v>0</v>
      </c>
      <c r="CX229" s="1">
        <v>0</v>
      </c>
      <c r="CY229" s="1">
        <v>0</v>
      </c>
      <c r="CZ229" s="1">
        <v>0</v>
      </c>
      <c r="DA229" s="1">
        <v>0</v>
      </c>
      <c r="DB229" s="1">
        <v>0</v>
      </c>
      <c r="DC229" s="1">
        <v>212</v>
      </c>
      <c r="DD229" s="1">
        <v>212</v>
      </c>
      <c r="DE229" s="1">
        <v>5106</v>
      </c>
      <c r="DF229" s="1">
        <v>0</v>
      </c>
      <c r="DG229" s="1">
        <v>0</v>
      </c>
      <c r="DH229" s="1">
        <v>0</v>
      </c>
      <c r="DI229" s="1">
        <v>0</v>
      </c>
      <c r="DJ229" s="1">
        <v>0</v>
      </c>
      <c r="DK229" s="1">
        <v>0</v>
      </c>
      <c r="DL229" s="1">
        <v>0</v>
      </c>
      <c r="DM229" s="1">
        <v>0</v>
      </c>
      <c r="DN229" s="1">
        <v>0</v>
      </c>
      <c r="DO229" s="244">
        <v>0</v>
      </c>
      <c r="DP229" s="244">
        <v>0</v>
      </c>
      <c r="DQ229" s="244">
        <v>0</v>
      </c>
      <c r="DR229" s="244">
        <v>0</v>
      </c>
      <c r="DS229" s="241">
        <v>212</v>
      </c>
      <c r="DT229" s="242">
        <v>212</v>
      </c>
      <c r="DU229" s="242">
        <v>5106</v>
      </c>
      <c r="DV229" s="243">
        <v>0</v>
      </c>
      <c r="DW229">
        <v>1</v>
      </c>
      <c r="DX229">
        <v>5</v>
      </c>
      <c r="DY229">
        <v>1281</v>
      </c>
      <c r="DZ229">
        <v>0</v>
      </c>
      <c r="EA229">
        <v>0</v>
      </c>
      <c r="EB229">
        <v>0</v>
      </c>
      <c r="EC229">
        <v>0</v>
      </c>
      <c r="ED229">
        <v>0</v>
      </c>
      <c r="EE229">
        <v>0</v>
      </c>
      <c r="EF229">
        <v>0</v>
      </c>
      <c r="EG229">
        <v>0</v>
      </c>
      <c r="EH229">
        <v>0</v>
      </c>
      <c r="EI229">
        <v>3</v>
      </c>
      <c r="EJ229">
        <v>3</v>
      </c>
      <c r="EK229">
        <v>3</v>
      </c>
      <c r="EL229">
        <v>0</v>
      </c>
      <c r="EM229">
        <v>0</v>
      </c>
      <c r="EN229">
        <v>0</v>
      </c>
      <c r="EO229">
        <v>0</v>
      </c>
      <c r="EP229">
        <v>0</v>
      </c>
      <c r="EQ229">
        <v>0</v>
      </c>
      <c r="ER229">
        <v>0</v>
      </c>
      <c r="ES229">
        <v>0</v>
      </c>
      <c r="ET229">
        <v>0</v>
      </c>
      <c r="EU229" s="244">
        <v>0</v>
      </c>
      <c r="EV229" s="244">
        <v>0</v>
      </c>
      <c r="EW229" s="244">
        <v>0</v>
      </c>
      <c r="EX229" s="244">
        <v>0</v>
      </c>
      <c r="EY229" s="241">
        <v>3</v>
      </c>
      <c r="EZ229" s="242">
        <v>3</v>
      </c>
      <c r="FA229" s="242">
        <v>3</v>
      </c>
      <c r="FB229" s="243">
        <v>0</v>
      </c>
      <c r="FC229">
        <v>15</v>
      </c>
      <c r="FD229">
        <v>1105</v>
      </c>
      <c r="FE229">
        <v>0</v>
      </c>
      <c r="FF229">
        <v>0</v>
      </c>
      <c r="FG229">
        <v>0</v>
      </c>
      <c r="FH229">
        <v>0</v>
      </c>
      <c r="FI229">
        <v>0</v>
      </c>
      <c r="FJ229">
        <v>0</v>
      </c>
      <c r="FK229">
        <v>0</v>
      </c>
      <c r="FL229">
        <v>0</v>
      </c>
      <c r="FM229">
        <v>14</v>
      </c>
      <c r="FN229">
        <v>1077</v>
      </c>
      <c r="FO229">
        <v>0</v>
      </c>
      <c r="FP229">
        <v>0</v>
      </c>
      <c r="FQ229">
        <v>0</v>
      </c>
      <c r="FR229">
        <v>0</v>
      </c>
      <c r="FS229">
        <v>0</v>
      </c>
      <c r="FT229">
        <v>0</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v>0</v>
      </c>
      <c r="HF229">
        <v>0</v>
      </c>
      <c r="HG229">
        <v>0</v>
      </c>
      <c r="HH229">
        <v>0</v>
      </c>
      <c r="HI229">
        <v>0</v>
      </c>
      <c r="HJ229">
        <v>0</v>
      </c>
      <c r="HK229">
        <v>0</v>
      </c>
      <c r="HL229">
        <v>0</v>
      </c>
      <c r="HM229">
        <v>0</v>
      </c>
      <c r="HN229">
        <v>0</v>
      </c>
      <c r="HO229">
        <v>0</v>
      </c>
      <c r="HP229">
        <v>6</v>
      </c>
      <c r="HQ229" s="139">
        <v>3</v>
      </c>
      <c r="HR229" s="140">
        <v>5</v>
      </c>
      <c r="HS229" s="140">
        <v>0</v>
      </c>
      <c r="HT229" s="140">
        <v>0</v>
      </c>
      <c r="HU229" s="140">
        <v>0</v>
      </c>
      <c r="HV229" s="139">
        <v>0</v>
      </c>
      <c r="HW229" s="140">
        <v>0</v>
      </c>
      <c r="HX229" s="140">
        <v>0</v>
      </c>
      <c r="HY229" s="140">
        <v>0</v>
      </c>
      <c r="HZ229" s="140">
        <v>0</v>
      </c>
      <c r="IA229" s="139">
        <v>0</v>
      </c>
      <c r="IB229" s="140">
        <v>0</v>
      </c>
      <c r="IC229" s="140">
        <v>0</v>
      </c>
      <c r="ID229" s="140">
        <v>0</v>
      </c>
      <c r="IE229" s="140">
        <v>0</v>
      </c>
      <c r="IF229" s="139">
        <v>3</v>
      </c>
      <c r="IG229" s="140">
        <v>5</v>
      </c>
      <c r="IH229" s="140">
        <v>0</v>
      </c>
      <c r="II229" s="140">
        <v>0</v>
      </c>
      <c r="IJ229" s="140">
        <v>6</v>
      </c>
      <c r="IK229" s="140">
        <v>0</v>
      </c>
      <c r="IL229" s="140">
        <v>0</v>
      </c>
      <c r="IM229" s="140">
        <v>0</v>
      </c>
      <c r="IN229" s="139">
        <v>0</v>
      </c>
      <c r="IO229" s="140">
        <v>0</v>
      </c>
      <c r="IP229" s="140">
        <v>0</v>
      </c>
      <c r="IQ229" s="140">
        <v>0</v>
      </c>
      <c r="IR229" s="141">
        <v>0</v>
      </c>
      <c r="IS229" s="139">
        <v>0</v>
      </c>
      <c r="IT229" s="141">
        <v>0</v>
      </c>
      <c r="IU229" s="141">
        <v>6</v>
      </c>
      <c r="IV229" s="141">
        <v>8</v>
      </c>
      <c r="IW229" s="180">
        <v>14</v>
      </c>
      <c r="IX229" s="182">
        <v>0</v>
      </c>
      <c r="IY229" s="182">
        <v>0</v>
      </c>
      <c r="IZ229" s="183">
        <v>0</v>
      </c>
      <c r="JA229" s="140">
        <v>0</v>
      </c>
      <c r="JB229" s="140">
        <v>0</v>
      </c>
      <c r="JC229" s="1" t="s">
        <v>427</v>
      </c>
      <c r="JD229" s="1" t="s">
        <v>427</v>
      </c>
      <c r="JE229" s="1" t="s">
        <v>427</v>
      </c>
      <c r="JF229" s="1" t="s">
        <v>427</v>
      </c>
      <c r="JG229" s="1">
        <v>0</v>
      </c>
      <c r="JH229" s="1">
        <v>0</v>
      </c>
      <c r="JI229" s="284"/>
      <c r="JM229" s="261"/>
      <c r="JN229" s="262"/>
      <c r="JO229" s="284"/>
      <c r="JP229" s="284"/>
    </row>
    <row r="230" spans="1:276" x14ac:dyDescent="0.25">
      <c r="A230" s="2">
        <f>IF(OR('Table 1'!$L$2="All Regions",'Table 1'!$L$2=" "), 1,IF('Table 1'!$L$2='DATA TEMPLATE 1617'!L230,1,0))</f>
        <v>1</v>
      </c>
      <c r="B230" s="2">
        <f>IF(OR('Table 1'!$L$3="All Disciplines",'Table 1'!$L$3=" "), 1,IF('Table 1'!$L$3='DATA TEMPLATE 1617'!M230,1,0))</f>
        <v>1</v>
      </c>
      <c r="C230" s="2">
        <f>IF(OR('Table 1'!$L$4="All Organisations",'Table 1'!$L$4=" "), 1,IF('Table 1'!$L$4='DATA TEMPLATE 1617'!N230,1,0))</f>
        <v>1</v>
      </c>
      <c r="D230" s="2">
        <f t="shared" si="9"/>
        <v>3</v>
      </c>
      <c r="E230" s="236">
        <f>IF('Table 2'!$L$2="All Diverse Led",$IZ230,IF('Table 2'!$L$2='DATA TEMPLATE 1617'!JG230,4,0))</f>
        <v>0</v>
      </c>
      <c r="F230" s="236">
        <f>IF('Table 2'!$L$2="All Diverse Led",$IZ230,IF('Table 2'!$L$2='DATA TEMPLATE 1617'!JH230,4,0))</f>
        <v>0</v>
      </c>
      <c r="G230" s="237">
        <f t="shared" si="10"/>
        <v>0</v>
      </c>
      <c r="H230" s="1" t="s">
        <v>471</v>
      </c>
      <c r="I230" s="1">
        <v>0</v>
      </c>
      <c r="J230" s="1" t="b">
        <v>0</v>
      </c>
      <c r="K230" s="284">
        <v>228</v>
      </c>
      <c r="L230" t="s">
        <v>445</v>
      </c>
      <c r="M230" t="s">
        <v>440</v>
      </c>
      <c r="N230" s="323" t="s">
        <v>458</v>
      </c>
      <c r="O230" s="76">
        <v>98566</v>
      </c>
      <c r="P230" s="76">
        <v>57496</v>
      </c>
      <c r="Q230" s="76">
        <v>61250</v>
      </c>
      <c r="R230" s="76">
        <v>25168</v>
      </c>
      <c r="S230" s="76">
        <v>0</v>
      </c>
      <c r="T230" s="76">
        <v>242480</v>
      </c>
      <c r="U230">
        <v>0</v>
      </c>
      <c r="V230">
        <v>0</v>
      </c>
      <c r="W230">
        <v>188531</v>
      </c>
      <c r="X230">
        <v>29067</v>
      </c>
      <c r="Y230">
        <v>8050</v>
      </c>
      <c r="AB230">
        <v>20985</v>
      </c>
      <c r="AC230">
        <v>0</v>
      </c>
      <c r="AD230">
        <v>246633</v>
      </c>
      <c r="AE230" s="1">
        <v>3</v>
      </c>
      <c r="AF230" s="1">
        <v>2</v>
      </c>
      <c r="AG230" s="1">
        <v>0</v>
      </c>
      <c r="AH230" s="1">
        <v>534</v>
      </c>
      <c r="AI230" s="1">
        <v>0</v>
      </c>
      <c r="AJ230" s="1">
        <v>0</v>
      </c>
      <c r="AK230" s="1">
        <v>0</v>
      </c>
      <c r="AL230" s="1">
        <v>0</v>
      </c>
      <c r="AM230" s="1">
        <v>0</v>
      </c>
      <c r="AN230" s="1">
        <v>0</v>
      </c>
      <c r="AO230" s="1">
        <v>0</v>
      </c>
      <c r="AP230" s="1">
        <v>0</v>
      </c>
      <c r="AQ230" s="1">
        <v>1</v>
      </c>
      <c r="AR230" s="1">
        <v>1</v>
      </c>
      <c r="AS230" s="1">
        <v>0</v>
      </c>
      <c r="AT230" s="1">
        <v>20</v>
      </c>
      <c r="AU230" s="1">
        <v>0</v>
      </c>
      <c r="AV230" s="1">
        <v>0</v>
      </c>
      <c r="AW230" s="1">
        <v>0</v>
      </c>
      <c r="AX230" s="1">
        <v>0</v>
      </c>
      <c r="AY230" s="1">
        <v>0</v>
      </c>
      <c r="AZ230" s="1">
        <v>0</v>
      </c>
      <c r="BA230" s="1">
        <v>0</v>
      </c>
      <c r="BB230" s="1">
        <v>0</v>
      </c>
      <c r="BC230" s="3">
        <v>0</v>
      </c>
      <c r="BD230" s="3">
        <v>0</v>
      </c>
      <c r="BE230" s="3">
        <v>0</v>
      </c>
      <c r="BF230" s="3">
        <v>0</v>
      </c>
      <c r="BG230" s="241">
        <v>1</v>
      </c>
      <c r="BH230" s="242">
        <v>1</v>
      </c>
      <c r="BI230" s="242">
        <v>0</v>
      </c>
      <c r="BJ230" s="243">
        <v>20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s="244">
        <v>0</v>
      </c>
      <c r="CJ230" s="244">
        <v>0</v>
      </c>
      <c r="CK230" s="244">
        <v>0</v>
      </c>
      <c r="CL230" s="244">
        <v>0</v>
      </c>
      <c r="CM230" s="241">
        <v>0</v>
      </c>
      <c r="CN230" s="242">
        <v>0</v>
      </c>
      <c r="CO230" s="242">
        <v>0</v>
      </c>
      <c r="CP230" s="243">
        <v>0</v>
      </c>
      <c r="CQ230" s="1">
        <v>1</v>
      </c>
      <c r="CR230" s="1">
        <v>1</v>
      </c>
      <c r="CS230" s="1">
        <v>150</v>
      </c>
      <c r="CT230" s="1">
        <v>0</v>
      </c>
      <c r="CU230" s="1">
        <v>0</v>
      </c>
      <c r="CV230" s="1">
        <v>0</v>
      </c>
      <c r="CW230" s="1">
        <v>0</v>
      </c>
      <c r="CX230" s="1">
        <v>0</v>
      </c>
      <c r="CY230" s="1">
        <v>0</v>
      </c>
      <c r="CZ230" s="1">
        <v>0</v>
      </c>
      <c r="DA230" s="1">
        <v>0</v>
      </c>
      <c r="DB230" s="1">
        <v>0</v>
      </c>
      <c r="DC230" s="1">
        <v>0</v>
      </c>
      <c r="DD230" s="1">
        <v>0</v>
      </c>
      <c r="DE230" s="1">
        <v>0</v>
      </c>
      <c r="DF230" s="1">
        <v>0</v>
      </c>
      <c r="DG230" s="1">
        <v>0</v>
      </c>
      <c r="DH230" s="1">
        <v>0</v>
      </c>
      <c r="DI230" s="1">
        <v>0</v>
      </c>
      <c r="DJ230" s="1">
        <v>0</v>
      </c>
      <c r="DK230" s="1">
        <v>0</v>
      </c>
      <c r="DL230" s="1">
        <v>0</v>
      </c>
      <c r="DM230" s="1">
        <v>0</v>
      </c>
      <c r="DN230" s="1">
        <v>0</v>
      </c>
      <c r="DO230" s="244">
        <v>0</v>
      </c>
      <c r="DP230" s="244">
        <v>0</v>
      </c>
      <c r="DQ230" s="244">
        <v>0</v>
      </c>
      <c r="DR230" s="244">
        <v>0</v>
      </c>
      <c r="DS230" s="241">
        <v>0</v>
      </c>
      <c r="DT230" s="242">
        <v>0</v>
      </c>
      <c r="DU230" s="242">
        <v>0</v>
      </c>
      <c r="DV230" s="243">
        <v>0</v>
      </c>
      <c r="DW230">
        <v>1</v>
      </c>
      <c r="DX230">
        <v>1</v>
      </c>
      <c r="DY230">
        <v>0</v>
      </c>
      <c r="DZ230">
        <v>350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s="244">
        <v>0</v>
      </c>
      <c r="EV230" s="244">
        <v>0</v>
      </c>
      <c r="EW230" s="244">
        <v>0</v>
      </c>
      <c r="EX230" s="244">
        <v>0</v>
      </c>
      <c r="EY230" s="241">
        <v>0</v>
      </c>
      <c r="EZ230" s="242">
        <v>0</v>
      </c>
      <c r="FA230" s="242">
        <v>0</v>
      </c>
      <c r="FB230" s="243">
        <v>0</v>
      </c>
      <c r="FC23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1</v>
      </c>
      <c r="FX230">
        <v>500</v>
      </c>
      <c r="FY230">
        <v>1</v>
      </c>
      <c r="FZ230">
        <v>500</v>
      </c>
      <c r="GA230">
        <v>1</v>
      </c>
      <c r="GB230">
        <v>500</v>
      </c>
      <c r="GC230">
        <v>0</v>
      </c>
      <c r="GD230">
        <v>0</v>
      </c>
      <c r="GE230">
        <v>0</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v>1</v>
      </c>
      <c r="HD230">
        <v>20</v>
      </c>
      <c r="HE230">
        <v>0</v>
      </c>
      <c r="HF230">
        <v>0</v>
      </c>
      <c r="HG230">
        <v>0</v>
      </c>
      <c r="HH230">
        <v>0</v>
      </c>
      <c r="HI230">
        <v>0</v>
      </c>
      <c r="HJ230">
        <v>0</v>
      </c>
      <c r="HK230">
        <v>0</v>
      </c>
      <c r="HL230">
        <v>4</v>
      </c>
      <c r="HM230">
        <v>3</v>
      </c>
      <c r="HN230">
        <v>0</v>
      </c>
      <c r="HO230">
        <v>0</v>
      </c>
      <c r="HP230">
        <v>0</v>
      </c>
      <c r="HQ230" s="139">
        <v>1</v>
      </c>
      <c r="HR230" s="140">
        <v>1</v>
      </c>
      <c r="HS230" s="140">
        <v>0</v>
      </c>
      <c r="HT230" s="140">
        <v>0</v>
      </c>
      <c r="HU230" s="140">
        <v>0</v>
      </c>
      <c r="HV230" s="139">
        <v>0</v>
      </c>
      <c r="HW230" s="140">
        <v>0</v>
      </c>
      <c r="HX230" s="140">
        <v>0</v>
      </c>
      <c r="HY230" s="140">
        <v>0</v>
      </c>
      <c r="HZ230" s="140">
        <v>0</v>
      </c>
      <c r="IA230" s="139">
        <v>0</v>
      </c>
      <c r="IB230" s="140">
        <v>0</v>
      </c>
      <c r="IC230" s="140">
        <v>0</v>
      </c>
      <c r="ID230" s="140">
        <v>0</v>
      </c>
      <c r="IE230" s="140">
        <v>0</v>
      </c>
      <c r="IF230" s="139">
        <v>5</v>
      </c>
      <c r="IG230" s="140">
        <v>4</v>
      </c>
      <c r="IH230" s="140">
        <v>0</v>
      </c>
      <c r="II230" s="140">
        <v>0</v>
      </c>
      <c r="IJ230" s="140">
        <v>0</v>
      </c>
      <c r="IK230" s="140">
        <v>0</v>
      </c>
      <c r="IL230" s="140">
        <v>0</v>
      </c>
      <c r="IM230" s="140">
        <v>0</v>
      </c>
      <c r="IN230" s="139">
        <v>0</v>
      </c>
      <c r="IO230" s="140">
        <v>1</v>
      </c>
      <c r="IP230" s="140">
        <v>0</v>
      </c>
      <c r="IQ230" s="140">
        <v>0</v>
      </c>
      <c r="IR230" s="141">
        <v>1</v>
      </c>
      <c r="IS230" s="139">
        <v>1</v>
      </c>
      <c r="IT230" s="141">
        <v>0</v>
      </c>
      <c r="IU230" s="141">
        <v>7</v>
      </c>
      <c r="IV230" s="141">
        <v>2</v>
      </c>
      <c r="IW230" s="180">
        <v>9</v>
      </c>
      <c r="IX230" s="182">
        <v>0</v>
      </c>
      <c r="IY230" s="182">
        <v>0.22222222222222221</v>
      </c>
      <c r="IZ230" s="183">
        <v>0</v>
      </c>
      <c r="JA230" s="140">
        <v>0</v>
      </c>
      <c r="JB230" s="140">
        <v>0</v>
      </c>
      <c r="JC230" s="1" t="s">
        <v>427</v>
      </c>
      <c r="JD230" s="1" t="s">
        <v>427</v>
      </c>
      <c r="JE230" s="1" t="s">
        <v>427</v>
      </c>
      <c r="JF230" s="1" t="s">
        <v>427</v>
      </c>
      <c r="JG230" s="1">
        <v>0</v>
      </c>
      <c r="JH230" s="1">
        <v>0</v>
      </c>
      <c r="JI230" s="284"/>
      <c r="JM230" s="261"/>
      <c r="JN230" s="262"/>
      <c r="JO230" s="284"/>
      <c r="JP230" s="284"/>
    </row>
    <row r="231" spans="1:276" x14ac:dyDescent="0.25">
      <c r="A231" s="2">
        <f>IF(OR('Table 1'!$L$2="All Regions",'Table 1'!$L$2=" "), 1,IF('Table 1'!$L$2='DATA TEMPLATE 1617'!L231,1,0))</f>
        <v>1</v>
      </c>
      <c r="B231" s="2">
        <f>IF(OR('Table 1'!$L$3="All Disciplines",'Table 1'!$L$3=" "), 1,IF('Table 1'!$L$3='DATA TEMPLATE 1617'!M231,1,0))</f>
        <v>1</v>
      </c>
      <c r="C231" s="2">
        <f>IF(OR('Table 1'!$L$4="All Organisations",'Table 1'!$L$4=" "), 1,IF('Table 1'!$L$4='DATA TEMPLATE 1617'!N231,1,0))</f>
        <v>1</v>
      </c>
      <c r="D231" s="2">
        <f t="shared" si="9"/>
        <v>3</v>
      </c>
      <c r="E231" s="236">
        <f>IF('Table 2'!$L$2="All Diverse Led",$IZ231,IF('Table 2'!$L$2='DATA TEMPLATE 1617'!JG231,4,0))</f>
        <v>0</v>
      </c>
      <c r="F231" s="236">
        <f>IF('Table 2'!$L$2="All Diverse Led",$IZ231,IF('Table 2'!$L$2='DATA TEMPLATE 1617'!JH231,4,0))</f>
        <v>0</v>
      </c>
      <c r="G231" s="237">
        <f t="shared" si="10"/>
        <v>0</v>
      </c>
      <c r="H231" s="1" t="s">
        <v>471</v>
      </c>
      <c r="I231" s="1">
        <v>0</v>
      </c>
      <c r="J231" s="1" t="b">
        <v>0</v>
      </c>
      <c r="K231" s="284">
        <v>229</v>
      </c>
      <c r="L231" t="s">
        <v>445</v>
      </c>
      <c r="M231" t="s">
        <v>440</v>
      </c>
      <c r="N231" s="323" t="s">
        <v>459</v>
      </c>
      <c r="O231" s="76">
        <v>3868</v>
      </c>
      <c r="P231" s="76">
        <v>223615</v>
      </c>
      <c r="Q231" s="76">
        <v>0</v>
      </c>
      <c r="R231" s="76">
        <v>329888</v>
      </c>
      <c r="S231" s="76">
        <v>0</v>
      </c>
      <c r="T231" s="76">
        <v>557371</v>
      </c>
      <c r="U231">
        <v>438448</v>
      </c>
      <c r="V231">
        <v>35000</v>
      </c>
      <c r="W231">
        <v>0</v>
      </c>
      <c r="X231">
        <v>0</v>
      </c>
      <c r="Y231">
        <v>0</v>
      </c>
      <c r="AB231">
        <v>0</v>
      </c>
      <c r="AC231">
        <v>83923</v>
      </c>
      <c r="AD231">
        <v>557371</v>
      </c>
      <c r="AE231" s="1">
        <v>0</v>
      </c>
      <c r="AF231" s="1">
        <v>0</v>
      </c>
      <c r="AG231" s="1">
        <v>0</v>
      </c>
      <c r="AH231" s="1">
        <v>0</v>
      </c>
      <c r="AI231" s="1">
        <v>0</v>
      </c>
      <c r="AJ231" s="1">
        <v>0</v>
      </c>
      <c r="AK231" s="1">
        <v>0</v>
      </c>
      <c r="AL231" s="1">
        <v>0</v>
      </c>
      <c r="AM231" s="1">
        <v>0</v>
      </c>
      <c r="AN231" s="1">
        <v>0</v>
      </c>
      <c r="AO231" s="1">
        <v>0</v>
      </c>
      <c r="AP231" s="1">
        <v>0</v>
      </c>
      <c r="AQ231" s="1">
        <v>0</v>
      </c>
      <c r="AR231" s="1">
        <v>0</v>
      </c>
      <c r="AS231" s="1">
        <v>0</v>
      </c>
      <c r="AT231" s="1">
        <v>0</v>
      </c>
      <c r="AU231" s="1">
        <v>0</v>
      </c>
      <c r="AV231" s="1">
        <v>0</v>
      </c>
      <c r="AW231" s="1">
        <v>0</v>
      </c>
      <c r="AX231" s="1">
        <v>0</v>
      </c>
      <c r="AY231" s="1">
        <v>0</v>
      </c>
      <c r="AZ231" s="1">
        <v>0</v>
      </c>
      <c r="BA231" s="1">
        <v>0</v>
      </c>
      <c r="BB231" s="1">
        <v>0</v>
      </c>
      <c r="BC231" s="3">
        <v>0</v>
      </c>
      <c r="BD231" s="3">
        <v>0</v>
      </c>
      <c r="BE231" s="3">
        <v>0</v>
      </c>
      <c r="BF231" s="3">
        <v>0</v>
      </c>
      <c r="BG231" s="241">
        <v>0</v>
      </c>
      <c r="BH231" s="242">
        <v>0</v>
      </c>
      <c r="BI231" s="242">
        <v>0</v>
      </c>
      <c r="BJ231" s="243">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s="244">
        <v>0</v>
      </c>
      <c r="CJ231" s="244">
        <v>0</v>
      </c>
      <c r="CK231" s="244">
        <v>0</v>
      </c>
      <c r="CL231" s="244">
        <v>0</v>
      </c>
      <c r="CM231" s="241">
        <v>0</v>
      </c>
      <c r="CN231" s="242">
        <v>0</v>
      </c>
      <c r="CO231" s="242">
        <v>0</v>
      </c>
      <c r="CP231" s="243">
        <v>0</v>
      </c>
      <c r="CQ231" s="1">
        <v>0</v>
      </c>
      <c r="CR231" s="1">
        <v>0</v>
      </c>
      <c r="CS231" s="1">
        <v>0</v>
      </c>
      <c r="CT231" s="1">
        <v>0</v>
      </c>
      <c r="CU231" s="1">
        <v>0</v>
      </c>
      <c r="CV231" s="1">
        <v>0</v>
      </c>
      <c r="CW231" s="1">
        <v>0</v>
      </c>
      <c r="CX231" s="1">
        <v>0</v>
      </c>
      <c r="CY231" s="1">
        <v>0</v>
      </c>
      <c r="CZ231" s="1">
        <v>0</v>
      </c>
      <c r="DA231" s="1">
        <v>0</v>
      </c>
      <c r="DB231" s="1">
        <v>0</v>
      </c>
      <c r="DC231" s="1">
        <v>0</v>
      </c>
      <c r="DD231" s="1">
        <v>0</v>
      </c>
      <c r="DE231" s="1">
        <v>0</v>
      </c>
      <c r="DF231" s="1">
        <v>0</v>
      </c>
      <c r="DG231" s="1">
        <v>0</v>
      </c>
      <c r="DH231" s="1">
        <v>0</v>
      </c>
      <c r="DI231" s="1">
        <v>0</v>
      </c>
      <c r="DJ231" s="1">
        <v>0</v>
      </c>
      <c r="DK231" s="1">
        <v>0</v>
      </c>
      <c r="DL231" s="1">
        <v>0</v>
      </c>
      <c r="DM231" s="1">
        <v>0</v>
      </c>
      <c r="DN231" s="1">
        <v>0</v>
      </c>
      <c r="DO231" s="244">
        <v>0</v>
      </c>
      <c r="DP231" s="244">
        <v>0</v>
      </c>
      <c r="DQ231" s="244">
        <v>0</v>
      </c>
      <c r="DR231" s="244">
        <v>0</v>
      </c>
      <c r="DS231" s="241">
        <v>0</v>
      </c>
      <c r="DT231" s="242">
        <v>0</v>
      </c>
      <c r="DU231" s="242">
        <v>0</v>
      </c>
      <c r="DV231" s="243">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s="244">
        <v>0</v>
      </c>
      <c r="EV231" s="244">
        <v>0</v>
      </c>
      <c r="EW231" s="244">
        <v>0</v>
      </c>
      <c r="EX231" s="244">
        <v>0</v>
      </c>
      <c r="EY231" s="241">
        <v>0</v>
      </c>
      <c r="EZ231" s="242">
        <v>0</v>
      </c>
      <c r="FA231" s="242">
        <v>0</v>
      </c>
      <c r="FB231" s="243">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24</v>
      </c>
      <c r="HM231">
        <v>31</v>
      </c>
      <c r="HN231">
        <v>0</v>
      </c>
      <c r="HO231">
        <v>0</v>
      </c>
      <c r="HP231">
        <v>0</v>
      </c>
      <c r="HQ231" s="139">
        <v>1</v>
      </c>
      <c r="HR231" s="140">
        <v>0</v>
      </c>
      <c r="HS231" s="140">
        <v>0</v>
      </c>
      <c r="HT231" s="140">
        <v>0</v>
      </c>
      <c r="HU231" s="140">
        <v>0</v>
      </c>
      <c r="HV231" s="139">
        <v>0</v>
      </c>
      <c r="HW231" s="140">
        <v>0</v>
      </c>
      <c r="HX231" s="140">
        <v>0</v>
      </c>
      <c r="HY231" s="140">
        <v>0</v>
      </c>
      <c r="HZ231" s="140">
        <v>0</v>
      </c>
      <c r="IA231" s="139">
        <v>0</v>
      </c>
      <c r="IB231" s="140">
        <v>0</v>
      </c>
      <c r="IC231" s="140">
        <v>0</v>
      </c>
      <c r="ID231" s="140">
        <v>0</v>
      </c>
      <c r="IE231" s="140">
        <v>0</v>
      </c>
      <c r="IF231" s="139">
        <v>25</v>
      </c>
      <c r="IG231" s="140">
        <v>31</v>
      </c>
      <c r="IH231" s="140">
        <v>0</v>
      </c>
      <c r="II231" s="140">
        <v>0</v>
      </c>
      <c r="IJ231" s="140">
        <v>0</v>
      </c>
      <c r="IK231" s="140">
        <v>0</v>
      </c>
      <c r="IL231" s="140">
        <v>0</v>
      </c>
      <c r="IM231" s="140">
        <v>0</v>
      </c>
      <c r="IN231" s="139">
        <v>0</v>
      </c>
      <c r="IO231" s="140">
        <v>0</v>
      </c>
      <c r="IP231" s="140">
        <v>0</v>
      </c>
      <c r="IQ231" s="140">
        <v>0</v>
      </c>
      <c r="IR231" s="141">
        <v>0</v>
      </c>
      <c r="IS231" s="139">
        <v>0</v>
      </c>
      <c r="IT231" s="141">
        <v>1</v>
      </c>
      <c r="IU231" s="141">
        <v>55</v>
      </c>
      <c r="IV231" s="141">
        <v>1</v>
      </c>
      <c r="IW231" s="180">
        <v>56</v>
      </c>
      <c r="IX231" s="182">
        <v>1.7857142857142856E-2</v>
      </c>
      <c r="IY231" s="182">
        <v>0</v>
      </c>
      <c r="IZ231" s="183">
        <v>0</v>
      </c>
      <c r="JA231" s="140">
        <v>0</v>
      </c>
      <c r="JB231" s="140">
        <v>0</v>
      </c>
      <c r="JC231" s="1" t="s">
        <v>427</v>
      </c>
      <c r="JD231" s="1" t="s">
        <v>427</v>
      </c>
      <c r="JE231" s="1" t="s">
        <v>427</v>
      </c>
      <c r="JF231" s="1" t="s">
        <v>427</v>
      </c>
      <c r="JG231" s="1">
        <v>0</v>
      </c>
      <c r="JH231" s="1">
        <v>0</v>
      </c>
      <c r="JI231" s="284"/>
      <c r="JM231" s="261"/>
      <c r="JN231" s="262"/>
      <c r="JO231" s="284"/>
      <c r="JP231" s="284"/>
    </row>
    <row r="232" spans="1:276" x14ac:dyDescent="0.25">
      <c r="A232" s="2">
        <f>IF(OR('Table 1'!$L$2="All Regions",'Table 1'!$L$2=" "), 1,IF('Table 1'!$L$2='DATA TEMPLATE 1617'!L232,1,0))</f>
        <v>1</v>
      </c>
      <c r="B232" s="2">
        <f>IF(OR('Table 1'!$L$3="All Disciplines",'Table 1'!$L$3=" "), 1,IF('Table 1'!$L$3='DATA TEMPLATE 1617'!M232,1,0))</f>
        <v>1</v>
      </c>
      <c r="C232" s="2">
        <f>IF(OR('Table 1'!$L$4="All Organisations",'Table 1'!$L$4=" "), 1,IF('Table 1'!$L$4='DATA TEMPLATE 1617'!N232,1,0))</f>
        <v>1</v>
      </c>
      <c r="D232" s="2">
        <f t="shared" si="9"/>
        <v>3</v>
      </c>
      <c r="E232" s="236">
        <f>IF('Table 2'!$L$2="All Diverse Led",$IZ232,IF('Table 2'!$L$2='DATA TEMPLATE 1617'!JG232,4,0))</f>
        <v>0</v>
      </c>
      <c r="F232" s="236">
        <f>IF('Table 2'!$L$2="All Diverse Led",$IZ232,IF('Table 2'!$L$2='DATA TEMPLATE 1617'!JH232,4,0))</f>
        <v>0</v>
      </c>
      <c r="G232" s="237">
        <f t="shared" si="10"/>
        <v>0</v>
      </c>
      <c r="H232" s="1" t="s">
        <v>471</v>
      </c>
      <c r="I232" s="1">
        <v>0</v>
      </c>
      <c r="J232" s="1" t="b">
        <v>0</v>
      </c>
      <c r="K232" s="284">
        <v>230</v>
      </c>
      <c r="L232" t="s">
        <v>445</v>
      </c>
      <c r="M232" t="s">
        <v>436</v>
      </c>
      <c r="N232" s="323" t="s">
        <v>460</v>
      </c>
      <c r="O232" s="76">
        <v>1710011</v>
      </c>
      <c r="P232" s="76">
        <v>3232042</v>
      </c>
      <c r="Q232" s="76">
        <v>363593</v>
      </c>
      <c r="R232" s="76">
        <v>234309</v>
      </c>
      <c r="S232" s="76">
        <v>0</v>
      </c>
      <c r="T232" s="76">
        <v>5539955</v>
      </c>
      <c r="U232">
        <v>1175779</v>
      </c>
      <c r="V232">
        <v>307703</v>
      </c>
      <c r="W232">
        <v>450848</v>
      </c>
      <c r="X232">
        <v>785780</v>
      </c>
      <c r="Y232">
        <v>3150</v>
      </c>
      <c r="AB232">
        <v>2509866</v>
      </c>
      <c r="AC232">
        <v>125499</v>
      </c>
      <c r="AD232">
        <v>5358625</v>
      </c>
      <c r="AE232" s="1">
        <v>26</v>
      </c>
      <c r="AF232" s="1">
        <v>26</v>
      </c>
      <c r="AG232" s="1">
        <v>1440</v>
      </c>
      <c r="AH232" s="1">
        <v>0</v>
      </c>
      <c r="AI232" s="1">
        <v>0</v>
      </c>
      <c r="AJ232" s="1">
        <v>0</v>
      </c>
      <c r="AK232" s="1">
        <v>0</v>
      </c>
      <c r="AL232" s="1">
        <v>0</v>
      </c>
      <c r="AM232" s="1">
        <v>0</v>
      </c>
      <c r="AN232" s="1">
        <v>0</v>
      </c>
      <c r="AO232" s="1">
        <v>0</v>
      </c>
      <c r="AP232" s="1">
        <v>0</v>
      </c>
      <c r="AQ232" s="1">
        <v>0</v>
      </c>
      <c r="AR232" s="1">
        <v>0</v>
      </c>
      <c r="AS232" s="1">
        <v>0</v>
      </c>
      <c r="AT232" s="1">
        <v>0</v>
      </c>
      <c r="AU232" s="1">
        <v>0</v>
      </c>
      <c r="AV232" s="1">
        <v>0</v>
      </c>
      <c r="AW232" s="1">
        <v>0</v>
      </c>
      <c r="AX232" s="1">
        <v>0</v>
      </c>
      <c r="AY232" s="1">
        <v>0</v>
      </c>
      <c r="AZ232" s="1">
        <v>0</v>
      </c>
      <c r="BA232" s="1">
        <v>0</v>
      </c>
      <c r="BB232" s="1">
        <v>0</v>
      </c>
      <c r="BC232" s="3">
        <v>0</v>
      </c>
      <c r="BD232" s="3">
        <v>0</v>
      </c>
      <c r="BE232" s="3">
        <v>0</v>
      </c>
      <c r="BF232" s="3">
        <v>0</v>
      </c>
      <c r="BG232" s="241">
        <v>0</v>
      </c>
      <c r="BH232" s="242">
        <v>0</v>
      </c>
      <c r="BI232" s="242">
        <v>0</v>
      </c>
      <c r="BJ232" s="243">
        <v>0</v>
      </c>
      <c r="BK232">
        <v>29</v>
      </c>
      <c r="BL232">
        <v>1125</v>
      </c>
      <c r="BM232">
        <v>517233</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s="244">
        <v>0</v>
      </c>
      <c r="CJ232" s="244">
        <v>0</v>
      </c>
      <c r="CK232" s="244">
        <v>0</v>
      </c>
      <c r="CL232" s="244">
        <v>0</v>
      </c>
      <c r="CM232" s="241">
        <v>0</v>
      </c>
      <c r="CN232" s="242">
        <v>0</v>
      </c>
      <c r="CO232" s="242">
        <v>0</v>
      </c>
      <c r="CP232" s="243">
        <v>0</v>
      </c>
      <c r="CQ232" s="1">
        <v>0</v>
      </c>
      <c r="CR232" s="1">
        <v>0</v>
      </c>
      <c r="CS232" s="1">
        <v>0</v>
      </c>
      <c r="CT232" s="1">
        <v>0</v>
      </c>
      <c r="CU232" s="1">
        <v>0</v>
      </c>
      <c r="CV232" s="1">
        <v>0</v>
      </c>
      <c r="CW232" s="1">
        <v>0</v>
      </c>
      <c r="CX232" s="1">
        <v>0</v>
      </c>
      <c r="CY232" s="1">
        <v>0</v>
      </c>
      <c r="CZ232" s="1">
        <v>0</v>
      </c>
      <c r="DA232" s="1">
        <v>0</v>
      </c>
      <c r="DB232" s="1">
        <v>0</v>
      </c>
      <c r="DC232" s="1">
        <v>0</v>
      </c>
      <c r="DD232" s="1">
        <v>0</v>
      </c>
      <c r="DE232" s="1">
        <v>0</v>
      </c>
      <c r="DF232" s="1">
        <v>0</v>
      </c>
      <c r="DG232" s="1">
        <v>0</v>
      </c>
      <c r="DH232" s="1">
        <v>0</v>
      </c>
      <c r="DI232" s="1">
        <v>0</v>
      </c>
      <c r="DJ232" s="1">
        <v>0</v>
      </c>
      <c r="DK232" s="1">
        <v>0</v>
      </c>
      <c r="DL232" s="1">
        <v>0</v>
      </c>
      <c r="DM232" s="1">
        <v>0</v>
      </c>
      <c r="DN232" s="1">
        <v>0</v>
      </c>
      <c r="DO232" s="244">
        <v>0</v>
      </c>
      <c r="DP232" s="244">
        <v>0</v>
      </c>
      <c r="DQ232" s="244">
        <v>0</v>
      </c>
      <c r="DR232" s="244">
        <v>0</v>
      </c>
      <c r="DS232" s="241">
        <v>0</v>
      </c>
      <c r="DT232" s="242">
        <v>0</v>
      </c>
      <c r="DU232" s="242">
        <v>0</v>
      </c>
      <c r="DV232" s="243">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s="244">
        <v>0</v>
      </c>
      <c r="EV232" s="244">
        <v>0</v>
      </c>
      <c r="EW232" s="244">
        <v>0</v>
      </c>
      <c r="EX232" s="244">
        <v>0</v>
      </c>
      <c r="EY232" s="241">
        <v>0</v>
      </c>
      <c r="EZ232" s="242">
        <v>0</v>
      </c>
      <c r="FA232" s="242">
        <v>0</v>
      </c>
      <c r="FB232" s="243">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4</v>
      </c>
      <c r="FX232">
        <v>5000</v>
      </c>
      <c r="FY232">
        <v>188</v>
      </c>
      <c r="FZ232">
        <v>0</v>
      </c>
      <c r="GA232">
        <v>0</v>
      </c>
      <c r="GB232">
        <v>0</v>
      </c>
      <c r="GC232">
        <v>2</v>
      </c>
      <c r="GD232">
        <v>0</v>
      </c>
      <c r="GE232">
        <v>86</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7</v>
      </c>
      <c r="HM232">
        <v>6</v>
      </c>
      <c r="HN232">
        <v>0</v>
      </c>
      <c r="HO232">
        <v>0</v>
      </c>
      <c r="HP232">
        <v>0</v>
      </c>
      <c r="HQ232" s="139">
        <v>7</v>
      </c>
      <c r="HR232" s="140">
        <v>3</v>
      </c>
      <c r="HS232" s="140">
        <v>0</v>
      </c>
      <c r="HT232" s="140">
        <v>0</v>
      </c>
      <c r="HU232" s="140">
        <v>0</v>
      </c>
      <c r="HV232" s="139">
        <v>0</v>
      </c>
      <c r="HW232" s="140">
        <v>0</v>
      </c>
      <c r="HX232" s="140">
        <v>0</v>
      </c>
      <c r="HY232" s="140">
        <v>0</v>
      </c>
      <c r="HZ232" s="140">
        <v>0</v>
      </c>
      <c r="IA232" s="139">
        <v>0</v>
      </c>
      <c r="IB232" s="140">
        <v>0</v>
      </c>
      <c r="IC232" s="140">
        <v>0</v>
      </c>
      <c r="ID232" s="140">
        <v>0</v>
      </c>
      <c r="IE232" s="140">
        <v>0</v>
      </c>
      <c r="IF232" s="139">
        <v>14</v>
      </c>
      <c r="IG232" s="140">
        <v>9</v>
      </c>
      <c r="IH232" s="140">
        <v>0</v>
      </c>
      <c r="II232" s="140">
        <v>0</v>
      </c>
      <c r="IJ232" s="140">
        <v>0</v>
      </c>
      <c r="IK232" s="140">
        <v>0</v>
      </c>
      <c r="IL232" s="140">
        <v>0</v>
      </c>
      <c r="IM232" s="140">
        <v>0</v>
      </c>
      <c r="IN232" s="139">
        <v>0</v>
      </c>
      <c r="IO232" s="140">
        <v>1</v>
      </c>
      <c r="IP232" s="140">
        <v>0</v>
      </c>
      <c r="IQ232" s="140">
        <v>0</v>
      </c>
      <c r="IR232" s="141">
        <v>1</v>
      </c>
      <c r="IS232" s="139">
        <v>0</v>
      </c>
      <c r="IT232" s="141">
        <v>13</v>
      </c>
      <c r="IU232" s="141">
        <v>13</v>
      </c>
      <c r="IV232" s="141">
        <v>10</v>
      </c>
      <c r="IW232" s="180">
        <v>23</v>
      </c>
      <c r="IX232" s="182">
        <v>0.56521739130434778</v>
      </c>
      <c r="IY232" s="182">
        <v>4.3478260869565216E-2</v>
      </c>
      <c r="IZ232" s="183">
        <v>0</v>
      </c>
      <c r="JA232" s="140">
        <v>0</v>
      </c>
      <c r="JB232" s="140">
        <v>0</v>
      </c>
      <c r="JC232" s="1" t="s">
        <v>427</v>
      </c>
      <c r="JD232" s="1" t="s">
        <v>427</v>
      </c>
      <c r="JE232" s="1" t="s">
        <v>427</v>
      </c>
      <c r="JF232" s="1" t="s">
        <v>427</v>
      </c>
      <c r="JG232" s="1">
        <v>0</v>
      </c>
      <c r="JH232" s="1">
        <v>0</v>
      </c>
      <c r="JI232" s="284"/>
      <c r="JM232" s="261"/>
      <c r="JN232" s="262"/>
      <c r="JO232" s="284"/>
      <c r="JP232" s="284"/>
    </row>
    <row r="233" spans="1:276" x14ac:dyDescent="0.25">
      <c r="A233" s="2">
        <f>IF(OR('Table 1'!$L$2="All Regions",'Table 1'!$L$2=" "), 1,IF('Table 1'!$L$2='DATA TEMPLATE 1617'!L233,1,0))</f>
        <v>1</v>
      </c>
      <c r="B233" s="2">
        <f>IF(OR('Table 1'!$L$3="All Disciplines",'Table 1'!$L$3=" "), 1,IF('Table 1'!$L$3='DATA TEMPLATE 1617'!M233,1,0))</f>
        <v>1</v>
      </c>
      <c r="C233" s="2">
        <f>IF(OR('Table 1'!$L$4="All Organisations",'Table 1'!$L$4=" "), 1,IF('Table 1'!$L$4='DATA TEMPLATE 1617'!N233,1,0))</f>
        <v>1</v>
      </c>
      <c r="D233" s="2">
        <f t="shared" si="9"/>
        <v>3</v>
      </c>
      <c r="E233" s="236">
        <f>IF('Table 2'!$L$2="All Diverse Led",$IZ233,IF('Table 2'!$L$2='DATA TEMPLATE 1617'!JG233,4,0))</f>
        <v>0</v>
      </c>
      <c r="F233" s="236">
        <f>IF('Table 2'!$L$2="All Diverse Led",$IZ233,IF('Table 2'!$L$2='DATA TEMPLATE 1617'!JH233,4,0))</f>
        <v>0</v>
      </c>
      <c r="G233" s="237">
        <f t="shared" si="10"/>
        <v>0</v>
      </c>
      <c r="H233" s="1" t="s">
        <v>471</v>
      </c>
      <c r="I233" s="1">
        <v>0</v>
      </c>
      <c r="J233" s="1" t="b">
        <v>0</v>
      </c>
      <c r="K233" s="284">
        <v>231</v>
      </c>
      <c r="L233" t="s">
        <v>446</v>
      </c>
      <c r="M233" t="s">
        <v>437</v>
      </c>
      <c r="N233" s="323" t="s">
        <v>459</v>
      </c>
      <c r="O233" s="76">
        <v>40168</v>
      </c>
      <c r="P233" s="76">
        <v>201261</v>
      </c>
      <c r="Q233" s="76">
        <v>2750</v>
      </c>
      <c r="R233" s="76">
        <v>0</v>
      </c>
      <c r="S233" s="76">
        <v>0</v>
      </c>
      <c r="T233" s="76">
        <v>244179</v>
      </c>
      <c r="U233">
        <v>137048</v>
      </c>
      <c r="V233">
        <v>10539</v>
      </c>
      <c r="W233">
        <v>0</v>
      </c>
      <c r="X233">
        <v>0</v>
      </c>
      <c r="Y233">
        <v>4250</v>
      </c>
      <c r="AB233">
        <v>108726</v>
      </c>
      <c r="AC233">
        <v>0</v>
      </c>
      <c r="AD233">
        <v>260563</v>
      </c>
      <c r="AE233" s="1">
        <v>15</v>
      </c>
      <c r="AF233" s="1">
        <v>15</v>
      </c>
      <c r="AG233" s="1">
        <v>1013</v>
      </c>
      <c r="AH233" s="1">
        <v>0</v>
      </c>
      <c r="AI233" s="1">
        <v>1</v>
      </c>
      <c r="AJ233" s="1">
        <v>1</v>
      </c>
      <c r="AK233" s="1">
        <v>21</v>
      </c>
      <c r="AL233" s="1">
        <v>0</v>
      </c>
      <c r="AM233" s="1">
        <v>5</v>
      </c>
      <c r="AN233" s="1">
        <v>5</v>
      </c>
      <c r="AO233" s="1">
        <v>511</v>
      </c>
      <c r="AP233" s="1">
        <v>0</v>
      </c>
      <c r="AQ233" s="1">
        <v>1</v>
      </c>
      <c r="AR233" s="1">
        <v>1</v>
      </c>
      <c r="AS233" s="1">
        <v>0</v>
      </c>
      <c r="AT233" s="1">
        <v>0</v>
      </c>
      <c r="AU233" s="1">
        <v>1</v>
      </c>
      <c r="AV233" s="1">
        <v>1</v>
      </c>
      <c r="AW233" s="1">
        <v>0</v>
      </c>
      <c r="AX233" s="1">
        <v>0</v>
      </c>
      <c r="AY233" s="1">
        <v>0</v>
      </c>
      <c r="AZ233" s="1">
        <v>0</v>
      </c>
      <c r="BA233" s="1">
        <v>0</v>
      </c>
      <c r="BB233" s="1">
        <v>0</v>
      </c>
      <c r="BC233" s="3">
        <v>6</v>
      </c>
      <c r="BD233" s="3">
        <v>6</v>
      </c>
      <c r="BE233" s="3">
        <v>532</v>
      </c>
      <c r="BF233" s="3">
        <v>0</v>
      </c>
      <c r="BG233" s="241">
        <v>2</v>
      </c>
      <c r="BH233" s="242">
        <v>2</v>
      </c>
      <c r="BI233" s="242">
        <v>0</v>
      </c>
      <c r="BJ233" s="24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s="244">
        <v>0</v>
      </c>
      <c r="CJ233" s="244">
        <v>0</v>
      </c>
      <c r="CK233" s="244">
        <v>0</v>
      </c>
      <c r="CL233" s="244">
        <v>0</v>
      </c>
      <c r="CM233" s="241">
        <v>0</v>
      </c>
      <c r="CN233" s="242">
        <v>0</v>
      </c>
      <c r="CO233" s="242">
        <v>0</v>
      </c>
      <c r="CP233" s="243">
        <v>0</v>
      </c>
      <c r="CQ233" s="1">
        <v>65</v>
      </c>
      <c r="CR233" s="1">
        <v>9</v>
      </c>
      <c r="CS233" s="1">
        <v>2426</v>
      </c>
      <c r="CT233" s="1">
        <v>0</v>
      </c>
      <c r="CU233" s="1">
        <v>0</v>
      </c>
      <c r="CV233" s="1">
        <v>0</v>
      </c>
      <c r="CW233" s="1">
        <v>0</v>
      </c>
      <c r="CX233" s="1">
        <v>0</v>
      </c>
      <c r="CY233" s="1">
        <v>0</v>
      </c>
      <c r="CZ233" s="1">
        <v>0</v>
      </c>
      <c r="DA233" s="1">
        <v>0</v>
      </c>
      <c r="DB233" s="1">
        <v>0</v>
      </c>
      <c r="DC233" s="1">
        <v>0</v>
      </c>
      <c r="DD233" s="1">
        <v>0</v>
      </c>
      <c r="DE233" s="1">
        <v>0</v>
      </c>
      <c r="DF233" s="1">
        <v>0</v>
      </c>
      <c r="DG233" s="1">
        <v>0</v>
      </c>
      <c r="DH233" s="1">
        <v>0</v>
      </c>
      <c r="DI233" s="1">
        <v>0</v>
      </c>
      <c r="DJ233" s="1">
        <v>0</v>
      </c>
      <c r="DK233" s="1">
        <v>0</v>
      </c>
      <c r="DL233" s="1">
        <v>0</v>
      </c>
      <c r="DM233" s="1">
        <v>0</v>
      </c>
      <c r="DN233" s="1">
        <v>0</v>
      </c>
      <c r="DO233" s="244">
        <v>0</v>
      </c>
      <c r="DP233" s="244">
        <v>0</v>
      </c>
      <c r="DQ233" s="244">
        <v>0</v>
      </c>
      <c r="DR233" s="244">
        <v>0</v>
      </c>
      <c r="DS233" s="241">
        <v>0</v>
      </c>
      <c r="DT233" s="242">
        <v>0</v>
      </c>
      <c r="DU233" s="242">
        <v>0</v>
      </c>
      <c r="DV233" s="243">
        <v>0</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s="244">
        <v>0</v>
      </c>
      <c r="EV233" s="244">
        <v>0</v>
      </c>
      <c r="EW233" s="244">
        <v>0</v>
      </c>
      <c r="EX233" s="244">
        <v>0</v>
      </c>
      <c r="EY233" s="241">
        <v>0</v>
      </c>
      <c r="EZ233" s="242">
        <v>0</v>
      </c>
      <c r="FA233" s="242">
        <v>0</v>
      </c>
      <c r="FB233" s="243">
        <v>0</v>
      </c>
      <c r="FC233">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7</v>
      </c>
      <c r="HM233">
        <v>1</v>
      </c>
      <c r="HN233">
        <v>0</v>
      </c>
      <c r="HO233">
        <v>0</v>
      </c>
      <c r="HP233">
        <v>0</v>
      </c>
      <c r="HQ233" s="139">
        <v>2</v>
      </c>
      <c r="HR233" s="140">
        <v>0</v>
      </c>
      <c r="HS233" s="140">
        <v>0</v>
      </c>
      <c r="HT233" s="140">
        <v>0</v>
      </c>
      <c r="HU233" s="140">
        <v>0</v>
      </c>
      <c r="HV233" s="139">
        <v>0</v>
      </c>
      <c r="HW233" s="140">
        <v>0</v>
      </c>
      <c r="HX233" s="140">
        <v>0</v>
      </c>
      <c r="HY233" s="140">
        <v>0</v>
      </c>
      <c r="HZ233" s="140">
        <v>0</v>
      </c>
      <c r="IA233" s="139">
        <v>0</v>
      </c>
      <c r="IB233" s="140">
        <v>0</v>
      </c>
      <c r="IC233" s="140">
        <v>0</v>
      </c>
      <c r="ID233" s="140">
        <v>0</v>
      </c>
      <c r="IE233" s="140">
        <v>0</v>
      </c>
      <c r="IF233" s="139">
        <v>9</v>
      </c>
      <c r="IG233" s="140">
        <v>1</v>
      </c>
      <c r="IH233" s="140">
        <v>0</v>
      </c>
      <c r="II233" s="140">
        <v>0</v>
      </c>
      <c r="IJ233" s="140">
        <v>0</v>
      </c>
      <c r="IK233" s="140">
        <v>0</v>
      </c>
      <c r="IL233" s="140">
        <v>0</v>
      </c>
      <c r="IM233" s="140">
        <v>0</v>
      </c>
      <c r="IN233" s="139">
        <v>0</v>
      </c>
      <c r="IO233" s="140">
        <v>0</v>
      </c>
      <c r="IP233" s="140">
        <v>0</v>
      </c>
      <c r="IQ233" s="140">
        <v>0</v>
      </c>
      <c r="IR233" s="141">
        <v>0</v>
      </c>
      <c r="IS233" s="139">
        <v>0</v>
      </c>
      <c r="IT233" s="141">
        <v>1</v>
      </c>
      <c r="IU233" s="141">
        <v>8</v>
      </c>
      <c r="IV233" s="141">
        <v>2</v>
      </c>
      <c r="IW233" s="180">
        <v>10</v>
      </c>
      <c r="IX233" s="182">
        <v>0.1</v>
      </c>
      <c r="IY233" s="182">
        <v>0</v>
      </c>
      <c r="IZ233" s="183">
        <v>0</v>
      </c>
      <c r="JA233" s="140">
        <v>0</v>
      </c>
      <c r="JB233" s="140">
        <v>0</v>
      </c>
      <c r="JC233" s="1" t="s">
        <v>427</v>
      </c>
      <c r="JD233" s="1" t="s">
        <v>426</v>
      </c>
      <c r="JE233" s="1" t="s">
        <v>427</v>
      </c>
      <c r="JF233" s="1" t="s">
        <v>427</v>
      </c>
      <c r="JG233" s="1">
        <v>0</v>
      </c>
      <c r="JH233" s="1">
        <v>0</v>
      </c>
      <c r="JI233" s="284"/>
      <c r="JM233" s="261"/>
      <c r="JN233" s="262"/>
      <c r="JO233" s="284"/>
      <c r="JP233" s="284"/>
    </row>
    <row r="234" spans="1:276" x14ac:dyDescent="0.25">
      <c r="A234" s="2">
        <f>IF(OR('Table 1'!$L$2="All Regions",'Table 1'!$L$2=" "), 1,IF('Table 1'!$L$2='DATA TEMPLATE 1617'!L234,1,0))</f>
        <v>1</v>
      </c>
      <c r="B234" s="2">
        <f>IF(OR('Table 1'!$L$3="All Disciplines",'Table 1'!$L$3=" "), 1,IF('Table 1'!$L$3='DATA TEMPLATE 1617'!M234,1,0))</f>
        <v>1</v>
      </c>
      <c r="C234" s="2">
        <f>IF(OR('Table 1'!$L$4="All Organisations",'Table 1'!$L$4=" "), 1,IF('Table 1'!$L$4='DATA TEMPLATE 1617'!N234,1,0))</f>
        <v>1</v>
      </c>
      <c r="D234" s="2">
        <f t="shared" si="9"/>
        <v>3</v>
      </c>
      <c r="E234" s="236">
        <f>IF('Table 2'!$L$2="All Diverse Led",$IZ234,IF('Table 2'!$L$2='DATA TEMPLATE 1617'!JG234,4,0))</f>
        <v>0</v>
      </c>
      <c r="F234" s="236">
        <f>IF('Table 2'!$L$2="All Diverse Led",$IZ234,IF('Table 2'!$L$2='DATA TEMPLATE 1617'!JH234,4,0))</f>
        <v>0</v>
      </c>
      <c r="G234" s="237">
        <f t="shared" si="10"/>
        <v>0</v>
      </c>
      <c r="H234" s="1" t="s">
        <v>471</v>
      </c>
      <c r="I234" s="1">
        <v>0</v>
      </c>
      <c r="J234" s="1" t="b">
        <v>0</v>
      </c>
      <c r="K234" s="284">
        <v>232</v>
      </c>
      <c r="L234" t="s">
        <v>446</v>
      </c>
      <c r="M234" t="s">
        <v>443</v>
      </c>
      <c r="N234" s="323" t="s">
        <v>458</v>
      </c>
      <c r="O234" s="76">
        <v>40930</v>
      </c>
      <c r="P234" s="76">
        <v>88207</v>
      </c>
      <c r="Q234" s="76">
        <v>25400</v>
      </c>
      <c r="R234" s="76">
        <v>64238</v>
      </c>
      <c r="S234" s="76">
        <v>0</v>
      </c>
      <c r="T234" s="76">
        <v>218775</v>
      </c>
      <c r="U234">
        <v>179386</v>
      </c>
      <c r="V234">
        <v>7445</v>
      </c>
      <c r="W234">
        <v>13130</v>
      </c>
      <c r="X234">
        <v>521</v>
      </c>
      <c r="Y234">
        <v>3834</v>
      </c>
      <c r="AB234">
        <v>6118</v>
      </c>
      <c r="AC234">
        <v>0</v>
      </c>
      <c r="AD234">
        <v>210434</v>
      </c>
      <c r="AE234" s="1">
        <v>45</v>
      </c>
      <c r="AF234" s="1">
        <v>45</v>
      </c>
      <c r="AG234" s="1">
        <v>0</v>
      </c>
      <c r="AH234" s="1">
        <v>9987</v>
      </c>
      <c r="AI234" s="1">
        <v>0</v>
      </c>
      <c r="AJ234" s="1">
        <v>0</v>
      </c>
      <c r="AK234" s="1">
        <v>0</v>
      </c>
      <c r="AL234" s="1">
        <v>0</v>
      </c>
      <c r="AM234" s="1">
        <v>0</v>
      </c>
      <c r="AN234" s="1">
        <v>0</v>
      </c>
      <c r="AO234" s="1">
        <v>0</v>
      </c>
      <c r="AP234" s="1">
        <v>0</v>
      </c>
      <c r="AQ234" s="1">
        <v>23</v>
      </c>
      <c r="AR234" s="1">
        <v>23</v>
      </c>
      <c r="AS234" s="1">
        <v>0</v>
      </c>
      <c r="AT234" s="1">
        <v>9393</v>
      </c>
      <c r="AU234" s="1">
        <v>0</v>
      </c>
      <c r="AV234" s="1">
        <v>0</v>
      </c>
      <c r="AW234" s="1">
        <v>0</v>
      </c>
      <c r="AX234" s="1">
        <v>0</v>
      </c>
      <c r="AY234" s="1">
        <v>0</v>
      </c>
      <c r="AZ234" s="1">
        <v>0</v>
      </c>
      <c r="BA234" s="1">
        <v>0</v>
      </c>
      <c r="BB234" s="1">
        <v>0</v>
      </c>
      <c r="BC234" s="3">
        <v>0</v>
      </c>
      <c r="BD234" s="3">
        <v>0</v>
      </c>
      <c r="BE234" s="3">
        <v>0</v>
      </c>
      <c r="BF234" s="3">
        <v>0</v>
      </c>
      <c r="BG234" s="241">
        <v>23</v>
      </c>
      <c r="BH234" s="242">
        <v>23</v>
      </c>
      <c r="BI234" s="242">
        <v>0</v>
      </c>
      <c r="BJ234" s="243">
        <v>9393</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s="244">
        <v>0</v>
      </c>
      <c r="CJ234" s="244">
        <v>0</v>
      </c>
      <c r="CK234" s="244">
        <v>0</v>
      </c>
      <c r="CL234" s="244">
        <v>0</v>
      </c>
      <c r="CM234" s="241">
        <v>0</v>
      </c>
      <c r="CN234" s="242">
        <v>0</v>
      </c>
      <c r="CO234" s="242">
        <v>0</v>
      </c>
      <c r="CP234" s="243">
        <v>0</v>
      </c>
      <c r="CQ234" s="1">
        <v>0</v>
      </c>
      <c r="CR234" s="1">
        <v>0</v>
      </c>
      <c r="CS234" s="1">
        <v>0</v>
      </c>
      <c r="CT234" s="1">
        <v>0</v>
      </c>
      <c r="CU234" s="1">
        <v>0</v>
      </c>
      <c r="CV234" s="1">
        <v>0</v>
      </c>
      <c r="CW234" s="1">
        <v>0</v>
      </c>
      <c r="CX234" s="1">
        <v>0</v>
      </c>
      <c r="CY234" s="1">
        <v>0</v>
      </c>
      <c r="CZ234" s="1">
        <v>0</v>
      </c>
      <c r="DA234" s="1">
        <v>0</v>
      </c>
      <c r="DB234" s="1">
        <v>0</v>
      </c>
      <c r="DC234" s="1">
        <v>0</v>
      </c>
      <c r="DD234" s="1">
        <v>0</v>
      </c>
      <c r="DE234" s="1">
        <v>0</v>
      </c>
      <c r="DF234" s="1">
        <v>0</v>
      </c>
      <c r="DG234" s="1">
        <v>0</v>
      </c>
      <c r="DH234" s="1">
        <v>0</v>
      </c>
      <c r="DI234" s="1">
        <v>0</v>
      </c>
      <c r="DJ234" s="1">
        <v>0</v>
      </c>
      <c r="DK234" s="1">
        <v>0</v>
      </c>
      <c r="DL234" s="1">
        <v>0</v>
      </c>
      <c r="DM234" s="1">
        <v>0</v>
      </c>
      <c r="DN234" s="1">
        <v>0</v>
      </c>
      <c r="DO234" s="244">
        <v>0</v>
      </c>
      <c r="DP234" s="244">
        <v>0</v>
      </c>
      <c r="DQ234" s="244">
        <v>0</v>
      </c>
      <c r="DR234" s="244">
        <v>0</v>
      </c>
      <c r="DS234" s="241">
        <v>0</v>
      </c>
      <c r="DT234" s="242">
        <v>0</v>
      </c>
      <c r="DU234" s="242">
        <v>0</v>
      </c>
      <c r="DV234" s="243">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s="244">
        <v>0</v>
      </c>
      <c r="EV234" s="244">
        <v>0</v>
      </c>
      <c r="EW234" s="244">
        <v>0</v>
      </c>
      <c r="EX234" s="244">
        <v>0</v>
      </c>
      <c r="EY234" s="241">
        <v>0</v>
      </c>
      <c r="EZ234" s="242">
        <v>0</v>
      </c>
      <c r="FA234" s="242">
        <v>0</v>
      </c>
      <c r="FB234" s="243">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4</v>
      </c>
      <c r="GN234">
        <v>0</v>
      </c>
      <c r="GO234">
        <v>7</v>
      </c>
      <c r="GP234">
        <v>5000</v>
      </c>
      <c r="GQ234">
        <v>0</v>
      </c>
      <c r="GR234">
        <v>0</v>
      </c>
      <c r="GS234">
        <v>0</v>
      </c>
      <c r="GT234">
        <v>4221</v>
      </c>
      <c r="GU234">
        <v>0</v>
      </c>
      <c r="GV234">
        <v>0</v>
      </c>
      <c r="GW234">
        <v>0</v>
      </c>
      <c r="GX234">
        <v>0</v>
      </c>
      <c r="GY234">
        <v>5</v>
      </c>
      <c r="GZ234">
        <v>8447</v>
      </c>
      <c r="HA234">
        <v>0</v>
      </c>
      <c r="HB234">
        <v>0</v>
      </c>
      <c r="HC234">
        <v>0</v>
      </c>
      <c r="HD234">
        <v>0</v>
      </c>
      <c r="HE234">
        <v>0</v>
      </c>
      <c r="HF234">
        <v>0</v>
      </c>
      <c r="HG234">
        <v>1</v>
      </c>
      <c r="HH234">
        <v>1</v>
      </c>
      <c r="HI234">
        <v>0</v>
      </c>
      <c r="HJ234">
        <v>0</v>
      </c>
      <c r="HK234">
        <v>0</v>
      </c>
      <c r="HL234">
        <v>4</v>
      </c>
      <c r="HM234">
        <v>1</v>
      </c>
      <c r="HN234">
        <v>0</v>
      </c>
      <c r="HO234">
        <v>0</v>
      </c>
      <c r="HP234">
        <v>0</v>
      </c>
      <c r="HQ234" s="139">
        <v>1</v>
      </c>
      <c r="HR234" s="140">
        <v>1</v>
      </c>
      <c r="HS234" s="140">
        <v>0</v>
      </c>
      <c r="HT234" s="140">
        <v>0</v>
      </c>
      <c r="HU234" s="140">
        <v>0</v>
      </c>
      <c r="HV234" s="139">
        <v>2</v>
      </c>
      <c r="HW234" s="140">
        <v>0</v>
      </c>
      <c r="HX234" s="140">
        <v>0</v>
      </c>
      <c r="HY234" s="140">
        <v>0</v>
      </c>
      <c r="HZ234" s="140">
        <v>0</v>
      </c>
      <c r="IA234" s="139">
        <v>1</v>
      </c>
      <c r="IB234" s="140">
        <v>1</v>
      </c>
      <c r="IC234" s="140">
        <v>0</v>
      </c>
      <c r="ID234" s="140">
        <v>0</v>
      </c>
      <c r="IE234" s="140">
        <v>0</v>
      </c>
      <c r="IF234" s="139">
        <v>8</v>
      </c>
      <c r="IG234" s="140">
        <v>3</v>
      </c>
      <c r="IH234" s="140">
        <v>0</v>
      </c>
      <c r="II234" s="140">
        <v>0</v>
      </c>
      <c r="IJ234" s="140">
        <v>0</v>
      </c>
      <c r="IK234" s="140">
        <v>0</v>
      </c>
      <c r="IL234" s="140">
        <v>0</v>
      </c>
      <c r="IM234" s="140">
        <v>0</v>
      </c>
      <c r="IN234" s="139">
        <v>0</v>
      </c>
      <c r="IO234" s="140">
        <v>0</v>
      </c>
      <c r="IP234" s="140">
        <v>0</v>
      </c>
      <c r="IQ234" s="140">
        <v>0</v>
      </c>
      <c r="IR234" s="141">
        <v>0</v>
      </c>
      <c r="IS234" s="139">
        <v>0</v>
      </c>
      <c r="IT234" s="141">
        <v>1</v>
      </c>
      <c r="IU234" s="141">
        <v>5</v>
      </c>
      <c r="IV234" s="141">
        <v>6</v>
      </c>
      <c r="IW234" s="180">
        <v>11</v>
      </c>
      <c r="IX234" s="182">
        <v>9.0909090909090912E-2</v>
      </c>
      <c r="IY234" s="182">
        <v>0</v>
      </c>
      <c r="IZ234" s="183">
        <v>0</v>
      </c>
      <c r="JA234" s="140">
        <v>0</v>
      </c>
      <c r="JB234" s="140">
        <v>0</v>
      </c>
      <c r="JC234" s="1" t="s">
        <v>427</v>
      </c>
      <c r="JD234" s="1" t="s">
        <v>427</v>
      </c>
      <c r="JE234" s="1" t="s">
        <v>427</v>
      </c>
      <c r="JF234" s="1" t="s">
        <v>427</v>
      </c>
      <c r="JG234" s="1">
        <v>0</v>
      </c>
      <c r="JH234" s="1">
        <v>0</v>
      </c>
      <c r="JI234" s="284"/>
      <c r="JM234" s="261"/>
      <c r="JN234" s="262"/>
      <c r="JO234" s="284"/>
      <c r="JP234" s="284"/>
    </row>
    <row r="235" spans="1:276" x14ac:dyDescent="0.25">
      <c r="A235" s="2">
        <f>IF(OR('Table 1'!$L$2="All Regions",'Table 1'!$L$2=" "), 1,IF('Table 1'!$L$2='DATA TEMPLATE 1617'!L235,1,0))</f>
        <v>1</v>
      </c>
      <c r="B235" s="2">
        <f>IF(OR('Table 1'!$L$3="All Disciplines",'Table 1'!$L$3=" "), 1,IF('Table 1'!$L$3='DATA TEMPLATE 1617'!M235,1,0))</f>
        <v>1</v>
      </c>
      <c r="C235" s="2">
        <f>IF(OR('Table 1'!$L$4="All Organisations",'Table 1'!$L$4=" "), 1,IF('Table 1'!$L$4='DATA TEMPLATE 1617'!N235,1,0))</f>
        <v>1</v>
      </c>
      <c r="D235" s="2">
        <f t="shared" si="9"/>
        <v>3</v>
      </c>
      <c r="E235" s="236">
        <f>IF('Table 2'!$L$2="All Diverse Led",$IZ235,IF('Table 2'!$L$2='DATA TEMPLATE 1617'!JG235,4,0))</f>
        <v>0</v>
      </c>
      <c r="F235" s="236">
        <f>IF('Table 2'!$L$2="All Diverse Led",$IZ235,IF('Table 2'!$L$2='DATA TEMPLATE 1617'!JH235,4,0))</f>
        <v>0</v>
      </c>
      <c r="G235" s="237">
        <f t="shared" si="10"/>
        <v>0</v>
      </c>
      <c r="H235" s="1" t="s">
        <v>471</v>
      </c>
      <c r="I235" s="1">
        <v>0</v>
      </c>
      <c r="J235" s="1" t="b">
        <v>0</v>
      </c>
      <c r="K235" s="284">
        <v>233</v>
      </c>
      <c r="L235" t="s">
        <v>446</v>
      </c>
      <c r="M235" t="s">
        <v>437</v>
      </c>
      <c r="N235" s="323" t="s">
        <v>458</v>
      </c>
      <c r="O235" s="76">
        <v>23</v>
      </c>
      <c r="P235" s="76">
        <v>80494</v>
      </c>
      <c r="Q235" s="76">
        <v>15866</v>
      </c>
      <c r="R235" s="76">
        <v>0</v>
      </c>
      <c r="S235" s="76">
        <v>7000</v>
      </c>
      <c r="T235" s="76">
        <v>103383</v>
      </c>
      <c r="U235">
        <v>86054</v>
      </c>
      <c r="V235">
        <v>901</v>
      </c>
      <c r="W235">
        <v>0</v>
      </c>
      <c r="X235">
        <v>3725</v>
      </c>
      <c r="Y235">
        <v>4284</v>
      </c>
      <c r="AB235">
        <v>15848</v>
      </c>
      <c r="AC235">
        <v>0</v>
      </c>
      <c r="AD235">
        <v>110812</v>
      </c>
      <c r="AE235" s="1">
        <v>6</v>
      </c>
      <c r="AF235" s="1">
        <v>16</v>
      </c>
      <c r="AG235" s="1">
        <v>0</v>
      </c>
      <c r="AH235" s="1">
        <v>501</v>
      </c>
      <c r="AI235" s="1">
        <v>0</v>
      </c>
      <c r="AJ235" s="1">
        <v>0</v>
      </c>
      <c r="AK235" s="1">
        <v>0</v>
      </c>
      <c r="AL235" s="1">
        <v>0</v>
      </c>
      <c r="AM235" s="1">
        <v>0</v>
      </c>
      <c r="AN235" s="1">
        <v>0</v>
      </c>
      <c r="AO235" s="1">
        <v>0</v>
      </c>
      <c r="AP235" s="1">
        <v>0</v>
      </c>
      <c r="AQ235" s="1">
        <v>6</v>
      </c>
      <c r="AR235" s="1">
        <v>16</v>
      </c>
      <c r="AS235" s="1">
        <v>0</v>
      </c>
      <c r="AT235" s="1">
        <v>220</v>
      </c>
      <c r="AU235" s="1">
        <v>0</v>
      </c>
      <c r="AV235" s="1">
        <v>0</v>
      </c>
      <c r="AW235" s="1">
        <v>0</v>
      </c>
      <c r="AX235" s="1">
        <v>0</v>
      </c>
      <c r="AY235" s="1">
        <v>0</v>
      </c>
      <c r="AZ235" s="1">
        <v>0</v>
      </c>
      <c r="BA235" s="1">
        <v>0</v>
      </c>
      <c r="BB235" s="1">
        <v>0</v>
      </c>
      <c r="BC235" s="3">
        <v>0</v>
      </c>
      <c r="BD235" s="3">
        <v>0</v>
      </c>
      <c r="BE235" s="3">
        <v>0</v>
      </c>
      <c r="BF235" s="3">
        <v>0</v>
      </c>
      <c r="BG235" s="241">
        <v>6</v>
      </c>
      <c r="BH235" s="242">
        <v>16</v>
      </c>
      <c r="BI235" s="242">
        <v>0</v>
      </c>
      <c r="BJ235" s="243">
        <v>220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s="244">
        <v>0</v>
      </c>
      <c r="CJ235" s="244">
        <v>0</v>
      </c>
      <c r="CK235" s="244">
        <v>0</v>
      </c>
      <c r="CL235" s="244">
        <v>0</v>
      </c>
      <c r="CM235" s="241">
        <v>0</v>
      </c>
      <c r="CN235" s="242">
        <v>0</v>
      </c>
      <c r="CO235" s="242">
        <v>0</v>
      </c>
      <c r="CP235" s="243">
        <v>0</v>
      </c>
      <c r="CQ235" s="1">
        <v>0</v>
      </c>
      <c r="CR235" s="1">
        <v>0</v>
      </c>
      <c r="CS235" s="1">
        <v>0</v>
      </c>
      <c r="CT235" s="1">
        <v>0</v>
      </c>
      <c r="CU235" s="1">
        <v>0</v>
      </c>
      <c r="CV235" s="1">
        <v>0</v>
      </c>
      <c r="CW235" s="1">
        <v>0</v>
      </c>
      <c r="CX235" s="1">
        <v>0</v>
      </c>
      <c r="CY235" s="1">
        <v>0</v>
      </c>
      <c r="CZ235" s="1">
        <v>0</v>
      </c>
      <c r="DA235" s="1">
        <v>0</v>
      </c>
      <c r="DB235" s="1">
        <v>0</v>
      </c>
      <c r="DC235" s="1">
        <v>0</v>
      </c>
      <c r="DD235" s="1">
        <v>0</v>
      </c>
      <c r="DE235" s="1">
        <v>0</v>
      </c>
      <c r="DF235" s="1">
        <v>0</v>
      </c>
      <c r="DG235" s="1">
        <v>0</v>
      </c>
      <c r="DH235" s="1">
        <v>0</v>
      </c>
      <c r="DI235" s="1">
        <v>0</v>
      </c>
      <c r="DJ235" s="1">
        <v>0</v>
      </c>
      <c r="DK235" s="1">
        <v>0</v>
      </c>
      <c r="DL235" s="1">
        <v>0</v>
      </c>
      <c r="DM235" s="1">
        <v>0</v>
      </c>
      <c r="DN235" s="1">
        <v>0</v>
      </c>
      <c r="DO235" s="244">
        <v>0</v>
      </c>
      <c r="DP235" s="244">
        <v>0</v>
      </c>
      <c r="DQ235" s="244">
        <v>0</v>
      </c>
      <c r="DR235" s="244">
        <v>0</v>
      </c>
      <c r="DS235" s="241">
        <v>0</v>
      </c>
      <c r="DT235" s="242">
        <v>0</v>
      </c>
      <c r="DU235" s="242">
        <v>0</v>
      </c>
      <c r="DV235" s="243">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s="244">
        <v>0</v>
      </c>
      <c r="EV235" s="244">
        <v>0</v>
      </c>
      <c r="EW235" s="244">
        <v>0</v>
      </c>
      <c r="EX235" s="244">
        <v>0</v>
      </c>
      <c r="EY235" s="241">
        <v>0</v>
      </c>
      <c r="EZ235" s="242">
        <v>0</v>
      </c>
      <c r="FA235" s="242">
        <v>0</v>
      </c>
      <c r="FB235" s="243">
        <v>0</v>
      </c>
      <c r="FC235">
        <v>0</v>
      </c>
      <c r="FD235">
        <v>0</v>
      </c>
      <c r="FE235">
        <v>0</v>
      </c>
      <c r="FF235">
        <v>0</v>
      </c>
      <c r="FG235">
        <v>0</v>
      </c>
      <c r="FH235">
        <v>0</v>
      </c>
      <c r="FI235">
        <v>0</v>
      </c>
      <c r="FJ235">
        <v>0</v>
      </c>
      <c r="FK235">
        <v>0</v>
      </c>
      <c r="FL235">
        <v>0</v>
      </c>
      <c r="FM235">
        <v>0</v>
      </c>
      <c r="FN235">
        <v>0</v>
      </c>
      <c r="FO235">
        <v>0</v>
      </c>
      <c r="FP235">
        <v>4</v>
      </c>
      <c r="FQ235">
        <v>0</v>
      </c>
      <c r="FR235">
        <v>18000</v>
      </c>
      <c r="FS235">
        <v>2</v>
      </c>
      <c r="FT235">
        <v>116</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0</v>
      </c>
      <c r="HL235">
        <v>3</v>
      </c>
      <c r="HM235">
        <v>1</v>
      </c>
      <c r="HN235">
        <v>0</v>
      </c>
      <c r="HO235">
        <v>0</v>
      </c>
      <c r="HP235">
        <v>0</v>
      </c>
      <c r="HQ235" s="139">
        <v>0</v>
      </c>
      <c r="HR235" s="140">
        <v>1</v>
      </c>
      <c r="HS235" s="140">
        <v>0</v>
      </c>
      <c r="HT235" s="140">
        <v>0</v>
      </c>
      <c r="HU235" s="140">
        <v>0</v>
      </c>
      <c r="HV235" s="139">
        <v>0</v>
      </c>
      <c r="HW235" s="140">
        <v>0</v>
      </c>
      <c r="HX235" s="140">
        <v>0</v>
      </c>
      <c r="HY235" s="140">
        <v>0</v>
      </c>
      <c r="HZ235" s="140">
        <v>0</v>
      </c>
      <c r="IA235" s="139">
        <v>0</v>
      </c>
      <c r="IB235" s="140">
        <v>0</v>
      </c>
      <c r="IC235" s="140">
        <v>0</v>
      </c>
      <c r="ID235" s="140">
        <v>0</v>
      </c>
      <c r="IE235" s="140">
        <v>0</v>
      </c>
      <c r="IF235" s="139">
        <v>3</v>
      </c>
      <c r="IG235" s="140">
        <v>2</v>
      </c>
      <c r="IH235" s="140">
        <v>0</v>
      </c>
      <c r="II235" s="140">
        <v>0</v>
      </c>
      <c r="IJ235" s="140">
        <v>0</v>
      </c>
      <c r="IK235" s="140">
        <v>0</v>
      </c>
      <c r="IL235" s="140">
        <v>0</v>
      </c>
      <c r="IM235" s="140">
        <v>0</v>
      </c>
      <c r="IN235" s="139">
        <v>0</v>
      </c>
      <c r="IO235" s="140">
        <v>0</v>
      </c>
      <c r="IP235" s="140">
        <v>0</v>
      </c>
      <c r="IQ235" s="140">
        <v>0</v>
      </c>
      <c r="IR235" s="141">
        <v>0</v>
      </c>
      <c r="IS235" s="139">
        <v>1</v>
      </c>
      <c r="IT235" s="141">
        <v>0</v>
      </c>
      <c r="IU235" s="141">
        <v>4</v>
      </c>
      <c r="IV235" s="141">
        <v>1</v>
      </c>
      <c r="IW235" s="180">
        <v>5</v>
      </c>
      <c r="IX235" s="182">
        <v>0</v>
      </c>
      <c r="IY235" s="182">
        <v>0.2</v>
      </c>
      <c r="IZ235" s="183">
        <v>0</v>
      </c>
      <c r="JA235" s="140">
        <v>0</v>
      </c>
      <c r="JB235" s="140">
        <v>0</v>
      </c>
      <c r="JC235" s="1" t="s">
        <v>427</v>
      </c>
      <c r="JD235" s="1" t="s">
        <v>427</v>
      </c>
      <c r="JE235" s="1" t="s">
        <v>427</v>
      </c>
      <c r="JF235" s="1" t="s">
        <v>427</v>
      </c>
      <c r="JG235" s="1">
        <v>0</v>
      </c>
      <c r="JH235" s="1">
        <v>0</v>
      </c>
      <c r="JI235" s="284"/>
      <c r="JM235" s="261"/>
      <c r="JN235" s="262"/>
      <c r="JO235" s="284"/>
      <c r="JP235" s="284"/>
    </row>
    <row r="236" spans="1:276" x14ac:dyDescent="0.25">
      <c r="A236" s="2">
        <f>IF(OR('Table 1'!$L$2="All Regions",'Table 1'!$L$2=" "), 1,IF('Table 1'!$L$2='DATA TEMPLATE 1617'!L236,1,0))</f>
        <v>1</v>
      </c>
      <c r="B236" s="2">
        <f>IF(OR('Table 1'!$L$3="All Disciplines",'Table 1'!$L$3=" "), 1,IF('Table 1'!$L$3='DATA TEMPLATE 1617'!M236,1,0))</f>
        <v>1</v>
      </c>
      <c r="C236" s="2">
        <f>IF(OR('Table 1'!$L$4="All Organisations",'Table 1'!$L$4=" "), 1,IF('Table 1'!$L$4='DATA TEMPLATE 1617'!N236,1,0))</f>
        <v>1</v>
      </c>
      <c r="D236" s="2">
        <f t="shared" si="9"/>
        <v>3</v>
      </c>
      <c r="E236" s="236">
        <f>IF('Table 2'!$L$2="All Diverse Led",$IZ236,IF('Table 2'!$L$2='DATA TEMPLATE 1617'!JG236,4,0))</f>
        <v>0</v>
      </c>
      <c r="F236" s="236">
        <f>IF('Table 2'!$L$2="All Diverse Led",$IZ236,IF('Table 2'!$L$2='DATA TEMPLATE 1617'!JH236,4,0))</f>
        <v>0</v>
      </c>
      <c r="G236" s="237">
        <f t="shared" si="10"/>
        <v>0</v>
      </c>
      <c r="H236" s="1" t="s">
        <v>471</v>
      </c>
      <c r="I236" s="1">
        <v>0</v>
      </c>
      <c r="J236" s="1" t="b">
        <v>0</v>
      </c>
      <c r="K236" s="284">
        <v>234</v>
      </c>
      <c r="L236" t="s">
        <v>446</v>
      </c>
      <c r="M236" t="s">
        <v>438</v>
      </c>
      <c r="N236" s="323" t="s">
        <v>460</v>
      </c>
      <c r="O236" s="76">
        <v>1417506</v>
      </c>
      <c r="P236" s="76">
        <v>509958</v>
      </c>
      <c r="Q236" s="76">
        <v>238</v>
      </c>
      <c r="R236" s="76">
        <v>29500</v>
      </c>
      <c r="S236" s="76">
        <v>0</v>
      </c>
      <c r="T236" s="76">
        <v>1957202</v>
      </c>
      <c r="U236">
        <v>346109</v>
      </c>
      <c r="V236">
        <v>39401</v>
      </c>
      <c r="W236">
        <v>18085</v>
      </c>
      <c r="X236">
        <v>1001787</v>
      </c>
      <c r="Y236">
        <v>8000</v>
      </c>
      <c r="AB236">
        <v>263117</v>
      </c>
      <c r="AC236">
        <v>286925</v>
      </c>
      <c r="AD236">
        <v>1963424</v>
      </c>
      <c r="AE236" s="1">
        <v>0</v>
      </c>
      <c r="AF236" s="1">
        <v>0</v>
      </c>
      <c r="AG236" s="1">
        <v>0</v>
      </c>
      <c r="AH236" s="1">
        <v>0</v>
      </c>
      <c r="AI236" s="1">
        <v>0</v>
      </c>
      <c r="AJ236" s="1">
        <v>0</v>
      </c>
      <c r="AK236" s="1">
        <v>0</v>
      </c>
      <c r="AL236" s="1">
        <v>0</v>
      </c>
      <c r="AM236" s="1">
        <v>0</v>
      </c>
      <c r="AN236" s="1">
        <v>0</v>
      </c>
      <c r="AO236" s="1">
        <v>0</v>
      </c>
      <c r="AP236" s="1">
        <v>0</v>
      </c>
      <c r="AQ236" s="1">
        <v>0</v>
      </c>
      <c r="AR236" s="1">
        <v>0</v>
      </c>
      <c r="AS236" s="1">
        <v>0</v>
      </c>
      <c r="AT236" s="1">
        <v>0</v>
      </c>
      <c r="AU236" s="1">
        <v>0</v>
      </c>
      <c r="AV236" s="1">
        <v>0</v>
      </c>
      <c r="AW236" s="1">
        <v>0</v>
      </c>
      <c r="AX236" s="1">
        <v>0</v>
      </c>
      <c r="AY236" s="1">
        <v>0</v>
      </c>
      <c r="AZ236" s="1">
        <v>0</v>
      </c>
      <c r="BA236" s="1">
        <v>0</v>
      </c>
      <c r="BB236" s="1">
        <v>0</v>
      </c>
      <c r="BC236" s="3">
        <v>0</v>
      </c>
      <c r="BD236" s="3">
        <v>0</v>
      </c>
      <c r="BE236" s="3">
        <v>0</v>
      </c>
      <c r="BF236" s="3">
        <v>0</v>
      </c>
      <c r="BG236" s="241">
        <v>0</v>
      </c>
      <c r="BH236" s="242">
        <v>0</v>
      </c>
      <c r="BI236" s="242">
        <v>0</v>
      </c>
      <c r="BJ236" s="243">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s="244">
        <v>0</v>
      </c>
      <c r="CJ236" s="244">
        <v>0</v>
      </c>
      <c r="CK236" s="244">
        <v>0</v>
      </c>
      <c r="CL236" s="244">
        <v>0</v>
      </c>
      <c r="CM236" s="241">
        <v>0</v>
      </c>
      <c r="CN236" s="242">
        <v>0</v>
      </c>
      <c r="CO236" s="242">
        <v>0</v>
      </c>
      <c r="CP236" s="243">
        <v>0</v>
      </c>
      <c r="CQ236" s="1">
        <v>0</v>
      </c>
      <c r="CR236" s="1">
        <v>0</v>
      </c>
      <c r="CS236" s="1">
        <v>0</v>
      </c>
      <c r="CT236" s="1">
        <v>0</v>
      </c>
      <c r="CU236" s="1">
        <v>0</v>
      </c>
      <c r="CV236" s="1">
        <v>0</v>
      </c>
      <c r="CW236" s="1">
        <v>0</v>
      </c>
      <c r="CX236" s="1">
        <v>0</v>
      </c>
      <c r="CY236" s="1">
        <v>0</v>
      </c>
      <c r="CZ236" s="1">
        <v>0</v>
      </c>
      <c r="DA236" s="1">
        <v>0</v>
      </c>
      <c r="DB236" s="1">
        <v>0</v>
      </c>
      <c r="DC236" s="1">
        <v>0</v>
      </c>
      <c r="DD236" s="1">
        <v>0</v>
      </c>
      <c r="DE236" s="1">
        <v>0</v>
      </c>
      <c r="DF236" s="1">
        <v>0</v>
      </c>
      <c r="DG236" s="1">
        <v>0</v>
      </c>
      <c r="DH236" s="1">
        <v>0</v>
      </c>
      <c r="DI236" s="1">
        <v>0</v>
      </c>
      <c r="DJ236" s="1">
        <v>0</v>
      </c>
      <c r="DK236" s="1">
        <v>0</v>
      </c>
      <c r="DL236" s="1">
        <v>0</v>
      </c>
      <c r="DM236" s="1">
        <v>0</v>
      </c>
      <c r="DN236" s="1">
        <v>0</v>
      </c>
      <c r="DO236" s="244">
        <v>0</v>
      </c>
      <c r="DP236" s="244">
        <v>0</v>
      </c>
      <c r="DQ236" s="244">
        <v>0</v>
      </c>
      <c r="DR236" s="244">
        <v>0</v>
      </c>
      <c r="DS236" s="241">
        <v>0</v>
      </c>
      <c r="DT236" s="242">
        <v>0</v>
      </c>
      <c r="DU236" s="242">
        <v>0</v>
      </c>
      <c r="DV236" s="243">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s="244">
        <v>0</v>
      </c>
      <c r="EV236" s="244">
        <v>0</v>
      </c>
      <c r="EW236" s="244">
        <v>0</v>
      </c>
      <c r="EX236" s="244">
        <v>0</v>
      </c>
      <c r="EY236" s="241">
        <v>0</v>
      </c>
      <c r="EZ236" s="242">
        <v>0</v>
      </c>
      <c r="FA236" s="242">
        <v>0</v>
      </c>
      <c r="FB236" s="243">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3</v>
      </c>
      <c r="HM236">
        <v>7</v>
      </c>
      <c r="HN236">
        <v>0</v>
      </c>
      <c r="HO236">
        <v>0</v>
      </c>
      <c r="HP236">
        <v>0</v>
      </c>
      <c r="HQ236" s="139">
        <v>3</v>
      </c>
      <c r="HR236" s="140">
        <v>6</v>
      </c>
      <c r="HS236" s="140">
        <v>0</v>
      </c>
      <c r="HT236" s="140">
        <v>0</v>
      </c>
      <c r="HU236" s="140">
        <v>0</v>
      </c>
      <c r="HV236" s="139">
        <v>0</v>
      </c>
      <c r="HW236" s="140">
        <v>0</v>
      </c>
      <c r="HX236" s="140">
        <v>0</v>
      </c>
      <c r="HY236" s="140">
        <v>0</v>
      </c>
      <c r="HZ236" s="140">
        <v>0</v>
      </c>
      <c r="IA236" s="139">
        <v>0</v>
      </c>
      <c r="IB236" s="140">
        <v>0</v>
      </c>
      <c r="IC236" s="140">
        <v>0</v>
      </c>
      <c r="ID236" s="140">
        <v>0</v>
      </c>
      <c r="IE236" s="140">
        <v>0</v>
      </c>
      <c r="IF236" s="139">
        <v>6</v>
      </c>
      <c r="IG236" s="140">
        <v>13</v>
      </c>
      <c r="IH236" s="140">
        <v>0</v>
      </c>
      <c r="II236" s="140">
        <v>0</v>
      </c>
      <c r="IJ236" s="140">
        <v>0</v>
      </c>
      <c r="IK236" s="140">
        <v>0</v>
      </c>
      <c r="IL236" s="140">
        <v>0</v>
      </c>
      <c r="IM236" s="140">
        <v>0</v>
      </c>
      <c r="IN236" s="139">
        <v>0</v>
      </c>
      <c r="IO236" s="140">
        <v>1</v>
      </c>
      <c r="IP236" s="140">
        <v>0</v>
      </c>
      <c r="IQ236" s="140">
        <v>0</v>
      </c>
      <c r="IR236" s="141">
        <v>1</v>
      </c>
      <c r="IS236" s="139">
        <v>0</v>
      </c>
      <c r="IT236" s="141">
        <v>2</v>
      </c>
      <c r="IU236" s="141">
        <v>10</v>
      </c>
      <c r="IV236" s="141">
        <v>9</v>
      </c>
      <c r="IW236" s="180">
        <v>19</v>
      </c>
      <c r="IX236" s="182">
        <v>0.10526315789473684</v>
      </c>
      <c r="IY236" s="182">
        <v>5.2631578947368418E-2</v>
      </c>
      <c r="IZ236" s="183">
        <v>0</v>
      </c>
      <c r="JA236" s="140">
        <v>0</v>
      </c>
      <c r="JB236" s="140">
        <v>0</v>
      </c>
      <c r="JC236" s="1" t="s">
        <v>427</v>
      </c>
      <c r="JD236" s="1" t="s">
        <v>427</v>
      </c>
      <c r="JE236" s="1" t="s">
        <v>427</v>
      </c>
      <c r="JF236" s="1" t="s">
        <v>427</v>
      </c>
      <c r="JG236" s="1">
        <v>0</v>
      </c>
      <c r="JH236" s="1">
        <v>0</v>
      </c>
      <c r="JI236" s="284"/>
      <c r="JM236" s="261"/>
      <c r="JN236" s="262"/>
      <c r="JO236" s="284"/>
      <c r="JP236" s="284"/>
    </row>
    <row r="237" spans="1:276" x14ac:dyDescent="0.25">
      <c r="A237" s="2">
        <f>IF(OR('Table 1'!$L$2="All Regions",'Table 1'!$L$2=" "), 1,IF('Table 1'!$L$2='DATA TEMPLATE 1617'!L237,1,0))</f>
        <v>1</v>
      </c>
      <c r="B237" s="2">
        <f>IF(OR('Table 1'!$L$3="All Disciplines",'Table 1'!$L$3=" "), 1,IF('Table 1'!$L$3='DATA TEMPLATE 1617'!M237,1,0))</f>
        <v>1</v>
      </c>
      <c r="C237" s="2">
        <f>IF(OR('Table 1'!$L$4="All Organisations",'Table 1'!$L$4=" "), 1,IF('Table 1'!$L$4='DATA TEMPLATE 1617'!N237,1,0))</f>
        <v>1</v>
      </c>
      <c r="D237" s="2">
        <f t="shared" si="9"/>
        <v>3</v>
      </c>
      <c r="E237" s="236">
        <f>IF('Table 2'!$L$2="All Diverse Led",$IZ237,IF('Table 2'!$L$2='DATA TEMPLATE 1617'!JG237,4,0))</f>
        <v>0</v>
      </c>
      <c r="F237" s="236">
        <f>IF('Table 2'!$L$2="All Diverse Led",$IZ237,IF('Table 2'!$L$2='DATA TEMPLATE 1617'!JH237,4,0))</f>
        <v>0</v>
      </c>
      <c r="G237" s="237">
        <f t="shared" si="10"/>
        <v>0</v>
      </c>
      <c r="H237" s="1" t="s">
        <v>471</v>
      </c>
      <c r="I237" s="1">
        <v>0</v>
      </c>
      <c r="J237" s="1" t="b">
        <v>0</v>
      </c>
      <c r="K237" s="284">
        <v>235</v>
      </c>
      <c r="L237" t="s">
        <v>446</v>
      </c>
      <c r="M237" t="s">
        <v>440</v>
      </c>
      <c r="N237" s="323" t="s">
        <v>458</v>
      </c>
      <c r="O237" s="76">
        <v>6013</v>
      </c>
      <c r="P237" s="76">
        <v>75794</v>
      </c>
      <c r="Q237" s="76">
        <v>5000</v>
      </c>
      <c r="R237" s="76">
        <v>15000</v>
      </c>
      <c r="S237" s="76">
        <v>45255</v>
      </c>
      <c r="T237" s="76">
        <v>147062</v>
      </c>
      <c r="U237">
        <v>42441</v>
      </c>
      <c r="V237">
        <v>1582</v>
      </c>
      <c r="W237">
        <v>0</v>
      </c>
      <c r="X237">
        <v>0</v>
      </c>
      <c r="Y237">
        <v>14067</v>
      </c>
      <c r="AB237">
        <v>0</v>
      </c>
      <c r="AC237">
        <v>49113</v>
      </c>
      <c r="AD237">
        <v>107203</v>
      </c>
      <c r="AE237" s="1">
        <v>0</v>
      </c>
      <c r="AF237" s="1">
        <v>0</v>
      </c>
      <c r="AG237" s="1">
        <v>0</v>
      </c>
      <c r="AH237" s="1">
        <v>0</v>
      </c>
      <c r="AI237" s="1">
        <v>0</v>
      </c>
      <c r="AJ237" s="1">
        <v>0</v>
      </c>
      <c r="AK237" s="1">
        <v>0</v>
      </c>
      <c r="AL237" s="1">
        <v>0</v>
      </c>
      <c r="AM237" s="1">
        <v>0</v>
      </c>
      <c r="AN237" s="1">
        <v>0</v>
      </c>
      <c r="AO237" s="1">
        <v>0</v>
      </c>
      <c r="AP237" s="1">
        <v>0</v>
      </c>
      <c r="AQ237" s="1">
        <v>0</v>
      </c>
      <c r="AR237" s="1">
        <v>0</v>
      </c>
      <c r="AS237" s="1">
        <v>0</v>
      </c>
      <c r="AT237" s="1">
        <v>0</v>
      </c>
      <c r="AU237" s="1">
        <v>0</v>
      </c>
      <c r="AV237" s="1">
        <v>0</v>
      </c>
      <c r="AW237" s="1">
        <v>0</v>
      </c>
      <c r="AX237" s="1">
        <v>0</v>
      </c>
      <c r="AY237" s="1">
        <v>0</v>
      </c>
      <c r="AZ237" s="1">
        <v>0</v>
      </c>
      <c r="BA237" s="1">
        <v>0</v>
      </c>
      <c r="BB237" s="1">
        <v>0</v>
      </c>
      <c r="BC237" s="3">
        <v>0</v>
      </c>
      <c r="BD237" s="3">
        <v>0</v>
      </c>
      <c r="BE237" s="3">
        <v>0</v>
      </c>
      <c r="BF237" s="3">
        <v>0</v>
      </c>
      <c r="BG237" s="241">
        <v>0</v>
      </c>
      <c r="BH237" s="242">
        <v>0</v>
      </c>
      <c r="BI237" s="242">
        <v>0</v>
      </c>
      <c r="BJ237" s="243">
        <v>0</v>
      </c>
      <c r="BK237">
        <v>2</v>
      </c>
      <c r="BL237">
        <v>60</v>
      </c>
      <c r="BM237">
        <v>7763</v>
      </c>
      <c r="BN237">
        <v>24000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s="244">
        <v>0</v>
      </c>
      <c r="CJ237" s="244">
        <v>0</v>
      </c>
      <c r="CK237" s="244">
        <v>0</v>
      </c>
      <c r="CL237" s="244">
        <v>0</v>
      </c>
      <c r="CM237" s="241">
        <v>0</v>
      </c>
      <c r="CN237" s="242">
        <v>0</v>
      </c>
      <c r="CO237" s="242">
        <v>0</v>
      </c>
      <c r="CP237" s="243">
        <v>0</v>
      </c>
      <c r="CQ237" s="1">
        <v>2</v>
      </c>
      <c r="CR237" s="1">
        <v>1</v>
      </c>
      <c r="CS237" s="1">
        <v>41</v>
      </c>
      <c r="CT237" s="1">
        <v>0</v>
      </c>
      <c r="CU237" s="1">
        <v>0</v>
      </c>
      <c r="CV237" s="1">
        <v>0</v>
      </c>
      <c r="CW237" s="1">
        <v>0</v>
      </c>
      <c r="CX237" s="1">
        <v>0</v>
      </c>
      <c r="CY237" s="1">
        <v>0</v>
      </c>
      <c r="CZ237" s="1">
        <v>0</v>
      </c>
      <c r="DA237" s="1">
        <v>0</v>
      </c>
      <c r="DB237" s="1">
        <v>0</v>
      </c>
      <c r="DC237" s="1">
        <v>2</v>
      </c>
      <c r="DD237" s="1">
        <v>1</v>
      </c>
      <c r="DE237" s="1">
        <v>41</v>
      </c>
      <c r="DF237" s="1">
        <v>0</v>
      </c>
      <c r="DG237" s="1">
        <v>0</v>
      </c>
      <c r="DH237" s="1">
        <v>0</v>
      </c>
      <c r="DI237" s="1">
        <v>0</v>
      </c>
      <c r="DJ237" s="1">
        <v>0</v>
      </c>
      <c r="DK237" s="1">
        <v>0</v>
      </c>
      <c r="DL237" s="1">
        <v>0</v>
      </c>
      <c r="DM237" s="1">
        <v>0</v>
      </c>
      <c r="DN237" s="1">
        <v>0</v>
      </c>
      <c r="DO237" s="244">
        <v>0</v>
      </c>
      <c r="DP237" s="244">
        <v>0</v>
      </c>
      <c r="DQ237" s="244">
        <v>0</v>
      </c>
      <c r="DR237" s="244">
        <v>0</v>
      </c>
      <c r="DS237" s="241">
        <v>2</v>
      </c>
      <c r="DT237" s="242">
        <v>1</v>
      </c>
      <c r="DU237" s="242">
        <v>41</v>
      </c>
      <c r="DV237" s="243">
        <v>0</v>
      </c>
      <c r="DW237">
        <v>1</v>
      </c>
      <c r="DX237">
        <v>1</v>
      </c>
      <c r="DY237">
        <v>115</v>
      </c>
      <c r="DZ237">
        <v>1200</v>
      </c>
      <c r="EA237">
        <v>0</v>
      </c>
      <c r="EB237">
        <v>0</v>
      </c>
      <c r="EC237">
        <v>0</v>
      </c>
      <c r="ED237">
        <v>0</v>
      </c>
      <c r="EE237">
        <v>0</v>
      </c>
      <c r="EF237">
        <v>0</v>
      </c>
      <c r="EG237">
        <v>0</v>
      </c>
      <c r="EH237">
        <v>0</v>
      </c>
      <c r="EI237">
        <v>1</v>
      </c>
      <c r="EJ237">
        <v>1</v>
      </c>
      <c r="EK237">
        <v>75</v>
      </c>
      <c r="EL237">
        <v>600</v>
      </c>
      <c r="EM237">
        <v>0</v>
      </c>
      <c r="EN237">
        <v>0</v>
      </c>
      <c r="EO237">
        <v>0</v>
      </c>
      <c r="EP237">
        <v>0</v>
      </c>
      <c r="EQ237">
        <v>0</v>
      </c>
      <c r="ER237">
        <v>0</v>
      </c>
      <c r="ES237">
        <v>0</v>
      </c>
      <c r="ET237">
        <v>0</v>
      </c>
      <c r="EU237" s="244">
        <v>0</v>
      </c>
      <c r="EV237" s="244">
        <v>0</v>
      </c>
      <c r="EW237" s="244">
        <v>0</v>
      </c>
      <c r="EX237" s="244">
        <v>0</v>
      </c>
      <c r="EY237" s="241">
        <v>1</v>
      </c>
      <c r="EZ237" s="242">
        <v>1</v>
      </c>
      <c r="FA237" s="242">
        <v>75</v>
      </c>
      <c r="FB237" s="243">
        <v>600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0</v>
      </c>
      <c r="HL237">
        <v>2</v>
      </c>
      <c r="HM237">
        <v>5</v>
      </c>
      <c r="HN237">
        <v>0</v>
      </c>
      <c r="HO237">
        <v>0</v>
      </c>
      <c r="HP237">
        <v>0</v>
      </c>
      <c r="HQ237" s="139">
        <v>0</v>
      </c>
      <c r="HR237" s="140">
        <v>0</v>
      </c>
      <c r="HS237" s="140">
        <v>0</v>
      </c>
      <c r="HT237" s="140">
        <v>3</v>
      </c>
      <c r="HU237" s="140">
        <v>0</v>
      </c>
      <c r="HV237" s="139">
        <v>0</v>
      </c>
      <c r="HW237" s="140">
        <v>0</v>
      </c>
      <c r="HX237" s="140">
        <v>0</v>
      </c>
      <c r="HY237" s="140">
        <v>0</v>
      </c>
      <c r="HZ237" s="140">
        <v>0</v>
      </c>
      <c r="IA237" s="139">
        <v>0</v>
      </c>
      <c r="IB237" s="140">
        <v>0</v>
      </c>
      <c r="IC237" s="140">
        <v>0</v>
      </c>
      <c r="ID237" s="140">
        <v>0</v>
      </c>
      <c r="IE237" s="140">
        <v>0</v>
      </c>
      <c r="IF237" s="139">
        <v>2</v>
      </c>
      <c r="IG237" s="140">
        <v>5</v>
      </c>
      <c r="IH237" s="140">
        <v>0</v>
      </c>
      <c r="II237" s="140">
        <v>3</v>
      </c>
      <c r="IJ237" s="140">
        <v>0</v>
      </c>
      <c r="IK237" s="140">
        <v>0</v>
      </c>
      <c r="IL237" s="140">
        <v>0</v>
      </c>
      <c r="IM237" s="140">
        <v>0</v>
      </c>
      <c r="IN237" s="139">
        <v>0</v>
      </c>
      <c r="IO237" s="140">
        <v>0</v>
      </c>
      <c r="IP237" s="140">
        <v>0</v>
      </c>
      <c r="IQ237" s="140">
        <v>0</v>
      </c>
      <c r="IR237" s="141">
        <v>0</v>
      </c>
      <c r="IS237" s="139">
        <v>0</v>
      </c>
      <c r="IT237" s="141">
        <v>5</v>
      </c>
      <c r="IU237" s="141">
        <v>7</v>
      </c>
      <c r="IV237" s="141">
        <v>3</v>
      </c>
      <c r="IW237" s="180">
        <v>10</v>
      </c>
      <c r="IX237" s="182">
        <v>0.5</v>
      </c>
      <c r="IY237" s="182">
        <v>0</v>
      </c>
      <c r="IZ237" s="183">
        <v>0</v>
      </c>
      <c r="JA237" s="140">
        <v>0</v>
      </c>
      <c r="JB237" s="140">
        <v>0</v>
      </c>
      <c r="JC237" s="1" t="s">
        <v>426</v>
      </c>
      <c r="JD237" s="1" t="s">
        <v>427</v>
      </c>
      <c r="JE237" s="1" t="s">
        <v>427</v>
      </c>
      <c r="JF237" s="1" t="s">
        <v>427</v>
      </c>
      <c r="JG237" s="1">
        <v>0</v>
      </c>
      <c r="JH237" s="1">
        <v>0</v>
      </c>
      <c r="JI237" s="284"/>
      <c r="JM237" s="261"/>
      <c r="JN237" s="262"/>
      <c r="JO237" s="284"/>
      <c r="JP237" s="284"/>
    </row>
    <row r="238" spans="1:276" x14ac:dyDescent="0.25">
      <c r="A238" s="2">
        <f>IF(OR('Table 1'!$L$2="All Regions",'Table 1'!$L$2=" "), 1,IF('Table 1'!$L$2='DATA TEMPLATE 1617'!L238,1,0))</f>
        <v>1</v>
      </c>
      <c r="B238" s="2">
        <f>IF(OR('Table 1'!$L$3="All Disciplines",'Table 1'!$L$3=" "), 1,IF('Table 1'!$L$3='DATA TEMPLATE 1617'!M238,1,0))</f>
        <v>1</v>
      </c>
      <c r="C238" s="2">
        <f>IF(OR('Table 1'!$L$4="All Organisations",'Table 1'!$L$4=" "), 1,IF('Table 1'!$L$4='DATA TEMPLATE 1617'!N238,1,0))</f>
        <v>1</v>
      </c>
      <c r="D238" s="2">
        <f t="shared" si="9"/>
        <v>3</v>
      </c>
      <c r="E238" s="236">
        <f>IF('Table 2'!$L$2="All Diverse Led",$IZ238,IF('Table 2'!$L$2='DATA TEMPLATE 1617'!JG238,4,0))</f>
        <v>0</v>
      </c>
      <c r="F238" s="236">
        <f>IF('Table 2'!$L$2="All Diverse Led",$IZ238,IF('Table 2'!$L$2='DATA TEMPLATE 1617'!JH238,4,0))</f>
        <v>0</v>
      </c>
      <c r="G238" s="237">
        <f t="shared" si="10"/>
        <v>0</v>
      </c>
      <c r="H238" s="1" t="s">
        <v>471</v>
      </c>
      <c r="I238" s="1">
        <v>0</v>
      </c>
      <c r="J238" s="1" t="b">
        <v>0</v>
      </c>
      <c r="K238" s="284">
        <v>236</v>
      </c>
      <c r="L238" t="s">
        <v>446</v>
      </c>
      <c r="M238" t="s">
        <v>437</v>
      </c>
      <c r="N238" s="323" t="s">
        <v>458</v>
      </c>
      <c r="O238" s="76">
        <v>44492</v>
      </c>
      <c r="P238" s="76">
        <v>54000</v>
      </c>
      <c r="Q238" s="76">
        <v>15400</v>
      </c>
      <c r="R238" s="76">
        <v>0</v>
      </c>
      <c r="S238" s="76">
        <v>12001</v>
      </c>
      <c r="T238" s="76">
        <v>125893</v>
      </c>
      <c r="U238">
        <v>0</v>
      </c>
      <c r="V238">
        <v>0</v>
      </c>
      <c r="W238">
        <v>126626</v>
      </c>
      <c r="X238">
        <v>0</v>
      </c>
      <c r="Y238">
        <v>18760</v>
      </c>
      <c r="AB238">
        <v>10063</v>
      </c>
      <c r="AC238">
        <v>974</v>
      </c>
      <c r="AD238">
        <v>156423</v>
      </c>
      <c r="AE238" s="1">
        <v>1</v>
      </c>
      <c r="AF238" s="1">
        <v>1</v>
      </c>
      <c r="AG238" s="1">
        <v>0</v>
      </c>
      <c r="AH238" s="1">
        <v>95</v>
      </c>
      <c r="AI238" s="1">
        <v>0</v>
      </c>
      <c r="AJ238" s="1">
        <v>0</v>
      </c>
      <c r="AK238" s="1">
        <v>0</v>
      </c>
      <c r="AL238" s="1">
        <v>0</v>
      </c>
      <c r="AM238" s="1">
        <v>0</v>
      </c>
      <c r="AN238" s="1">
        <v>0</v>
      </c>
      <c r="AO238" s="1">
        <v>0</v>
      </c>
      <c r="AP238" s="1">
        <v>0</v>
      </c>
      <c r="AQ238" s="1">
        <v>1</v>
      </c>
      <c r="AR238" s="1">
        <v>1</v>
      </c>
      <c r="AS238" s="1">
        <v>0</v>
      </c>
      <c r="AT238" s="1">
        <v>45</v>
      </c>
      <c r="AU238" s="1">
        <v>0</v>
      </c>
      <c r="AV238" s="1">
        <v>0</v>
      </c>
      <c r="AW238" s="1">
        <v>0</v>
      </c>
      <c r="AX238" s="1">
        <v>0</v>
      </c>
      <c r="AY238" s="1">
        <v>0</v>
      </c>
      <c r="AZ238" s="1">
        <v>0</v>
      </c>
      <c r="BA238" s="1">
        <v>0</v>
      </c>
      <c r="BB238" s="1">
        <v>0</v>
      </c>
      <c r="BC238" s="3">
        <v>0</v>
      </c>
      <c r="BD238" s="3">
        <v>0</v>
      </c>
      <c r="BE238" s="3">
        <v>0</v>
      </c>
      <c r="BF238" s="3">
        <v>0</v>
      </c>
      <c r="BG238" s="241">
        <v>1</v>
      </c>
      <c r="BH238" s="242">
        <v>1</v>
      </c>
      <c r="BI238" s="242">
        <v>0</v>
      </c>
      <c r="BJ238" s="243">
        <v>45</v>
      </c>
      <c r="BK238">
        <v>1</v>
      </c>
      <c r="BL238">
        <v>10</v>
      </c>
      <c r="BM238">
        <v>0</v>
      </c>
      <c r="BN238">
        <v>2200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s="244">
        <v>0</v>
      </c>
      <c r="CJ238" s="244">
        <v>0</v>
      </c>
      <c r="CK238" s="244">
        <v>0</v>
      </c>
      <c r="CL238" s="244">
        <v>0</v>
      </c>
      <c r="CM238" s="241">
        <v>0</v>
      </c>
      <c r="CN238" s="242">
        <v>0</v>
      </c>
      <c r="CO238" s="242">
        <v>0</v>
      </c>
      <c r="CP238" s="243">
        <v>0</v>
      </c>
      <c r="CQ238" s="1">
        <v>0</v>
      </c>
      <c r="CR238" s="1">
        <v>0</v>
      </c>
      <c r="CS238" s="1">
        <v>0</v>
      </c>
      <c r="CT238" s="1">
        <v>0</v>
      </c>
      <c r="CU238" s="1">
        <v>0</v>
      </c>
      <c r="CV238" s="1">
        <v>0</v>
      </c>
      <c r="CW238" s="1">
        <v>0</v>
      </c>
      <c r="CX238" s="1">
        <v>0</v>
      </c>
      <c r="CY238" s="1">
        <v>0</v>
      </c>
      <c r="CZ238" s="1">
        <v>0</v>
      </c>
      <c r="DA238" s="1">
        <v>0</v>
      </c>
      <c r="DB238" s="1">
        <v>0</v>
      </c>
      <c r="DC238" s="1">
        <v>0</v>
      </c>
      <c r="DD238" s="1">
        <v>0</v>
      </c>
      <c r="DE238" s="1">
        <v>0</v>
      </c>
      <c r="DF238" s="1">
        <v>0</v>
      </c>
      <c r="DG238" s="1">
        <v>0</v>
      </c>
      <c r="DH238" s="1">
        <v>0</v>
      </c>
      <c r="DI238" s="1">
        <v>0</v>
      </c>
      <c r="DJ238" s="1">
        <v>0</v>
      </c>
      <c r="DK238" s="1">
        <v>0</v>
      </c>
      <c r="DL238" s="1">
        <v>0</v>
      </c>
      <c r="DM238" s="1">
        <v>0</v>
      </c>
      <c r="DN238" s="1">
        <v>0</v>
      </c>
      <c r="DO238" s="244">
        <v>0</v>
      </c>
      <c r="DP238" s="244">
        <v>0</v>
      </c>
      <c r="DQ238" s="244">
        <v>0</v>
      </c>
      <c r="DR238" s="244">
        <v>0</v>
      </c>
      <c r="DS238" s="241">
        <v>0</v>
      </c>
      <c r="DT238" s="242">
        <v>0</v>
      </c>
      <c r="DU238" s="242">
        <v>0</v>
      </c>
      <c r="DV238" s="243">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s="244">
        <v>0</v>
      </c>
      <c r="EV238" s="244">
        <v>0</v>
      </c>
      <c r="EW238" s="244">
        <v>0</v>
      </c>
      <c r="EX238" s="244">
        <v>0</v>
      </c>
      <c r="EY238" s="241">
        <v>0</v>
      </c>
      <c r="EZ238" s="242">
        <v>0</v>
      </c>
      <c r="FA238" s="242">
        <v>0</v>
      </c>
      <c r="FB238" s="243">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4</v>
      </c>
      <c r="HM238">
        <v>2</v>
      </c>
      <c r="HN238">
        <v>0</v>
      </c>
      <c r="HO238">
        <v>0</v>
      </c>
      <c r="HP238">
        <v>0</v>
      </c>
      <c r="HQ238" s="139">
        <v>0</v>
      </c>
      <c r="HR238" s="140">
        <v>0</v>
      </c>
      <c r="HS238" s="140">
        <v>0</v>
      </c>
      <c r="HT238" s="140">
        <v>0</v>
      </c>
      <c r="HU238" s="140">
        <v>0</v>
      </c>
      <c r="HV238" s="139">
        <v>0</v>
      </c>
      <c r="HW238" s="140">
        <v>0</v>
      </c>
      <c r="HX238" s="140">
        <v>0</v>
      </c>
      <c r="HY238" s="140">
        <v>0</v>
      </c>
      <c r="HZ238" s="140">
        <v>0</v>
      </c>
      <c r="IA238" s="139">
        <v>0</v>
      </c>
      <c r="IB238" s="140">
        <v>0</v>
      </c>
      <c r="IC238" s="140">
        <v>0</v>
      </c>
      <c r="ID238" s="140">
        <v>0</v>
      </c>
      <c r="IE238" s="140">
        <v>0</v>
      </c>
      <c r="IF238" s="139">
        <v>4</v>
      </c>
      <c r="IG238" s="140">
        <v>2</v>
      </c>
      <c r="IH238" s="140">
        <v>0</v>
      </c>
      <c r="II238" s="140">
        <v>0</v>
      </c>
      <c r="IJ238" s="140">
        <v>0</v>
      </c>
      <c r="IK238" s="140">
        <v>0</v>
      </c>
      <c r="IL238" s="140">
        <v>0</v>
      </c>
      <c r="IM238" s="140">
        <v>0</v>
      </c>
      <c r="IN238" s="139">
        <v>0</v>
      </c>
      <c r="IO238" s="140">
        <v>0</v>
      </c>
      <c r="IP238" s="140">
        <v>0</v>
      </c>
      <c r="IQ238" s="140">
        <v>0</v>
      </c>
      <c r="IR238" s="141">
        <v>0</v>
      </c>
      <c r="IS238" s="139">
        <v>0</v>
      </c>
      <c r="IT238" s="141">
        <v>0</v>
      </c>
      <c r="IU238" s="141">
        <v>6</v>
      </c>
      <c r="IV238" s="141">
        <v>0</v>
      </c>
      <c r="IW238" s="180">
        <v>6</v>
      </c>
      <c r="IX238" s="182">
        <v>0</v>
      </c>
      <c r="IY238" s="182">
        <v>0</v>
      </c>
      <c r="IZ238" s="183">
        <v>0</v>
      </c>
      <c r="JA238" s="140">
        <v>0</v>
      </c>
      <c r="JB238" s="140">
        <v>0</v>
      </c>
      <c r="JC238" s="1" t="s">
        <v>427</v>
      </c>
      <c r="JD238" s="1" t="s">
        <v>427</v>
      </c>
      <c r="JE238" s="1" t="s">
        <v>427</v>
      </c>
      <c r="JF238" s="1" t="s">
        <v>427</v>
      </c>
      <c r="JG238" s="1">
        <v>0</v>
      </c>
      <c r="JH238" s="1">
        <v>0</v>
      </c>
      <c r="JI238" s="284"/>
      <c r="JM238" s="261"/>
      <c r="JN238" s="262"/>
      <c r="JO238" s="284"/>
      <c r="JP238" s="284"/>
    </row>
    <row r="239" spans="1:276" x14ac:dyDescent="0.25">
      <c r="A239" s="2">
        <f>IF(OR('Table 1'!$L$2="All Regions",'Table 1'!$L$2=" "), 1,IF('Table 1'!$L$2='DATA TEMPLATE 1617'!L239,1,0))</f>
        <v>1</v>
      </c>
      <c r="B239" s="2">
        <f>IF(OR('Table 1'!$L$3="All Disciplines",'Table 1'!$L$3=" "), 1,IF('Table 1'!$L$3='DATA TEMPLATE 1617'!M239,1,0))</f>
        <v>1</v>
      </c>
      <c r="C239" s="2">
        <f>IF(OR('Table 1'!$L$4="All Organisations",'Table 1'!$L$4=" "), 1,IF('Table 1'!$L$4='DATA TEMPLATE 1617'!N239,1,0))</f>
        <v>1</v>
      </c>
      <c r="D239" s="2">
        <f t="shared" si="9"/>
        <v>3</v>
      </c>
      <c r="E239" s="236">
        <f>IF('Table 2'!$L$2="All Diverse Led",$IZ239,IF('Table 2'!$L$2='DATA TEMPLATE 1617'!JG239,4,0))</f>
        <v>0</v>
      </c>
      <c r="F239" s="236">
        <f>IF('Table 2'!$L$2="All Diverse Led",$IZ239,IF('Table 2'!$L$2='DATA TEMPLATE 1617'!JH239,4,0))</f>
        <v>0</v>
      </c>
      <c r="G239" s="237">
        <f t="shared" si="10"/>
        <v>0</v>
      </c>
      <c r="H239" s="1" t="s">
        <v>471</v>
      </c>
      <c r="I239" s="1">
        <v>0</v>
      </c>
      <c r="J239" s="1" t="b">
        <v>0</v>
      </c>
      <c r="K239" s="284">
        <v>237</v>
      </c>
      <c r="L239" t="s">
        <v>446</v>
      </c>
      <c r="M239" t="s">
        <v>437</v>
      </c>
      <c r="N239" s="323" t="s">
        <v>460</v>
      </c>
      <c r="O239" s="76">
        <v>4469463</v>
      </c>
      <c r="P239" s="76">
        <v>2443752</v>
      </c>
      <c r="Q239" s="76">
        <v>748716</v>
      </c>
      <c r="R239" s="76">
        <v>232600</v>
      </c>
      <c r="S239" s="76">
        <v>0</v>
      </c>
      <c r="T239" s="76">
        <v>7894531</v>
      </c>
      <c r="U239">
        <v>3437191</v>
      </c>
      <c r="V239">
        <v>462551</v>
      </c>
      <c r="W239">
        <v>397202</v>
      </c>
      <c r="X239">
        <v>355220</v>
      </c>
      <c r="Y239">
        <v>0</v>
      </c>
      <c r="AB239">
        <v>3052271</v>
      </c>
      <c r="AC239">
        <v>0</v>
      </c>
      <c r="AD239">
        <v>7704435</v>
      </c>
      <c r="AE239" s="1">
        <v>548</v>
      </c>
      <c r="AF239" s="1">
        <v>271</v>
      </c>
      <c r="AG239" s="1">
        <v>185835</v>
      </c>
      <c r="AH239" s="1">
        <v>216007</v>
      </c>
      <c r="AI239" s="1">
        <v>14</v>
      </c>
      <c r="AJ239" s="1">
        <v>0</v>
      </c>
      <c r="AK239" s="1">
        <v>1490</v>
      </c>
      <c r="AL239" s="1">
        <v>0</v>
      </c>
      <c r="AM239" s="1">
        <v>0</v>
      </c>
      <c r="AN239" s="1">
        <v>0</v>
      </c>
      <c r="AO239" s="1">
        <v>0</v>
      </c>
      <c r="AP239" s="1">
        <v>0</v>
      </c>
      <c r="AQ239" s="1">
        <v>0</v>
      </c>
      <c r="AR239" s="1">
        <v>0</v>
      </c>
      <c r="AS239" s="1">
        <v>0</v>
      </c>
      <c r="AT239" s="1">
        <v>0</v>
      </c>
      <c r="AU239" s="1">
        <v>0</v>
      </c>
      <c r="AV239" s="1">
        <v>0</v>
      </c>
      <c r="AW239" s="1">
        <v>0</v>
      </c>
      <c r="AX239" s="1">
        <v>0</v>
      </c>
      <c r="AY239" s="1">
        <v>0</v>
      </c>
      <c r="AZ239" s="1">
        <v>0</v>
      </c>
      <c r="BA239" s="1">
        <v>0</v>
      </c>
      <c r="BB239" s="1">
        <v>0</v>
      </c>
      <c r="BC239" s="3">
        <v>14</v>
      </c>
      <c r="BD239" s="3">
        <v>0</v>
      </c>
      <c r="BE239" s="3">
        <v>1490</v>
      </c>
      <c r="BF239" s="3">
        <v>0</v>
      </c>
      <c r="BG239" s="241">
        <v>0</v>
      </c>
      <c r="BH239" s="242">
        <v>0</v>
      </c>
      <c r="BI239" s="242">
        <v>0</v>
      </c>
      <c r="BJ239" s="243">
        <v>0</v>
      </c>
      <c r="BK239">
        <v>6</v>
      </c>
      <c r="BL239">
        <v>271</v>
      </c>
      <c r="BM239">
        <v>0</v>
      </c>
      <c r="BN239">
        <v>6000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s="244">
        <v>0</v>
      </c>
      <c r="CJ239" s="244">
        <v>0</v>
      </c>
      <c r="CK239" s="244">
        <v>0</v>
      </c>
      <c r="CL239" s="244">
        <v>0</v>
      </c>
      <c r="CM239" s="241">
        <v>0</v>
      </c>
      <c r="CN239" s="242">
        <v>0</v>
      </c>
      <c r="CO239" s="242">
        <v>0</v>
      </c>
      <c r="CP239" s="243">
        <v>0</v>
      </c>
      <c r="CQ239" s="1">
        <v>0</v>
      </c>
      <c r="CR239" s="1">
        <v>0</v>
      </c>
      <c r="CS239" s="1">
        <v>0</v>
      </c>
      <c r="CT239" s="1">
        <v>0</v>
      </c>
      <c r="CU239" s="1">
        <v>0</v>
      </c>
      <c r="CV239" s="1">
        <v>0</v>
      </c>
      <c r="CW239" s="1">
        <v>0</v>
      </c>
      <c r="CX239" s="1">
        <v>0</v>
      </c>
      <c r="CY239" s="1">
        <v>0</v>
      </c>
      <c r="CZ239" s="1">
        <v>0</v>
      </c>
      <c r="DA239" s="1">
        <v>0</v>
      </c>
      <c r="DB239" s="1">
        <v>0</v>
      </c>
      <c r="DC239" s="1">
        <v>0</v>
      </c>
      <c r="DD239" s="1">
        <v>0</v>
      </c>
      <c r="DE239" s="1">
        <v>0</v>
      </c>
      <c r="DF239" s="1">
        <v>0</v>
      </c>
      <c r="DG239" s="1">
        <v>0</v>
      </c>
      <c r="DH239" s="1">
        <v>0</v>
      </c>
      <c r="DI239" s="1">
        <v>0</v>
      </c>
      <c r="DJ239" s="1">
        <v>0</v>
      </c>
      <c r="DK239" s="1">
        <v>0</v>
      </c>
      <c r="DL239" s="1">
        <v>0</v>
      </c>
      <c r="DM239" s="1">
        <v>0</v>
      </c>
      <c r="DN239" s="1">
        <v>0</v>
      </c>
      <c r="DO239" s="244">
        <v>0</v>
      </c>
      <c r="DP239" s="244">
        <v>0</v>
      </c>
      <c r="DQ239" s="244">
        <v>0</v>
      </c>
      <c r="DR239" s="244">
        <v>0</v>
      </c>
      <c r="DS239" s="241">
        <v>0</v>
      </c>
      <c r="DT239" s="242">
        <v>0</v>
      </c>
      <c r="DU239" s="242">
        <v>0</v>
      </c>
      <c r="DV239" s="243">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s="244">
        <v>0</v>
      </c>
      <c r="EV239" s="244">
        <v>0</v>
      </c>
      <c r="EW239" s="244">
        <v>0</v>
      </c>
      <c r="EX239" s="244">
        <v>0</v>
      </c>
      <c r="EY239" s="241">
        <v>0</v>
      </c>
      <c r="EZ239" s="242">
        <v>0</v>
      </c>
      <c r="FA239" s="242">
        <v>0</v>
      </c>
      <c r="FB239" s="243">
        <v>0</v>
      </c>
      <c r="FC239">
        <v>0</v>
      </c>
      <c r="FD239">
        <v>0</v>
      </c>
      <c r="FE239">
        <v>0</v>
      </c>
      <c r="FF239">
        <v>0</v>
      </c>
      <c r="FG239">
        <v>0</v>
      </c>
      <c r="FH239">
        <v>0</v>
      </c>
      <c r="FI239">
        <v>0</v>
      </c>
      <c r="FJ239">
        <v>0</v>
      </c>
      <c r="FK239">
        <v>0</v>
      </c>
      <c r="FL239">
        <v>0</v>
      </c>
      <c r="FM239">
        <v>1</v>
      </c>
      <c r="FN239">
        <v>0</v>
      </c>
      <c r="FO239">
        <v>36100</v>
      </c>
      <c r="FP239">
        <v>2</v>
      </c>
      <c r="FQ239">
        <v>0</v>
      </c>
      <c r="FR239">
        <v>620000</v>
      </c>
      <c r="FS239">
        <v>6</v>
      </c>
      <c r="FT239">
        <v>28504</v>
      </c>
      <c r="FU239">
        <v>13</v>
      </c>
      <c r="FV239">
        <v>2200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7</v>
      </c>
      <c r="HM239">
        <v>8</v>
      </c>
      <c r="HN239">
        <v>0</v>
      </c>
      <c r="HO239">
        <v>0</v>
      </c>
      <c r="HP239">
        <v>0</v>
      </c>
      <c r="HQ239" s="139">
        <v>8</v>
      </c>
      <c r="HR239" s="140">
        <v>7</v>
      </c>
      <c r="HS239" s="140">
        <v>0</v>
      </c>
      <c r="HT239" s="140">
        <v>0</v>
      </c>
      <c r="HU239" s="140">
        <v>0</v>
      </c>
      <c r="HV239" s="139">
        <v>35</v>
      </c>
      <c r="HW239" s="140">
        <v>10</v>
      </c>
      <c r="HX239" s="140">
        <v>0</v>
      </c>
      <c r="HY239" s="140">
        <v>0</v>
      </c>
      <c r="HZ239" s="140">
        <v>0</v>
      </c>
      <c r="IA239" s="139">
        <v>0</v>
      </c>
      <c r="IB239" s="140">
        <v>0</v>
      </c>
      <c r="IC239" s="140">
        <v>0</v>
      </c>
      <c r="ID239" s="140">
        <v>0</v>
      </c>
      <c r="IE239" s="140">
        <v>0</v>
      </c>
      <c r="IF239" s="139">
        <v>50</v>
      </c>
      <c r="IG239" s="140">
        <v>25</v>
      </c>
      <c r="IH239" s="140">
        <v>0</v>
      </c>
      <c r="II239" s="140">
        <v>0</v>
      </c>
      <c r="IJ239" s="140">
        <v>0</v>
      </c>
      <c r="IK239" s="140">
        <v>1</v>
      </c>
      <c r="IL239" s="140">
        <v>5</v>
      </c>
      <c r="IM239" s="140">
        <v>0</v>
      </c>
      <c r="IN239" s="139">
        <v>6</v>
      </c>
      <c r="IO239" s="140">
        <v>1</v>
      </c>
      <c r="IP239" s="140">
        <v>0</v>
      </c>
      <c r="IQ239" s="140">
        <v>0</v>
      </c>
      <c r="IR239" s="141">
        <v>1</v>
      </c>
      <c r="IS239" s="139">
        <v>1</v>
      </c>
      <c r="IT239" s="141">
        <v>3</v>
      </c>
      <c r="IU239" s="141">
        <v>15</v>
      </c>
      <c r="IV239" s="141">
        <v>60</v>
      </c>
      <c r="IW239" s="180">
        <v>75</v>
      </c>
      <c r="IX239" s="182">
        <v>0.12</v>
      </c>
      <c r="IY239" s="182">
        <v>2.6666666666666668E-2</v>
      </c>
      <c r="IZ239" s="183">
        <v>0</v>
      </c>
      <c r="JA239" s="140">
        <v>0</v>
      </c>
      <c r="JB239" s="140">
        <v>0</v>
      </c>
      <c r="JC239" s="1" t="s">
        <v>427</v>
      </c>
      <c r="JD239" s="1" t="s">
        <v>427</v>
      </c>
      <c r="JE239" s="1" t="s">
        <v>427</v>
      </c>
      <c r="JF239" s="1" t="s">
        <v>427</v>
      </c>
      <c r="JG239" s="1">
        <v>0</v>
      </c>
      <c r="JH239" s="1">
        <v>0</v>
      </c>
      <c r="JI239" s="284"/>
      <c r="JM239" s="261"/>
      <c r="JN239" s="262"/>
      <c r="JO239" s="284"/>
      <c r="JP239" s="284"/>
    </row>
    <row r="240" spans="1:276" x14ac:dyDescent="0.25">
      <c r="A240" s="2">
        <f>IF(OR('Table 1'!$L$2="All Regions",'Table 1'!$L$2=" "), 1,IF('Table 1'!$L$2='DATA TEMPLATE 1617'!L240,1,0))</f>
        <v>1</v>
      </c>
      <c r="B240" s="2">
        <f>IF(OR('Table 1'!$L$3="All Disciplines",'Table 1'!$L$3=" "), 1,IF('Table 1'!$L$3='DATA TEMPLATE 1617'!M240,1,0))</f>
        <v>1</v>
      </c>
      <c r="C240" s="2">
        <f>IF(OR('Table 1'!$L$4="All Organisations",'Table 1'!$L$4=" "), 1,IF('Table 1'!$L$4='DATA TEMPLATE 1617'!N240,1,0))</f>
        <v>1</v>
      </c>
      <c r="D240" s="2">
        <f t="shared" si="9"/>
        <v>3</v>
      </c>
      <c r="E240" s="236">
        <f>IF('Table 2'!$L$2="All Diverse Led",$IZ240,IF('Table 2'!$L$2='DATA TEMPLATE 1617'!JG240,4,0))</f>
        <v>2</v>
      </c>
      <c r="F240" s="236">
        <f>IF('Table 2'!$L$2="All Diverse Led",$IZ240,IF('Table 2'!$L$2='DATA TEMPLATE 1617'!JH240,4,0))</f>
        <v>2</v>
      </c>
      <c r="G240" s="237">
        <f t="shared" si="10"/>
        <v>4</v>
      </c>
      <c r="H240" s="1" t="s">
        <v>471</v>
      </c>
      <c r="I240" s="1">
        <v>0</v>
      </c>
      <c r="J240" s="1" t="b">
        <v>0</v>
      </c>
      <c r="K240" s="284">
        <v>238</v>
      </c>
      <c r="L240" t="s">
        <v>446</v>
      </c>
      <c r="M240" t="s">
        <v>440</v>
      </c>
      <c r="N240" s="323" t="s">
        <v>459</v>
      </c>
      <c r="O240" s="76">
        <v>60052</v>
      </c>
      <c r="P240" s="76">
        <v>163448</v>
      </c>
      <c r="Q240" s="76">
        <v>7924</v>
      </c>
      <c r="R240" s="76">
        <v>40000</v>
      </c>
      <c r="S240" s="76">
        <v>0</v>
      </c>
      <c r="T240" s="76">
        <v>271424</v>
      </c>
      <c r="U240">
        <v>170701</v>
      </c>
      <c r="V240">
        <v>27387</v>
      </c>
      <c r="W240">
        <v>0</v>
      </c>
      <c r="X240">
        <v>0</v>
      </c>
      <c r="Y240">
        <v>2880</v>
      </c>
      <c r="AB240">
        <v>63062</v>
      </c>
      <c r="AC240">
        <v>0</v>
      </c>
      <c r="AD240">
        <v>264030</v>
      </c>
      <c r="AE240" s="1">
        <v>0</v>
      </c>
      <c r="AF240" s="1">
        <v>0</v>
      </c>
      <c r="AG240" s="1">
        <v>0</v>
      </c>
      <c r="AH240" s="1">
        <v>0</v>
      </c>
      <c r="AI240" s="1">
        <v>0</v>
      </c>
      <c r="AJ240" s="1">
        <v>0</v>
      </c>
      <c r="AK240" s="1">
        <v>0</v>
      </c>
      <c r="AL240" s="1">
        <v>0</v>
      </c>
      <c r="AM240" s="1">
        <v>0</v>
      </c>
      <c r="AN240" s="1">
        <v>0</v>
      </c>
      <c r="AO240" s="1">
        <v>0</v>
      </c>
      <c r="AP240" s="1">
        <v>0</v>
      </c>
      <c r="AQ240" s="1">
        <v>0</v>
      </c>
      <c r="AR240" s="1">
        <v>0</v>
      </c>
      <c r="AS240" s="1">
        <v>0</v>
      </c>
      <c r="AT240" s="1">
        <v>0</v>
      </c>
      <c r="AU240" s="1">
        <v>0</v>
      </c>
      <c r="AV240" s="1">
        <v>0</v>
      </c>
      <c r="AW240" s="1">
        <v>0</v>
      </c>
      <c r="AX240" s="1">
        <v>0</v>
      </c>
      <c r="AY240" s="1">
        <v>0</v>
      </c>
      <c r="AZ240" s="1">
        <v>0</v>
      </c>
      <c r="BA240" s="1">
        <v>0</v>
      </c>
      <c r="BB240" s="1">
        <v>0</v>
      </c>
      <c r="BC240" s="3">
        <v>0</v>
      </c>
      <c r="BD240" s="3">
        <v>0</v>
      </c>
      <c r="BE240" s="3">
        <v>0</v>
      </c>
      <c r="BF240" s="3">
        <v>0</v>
      </c>
      <c r="BG240" s="241">
        <v>0</v>
      </c>
      <c r="BH240" s="242">
        <v>0</v>
      </c>
      <c r="BI240" s="242">
        <v>0</v>
      </c>
      <c r="BJ240" s="243">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s="244">
        <v>0</v>
      </c>
      <c r="CJ240" s="244">
        <v>0</v>
      </c>
      <c r="CK240" s="244">
        <v>0</v>
      </c>
      <c r="CL240" s="244">
        <v>0</v>
      </c>
      <c r="CM240" s="241">
        <v>0</v>
      </c>
      <c r="CN240" s="242">
        <v>0</v>
      </c>
      <c r="CO240" s="242">
        <v>0</v>
      </c>
      <c r="CP240" s="243">
        <v>0</v>
      </c>
      <c r="CQ240" s="1">
        <v>0</v>
      </c>
      <c r="CR240" s="1">
        <v>0</v>
      </c>
      <c r="CS240" s="1">
        <v>0</v>
      </c>
      <c r="CT240" s="1">
        <v>0</v>
      </c>
      <c r="CU240" s="1">
        <v>0</v>
      </c>
      <c r="CV240" s="1">
        <v>0</v>
      </c>
      <c r="CW240" s="1">
        <v>0</v>
      </c>
      <c r="CX240" s="1">
        <v>0</v>
      </c>
      <c r="CY240" s="1">
        <v>0</v>
      </c>
      <c r="CZ240" s="1">
        <v>0</v>
      </c>
      <c r="DA240" s="1">
        <v>0</v>
      </c>
      <c r="DB240" s="1">
        <v>0</v>
      </c>
      <c r="DC240" s="1">
        <v>0</v>
      </c>
      <c r="DD240" s="1">
        <v>0</v>
      </c>
      <c r="DE240" s="1">
        <v>0</v>
      </c>
      <c r="DF240" s="1">
        <v>0</v>
      </c>
      <c r="DG240" s="1">
        <v>0</v>
      </c>
      <c r="DH240" s="1">
        <v>0</v>
      </c>
      <c r="DI240" s="1">
        <v>0</v>
      </c>
      <c r="DJ240" s="1">
        <v>0</v>
      </c>
      <c r="DK240" s="1">
        <v>0</v>
      </c>
      <c r="DL240" s="1">
        <v>0</v>
      </c>
      <c r="DM240" s="1">
        <v>0</v>
      </c>
      <c r="DN240" s="1">
        <v>0</v>
      </c>
      <c r="DO240" s="244">
        <v>0</v>
      </c>
      <c r="DP240" s="244">
        <v>0</v>
      </c>
      <c r="DQ240" s="244">
        <v>0</v>
      </c>
      <c r="DR240" s="244">
        <v>0</v>
      </c>
      <c r="DS240" s="241">
        <v>0</v>
      </c>
      <c r="DT240" s="242">
        <v>0</v>
      </c>
      <c r="DU240" s="242">
        <v>0</v>
      </c>
      <c r="DV240" s="243">
        <v>0</v>
      </c>
      <c r="DW240">
        <v>1</v>
      </c>
      <c r="DX240">
        <v>2</v>
      </c>
      <c r="DY240">
        <v>0</v>
      </c>
      <c r="DZ240">
        <v>40000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s="244">
        <v>0</v>
      </c>
      <c r="EV240" s="244">
        <v>0</v>
      </c>
      <c r="EW240" s="244">
        <v>0</v>
      </c>
      <c r="EX240" s="244">
        <v>0</v>
      </c>
      <c r="EY240" s="241">
        <v>0</v>
      </c>
      <c r="EZ240" s="242">
        <v>0</v>
      </c>
      <c r="FA240" s="242">
        <v>0</v>
      </c>
      <c r="FB240" s="243">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0</v>
      </c>
      <c r="HE240">
        <v>0</v>
      </c>
      <c r="HF240">
        <v>0</v>
      </c>
      <c r="HG240">
        <v>0</v>
      </c>
      <c r="HH240">
        <v>0</v>
      </c>
      <c r="HI240">
        <v>0</v>
      </c>
      <c r="HJ240">
        <v>0</v>
      </c>
      <c r="HK240">
        <v>0</v>
      </c>
      <c r="HL240">
        <v>2</v>
      </c>
      <c r="HM240">
        <v>3</v>
      </c>
      <c r="HN240">
        <v>0</v>
      </c>
      <c r="HO240">
        <v>0</v>
      </c>
      <c r="HP240">
        <v>0</v>
      </c>
      <c r="HQ240" s="139">
        <v>0</v>
      </c>
      <c r="HR240" s="140">
        <v>1</v>
      </c>
      <c r="HS240" s="140">
        <v>0</v>
      </c>
      <c r="HT240" s="140">
        <v>0</v>
      </c>
      <c r="HU240" s="140">
        <v>0</v>
      </c>
      <c r="HV240" s="139">
        <v>0</v>
      </c>
      <c r="HW240" s="140">
        <v>0</v>
      </c>
      <c r="HX240" s="140">
        <v>0</v>
      </c>
      <c r="HY240" s="140">
        <v>0</v>
      </c>
      <c r="HZ240" s="140">
        <v>0</v>
      </c>
      <c r="IA240" s="139">
        <v>0</v>
      </c>
      <c r="IB240" s="140">
        <v>0</v>
      </c>
      <c r="IC240" s="140">
        <v>0</v>
      </c>
      <c r="ID240" s="140">
        <v>0</v>
      </c>
      <c r="IE240" s="140">
        <v>0</v>
      </c>
      <c r="IF240" s="139">
        <v>2</v>
      </c>
      <c r="IG240" s="140">
        <v>4</v>
      </c>
      <c r="IH240" s="140">
        <v>0</v>
      </c>
      <c r="II240" s="140">
        <v>0</v>
      </c>
      <c r="IJ240" s="140">
        <v>0</v>
      </c>
      <c r="IK240" s="140">
        <v>1</v>
      </c>
      <c r="IL240" s="140">
        <v>0</v>
      </c>
      <c r="IM240" s="140">
        <v>0</v>
      </c>
      <c r="IN240" s="139">
        <v>1</v>
      </c>
      <c r="IO240" s="140">
        <v>0</v>
      </c>
      <c r="IP240" s="140">
        <v>0</v>
      </c>
      <c r="IQ240" s="140">
        <v>0</v>
      </c>
      <c r="IR240" s="141">
        <v>0</v>
      </c>
      <c r="IS240" s="139">
        <v>0</v>
      </c>
      <c r="IT240" s="141">
        <v>4</v>
      </c>
      <c r="IU240" s="141">
        <v>5</v>
      </c>
      <c r="IV240" s="141">
        <v>1</v>
      </c>
      <c r="IW240" s="180">
        <v>6</v>
      </c>
      <c r="IX240" s="182">
        <v>0.83333333333333337</v>
      </c>
      <c r="IY240" s="182">
        <v>0</v>
      </c>
      <c r="IZ240" s="183">
        <v>2</v>
      </c>
      <c r="JA240" s="140" t="s">
        <v>541</v>
      </c>
      <c r="JB240" s="140">
        <v>0</v>
      </c>
      <c r="JC240" s="1" t="s">
        <v>426</v>
      </c>
      <c r="JD240" s="1">
        <v>0</v>
      </c>
      <c r="JE240" s="1">
        <v>0</v>
      </c>
      <c r="JF240" s="1">
        <v>0</v>
      </c>
      <c r="JG240" s="140" t="s">
        <v>541</v>
      </c>
      <c r="JH240" s="1">
        <v>0</v>
      </c>
      <c r="JI240" s="284"/>
      <c r="JM240" s="261"/>
      <c r="JN240" s="262"/>
      <c r="JO240" s="284"/>
      <c r="JP240" s="284"/>
    </row>
    <row r="241" spans="1:276" x14ac:dyDescent="0.25">
      <c r="A241" s="2">
        <f>IF(OR('Table 1'!$L$2="All Regions",'Table 1'!$L$2=" "), 1,IF('Table 1'!$L$2='DATA TEMPLATE 1617'!L241,1,0))</f>
        <v>1</v>
      </c>
      <c r="B241" s="2">
        <f>IF(OR('Table 1'!$L$3="All Disciplines",'Table 1'!$L$3=" "), 1,IF('Table 1'!$L$3='DATA TEMPLATE 1617'!M241,1,0))</f>
        <v>1</v>
      </c>
      <c r="C241" s="2">
        <f>IF(OR('Table 1'!$L$4="All Organisations",'Table 1'!$L$4=" "), 1,IF('Table 1'!$L$4='DATA TEMPLATE 1617'!N241,1,0))</f>
        <v>1</v>
      </c>
      <c r="D241" s="2">
        <f t="shared" si="9"/>
        <v>3</v>
      </c>
      <c r="E241" s="236">
        <f>IF('Table 2'!$L$2="All Diverse Led",$IZ241,IF('Table 2'!$L$2='DATA TEMPLATE 1617'!JG241,4,0))</f>
        <v>0</v>
      </c>
      <c r="F241" s="236">
        <f>IF('Table 2'!$L$2="All Diverse Led",$IZ241,IF('Table 2'!$L$2='DATA TEMPLATE 1617'!JH241,4,0))</f>
        <v>0</v>
      </c>
      <c r="G241" s="237">
        <f t="shared" si="10"/>
        <v>0</v>
      </c>
      <c r="H241" s="1" t="s">
        <v>471</v>
      </c>
      <c r="I241" s="1">
        <v>0</v>
      </c>
      <c r="J241" s="1" t="b">
        <v>0</v>
      </c>
      <c r="K241" s="284">
        <v>239</v>
      </c>
      <c r="L241" t="s">
        <v>439</v>
      </c>
      <c r="M241" t="s">
        <v>436</v>
      </c>
      <c r="N241" s="323" t="s">
        <v>459</v>
      </c>
      <c r="O241" s="76">
        <v>50463</v>
      </c>
      <c r="P241" s="76">
        <v>144789</v>
      </c>
      <c r="Q241" s="76">
        <v>109461</v>
      </c>
      <c r="R241" s="76">
        <v>0</v>
      </c>
      <c r="S241" s="76">
        <v>0</v>
      </c>
      <c r="T241" s="76">
        <v>304713</v>
      </c>
      <c r="U241">
        <v>96859</v>
      </c>
      <c r="V241">
        <v>11505</v>
      </c>
      <c r="W241">
        <v>20018</v>
      </c>
      <c r="X241">
        <v>5223</v>
      </c>
      <c r="Y241">
        <v>5281</v>
      </c>
      <c r="AB241">
        <v>109459</v>
      </c>
      <c r="AC241">
        <v>7698</v>
      </c>
      <c r="AD241">
        <v>256043</v>
      </c>
      <c r="AE241" s="1">
        <v>0</v>
      </c>
      <c r="AF241" s="1">
        <v>0</v>
      </c>
      <c r="AG241" s="1">
        <v>0</v>
      </c>
      <c r="AH241" s="1">
        <v>0</v>
      </c>
      <c r="AI241" s="1">
        <v>0</v>
      </c>
      <c r="AJ241" s="1">
        <v>0</v>
      </c>
      <c r="AK241" s="1">
        <v>0</v>
      </c>
      <c r="AL241" s="1">
        <v>0</v>
      </c>
      <c r="AM241" s="1">
        <v>0</v>
      </c>
      <c r="AN241" s="1">
        <v>0</v>
      </c>
      <c r="AO241" s="1">
        <v>0</v>
      </c>
      <c r="AP241" s="1">
        <v>0</v>
      </c>
      <c r="AQ241" s="1">
        <v>0</v>
      </c>
      <c r="AR241" s="1">
        <v>0</v>
      </c>
      <c r="AS241" s="1">
        <v>0</v>
      </c>
      <c r="AT241" s="1">
        <v>0</v>
      </c>
      <c r="AU241" s="1">
        <v>0</v>
      </c>
      <c r="AV241" s="1">
        <v>0</v>
      </c>
      <c r="AW241" s="1">
        <v>0</v>
      </c>
      <c r="AX241" s="1">
        <v>0</v>
      </c>
      <c r="AY241" s="1">
        <v>0</v>
      </c>
      <c r="AZ241" s="1">
        <v>0</v>
      </c>
      <c r="BA241" s="1">
        <v>0</v>
      </c>
      <c r="BB241" s="1">
        <v>0</v>
      </c>
      <c r="BC241" s="3">
        <v>0</v>
      </c>
      <c r="BD241" s="3">
        <v>0</v>
      </c>
      <c r="BE241" s="3">
        <v>0</v>
      </c>
      <c r="BF241" s="3">
        <v>0</v>
      </c>
      <c r="BG241" s="241">
        <v>0</v>
      </c>
      <c r="BH241" s="242">
        <v>0</v>
      </c>
      <c r="BI241" s="242">
        <v>0</v>
      </c>
      <c r="BJ241" s="243">
        <v>0</v>
      </c>
      <c r="BK241">
        <v>2</v>
      </c>
      <c r="BL241">
        <v>137</v>
      </c>
      <c r="BM241">
        <v>100150</v>
      </c>
      <c r="BN241">
        <v>80000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s="244">
        <v>0</v>
      </c>
      <c r="CJ241" s="244">
        <v>0</v>
      </c>
      <c r="CK241" s="244">
        <v>0</v>
      </c>
      <c r="CL241" s="244">
        <v>0</v>
      </c>
      <c r="CM241" s="241">
        <v>0</v>
      </c>
      <c r="CN241" s="242">
        <v>0</v>
      </c>
      <c r="CO241" s="242">
        <v>0</v>
      </c>
      <c r="CP241" s="243">
        <v>0</v>
      </c>
      <c r="CQ241" s="1">
        <v>0</v>
      </c>
      <c r="CR241" s="1">
        <v>0</v>
      </c>
      <c r="CS241" s="1">
        <v>0</v>
      </c>
      <c r="CT241" s="1">
        <v>0</v>
      </c>
      <c r="CU241" s="1">
        <v>0</v>
      </c>
      <c r="CV241" s="1">
        <v>0</v>
      </c>
      <c r="CW241" s="1">
        <v>0</v>
      </c>
      <c r="CX241" s="1">
        <v>0</v>
      </c>
      <c r="CY241" s="1">
        <v>0</v>
      </c>
      <c r="CZ241" s="1">
        <v>0</v>
      </c>
      <c r="DA241" s="1">
        <v>0</v>
      </c>
      <c r="DB241" s="1">
        <v>0</v>
      </c>
      <c r="DC241" s="1">
        <v>0</v>
      </c>
      <c r="DD241" s="1">
        <v>0</v>
      </c>
      <c r="DE241" s="1">
        <v>0</v>
      </c>
      <c r="DF241" s="1">
        <v>0</v>
      </c>
      <c r="DG241" s="1">
        <v>0</v>
      </c>
      <c r="DH241" s="1">
        <v>0</v>
      </c>
      <c r="DI241" s="1">
        <v>0</v>
      </c>
      <c r="DJ241" s="1">
        <v>0</v>
      </c>
      <c r="DK241" s="1">
        <v>0</v>
      </c>
      <c r="DL241" s="1">
        <v>0</v>
      </c>
      <c r="DM241" s="1">
        <v>0</v>
      </c>
      <c r="DN241" s="1">
        <v>0</v>
      </c>
      <c r="DO241" s="244">
        <v>0</v>
      </c>
      <c r="DP241" s="244">
        <v>0</v>
      </c>
      <c r="DQ241" s="244">
        <v>0</v>
      </c>
      <c r="DR241" s="244">
        <v>0</v>
      </c>
      <c r="DS241" s="241">
        <v>0</v>
      </c>
      <c r="DT241" s="242">
        <v>0</v>
      </c>
      <c r="DU241" s="242">
        <v>0</v>
      </c>
      <c r="DV241" s="243">
        <v>0</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s="244">
        <v>0</v>
      </c>
      <c r="EV241" s="244">
        <v>0</v>
      </c>
      <c r="EW241" s="244">
        <v>0</v>
      </c>
      <c r="EX241" s="244">
        <v>0</v>
      </c>
      <c r="EY241" s="241">
        <v>0</v>
      </c>
      <c r="EZ241" s="242">
        <v>0</v>
      </c>
      <c r="FA241" s="242">
        <v>0</v>
      </c>
      <c r="FB241" s="243">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1</v>
      </c>
      <c r="FX241">
        <v>750</v>
      </c>
      <c r="FY241">
        <v>113</v>
      </c>
      <c r="FZ241">
        <v>750</v>
      </c>
      <c r="GA241">
        <v>78</v>
      </c>
      <c r="GB241">
        <v>750</v>
      </c>
      <c r="GC241">
        <v>24</v>
      </c>
      <c r="GD241">
        <v>1000</v>
      </c>
      <c r="GE241">
        <v>9</v>
      </c>
      <c r="GF241">
        <v>1000</v>
      </c>
      <c r="GG241">
        <v>62</v>
      </c>
      <c r="GH241">
        <v>1000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0</v>
      </c>
      <c r="HE241">
        <v>0</v>
      </c>
      <c r="HF241">
        <v>0</v>
      </c>
      <c r="HG241">
        <v>0</v>
      </c>
      <c r="HH241">
        <v>0</v>
      </c>
      <c r="HI241">
        <v>0</v>
      </c>
      <c r="HJ241">
        <v>0</v>
      </c>
      <c r="HK241">
        <v>0</v>
      </c>
      <c r="HL241">
        <v>5</v>
      </c>
      <c r="HM241">
        <v>7</v>
      </c>
      <c r="HN241">
        <v>0</v>
      </c>
      <c r="HO241">
        <v>0</v>
      </c>
      <c r="HP241">
        <v>0</v>
      </c>
      <c r="HQ241" s="139">
        <v>1</v>
      </c>
      <c r="HR241" s="140">
        <v>0</v>
      </c>
      <c r="HS241" s="140">
        <v>0</v>
      </c>
      <c r="HT241" s="140">
        <v>0</v>
      </c>
      <c r="HU241" s="140">
        <v>0</v>
      </c>
      <c r="HV241" s="139">
        <v>0</v>
      </c>
      <c r="HW241" s="140">
        <v>0</v>
      </c>
      <c r="HX241" s="140">
        <v>0</v>
      </c>
      <c r="HY241" s="140">
        <v>0</v>
      </c>
      <c r="HZ241" s="140">
        <v>0</v>
      </c>
      <c r="IA241" s="139">
        <v>0</v>
      </c>
      <c r="IB241" s="140">
        <v>0</v>
      </c>
      <c r="IC241" s="140">
        <v>0</v>
      </c>
      <c r="ID241" s="140">
        <v>0</v>
      </c>
      <c r="IE241" s="140">
        <v>0</v>
      </c>
      <c r="IF241" s="139">
        <v>6</v>
      </c>
      <c r="IG241" s="140">
        <v>7</v>
      </c>
      <c r="IH241" s="140">
        <v>0</v>
      </c>
      <c r="II241" s="140">
        <v>0</v>
      </c>
      <c r="IJ241" s="140">
        <v>0</v>
      </c>
      <c r="IK241" s="140">
        <v>0</v>
      </c>
      <c r="IL241" s="140">
        <v>0</v>
      </c>
      <c r="IM241" s="140">
        <v>0</v>
      </c>
      <c r="IN241" s="139">
        <v>0</v>
      </c>
      <c r="IO241" s="140">
        <v>0</v>
      </c>
      <c r="IP241" s="140">
        <v>0</v>
      </c>
      <c r="IQ241" s="140">
        <v>0</v>
      </c>
      <c r="IR241" s="141">
        <v>0</v>
      </c>
      <c r="IS241" s="139">
        <v>0</v>
      </c>
      <c r="IT241" s="141">
        <v>2</v>
      </c>
      <c r="IU241" s="141">
        <v>12</v>
      </c>
      <c r="IV241" s="141">
        <v>1</v>
      </c>
      <c r="IW241" s="180">
        <v>13</v>
      </c>
      <c r="IX241" s="182">
        <v>0.15384615384615385</v>
      </c>
      <c r="IY241" s="182">
        <v>0</v>
      </c>
      <c r="IZ241" s="183">
        <v>0</v>
      </c>
      <c r="JA241" s="140">
        <v>0</v>
      </c>
      <c r="JB241" s="140">
        <v>0</v>
      </c>
      <c r="JC241" s="1" t="s">
        <v>427</v>
      </c>
      <c r="JD241" s="1" t="s">
        <v>427</v>
      </c>
      <c r="JE241" s="1" t="s">
        <v>427</v>
      </c>
      <c r="JF241" s="1" t="s">
        <v>427</v>
      </c>
      <c r="JG241" s="1">
        <v>0</v>
      </c>
      <c r="JH241" s="1">
        <v>0</v>
      </c>
      <c r="JI241" s="284"/>
      <c r="JM241" s="261"/>
      <c r="JN241" s="262"/>
      <c r="JO241" s="284"/>
      <c r="JP241" s="284"/>
    </row>
    <row r="242" spans="1:276" x14ac:dyDescent="0.25">
      <c r="A242" s="2">
        <f>IF(OR('Table 1'!$L$2="All Regions",'Table 1'!$L$2=" "), 1,IF('Table 1'!$L$2='DATA TEMPLATE 1617'!L242,1,0))</f>
        <v>1</v>
      </c>
      <c r="B242" s="2">
        <f>IF(OR('Table 1'!$L$3="All Disciplines",'Table 1'!$L$3=" "), 1,IF('Table 1'!$L$3='DATA TEMPLATE 1617'!M242,1,0))</f>
        <v>1</v>
      </c>
      <c r="C242" s="2">
        <f>IF(OR('Table 1'!$L$4="All Organisations",'Table 1'!$L$4=" "), 1,IF('Table 1'!$L$4='DATA TEMPLATE 1617'!N242,1,0))</f>
        <v>1</v>
      </c>
      <c r="D242" s="2">
        <f t="shared" si="9"/>
        <v>3</v>
      </c>
      <c r="E242" s="236">
        <f>IF('Table 2'!$L$2="All Diverse Led",$IZ242,IF('Table 2'!$L$2='DATA TEMPLATE 1617'!JG242,4,0))</f>
        <v>0</v>
      </c>
      <c r="F242" s="236">
        <f>IF('Table 2'!$L$2="All Diverse Led",$IZ242,IF('Table 2'!$L$2='DATA TEMPLATE 1617'!JH242,4,0))</f>
        <v>0</v>
      </c>
      <c r="G242" s="237">
        <f t="shared" si="10"/>
        <v>0</v>
      </c>
      <c r="H242" s="1" t="s">
        <v>471</v>
      </c>
      <c r="I242" s="1">
        <v>0</v>
      </c>
      <c r="J242" s="1" t="b">
        <v>0</v>
      </c>
      <c r="K242" s="284">
        <v>240</v>
      </c>
      <c r="L242" t="s">
        <v>446</v>
      </c>
      <c r="M242" t="s">
        <v>440</v>
      </c>
      <c r="N242" s="323" t="s">
        <v>460</v>
      </c>
      <c r="O242" s="76">
        <v>914256</v>
      </c>
      <c r="P242" s="76">
        <v>551380</v>
      </c>
      <c r="Q242" s="76">
        <v>57858</v>
      </c>
      <c r="R242" s="76">
        <v>343332</v>
      </c>
      <c r="S242" s="76">
        <v>73058</v>
      </c>
      <c r="T242" s="76">
        <v>1939884</v>
      </c>
      <c r="U242">
        <v>442489</v>
      </c>
      <c r="V242">
        <v>94266</v>
      </c>
      <c r="W242">
        <v>0</v>
      </c>
      <c r="X242">
        <v>576585</v>
      </c>
      <c r="Y242">
        <v>19015</v>
      </c>
      <c r="AB242">
        <v>169678</v>
      </c>
      <c r="AC242">
        <v>881054</v>
      </c>
      <c r="AD242">
        <v>2183087</v>
      </c>
      <c r="AE242" s="1">
        <v>289</v>
      </c>
      <c r="AF242" s="1">
        <v>309</v>
      </c>
      <c r="AG242" s="1">
        <v>4989</v>
      </c>
      <c r="AH242" s="1">
        <v>10324</v>
      </c>
      <c r="AI242" s="1">
        <v>0</v>
      </c>
      <c r="AJ242" s="1">
        <v>0</v>
      </c>
      <c r="AK242" s="1">
        <v>0</v>
      </c>
      <c r="AL242" s="1">
        <v>0</v>
      </c>
      <c r="AM242" s="1">
        <v>0</v>
      </c>
      <c r="AN242" s="1">
        <v>0</v>
      </c>
      <c r="AO242" s="1">
        <v>0</v>
      </c>
      <c r="AP242" s="1">
        <v>0</v>
      </c>
      <c r="AQ242" s="1">
        <v>0</v>
      </c>
      <c r="AR242" s="1">
        <v>0</v>
      </c>
      <c r="AS242" s="1">
        <v>0</v>
      </c>
      <c r="AT242" s="1">
        <v>0</v>
      </c>
      <c r="AU242" s="1">
        <v>0</v>
      </c>
      <c r="AV242" s="1">
        <v>0</v>
      </c>
      <c r="AW242" s="1">
        <v>0</v>
      </c>
      <c r="AX242" s="1">
        <v>0</v>
      </c>
      <c r="AY242" s="1">
        <v>0</v>
      </c>
      <c r="AZ242" s="1">
        <v>0</v>
      </c>
      <c r="BA242" s="1">
        <v>0</v>
      </c>
      <c r="BB242" s="1">
        <v>0</v>
      </c>
      <c r="BC242" s="3">
        <v>0</v>
      </c>
      <c r="BD242" s="3">
        <v>0</v>
      </c>
      <c r="BE242" s="3">
        <v>0</v>
      </c>
      <c r="BF242" s="3">
        <v>0</v>
      </c>
      <c r="BG242" s="241">
        <v>0</v>
      </c>
      <c r="BH242" s="242">
        <v>0</v>
      </c>
      <c r="BI242" s="242">
        <v>0</v>
      </c>
      <c r="BJ242" s="243">
        <v>0</v>
      </c>
      <c r="BK242">
        <v>9</v>
      </c>
      <c r="BL242">
        <v>935</v>
      </c>
      <c r="BM242">
        <v>99093</v>
      </c>
      <c r="BN242">
        <v>97699</v>
      </c>
      <c r="BO242">
        <v>0</v>
      </c>
      <c r="BP242">
        <v>0</v>
      </c>
      <c r="BQ242">
        <v>0</v>
      </c>
      <c r="BR242">
        <v>0</v>
      </c>
      <c r="BS242">
        <v>0</v>
      </c>
      <c r="BT242">
        <v>0</v>
      </c>
      <c r="BU242">
        <v>0</v>
      </c>
      <c r="BV242">
        <v>0</v>
      </c>
      <c r="BW242">
        <v>1</v>
      </c>
      <c r="BX242">
        <v>29</v>
      </c>
      <c r="BY242">
        <v>0</v>
      </c>
      <c r="BZ242">
        <v>22780</v>
      </c>
      <c r="CA242">
        <v>0</v>
      </c>
      <c r="CB242">
        <v>0</v>
      </c>
      <c r="CC242">
        <v>0</v>
      </c>
      <c r="CD242">
        <v>0</v>
      </c>
      <c r="CE242">
        <v>0</v>
      </c>
      <c r="CF242">
        <v>0</v>
      </c>
      <c r="CG242">
        <v>0</v>
      </c>
      <c r="CH242">
        <v>0</v>
      </c>
      <c r="CI242" s="244">
        <v>0</v>
      </c>
      <c r="CJ242" s="244">
        <v>0</v>
      </c>
      <c r="CK242" s="244">
        <v>0</v>
      </c>
      <c r="CL242" s="244">
        <v>0</v>
      </c>
      <c r="CM242" s="241">
        <v>1</v>
      </c>
      <c r="CN242" s="242">
        <v>29</v>
      </c>
      <c r="CO242" s="242">
        <v>0</v>
      </c>
      <c r="CP242" s="243">
        <v>22780</v>
      </c>
      <c r="CQ242" s="1">
        <v>7</v>
      </c>
      <c r="CR242" s="1">
        <v>2</v>
      </c>
      <c r="CS242" s="1">
        <v>82</v>
      </c>
      <c r="CT242" s="1">
        <v>0</v>
      </c>
      <c r="CU242" s="1">
        <v>0</v>
      </c>
      <c r="CV242" s="1">
        <v>0</v>
      </c>
      <c r="CW242" s="1">
        <v>0</v>
      </c>
      <c r="CX242" s="1">
        <v>0</v>
      </c>
      <c r="CY242" s="1">
        <v>0</v>
      </c>
      <c r="CZ242" s="1">
        <v>0</v>
      </c>
      <c r="DA242" s="1">
        <v>0</v>
      </c>
      <c r="DB242" s="1">
        <v>0</v>
      </c>
      <c r="DC242" s="1">
        <v>0</v>
      </c>
      <c r="DD242" s="1">
        <v>0</v>
      </c>
      <c r="DE242" s="1">
        <v>0</v>
      </c>
      <c r="DF242" s="1">
        <v>0</v>
      </c>
      <c r="DG242" s="1">
        <v>0</v>
      </c>
      <c r="DH242" s="1">
        <v>0</v>
      </c>
      <c r="DI242" s="1">
        <v>0</v>
      </c>
      <c r="DJ242" s="1">
        <v>0</v>
      </c>
      <c r="DK242" s="1">
        <v>0</v>
      </c>
      <c r="DL242" s="1">
        <v>0</v>
      </c>
      <c r="DM242" s="1">
        <v>0</v>
      </c>
      <c r="DN242" s="1">
        <v>0</v>
      </c>
      <c r="DO242" s="244">
        <v>0</v>
      </c>
      <c r="DP242" s="244">
        <v>0</v>
      </c>
      <c r="DQ242" s="244">
        <v>0</v>
      </c>
      <c r="DR242" s="244">
        <v>0</v>
      </c>
      <c r="DS242" s="241">
        <v>0</v>
      </c>
      <c r="DT242" s="242">
        <v>0</v>
      </c>
      <c r="DU242" s="242">
        <v>0</v>
      </c>
      <c r="DV242" s="243">
        <v>0</v>
      </c>
      <c r="DW242">
        <v>43</v>
      </c>
      <c r="DX242">
        <v>61</v>
      </c>
      <c r="DY242">
        <v>937</v>
      </c>
      <c r="DZ242">
        <v>2869</v>
      </c>
      <c r="EA242">
        <v>0</v>
      </c>
      <c r="EB242">
        <v>0</v>
      </c>
      <c r="EC242">
        <v>0</v>
      </c>
      <c r="ED242">
        <v>0</v>
      </c>
      <c r="EE242">
        <v>0</v>
      </c>
      <c r="EF242">
        <v>0</v>
      </c>
      <c r="EG242">
        <v>0</v>
      </c>
      <c r="EH242">
        <v>0</v>
      </c>
      <c r="EI242">
        <v>20</v>
      </c>
      <c r="EJ242">
        <v>12</v>
      </c>
      <c r="EK242">
        <v>214</v>
      </c>
      <c r="EL242">
        <v>250</v>
      </c>
      <c r="EM242">
        <v>0</v>
      </c>
      <c r="EN242">
        <v>0</v>
      </c>
      <c r="EO242">
        <v>0</v>
      </c>
      <c r="EP242">
        <v>0</v>
      </c>
      <c r="EQ242">
        <v>0</v>
      </c>
      <c r="ER242">
        <v>0</v>
      </c>
      <c r="ES242">
        <v>0</v>
      </c>
      <c r="ET242">
        <v>0</v>
      </c>
      <c r="EU242" s="244">
        <v>0</v>
      </c>
      <c r="EV242" s="244">
        <v>0</v>
      </c>
      <c r="EW242" s="244">
        <v>0</v>
      </c>
      <c r="EX242" s="244">
        <v>0</v>
      </c>
      <c r="EY242" s="241">
        <v>20</v>
      </c>
      <c r="EZ242" s="242">
        <v>12</v>
      </c>
      <c r="FA242" s="242">
        <v>214</v>
      </c>
      <c r="FB242" s="243">
        <v>250</v>
      </c>
      <c r="FC242">
        <v>0</v>
      </c>
      <c r="FD242">
        <v>0</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2</v>
      </c>
      <c r="FX242">
        <v>1100</v>
      </c>
      <c r="FY242">
        <v>129</v>
      </c>
      <c r="FZ242">
        <v>0</v>
      </c>
      <c r="GA242">
        <v>0</v>
      </c>
      <c r="GB242">
        <v>0</v>
      </c>
      <c r="GC242">
        <v>5</v>
      </c>
      <c r="GD242">
        <v>2000</v>
      </c>
      <c r="GE242">
        <v>35</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0</v>
      </c>
      <c r="GY242">
        <v>0</v>
      </c>
      <c r="GZ242">
        <v>0</v>
      </c>
      <c r="HA242">
        <v>1</v>
      </c>
      <c r="HB242">
        <v>148</v>
      </c>
      <c r="HC242">
        <v>0</v>
      </c>
      <c r="HD242">
        <v>0</v>
      </c>
      <c r="HE242">
        <v>0</v>
      </c>
      <c r="HF242">
        <v>0</v>
      </c>
      <c r="HG242">
        <v>0</v>
      </c>
      <c r="HH242">
        <v>0</v>
      </c>
      <c r="HI242">
        <v>0</v>
      </c>
      <c r="HJ242">
        <v>0</v>
      </c>
      <c r="HK242">
        <v>0</v>
      </c>
      <c r="HL242">
        <v>3</v>
      </c>
      <c r="HM242">
        <v>7</v>
      </c>
      <c r="HN242">
        <v>0</v>
      </c>
      <c r="HO242">
        <v>0</v>
      </c>
      <c r="HP242">
        <v>0</v>
      </c>
      <c r="HQ242" s="139">
        <v>4</v>
      </c>
      <c r="HR242" s="140">
        <v>0</v>
      </c>
      <c r="HS242" s="140">
        <v>0</v>
      </c>
      <c r="HT242" s="140">
        <v>0</v>
      </c>
      <c r="HU242" s="140">
        <v>0</v>
      </c>
      <c r="HV242" s="139">
        <v>0</v>
      </c>
      <c r="HW242" s="140">
        <v>0</v>
      </c>
      <c r="HX242" s="140">
        <v>0</v>
      </c>
      <c r="HY242" s="140">
        <v>0</v>
      </c>
      <c r="HZ242" s="140">
        <v>0</v>
      </c>
      <c r="IA242" s="139">
        <v>0</v>
      </c>
      <c r="IB242" s="140">
        <v>0</v>
      </c>
      <c r="IC242" s="140">
        <v>0</v>
      </c>
      <c r="ID242" s="140">
        <v>0</v>
      </c>
      <c r="IE242" s="140">
        <v>0</v>
      </c>
      <c r="IF242" s="139">
        <v>7</v>
      </c>
      <c r="IG242" s="140">
        <v>7</v>
      </c>
      <c r="IH242" s="140">
        <v>0</v>
      </c>
      <c r="II242" s="140">
        <v>0</v>
      </c>
      <c r="IJ242" s="140">
        <v>0</v>
      </c>
      <c r="IK242" s="140">
        <v>0</v>
      </c>
      <c r="IL242" s="140">
        <v>0</v>
      </c>
      <c r="IM242" s="140">
        <v>0</v>
      </c>
      <c r="IN242" s="139">
        <v>0</v>
      </c>
      <c r="IO242" s="140">
        <v>0</v>
      </c>
      <c r="IP242" s="140">
        <v>0</v>
      </c>
      <c r="IQ242" s="140">
        <v>0</v>
      </c>
      <c r="IR242" s="141">
        <v>0</v>
      </c>
      <c r="IS242" s="139">
        <v>0</v>
      </c>
      <c r="IT242" s="141">
        <v>2</v>
      </c>
      <c r="IU242" s="141">
        <v>10</v>
      </c>
      <c r="IV242" s="141">
        <v>4</v>
      </c>
      <c r="IW242" s="180">
        <v>14</v>
      </c>
      <c r="IX242" s="182">
        <v>0.14285714285714285</v>
      </c>
      <c r="IY242" s="182">
        <v>0</v>
      </c>
      <c r="IZ242" s="183">
        <v>0</v>
      </c>
      <c r="JA242" s="140">
        <v>0</v>
      </c>
      <c r="JB242" s="140">
        <v>0</v>
      </c>
      <c r="JC242" s="1" t="s">
        <v>427</v>
      </c>
      <c r="JD242" s="1" t="s">
        <v>427</v>
      </c>
      <c r="JE242" s="1" t="s">
        <v>427</v>
      </c>
      <c r="JF242" s="1" t="s">
        <v>427</v>
      </c>
      <c r="JG242" s="1">
        <v>0</v>
      </c>
      <c r="JH242" s="1">
        <v>0</v>
      </c>
      <c r="JI242" s="284"/>
      <c r="JM242" s="261"/>
      <c r="JN242" s="262"/>
      <c r="JO242" s="284"/>
      <c r="JP242" s="284"/>
    </row>
    <row r="243" spans="1:276" x14ac:dyDescent="0.25">
      <c r="A243" s="2">
        <f>IF(OR('Table 1'!$L$2="All Regions",'Table 1'!$L$2=" "), 1,IF('Table 1'!$L$2='DATA TEMPLATE 1617'!L243,1,0))</f>
        <v>1</v>
      </c>
      <c r="B243" s="2">
        <f>IF(OR('Table 1'!$L$3="All Disciplines",'Table 1'!$L$3=" "), 1,IF('Table 1'!$L$3='DATA TEMPLATE 1617'!M243,1,0))</f>
        <v>1</v>
      </c>
      <c r="C243" s="2">
        <f>IF(OR('Table 1'!$L$4="All Organisations",'Table 1'!$L$4=" "), 1,IF('Table 1'!$L$4='DATA TEMPLATE 1617'!N243,1,0))</f>
        <v>1</v>
      </c>
      <c r="D243" s="2">
        <f t="shared" si="9"/>
        <v>3</v>
      </c>
      <c r="E243" s="236">
        <f>IF('Table 2'!$L$2="All Diverse Led",$IZ243,IF('Table 2'!$L$2='DATA TEMPLATE 1617'!JG243,4,0))</f>
        <v>0</v>
      </c>
      <c r="F243" s="236">
        <f>IF('Table 2'!$L$2="All Diverse Led",$IZ243,IF('Table 2'!$L$2='DATA TEMPLATE 1617'!JH243,4,0))</f>
        <v>0</v>
      </c>
      <c r="G243" s="237">
        <f t="shared" si="10"/>
        <v>0</v>
      </c>
      <c r="H243" s="1" t="s">
        <v>471</v>
      </c>
      <c r="I243" s="1">
        <v>0</v>
      </c>
      <c r="J243" s="1" t="b">
        <v>0</v>
      </c>
      <c r="K243" s="284">
        <v>241</v>
      </c>
      <c r="L243" t="s">
        <v>446</v>
      </c>
      <c r="M243" t="s">
        <v>440</v>
      </c>
      <c r="N243" s="323" t="s">
        <v>459</v>
      </c>
      <c r="O243" s="76">
        <v>74586</v>
      </c>
      <c r="P243" s="76">
        <v>63864</v>
      </c>
      <c r="Q243" s="76">
        <v>113316</v>
      </c>
      <c r="R243" s="76">
        <v>42500</v>
      </c>
      <c r="S243" s="76">
        <v>10648</v>
      </c>
      <c r="T243" s="76">
        <v>304914</v>
      </c>
      <c r="U243">
        <v>149526</v>
      </c>
      <c r="V243">
        <v>8803</v>
      </c>
      <c r="W243">
        <v>21510</v>
      </c>
      <c r="X243">
        <v>31636</v>
      </c>
      <c r="Y243">
        <v>0</v>
      </c>
      <c r="AB243">
        <v>81852</v>
      </c>
      <c r="AC243">
        <v>0</v>
      </c>
      <c r="AD243">
        <v>293327</v>
      </c>
      <c r="AE243" s="1">
        <v>107</v>
      </c>
      <c r="AF243" s="1">
        <v>91</v>
      </c>
      <c r="AG243" s="1">
        <v>6189</v>
      </c>
      <c r="AH243" s="1">
        <v>3253</v>
      </c>
      <c r="AI243" s="1">
        <v>0</v>
      </c>
      <c r="AJ243" s="1">
        <v>0</v>
      </c>
      <c r="AK243" s="1">
        <v>0</v>
      </c>
      <c r="AL243" s="1">
        <v>0</v>
      </c>
      <c r="AM243" s="1">
        <v>0</v>
      </c>
      <c r="AN243" s="1">
        <v>0</v>
      </c>
      <c r="AO243" s="1">
        <v>0</v>
      </c>
      <c r="AP243" s="1">
        <v>0</v>
      </c>
      <c r="AQ243" s="1">
        <v>107</v>
      </c>
      <c r="AR243" s="1">
        <v>91</v>
      </c>
      <c r="AS243" s="1">
        <v>6189</v>
      </c>
      <c r="AT243" s="1">
        <v>3253</v>
      </c>
      <c r="AU243" s="1">
        <v>0</v>
      </c>
      <c r="AV243" s="1">
        <v>0</v>
      </c>
      <c r="AW243" s="1">
        <v>0</v>
      </c>
      <c r="AX243" s="1">
        <v>0</v>
      </c>
      <c r="AY243" s="1">
        <v>0</v>
      </c>
      <c r="AZ243" s="1">
        <v>0</v>
      </c>
      <c r="BA243" s="1">
        <v>0</v>
      </c>
      <c r="BB243" s="1">
        <v>0</v>
      </c>
      <c r="BC243" s="3">
        <v>0</v>
      </c>
      <c r="BD243" s="3">
        <v>0</v>
      </c>
      <c r="BE243" s="3">
        <v>0</v>
      </c>
      <c r="BF243" s="3">
        <v>0</v>
      </c>
      <c r="BG243" s="241">
        <v>107</v>
      </c>
      <c r="BH243" s="242">
        <v>91</v>
      </c>
      <c r="BI243" s="242">
        <v>6189</v>
      </c>
      <c r="BJ243" s="243">
        <v>3253</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s="244">
        <v>0</v>
      </c>
      <c r="CJ243" s="244">
        <v>0</v>
      </c>
      <c r="CK243" s="244">
        <v>0</v>
      </c>
      <c r="CL243" s="244">
        <v>0</v>
      </c>
      <c r="CM243" s="241">
        <v>0</v>
      </c>
      <c r="CN243" s="242">
        <v>0</v>
      </c>
      <c r="CO243" s="242">
        <v>0</v>
      </c>
      <c r="CP243" s="243">
        <v>0</v>
      </c>
      <c r="CQ243" s="1">
        <v>0</v>
      </c>
      <c r="CR243" s="1">
        <v>0</v>
      </c>
      <c r="CS243" s="1">
        <v>0</v>
      </c>
      <c r="CT243" s="1">
        <v>0</v>
      </c>
      <c r="CU243" s="1">
        <v>0</v>
      </c>
      <c r="CV243" s="1">
        <v>0</v>
      </c>
      <c r="CW243" s="1">
        <v>0</v>
      </c>
      <c r="CX243" s="1">
        <v>0</v>
      </c>
      <c r="CY243" s="1">
        <v>0</v>
      </c>
      <c r="CZ243" s="1">
        <v>0</v>
      </c>
      <c r="DA243" s="1">
        <v>0</v>
      </c>
      <c r="DB243" s="1">
        <v>0</v>
      </c>
      <c r="DC243" s="1">
        <v>0</v>
      </c>
      <c r="DD243" s="1">
        <v>0</v>
      </c>
      <c r="DE243" s="1">
        <v>0</v>
      </c>
      <c r="DF243" s="1">
        <v>0</v>
      </c>
      <c r="DG243" s="1">
        <v>0</v>
      </c>
      <c r="DH243" s="1">
        <v>0</v>
      </c>
      <c r="DI243" s="1">
        <v>0</v>
      </c>
      <c r="DJ243" s="1">
        <v>0</v>
      </c>
      <c r="DK243" s="1">
        <v>0</v>
      </c>
      <c r="DL243" s="1">
        <v>0</v>
      </c>
      <c r="DM243" s="1">
        <v>0</v>
      </c>
      <c r="DN243" s="1">
        <v>0</v>
      </c>
      <c r="DO243" s="244">
        <v>0</v>
      </c>
      <c r="DP243" s="244">
        <v>0</v>
      </c>
      <c r="DQ243" s="244">
        <v>0</v>
      </c>
      <c r="DR243" s="244">
        <v>0</v>
      </c>
      <c r="DS243" s="241">
        <v>0</v>
      </c>
      <c r="DT243" s="242">
        <v>0</v>
      </c>
      <c r="DU243" s="242">
        <v>0</v>
      </c>
      <c r="DV243" s="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s="244">
        <v>0</v>
      </c>
      <c r="EV243" s="244">
        <v>0</v>
      </c>
      <c r="EW243" s="244">
        <v>0</v>
      </c>
      <c r="EX243" s="244">
        <v>0</v>
      </c>
      <c r="EY243" s="241">
        <v>0</v>
      </c>
      <c r="EZ243" s="242">
        <v>0</v>
      </c>
      <c r="FA243" s="242">
        <v>0</v>
      </c>
      <c r="FB243" s="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0</v>
      </c>
      <c r="GX243">
        <v>0</v>
      </c>
      <c r="GY243">
        <v>0</v>
      </c>
      <c r="GZ243">
        <v>0</v>
      </c>
      <c r="HA243">
        <v>0</v>
      </c>
      <c r="HB243">
        <v>0</v>
      </c>
      <c r="HC243">
        <v>0</v>
      </c>
      <c r="HD243">
        <v>0</v>
      </c>
      <c r="HE243">
        <v>0</v>
      </c>
      <c r="HF243">
        <v>0</v>
      </c>
      <c r="HG243">
        <v>0</v>
      </c>
      <c r="HH243">
        <v>0</v>
      </c>
      <c r="HI243">
        <v>0</v>
      </c>
      <c r="HJ243">
        <v>0</v>
      </c>
      <c r="HK243">
        <v>0</v>
      </c>
      <c r="HL243">
        <v>8</v>
      </c>
      <c r="HM243">
        <v>3</v>
      </c>
      <c r="HN243">
        <v>0</v>
      </c>
      <c r="HO243">
        <v>0</v>
      </c>
      <c r="HP243">
        <v>0</v>
      </c>
      <c r="HQ243" s="139">
        <v>1</v>
      </c>
      <c r="HR243" s="140">
        <v>1</v>
      </c>
      <c r="HS243" s="140">
        <v>0</v>
      </c>
      <c r="HT243" s="140">
        <v>0</v>
      </c>
      <c r="HU243" s="140">
        <v>0</v>
      </c>
      <c r="HV243" s="139">
        <v>0</v>
      </c>
      <c r="HW243" s="140">
        <v>0</v>
      </c>
      <c r="HX243" s="140">
        <v>0</v>
      </c>
      <c r="HY243" s="140">
        <v>0</v>
      </c>
      <c r="HZ243" s="140">
        <v>0</v>
      </c>
      <c r="IA243" s="139">
        <v>0</v>
      </c>
      <c r="IB243" s="140">
        <v>0</v>
      </c>
      <c r="IC243" s="140">
        <v>0</v>
      </c>
      <c r="ID243" s="140">
        <v>0</v>
      </c>
      <c r="IE243" s="140">
        <v>0</v>
      </c>
      <c r="IF243" s="139">
        <v>9</v>
      </c>
      <c r="IG243" s="140">
        <v>4</v>
      </c>
      <c r="IH243" s="140">
        <v>0</v>
      </c>
      <c r="II243" s="140">
        <v>0</v>
      </c>
      <c r="IJ243" s="140">
        <v>0</v>
      </c>
      <c r="IK243" s="140">
        <v>1</v>
      </c>
      <c r="IL243" s="140">
        <v>0</v>
      </c>
      <c r="IM243" s="140">
        <v>0</v>
      </c>
      <c r="IN243" s="139">
        <v>1</v>
      </c>
      <c r="IO243" s="140">
        <v>0</v>
      </c>
      <c r="IP243" s="140">
        <v>0</v>
      </c>
      <c r="IQ243" s="140">
        <v>0</v>
      </c>
      <c r="IR243" s="141">
        <v>0</v>
      </c>
      <c r="IS243" s="139">
        <v>1</v>
      </c>
      <c r="IT243" s="141">
        <v>0</v>
      </c>
      <c r="IU243" s="141">
        <v>11</v>
      </c>
      <c r="IV243" s="141">
        <v>2</v>
      </c>
      <c r="IW243" s="180">
        <v>13</v>
      </c>
      <c r="IX243" s="182">
        <v>7.6923076923076927E-2</v>
      </c>
      <c r="IY243" s="182">
        <v>7.6923076923076927E-2</v>
      </c>
      <c r="IZ243" s="183">
        <v>0</v>
      </c>
      <c r="JA243" s="140">
        <v>0</v>
      </c>
      <c r="JB243" s="140">
        <v>0</v>
      </c>
      <c r="JC243" s="1" t="s">
        <v>427</v>
      </c>
      <c r="JD243" s="1" t="s">
        <v>427</v>
      </c>
      <c r="JE243" s="1" t="s">
        <v>427</v>
      </c>
      <c r="JF243" s="1" t="s">
        <v>427</v>
      </c>
      <c r="JG243" s="1">
        <v>0</v>
      </c>
      <c r="JH243" s="1">
        <v>0</v>
      </c>
      <c r="JI243" s="284"/>
      <c r="JM243" s="261"/>
      <c r="JN243" s="262"/>
      <c r="JO243" s="284"/>
      <c r="JP243" s="284"/>
    </row>
    <row r="244" spans="1:276" x14ac:dyDescent="0.25">
      <c r="A244" s="2">
        <f>IF(OR('Table 1'!$L$2="All Regions",'Table 1'!$L$2=" "), 1,IF('Table 1'!$L$2='DATA TEMPLATE 1617'!L244,1,0))</f>
        <v>1</v>
      </c>
      <c r="B244" s="2">
        <f>IF(OR('Table 1'!$L$3="All Disciplines",'Table 1'!$L$3=" "), 1,IF('Table 1'!$L$3='DATA TEMPLATE 1617'!M244,1,0))</f>
        <v>1</v>
      </c>
      <c r="C244" s="2">
        <f>IF(OR('Table 1'!$L$4="All Organisations",'Table 1'!$L$4=" "), 1,IF('Table 1'!$L$4='DATA TEMPLATE 1617'!N244,1,0))</f>
        <v>1</v>
      </c>
      <c r="D244" s="2">
        <f t="shared" si="9"/>
        <v>3</v>
      </c>
      <c r="E244" s="236">
        <f>IF('Table 2'!$L$2="All Diverse Led",$IZ244,IF('Table 2'!$L$2='DATA TEMPLATE 1617'!JG244,4,0))</f>
        <v>0</v>
      </c>
      <c r="F244" s="236">
        <f>IF('Table 2'!$L$2="All Diverse Led",$IZ244,IF('Table 2'!$L$2='DATA TEMPLATE 1617'!JH244,4,0))</f>
        <v>0</v>
      </c>
      <c r="G244" s="237">
        <f t="shared" si="10"/>
        <v>0</v>
      </c>
      <c r="H244" s="1" t="s">
        <v>471</v>
      </c>
      <c r="I244" s="1">
        <v>0</v>
      </c>
      <c r="J244" s="1" t="b">
        <v>0</v>
      </c>
      <c r="K244" s="284">
        <v>242</v>
      </c>
      <c r="L244" t="s">
        <v>446</v>
      </c>
      <c r="M244" t="s">
        <v>438</v>
      </c>
      <c r="N244" s="323" t="s">
        <v>458</v>
      </c>
      <c r="O244" s="76">
        <v>44784</v>
      </c>
      <c r="P244" s="76">
        <v>44864</v>
      </c>
      <c r="Q244" s="76">
        <v>21300</v>
      </c>
      <c r="R244" s="76">
        <v>32000</v>
      </c>
      <c r="S244" s="76">
        <v>10000</v>
      </c>
      <c r="T244" s="76">
        <v>152948</v>
      </c>
      <c r="U244">
        <v>70000</v>
      </c>
      <c r="V244">
        <v>1000</v>
      </c>
      <c r="W244">
        <v>2000</v>
      </c>
      <c r="X244">
        <v>12000</v>
      </c>
      <c r="Y244">
        <v>0</v>
      </c>
      <c r="AB244">
        <v>35000</v>
      </c>
      <c r="AC244">
        <v>12000</v>
      </c>
      <c r="AD244">
        <v>132000</v>
      </c>
      <c r="AE244" s="1">
        <v>24</v>
      </c>
      <c r="AF244" s="1">
        <v>24</v>
      </c>
      <c r="AG244" s="1">
        <v>20972</v>
      </c>
      <c r="AH244" s="253">
        <v>0</v>
      </c>
      <c r="AI244" s="1">
        <v>0</v>
      </c>
      <c r="AJ244" s="1">
        <v>0</v>
      </c>
      <c r="AK244" s="1">
        <v>0</v>
      </c>
      <c r="AL244" s="1">
        <v>0</v>
      </c>
      <c r="AM244" s="1">
        <v>0</v>
      </c>
      <c r="AN244" s="1">
        <v>0</v>
      </c>
      <c r="AO244" s="1">
        <v>0</v>
      </c>
      <c r="AP244" s="1">
        <v>0</v>
      </c>
      <c r="AQ244" s="1">
        <v>13</v>
      </c>
      <c r="AR244" s="1">
        <v>13</v>
      </c>
      <c r="AS244" s="1">
        <v>8160</v>
      </c>
      <c r="AT244" s="253">
        <v>0</v>
      </c>
      <c r="AU244" s="1">
        <v>0</v>
      </c>
      <c r="AV244" s="1">
        <v>0</v>
      </c>
      <c r="AW244" s="1">
        <v>0</v>
      </c>
      <c r="AX244" s="1">
        <v>0</v>
      </c>
      <c r="AY244" s="1">
        <v>0</v>
      </c>
      <c r="AZ244" s="1">
        <v>0</v>
      </c>
      <c r="BA244" s="1">
        <v>0</v>
      </c>
      <c r="BB244" s="1">
        <v>0</v>
      </c>
      <c r="BC244" s="3">
        <v>0</v>
      </c>
      <c r="BD244" s="3">
        <v>0</v>
      </c>
      <c r="BE244" s="3">
        <v>0</v>
      </c>
      <c r="BF244" s="3">
        <v>0</v>
      </c>
      <c r="BG244" s="241">
        <v>13</v>
      </c>
      <c r="BH244" s="242">
        <v>13</v>
      </c>
      <c r="BI244" s="242">
        <v>8160</v>
      </c>
      <c r="BJ244" s="243">
        <v>0</v>
      </c>
      <c r="BK244">
        <v>5</v>
      </c>
      <c r="BL244">
        <v>204</v>
      </c>
      <c r="BM244">
        <v>27500</v>
      </c>
      <c r="BN244" s="255">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s="244">
        <v>0</v>
      </c>
      <c r="CJ244" s="244">
        <v>0</v>
      </c>
      <c r="CK244" s="244">
        <v>0</v>
      </c>
      <c r="CL244" s="244">
        <v>0</v>
      </c>
      <c r="CM244" s="241">
        <v>0</v>
      </c>
      <c r="CN244" s="242">
        <v>0</v>
      </c>
      <c r="CO244" s="242">
        <v>0</v>
      </c>
      <c r="CP244" s="243">
        <v>0</v>
      </c>
      <c r="CQ244" s="1">
        <v>0</v>
      </c>
      <c r="CR244" s="1">
        <v>0</v>
      </c>
      <c r="CS244" s="1">
        <v>0</v>
      </c>
      <c r="CT244" s="1">
        <v>0</v>
      </c>
      <c r="CU244" s="1">
        <v>0</v>
      </c>
      <c r="CV244" s="1">
        <v>0</v>
      </c>
      <c r="CW244" s="1">
        <v>0</v>
      </c>
      <c r="CX244" s="1">
        <v>0</v>
      </c>
      <c r="CY244" s="1">
        <v>0</v>
      </c>
      <c r="CZ244" s="1">
        <v>0</v>
      </c>
      <c r="DA244" s="1">
        <v>0</v>
      </c>
      <c r="DB244" s="1">
        <v>0</v>
      </c>
      <c r="DC244" s="1">
        <v>0</v>
      </c>
      <c r="DD244" s="1">
        <v>0</v>
      </c>
      <c r="DE244" s="1">
        <v>0</v>
      </c>
      <c r="DF244" s="1">
        <v>0</v>
      </c>
      <c r="DG244" s="1">
        <v>0</v>
      </c>
      <c r="DH244" s="1">
        <v>0</v>
      </c>
      <c r="DI244" s="1">
        <v>0</v>
      </c>
      <c r="DJ244" s="1">
        <v>0</v>
      </c>
      <c r="DK244" s="1">
        <v>0</v>
      </c>
      <c r="DL244" s="1">
        <v>0</v>
      </c>
      <c r="DM244" s="1">
        <v>0</v>
      </c>
      <c r="DN244" s="1">
        <v>0</v>
      </c>
      <c r="DO244" s="244">
        <v>0</v>
      </c>
      <c r="DP244" s="244">
        <v>0</v>
      </c>
      <c r="DQ244" s="244">
        <v>0</v>
      </c>
      <c r="DR244" s="244">
        <v>0</v>
      </c>
      <c r="DS244" s="241">
        <v>0</v>
      </c>
      <c r="DT244" s="242">
        <v>0</v>
      </c>
      <c r="DU244" s="242">
        <v>0</v>
      </c>
      <c r="DV244" s="243">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s="244">
        <v>0</v>
      </c>
      <c r="EV244" s="244">
        <v>0</v>
      </c>
      <c r="EW244" s="244">
        <v>0</v>
      </c>
      <c r="EX244" s="244">
        <v>0</v>
      </c>
      <c r="EY244" s="241">
        <v>0</v>
      </c>
      <c r="EZ244" s="242">
        <v>0</v>
      </c>
      <c r="FA244" s="242">
        <v>0</v>
      </c>
      <c r="FB244" s="243">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0</v>
      </c>
      <c r="GO244">
        <v>0</v>
      </c>
      <c r="GP244">
        <v>0</v>
      </c>
      <c r="GQ244">
        <v>0</v>
      </c>
      <c r="GR244">
        <v>0</v>
      </c>
      <c r="GS244">
        <v>0</v>
      </c>
      <c r="GT244">
        <v>0</v>
      </c>
      <c r="GU244">
        <v>0</v>
      </c>
      <c r="GV244">
        <v>0</v>
      </c>
      <c r="GW244">
        <v>0</v>
      </c>
      <c r="GX244">
        <v>0</v>
      </c>
      <c r="GY244">
        <v>0</v>
      </c>
      <c r="GZ244">
        <v>0</v>
      </c>
      <c r="HA244">
        <v>0</v>
      </c>
      <c r="HB244">
        <v>0</v>
      </c>
      <c r="HC244">
        <v>0</v>
      </c>
      <c r="HD244">
        <v>0</v>
      </c>
      <c r="HE244">
        <v>0</v>
      </c>
      <c r="HF244">
        <v>0</v>
      </c>
      <c r="HG244">
        <v>0</v>
      </c>
      <c r="HH244">
        <v>0</v>
      </c>
      <c r="HI244">
        <v>0</v>
      </c>
      <c r="HJ244">
        <v>0</v>
      </c>
      <c r="HK244">
        <v>0</v>
      </c>
      <c r="HL244">
        <v>5</v>
      </c>
      <c r="HM244">
        <v>3</v>
      </c>
      <c r="HN244">
        <v>0</v>
      </c>
      <c r="HO244">
        <v>0</v>
      </c>
      <c r="HP244">
        <v>0</v>
      </c>
      <c r="HQ244" s="139">
        <v>0</v>
      </c>
      <c r="HR244" s="140">
        <v>0</v>
      </c>
      <c r="HS244" s="140">
        <v>0</v>
      </c>
      <c r="HT244" s="140">
        <v>0</v>
      </c>
      <c r="HU244" s="140">
        <v>0</v>
      </c>
      <c r="HV244" s="139">
        <v>0</v>
      </c>
      <c r="HW244" s="140">
        <v>0</v>
      </c>
      <c r="HX244" s="140">
        <v>0</v>
      </c>
      <c r="HY244" s="140">
        <v>0</v>
      </c>
      <c r="HZ244" s="140">
        <v>0</v>
      </c>
      <c r="IA244" s="139">
        <v>0</v>
      </c>
      <c r="IB244" s="140">
        <v>0</v>
      </c>
      <c r="IC244" s="140">
        <v>0</v>
      </c>
      <c r="ID244" s="140">
        <v>0</v>
      </c>
      <c r="IE244" s="140">
        <v>0</v>
      </c>
      <c r="IF244" s="139">
        <v>5</v>
      </c>
      <c r="IG244" s="140">
        <v>3</v>
      </c>
      <c r="IH244" s="140">
        <v>0</v>
      </c>
      <c r="II244" s="140">
        <v>0</v>
      </c>
      <c r="IJ244" s="140">
        <v>0</v>
      </c>
      <c r="IK244" s="140">
        <v>0</v>
      </c>
      <c r="IL244" s="140">
        <v>0</v>
      </c>
      <c r="IM244" s="140">
        <v>0</v>
      </c>
      <c r="IN244" s="139">
        <v>0</v>
      </c>
      <c r="IO244" s="140">
        <v>0</v>
      </c>
      <c r="IP244" s="140">
        <v>0</v>
      </c>
      <c r="IQ244" s="140">
        <v>0</v>
      </c>
      <c r="IR244" s="141">
        <v>0</v>
      </c>
      <c r="IS244" s="139">
        <v>1</v>
      </c>
      <c r="IT244" s="141">
        <v>2</v>
      </c>
      <c r="IU244" s="141">
        <v>8</v>
      </c>
      <c r="IV244" s="141">
        <v>0</v>
      </c>
      <c r="IW244" s="180">
        <v>8</v>
      </c>
      <c r="IX244" s="182">
        <v>0.25</v>
      </c>
      <c r="IY244" s="182">
        <v>0.125</v>
      </c>
      <c r="IZ244" s="183">
        <v>0</v>
      </c>
      <c r="JA244" s="140">
        <v>0</v>
      </c>
      <c r="JB244" s="140">
        <v>0</v>
      </c>
      <c r="JC244" s="1" t="s">
        <v>426</v>
      </c>
      <c r="JD244" s="1" t="s">
        <v>427</v>
      </c>
      <c r="JE244" s="1" t="s">
        <v>427</v>
      </c>
      <c r="JF244" s="1" t="s">
        <v>426</v>
      </c>
      <c r="JG244" s="1">
        <v>0</v>
      </c>
      <c r="JH244" s="1">
        <v>0</v>
      </c>
      <c r="JI244" s="284"/>
      <c r="JM244" s="261"/>
      <c r="JN244" s="262"/>
      <c r="JO244" s="284"/>
      <c r="JP244" s="284"/>
    </row>
    <row r="245" spans="1:276" x14ac:dyDescent="0.25">
      <c r="A245" s="2">
        <f>IF(OR('Table 1'!$L$2="All Regions",'Table 1'!$L$2=" "), 1,IF('Table 1'!$L$2='DATA TEMPLATE 1617'!L245,1,0))</f>
        <v>1</v>
      </c>
      <c r="B245" s="2">
        <f>IF(OR('Table 1'!$L$3="All Disciplines",'Table 1'!$L$3=" "), 1,IF('Table 1'!$L$3='DATA TEMPLATE 1617'!M245,1,0))</f>
        <v>1</v>
      </c>
      <c r="C245" s="2">
        <f>IF(OR('Table 1'!$L$4="All Organisations",'Table 1'!$L$4=" "), 1,IF('Table 1'!$L$4='DATA TEMPLATE 1617'!N245,1,0))</f>
        <v>1</v>
      </c>
      <c r="D245" s="2">
        <f t="shared" si="9"/>
        <v>3</v>
      </c>
      <c r="E245" s="236">
        <f>IF('Table 2'!$L$2="All Diverse Led",$IZ245,IF('Table 2'!$L$2='DATA TEMPLATE 1617'!JG245,4,0))</f>
        <v>0</v>
      </c>
      <c r="F245" s="236">
        <f>IF('Table 2'!$L$2="All Diverse Led",$IZ245,IF('Table 2'!$L$2='DATA TEMPLATE 1617'!JH245,4,0))</f>
        <v>0</v>
      </c>
      <c r="G245" s="237">
        <f t="shared" si="10"/>
        <v>0</v>
      </c>
      <c r="H245" s="1" t="s">
        <v>471</v>
      </c>
      <c r="I245" s="1">
        <v>0</v>
      </c>
      <c r="J245" s="1" t="b">
        <v>0</v>
      </c>
      <c r="K245" s="284">
        <v>243</v>
      </c>
      <c r="L245" t="s">
        <v>446</v>
      </c>
      <c r="M245" t="s">
        <v>440</v>
      </c>
      <c r="N245" s="323" t="s">
        <v>460</v>
      </c>
      <c r="O245" s="76">
        <v>4689887</v>
      </c>
      <c r="P245" s="76">
        <v>1297513</v>
      </c>
      <c r="Q245" s="76">
        <v>309180</v>
      </c>
      <c r="R245" s="76">
        <v>141000</v>
      </c>
      <c r="S245" s="76">
        <v>100000</v>
      </c>
      <c r="T245" s="76">
        <v>6537580</v>
      </c>
      <c r="U245">
        <v>3126791</v>
      </c>
      <c r="V245">
        <v>93323</v>
      </c>
      <c r="W245">
        <v>721681</v>
      </c>
      <c r="X245">
        <v>257787</v>
      </c>
      <c r="Y245">
        <v>54221</v>
      </c>
      <c r="AB245">
        <v>2259399</v>
      </c>
      <c r="AC245">
        <v>0</v>
      </c>
      <c r="AD245">
        <v>6513202</v>
      </c>
      <c r="AE245" s="1">
        <v>289</v>
      </c>
      <c r="AF245" s="1">
        <v>221</v>
      </c>
      <c r="AG245" s="1">
        <v>44625</v>
      </c>
      <c r="AH245" s="1">
        <v>0</v>
      </c>
      <c r="AI245" s="1">
        <v>0</v>
      </c>
      <c r="AJ245" s="1">
        <v>0</v>
      </c>
      <c r="AK245" s="1">
        <v>0</v>
      </c>
      <c r="AL245" s="1">
        <v>0</v>
      </c>
      <c r="AM245" s="1">
        <v>0</v>
      </c>
      <c r="AN245" s="1">
        <v>0</v>
      </c>
      <c r="AO245" s="1">
        <v>0</v>
      </c>
      <c r="AP245" s="1">
        <v>0</v>
      </c>
      <c r="AQ245" s="1">
        <v>40</v>
      </c>
      <c r="AR245" s="1">
        <v>25</v>
      </c>
      <c r="AS245" s="1">
        <v>9153</v>
      </c>
      <c r="AT245" s="1">
        <v>0</v>
      </c>
      <c r="AU245" s="1">
        <v>0</v>
      </c>
      <c r="AV245" s="1">
        <v>0</v>
      </c>
      <c r="AW245" s="1">
        <v>0</v>
      </c>
      <c r="AX245" s="1">
        <v>0</v>
      </c>
      <c r="AY245" s="1">
        <v>0</v>
      </c>
      <c r="AZ245" s="1">
        <v>0</v>
      </c>
      <c r="BA245" s="1">
        <v>0</v>
      </c>
      <c r="BB245" s="1">
        <v>0</v>
      </c>
      <c r="BC245" s="3">
        <v>0</v>
      </c>
      <c r="BD245" s="3">
        <v>0</v>
      </c>
      <c r="BE245" s="3">
        <v>0</v>
      </c>
      <c r="BF245" s="3">
        <v>0</v>
      </c>
      <c r="BG245" s="241">
        <v>40</v>
      </c>
      <c r="BH245" s="242">
        <v>25</v>
      </c>
      <c r="BI245" s="242">
        <v>9153</v>
      </c>
      <c r="BJ245" s="243">
        <v>0</v>
      </c>
      <c r="BK245">
        <v>16</v>
      </c>
      <c r="BL245">
        <v>620</v>
      </c>
      <c r="BM245">
        <v>0</v>
      </c>
      <c r="BN245">
        <v>53993</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s="244">
        <v>0</v>
      </c>
      <c r="CJ245" s="244">
        <v>0</v>
      </c>
      <c r="CK245" s="244">
        <v>0</v>
      </c>
      <c r="CL245" s="244">
        <v>0</v>
      </c>
      <c r="CM245" s="241">
        <v>0</v>
      </c>
      <c r="CN245" s="242">
        <v>0</v>
      </c>
      <c r="CO245" s="242">
        <v>0</v>
      </c>
      <c r="CP245" s="243">
        <v>0</v>
      </c>
      <c r="CQ245" s="1">
        <v>6818</v>
      </c>
      <c r="CR245" s="1">
        <v>361</v>
      </c>
      <c r="CS245" s="1">
        <v>167923</v>
      </c>
      <c r="CT245" s="1">
        <v>0</v>
      </c>
      <c r="CU245" s="1">
        <v>0</v>
      </c>
      <c r="CV245" s="1">
        <v>0</v>
      </c>
      <c r="CW245" s="1">
        <v>0</v>
      </c>
      <c r="CX245" s="1">
        <v>0</v>
      </c>
      <c r="CY245" s="1">
        <v>0</v>
      </c>
      <c r="CZ245" s="1">
        <v>0</v>
      </c>
      <c r="DA245" s="1">
        <v>0</v>
      </c>
      <c r="DB245" s="1">
        <v>0</v>
      </c>
      <c r="DC245" s="1">
        <v>15</v>
      </c>
      <c r="DD245" s="1">
        <v>13</v>
      </c>
      <c r="DE245" s="1">
        <v>31286</v>
      </c>
      <c r="DF245" s="1">
        <v>0</v>
      </c>
      <c r="DG245" s="1">
        <v>0</v>
      </c>
      <c r="DH245" s="1">
        <v>0</v>
      </c>
      <c r="DI245" s="1">
        <v>0</v>
      </c>
      <c r="DJ245" s="1">
        <v>0</v>
      </c>
      <c r="DK245" s="1">
        <v>0</v>
      </c>
      <c r="DL245" s="1">
        <v>0</v>
      </c>
      <c r="DM245" s="1">
        <v>0</v>
      </c>
      <c r="DN245" s="1">
        <v>0</v>
      </c>
      <c r="DO245" s="244">
        <v>0</v>
      </c>
      <c r="DP245" s="244">
        <v>0</v>
      </c>
      <c r="DQ245" s="244">
        <v>0</v>
      </c>
      <c r="DR245" s="244">
        <v>0</v>
      </c>
      <c r="DS245" s="241">
        <v>15</v>
      </c>
      <c r="DT245" s="242">
        <v>13</v>
      </c>
      <c r="DU245" s="242">
        <v>31286</v>
      </c>
      <c r="DV245" s="243">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s="244">
        <v>0</v>
      </c>
      <c r="EV245" s="244">
        <v>0</v>
      </c>
      <c r="EW245" s="244">
        <v>0</v>
      </c>
      <c r="EX245" s="244">
        <v>0</v>
      </c>
      <c r="EY245" s="241">
        <v>0</v>
      </c>
      <c r="EZ245" s="242">
        <v>0</v>
      </c>
      <c r="FA245" s="242">
        <v>0</v>
      </c>
      <c r="FB245" s="243">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2</v>
      </c>
      <c r="FX245">
        <v>2000</v>
      </c>
      <c r="FY245">
        <v>539</v>
      </c>
      <c r="FZ245">
        <v>2000</v>
      </c>
      <c r="GA245">
        <v>0</v>
      </c>
      <c r="GB245">
        <v>0</v>
      </c>
      <c r="GC245">
        <v>3</v>
      </c>
      <c r="GD245">
        <v>3000</v>
      </c>
      <c r="GE245">
        <v>880</v>
      </c>
      <c r="GF245">
        <v>3000</v>
      </c>
      <c r="GG245">
        <v>0</v>
      </c>
      <c r="GH245">
        <v>0</v>
      </c>
      <c r="GI245">
        <v>0</v>
      </c>
      <c r="GJ245">
        <v>0</v>
      </c>
      <c r="GK245">
        <v>0</v>
      </c>
      <c r="GL245">
        <v>0</v>
      </c>
      <c r="GM245">
        <v>2</v>
      </c>
      <c r="GN245">
        <v>40000</v>
      </c>
      <c r="GO245">
        <v>2</v>
      </c>
      <c r="GP245">
        <v>40000</v>
      </c>
      <c r="GQ245">
        <v>0</v>
      </c>
      <c r="GR245">
        <v>0</v>
      </c>
      <c r="GS245">
        <v>0</v>
      </c>
      <c r="GT245">
        <v>0</v>
      </c>
      <c r="GU245">
        <v>0</v>
      </c>
      <c r="GV245">
        <v>0</v>
      </c>
      <c r="GW245">
        <v>65</v>
      </c>
      <c r="GX245">
        <v>12500</v>
      </c>
      <c r="GY245">
        <v>50</v>
      </c>
      <c r="GZ245">
        <v>388715</v>
      </c>
      <c r="HA245">
        <v>0</v>
      </c>
      <c r="HB245">
        <v>0</v>
      </c>
      <c r="HC245">
        <v>0</v>
      </c>
      <c r="HD245">
        <v>0</v>
      </c>
      <c r="HE245">
        <v>0</v>
      </c>
      <c r="HF245">
        <v>0</v>
      </c>
      <c r="HG245">
        <v>0</v>
      </c>
      <c r="HH245">
        <v>0</v>
      </c>
      <c r="HI245">
        <v>0</v>
      </c>
      <c r="HJ245">
        <v>0</v>
      </c>
      <c r="HK245">
        <v>0</v>
      </c>
      <c r="HL245">
        <v>6</v>
      </c>
      <c r="HM245">
        <v>7</v>
      </c>
      <c r="HN245">
        <v>0</v>
      </c>
      <c r="HO245">
        <v>0</v>
      </c>
      <c r="HP245">
        <v>0</v>
      </c>
      <c r="HQ245" s="139">
        <v>6</v>
      </c>
      <c r="HR245" s="140">
        <v>10</v>
      </c>
      <c r="HS245" s="140">
        <v>0</v>
      </c>
      <c r="HT245" s="140">
        <v>0</v>
      </c>
      <c r="HU245" s="140">
        <v>0</v>
      </c>
      <c r="HV245" s="139">
        <v>0</v>
      </c>
      <c r="HW245" s="140">
        <v>0</v>
      </c>
      <c r="HX245" s="140">
        <v>0</v>
      </c>
      <c r="HY245" s="140">
        <v>0</v>
      </c>
      <c r="HZ245" s="140">
        <v>0</v>
      </c>
      <c r="IA245" s="139">
        <v>0</v>
      </c>
      <c r="IB245" s="140">
        <v>0</v>
      </c>
      <c r="IC245" s="140">
        <v>0</v>
      </c>
      <c r="ID245" s="140">
        <v>0</v>
      </c>
      <c r="IE245" s="140">
        <v>0</v>
      </c>
      <c r="IF245" s="139">
        <v>12</v>
      </c>
      <c r="IG245" s="140">
        <v>17</v>
      </c>
      <c r="IH245" s="140">
        <v>0</v>
      </c>
      <c r="II245" s="140">
        <v>0</v>
      </c>
      <c r="IJ245" s="140">
        <v>0</v>
      </c>
      <c r="IK245" s="140">
        <v>2</v>
      </c>
      <c r="IL245" s="140">
        <v>0</v>
      </c>
      <c r="IM245" s="140">
        <v>0</v>
      </c>
      <c r="IN245" s="139">
        <v>2</v>
      </c>
      <c r="IO245" s="140">
        <v>0</v>
      </c>
      <c r="IP245" s="140">
        <v>0</v>
      </c>
      <c r="IQ245" s="140">
        <v>0</v>
      </c>
      <c r="IR245" s="141">
        <v>0</v>
      </c>
      <c r="IS245" s="139">
        <v>0</v>
      </c>
      <c r="IT245" s="141">
        <v>3</v>
      </c>
      <c r="IU245" s="141">
        <v>13</v>
      </c>
      <c r="IV245" s="141">
        <v>16</v>
      </c>
      <c r="IW245" s="180">
        <v>29</v>
      </c>
      <c r="IX245" s="182">
        <v>0.17241379310344829</v>
      </c>
      <c r="IY245" s="182">
        <v>0</v>
      </c>
      <c r="IZ245" s="183">
        <v>0</v>
      </c>
      <c r="JA245" s="140">
        <v>0</v>
      </c>
      <c r="JB245" s="140">
        <v>0</v>
      </c>
      <c r="JC245" s="1" t="s">
        <v>427</v>
      </c>
      <c r="JD245" s="1" t="s">
        <v>427</v>
      </c>
      <c r="JE245" s="1" t="s">
        <v>427</v>
      </c>
      <c r="JF245" s="1" t="s">
        <v>427</v>
      </c>
      <c r="JG245" s="1">
        <v>0</v>
      </c>
      <c r="JH245" s="1">
        <v>0</v>
      </c>
      <c r="JI245" s="284"/>
      <c r="JM245" s="261"/>
      <c r="JN245" s="262"/>
      <c r="JO245" s="284"/>
      <c r="JP245" s="284"/>
    </row>
    <row r="246" spans="1:276" x14ac:dyDescent="0.25">
      <c r="A246" s="2">
        <f>IF(OR('Table 1'!$L$2="All Regions",'Table 1'!$L$2=" "), 1,IF('Table 1'!$L$2='DATA TEMPLATE 1617'!L246,1,0))</f>
        <v>1</v>
      </c>
      <c r="B246" s="2">
        <f>IF(OR('Table 1'!$L$3="All Disciplines",'Table 1'!$L$3=" "), 1,IF('Table 1'!$L$3='DATA TEMPLATE 1617'!M246,1,0))</f>
        <v>1</v>
      </c>
      <c r="C246" s="2">
        <f>IF(OR('Table 1'!$L$4="All Organisations",'Table 1'!$L$4=" "), 1,IF('Table 1'!$L$4='DATA TEMPLATE 1617'!N246,1,0))</f>
        <v>1</v>
      </c>
      <c r="D246" s="2">
        <f t="shared" si="9"/>
        <v>3</v>
      </c>
      <c r="E246" s="236">
        <f>IF('Table 2'!$L$2="All Diverse Led",$IZ246,IF('Table 2'!$L$2='DATA TEMPLATE 1617'!JG246,4,0))</f>
        <v>0</v>
      </c>
      <c r="F246" s="236">
        <f>IF('Table 2'!$L$2="All Diverse Led",$IZ246,IF('Table 2'!$L$2='DATA TEMPLATE 1617'!JH246,4,0))</f>
        <v>0</v>
      </c>
      <c r="G246" s="237">
        <f t="shared" si="10"/>
        <v>0</v>
      </c>
      <c r="H246" s="1" t="s">
        <v>471</v>
      </c>
      <c r="I246" s="1">
        <v>0</v>
      </c>
      <c r="J246" s="1" t="b">
        <v>0</v>
      </c>
      <c r="K246" s="284">
        <v>244</v>
      </c>
      <c r="L246" t="s">
        <v>446</v>
      </c>
      <c r="M246" t="s">
        <v>440</v>
      </c>
      <c r="N246" s="323" t="s">
        <v>460</v>
      </c>
      <c r="O246" s="76">
        <v>521076</v>
      </c>
      <c r="P246" s="76">
        <v>2348315</v>
      </c>
      <c r="Q246" s="76">
        <v>153844</v>
      </c>
      <c r="R246" s="76">
        <v>78746</v>
      </c>
      <c r="S246" s="76">
        <v>0</v>
      </c>
      <c r="T246" s="76">
        <v>3101981</v>
      </c>
      <c r="U246">
        <v>394805</v>
      </c>
      <c r="V246">
        <v>22417</v>
      </c>
      <c r="W246">
        <v>17733</v>
      </c>
      <c r="X246">
        <v>0</v>
      </c>
      <c r="Y246">
        <v>10000</v>
      </c>
      <c r="AB246">
        <v>132736</v>
      </c>
      <c r="AC246">
        <v>0</v>
      </c>
      <c r="AD246">
        <v>577691</v>
      </c>
      <c r="AE246" s="1">
        <v>121</v>
      </c>
      <c r="AF246" s="1">
        <v>121</v>
      </c>
      <c r="AG246" s="1">
        <v>18289</v>
      </c>
      <c r="AH246" s="1">
        <v>0</v>
      </c>
      <c r="AI246" s="1">
        <v>0</v>
      </c>
      <c r="AJ246" s="1">
        <v>0</v>
      </c>
      <c r="AK246" s="1">
        <v>0</v>
      </c>
      <c r="AL246" s="1">
        <v>0</v>
      </c>
      <c r="AM246" s="1">
        <v>0</v>
      </c>
      <c r="AN246" s="1">
        <v>0</v>
      </c>
      <c r="AO246" s="1">
        <v>0</v>
      </c>
      <c r="AP246" s="1">
        <v>0</v>
      </c>
      <c r="AQ246" s="1">
        <v>0</v>
      </c>
      <c r="AR246" s="1">
        <v>0</v>
      </c>
      <c r="AS246" s="1">
        <v>0</v>
      </c>
      <c r="AT246" s="1">
        <v>0</v>
      </c>
      <c r="AU246" s="1">
        <v>0</v>
      </c>
      <c r="AV246" s="1">
        <v>0</v>
      </c>
      <c r="AW246" s="1">
        <v>0</v>
      </c>
      <c r="AX246" s="1">
        <v>0</v>
      </c>
      <c r="AY246" s="1">
        <v>0</v>
      </c>
      <c r="AZ246" s="1">
        <v>0</v>
      </c>
      <c r="BA246" s="1">
        <v>0</v>
      </c>
      <c r="BB246" s="1">
        <v>0</v>
      </c>
      <c r="BC246" s="3">
        <v>0</v>
      </c>
      <c r="BD246" s="3">
        <v>0</v>
      </c>
      <c r="BE246" s="3">
        <v>0</v>
      </c>
      <c r="BF246" s="3">
        <v>0</v>
      </c>
      <c r="BG246" s="241">
        <v>0</v>
      </c>
      <c r="BH246" s="242">
        <v>0</v>
      </c>
      <c r="BI246" s="242">
        <v>0</v>
      </c>
      <c r="BJ246" s="243">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s="244">
        <v>0</v>
      </c>
      <c r="CJ246" s="244">
        <v>0</v>
      </c>
      <c r="CK246" s="244">
        <v>0</v>
      </c>
      <c r="CL246" s="244">
        <v>0</v>
      </c>
      <c r="CM246" s="241">
        <v>0</v>
      </c>
      <c r="CN246" s="242">
        <v>0</v>
      </c>
      <c r="CO246" s="242">
        <v>0</v>
      </c>
      <c r="CP246" s="243">
        <v>0</v>
      </c>
      <c r="CQ246" s="1">
        <v>0</v>
      </c>
      <c r="CR246" s="1">
        <v>0</v>
      </c>
      <c r="CS246" s="1">
        <v>0</v>
      </c>
      <c r="CT246" s="1">
        <v>0</v>
      </c>
      <c r="CU246" s="1">
        <v>0</v>
      </c>
      <c r="CV246" s="1">
        <v>0</v>
      </c>
      <c r="CW246" s="1">
        <v>0</v>
      </c>
      <c r="CX246" s="1">
        <v>0</v>
      </c>
      <c r="CY246" s="1">
        <v>0</v>
      </c>
      <c r="CZ246" s="1">
        <v>0</v>
      </c>
      <c r="DA246" s="1">
        <v>0</v>
      </c>
      <c r="DB246" s="1">
        <v>0</v>
      </c>
      <c r="DC246" s="1">
        <v>0</v>
      </c>
      <c r="DD246" s="1">
        <v>0</v>
      </c>
      <c r="DE246" s="1">
        <v>0</v>
      </c>
      <c r="DF246" s="1">
        <v>0</v>
      </c>
      <c r="DG246" s="1">
        <v>0</v>
      </c>
      <c r="DH246" s="1">
        <v>0</v>
      </c>
      <c r="DI246" s="1">
        <v>0</v>
      </c>
      <c r="DJ246" s="1">
        <v>0</v>
      </c>
      <c r="DK246" s="1">
        <v>0</v>
      </c>
      <c r="DL246" s="1">
        <v>0</v>
      </c>
      <c r="DM246" s="1">
        <v>0</v>
      </c>
      <c r="DN246" s="1">
        <v>0</v>
      </c>
      <c r="DO246" s="244">
        <v>0</v>
      </c>
      <c r="DP246" s="244">
        <v>0</v>
      </c>
      <c r="DQ246" s="244">
        <v>0</v>
      </c>
      <c r="DR246" s="244">
        <v>0</v>
      </c>
      <c r="DS246" s="241">
        <v>0</v>
      </c>
      <c r="DT246" s="242">
        <v>0</v>
      </c>
      <c r="DU246" s="242">
        <v>0</v>
      </c>
      <c r="DV246" s="243">
        <v>0</v>
      </c>
      <c r="DW246">
        <v>3</v>
      </c>
      <c r="DX246">
        <v>8</v>
      </c>
      <c r="DY246">
        <v>14000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s="244">
        <v>0</v>
      </c>
      <c r="EV246" s="244">
        <v>0</v>
      </c>
      <c r="EW246" s="244">
        <v>0</v>
      </c>
      <c r="EX246" s="244">
        <v>0</v>
      </c>
      <c r="EY246" s="241">
        <v>0</v>
      </c>
      <c r="EZ246" s="242">
        <v>0</v>
      </c>
      <c r="FA246" s="242">
        <v>0</v>
      </c>
      <c r="FB246" s="243">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0</v>
      </c>
      <c r="GP246">
        <v>0</v>
      </c>
      <c r="GQ246">
        <v>0</v>
      </c>
      <c r="GR246">
        <v>0</v>
      </c>
      <c r="GS246">
        <v>0</v>
      </c>
      <c r="GT246">
        <v>0</v>
      </c>
      <c r="GU246">
        <v>0</v>
      </c>
      <c r="GV246">
        <v>0</v>
      </c>
      <c r="GW246">
        <v>0</v>
      </c>
      <c r="GX246">
        <v>0</v>
      </c>
      <c r="GY246">
        <v>0</v>
      </c>
      <c r="GZ246">
        <v>0</v>
      </c>
      <c r="HA246">
        <v>0</v>
      </c>
      <c r="HB246">
        <v>0</v>
      </c>
      <c r="HC246">
        <v>0</v>
      </c>
      <c r="HD246">
        <v>0</v>
      </c>
      <c r="HE246">
        <v>0</v>
      </c>
      <c r="HF246">
        <v>0</v>
      </c>
      <c r="HG246">
        <v>0</v>
      </c>
      <c r="HH246">
        <v>0</v>
      </c>
      <c r="HI246">
        <v>0</v>
      </c>
      <c r="HJ246">
        <v>0</v>
      </c>
      <c r="HK246">
        <v>0</v>
      </c>
      <c r="HL246">
        <v>5</v>
      </c>
      <c r="HM246">
        <v>6</v>
      </c>
      <c r="HN246">
        <v>0</v>
      </c>
      <c r="HO246">
        <v>0</v>
      </c>
      <c r="HP246">
        <v>0</v>
      </c>
      <c r="HQ246" s="139">
        <v>0</v>
      </c>
      <c r="HR246" s="140">
        <v>4</v>
      </c>
      <c r="HS246" s="140">
        <v>0</v>
      </c>
      <c r="HT246" s="140">
        <v>0</v>
      </c>
      <c r="HU246" s="140">
        <v>0</v>
      </c>
      <c r="HV246" s="139">
        <v>0</v>
      </c>
      <c r="HW246" s="140">
        <v>0</v>
      </c>
      <c r="HX246" s="140">
        <v>0</v>
      </c>
      <c r="HY246" s="140">
        <v>0</v>
      </c>
      <c r="HZ246" s="140">
        <v>0</v>
      </c>
      <c r="IA246" s="139">
        <v>0</v>
      </c>
      <c r="IB246" s="140">
        <v>0</v>
      </c>
      <c r="IC246" s="140">
        <v>0</v>
      </c>
      <c r="ID246" s="140">
        <v>0</v>
      </c>
      <c r="IE246" s="140">
        <v>0</v>
      </c>
      <c r="IF246" s="139">
        <v>5</v>
      </c>
      <c r="IG246" s="140">
        <v>10</v>
      </c>
      <c r="IH246" s="140">
        <v>0</v>
      </c>
      <c r="II246" s="140">
        <v>0</v>
      </c>
      <c r="IJ246" s="140">
        <v>0</v>
      </c>
      <c r="IK246" s="140">
        <v>0</v>
      </c>
      <c r="IL246" s="140">
        <v>0</v>
      </c>
      <c r="IM246" s="140">
        <v>0</v>
      </c>
      <c r="IN246" s="139">
        <v>0</v>
      </c>
      <c r="IO246" s="140">
        <v>0</v>
      </c>
      <c r="IP246" s="140">
        <v>0</v>
      </c>
      <c r="IQ246" s="140">
        <v>0</v>
      </c>
      <c r="IR246" s="141">
        <v>0</v>
      </c>
      <c r="IS246" s="139">
        <v>0</v>
      </c>
      <c r="IT246" s="141">
        <v>1</v>
      </c>
      <c r="IU246" s="141">
        <v>11</v>
      </c>
      <c r="IV246" s="141">
        <v>4</v>
      </c>
      <c r="IW246" s="180">
        <v>15</v>
      </c>
      <c r="IX246" s="182">
        <v>6.6666666666666666E-2</v>
      </c>
      <c r="IY246" s="182">
        <v>0</v>
      </c>
      <c r="IZ246" s="183">
        <v>0</v>
      </c>
      <c r="JA246" s="140">
        <v>0</v>
      </c>
      <c r="JB246" s="140">
        <v>0</v>
      </c>
      <c r="JC246" s="1" t="s">
        <v>427</v>
      </c>
      <c r="JD246" s="1" t="s">
        <v>427</v>
      </c>
      <c r="JE246" s="1" t="s">
        <v>427</v>
      </c>
      <c r="JF246" s="1" t="s">
        <v>427</v>
      </c>
      <c r="JG246" s="1">
        <v>0</v>
      </c>
      <c r="JH246" s="1">
        <v>0</v>
      </c>
      <c r="JI246" s="284"/>
      <c r="JM246" s="261"/>
      <c r="JN246" s="262"/>
      <c r="JO246" s="284"/>
      <c r="JP246" s="284"/>
    </row>
    <row r="247" spans="1:276" x14ac:dyDescent="0.25">
      <c r="A247" s="2">
        <f>IF(OR('Table 1'!$L$2="All Regions",'Table 1'!$L$2=" "), 1,IF('Table 1'!$L$2='DATA TEMPLATE 1617'!L247,1,0))</f>
        <v>1</v>
      </c>
      <c r="B247" s="2">
        <f>IF(OR('Table 1'!$L$3="All Disciplines",'Table 1'!$L$3=" "), 1,IF('Table 1'!$L$3='DATA TEMPLATE 1617'!M247,1,0))</f>
        <v>1</v>
      </c>
      <c r="C247" s="2">
        <f>IF(OR('Table 1'!$L$4="All Organisations",'Table 1'!$L$4=" "), 1,IF('Table 1'!$L$4='DATA TEMPLATE 1617'!N247,1,0))</f>
        <v>1</v>
      </c>
      <c r="D247" s="2">
        <f t="shared" ref="D247:D305" si="11">SUM(A247:C247)</f>
        <v>3</v>
      </c>
      <c r="E247" s="236">
        <f>IF('Table 2'!$L$2="All Diverse Led",$IZ247,IF('Table 2'!$L$2='DATA TEMPLATE 1617'!JG247,4,0))</f>
        <v>0</v>
      </c>
      <c r="F247" s="236">
        <f>IF('Table 2'!$L$2="All Diverse Led",$IZ247,IF('Table 2'!$L$2='DATA TEMPLATE 1617'!JH247,4,0))</f>
        <v>0</v>
      </c>
      <c r="G247" s="237">
        <f t="shared" si="10"/>
        <v>0</v>
      </c>
      <c r="H247" s="1" t="s">
        <v>471</v>
      </c>
      <c r="I247" s="1">
        <v>0</v>
      </c>
      <c r="J247" s="1" t="b">
        <v>0</v>
      </c>
      <c r="K247" s="284">
        <v>245</v>
      </c>
      <c r="L247" t="s">
        <v>446</v>
      </c>
      <c r="M247" t="s">
        <v>443</v>
      </c>
      <c r="N247" s="323" t="s">
        <v>459</v>
      </c>
      <c r="O247" s="76">
        <v>9600</v>
      </c>
      <c r="P247" s="76">
        <v>95000</v>
      </c>
      <c r="Q247" s="76">
        <v>6972</v>
      </c>
      <c r="R247" s="76">
        <v>54500</v>
      </c>
      <c r="S247" s="76">
        <v>600</v>
      </c>
      <c r="T247" s="76">
        <v>166672</v>
      </c>
      <c r="U247">
        <v>4599</v>
      </c>
      <c r="V247">
        <v>1500</v>
      </c>
      <c r="W247">
        <v>43005</v>
      </c>
      <c r="X247">
        <v>0</v>
      </c>
      <c r="Y247">
        <v>1700</v>
      </c>
      <c r="AB247">
        <v>19890</v>
      </c>
      <c r="AC247">
        <v>94240</v>
      </c>
      <c r="AD247">
        <v>164934</v>
      </c>
      <c r="AE247" s="1">
        <v>10</v>
      </c>
      <c r="AF247" s="1">
        <v>4</v>
      </c>
      <c r="AG247" s="1">
        <v>0</v>
      </c>
      <c r="AH247" s="1">
        <v>1600</v>
      </c>
      <c r="AI247" s="1">
        <v>0</v>
      </c>
      <c r="AJ247" s="1">
        <v>0</v>
      </c>
      <c r="AK247" s="1">
        <v>0</v>
      </c>
      <c r="AL247" s="1">
        <v>0</v>
      </c>
      <c r="AM247" s="1">
        <v>0</v>
      </c>
      <c r="AN247" s="1">
        <v>0</v>
      </c>
      <c r="AO247" s="1">
        <v>0</v>
      </c>
      <c r="AP247" s="1">
        <v>0</v>
      </c>
      <c r="AQ247" s="1">
        <v>10</v>
      </c>
      <c r="AR247" s="1">
        <v>4</v>
      </c>
      <c r="AS247" s="1">
        <v>0</v>
      </c>
      <c r="AT247" s="1">
        <v>1600</v>
      </c>
      <c r="AU247" s="1">
        <v>0</v>
      </c>
      <c r="AV247" s="1">
        <v>0</v>
      </c>
      <c r="AW247" s="1">
        <v>0</v>
      </c>
      <c r="AX247" s="1">
        <v>0</v>
      </c>
      <c r="AY247" s="1">
        <v>0</v>
      </c>
      <c r="AZ247" s="1">
        <v>0</v>
      </c>
      <c r="BA247" s="1">
        <v>0</v>
      </c>
      <c r="BB247" s="1">
        <v>0</v>
      </c>
      <c r="BC247" s="3">
        <v>0</v>
      </c>
      <c r="BD247" s="3">
        <v>0</v>
      </c>
      <c r="BE247" s="3">
        <v>0</v>
      </c>
      <c r="BF247" s="3">
        <v>0</v>
      </c>
      <c r="BG247" s="241">
        <v>10</v>
      </c>
      <c r="BH247" s="242">
        <v>4</v>
      </c>
      <c r="BI247" s="242">
        <v>0</v>
      </c>
      <c r="BJ247" s="243">
        <v>1600</v>
      </c>
      <c r="BK247">
        <v>0</v>
      </c>
      <c r="BL247">
        <v>0</v>
      </c>
      <c r="BM247">
        <v>0</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s="244">
        <v>0</v>
      </c>
      <c r="CJ247" s="244">
        <v>0</v>
      </c>
      <c r="CK247" s="244">
        <v>0</v>
      </c>
      <c r="CL247" s="244">
        <v>0</v>
      </c>
      <c r="CM247" s="241">
        <v>0</v>
      </c>
      <c r="CN247" s="242">
        <v>0</v>
      </c>
      <c r="CO247" s="242">
        <v>0</v>
      </c>
      <c r="CP247" s="243">
        <v>0</v>
      </c>
      <c r="CQ247" s="1">
        <v>0</v>
      </c>
      <c r="CR247" s="1">
        <v>0</v>
      </c>
      <c r="CS247" s="1">
        <v>0</v>
      </c>
      <c r="CT247" s="1">
        <v>0</v>
      </c>
      <c r="CU247" s="1">
        <v>0</v>
      </c>
      <c r="CV247" s="1">
        <v>0</v>
      </c>
      <c r="CW247" s="1">
        <v>0</v>
      </c>
      <c r="CX247" s="1">
        <v>0</v>
      </c>
      <c r="CY247" s="1">
        <v>0</v>
      </c>
      <c r="CZ247" s="1">
        <v>0</v>
      </c>
      <c r="DA247" s="1">
        <v>0</v>
      </c>
      <c r="DB247" s="1">
        <v>0</v>
      </c>
      <c r="DC247" s="1">
        <v>0</v>
      </c>
      <c r="DD247" s="1">
        <v>0</v>
      </c>
      <c r="DE247" s="1">
        <v>0</v>
      </c>
      <c r="DF247" s="1">
        <v>0</v>
      </c>
      <c r="DG247" s="1">
        <v>0</v>
      </c>
      <c r="DH247" s="1">
        <v>0</v>
      </c>
      <c r="DI247" s="1">
        <v>0</v>
      </c>
      <c r="DJ247" s="1">
        <v>0</v>
      </c>
      <c r="DK247" s="1">
        <v>0</v>
      </c>
      <c r="DL247" s="1">
        <v>0</v>
      </c>
      <c r="DM247" s="1">
        <v>0</v>
      </c>
      <c r="DN247" s="1">
        <v>0</v>
      </c>
      <c r="DO247" s="244">
        <v>0</v>
      </c>
      <c r="DP247" s="244">
        <v>0</v>
      </c>
      <c r="DQ247" s="244">
        <v>0</v>
      </c>
      <c r="DR247" s="244">
        <v>0</v>
      </c>
      <c r="DS247" s="241">
        <v>0</v>
      </c>
      <c r="DT247" s="242">
        <v>0</v>
      </c>
      <c r="DU247" s="242">
        <v>0</v>
      </c>
      <c r="DV247" s="243">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s="244">
        <v>0</v>
      </c>
      <c r="EV247" s="244">
        <v>0</v>
      </c>
      <c r="EW247" s="244">
        <v>0</v>
      </c>
      <c r="EX247" s="244">
        <v>0</v>
      </c>
      <c r="EY247" s="241">
        <v>0</v>
      </c>
      <c r="EZ247" s="242">
        <v>0</v>
      </c>
      <c r="FA247" s="242">
        <v>0</v>
      </c>
      <c r="FB247" s="243">
        <v>0</v>
      </c>
      <c r="FC247">
        <v>0</v>
      </c>
      <c r="FD247">
        <v>0</v>
      </c>
      <c r="FE247">
        <v>0</v>
      </c>
      <c r="FF247">
        <v>0</v>
      </c>
      <c r="FG247">
        <v>0</v>
      </c>
      <c r="FH247">
        <v>0</v>
      </c>
      <c r="FI247">
        <v>6</v>
      </c>
      <c r="FJ247">
        <v>5431</v>
      </c>
      <c r="FK247">
        <v>0</v>
      </c>
      <c r="FL247">
        <v>0</v>
      </c>
      <c r="FM247">
        <v>0</v>
      </c>
      <c r="FN247">
        <v>0</v>
      </c>
      <c r="FO247">
        <v>0</v>
      </c>
      <c r="FP247">
        <v>0</v>
      </c>
      <c r="FQ247">
        <v>0</v>
      </c>
      <c r="FR247">
        <v>0</v>
      </c>
      <c r="FS247">
        <v>0</v>
      </c>
      <c r="FT247">
        <v>0</v>
      </c>
      <c r="FU247">
        <v>0</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0</v>
      </c>
      <c r="GO247">
        <v>0</v>
      </c>
      <c r="GP247">
        <v>0</v>
      </c>
      <c r="GQ247">
        <v>0</v>
      </c>
      <c r="GR247">
        <v>0</v>
      </c>
      <c r="GS247">
        <v>0</v>
      </c>
      <c r="GT247">
        <v>0</v>
      </c>
      <c r="GU247">
        <v>0</v>
      </c>
      <c r="GV247">
        <v>0</v>
      </c>
      <c r="GW247">
        <v>0</v>
      </c>
      <c r="GX247">
        <v>0</v>
      </c>
      <c r="GY247">
        <v>0</v>
      </c>
      <c r="GZ247">
        <v>0</v>
      </c>
      <c r="HA247">
        <v>0</v>
      </c>
      <c r="HB247">
        <v>0</v>
      </c>
      <c r="HC247">
        <v>0</v>
      </c>
      <c r="HD247">
        <v>0</v>
      </c>
      <c r="HE247">
        <v>0</v>
      </c>
      <c r="HF247">
        <v>0</v>
      </c>
      <c r="HG247">
        <v>0</v>
      </c>
      <c r="HH247">
        <v>0</v>
      </c>
      <c r="HI247">
        <v>0</v>
      </c>
      <c r="HJ247">
        <v>0</v>
      </c>
      <c r="HK247">
        <v>0</v>
      </c>
      <c r="HL247">
        <v>5</v>
      </c>
      <c r="HM247">
        <v>3</v>
      </c>
      <c r="HN247">
        <v>0</v>
      </c>
      <c r="HO247">
        <v>0</v>
      </c>
      <c r="HP247">
        <v>0</v>
      </c>
      <c r="HQ247" s="139">
        <v>1</v>
      </c>
      <c r="HR247" s="140">
        <v>0</v>
      </c>
      <c r="HS247" s="140">
        <v>0</v>
      </c>
      <c r="HT247" s="140">
        <v>0</v>
      </c>
      <c r="HU247" s="140">
        <v>0</v>
      </c>
      <c r="HV247" s="139">
        <v>0</v>
      </c>
      <c r="HW247" s="140">
        <v>0</v>
      </c>
      <c r="HX247" s="140">
        <v>0</v>
      </c>
      <c r="HY247" s="140">
        <v>0</v>
      </c>
      <c r="HZ247" s="140">
        <v>0</v>
      </c>
      <c r="IA247" s="139">
        <v>0</v>
      </c>
      <c r="IB247" s="140">
        <v>0</v>
      </c>
      <c r="IC247" s="140">
        <v>0</v>
      </c>
      <c r="ID247" s="140">
        <v>0</v>
      </c>
      <c r="IE247" s="140">
        <v>0</v>
      </c>
      <c r="IF247" s="139">
        <v>6</v>
      </c>
      <c r="IG247" s="140">
        <v>3</v>
      </c>
      <c r="IH247" s="140">
        <v>0</v>
      </c>
      <c r="II247" s="140">
        <v>0</v>
      </c>
      <c r="IJ247" s="140">
        <v>0</v>
      </c>
      <c r="IK247" s="140">
        <v>0</v>
      </c>
      <c r="IL247" s="140">
        <v>0</v>
      </c>
      <c r="IM247" s="140">
        <v>0</v>
      </c>
      <c r="IN247" s="139">
        <v>0</v>
      </c>
      <c r="IO247" s="140">
        <v>0</v>
      </c>
      <c r="IP247" s="140">
        <v>0</v>
      </c>
      <c r="IQ247" s="140">
        <v>0</v>
      </c>
      <c r="IR247" s="141">
        <v>0</v>
      </c>
      <c r="IS247" s="139">
        <v>0</v>
      </c>
      <c r="IT247" s="141">
        <v>2</v>
      </c>
      <c r="IU247" s="141">
        <v>8</v>
      </c>
      <c r="IV247" s="141">
        <v>1</v>
      </c>
      <c r="IW247" s="180">
        <v>9</v>
      </c>
      <c r="IX247" s="182">
        <v>0.22222222222222221</v>
      </c>
      <c r="IY247" s="182">
        <v>0</v>
      </c>
      <c r="IZ247" s="183">
        <v>0</v>
      </c>
      <c r="JA247" s="140">
        <v>0</v>
      </c>
      <c r="JB247" s="140">
        <v>0</v>
      </c>
      <c r="JC247" s="1" t="s">
        <v>427</v>
      </c>
      <c r="JD247" s="1" t="s">
        <v>427</v>
      </c>
      <c r="JE247" s="1" t="s">
        <v>427</v>
      </c>
      <c r="JF247" s="1" t="s">
        <v>427</v>
      </c>
      <c r="JG247" s="1">
        <v>0</v>
      </c>
      <c r="JH247" s="1">
        <v>0</v>
      </c>
      <c r="JI247" s="284"/>
      <c r="JM247" s="261"/>
      <c r="JN247" s="262"/>
      <c r="JO247" s="284"/>
      <c r="JP247" s="284"/>
    </row>
    <row r="248" spans="1:276" x14ac:dyDescent="0.25">
      <c r="A248" s="2">
        <f>IF(OR('Table 1'!$L$2="All Regions",'Table 1'!$L$2=" "), 1,IF('Table 1'!$L$2='DATA TEMPLATE 1617'!L248,1,0))</f>
        <v>1</v>
      </c>
      <c r="B248" s="2">
        <f>IF(OR('Table 1'!$L$3="All Disciplines",'Table 1'!$L$3=" "), 1,IF('Table 1'!$L$3='DATA TEMPLATE 1617'!M248,1,0))</f>
        <v>1</v>
      </c>
      <c r="C248" s="2">
        <f>IF(OR('Table 1'!$L$4="All Organisations",'Table 1'!$L$4=" "), 1,IF('Table 1'!$L$4='DATA TEMPLATE 1617'!N248,1,0))</f>
        <v>1</v>
      </c>
      <c r="D248" s="2">
        <f t="shared" si="11"/>
        <v>3</v>
      </c>
      <c r="E248" s="236">
        <f>IF('Table 2'!$L$2="All Diverse Led",$IZ248,IF('Table 2'!$L$2='DATA TEMPLATE 1617'!JG248,4,0))</f>
        <v>0</v>
      </c>
      <c r="F248" s="236">
        <f>IF('Table 2'!$L$2="All Diverse Led",$IZ248,IF('Table 2'!$L$2='DATA TEMPLATE 1617'!JH248,4,0))</f>
        <v>0</v>
      </c>
      <c r="G248" s="237">
        <f t="shared" si="10"/>
        <v>0</v>
      </c>
      <c r="H248" s="1" t="s">
        <v>471</v>
      </c>
      <c r="I248" s="1">
        <v>0</v>
      </c>
      <c r="J248" s="1" t="b">
        <v>0</v>
      </c>
      <c r="K248" s="284">
        <v>246</v>
      </c>
      <c r="L248" t="s">
        <v>446</v>
      </c>
      <c r="M248" t="s">
        <v>436</v>
      </c>
      <c r="N248" s="323" t="s">
        <v>459</v>
      </c>
      <c r="O248" s="76">
        <v>118707</v>
      </c>
      <c r="P248" s="76">
        <v>197693</v>
      </c>
      <c r="Q248" s="76">
        <v>0</v>
      </c>
      <c r="R248" s="76">
        <v>10000</v>
      </c>
      <c r="S248" s="76">
        <v>0</v>
      </c>
      <c r="T248" s="76">
        <v>326400</v>
      </c>
      <c r="U248">
        <v>203304</v>
      </c>
      <c r="V248">
        <v>0</v>
      </c>
      <c r="W248">
        <v>0</v>
      </c>
      <c r="X248">
        <v>13849</v>
      </c>
      <c r="Y248">
        <v>26500</v>
      </c>
      <c r="AB248">
        <v>95500</v>
      </c>
      <c r="AC248">
        <v>0</v>
      </c>
      <c r="AD248">
        <v>339153</v>
      </c>
      <c r="AE248" s="1">
        <v>0</v>
      </c>
      <c r="AF248" s="1">
        <v>0</v>
      </c>
      <c r="AG248" s="1">
        <v>0</v>
      </c>
      <c r="AH248" s="1">
        <v>0</v>
      </c>
      <c r="AI248" s="1">
        <v>0</v>
      </c>
      <c r="AJ248" s="1">
        <v>0</v>
      </c>
      <c r="AK248" s="1">
        <v>0</v>
      </c>
      <c r="AL248" s="1">
        <v>0</v>
      </c>
      <c r="AM248" s="1">
        <v>0</v>
      </c>
      <c r="AN248" s="1">
        <v>0</v>
      </c>
      <c r="AO248" s="1">
        <v>0</v>
      </c>
      <c r="AP248" s="1">
        <v>0</v>
      </c>
      <c r="AQ248" s="1">
        <v>0</v>
      </c>
      <c r="AR248" s="1">
        <v>0</v>
      </c>
      <c r="AS248" s="1">
        <v>0</v>
      </c>
      <c r="AT248" s="1">
        <v>0</v>
      </c>
      <c r="AU248" s="1">
        <v>0</v>
      </c>
      <c r="AV248" s="1">
        <v>0</v>
      </c>
      <c r="AW248" s="1">
        <v>0</v>
      </c>
      <c r="AX248" s="1">
        <v>0</v>
      </c>
      <c r="AY248" s="1">
        <v>0</v>
      </c>
      <c r="AZ248" s="1">
        <v>0</v>
      </c>
      <c r="BA248" s="1">
        <v>0</v>
      </c>
      <c r="BB248" s="1">
        <v>0</v>
      </c>
      <c r="BC248" s="3">
        <v>0</v>
      </c>
      <c r="BD248" s="3">
        <v>0</v>
      </c>
      <c r="BE248" s="3">
        <v>0</v>
      </c>
      <c r="BF248" s="3">
        <v>0</v>
      </c>
      <c r="BG248" s="241">
        <v>0</v>
      </c>
      <c r="BH248" s="242">
        <v>0</v>
      </c>
      <c r="BI248" s="242">
        <v>0</v>
      </c>
      <c r="BJ248" s="243">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s="244">
        <v>0</v>
      </c>
      <c r="CJ248" s="244">
        <v>0</v>
      </c>
      <c r="CK248" s="244">
        <v>0</v>
      </c>
      <c r="CL248" s="244">
        <v>0</v>
      </c>
      <c r="CM248" s="241">
        <v>0</v>
      </c>
      <c r="CN248" s="242">
        <v>0</v>
      </c>
      <c r="CO248" s="242">
        <v>0</v>
      </c>
      <c r="CP248" s="243">
        <v>0</v>
      </c>
      <c r="CQ248" s="1">
        <v>0</v>
      </c>
      <c r="CR248" s="1">
        <v>0</v>
      </c>
      <c r="CS248" s="1">
        <v>0</v>
      </c>
      <c r="CT248" s="1">
        <v>0</v>
      </c>
      <c r="CU248" s="1">
        <v>0</v>
      </c>
      <c r="CV248" s="1">
        <v>0</v>
      </c>
      <c r="CW248" s="1">
        <v>0</v>
      </c>
      <c r="CX248" s="1">
        <v>0</v>
      </c>
      <c r="CY248" s="1">
        <v>0</v>
      </c>
      <c r="CZ248" s="1">
        <v>0</v>
      </c>
      <c r="DA248" s="1">
        <v>0</v>
      </c>
      <c r="DB248" s="1">
        <v>0</v>
      </c>
      <c r="DC248" s="1">
        <v>0</v>
      </c>
      <c r="DD248" s="1">
        <v>0</v>
      </c>
      <c r="DE248" s="1">
        <v>0</v>
      </c>
      <c r="DF248" s="1">
        <v>0</v>
      </c>
      <c r="DG248" s="1">
        <v>0</v>
      </c>
      <c r="DH248" s="1">
        <v>0</v>
      </c>
      <c r="DI248" s="1">
        <v>0</v>
      </c>
      <c r="DJ248" s="1">
        <v>0</v>
      </c>
      <c r="DK248" s="1">
        <v>0</v>
      </c>
      <c r="DL248" s="1">
        <v>0</v>
      </c>
      <c r="DM248" s="1">
        <v>0</v>
      </c>
      <c r="DN248" s="1">
        <v>0</v>
      </c>
      <c r="DO248" s="244">
        <v>0</v>
      </c>
      <c r="DP248" s="244">
        <v>0</v>
      </c>
      <c r="DQ248" s="244">
        <v>0</v>
      </c>
      <c r="DR248" s="244">
        <v>0</v>
      </c>
      <c r="DS248" s="241">
        <v>0</v>
      </c>
      <c r="DT248" s="242">
        <v>0</v>
      </c>
      <c r="DU248" s="242">
        <v>0</v>
      </c>
      <c r="DV248" s="243">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s="244">
        <v>0</v>
      </c>
      <c r="EV248" s="244">
        <v>0</v>
      </c>
      <c r="EW248" s="244">
        <v>0</v>
      </c>
      <c r="EX248" s="244">
        <v>0</v>
      </c>
      <c r="EY248" s="241">
        <v>0</v>
      </c>
      <c r="EZ248" s="242">
        <v>0</v>
      </c>
      <c r="FA248" s="242">
        <v>0</v>
      </c>
      <c r="FB248" s="243">
        <v>0</v>
      </c>
      <c r="FC248">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0</v>
      </c>
      <c r="FY248">
        <v>0</v>
      </c>
      <c r="FZ248">
        <v>0</v>
      </c>
      <c r="GA248">
        <v>0</v>
      </c>
      <c r="GB248">
        <v>0</v>
      </c>
      <c r="GC248">
        <v>0</v>
      </c>
      <c r="GD248">
        <v>0</v>
      </c>
      <c r="GE248">
        <v>0</v>
      </c>
      <c r="GF248">
        <v>0</v>
      </c>
      <c r="GG248">
        <v>0</v>
      </c>
      <c r="GH248">
        <v>0</v>
      </c>
      <c r="GI248">
        <v>0</v>
      </c>
      <c r="GJ248">
        <v>0</v>
      </c>
      <c r="GK248">
        <v>0</v>
      </c>
      <c r="GL248">
        <v>0</v>
      </c>
      <c r="GM248">
        <v>5</v>
      </c>
      <c r="GN248">
        <v>100</v>
      </c>
      <c r="GO248">
        <v>1</v>
      </c>
      <c r="GP248">
        <v>100</v>
      </c>
      <c r="GQ248">
        <v>0</v>
      </c>
      <c r="GR248">
        <v>0</v>
      </c>
      <c r="GS248">
        <v>0</v>
      </c>
      <c r="GT248">
        <v>0</v>
      </c>
      <c r="GU248">
        <v>0</v>
      </c>
      <c r="GV248">
        <v>0</v>
      </c>
      <c r="GW248">
        <v>0</v>
      </c>
      <c r="GX248">
        <v>0</v>
      </c>
      <c r="GY248">
        <v>0</v>
      </c>
      <c r="GZ248">
        <v>0</v>
      </c>
      <c r="HA248">
        <v>0</v>
      </c>
      <c r="HB248">
        <v>0</v>
      </c>
      <c r="HC248">
        <v>0</v>
      </c>
      <c r="HD248">
        <v>0</v>
      </c>
      <c r="HE248">
        <v>0</v>
      </c>
      <c r="HF248">
        <v>0</v>
      </c>
      <c r="HG248">
        <v>0</v>
      </c>
      <c r="HH248">
        <v>0</v>
      </c>
      <c r="HI248">
        <v>0</v>
      </c>
      <c r="HJ248">
        <v>0</v>
      </c>
      <c r="HK248">
        <v>0</v>
      </c>
      <c r="HL248">
        <v>2</v>
      </c>
      <c r="HM248">
        <v>6</v>
      </c>
      <c r="HN248">
        <v>0</v>
      </c>
      <c r="HO248">
        <v>0</v>
      </c>
      <c r="HP248">
        <v>0</v>
      </c>
      <c r="HQ248" s="139">
        <v>1</v>
      </c>
      <c r="HR248" s="140">
        <v>1</v>
      </c>
      <c r="HS248" s="140">
        <v>0</v>
      </c>
      <c r="HT248" s="140">
        <v>0</v>
      </c>
      <c r="HU248" s="140">
        <v>0</v>
      </c>
      <c r="HV248" s="139">
        <v>0</v>
      </c>
      <c r="HW248" s="140">
        <v>0</v>
      </c>
      <c r="HX248" s="140">
        <v>0</v>
      </c>
      <c r="HY248" s="140">
        <v>0</v>
      </c>
      <c r="HZ248" s="140">
        <v>0</v>
      </c>
      <c r="IA248" s="139">
        <v>0</v>
      </c>
      <c r="IB248" s="140">
        <v>0</v>
      </c>
      <c r="IC248" s="140">
        <v>0</v>
      </c>
      <c r="ID248" s="140">
        <v>0</v>
      </c>
      <c r="IE248" s="140">
        <v>0</v>
      </c>
      <c r="IF248" s="139">
        <v>3</v>
      </c>
      <c r="IG248" s="140">
        <v>7</v>
      </c>
      <c r="IH248" s="140">
        <v>0</v>
      </c>
      <c r="II248" s="140">
        <v>0</v>
      </c>
      <c r="IJ248" s="140">
        <v>0</v>
      </c>
      <c r="IK248" s="140">
        <v>0</v>
      </c>
      <c r="IL248" s="140">
        <v>0</v>
      </c>
      <c r="IM248" s="140">
        <v>0</v>
      </c>
      <c r="IN248" s="139">
        <v>0</v>
      </c>
      <c r="IO248" s="140">
        <v>0</v>
      </c>
      <c r="IP248" s="140">
        <v>0</v>
      </c>
      <c r="IQ248" s="140">
        <v>0</v>
      </c>
      <c r="IR248" s="141">
        <v>0</v>
      </c>
      <c r="IS248" s="139">
        <v>0</v>
      </c>
      <c r="IT248" s="141">
        <v>0</v>
      </c>
      <c r="IU248" s="141">
        <v>8</v>
      </c>
      <c r="IV248" s="141">
        <v>2</v>
      </c>
      <c r="IW248" s="180">
        <v>10</v>
      </c>
      <c r="IX248" s="182">
        <v>0</v>
      </c>
      <c r="IY248" s="182">
        <v>0</v>
      </c>
      <c r="IZ248" s="183">
        <v>0</v>
      </c>
      <c r="JA248" s="140">
        <v>0</v>
      </c>
      <c r="JB248" s="140">
        <v>0</v>
      </c>
      <c r="JC248" s="1" t="s">
        <v>427</v>
      </c>
      <c r="JD248" s="1" t="s">
        <v>427</v>
      </c>
      <c r="JE248" s="1" t="s">
        <v>427</v>
      </c>
      <c r="JF248" s="1" t="s">
        <v>427</v>
      </c>
      <c r="JG248" s="1">
        <v>0</v>
      </c>
      <c r="JH248" s="1">
        <v>0</v>
      </c>
      <c r="JI248" s="284"/>
      <c r="JM248" s="261"/>
      <c r="JN248" s="262"/>
      <c r="JO248" s="284"/>
      <c r="JP248" s="284"/>
    </row>
    <row r="249" spans="1:276" x14ac:dyDescent="0.25">
      <c r="A249" s="2">
        <f>IF(OR('Table 1'!$L$2="All Regions",'Table 1'!$L$2=" "), 1,IF('Table 1'!$L$2='DATA TEMPLATE 1617'!L249,1,0))</f>
        <v>1</v>
      </c>
      <c r="B249" s="2">
        <f>IF(OR('Table 1'!$L$3="All Disciplines",'Table 1'!$L$3=" "), 1,IF('Table 1'!$L$3='DATA TEMPLATE 1617'!M249,1,0))</f>
        <v>1</v>
      </c>
      <c r="C249" s="2">
        <f>IF(OR('Table 1'!$L$4="All Organisations",'Table 1'!$L$4=" "), 1,IF('Table 1'!$L$4='DATA TEMPLATE 1617'!N249,1,0))</f>
        <v>1</v>
      </c>
      <c r="D249" s="2">
        <f t="shared" si="11"/>
        <v>3</v>
      </c>
      <c r="E249" s="236">
        <f>IF('Table 2'!$L$2="All Diverse Led",$IZ249,IF('Table 2'!$L$2='DATA TEMPLATE 1617'!JG249,4,0))</f>
        <v>2</v>
      </c>
      <c r="F249" s="236">
        <f>IF('Table 2'!$L$2="All Diverse Led",$IZ249,IF('Table 2'!$L$2='DATA TEMPLATE 1617'!JH249,4,0))</f>
        <v>2</v>
      </c>
      <c r="G249" s="237">
        <f t="shared" si="10"/>
        <v>4</v>
      </c>
      <c r="H249" s="1" t="s">
        <v>471</v>
      </c>
      <c r="I249" s="1">
        <v>0</v>
      </c>
      <c r="J249" s="1" t="b">
        <v>0</v>
      </c>
      <c r="K249" s="284">
        <v>247</v>
      </c>
      <c r="L249" t="s">
        <v>446</v>
      </c>
      <c r="M249" t="s">
        <v>442</v>
      </c>
      <c r="N249" s="323" t="s">
        <v>458</v>
      </c>
      <c r="O249" s="76">
        <v>14132</v>
      </c>
      <c r="P249" s="76">
        <v>94247</v>
      </c>
      <c r="Q249" s="76">
        <v>181</v>
      </c>
      <c r="R249" s="76">
        <v>692</v>
      </c>
      <c r="S249" s="76">
        <v>84428</v>
      </c>
      <c r="T249" s="76">
        <v>193680</v>
      </c>
      <c r="U249">
        <v>134805</v>
      </c>
      <c r="V249">
        <v>945</v>
      </c>
      <c r="W249">
        <v>0</v>
      </c>
      <c r="X249">
        <v>0</v>
      </c>
      <c r="Y249">
        <v>1926</v>
      </c>
      <c r="AB249">
        <v>33107</v>
      </c>
      <c r="AC249">
        <v>6196</v>
      </c>
      <c r="AD249">
        <v>176979</v>
      </c>
      <c r="AE249" s="1">
        <v>2</v>
      </c>
      <c r="AF249" s="1">
        <v>2</v>
      </c>
      <c r="AG249" s="1">
        <v>192</v>
      </c>
      <c r="AH249" s="1">
        <v>215</v>
      </c>
      <c r="AI249" s="1">
        <v>0</v>
      </c>
      <c r="AJ249" s="1">
        <v>0</v>
      </c>
      <c r="AK249" s="1">
        <v>0</v>
      </c>
      <c r="AL249" s="1">
        <v>0</v>
      </c>
      <c r="AM249" s="1">
        <v>0</v>
      </c>
      <c r="AN249" s="1">
        <v>0</v>
      </c>
      <c r="AO249" s="1">
        <v>0</v>
      </c>
      <c r="AP249" s="1">
        <v>0</v>
      </c>
      <c r="AQ249" s="1">
        <v>0</v>
      </c>
      <c r="AR249" s="1">
        <v>0</v>
      </c>
      <c r="AS249" s="1">
        <v>0</v>
      </c>
      <c r="AT249" s="1">
        <v>0</v>
      </c>
      <c r="AU249" s="1">
        <v>0</v>
      </c>
      <c r="AV249" s="1">
        <v>0</v>
      </c>
      <c r="AW249" s="1">
        <v>0</v>
      </c>
      <c r="AX249" s="1">
        <v>0</v>
      </c>
      <c r="AY249" s="1">
        <v>0</v>
      </c>
      <c r="AZ249" s="1">
        <v>0</v>
      </c>
      <c r="BA249" s="1">
        <v>0</v>
      </c>
      <c r="BB249" s="1">
        <v>0</v>
      </c>
      <c r="BC249" s="3">
        <v>0</v>
      </c>
      <c r="BD249" s="3">
        <v>0</v>
      </c>
      <c r="BE249" s="3">
        <v>0</v>
      </c>
      <c r="BF249" s="3">
        <v>0</v>
      </c>
      <c r="BG249" s="241">
        <v>0</v>
      </c>
      <c r="BH249" s="242">
        <v>0</v>
      </c>
      <c r="BI249" s="242">
        <v>0</v>
      </c>
      <c r="BJ249" s="243">
        <v>0</v>
      </c>
      <c r="BK249">
        <v>1</v>
      </c>
      <c r="BL249">
        <v>1</v>
      </c>
      <c r="BM249">
        <v>50</v>
      </c>
      <c r="BN249">
        <v>100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s="244">
        <v>0</v>
      </c>
      <c r="CJ249" s="244">
        <v>0</v>
      </c>
      <c r="CK249" s="244">
        <v>0</v>
      </c>
      <c r="CL249" s="244">
        <v>0</v>
      </c>
      <c r="CM249" s="241">
        <v>0</v>
      </c>
      <c r="CN249" s="242">
        <v>0</v>
      </c>
      <c r="CO249" s="242">
        <v>0</v>
      </c>
      <c r="CP249" s="243">
        <v>0</v>
      </c>
      <c r="CQ249" s="1">
        <v>0</v>
      </c>
      <c r="CR249" s="1">
        <v>0</v>
      </c>
      <c r="CS249" s="1">
        <v>0</v>
      </c>
      <c r="CT249" s="1">
        <v>0</v>
      </c>
      <c r="CU249" s="1">
        <v>0</v>
      </c>
      <c r="CV249" s="1">
        <v>0</v>
      </c>
      <c r="CW249" s="1">
        <v>0</v>
      </c>
      <c r="CX249" s="1">
        <v>0</v>
      </c>
      <c r="CY249" s="1">
        <v>0</v>
      </c>
      <c r="CZ249" s="1">
        <v>0</v>
      </c>
      <c r="DA249" s="1">
        <v>0</v>
      </c>
      <c r="DB249" s="1">
        <v>0</v>
      </c>
      <c r="DC249" s="1">
        <v>0</v>
      </c>
      <c r="DD249" s="1">
        <v>0</v>
      </c>
      <c r="DE249" s="1">
        <v>0</v>
      </c>
      <c r="DF249" s="1">
        <v>0</v>
      </c>
      <c r="DG249" s="1">
        <v>0</v>
      </c>
      <c r="DH249" s="1">
        <v>0</v>
      </c>
      <c r="DI249" s="1">
        <v>0</v>
      </c>
      <c r="DJ249" s="1">
        <v>0</v>
      </c>
      <c r="DK249" s="1">
        <v>0</v>
      </c>
      <c r="DL249" s="1">
        <v>0</v>
      </c>
      <c r="DM249" s="1">
        <v>0</v>
      </c>
      <c r="DN249" s="1">
        <v>0</v>
      </c>
      <c r="DO249" s="244">
        <v>0</v>
      </c>
      <c r="DP249" s="244">
        <v>0</v>
      </c>
      <c r="DQ249" s="244">
        <v>0</v>
      </c>
      <c r="DR249" s="244">
        <v>0</v>
      </c>
      <c r="DS249" s="241">
        <v>0</v>
      </c>
      <c r="DT249" s="242">
        <v>0</v>
      </c>
      <c r="DU249" s="242">
        <v>0</v>
      </c>
      <c r="DV249" s="243">
        <v>0</v>
      </c>
      <c r="DW249">
        <v>1</v>
      </c>
      <c r="DX249">
        <v>1</v>
      </c>
      <c r="DY249">
        <v>157</v>
      </c>
      <c r="DZ249">
        <v>180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s="244">
        <v>0</v>
      </c>
      <c r="EV249" s="244">
        <v>0</v>
      </c>
      <c r="EW249" s="244">
        <v>0</v>
      </c>
      <c r="EX249" s="244">
        <v>0</v>
      </c>
      <c r="EY249" s="241">
        <v>0</v>
      </c>
      <c r="EZ249" s="242">
        <v>0</v>
      </c>
      <c r="FA249" s="242">
        <v>0</v>
      </c>
      <c r="FB249" s="243">
        <v>0</v>
      </c>
      <c r="FC249">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1</v>
      </c>
      <c r="FX249">
        <v>200</v>
      </c>
      <c r="FY249">
        <v>14</v>
      </c>
      <c r="FZ249">
        <v>0</v>
      </c>
      <c r="GA249">
        <v>0</v>
      </c>
      <c r="GB249">
        <v>0</v>
      </c>
      <c r="GC249">
        <v>0</v>
      </c>
      <c r="GD249">
        <v>0</v>
      </c>
      <c r="GE249">
        <v>0</v>
      </c>
      <c r="GF249">
        <v>0</v>
      </c>
      <c r="GG249">
        <v>0</v>
      </c>
      <c r="GH249">
        <v>0</v>
      </c>
      <c r="GI249">
        <v>1</v>
      </c>
      <c r="GJ249">
        <v>8</v>
      </c>
      <c r="GK249">
        <v>0</v>
      </c>
      <c r="GL249">
        <v>0</v>
      </c>
      <c r="GM249">
        <v>0</v>
      </c>
      <c r="GN249">
        <v>0</v>
      </c>
      <c r="GO249">
        <v>0</v>
      </c>
      <c r="GP249">
        <v>0</v>
      </c>
      <c r="GQ249">
        <v>0</v>
      </c>
      <c r="GR249">
        <v>0</v>
      </c>
      <c r="GS249">
        <v>0</v>
      </c>
      <c r="GT249">
        <v>0</v>
      </c>
      <c r="GU249">
        <v>0</v>
      </c>
      <c r="GV249">
        <v>0</v>
      </c>
      <c r="GW249">
        <v>0</v>
      </c>
      <c r="GX249">
        <v>0</v>
      </c>
      <c r="GY249">
        <v>0</v>
      </c>
      <c r="GZ249">
        <v>0</v>
      </c>
      <c r="HA249">
        <v>0</v>
      </c>
      <c r="HB249">
        <v>0</v>
      </c>
      <c r="HC249">
        <v>1</v>
      </c>
      <c r="HD249">
        <v>0</v>
      </c>
      <c r="HE249">
        <v>1</v>
      </c>
      <c r="HF249">
        <v>0</v>
      </c>
      <c r="HG249">
        <v>0</v>
      </c>
      <c r="HH249">
        <v>0</v>
      </c>
      <c r="HI249">
        <v>0</v>
      </c>
      <c r="HJ249">
        <v>0</v>
      </c>
      <c r="HK249">
        <v>0</v>
      </c>
      <c r="HL249">
        <v>4</v>
      </c>
      <c r="HM249">
        <v>1</v>
      </c>
      <c r="HN249">
        <v>0</v>
      </c>
      <c r="HO249">
        <v>0</v>
      </c>
      <c r="HP249">
        <v>0</v>
      </c>
      <c r="HQ249" s="139">
        <v>1</v>
      </c>
      <c r="HR249" s="140">
        <v>1</v>
      </c>
      <c r="HS249" s="140">
        <v>0</v>
      </c>
      <c r="HT249" s="140">
        <v>0</v>
      </c>
      <c r="HU249" s="140">
        <v>0</v>
      </c>
      <c r="HV249" s="139">
        <v>0</v>
      </c>
      <c r="HW249" s="140">
        <v>0</v>
      </c>
      <c r="HX249" s="140">
        <v>0</v>
      </c>
      <c r="HY249" s="140">
        <v>0</v>
      </c>
      <c r="HZ249" s="140">
        <v>0</v>
      </c>
      <c r="IA249" s="139">
        <v>0</v>
      </c>
      <c r="IB249" s="140">
        <v>0</v>
      </c>
      <c r="IC249" s="140">
        <v>0</v>
      </c>
      <c r="ID249" s="140">
        <v>0</v>
      </c>
      <c r="IE249" s="140">
        <v>0</v>
      </c>
      <c r="IF249" s="139">
        <v>5</v>
      </c>
      <c r="IG249" s="140">
        <v>2</v>
      </c>
      <c r="IH249" s="140">
        <v>0</v>
      </c>
      <c r="II249" s="140">
        <v>0</v>
      </c>
      <c r="IJ249" s="140">
        <v>0</v>
      </c>
      <c r="IK249" s="140">
        <v>2</v>
      </c>
      <c r="IL249" s="140">
        <v>0</v>
      </c>
      <c r="IM249" s="140">
        <v>0</v>
      </c>
      <c r="IN249" s="139">
        <v>2</v>
      </c>
      <c r="IO249" s="140">
        <v>0</v>
      </c>
      <c r="IP249" s="140">
        <v>0</v>
      </c>
      <c r="IQ249" s="140">
        <v>0</v>
      </c>
      <c r="IR249" s="141">
        <v>0</v>
      </c>
      <c r="IS249" s="139">
        <v>1</v>
      </c>
      <c r="IT249" s="141">
        <v>4</v>
      </c>
      <c r="IU249" s="141">
        <v>5</v>
      </c>
      <c r="IV249" s="141">
        <v>2</v>
      </c>
      <c r="IW249" s="180">
        <v>7</v>
      </c>
      <c r="IX249" s="182">
        <v>0.8571428571428571</v>
      </c>
      <c r="IY249" s="182">
        <v>0.14285714285714285</v>
      </c>
      <c r="IZ249" s="183">
        <v>2</v>
      </c>
      <c r="JA249" s="140" t="s">
        <v>541</v>
      </c>
      <c r="JB249" s="140">
        <v>0</v>
      </c>
      <c r="JC249" s="1" t="s">
        <v>426</v>
      </c>
      <c r="JD249" s="1" t="s">
        <v>426</v>
      </c>
      <c r="JE249" s="1" t="s">
        <v>427</v>
      </c>
      <c r="JF249" s="1" t="s">
        <v>426</v>
      </c>
      <c r="JG249" s="140" t="s">
        <v>541</v>
      </c>
      <c r="JH249" s="1">
        <v>0</v>
      </c>
      <c r="JI249" s="284"/>
      <c r="JM249" s="261"/>
      <c r="JN249" s="262"/>
      <c r="JO249" s="284"/>
      <c r="JP249" s="284"/>
    </row>
    <row r="250" spans="1:276" x14ac:dyDescent="0.25">
      <c r="A250" s="2">
        <f>IF(OR('Table 1'!$L$2="All Regions",'Table 1'!$L$2=" "), 1,IF('Table 1'!$L$2='DATA TEMPLATE 1617'!L250,1,0))</f>
        <v>1</v>
      </c>
      <c r="B250" s="2">
        <f>IF(OR('Table 1'!$L$3="All Disciplines",'Table 1'!$L$3=" "), 1,IF('Table 1'!$L$3='DATA TEMPLATE 1617'!M250,1,0))</f>
        <v>1</v>
      </c>
      <c r="C250" s="2">
        <f>IF(OR('Table 1'!$L$4="All Organisations",'Table 1'!$L$4=" "), 1,IF('Table 1'!$L$4='DATA TEMPLATE 1617'!N250,1,0))</f>
        <v>1</v>
      </c>
      <c r="D250" s="2">
        <f t="shared" si="11"/>
        <v>3</v>
      </c>
      <c r="E250" s="236">
        <f>IF('Table 2'!$L$2="All Diverse Led",$IZ250,IF('Table 2'!$L$2='DATA TEMPLATE 1617'!JG250,4,0))</f>
        <v>0</v>
      </c>
      <c r="F250" s="236">
        <f>IF('Table 2'!$L$2="All Diverse Led",$IZ250,IF('Table 2'!$L$2='DATA TEMPLATE 1617'!JH250,4,0))</f>
        <v>0</v>
      </c>
      <c r="G250" s="237">
        <f t="shared" si="10"/>
        <v>0</v>
      </c>
      <c r="H250" s="1" t="s">
        <v>471</v>
      </c>
      <c r="I250" s="1">
        <v>0</v>
      </c>
      <c r="J250" s="1" t="b">
        <v>0</v>
      </c>
      <c r="K250" s="284">
        <v>248</v>
      </c>
      <c r="L250" t="s">
        <v>446</v>
      </c>
      <c r="M250" t="s">
        <v>440</v>
      </c>
      <c r="N250" s="323" t="s">
        <v>460</v>
      </c>
      <c r="O250" s="76">
        <v>732356</v>
      </c>
      <c r="P250" s="76">
        <v>223895</v>
      </c>
      <c r="Q250" s="76">
        <v>109538</v>
      </c>
      <c r="R250" s="76">
        <v>1381400</v>
      </c>
      <c r="S250" s="76">
        <v>0</v>
      </c>
      <c r="T250" s="76">
        <v>2447189</v>
      </c>
      <c r="U250">
        <v>933054</v>
      </c>
      <c r="V250">
        <v>0</v>
      </c>
      <c r="W250">
        <v>0</v>
      </c>
      <c r="X250">
        <v>0</v>
      </c>
      <c r="Y250">
        <v>0</v>
      </c>
      <c r="AB250">
        <v>1116022</v>
      </c>
      <c r="AC250">
        <v>0</v>
      </c>
      <c r="AD250">
        <v>2049076</v>
      </c>
      <c r="AE250" s="1">
        <v>60</v>
      </c>
      <c r="AF250" s="1">
        <v>49</v>
      </c>
      <c r="AG250" s="1">
        <v>24831</v>
      </c>
      <c r="AH250" s="1">
        <v>0</v>
      </c>
      <c r="AI250" s="1">
        <v>0</v>
      </c>
      <c r="AJ250" s="1">
        <v>0</v>
      </c>
      <c r="AK250" s="1">
        <v>0</v>
      </c>
      <c r="AL250" s="1">
        <v>0</v>
      </c>
      <c r="AM250" s="1">
        <v>0</v>
      </c>
      <c r="AN250" s="1">
        <v>0</v>
      </c>
      <c r="AO250" s="1">
        <v>0</v>
      </c>
      <c r="AP250" s="1">
        <v>0</v>
      </c>
      <c r="AQ250" s="1">
        <v>18</v>
      </c>
      <c r="AR250" s="1">
        <v>15</v>
      </c>
      <c r="AS250" s="1">
        <v>9102</v>
      </c>
      <c r="AT250" s="1">
        <v>0</v>
      </c>
      <c r="AU250" s="1">
        <v>0</v>
      </c>
      <c r="AV250" s="1">
        <v>0</v>
      </c>
      <c r="AW250" s="1">
        <v>0</v>
      </c>
      <c r="AX250" s="1">
        <v>0</v>
      </c>
      <c r="AY250" s="1">
        <v>0</v>
      </c>
      <c r="AZ250" s="1">
        <v>0</v>
      </c>
      <c r="BA250" s="1">
        <v>0</v>
      </c>
      <c r="BB250" s="1">
        <v>0</v>
      </c>
      <c r="BC250" s="3">
        <v>0</v>
      </c>
      <c r="BD250" s="3">
        <v>0</v>
      </c>
      <c r="BE250" s="3">
        <v>0</v>
      </c>
      <c r="BF250" s="3">
        <v>0</v>
      </c>
      <c r="BG250" s="241">
        <v>18</v>
      </c>
      <c r="BH250" s="242">
        <v>15</v>
      </c>
      <c r="BI250" s="242">
        <v>9102</v>
      </c>
      <c r="BJ250" s="243">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s="244">
        <v>0</v>
      </c>
      <c r="CJ250" s="244">
        <v>0</v>
      </c>
      <c r="CK250" s="244">
        <v>0</v>
      </c>
      <c r="CL250" s="244">
        <v>0</v>
      </c>
      <c r="CM250" s="241">
        <v>0</v>
      </c>
      <c r="CN250" s="242">
        <v>0</v>
      </c>
      <c r="CO250" s="242">
        <v>0</v>
      </c>
      <c r="CP250" s="243">
        <v>0</v>
      </c>
      <c r="CQ250" s="1">
        <v>58</v>
      </c>
      <c r="CR250" s="1">
        <v>58</v>
      </c>
      <c r="CS250" s="1">
        <v>9043</v>
      </c>
      <c r="CT250" s="1">
        <v>0</v>
      </c>
      <c r="CU250" s="1">
        <v>0</v>
      </c>
      <c r="CV250" s="1">
        <v>0</v>
      </c>
      <c r="CW250" s="1">
        <v>0</v>
      </c>
      <c r="CX250" s="1">
        <v>0</v>
      </c>
      <c r="CY250" s="1">
        <v>0</v>
      </c>
      <c r="CZ250" s="1">
        <v>0</v>
      </c>
      <c r="DA250" s="1">
        <v>0</v>
      </c>
      <c r="DB250" s="1">
        <v>0</v>
      </c>
      <c r="DC250" s="1">
        <v>7</v>
      </c>
      <c r="DD250" s="1">
        <v>7</v>
      </c>
      <c r="DE250" s="1">
        <v>1056</v>
      </c>
      <c r="DF250" s="1">
        <v>0</v>
      </c>
      <c r="DG250" s="1">
        <v>0</v>
      </c>
      <c r="DH250" s="1">
        <v>0</v>
      </c>
      <c r="DI250" s="1">
        <v>0</v>
      </c>
      <c r="DJ250" s="1">
        <v>0</v>
      </c>
      <c r="DK250" s="1">
        <v>0</v>
      </c>
      <c r="DL250" s="1">
        <v>0</v>
      </c>
      <c r="DM250" s="1">
        <v>0</v>
      </c>
      <c r="DN250" s="1">
        <v>0</v>
      </c>
      <c r="DO250" s="244">
        <v>0</v>
      </c>
      <c r="DP250" s="244">
        <v>0</v>
      </c>
      <c r="DQ250" s="244">
        <v>0</v>
      </c>
      <c r="DR250" s="244">
        <v>0</v>
      </c>
      <c r="DS250" s="241">
        <v>7</v>
      </c>
      <c r="DT250" s="242">
        <v>7</v>
      </c>
      <c r="DU250" s="242">
        <v>1056</v>
      </c>
      <c r="DV250" s="243">
        <v>0</v>
      </c>
      <c r="DW250">
        <v>4</v>
      </c>
      <c r="DX250">
        <v>8</v>
      </c>
      <c r="DY250">
        <v>17946</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s="244">
        <v>0</v>
      </c>
      <c r="EV250" s="244">
        <v>0</v>
      </c>
      <c r="EW250" s="244">
        <v>0</v>
      </c>
      <c r="EX250" s="244">
        <v>0</v>
      </c>
      <c r="EY250" s="241">
        <v>0</v>
      </c>
      <c r="EZ250" s="242">
        <v>0</v>
      </c>
      <c r="FA250" s="242">
        <v>0</v>
      </c>
      <c r="FB250" s="243">
        <v>0</v>
      </c>
      <c r="FC25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v>0</v>
      </c>
      <c r="HD250">
        <v>0</v>
      </c>
      <c r="HE250">
        <v>0</v>
      </c>
      <c r="HF250">
        <v>0</v>
      </c>
      <c r="HG250">
        <v>0</v>
      </c>
      <c r="HH250">
        <v>0</v>
      </c>
      <c r="HI250">
        <v>0</v>
      </c>
      <c r="HJ250">
        <v>0</v>
      </c>
      <c r="HK250">
        <v>0</v>
      </c>
      <c r="HL250">
        <v>1</v>
      </c>
      <c r="HM250">
        <v>7</v>
      </c>
      <c r="HN250">
        <v>0</v>
      </c>
      <c r="HO250">
        <v>0</v>
      </c>
      <c r="HP250">
        <v>0</v>
      </c>
      <c r="HQ250" s="139">
        <v>12</v>
      </c>
      <c r="HR250" s="140">
        <v>3</v>
      </c>
      <c r="HS250" s="140">
        <v>0</v>
      </c>
      <c r="HT250" s="140">
        <v>0</v>
      </c>
      <c r="HU250" s="140">
        <v>0</v>
      </c>
      <c r="HV250" s="139">
        <v>0</v>
      </c>
      <c r="HW250" s="140">
        <v>0</v>
      </c>
      <c r="HX250" s="140">
        <v>0</v>
      </c>
      <c r="HY250" s="140">
        <v>10</v>
      </c>
      <c r="HZ250" s="140">
        <v>0</v>
      </c>
      <c r="IA250" s="139">
        <v>0</v>
      </c>
      <c r="IB250" s="140">
        <v>0</v>
      </c>
      <c r="IC250" s="140">
        <v>0</v>
      </c>
      <c r="ID250" s="140">
        <v>0</v>
      </c>
      <c r="IE250" s="140">
        <v>0</v>
      </c>
      <c r="IF250" s="139">
        <v>13</v>
      </c>
      <c r="IG250" s="140">
        <v>10</v>
      </c>
      <c r="IH250" s="140">
        <v>0</v>
      </c>
      <c r="II250" s="140">
        <v>10</v>
      </c>
      <c r="IJ250" s="140">
        <v>0</v>
      </c>
      <c r="IK250" s="140">
        <v>0</v>
      </c>
      <c r="IL250" s="140">
        <v>0</v>
      </c>
      <c r="IM250" s="140">
        <v>0</v>
      </c>
      <c r="IN250" s="139">
        <v>0</v>
      </c>
      <c r="IO250" s="140">
        <v>0</v>
      </c>
      <c r="IP250" s="140">
        <v>0</v>
      </c>
      <c r="IQ250" s="140">
        <v>0</v>
      </c>
      <c r="IR250" s="141">
        <v>0</v>
      </c>
      <c r="IS250" s="139">
        <v>0</v>
      </c>
      <c r="IT250" s="141">
        <v>0</v>
      </c>
      <c r="IU250" s="141">
        <v>8</v>
      </c>
      <c r="IV250" s="141">
        <v>25</v>
      </c>
      <c r="IW250" s="180">
        <v>33</v>
      </c>
      <c r="IX250" s="182">
        <v>0</v>
      </c>
      <c r="IY250" s="182">
        <v>0</v>
      </c>
      <c r="IZ250" s="183">
        <v>0</v>
      </c>
      <c r="JA250" s="140">
        <v>0</v>
      </c>
      <c r="JB250" s="140">
        <v>0</v>
      </c>
      <c r="JC250" s="1" t="s">
        <v>427</v>
      </c>
      <c r="JD250" s="1" t="s">
        <v>427</v>
      </c>
      <c r="JE250" s="1" t="s">
        <v>426</v>
      </c>
      <c r="JF250" s="1" t="s">
        <v>427</v>
      </c>
      <c r="JG250" s="1">
        <v>0</v>
      </c>
      <c r="JH250" s="1">
        <v>0</v>
      </c>
      <c r="JI250" s="284"/>
      <c r="JM250" s="261"/>
      <c r="JN250" s="262"/>
      <c r="JO250" s="284"/>
      <c r="JP250" s="284"/>
    </row>
    <row r="251" spans="1:276" x14ac:dyDescent="0.25">
      <c r="A251" s="2">
        <f>IF(OR('Table 1'!$L$2="All Regions",'Table 1'!$L$2=" "), 1,IF('Table 1'!$L$2='DATA TEMPLATE 1617'!L251,1,0))</f>
        <v>1</v>
      </c>
      <c r="B251" s="2">
        <f>IF(OR('Table 1'!$L$3="All Disciplines",'Table 1'!$L$3=" "), 1,IF('Table 1'!$L$3='DATA TEMPLATE 1617'!M251,1,0))</f>
        <v>1</v>
      </c>
      <c r="C251" s="2">
        <f>IF(OR('Table 1'!$L$4="All Organisations",'Table 1'!$L$4=" "), 1,IF('Table 1'!$L$4='DATA TEMPLATE 1617'!N251,1,0))</f>
        <v>1</v>
      </c>
      <c r="D251" s="2">
        <f t="shared" si="11"/>
        <v>3</v>
      </c>
      <c r="E251" s="236">
        <f>IF('Table 2'!$L$2="All Diverse Led",$IZ251,IF('Table 2'!$L$2='DATA TEMPLATE 1617'!JG251,4,0))</f>
        <v>0</v>
      </c>
      <c r="F251" s="236">
        <f>IF('Table 2'!$L$2="All Diverse Led",$IZ251,IF('Table 2'!$L$2='DATA TEMPLATE 1617'!JH251,4,0))</f>
        <v>0</v>
      </c>
      <c r="G251" s="237">
        <f t="shared" si="10"/>
        <v>0</v>
      </c>
      <c r="H251" s="1" t="s">
        <v>471</v>
      </c>
      <c r="I251" s="1">
        <v>0</v>
      </c>
      <c r="J251" s="1" t="b">
        <v>0</v>
      </c>
      <c r="K251" s="284">
        <v>249</v>
      </c>
      <c r="L251" t="s">
        <v>446</v>
      </c>
      <c r="M251" t="s">
        <v>440</v>
      </c>
      <c r="N251" s="323" t="s">
        <v>459</v>
      </c>
      <c r="O251" s="76">
        <v>89409</v>
      </c>
      <c r="P251" s="76">
        <v>244562</v>
      </c>
      <c r="Q251" s="76">
        <v>7653</v>
      </c>
      <c r="R251" s="76">
        <v>34774</v>
      </c>
      <c r="S251" s="76">
        <v>39315</v>
      </c>
      <c r="T251" s="76">
        <v>415713</v>
      </c>
      <c r="U251">
        <v>189007</v>
      </c>
      <c r="V251">
        <v>32665</v>
      </c>
      <c r="W251">
        <v>19736</v>
      </c>
      <c r="X251">
        <v>26382</v>
      </c>
      <c r="Y251">
        <v>17384</v>
      </c>
      <c r="AB251">
        <v>33838</v>
      </c>
      <c r="AC251">
        <v>130790</v>
      </c>
      <c r="AD251">
        <v>449802</v>
      </c>
      <c r="AE251" s="1">
        <v>155</v>
      </c>
      <c r="AF251" s="1">
        <v>155</v>
      </c>
      <c r="AG251" s="1">
        <v>8184</v>
      </c>
      <c r="AH251" s="1">
        <v>0</v>
      </c>
      <c r="AI251" s="1">
        <v>0</v>
      </c>
      <c r="AJ251" s="1">
        <v>0</v>
      </c>
      <c r="AK251" s="1">
        <v>0</v>
      </c>
      <c r="AL251" s="1">
        <v>0</v>
      </c>
      <c r="AM251" s="1">
        <v>0</v>
      </c>
      <c r="AN251" s="1">
        <v>0</v>
      </c>
      <c r="AO251" s="1">
        <v>0</v>
      </c>
      <c r="AP251" s="1">
        <v>0</v>
      </c>
      <c r="AQ251" s="1">
        <v>21</v>
      </c>
      <c r="AR251" s="1">
        <v>21</v>
      </c>
      <c r="AS251" s="1">
        <v>1032</v>
      </c>
      <c r="AT251" s="1">
        <v>0</v>
      </c>
      <c r="AU251" s="1">
        <v>0</v>
      </c>
      <c r="AV251" s="1">
        <v>0</v>
      </c>
      <c r="AW251" s="1">
        <v>0</v>
      </c>
      <c r="AX251" s="1">
        <v>0</v>
      </c>
      <c r="AY251" s="1">
        <v>0</v>
      </c>
      <c r="AZ251" s="1">
        <v>0</v>
      </c>
      <c r="BA251" s="1">
        <v>0</v>
      </c>
      <c r="BB251" s="1">
        <v>0</v>
      </c>
      <c r="BC251" s="3">
        <v>0</v>
      </c>
      <c r="BD251" s="3">
        <v>0</v>
      </c>
      <c r="BE251" s="3">
        <v>0</v>
      </c>
      <c r="BF251" s="3">
        <v>0</v>
      </c>
      <c r="BG251" s="241">
        <v>21</v>
      </c>
      <c r="BH251" s="242">
        <v>21</v>
      </c>
      <c r="BI251" s="242">
        <v>1032</v>
      </c>
      <c r="BJ251" s="243">
        <v>0</v>
      </c>
      <c r="BK251">
        <v>1</v>
      </c>
      <c r="BL251">
        <v>53</v>
      </c>
      <c r="BM251">
        <v>19889</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s="244">
        <v>0</v>
      </c>
      <c r="CJ251" s="244">
        <v>0</v>
      </c>
      <c r="CK251" s="244">
        <v>0</v>
      </c>
      <c r="CL251" s="244">
        <v>0</v>
      </c>
      <c r="CM251" s="241">
        <v>0</v>
      </c>
      <c r="CN251" s="242">
        <v>0</v>
      </c>
      <c r="CO251" s="242">
        <v>0</v>
      </c>
      <c r="CP251" s="243">
        <v>0</v>
      </c>
      <c r="CQ251" s="1">
        <v>0</v>
      </c>
      <c r="CR251" s="1">
        <v>0</v>
      </c>
      <c r="CS251" s="1">
        <v>0</v>
      </c>
      <c r="CT251" s="1">
        <v>0</v>
      </c>
      <c r="CU251" s="1">
        <v>0</v>
      </c>
      <c r="CV251" s="1">
        <v>0</v>
      </c>
      <c r="CW251" s="1">
        <v>0</v>
      </c>
      <c r="CX251" s="1">
        <v>0</v>
      </c>
      <c r="CY251" s="1">
        <v>0</v>
      </c>
      <c r="CZ251" s="1">
        <v>0</v>
      </c>
      <c r="DA251" s="1">
        <v>0</v>
      </c>
      <c r="DB251" s="1">
        <v>0</v>
      </c>
      <c r="DC251" s="1">
        <v>0</v>
      </c>
      <c r="DD251" s="1">
        <v>0</v>
      </c>
      <c r="DE251" s="1">
        <v>0</v>
      </c>
      <c r="DF251" s="1">
        <v>0</v>
      </c>
      <c r="DG251" s="1">
        <v>0</v>
      </c>
      <c r="DH251" s="1">
        <v>0</v>
      </c>
      <c r="DI251" s="1">
        <v>0</v>
      </c>
      <c r="DJ251" s="1">
        <v>0</v>
      </c>
      <c r="DK251" s="1">
        <v>0</v>
      </c>
      <c r="DL251" s="1">
        <v>0</v>
      </c>
      <c r="DM251" s="1">
        <v>0</v>
      </c>
      <c r="DN251" s="1">
        <v>0</v>
      </c>
      <c r="DO251" s="244">
        <v>0</v>
      </c>
      <c r="DP251" s="244">
        <v>0</v>
      </c>
      <c r="DQ251" s="244">
        <v>0</v>
      </c>
      <c r="DR251" s="244">
        <v>0</v>
      </c>
      <c r="DS251" s="241">
        <v>0</v>
      </c>
      <c r="DT251" s="242">
        <v>0</v>
      </c>
      <c r="DU251" s="242">
        <v>0</v>
      </c>
      <c r="DV251" s="243">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s="244">
        <v>0</v>
      </c>
      <c r="EV251" s="244">
        <v>0</v>
      </c>
      <c r="EW251" s="244">
        <v>0</v>
      </c>
      <c r="EX251" s="244">
        <v>0</v>
      </c>
      <c r="EY251" s="241">
        <v>0</v>
      </c>
      <c r="EZ251" s="242">
        <v>0</v>
      </c>
      <c r="FA251" s="242">
        <v>0</v>
      </c>
      <c r="FB251" s="243">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0</v>
      </c>
      <c r="GQ251">
        <v>0</v>
      </c>
      <c r="GR251">
        <v>0</v>
      </c>
      <c r="GS251">
        <v>0</v>
      </c>
      <c r="GT251">
        <v>0</v>
      </c>
      <c r="GU251">
        <v>0</v>
      </c>
      <c r="GV251">
        <v>0</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6</v>
      </c>
      <c r="HP251">
        <v>0</v>
      </c>
      <c r="HQ251" s="139">
        <v>2</v>
      </c>
      <c r="HR251" s="140">
        <v>0</v>
      </c>
      <c r="HS251" s="140">
        <v>0</v>
      </c>
      <c r="HT251" s="140">
        <v>0</v>
      </c>
      <c r="HU251" s="140">
        <v>0</v>
      </c>
      <c r="HV251" s="139">
        <v>0</v>
      </c>
      <c r="HW251" s="140">
        <v>0</v>
      </c>
      <c r="HX251" s="140">
        <v>0</v>
      </c>
      <c r="HY251" s="140">
        <v>0</v>
      </c>
      <c r="HZ251" s="140">
        <v>0</v>
      </c>
      <c r="IA251" s="139">
        <v>0</v>
      </c>
      <c r="IB251" s="140">
        <v>0</v>
      </c>
      <c r="IC251" s="140">
        <v>0</v>
      </c>
      <c r="ID251" s="140">
        <v>0</v>
      </c>
      <c r="IE251" s="140">
        <v>0</v>
      </c>
      <c r="IF251" s="139">
        <v>2</v>
      </c>
      <c r="IG251" s="140">
        <v>0</v>
      </c>
      <c r="IH251" s="140">
        <v>0</v>
      </c>
      <c r="II251" s="140">
        <v>6</v>
      </c>
      <c r="IJ251" s="140">
        <v>0</v>
      </c>
      <c r="IK251" s="140">
        <v>0</v>
      </c>
      <c r="IL251" s="140">
        <v>0</v>
      </c>
      <c r="IM251" s="140">
        <v>0</v>
      </c>
      <c r="IN251" s="139">
        <v>0</v>
      </c>
      <c r="IO251" s="140">
        <v>0</v>
      </c>
      <c r="IP251" s="140">
        <v>0</v>
      </c>
      <c r="IQ251" s="140">
        <v>0</v>
      </c>
      <c r="IR251" s="141">
        <v>0</v>
      </c>
      <c r="IS251" s="139">
        <v>0</v>
      </c>
      <c r="IT251" s="141">
        <v>0</v>
      </c>
      <c r="IU251" s="141">
        <v>6</v>
      </c>
      <c r="IV251" s="141">
        <v>2</v>
      </c>
      <c r="IW251" s="180">
        <v>8</v>
      </c>
      <c r="IX251" s="182">
        <v>0</v>
      </c>
      <c r="IY251" s="182">
        <v>0</v>
      </c>
      <c r="IZ251" s="183">
        <v>0</v>
      </c>
      <c r="JA251" s="140">
        <v>0</v>
      </c>
      <c r="JB251" s="140">
        <v>0</v>
      </c>
      <c r="JC251" s="1" t="s">
        <v>427</v>
      </c>
      <c r="JD251" s="1" t="s">
        <v>427</v>
      </c>
      <c r="JE251" s="1" t="s">
        <v>427</v>
      </c>
      <c r="JF251" s="1" t="s">
        <v>427</v>
      </c>
      <c r="JG251" s="1">
        <v>0</v>
      </c>
      <c r="JH251" s="1">
        <v>0</v>
      </c>
      <c r="JI251" s="284"/>
      <c r="JM251" s="261"/>
      <c r="JN251" s="262"/>
      <c r="JO251" s="284"/>
      <c r="JP251" s="284"/>
    </row>
    <row r="252" spans="1:276" x14ac:dyDescent="0.25">
      <c r="A252" s="2">
        <f>IF(OR('Table 1'!$L$2="All Regions",'Table 1'!$L$2=" "), 1,IF('Table 1'!$L$2='DATA TEMPLATE 1617'!L252,1,0))</f>
        <v>1</v>
      </c>
      <c r="B252" s="2">
        <f>IF(OR('Table 1'!$L$3="All Disciplines",'Table 1'!$L$3=" "), 1,IF('Table 1'!$L$3='DATA TEMPLATE 1617'!M252,1,0))</f>
        <v>1</v>
      </c>
      <c r="C252" s="2">
        <f>IF(OR('Table 1'!$L$4="All Organisations",'Table 1'!$L$4=" "), 1,IF('Table 1'!$L$4='DATA TEMPLATE 1617'!N252,1,0))</f>
        <v>1</v>
      </c>
      <c r="D252" s="2">
        <f t="shared" si="11"/>
        <v>3</v>
      </c>
      <c r="E252" s="236">
        <f>IF('Table 2'!$L$2="All Diverse Led",$IZ252,IF('Table 2'!$L$2='DATA TEMPLATE 1617'!JG252,4,0))</f>
        <v>0</v>
      </c>
      <c r="F252" s="236">
        <f>IF('Table 2'!$L$2="All Diverse Led",$IZ252,IF('Table 2'!$L$2='DATA TEMPLATE 1617'!JH252,4,0))</f>
        <v>0</v>
      </c>
      <c r="G252" s="237">
        <f t="shared" ref="G252:G314" si="12">SUM(E252:F252)</f>
        <v>0</v>
      </c>
      <c r="H252" s="1" t="s">
        <v>471</v>
      </c>
      <c r="I252" s="1">
        <v>0</v>
      </c>
      <c r="J252" s="1" t="b">
        <v>0</v>
      </c>
      <c r="K252" s="284">
        <v>250</v>
      </c>
      <c r="L252" t="s">
        <v>446</v>
      </c>
      <c r="M252" t="s">
        <v>437</v>
      </c>
      <c r="N252" s="323" t="s">
        <v>458</v>
      </c>
      <c r="O252" s="76">
        <v>63402</v>
      </c>
      <c r="P252" s="76">
        <v>125196</v>
      </c>
      <c r="Q252" s="76">
        <v>14545</v>
      </c>
      <c r="R252" s="76">
        <v>25000</v>
      </c>
      <c r="S252" s="76">
        <v>0</v>
      </c>
      <c r="T252" s="76">
        <v>228143</v>
      </c>
      <c r="U252">
        <v>110055</v>
      </c>
      <c r="V252">
        <v>16648</v>
      </c>
      <c r="W252">
        <v>28243</v>
      </c>
      <c r="X252">
        <v>4070</v>
      </c>
      <c r="Y252">
        <v>3243</v>
      </c>
      <c r="AB252">
        <v>57935</v>
      </c>
      <c r="AC252">
        <v>5000</v>
      </c>
      <c r="AD252">
        <v>225194</v>
      </c>
      <c r="AE252" s="1">
        <v>164</v>
      </c>
      <c r="AF252" s="1">
        <v>0</v>
      </c>
      <c r="AG252" s="1">
        <v>0</v>
      </c>
      <c r="AH252" s="1">
        <v>0</v>
      </c>
      <c r="AI252" s="1">
        <v>0</v>
      </c>
      <c r="AJ252" s="1">
        <v>0</v>
      </c>
      <c r="AK252" s="1">
        <v>0</v>
      </c>
      <c r="AL252" s="1">
        <v>0</v>
      </c>
      <c r="AM252" s="1">
        <v>0</v>
      </c>
      <c r="AN252" s="1">
        <v>0</v>
      </c>
      <c r="AO252" s="1">
        <v>0</v>
      </c>
      <c r="AP252" s="1">
        <v>0</v>
      </c>
      <c r="AQ252" s="1">
        <v>145</v>
      </c>
      <c r="AR252" s="1">
        <v>0</v>
      </c>
      <c r="AS252" s="1">
        <v>0</v>
      </c>
      <c r="AT252" s="1">
        <v>0</v>
      </c>
      <c r="AU252" s="1">
        <v>0</v>
      </c>
      <c r="AV252" s="1">
        <v>0</v>
      </c>
      <c r="AW252" s="1">
        <v>0</v>
      </c>
      <c r="AX252" s="1">
        <v>0</v>
      </c>
      <c r="AY252" s="1">
        <v>0</v>
      </c>
      <c r="AZ252" s="1">
        <v>0</v>
      </c>
      <c r="BA252" s="1">
        <v>0</v>
      </c>
      <c r="BB252" s="1">
        <v>0</v>
      </c>
      <c r="BC252" s="3">
        <v>0</v>
      </c>
      <c r="BD252" s="3">
        <v>0</v>
      </c>
      <c r="BE252" s="3">
        <v>0</v>
      </c>
      <c r="BF252" s="3">
        <v>0</v>
      </c>
      <c r="BG252" s="241">
        <v>145</v>
      </c>
      <c r="BH252" s="242">
        <v>0</v>
      </c>
      <c r="BI252" s="242">
        <v>0</v>
      </c>
      <c r="BJ252" s="243">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s="244">
        <v>0</v>
      </c>
      <c r="CJ252" s="244">
        <v>0</v>
      </c>
      <c r="CK252" s="244">
        <v>0</v>
      </c>
      <c r="CL252" s="244">
        <v>0</v>
      </c>
      <c r="CM252" s="241">
        <v>0</v>
      </c>
      <c r="CN252" s="242">
        <v>0</v>
      </c>
      <c r="CO252" s="242">
        <v>0</v>
      </c>
      <c r="CP252" s="243">
        <v>0</v>
      </c>
      <c r="CQ252" s="1">
        <v>5</v>
      </c>
      <c r="CR252" s="1">
        <v>5</v>
      </c>
      <c r="CS252" s="1">
        <v>286</v>
      </c>
      <c r="CT252" s="1">
        <v>0</v>
      </c>
      <c r="CU252" s="1">
        <v>0</v>
      </c>
      <c r="CV252" s="1">
        <v>0</v>
      </c>
      <c r="CW252" s="1">
        <v>0</v>
      </c>
      <c r="CX252" s="1">
        <v>0</v>
      </c>
      <c r="CY252" s="1">
        <v>0</v>
      </c>
      <c r="CZ252" s="1">
        <v>0</v>
      </c>
      <c r="DA252" s="1">
        <v>0</v>
      </c>
      <c r="DB252" s="1">
        <v>0</v>
      </c>
      <c r="DC252" s="1">
        <v>0</v>
      </c>
      <c r="DD252" s="1">
        <v>0</v>
      </c>
      <c r="DE252" s="1">
        <v>0</v>
      </c>
      <c r="DF252" s="1">
        <v>0</v>
      </c>
      <c r="DG252" s="1">
        <v>0</v>
      </c>
      <c r="DH252" s="1">
        <v>0</v>
      </c>
      <c r="DI252" s="1">
        <v>0</v>
      </c>
      <c r="DJ252" s="1">
        <v>0</v>
      </c>
      <c r="DK252" s="1">
        <v>0</v>
      </c>
      <c r="DL252" s="1">
        <v>0</v>
      </c>
      <c r="DM252" s="1">
        <v>0</v>
      </c>
      <c r="DN252" s="1">
        <v>0</v>
      </c>
      <c r="DO252" s="244">
        <v>0</v>
      </c>
      <c r="DP252" s="244">
        <v>0</v>
      </c>
      <c r="DQ252" s="244">
        <v>0</v>
      </c>
      <c r="DR252" s="244">
        <v>0</v>
      </c>
      <c r="DS252" s="241">
        <v>0</v>
      </c>
      <c r="DT252" s="242">
        <v>0</v>
      </c>
      <c r="DU252" s="242">
        <v>0</v>
      </c>
      <c r="DV252" s="243">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s="244">
        <v>0</v>
      </c>
      <c r="EV252" s="244">
        <v>0</v>
      </c>
      <c r="EW252" s="244">
        <v>0</v>
      </c>
      <c r="EX252" s="244">
        <v>0</v>
      </c>
      <c r="EY252" s="241">
        <v>0</v>
      </c>
      <c r="EZ252" s="242">
        <v>0</v>
      </c>
      <c r="FA252" s="242">
        <v>0</v>
      </c>
      <c r="FB252" s="243">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1</v>
      </c>
      <c r="GN252">
        <v>250</v>
      </c>
      <c r="GO252">
        <v>0</v>
      </c>
      <c r="GP252">
        <v>0</v>
      </c>
      <c r="GQ252">
        <v>0</v>
      </c>
      <c r="GR252">
        <v>0</v>
      </c>
      <c r="GS252">
        <v>0</v>
      </c>
      <c r="GT252">
        <v>12720</v>
      </c>
      <c r="GU252">
        <v>0</v>
      </c>
      <c r="GV252">
        <v>0</v>
      </c>
      <c r="GW252">
        <v>0</v>
      </c>
      <c r="GX252">
        <v>0</v>
      </c>
      <c r="GY252">
        <v>0</v>
      </c>
      <c r="GZ252">
        <v>0</v>
      </c>
      <c r="HA252">
        <v>0</v>
      </c>
      <c r="HB252">
        <v>0</v>
      </c>
      <c r="HC252">
        <v>0</v>
      </c>
      <c r="HD252">
        <v>0</v>
      </c>
      <c r="HE252">
        <v>0</v>
      </c>
      <c r="HF252">
        <v>0</v>
      </c>
      <c r="HG252">
        <v>0</v>
      </c>
      <c r="HH252">
        <v>0</v>
      </c>
      <c r="HI252">
        <v>0</v>
      </c>
      <c r="HJ252">
        <v>0</v>
      </c>
      <c r="HK252">
        <v>0</v>
      </c>
      <c r="HL252">
        <v>5</v>
      </c>
      <c r="HM252">
        <v>3</v>
      </c>
      <c r="HN252">
        <v>0</v>
      </c>
      <c r="HO252">
        <v>1</v>
      </c>
      <c r="HP252">
        <v>0</v>
      </c>
      <c r="HQ252" s="139">
        <v>1</v>
      </c>
      <c r="HR252" s="140">
        <v>0</v>
      </c>
      <c r="HS252" s="140">
        <v>0</v>
      </c>
      <c r="HT252" s="140">
        <v>0</v>
      </c>
      <c r="HU252" s="140">
        <v>0</v>
      </c>
      <c r="HV252" s="139">
        <v>0</v>
      </c>
      <c r="HW252" s="140">
        <v>0</v>
      </c>
      <c r="HX252" s="140">
        <v>0</v>
      </c>
      <c r="HY252" s="140">
        <v>0</v>
      </c>
      <c r="HZ252" s="140">
        <v>0</v>
      </c>
      <c r="IA252" s="139">
        <v>0</v>
      </c>
      <c r="IB252" s="140">
        <v>0</v>
      </c>
      <c r="IC252" s="140">
        <v>0</v>
      </c>
      <c r="ID252" s="140">
        <v>0</v>
      </c>
      <c r="IE252" s="140">
        <v>0</v>
      </c>
      <c r="IF252" s="139">
        <v>6</v>
      </c>
      <c r="IG252" s="140">
        <v>3</v>
      </c>
      <c r="IH252" s="140">
        <v>0</v>
      </c>
      <c r="II252" s="140">
        <v>1</v>
      </c>
      <c r="IJ252" s="140">
        <v>0</v>
      </c>
      <c r="IK252" s="140">
        <v>0</v>
      </c>
      <c r="IL252" s="140">
        <v>0</v>
      </c>
      <c r="IM252" s="140">
        <v>0</v>
      </c>
      <c r="IN252" s="139">
        <v>0</v>
      </c>
      <c r="IO252" s="140">
        <v>0</v>
      </c>
      <c r="IP252" s="140">
        <v>0</v>
      </c>
      <c r="IQ252" s="140">
        <v>0</v>
      </c>
      <c r="IR252" s="141">
        <v>0</v>
      </c>
      <c r="IS252" s="139">
        <v>0</v>
      </c>
      <c r="IT252" s="141">
        <v>1</v>
      </c>
      <c r="IU252" s="141">
        <v>9</v>
      </c>
      <c r="IV252" s="141">
        <v>1</v>
      </c>
      <c r="IW252" s="180">
        <v>10</v>
      </c>
      <c r="IX252" s="182">
        <v>0.1</v>
      </c>
      <c r="IY252" s="182">
        <v>0</v>
      </c>
      <c r="IZ252" s="183">
        <v>0</v>
      </c>
      <c r="JA252" s="140">
        <v>0</v>
      </c>
      <c r="JB252" s="140">
        <v>0</v>
      </c>
      <c r="JC252" s="1" t="s">
        <v>427</v>
      </c>
      <c r="JD252" s="1" t="s">
        <v>427</v>
      </c>
      <c r="JE252" s="1" t="s">
        <v>427</v>
      </c>
      <c r="JF252" s="1" t="s">
        <v>427</v>
      </c>
      <c r="JG252" s="1">
        <v>0</v>
      </c>
      <c r="JH252" s="1">
        <v>0</v>
      </c>
      <c r="JI252" s="284"/>
      <c r="JM252" s="261"/>
      <c r="JN252" s="262"/>
      <c r="JO252" s="284"/>
      <c r="JP252" s="284"/>
    </row>
    <row r="253" spans="1:276" x14ac:dyDescent="0.25">
      <c r="A253" s="2">
        <f>IF(OR('Table 1'!$L$2="All Regions",'Table 1'!$L$2=" "), 1,IF('Table 1'!$L$2='DATA TEMPLATE 1617'!L253,1,0))</f>
        <v>1</v>
      </c>
      <c r="B253" s="2">
        <f>IF(OR('Table 1'!$L$3="All Disciplines",'Table 1'!$L$3=" "), 1,IF('Table 1'!$L$3='DATA TEMPLATE 1617'!M253,1,0))</f>
        <v>1</v>
      </c>
      <c r="C253" s="2">
        <f>IF(OR('Table 1'!$L$4="All Organisations",'Table 1'!$L$4=" "), 1,IF('Table 1'!$L$4='DATA TEMPLATE 1617'!N253,1,0))</f>
        <v>1</v>
      </c>
      <c r="D253" s="2">
        <f t="shared" si="11"/>
        <v>3</v>
      </c>
      <c r="E253" s="236">
        <f>IF('Table 2'!$L$2="All Diverse Led",$IZ253,IF('Table 2'!$L$2='DATA TEMPLATE 1617'!JG253,4,0))</f>
        <v>0</v>
      </c>
      <c r="F253" s="236">
        <f>IF('Table 2'!$L$2="All Diverse Led",$IZ253,IF('Table 2'!$L$2='DATA TEMPLATE 1617'!JH253,4,0))</f>
        <v>0</v>
      </c>
      <c r="G253" s="237">
        <f t="shared" si="12"/>
        <v>0</v>
      </c>
      <c r="H253" s="1" t="s">
        <v>471</v>
      </c>
      <c r="I253" s="1">
        <v>0</v>
      </c>
      <c r="J253" s="1" t="b">
        <v>0</v>
      </c>
      <c r="K253" s="284">
        <v>251</v>
      </c>
      <c r="L253" t="s">
        <v>446</v>
      </c>
      <c r="M253" t="s">
        <v>436</v>
      </c>
      <c r="N253" s="323" t="s">
        <v>460</v>
      </c>
      <c r="O253" s="76">
        <v>167718</v>
      </c>
      <c r="P253" s="76">
        <v>890380</v>
      </c>
      <c r="Q253" s="76">
        <v>268760</v>
      </c>
      <c r="R253" s="76">
        <v>248763</v>
      </c>
      <c r="S253" s="76">
        <v>0</v>
      </c>
      <c r="T253" s="76">
        <v>1575621</v>
      </c>
      <c r="U253">
        <v>1240336</v>
      </c>
      <c r="V253">
        <v>162892</v>
      </c>
      <c r="W253">
        <v>115265</v>
      </c>
      <c r="X253">
        <v>141511</v>
      </c>
      <c r="Y253">
        <v>38698</v>
      </c>
      <c r="AB253">
        <v>476290</v>
      </c>
      <c r="AC253">
        <v>41227</v>
      </c>
      <c r="AD253">
        <v>2216219</v>
      </c>
      <c r="AE253" s="1">
        <v>17</v>
      </c>
      <c r="AF253" s="1">
        <v>17</v>
      </c>
      <c r="AG253" s="1">
        <v>2002</v>
      </c>
      <c r="AH253" s="1">
        <v>3642</v>
      </c>
      <c r="AI253" s="1">
        <v>0</v>
      </c>
      <c r="AJ253" s="1">
        <v>0</v>
      </c>
      <c r="AK253" s="1">
        <v>0</v>
      </c>
      <c r="AL253" s="1">
        <v>0</v>
      </c>
      <c r="AM253" s="1">
        <v>0</v>
      </c>
      <c r="AN253" s="1">
        <v>0</v>
      </c>
      <c r="AO253" s="1">
        <v>0</v>
      </c>
      <c r="AP253" s="1">
        <v>0</v>
      </c>
      <c r="AQ253" s="1">
        <v>0</v>
      </c>
      <c r="AR253" s="1">
        <v>0</v>
      </c>
      <c r="AS253" s="1">
        <v>0</v>
      </c>
      <c r="AT253" s="1">
        <v>0</v>
      </c>
      <c r="AU253" s="1">
        <v>0</v>
      </c>
      <c r="AV253" s="1">
        <v>0</v>
      </c>
      <c r="AW253" s="1">
        <v>0</v>
      </c>
      <c r="AX253" s="1">
        <v>0</v>
      </c>
      <c r="AY253" s="1">
        <v>0</v>
      </c>
      <c r="AZ253" s="1">
        <v>0</v>
      </c>
      <c r="BA253" s="1">
        <v>0</v>
      </c>
      <c r="BB253" s="1">
        <v>0</v>
      </c>
      <c r="BC253" s="3">
        <v>0</v>
      </c>
      <c r="BD253" s="3">
        <v>0</v>
      </c>
      <c r="BE253" s="3">
        <v>0</v>
      </c>
      <c r="BF253" s="3">
        <v>0</v>
      </c>
      <c r="BG253" s="241">
        <v>0</v>
      </c>
      <c r="BH253" s="242">
        <v>0</v>
      </c>
      <c r="BI253" s="242">
        <v>0</v>
      </c>
      <c r="BJ253" s="243">
        <v>0</v>
      </c>
      <c r="BK253">
        <v>15</v>
      </c>
      <c r="BL253">
        <v>101</v>
      </c>
      <c r="BM253">
        <v>130249</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s="244">
        <v>0</v>
      </c>
      <c r="CJ253" s="244">
        <v>0</v>
      </c>
      <c r="CK253" s="244">
        <v>0</v>
      </c>
      <c r="CL253" s="244">
        <v>0</v>
      </c>
      <c r="CM253" s="241">
        <v>0</v>
      </c>
      <c r="CN253" s="242">
        <v>0</v>
      </c>
      <c r="CO253" s="242">
        <v>0</v>
      </c>
      <c r="CP253" s="243">
        <v>0</v>
      </c>
      <c r="CQ253" s="1">
        <v>0</v>
      </c>
      <c r="CR253" s="1">
        <v>0</v>
      </c>
      <c r="CS253" s="1">
        <v>0</v>
      </c>
      <c r="CT253" s="1">
        <v>0</v>
      </c>
      <c r="CU253" s="1">
        <v>0</v>
      </c>
      <c r="CV253" s="1">
        <v>0</v>
      </c>
      <c r="CW253" s="1">
        <v>0</v>
      </c>
      <c r="CX253" s="1">
        <v>0</v>
      </c>
      <c r="CY253" s="1">
        <v>0</v>
      </c>
      <c r="CZ253" s="1">
        <v>0</v>
      </c>
      <c r="DA253" s="1">
        <v>0</v>
      </c>
      <c r="DB253" s="1">
        <v>0</v>
      </c>
      <c r="DC253" s="1">
        <v>0</v>
      </c>
      <c r="DD253" s="1">
        <v>0</v>
      </c>
      <c r="DE253" s="1">
        <v>0</v>
      </c>
      <c r="DF253" s="1">
        <v>0</v>
      </c>
      <c r="DG253" s="1">
        <v>0</v>
      </c>
      <c r="DH253" s="1">
        <v>0</v>
      </c>
      <c r="DI253" s="1">
        <v>0</v>
      </c>
      <c r="DJ253" s="1">
        <v>0</v>
      </c>
      <c r="DK253" s="1">
        <v>0</v>
      </c>
      <c r="DL253" s="1">
        <v>0</v>
      </c>
      <c r="DM253" s="1">
        <v>0</v>
      </c>
      <c r="DN253" s="1">
        <v>0</v>
      </c>
      <c r="DO253" s="244">
        <v>0</v>
      </c>
      <c r="DP253" s="244">
        <v>0</v>
      </c>
      <c r="DQ253" s="244">
        <v>0</v>
      </c>
      <c r="DR253" s="244">
        <v>0</v>
      </c>
      <c r="DS253" s="241">
        <v>0</v>
      </c>
      <c r="DT253" s="242">
        <v>0</v>
      </c>
      <c r="DU253" s="242">
        <v>0</v>
      </c>
      <c r="DV253" s="24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s="244">
        <v>0</v>
      </c>
      <c r="EV253" s="244">
        <v>0</v>
      </c>
      <c r="EW253" s="244">
        <v>0</v>
      </c>
      <c r="EX253" s="244">
        <v>0</v>
      </c>
      <c r="EY253" s="241">
        <v>0</v>
      </c>
      <c r="EZ253" s="242">
        <v>0</v>
      </c>
      <c r="FA253" s="242">
        <v>0</v>
      </c>
      <c r="FB253" s="243">
        <v>0</v>
      </c>
      <c r="FC253">
        <v>0</v>
      </c>
      <c r="FD253">
        <v>0</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1</v>
      </c>
      <c r="FX253">
        <v>700</v>
      </c>
      <c r="FY253">
        <v>180</v>
      </c>
      <c r="FZ253">
        <v>0</v>
      </c>
      <c r="GA253">
        <v>0</v>
      </c>
      <c r="GB253">
        <v>0</v>
      </c>
      <c r="GC253">
        <v>2</v>
      </c>
      <c r="GD253">
        <v>0</v>
      </c>
      <c r="GE253">
        <v>13</v>
      </c>
      <c r="GF253">
        <v>0</v>
      </c>
      <c r="GG253">
        <v>0</v>
      </c>
      <c r="GH253">
        <v>0</v>
      </c>
      <c r="GI253">
        <v>0</v>
      </c>
      <c r="GJ253">
        <v>0</v>
      </c>
      <c r="GK253">
        <v>0</v>
      </c>
      <c r="GL253">
        <v>0</v>
      </c>
      <c r="GM253">
        <v>14</v>
      </c>
      <c r="GN253">
        <v>0</v>
      </c>
      <c r="GO253">
        <v>0</v>
      </c>
      <c r="GP253">
        <v>0</v>
      </c>
      <c r="GQ253">
        <v>0</v>
      </c>
      <c r="GR253">
        <v>0</v>
      </c>
      <c r="GS253">
        <v>0</v>
      </c>
      <c r="GT253">
        <v>0</v>
      </c>
      <c r="GU253">
        <v>0</v>
      </c>
      <c r="GV253">
        <v>0</v>
      </c>
      <c r="GW253">
        <v>0</v>
      </c>
      <c r="GX253">
        <v>0</v>
      </c>
      <c r="GY253">
        <v>0</v>
      </c>
      <c r="GZ253">
        <v>0</v>
      </c>
      <c r="HA253">
        <v>0</v>
      </c>
      <c r="HB253">
        <v>0</v>
      </c>
      <c r="HC253">
        <v>1</v>
      </c>
      <c r="HD253">
        <v>0</v>
      </c>
      <c r="HE253">
        <v>0</v>
      </c>
      <c r="HF253">
        <v>0</v>
      </c>
      <c r="HG253">
        <v>0</v>
      </c>
      <c r="HH253">
        <v>0</v>
      </c>
      <c r="HI253">
        <v>0</v>
      </c>
      <c r="HJ253">
        <v>0</v>
      </c>
      <c r="HK253">
        <v>0</v>
      </c>
      <c r="HL253">
        <v>4</v>
      </c>
      <c r="HM253">
        <v>6</v>
      </c>
      <c r="HN253">
        <v>0</v>
      </c>
      <c r="HO253">
        <v>0</v>
      </c>
      <c r="HP253">
        <v>0</v>
      </c>
      <c r="HQ253" s="139">
        <v>2</v>
      </c>
      <c r="HR253" s="140">
        <v>1</v>
      </c>
      <c r="HS253" s="140">
        <v>0</v>
      </c>
      <c r="HT253" s="140">
        <v>0</v>
      </c>
      <c r="HU253" s="140">
        <v>0</v>
      </c>
      <c r="HV253" s="139">
        <v>0</v>
      </c>
      <c r="HW253" s="140">
        <v>0</v>
      </c>
      <c r="HX253" s="140">
        <v>0</v>
      </c>
      <c r="HY253" s="140">
        <v>0</v>
      </c>
      <c r="HZ253" s="140">
        <v>0</v>
      </c>
      <c r="IA253" s="139">
        <v>0</v>
      </c>
      <c r="IB253" s="140">
        <v>0</v>
      </c>
      <c r="IC253" s="140">
        <v>0</v>
      </c>
      <c r="ID253" s="140">
        <v>0</v>
      </c>
      <c r="IE253" s="140">
        <v>0</v>
      </c>
      <c r="IF253" s="139">
        <v>6</v>
      </c>
      <c r="IG253" s="140">
        <v>7</v>
      </c>
      <c r="IH253" s="140">
        <v>0</v>
      </c>
      <c r="II253" s="140">
        <v>0</v>
      </c>
      <c r="IJ253" s="140">
        <v>0</v>
      </c>
      <c r="IK253" s="140">
        <v>1</v>
      </c>
      <c r="IL253" s="140">
        <v>0</v>
      </c>
      <c r="IM253" s="140">
        <v>0</v>
      </c>
      <c r="IN253" s="139">
        <v>1</v>
      </c>
      <c r="IO253" s="140">
        <v>0</v>
      </c>
      <c r="IP253" s="140">
        <v>0</v>
      </c>
      <c r="IQ253" s="140">
        <v>0</v>
      </c>
      <c r="IR253" s="141">
        <v>0</v>
      </c>
      <c r="IS253" s="139">
        <v>0</v>
      </c>
      <c r="IT253" s="141">
        <v>1</v>
      </c>
      <c r="IU253" s="141">
        <v>10</v>
      </c>
      <c r="IV253" s="141">
        <v>3</v>
      </c>
      <c r="IW253" s="180">
        <v>13</v>
      </c>
      <c r="IX253" s="182">
        <v>0.15384615384615385</v>
      </c>
      <c r="IY253" s="182">
        <v>0</v>
      </c>
      <c r="IZ253" s="183">
        <v>0</v>
      </c>
      <c r="JA253" s="140">
        <v>0</v>
      </c>
      <c r="JB253" s="140">
        <v>0</v>
      </c>
      <c r="JC253" s="1" t="s">
        <v>427</v>
      </c>
      <c r="JD253" s="1" t="s">
        <v>427</v>
      </c>
      <c r="JE253" s="1" t="s">
        <v>427</v>
      </c>
      <c r="JF253" s="1" t="s">
        <v>427</v>
      </c>
      <c r="JG253" s="1">
        <v>0</v>
      </c>
      <c r="JH253" s="1">
        <v>0</v>
      </c>
      <c r="JI253" s="284"/>
      <c r="JM253" s="261"/>
      <c r="JN253" s="262"/>
      <c r="JO253" s="284"/>
      <c r="JP253" s="284"/>
    </row>
    <row r="254" spans="1:276" x14ac:dyDescent="0.25">
      <c r="A254" s="2">
        <f>IF(OR('Table 1'!$L$2="All Regions",'Table 1'!$L$2=" "), 1,IF('Table 1'!$L$2='DATA TEMPLATE 1617'!L254,1,0))</f>
        <v>1</v>
      </c>
      <c r="B254" s="2">
        <f>IF(OR('Table 1'!$L$3="All Disciplines",'Table 1'!$L$3=" "), 1,IF('Table 1'!$L$3='DATA TEMPLATE 1617'!M254,1,0))</f>
        <v>1</v>
      </c>
      <c r="C254" s="2">
        <f>IF(OR('Table 1'!$L$4="All Organisations",'Table 1'!$L$4=" "), 1,IF('Table 1'!$L$4='DATA TEMPLATE 1617'!N254,1,0))</f>
        <v>1</v>
      </c>
      <c r="D254" s="2">
        <f t="shared" si="11"/>
        <v>3</v>
      </c>
      <c r="E254" s="236">
        <f>IF('Table 2'!$L$2="All Diverse Led",$IZ254,IF('Table 2'!$L$2='DATA TEMPLATE 1617'!JG254,4,0))</f>
        <v>0</v>
      </c>
      <c r="F254" s="236">
        <f>IF('Table 2'!$L$2="All Diverse Led",$IZ254,IF('Table 2'!$L$2='DATA TEMPLATE 1617'!JH254,4,0))</f>
        <v>0</v>
      </c>
      <c r="G254" s="237">
        <f t="shared" si="12"/>
        <v>0</v>
      </c>
      <c r="H254" s="1" t="s">
        <v>471</v>
      </c>
      <c r="I254" s="1">
        <v>0</v>
      </c>
      <c r="J254" s="1" t="b">
        <v>0</v>
      </c>
      <c r="K254" s="284">
        <v>252</v>
      </c>
      <c r="L254" t="s">
        <v>446</v>
      </c>
      <c r="M254" t="s">
        <v>440</v>
      </c>
      <c r="N254" s="323" t="s">
        <v>460</v>
      </c>
      <c r="O254" s="76">
        <v>2406081</v>
      </c>
      <c r="P254" s="76">
        <v>392824</v>
      </c>
      <c r="Q254" s="76">
        <v>52071</v>
      </c>
      <c r="R254" s="76">
        <v>72000</v>
      </c>
      <c r="S254" s="76">
        <v>43795</v>
      </c>
      <c r="T254" s="76">
        <v>2966771</v>
      </c>
      <c r="U254">
        <v>660815</v>
      </c>
      <c r="V254">
        <v>117476</v>
      </c>
      <c r="W254">
        <v>164072</v>
      </c>
      <c r="X254">
        <v>61491</v>
      </c>
      <c r="Y254">
        <v>37962</v>
      </c>
      <c r="AB254">
        <v>889847</v>
      </c>
      <c r="AC254">
        <v>1044144</v>
      </c>
      <c r="AD254">
        <v>2975807</v>
      </c>
      <c r="AE254" s="1">
        <v>200</v>
      </c>
      <c r="AF254" s="1">
        <v>200</v>
      </c>
      <c r="AG254" s="1">
        <v>24308</v>
      </c>
      <c r="AH254" s="1">
        <v>0</v>
      </c>
      <c r="AI254" s="1">
        <v>0</v>
      </c>
      <c r="AJ254" s="1">
        <v>0</v>
      </c>
      <c r="AK254" s="1">
        <v>0</v>
      </c>
      <c r="AL254" s="1">
        <v>0</v>
      </c>
      <c r="AM254" s="1">
        <v>0</v>
      </c>
      <c r="AN254" s="1">
        <v>0</v>
      </c>
      <c r="AO254" s="1">
        <v>0</v>
      </c>
      <c r="AP254" s="1">
        <v>0</v>
      </c>
      <c r="AQ254" s="1">
        <v>17</v>
      </c>
      <c r="AR254" s="1">
        <v>17</v>
      </c>
      <c r="AS254" s="1">
        <v>2544</v>
      </c>
      <c r="AT254" s="1">
        <v>0</v>
      </c>
      <c r="AU254" s="1">
        <v>0</v>
      </c>
      <c r="AV254" s="1">
        <v>0</v>
      </c>
      <c r="AW254" s="1">
        <v>0</v>
      </c>
      <c r="AX254" s="1">
        <v>0</v>
      </c>
      <c r="AY254" s="1">
        <v>0</v>
      </c>
      <c r="AZ254" s="1">
        <v>0</v>
      </c>
      <c r="BA254" s="1">
        <v>0</v>
      </c>
      <c r="BB254" s="1">
        <v>0</v>
      </c>
      <c r="BC254" s="3">
        <v>0</v>
      </c>
      <c r="BD254" s="3">
        <v>0</v>
      </c>
      <c r="BE254" s="3">
        <v>0</v>
      </c>
      <c r="BF254" s="3">
        <v>0</v>
      </c>
      <c r="BG254" s="241">
        <v>17</v>
      </c>
      <c r="BH254" s="242">
        <v>17</v>
      </c>
      <c r="BI254" s="242">
        <v>2544</v>
      </c>
      <c r="BJ254" s="243">
        <v>0</v>
      </c>
      <c r="BK254">
        <v>24</v>
      </c>
      <c r="BL254">
        <v>1086</v>
      </c>
      <c r="BM254">
        <v>0</v>
      </c>
      <c r="BN254">
        <v>35000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s="244">
        <v>0</v>
      </c>
      <c r="CJ254" s="244">
        <v>0</v>
      </c>
      <c r="CK254" s="244">
        <v>0</v>
      </c>
      <c r="CL254" s="244">
        <v>0</v>
      </c>
      <c r="CM254" s="241">
        <v>0</v>
      </c>
      <c r="CN254" s="242">
        <v>0</v>
      </c>
      <c r="CO254" s="242">
        <v>0</v>
      </c>
      <c r="CP254" s="243">
        <v>0</v>
      </c>
      <c r="CQ254" s="1">
        <v>2408</v>
      </c>
      <c r="CR254" s="1">
        <v>905</v>
      </c>
      <c r="CS254" s="1">
        <v>86895</v>
      </c>
      <c r="CT254" s="1">
        <v>0</v>
      </c>
      <c r="CU254" s="1">
        <v>0</v>
      </c>
      <c r="CV254" s="1">
        <v>0</v>
      </c>
      <c r="CW254" s="1">
        <v>0</v>
      </c>
      <c r="CX254" s="1">
        <v>0</v>
      </c>
      <c r="CY254" s="1">
        <v>0</v>
      </c>
      <c r="CZ254" s="1">
        <v>0</v>
      </c>
      <c r="DA254" s="1">
        <v>0</v>
      </c>
      <c r="DB254" s="1">
        <v>0</v>
      </c>
      <c r="DC254" s="1">
        <v>0</v>
      </c>
      <c r="DD254" s="1">
        <v>0</v>
      </c>
      <c r="DE254" s="1">
        <v>0</v>
      </c>
      <c r="DF254" s="1">
        <v>0</v>
      </c>
      <c r="DG254" s="1">
        <v>0</v>
      </c>
      <c r="DH254" s="1">
        <v>0</v>
      </c>
      <c r="DI254" s="1">
        <v>0</v>
      </c>
      <c r="DJ254" s="1">
        <v>0</v>
      </c>
      <c r="DK254" s="1">
        <v>0</v>
      </c>
      <c r="DL254" s="1">
        <v>0</v>
      </c>
      <c r="DM254" s="1">
        <v>0</v>
      </c>
      <c r="DN254" s="1">
        <v>0</v>
      </c>
      <c r="DO254" s="244">
        <v>0</v>
      </c>
      <c r="DP254" s="244">
        <v>0</v>
      </c>
      <c r="DQ254" s="244">
        <v>0</v>
      </c>
      <c r="DR254" s="244">
        <v>0</v>
      </c>
      <c r="DS254" s="241">
        <v>0</v>
      </c>
      <c r="DT254" s="242">
        <v>0</v>
      </c>
      <c r="DU254" s="242">
        <v>0</v>
      </c>
      <c r="DV254" s="243">
        <v>0</v>
      </c>
      <c r="DW254">
        <v>4</v>
      </c>
      <c r="DX254">
        <v>10</v>
      </c>
      <c r="DY254">
        <v>0</v>
      </c>
      <c r="DZ254">
        <v>20000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s="244">
        <v>0</v>
      </c>
      <c r="EV254" s="244">
        <v>0</v>
      </c>
      <c r="EW254" s="244">
        <v>0</v>
      </c>
      <c r="EX254" s="244">
        <v>0</v>
      </c>
      <c r="EY254" s="241">
        <v>0</v>
      </c>
      <c r="EZ254" s="242">
        <v>0</v>
      </c>
      <c r="FA254" s="242">
        <v>0</v>
      </c>
      <c r="FB254" s="243">
        <v>0</v>
      </c>
      <c r="FC254">
        <v>0</v>
      </c>
      <c r="FD254">
        <v>0</v>
      </c>
      <c r="FE254">
        <v>0</v>
      </c>
      <c r="FF254">
        <v>0</v>
      </c>
      <c r="FG254">
        <v>0</v>
      </c>
      <c r="FH254">
        <v>0</v>
      </c>
      <c r="FI254">
        <v>0</v>
      </c>
      <c r="FJ254">
        <v>0</v>
      </c>
      <c r="FK254">
        <v>7</v>
      </c>
      <c r="FL254">
        <v>880</v>
      </c>
      <c r="FM254">
        <v>0</v>
      </c>
      <c r="FN254">
        <v>0</v>
      </c>
      <c r="FO254">
        <v>0</v>
      </c>
      <c r="FP254">
        <v>0</v>
      </c>
      <c r="FQ254">
        <v>0</v>
      </c>
      <c r="FR254">
        <v>0</v>
      </c>
      <c r="FS254">
        <v>0</v>
      </c>
      <c r="FT254">
        <v>0</v>
      </c>
      <c r="FU254">
        <v>2</v>
      </c>
      <c r="FV254">
        <v>209</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0</v>
      </c>
      <c r="HC254">
        <v>0</v>
      </c>
      <c r="HD254">
        <v>0</v>
      </c>
      <c r="HE254">
        <v>0</v>
      </c>
      <c r="HF254">
        <v>0</v>
      </c>
      <c r="HG254">
        <v>0</v>
      </c>
      <c r="HH254">
        <v>0</v>
      </c>
      <c r="HI254">
        <v>0</v>
      </c>
      <c r="HJ254">
        <v>0</v>
      </c>
      <c r="HK254">
        <v>0</v>
      </c>
      <c r="HL254">
        <v>4</v>
      </c>
      <c r="HM254">
        <v>5</v>
      </c>
      <c r="HN254">
        <v>0</v>
      </c>
      <c r="HO254">
        <v>0</v>
      </c>
      <c r="HP254">
        <v>0</v>
      </c>
      <c r="HQ254" s="139">
        <v>1</v>
      </c>
      <c r="HR254" s="140">
        <v>4</v>
      </c>
      <c r="HS254" s="140">
        <v>0</v>
      </c>
      <c r="HT254" s="140">
        <v>0</v>
      </c>
      <c r="HU254" s="140">
        <v>0</v>
      </c>
      <c r="HV254" s="139">
        <v>0</v>
      </c>
      <c r="HW254" s="140">
        <v>0</v>
      </c>
      <c r="HX254" s="140">
        <v>0</v>
      </c>
      <c r="HY254" s="140">
        <v>0</v>
      </c>
      <c r="HZ254" s="140">
        <v>0</v>
      </c>
      <c r="IA254" s="139">
        <v>0</v>
      </c>
      <c r="IB254" s="140">
        <v>0</v>
      </c>
      <c r="IC254" s="140">
        <v>0</v>
      </c>
      <c r="ID254" s="140">
        <v>0</v>
      </c>
      <c r="IE254" s="140">
        <v>0</v>
      </c>
      <c r="IF254" s="139">
        <v>5</v>
      </c>
      <c r="IG254" s="140">
        <v>9</v>
      </c>
      <c r="IH254" s="140">
        <v>0</v>
      </c>
      <c r="II254" s="140">
        <v>0</v>
      </c>
      <c r="IJ254" s="140">
        <v>0</v>
      </c>
      <c r="IK254" s="140">
        <v>0</v>
      </c>
      <c r="IL254" s="140">
        <v>0</v>
      </c>
      <c r="IM254" s="140">
        <v>0</v>
      </c>
      <c r="IN254" s="139">
        <v>0</v>
      </c>
      <c r="IO254" s="140">
        <v>0</v>
      </c>
      <c r="IP254" s="140">
        <v>0</v>
      </c>
      <c r="IQ254" s="140">
        <v>0</v>
      </c>
      <c r="IR254" s="141">
        <v>0</v>
      </c>
      <c r="IS254" s="139">
        <v>7</v>
      </c>
      <c r="IT254" s="141">
        <v>2</v>
      </c>
      <c r="IU254" s="141">
        <v>9</v>
      </c>
      <c r="IV254" s="141">
        <v>5</v>
      </c>
      <c r="IW254" s="180">
        <v>14</v>
      </c>
      <c r="IX254" s="182">
        <v>0.14285714285714285</v>
      </c>
      <c r="IY254" s="182">
        <v>0.5</v>
      </c>
      <c r="IZ254" s="183">
        <v>0</v>
      </c>
      <c r="JA254" s="140">
        <v>0</v>
      </c>
      <c r="JB254" s="140">
        <v>0</v>
      </c>
      <c r="JC254" s="1" t="s">
        <v>427</v>
      </c>
      <c r="JD254" s="1" t="s">
        <v>427</v>
      </c>
      <c r="JE254" s="1" t="s">
        <v>427</v>
      </c>
      <c r="JF254" s="1" t="s">
        <v>427</v>
      </c>
      <c r="JG254" s="1">
        <v>0</v>
      </c>
      <c r="JH254" s="1">
        <v>0</v>
      </c>
      <c r="JI254" s="284"/>
      <c r="JM254" s="261"/>
      <c r="JN254" s="262"/>
      <c r="JO254" s="284"/>
      <c r="JP254" s="284"/>
    </row>
    <row r="255" spans="1:276" x14ac:dyDescent="0.25">
      <c r="A255" s="2">
        <f>IF(OR('Table 1'!$L$2="All Regions",'Table 1'!$L$2=" "), 1,IF('Table 1'!$L$2='DATA TEMPLATE 1617'!L255,1,0))</f>
        <v>1</v>
      </c>
      <c r="B255" s="2">
        <f>IF(OR('Table 1'!$L$3="All Disciplines",'Table 1'!$L$3=" "), 1,IF('Table 1'!$L$3='DATA TEMPLATE 1617'!M255,1,0))</f>
        <v>1</v>
      </c>
      <c r="C255" s="2">
        <f>IF(OR('Table 1'!$L$4="All Organisations",'Table 1'!$L$4=" "), 1,IF('Table 1'!$L$4='DATA TEMPLATE 1617'!N255,1,0))</f>
        <v>1</v>
      </c>
      <c r="D255" s="2">
        <f t="shared" si="11"/>
        <v>3</v>
      </c>
      <c r="E255" s="236">
        <f>IF('Table 2'!$L$2="All Diverse Led",$IZ255,IF('Table 2'!$L$2='DATA TEMPLATE 1617'!JG255,4,0))</f>
        <v>2</v>
      </c>
      <c r="F255" s="236">
        <f>IF('Table 2'!$L$2="All Diverse Led",$IZ255,IF('Table 2'!$L$2='DATA TEMPLATE 1617'!JH255,4,0))</f>
        <v>2</v>
      </c>
      <c r="G255" s="237">
        <f t="shared" si="12"/>
        <v>4</v>
      </c>
      <c r="H255" s="1" t="s">
        <v>471</v>
      </c>
      <c r="I255" s="1">
        <v>0</v>
      </c>
      <c r="J255" s="1" t="b">
        <v>0</v>
      </c>
      <c r="K255" s="284">
        <v>253</v>
      </c>
      <c r="L255" t="s">
        <v>446</v>
      </c>
      <c r="M255" t="s">
        <v>440</v>
      </c>
      <c r="N255" s="323" t="s">
        <v>459</v>
      </c>
      <c r="O255" s="76">
        <v>40713</v>
      </c>
      <c r="P255" s="76">
        <v>191101</v>
      </c>
      <c r="Q255" s="76">
        <v>30077</v>
      </c>
      <c r="R255" s="76">
        <v>25000</v>
      </c>
      <c r="S255" s="76">
        <v>490</v>
      </c>
      <c r="T255" s="76">
        <v>287381</v>
      </c>
      <c r="U255">
        <v>140431</v>
      </c>
      <c r="V255">
        <v>1874</v>
      </c>
      <c r="W255">
        <v>0</v>
      </c>
      <c r="X255">
        <v>0</v>
      </c>
      <c r="Y255">
        <v>6762</v>
      </c>
      <c r="AB255">
        <v>136797</v>
      </c>
      <c r="AC255">
        <v>0</v>
      </c>
      <c r="AD255">
        <v>285864</v>
      </c>
      <c r="AE255" s="1">
        <v>26</v>
      </c>
      <c r="AF255" s="1">
        <v>13</v>
      </c>
      <c r="AG255" s="1">
        <v>2765</v>
      </c>
      <c r="AH255" s="1">
        <v>0</v>
      </c>
      <c r="AI255" s="1">
        <v>2</v>
      </c>
      <c r="AJ255" s="1">
        <v>1</v>
      </c>
      <c r="AK255" s="1">
        <v>410</v>
      </c>
      <c r="AL255" s="1">
        <v>0</v>
      </c>
      <c r="AM255" s="1">
        <v>0</v>
      </c>
      <c r="AN255" s="1">
        <v>0</v>
      </c>
      <c r="AO255" s="1">
        <v>0</v>
      </c>
      <c r="AP255" s="1">
        <v>0</v>
      </c>
      <c r="AQ255" s="1">
        <v>6</v>
      </c>
      <c r="AR255" s="1">
        <v>3</v>
      </c>
      <c r="AS255" s="1">
        <v>991</v>
      </c>
      <c r="AT255" s="1">
        <v>0</v>
      </c>
      <c r="AU255" s="1">
        <v>0</v>
      </c>
      <c r="AV255" s="1">
        <v>0</v>
      </c>
      <c r="AW255" s="1">
        <v>0</v>
      </c>
      <c r="AX255" s="1">
        <v>0</v>
      </c>
      <c r="AY255" s="1">
        <v>0</v>
      </c>
      <c r="AZ255" s="1">
        <v>0</v>
      </c>
      <c r="BA255" s="1">
        <v>0</v>
      </c>
      <c r="BB255" s="1">
        <v>0</v>
      </c>
      <c r="BC255" s="3">
        <v>2</v>
      </c>
      <c r="BD255" s="3">
        <v>1</v>
      </c>
      <c r="BE255" s="3">
        <v>410</v>
      </c>
      <c r="BF255" s="3">
        <v>0</v>
      </c>
      <c r="BG255" s="241">
        <v>6</v>
      </c>
      <c r="BH255" s="242">
        <v>3</v>
      </c>
      <c r="BI255" s="242">
        <v>991</v>
      </c>
      <c r="BJ255" s="243">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s="244">
        <v>0</v>
      </c>
      <c r="CJ255" s="244">
        <v>0</v>
      </c>
      <c r="CK255" s="244">
        <v>0</v>
      </c>
      <c r="CL255" s="244">
        <v>0</v>
      </c>
      <c r="CM255" s="241">
        <v>0</v>
      </c>
      <c r="CN255" s="242">
        <v>0</v>
      </c>
      <c r="CO255" s="242">
        <v>0</v>
      </c>
      <c r="CP255" s="243">
        <v>0</v>
      </c>
      <c r="CQ255" s="1">
        <v>5</v>
      </c>
      <c r="CR255" s="1">
        <v>2.5</v>
      </c>
      <c r="CS255" s="1">
        <v>242</v>
      </c>
      <c r="CT255" s="1">
        <v>0</v>
      </c>
      <c r="CU255" s="1">
        <v>0</v>
      </c>
      <c r="CV255" s="1">
        <v>0</v>
      </c>
      <c r="CW255" s="1">
        <v>0</v>
      </c>
      <c r="CX255" s="1">
        <v>0</v>
      </c>
      <c r="CY255" s="1">
        <v>0</v>
      </c>
      <c r="CZ255" s="1">
        <v>0</v>
      </c>
      <c r="DA255" s="1">
        <v>0</v>
      </c>
      <c r="DB255" s="1">
        <v>0</v>
      </c>
      <c r="DC255" s="1">
        <v>0</v>
      </c>
      <c r="DD255" s="1">
        <v>0</v>
      </c>
      <c r="DE255" s="1">
        <v>0</v>
      </c>
      <c r="DF255" s="1">
        <v>0</v>
      </c>
      <c r="DG255" s="1">
        <v>0</v>
      </c>
      <c r="DH255" s="1">
        <v>0</v>
      </c>
      <c r="DI255" s="1">
        <v>0</v>
      </c>
      <c r="DJ255" s="1">
        <v>0</v>
      </c>
      <c r="DK255" s="1">
        <v>0</v>
      </c>
      <c r="DL255" s="1">
        <v>0</v>
      </c>
      <c r="DM255" s="1">
        <v>0</v>
      </c>
      <c r="DN255" s="1">
        <v>0</v>
      </c>
      <c r="DO255" s="244">
        <v>0</v>
      </c>
      <c r="DP255" s="244">
        <v>0</v>
      </c>
      <c r="DQ255" s="244">
        <v>0</v>
      </c>
      <c r="DR255" s="244">
        <v>0</v>
      </c>
      <c r="DS255" s="241">
        <v>0</v>
      </c>
      <c r="DT255" s="242">
        <v>0</v>
      </c>
      <c r="DU255" s="242">
        <v>0</v>
      </c>
      <c r="DV255" s="243">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s="244">
        <v>0</v>
      </c>
      <c r="EV255" s="244">
        <v>0</v>
      </c>
      <c r="EW255" s="244">
        <v>0</v>
      </c>
      <c r="EX255" s="244">
        <v>0</v>
      </c>
      <c r="EY255" s="241">
        <v>0</v>
      </c>
      <c r="EZ255" s="242">
        <v>0</v>
      </c>
      <c r="FA255" s="242">
        <v>0</v>
      </c>
      <c r="FB255" s="243">
        <v>0</v>
      </c>
      <c r="FC255">
        <v>2</v>
      </c>
      <c r="FD255">
        <v>0</v>
      </c>
      <c r="FE255">
        <v>50000</v>
      </c>
      <c r="FF255">
        <v>2</v>
      </c>
      <c r="FG255">
        <v>0</v>
      </c>
      <c r="FH255">
        <v>2000</v>
      </c>
      <c r="FI255">
        <v>0</v>
      </c>
      <c r="FJ255">
        <v>0</v>
      </c>
      <c r="FK255">
        <v>2</v>
      </c>
      <c r="FL255">
        <v>120</v>
      </c>
      <c r="FM255">
        <v>0</v>
      </c>
      <c r="FN255">
        <v>0</v>
      </c>
      <c r="FO255">
        <v>0</v>
      </c>
      <c r="FP255">
        <v>0</v>
      </c>
      <c r="FQ255">
        <v>0</v>
      </c>
      <c r="FR255">
        <v>0</v>
      </c>
      <c r="FS255">
        <v>26</v>
      </c>
      <c r="FT255">
        <v>41650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0</v>
      </c>
      <c r="GP255">
        <v>0</v>
      </c>
      <c r="GQ255">
        <v>0</v>
      </c>
      <c r="GR255">
        <v>0</v>
      </c>
      <c r="GS255">
        <v>0</v>
      </c>
      <c r="GT255">
        <v>0</v>
      </c>
      <c r="GU255">
        <v>0</v>
      </c>
      <c r="GV255">
        <v>0</v>
      </c>
      <c r="GW255">
        <v>0</v>
      </c>
      <c r="GX255">
        <v>0</v>
      </c>
      <c r="GY255">
        <v>0</v>
      </c>
      <c r="GZ255">
        <v>0</v>
      </c>
      <c r="HA255">
        <v>0</v>
      </c>
      <c r="HB255">
        <v>0</v>
      </c>
      <c r="HC255">
        <v>0</v>
      </c>
      <c r="HD255">
        <v>0</v>
      </c>
      <c r="HE255">
        <v>0</v>
      </c>
      <c r="HF255">
        <v>0</v>
      </c>
      <c r="HG255">
        <v>0</v>
      </c>
      <c r="HH255">
        <v>0</v>
      </c>
      <c r="HI255">
        <v>0</v>
      </c>
      <c r="HJ255">
        <v>0</v>
      </c>
      <c r="HK255">
        <v>0</v>
      </c>
      <c r="HL255">
        <v>3</v>
      </c>
      <c r="HM255">
        <v>5</v>
      </c>
      <c r="HN255">
        <v>0</v>
      </c>
      <c r="HO255">
        <v>0</v>
      </c>
      <c r="HP255">
        <v>0</v>
      </c>
      <c r="HQ255" s="139">
        <v>2</v>
      </c>
      <c r="HR255" s="140">
        <v>0</v>
      </c>
      <c r="HS255" s="140">
        <v>0</v>
      </c>
      <c r="HT255" s="140">
        <v>0</v>
      </c>
      <c r="HU255" s="140">
        <v>0</v>
      </c>
      <c r="HV255" s="139">
        <v>0</v>
      </c>
      <c r="HW255" s="140">
        <v>0</v>
      </c>
      <c r="HX255" s="140">
        <v>0</v>
      </c>
      <c r="HY255" s="140">
        <v>0</v>
      </c>
      <c r="HZ255" s="140">
        <v>0</v>
      </c>
      <c r="IA255" s="139">
        <v>1</v>
      </c>
      <c r="IB255" s="140">
        <v>0</v>
      </c>
      <c r="IC255" s="140">
        <v>0</v>
      </c>
      <c r="ID255" s="140">
        <v>0</v>
      </c>
      <c r="IE255" s="140">
        <v>0</v>
      </c>
      <c r="IF255" s="139">
        <v>6</v>
      </c>
      <c r="IG255" s="140">
        <v>5</v>
      </c>
      <c r="IH255" s="140">
        <v>0</v>
      </c>
      <c r="II255" s="140">
        <v>0</v>
      </c>
      <c r="IJ255" s="140">
        <v>0</v>
      </c>
      <c r="IK255" s="140">
        <v>1</v>
      </c>
      <c r="IL255" s="140">
        <v>0</v>
      </c>
      <c r="IM255" s="140">
        <v>1</v>
      </c>
      <c r="IN255" s="139">
        <v>2</v>
      </c>
      <c r="IO255" s="140">
        <v>0</v>
      </c>
      <c r="IP255" s="140">
        <v>0</v>
      </c>
      <c r="IQ255" s="140">
        <v>0</v>
      </c>
      <c r="IR255" s="141">
        <v>0</v>
      </c>
      <c r="IS255" s="139">
        <v>0</v>
      </c>
      <c r="IT255" s="141">
        <v>4</v>
      </c>
      <c r="IU255" s="141">
        <v>8</v>
      </c>
      <c r="IV255" s="141">
        <v>3</v>
      </c>
      <c r="IW255" s="180">
        <v>11</v>
      </c>
      <c r="IX255" s="182">
        <v>0.54545454545454541</v>
      </c>
      <c r="IY255" s="182">
        <v>0</v>
      </c>
      <c r="IZ255" s="183">
        <v>2</v>
      </c>
      <c r="JA255" s="140" t="s">
        <v>541</v>
      </c>
      <c r="JB255" s="140">
        <v>0</v>
      </c>
      <c r="JC255" s="1" t="s">
        <v>426</v>
      </c>
      <c r="JD255" s="1" t="s">
        <v>427</v>
      </c>
      <c r="JE255" s="1" t="s">
        <v>427</v>
      </c>
      <c r="JF255" s="1" t="s">
        <v>427</v>
      </c>
      <c r="JG255" s="140" t="s">
        <v>541</v>
      </c>
      <c r="JH255" s="1">
        <v>0</v>
      </c>
      <c r="JI255" s="284"/>
      <c r="JM255" s="261"/>
      <c r="JN255" s="262"/>
      <c r="JO255" s="284"/>
      <c r="JP255" s="284"/>
    </row>
    <row r="256" spans="1:276" x14ac:dyDescent="0.25">
      <c r="A256" s="2">
        <f>IF(OR('Table 1'!$L$2="All Regions",'Table 1'!$L$2=" "), 1,IF('Table 1'!$L$2='DATA TEMPLATE 1617'!L256,1,0))</f>
        <v>1</v>
      </c>
      <c r="B256" s="2">
        <f>IF(OR('Table 1'!$L$3="All Disciplines",'Table 1'!$L$3=" "), 1,IF('Table 1'!$L$3='DATA TEMPLATE 1617'!M256,1,0))</f>
        <v>1</v>
      </c>
      <c r="C256" s="2">
        <f>IF(OR('Table 1'!$L$4="All Organisations",'Table 1'!$L$4=" "), 1,IF('Table 1'!$L$4='DATA TEMPLATE 1617'!N256,1,0))</f>
        <v>1</v>
      </c>
      <c r="D256" s="2">
        <f t="shared" si="11"/>
        <v>3</v>
      </c>
      <c r="E256" s="236">
        <f>IF('Table 2'!$L$2="All Diverse Led",$IZ256,IF('Table 2'!$L$2='DATA TEMPLATE 1617'!JG256,4,0))</f>
        <v>0</v>
      </c>
      <c r="F256" s="236">
        <f>IF('Table 2'!$L$2="All Diverse Led",$IZ256,IF('Table 2'!$L$2='DATA TEMPLATE 1617'!JH256,4,0))</f>
        <v>0</v>
      </c>
      <c r="G256" s="237">
        <f t="shared" si="12"/>
        <v>0</v>
      </c>
      <c r="H256" s="1" t="s">
        <v>471</v>
      </c>
      <c r="I256" s="1">
        <v>0</v>
      </c>
      <c r="J256" s="1" t="b">
        <v>0</v>
      </c>
      <c r="K256" s="284">
        <v>254</v>
      </c>
      <c r="L256" t="s">
        <v>446</v>
      </c>
      <c r="M256" t="s">
        <v>436</v>
      </c>
      <c r="N256" s="323" t="s">
        <v>460</v>
      </c>
      <c r="O256" s="76">
        <v>52686</v>
      </c>
      <c r="P256" s="76">
        <v>287481</v>
      </c>
      <c r="Q256" s="76">
        <v>5287</v>
      </c>
      <c r="R256" s="76">
        <v>26670</v>
      </c>
      <c r="S256" s="76">
        <v>21200</v>
      </c>
      <c r="T256" s="76">
        <v>393324</v>
      </c>
      <c r="U256">
        <v>182153</v>
      </c>
      <c r="V256">
        <v>42421</v>
      </c>
      <c r="W256">
        <v>22801</v>
      </c>
      <c r="X256">
        <v>21705</v>
      </c>
      <c r="Y256">
        <v>16763</v>
      </c>
      <c r="AB256">
        <v>73496</v>
      </c>
      <c r="AC256">
        <v>0</v>
      </c>
      <c r="AD256">
        <v>359339</v>
      </c>
      <c r="AE256" s="1">
        <v>5</v>
      </c>
      <c r="AF256" s="1">
        <v>5</v>
      </c>
      <c r="AG256" s="1">
        <v>287</v>
      </c>
      <c r="AH256" s="1">
        <v>0</v>
      </c>
      <c r="AI256" s="1">
        <v>0</v>
      </c>
      <c r="AJ256" s="1">
        <v>0</v>
      </c>
      <c r="AK256" s="1">
        <v>0</v>
      </c>
      <c r="AL256" s="1">
        <v>0</v>
      </c>
      <c r="AM256" s="1">
        <v>0</v>
      </c>
      <c r="AN256" s="1">
        <v>0</v>
      </c>
      <c r="AO256" s="1">
        <v>0</v>
      </c>
      <c r="AP256" s="1">
        <v>0</v>
      </c>
      <c r="AQ256" s="1">
        <v>1</v>
      </c>
      <c r="AR256" s="1">
        <v>1</v>
      </c>
      <c r="AS256" s="1">
        <v>213</v>
      </c>
      <c r="AT256" s="1">
        <v>0</v>
      </c>
      <c r="AU256" s="1">
        <v>0</v>
      </c>
      <c r="AV256" s="1">
        <v>0</v>
      </c>
      <c r="AW256" s="1">
        <v>0</v>
      </c>
      <c r="AX256" s="1">
        <v>0</v>
      </c>
      <c r="AY256" s="1">
        <v>0</v>
      </c>
      <c r="AZ256" s="1">
        <v>0</v>
      </c>
      <c r="BA256" s="1">
        <v>0</v>
      </c>
      <c r="BB256" s="1">
        <v>0</v>
      </c>
      <c r="BC256" s="3">
        <v>0</v>
      </c>
      <c r="BD256" s="3">
        <v>0</v>
      </c>
      <c r="BE256" s="3">
        <v>0</v>
      </c>
      <c r="BF256" s="3">
        <v>0</v>
      </c>
      <c r="BG256" s="241">
        <v>1</v>
      </c>
      <c r="BH256" s="242">
        <v>1</v>
      </c>
      <c r="BI256" s="242">
        <v>213</v>
      </c>
      <c r="BJ256" s="243">
        <v>0</v>
      </c>
      <c r="BK256">
        <v>12</v>
      </c>
      <c r="BL256">
        <v>743</v>
      </c>
      <c r="BM256">
        <v>62824</v>
      </c>
      <c r="BN256">
        <v>48511</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s="244">
        <v>0</v>
      </c>
      <c r="CJ256" s="244">
        <v>0</v>
      </c>
      <c r="CK256" s="244">
        <v>0</v>
      </c>
      <c r="CL256" s="244">
        <v>0</v>
      </c>
      <c r="CM256" s="241">
        <v>0</v>
      </c>
      <c r="CN256" s="242">
        <v>0</v>
      </c>
      <c r="CO256" s="242">
        <v>0</v>
      </c>
      <c r="CP256" s="243">
        <v>0</v>
      </c>
      <c r="CQ256" s="1">
        <v>4</v>
      </c>
      <c r="CR256" s="1">
        <v>134</v>
      </c>
      <c r="CS256" s="1">
        <v>9724</v>
      </c>
      <c r="CT256" s="1">
        <v>20988</v>
      </c>
      <c r="CU256" s="1">
        <v>0</v>
      </c>
      <c r="CV256" s="1">
        <v>0</v>
      </c>
      <c r="CW256" s="1">
        <v>0</v>
      </c>
      <c r="CX256" s="1">
        <v>0</v>
      </c>
      <c r="CY256" s="1">
        <v>0</v>
      </c>
      <c r="CZ256" s="1">
        <v>0</v>
      </c>
      <c r="DA256" s="1">
        <v>0</v>
      </c>
      <c r="DB256" s="1">
        <v>0</v>
      </c>
      <c r="DC256" s="1">
        <v>0</v>
      </c>
      <c r="DD256" s="1">
        <v>0</v>
      </c>
      <c r="DE256" s="1">
        <v>0</v>
      </c>
      <c r="DF256" s="1">
        <v>0</v>
      </c>
      <c r="DG256" s="1">
        <v>0</v>
      </c>
      <c r="DH256" s="1">
        <v>0</v>
      </c>
      <c r="DI256" s="1">
        <v>0</v>
      </c>
      <c r="DJ256" s="1">
        <v>0</v>
      </c>
      <c r="DK256" s="1">
        <v>0</v>
      </c>
      <c r="DL256" s="1">
        <v>0</v>
      </c>
      <c r="DM256" s="1">
        <v>0</v>
      </c>
      <c r="DN256" s="1">
        <v>0</v>
      </c>
      <c r="DO256" s="244">
        <v>0</v>
      </c>
      <c r="DP256" s="244">
        <v>0</v>
      </c>
      <c r="DQ256" s="244">
        <v>0</v>
      </c>
      <c r="DR256" s="244">
        <v>0</v>
      </c>
      <c r="DS256" s="241">
        <v>0</v>
      </c>
      <c r="DT256" s="242">
        <v>0</v>
      </c>
      <c r="DU256" s="242">
        <v>0</v>
      </c>
      <c r="DV256" s="243">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s="244">
        <v>0</v>
      </c>
      <c r="EV256" s="244">
        <v>0</v>
      </c>
      <c r="EW256" s="244">
        <v>0</v>
      </c>
      <c r="EX256" s="244">
        <v>0</v>
      </c>
      <c r="EY256" s="241">
        <v>0</v>
      </c>
      <c r="EZ256" s="242">
        <v>0</v>
      </c>
      <c r="FA256" s="242">
        <v>0</v>
      </c>
      <c r="FB256" s="243">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1</v>
      </c>
      <c r="FX256">
        <v>500</v>
      </c>
      <c r="FY256">
        <v>1</v>
      </c>
      <c r="FZ256">
        <v>15</v>
      </c>
      <c r="GA256">
        <v>1</v>
      </c>
      <c r="GB256">
        <v>212</v>
      </c>
      <c r="GC256">
        <v>14</v>
      </c>
      <c r="GD256">
        <v>0</v>
      </c>
      <c r="GE256">
        <v>5</v>
      </c>
      <c r="GF256">
        <v>30</v>
      </c>
      <c r="GG256">
        <v>0</v>
      </c>
      <c r="GH256">
        <v>0</v>
      </c>
      <c r="GI256">
        <v>0</v>
      </c>
      <c r="GJ256">
        <v>0</v>
      </c>
      <c r="GK256">
        <v>0</v>
      </c>
      <c r="GL256">
        <v>0</v>
      </c>
      <c r="GM256">
        <v>0</v>
      </c>
      <c r="GN256">
        <v>0</v>
      </c>
      <c r="GO256">
        <v>0</v>
      </c>
      <c r="GP256">
        <v>0</v>
      </c>
      <c r="GQ256">
        <v>0</v>
      </c>
      <c r="GR256">
        <v>0</v>
      </c>
      <c r="GS256">
        <v>0</v>
      </c>
      <c r="GT256">
        <v>0</v>
      </c>
      <c r="GU256">
        <v>0</v>
      </c>
      <c r="GV256">
        <v>0</v>
      </c>
      <c r="GW256">
        <v>0</v>
      </c>
      <c r="GX256">
        <v>0</v>
      </c>
      <c r="GY256">
        <v>0</v>
      </c>
      <c r="GZ256">
        <v>0</v>
      </c>
      <c r="HA256">
        <v>0</v>
      </c>
      <c r="HB256">
        <v>0</v>
      </c>
      <c r="HC256">
        <v>0</v>
      </c>
      <c r="HD256">
        <v>0</v>
      </c>
      <c r="HE256">
        <v>0</v>
      </c>
      <c r="HF256">
        <v>0</v>
      </c>
      <c r="HG256">
        <v>0</v>
      </c>
      <c r="HH256">
        <v>0</v>
      </c>
      <c r="HI256">
        <v>0</v>
      </c>
      <c r="HJ256">
        <v>0</v>
      </c>
      <c r="HK256">
        <v>0</v>
      </c>
      <c r="HL256">
        <v>5</v>
      </c>
      <c r="HM256">
        <v>6</v>
      </c>
      <c r="HN256">
        <v>0</v>
      </c>
      <c r="HO256">
        <v>0</v>
      </c>
      <c r="HP256">
        <v>0</v>
      </c>
      <c r="HQ256" s="139">
        <v>3</v>
      </c>
      <c r="HR256" s="140">
        <v>0</v>
      </c>
      <c r="HS256" s="140">
        <v>0</v>
      </c>
      <c r="HT256" s="140">
        <v>0</v>
      </c>
      <c r="HU256" s="140">
        <v>0</v>
      </c>
      <c r="HV256" s="139">
        <v>0</v>
      </c>
      <c r="HW256" s="140">
        <v>0</v>
      </c>
      <c r="HX256" s="140">
        <v>0</v>
      </c>
      <c r="HY256" s="140">
        <v>0</v>
      </c>
      <c r="HZ256" s="140">
        <v>0</v>
      </c>
      <c r="IA256" s="139">
        <v>0</v>
      </c>
      <c r="IB256" s="140">
        <v>0</v>
      </c>
      <c r="IC256" s="140">
        <v>0</v>
      </c>
      <c r="ID256" s="140">
        <v>0</v>
      </c>
      <c r="IE256" s="140">
        <v>0</v>
      </c>
      <c r="IF256" s="139">
        <v>8</v>
      </c>
      <c r="IG256" s="140">
        <v>6</v>
      </c>
      <c r="IH256" s="140">
        <v>0</v>
      </c>
      <c r="II256" s="140">
        <v>0</v>
      </c>
      <c r="IJ256" s="140">
        <v>0</v>
      </c>
      <c r="IK256" s="140">
        <v>0</v>
      </c>
      <c r="IL256" s="140">
        <v>0</v>
      </c>
      <c r="IM256" s="140">
        <v>0</v>
      </c>
      <c r="IN256" s="139">
        <v>0</v>
      </c>
      <c r="IO256" s="140">
        <v>1</v>
      </c>
      <c r="IP256" s="140">
        <v>0</v>
      </c>
      <c r="IQ256" s="140">
        <v>0</v>
      </c>
      <c r="IR256" s="141">
        <v>1</v>
      </c>
      <c r="IS256" s="139">
        <v>0</v>
      </c>
      <c r="IT256" s="141">
        <v>6</v>
      </c>
      <c r="IU256" s="141">
        <v>11</v>
      </c>
      <c r="IV256" s="141">
        <v>3</v>
      </c>
      <c r="IW256" s="180">
        <v>14</v>
      </c>
      <c r="IX256" s="182">
        <v>0.42857142857142855</v>
      </c>
      <c r="IY256" s="182">
        <v>7.1428571428571425E-2</v>
      </c>
      <c r="IZ256" s="183">
        <v>0</v>
      </c>
      <c r="JA256" s="140">
        <v>0</v>
      </c>
      <c r="JB256" s="140">
        <v>0</v>
      </c>
      <c r="JC256" s="1" t="s">
        <v>427</v>
      </c>
      <c r="JD256" s="1" t="s">
        <v>427</v>
      </c>
      <c r="JE256" s="1" t="s">
        <v>427</v>
      </c>
      <c r="JF256" s="1" t="s">
        <v>427</v>
      </c>
      <c r="JG256" s="1">
        <v>0</v>
      </c>
      <c r="JH256" s="1">
        <v>0</v>
      </c>
      <c r="JI256" s="284"/>
      <c r="JM256" s="261"/>
      <c r="JN256" s="262"/>
      <c r="JO256" s="284"/>
      <c r="JP256" s="284"/>
    </row>
    <row r="257" spans="1:276" x14ac:dyDescent="0.25">
      <c r="A257" s="2">
        <f>IF(OR('Table 1'!$L$2="All Regions",'Table 1'!$L$2=" "), 1,IF('Table 1'!$L$2='DATA TEMPLATE 1617'!L257,1,0))</f>
        <v>1</v>
      </c>
      <c r="B257" s="2">
        <f>IF(OR('Table 1'!$L$3="All Disciplines",'Table 1'!$L$3=" "), 1,IF('Table 1'!$L$3='DATA TEMPLATE 1617'!M257,1,0))</f>
        <v>1</v>
      </c>
      <c r="C257" s="2">
        <f>IF(OR('Table 1'!$L$4="All Organisations",'Table 1'!$L$4=" "), 1,IF('Table 1'!$L$4='DATA TEMPLATE 1617'!N257,1,0))</f>
        <v>1</v>
      </c>
      <c r="D257" s="2">
        <f t="shared" si="11"/>
        <v>3</v>
      </c>
      <c r="E257" s="236">
        <f>IF('Table 2'!$L$2="All Diverse Led",$IZ257,IF('Table 2'!$L$2='DATA TEMPLATE 1617'!JG257,4,0))</f>
        <v>0</v>
      </c>
      <c r="F257" s="236">
        <f>IF('Table 2'!$L$2="All Diverse Led",$IZ257,IF('Table 2'!$L$2='DATA TEMPLATE 1617'!JH257,4,0))</f>
        <v>0</v>
      </c>
      <c r="G257" s="237">
        <f t="shared" si="12"/>
        <v>0</v>
      </c>
      <c r="H257" s="1" t="s">
        <v>471</v>
      </c>
      <c r="I257" s="1">
        <v>0</v>
      </c>
      <c r="J257" s="1" t="b">
        <v>0</v>
      </c>
      <c r="K257" s="284">
        <v>255</v>
      </c>
      <c r="L257" t="s">
        <v>446</v>
      </c>
      <c r="M257" t="s">
        <v>437</v>
      </c>
      <c r="N257" s="323" t="s">
        <v>460</v>
      </c>
      <c r="O257" s="76">
        <v>1021091</v>
      </c>
      <c r="P257" s="76">
        <v>302513</v>
      </c>
      <c r="Q257" s="76">
        <v>241518</v>
      </c>
      <c r="R257" s="76">
        <v>321600</v>
      </c>
      <c r="S257" s="76">
        <v>133858</v>
      </c>
      <c r="T257" s="76">
        <v>2020580</v>
      </c>
      <c r="U257">
        <v>1148148</v>
      </c>
      <c r="V257">
        <v>213979</v>
      </c>
      <c r="W257">
        <v>189931</v>
      </c>
      <c r="X257">
        <v>129131</v>
      </c>
      <c r="Y257">
        <v>18680</v>
      </c>
      <c r="AB257">
        <v>278407</v>
      </c>
      <c r="AC257">
        <v>31270</v>
      </c>
      <c r="AD257">
        <v>2009546</v>
      </c>
      <c r="AE257" s="1">
        <v>232</v>
      </c>
      <c r="AF257" s="1">
        <v>156</v>
      </c>
      <c r="AG257" s="1">
        <v>42455</v>
      </c>
      <c r="AH257" s="1">
        <v>0</v>
      </c>
      <c r="AI257" s="1">
        <v>0</v>
      </c>
      <c r="AJ257" s="1">
        <v>0</v>
      </c>
      <c r="AK257" s="1">
        <v>0</v>
      </c>
      <c r="AL257" s="1">
        <v>0</v>
      </c>
      <c r="AM257" s="1">
        <v>0</v>
      </c>
      <c r="AN257" s="1">
        <v>0</v>
      </c>
      <c r="AO257" s="1">
        <v>0</v>
      </c>
      <c r="AP257" s="1">
        <v>0</v>
      </c>
      <c r="AQ257" s="1">
        <v>32</v>
      </c>
      <c r="AR257" s="1">
        <v>26</v>
      </c>
      <c r="AS257" s="1">
        <v>3412</v>
      </c>
      <c r="AT257" s="1">
        <v>0</v>
      </c>
      <c r="AU257" s="1">
        <v>0</v>
      </c>
      <c r="AV257" s="1">
        <v>0</v>
      </c>
      <c r="AW257" s="1">
        <v>0</v>
      </c>
      <c r="AX257" s="1">
        <v>0</v>
      </c>
      <c r="AY257" s="1">
        <v>0</v>
      </c>
      <c r="AZ257" s="1">
        <v>0</v>
      </c>
      <c r="BA257" s="1">
        <v>0</v>
      </c>
      <c r="BB257" s="1">
        <v>0</v>
      </c>
      <c r="BC257" s="3">
        <v>0</v>
      </c>
      <c r="BD257" s="3">
        <v>0</v>
      </c>
      <c r="BE257" s="3">
        <v>0</v>
      </c>
      <c r="BF257" s="3">
        <v>0</v>
      </c>
      <c r="BG257" s="241">
        <v>32</v>
      </c>
      <c r="BH257" s="242">
        <v>26</v>
      </c>
      <c r="BI257" s="242">
        <v>3412</v>
      </c>
      <c r="BJ257" s="243">
        <v>0</v>
      </c>
      <c r="BK257">
        <v>13</v>
      </c>
      <c r="BL257">
        <v>362</v>
      </c>
      <c r="BM257">
        <v>0</v>
      </c>
      <c r="BN257">
        <v>17449</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s="244">
        <v>0</v>
      </c>
      <c r="CJ257" s="244">
        <v>0</v>
      </c>
      <c r="CK257" s="244">
        <v>0</v>
      </c>
      <c r="CL257" s="244">
        <v>0</v>
      </c>
      <c r="CM257" s="241">
        <v>0</v>
      </c>
      <c r="CN257" s="242">
        <v>0</v>
      </c>
      <c r="CO257" s="242">
        <v>0</v>
      </c>
      <c r="CP257" s="243">
        <v>0</v>
      </c>
      <c r="CQ257" s="1">
        <v>705</v>
      </c>
      <c r="CR257" s="1">
        <v>333</v>
      </c>
      <c r="CS257" s="1">
        <v>37021</v>
      </c>
      <c r="CT257" s="1">
        <v>0</v>
      </c>
      <c r="CU257" s="1">
        <v>0</v>
      </c>
      <c r="CV257" s="1">
        <v>0</v>
      </c>
      <c r="CW257" s="1">
        <v>0</v>
      </c>
      <c r="CX257" s="1">
        <v>0</v>
      </c>
      <c r="CY257" s="1">
        <v>0</v>
      </c>
      <c r="CZ257" s="1">
        <v>0</v>
      </c>
      <c r="DA257" s="1">
        <v>0</v>
      </c>
      <c r="DB257" s="1">
        <v>0</v>
      </c>
      <c r="DC257" s="1">
        <v>88</v>
      </c>
      <c r="DD257" s="1">
        <v>88</v>
      </c>
      <c r="DE257" s="1">
        <v>4944</v>
      </c>
      <c r="DF257" s="1">
        <v>0</v>
      </c>
      <c r="DG257" s="1">
        <v>0</v>
      </c>
      <c r="DH257" s="1">
        <v>0</v>
      </c>
      <c r="DI257" s="1">
        <v>0</v>
      </c>
      <c r="DJ257" s="1">
        <v>0</v>
      </c>
      <c r="DK257" s="1">
        <v>0</v>
      </c>
      <c r="DL257" s="1">
        <v>0</v>
      </c>
      <c r="DM257" s="1">
        <v>0</v>
      </c>
      <c r="DN257" s="1">
        <v>0</v>
      </c>
      <c r="DO257" s="244">
        <v>0</v>
      </c>
      <c r="DP257" s="244">
        <v>0</v>
      </c>
      <c r="DQ257" s="244">
        <v>0</v>
      </c>
      <c r="DR257" s="244">
        <v>0</v>
      </c>
      <c r="DS257" s="241">
        <v>88</v>
      </c>
      <c r="DT257" s="242">
        <v>88</v>
      </c>
      <c r="DU257" s="242">
        <v>4944</v>
      </c>
      <c r="DV257" s="243">
        <v>0</v>
      </c>
      <c r="DW257">
        <v>1</v>
      </c>
      <c r="DX257">
        <v>2</v>
      </c>
      <c r="DY257">
        <v>0</v>
      </c>
      <c r="DZ257">
        <v>26490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s="244">
        <v>0</v>
      </c>
      <c r="EV257" s="244">
        <v>0</v>
      </c>
      <c r="EW257" s="244">
        <v>0</v>
      </c>
      <c r="EX257" s="244">
        <v>0</v>
      </c>
      <c r="EY257" s="241">
        <v>0</v>
      </c>
      <c r="EZ257" s="242">
        <v>0</v>
      </c>
      <c r="FA257" s="242">
        <v>0</v>
      </c>
      <c r="FB257" s="243">
        <v>0</v>
      </c>
      <c r="FC257">
        <v>0</v>
      </c>
      <c r="FD257">
        <v>0</v>
      </c>
      <c r="FE257">
        <v>0</v>
      </c>
      <c r="FF257">
        <v>0</v>
      </c>
      <c r="FG257">
        <v>0</v>
      </c>
      <c r="FH257">
        <v>0</v>
      </c>
      <c r="FI257">
        <v>0</v>
      </c>
      <c r="FJ257">
        <v>0</v>
      </c>
      <c r="FK257">
        <v>20</v>
      </c>
      <c r="FL257">
        <v>3500</v>
      </c>
      <c r="FM257">
        <v>0</v>
      </c>
      <c r="FN257">
        <v>0</v>
      </c>
      <c r="FO257">
        <v>0</v>
      </c>
      <c r="FP257">
        <v>0</v>
      </c>
      <c r="FQ257">
        <v>0</v>
      </c>
      <c r="FR257">
        <v>0</v>
      </c>
      <c r="FS257">
        <v>0</v>
      </c>
      <c r="FT257">
        <v>0</v>
      </c>
      <c r="FU257">
        <v>30</v>
      </c>
      <c r="FV257">
        <v>3039</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0</v>
      </c>
      <c r="GP257">
        <v>0</v>
      </c>
      <c r="GQ257">
        <v>0</v>
      </c>
      <c r="GR257">
        <v>0</v>
      </c>
      <c r="GS257">
        <v>0</v>
      </c>
      <c r="GT257">
        <v>0</v>
      </c>
      <c r="GU257">
        <v>0</v>
      </c>
      <c r="GV257">
        <v>0</v>
      </c>
      <c r="GW257">
        <v>0</v>
      </c>
      <c r="GX257">
        <v>0</v>
      </c>
      <c r="GY257">
        <v>0</v>
      </c>
      <c r="GZ257">
        <v>0</v>
      </c>
      <c r="HA257">
        <v>0</v>
      </c>
      <c r="HB257">
        <v>0</v>
      </c>
      <c r="HC257">
        <v>0</v>
      </c>
      <c r="HD257">
        <v>0</v>
      </c>
      <c r="HE257">
        <v>0</v>
      </c>
      <c r="HF257">
        <v>0</v>
      </c>
      <c r="HG257">
        <v>0</v>
      </c>
      <c r="HH257">
        <v>0</v>
      </c>
      <c r="HI257">
        <v>0</v>
      </c>
      <c r="HJ257">
        <v>0</v>
      </c>
      <c r="HK257">
        <v>0</v>
      </c>
      <c r="HL257">
        <v>5</v>
      </c>
      <c r="HM257">
        <v>5</v>
      </c>
      <c r="HN257">
        <v>0</v>
      </c>
      <c r="HO257">
        <v>0</v>
      </c>
      <c r="HP257">
        <v>0</v>
      </c>
      <c r="HQ257" s="139">
        <v>2</v>
      </c>
      <c r="HR257" s="140">
        <v>2</v>
      </c>
      <c r="HS257" s="140">
        <v>0</v>
      </c>
      <c r="HT257" s="140">
        <v>0</v>
      </c>
      <c r="HU257" s="140">
        <v>0</v>
      </c>
      <c r="HV257" s="139">
        <v>0</v>
      </c>
      <c r="HW257" s="140">
        <v>1</v>
      </c>
      <c r="HX257" s="140">
        <v>0</v>
      </c>
      <c r="HY257" s="140">
        <v>0</v>
      </c>
      <c r="HZ257" s="140">
        <v>0</v>
      </c>
      <c r="IA257" s="139">
        <v>0</v>
      </c>
      <c r="IB257" s="140">
        <v>0</v>
      </c>
      <c r="IC257" s="140">
        <v>0</v>
      </c>
      <c r="ID257" s="140">
        <v>0</v>
      </c>
      <c r="IE257" s="140">
        <v>0</v>
      </c>
      <c r="IF257" s="139">
        <v>7</v>
      </c>
      <c r="IG257" s="140">
        <v>8</v>
      </c>
      <c r="IH257" s="140">
        <v>0</v>
      </c>
      <c r="II257" s="140">
        <v>0</v>
      </c>
      <c r="IJ257" s="140">
        <v>0</v>
      </c>
      <c r="IK257" s="140">
        <v>0</v>
      </c>
      <c r="IL257" s="140">
        <v>0</v>
      </c>
      <c r="IM257" s="140">
        <v>0</v>
      </c>
      <c r="IN257" s="139">
        <v>0</v>
      </c>
      <c r="IO257" s="140">
        <v>1</v>
      </c>
      <c r="IP257" s="140">
        <v>0</v>
      </c>
      <c r="IQ257" s="140">
        <v>0</v>
      </c>
      <c r="IR257" s="141">
        <v>1</v>
      </c>
      <c r="IS257" s="139">
        <v>2</v>
      </c>
      <c r="IT257" s="141">
        <v>0</v>
      </c>
      <c r="IU257" s="141">
        <v>10</v>
      </c>
      <c r="IV257" s="141">
        <v>5</v>
      </c>
      <c r="IW257" s="180">
        <v>15</v>
      </c>
      <c r="IX257" s="182">
        <v>0</v>
      </c>
      <c r="IY257" s="182">
        <v>0.2</v>
      </c>
      <c r="IZ257" s="183">
        <v>0</v>
      </c>
      <c r="JA257" s="140">
        <v>0</v>
      </c>
      <c r="JB257" s="140">
        <v>0</v>
      </c>
      <c r="JC257" s="1" t="s">
        <v>427</v>
      </c>
      <c r="JD257" s="1" t="s">
        <v>427</v>
      </c>
      <c r="JE257" s="1" t="s">
        <v>427</v>
      </c>
      <c r="JF257" s="1" t="s">
        <v>427</v>
      </c>
      <c r="JG257" s="1">
        <v>0</v>
      </c>
      <c r="JH257" s="1">
        <v>0</v>
      </c>
      <c r="JI257" s="284"/>
      <c r="JM257" s="261"/>
      <c r="JN257" s="262"/>
      <c r="JO257" s="284"/>
      <c r="JP257" s="284"/>
    </row>
    <row r="258" spans="1:276" x14ac:dyDescent="0.25">
      <c r="A258" s="2">
        <f>IF(OR('Table 1'!$L$2="All Regions",'Table 1'!$L$2=" "), 1,IF('Table 1'!$L$2='DATA TEMPLATE 1617'!L258,1,0))</f>
        <v>1</v>
      </c>
      <c r="B258" s="2">
        <f>IF(OR('Table 1'!$L$3="All Disciplines",'Table 1'!$L$3=" "), 1,IF('Table 1'!$L$3='DATA TEMPLATE 1617'!M258,1,0))</f>
        <v>1</v>
      </c>
      <c r="C258" s="2">
        <f>IF(OR('Table 1'!$L$4="All Organisations",'Table 1'!$L$4=" "), 1,IF('Table 1'!$L$4='DATA TEMPLATE 1617'!N258,1,0))</f>
        <v>1</v>
      </c>
      <c r="D258" s="2">
        <f t="shared" si="11"/>
        <v>3</v>
      </c>
      <c r="E258" s="236">
        <f>IF('Table 2'!$L$2="All Diverse Led",$IZ258,IF('Table 2'!$L$2='DATA TEMPLATE 1617'!JG258,4,0))</f>
        <v>0</v>
      </c>
      <c r="F258" s="236">
        <f>IF('Table 2'!$L$2="All Diverse Led",$IZ258,IF('Table 2'!$L$2='DATA TEMPLATE 1617'!JH258,4,0))</f>
        <v>0</v>
      </c>
      <c r="G258" s="237">
        <f t="shared" si="12"/>
        <v>0</v>
      </c>
      <c r="H258" s="1">
        <v>0</v>
      </c>
      <c r="I258" s="1">
        <v>0</v>
      </c>
      <c r="J258" s="1" t="b">
        <v>0</v>
      </c>
      <c r="K258" s="284">
        <v>256</v>
      </c>
      <c r="L258" t="s">
        <v>446</v>
      </c>
      <c r="M258" t="s">
        <v>437</v>
      </c>
      <c r="N258" s="323" t="s">
        <v>460</v>
      </c>
      <c r="O258" s="76">
        <v>2851116</v>
      </c>
      <c r="P258" s="76">
        <v>1675677</v>
      </c>
      <c r="Q258" s="76">
        <v>525271</v>
      </c>
      <c r="R258" s="76">
        <v>688029</v>
      </c>
      <c r="S258" s="76">
        <v>0</v>
      </c>
      <c r="T258" s="76">
        <v>5740093</v>
      </c>
      <c r="U258">
        <v>4351789</v>
      </c>
      <c r="V258">
        <v>222650</v>
      </c>
      <c r="W258">
        <v>424496</v>
      </c>
      <c r="X258">
        <v>206284</v>
      </c>
      <c r="Y258">
        <v>17000</v>
      </c>
      <c r="AB258">
        <v>648382</v>
      </c>
      <c r="AC258">
        <v>0</v>
      </c>
      <c r="AD258">
        <v>5870601</v>
      </c>
      <c r="AE258" s="1">
        <v>509</v>
      </c>
      <c r="AF258" s="1">
        <v>0</v>
      </c>
      <c r="AG258" s="1">
        <v>154384</v>
      </c>
      <c r="AH258" s="1">
        <v>0</v>
      </c>
      <c r="AI258" s="1">
        <v>88</v>
      </c>
      <c r="AJ258" s="1">
        <v>0</v>
      </c>
      <c r="AK258" s="1">
        <v>26831</v>
      </c>
      <c r="AL258" s="1">
        <v>0</v>
      </c>
      <c r="AM258" s="1">
        <v>0</v>
      </c>
      <c r="AN258" s="1">
        <v>0</v>
      </c>
      <c r="AO258" s="1">
        <v>0</v>
      </c>
      <c r="AP258" s="1">
        <v>0</v>
      </c>
      <c r="AQ258" s="1">
        <v>12</v>
      </c>
      <c r="AR258" s="1">
        <v>0</v>
      </c>
      <c r="AS258" s="1">
        <v>5679</v>
      </c>
      <c r="AT258" s="1">
        <v>0</v>
      </c>
      <c r="AU258" s="1">
        <v>0</v>
      </c>
      <c r="AV258" s="1">
        <v>0</v>
      </c>
      <c r="AW258" s="1">
        <v>0</v>
      </c>
      <c r="AX258" s="1">
        <v>0</v>
      </c>
      <c r="AY258" s="1">
        <v>0</v>
      </c>
      <c r="AZ258" s="1">
        <v>0</v>
      </c>
      <c r="BA258" s="1">
        <v>0</v>
      </c>
      <c r="BB258" s="1">
        <v>0</v>
      </c>
      <c r="BC258" s="3">
        <v>88</v>
      </c>
      <c r="BD258" s="3">
        <v>0</v>
      </c>
      <c r="BE258" s="3">
        <v>26831</v>
      </c>
      <c r="BF258" s="3">
        <v>0</v>
      </c>
      <c r="BG258" s="241">
        <v>12</v>
      </c>
      <c r="BH258" s="242">
        <v>0</v>
      </c>
      <c r="BI258" s="242">
        <v>5679</v>
      </c>
      <c r="BJ258" s="243">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s="244">
        <v>0</v>
      </c>
      <c r="CJ258" s="244">
        <v>0</v>
      </c>
      <c r="CK258" s="244">
        <v>0</v>
      </c>
      <c r="CL258" s="244">
        <v>0</v>
      </c>
      <c r="CM258" s="241">
        <v>0</v>
      </c>
      <c r="CN258" s="242">
        <v>0</v>
      </c>
      <c r="CO258" s="242">
        <v>0</v>
      </c>
      <c r="CP258" s="243">
        <v>0</v>
      </c>
      <c r="CQ258" s="1">
        <v>0</v>
      </c>
      <c r="CR258" s="1">
        <v>0</v>
      </c>
      <c r="CS258" s="1">
        <v>0</v>
      </c>
      <c r="CT258" s="1">
        <v>0</v>
      </c>
      <c r="CU258" s="1">
        <v>0</v>
      </c>
      <c r="CV258" s="1">
        <v>0</v>
      </c>
      <c r="CW258" s="1">
        <v>0</v>
      </c>
      <c r="CX258" s="1">
        <v>0</v>
      </c>
      <c r="CY258" s="1">
        <v>0</v>
      </c>
      <c r="CZ258" s="1">
        <v>0</v>
      </c>
      <c r="DA258" s="1">
        <v>0</v>
      </c>
      <c r="DB258" s="1">
        <v>0</v>
      </c>
      <c r="DC258" s="1">
        <v>0</v>
      </c>
      <c r="DD258" s="1">
        <v>0</v>
      </c>
      <c r="DE258" s="1">
        <v>0</v>
      </c>
      <c r="DF258" s="1">
        <v>0</v>
      </c>
      <c r="DG258" s="1">
        <v>0</v>
      </c>
      <c r="DH258" s="1">
        <v>0</v>
      </c>
      <c r="DI258" s="1">
        <v>0</v>
      </c>
      <c r="DJ258" s="1">
        <v>0</v>
      </c>
      <c r="DK258" s="1">
        <v>0</v>
      </c>
      <c r="DL258" s="1">
        <v>0</v>
      </c>
      <c r="DM258" s="1">
        <v>0</v>
      </c>
      <c r="DN258" s="1">
        <v>0</v>
      </c>
      <c r="DO258" s="244">
        <v>0</v>
      </c>
      <c r="DP258" s="244">
        <v>0</v>
      </c>
      <c r="DQ258" s="244">
        <v>0</v>
      </c>
      <c r="DR258" s="244">
        <v>0</v>
      </c>
      <c r="DS258" s="241">
        <v>0</v>
      </c>
      <c r="DT258" s="242">
        <v>0</v>
      </c>
      <c r="DU258" s="242">
        <v>0</v>
      </c>
      <c r="DV258" s="243">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s="244">
        <v>0</v>
      </c>
      <c r="EV258" s="244">
        <v>0</v>
      </c>
      <c r="EW258" s="244">
        <v>0</v>
      </c>
      <c r="EX258" s="244">
        <v>0</v>
      </c>
      <c r="EY258" s="241">
        <v>0</v>
      </c>
      <c r="EZ258" s="242">
        <v>0</v>
      </c>
      <c r="FA258" s="242">
        <v>0</v>
      </c>
      <c r="FB258" s="243">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c r="GW258">
        <v>0</v>
      </c>
      <c r="GX258">
        <v>0</v>
      </c>
      <c r="GY258">
        <v>0</v>
      </c>
      <c r="GZ258">
        <v>0</v>
      </c>
      <c r="HA258">
        <v>0</v>
      </c>
      <c r="HB258">
        <v>0</v>
      </c>
      <c r="HC258">
        <v>0</v>
      </c>
      <c r="HD258">
        <v>0</v>
      </c>
      <c r="HE258">
        <v>0</v>
      </c>
      <c r="HF258">
        <v>0</v>
      </c>
      <c r="HG258">
        <v>0</v>
      </c>
      <c r="HH258">
        <v>0</v>
      </c>
      <c r="HI258">
        <v>0</v>
      </c>
      <c r="HJ258">
        <v>0</v>
      </c>
      <c r="HK258">
        <v>0</v>
      </c>
      <c r="HL258">
        <v>7</v>
      </c>
      <c r="HM258">
        <v>4</v>
      </c>
      <c r="HN258">
        <v>0</v>
      </c>
      <c r="HO258">
        <v>0</v>
      </c>
      <c r="HP258">
        <v>0</v>
      </c>
      <c r="HQ258" s="139">
        <v>3</v>
      </c>
      <c r="HR258" s="140">
        <v>4</v>
      </c>
      <c r="HS258" s="140">
        <v>0</v>
      </c>
      <c r="HT258" s="140">
        <v>0</v>
      </c>
      <c r="HU258" s="140">
        <v>0</v>
      </c>
      <c r="HV258" s="139">
        <v>0</v>
      </c>
      <c r="HW258" s="140">
        <v>1</v>
      </c>
      <c r="HX258" s="140">
        <v>0</v>
      </c>
      <c r="HY258" s="140">
        <v>0</v>
      </c>
      <c r="HZ258" s="140">
        <v>0</v>
      </c>
      <c r="IA258" s="139">
        <v>0</v>
      </c>
      <c r="IB258" s="140">
        <v>0</v>
      </c>
      <c r="IC258" s="140">
        <v>0</v>
      </c>
      <c r="ID258" s="140">
        <v>0</v>
      </c>
      <c r="IE258" s="140">
        <v>0</v>
      </c>
      <c r="IF258" s="139">
        <v>10</v>
      </c>
      <c r="IG258" s="140">
        <v>9</v>
      </c>
      <c r="IH258" s="140">
        <v>0</v>
      </c>
      <c r="II258" s="140">
        <v>0</v>
      </c>
      <c r="IJ258" s="140">
        <v>0</v>
      </c>
      <c r="IK258" s="140">
        <v>1</v>
      </c>
      <c r="IL258" s="140">
        <v>1</v>
      </c>
      <c r="IM258" s="140">
        <v>0</v>
      </c>
      <c r="IN258" s="139">
        <v>2</v>
      </c>
      <c r="IO258" s="140">
        <v>0</v>
      </c>
      <c r="IP258" s="140">
        <v>0</v>
      </c>
      <c r="IQ258" s="140">
        <v>0</v>
      </c>
      <c r="IR258" s="141">
        <v>0</v>
      </c>
      <c r="IS258" s="139">
        <v>0</v>
      </c>
      <c r="IT258" s="141">
        <v>1</v>
      </c>
      <c r="IU258" s="141">
        <v>11</v>
      </c>
      <c r="IV258" s="141">
        <v>8</v>
      </c>
      <c r="IW258" s="180">
        <v>19</v>
      </c>
      <c r="IX258" s="182">
        <v>0.15789473684210525</v>
      </c>
      <c r="IY258" s="182">
        <v>0</v>
      </c>
      <c r="IZ258" s="183">
        <v>0</v>
      </c>
      <c r="JA258" s="140">
        <v>0</v>
      </c>
      <c r="JB258" s="140">
        <v>0</v>
      </c>
      <c r="JC258" s="1" t="s">
        <v>427</v>
      </c>
      <c r="JD258" s="1" t="s">
        <v>427</v>
      </c>
      <c r="JE258" s="1" t="s">
        <v>427</v>
      </c>
      <c r="JF258" s="1" t="s">
        <v>427</v>
      </c>
      <c r="JG258" s="1">
        <v>0</v>
      </c>
      <c r="JH258" s="1">
        <v>0</v>
      </c>
      <c r="JI258" s="284"/>
      <c r="JM258" s="261"/>
      <c r="JN258" s="262"/>
      <c r="JO258" s="284"/>
      <c r="JP258" s="284"/>
    </row>
    <row r="259" spans="1:276" x14ac:dyDescent="0.25">
      <c r="A259" s="2">
        <f>IF(OR('Table 1'!$L$2="All Regions",'Table 1'!$L$2=" "), 1,IF('Table 1'!$L$2='DATA TEMPLATE 1617'!L259,1,0))</f>
        <v>1</v>
      </c>
      <c r="B259" s="2">
        <f>IF(OR('Table 1'!$L$3="All Disciplines",'Table 1'!$L$3=" "), 1,IF('Table 1'!$L$3='DATA TEMPLATE 1617'!M259,1,0))</f>
        <v>1</v>
      </c>
      <c r="C259" s="2">
        <f>IF(OR('Table 1'!$L$4="All Organisations",'Table 1'!$L$4=" "), 1,IF('Table 1'!$L$4='DATA TEMPLATE 1617'!N259,1,0))</f>
        <v>1</v>
      </c>
      <c r="D259" s="2">
        <f t="shared" si="11"/>
        <v>3</v>
      </c>
      <c r="E259" s="236">
        <f>IF('Table 2'!$L$2="All Diverse Led",$IZ259,IF('Table 2'!$L$2='DATA TEMPLATE 1617'!JG259,4,0))</f>
        <v>0</v>
      </c>
      <c r="F259" s="236">
        <f>IF('Table 2'!$L$2="All Diverse Led",$IZ259,IF('Table 2'!$L$2='DATA TEMPLATE 1617'!JH259,4,0))</f>
        <v>0</v>
      </c>
      <c r="G259" s="237">
        <f t="shared" si="12"/>
        <v>0</v>
      </c>
      <c r="H259" s="1" t="s">
        <v>471</v>
      </c>
      <c r="I259" s="1">
        <v>0</v>
      </c>
      <c r="J259" s="1" t="b">
        <v>0</v>
      </c>
      <c r="K259" s="284">
        <v>257</v>
      </c>
      <c r="L259" t="s">
        <v>446</v>
      </c>
      <c r="M259" t="s">
        <v>436</v>
      </c>
      <c r="N259" s="323" t="s">
        <v>460</v>
      </c>
      <c r="O259" s="76">
        <v>539878</v>
      </c>
      <c r="P259" s="76">
        <v>1071971</v>
      </c>
      <c r="Q259" s="76">
        <v>152350</v>
      </c>
      <c r="R259" s="76">
        <v>134961</v>
      </c>
      <c r="S259" s="76">
        <v>0</v>
      </c>
      <c r="T259" s="76">
        <v>1899160</v>
      </c>
      <c r="U259">
        <v>767876</v>
      </c>
      <c r="V259">
        <v>125877</v>
      </c>
      <c r="W259">
        <v>0</v>
      </c>
      <c r="X259">
        <v>113788</v>
      </c>
      <c r="Y259">
        <v>23811</v>
      </c>
      <c r="AB259">
        <v>816057</v>
      </c>
      <c r="AC259">
        <v>61763</v>
      </c>
      <c r="AD259">
        <v>1909172</v>
      </c>
      <c r="AE259" s="1">
        <v>20</v>
      </c>
      <c r="AF259" s="1">
        <v>20</v>
      </c>
      <c r="AG259" s="1">
        <v>989</v>
      </c>
      <c r="AH259" s="1">
        <v>0</v>
      </c>
      <c r="AI259" s="1">
        <v>0</v>
      </c>
      <c r="AJ259" s="1">
        <v>0</v>
      </c>
      <c r="AK259" s="1">
        <v>0</v>
      </c>
      <c r="AL259" s="1">
        <v>0</v>
      </c>
      <c r="AM259" s="1">
        <v>0</v>
      </c>
      <c r="AN259" s="1">
        <v>0</v>
      </c>
      <c r="AO259" s="1">
        <v>0</v>
      </c>
      <c r="AP259" s="1">
        <v>0</v>
      </c>
      <c r="AQ259" s="1">
        <v>0</v>
      </c>
      <c r="AR259" s="1">
        <v>0</v>
      </c>
      <c r="AS259" s="1">
        <v>0</v>
      </c>
      <c r="AT259" s="1">
        <v>0</v>
      </c>
      <c r="AU259" s="1">
        <v>0</v>
      </c>
      <c r="AV259" s="1">
        <v>0</v>
      </c>
      <c r="AW259" s="1">
        <v>0</v>
      </c>
      <c r="AX259" s="1">
        <v>0</v>
      </c>
      <c r="AY259" s="1">
        <v>0</v>
      </c>
      <c r="AZ259" s="1">
        <v>0</v>
      </c>
      <c r="BA259" s="1">
        <v>0</v>
      </c>
      <c r="BB259" s="1">
        <v>0</v>
      </c>
      <c r="BC259" s="3">
        <v>0</v>
      </c>
      <c r="BD259" s="3">
        <v>0</v>
      </c>
      <c r="BE259" s="3">
        <v>0</v>
      </c>
      <c r="BF259" s="3">
        <v>0</v>
      </c>
      <c r="BG259" s="241">
        <v>0</v>
      </c>
      <c r="BH259" s="242">
        <v>0</v>
      </c>
      <c r="BI259" s="242">
        <v>0</v>
      </c>
      <c r="BJ259" s="243">
        <v>0</v>
      </c>
      <c r="BK259">
        <v>27</v>
      </c>
      <c r="BL259">
        <v>923</v>
      </c>
      <c r="BM259">
        <v>242113</v>
      </c>
      <c r="BN259">
        <v>0</v>
      </c>
      <c r="BO259">
        <v>1</v>
      </c>
      <c r="BP259">
        <v>28</v>
      </c>
      <c r="BQ259">
        <v>0</v>
      </c>
      <c r="BR259">
        <v>5000</v>
      </c>
      <c r="BS259">
        <v>6</v>
      </c>
      <c r="BT259">
        <v>202</v>
      </c>
      <c r="BU259">
        <v>305031</v>
      </c>
      <c r="BV259">
        <v>20000</v>
      </c>
      <c r="BW259">
        <v>0</v>
      </c>
      <c r="BX259">
        <v>0</v>
      </c>
      <c r="BY259">
        <v>0</v>
      </c>
      <c r="BZ259">
        <v>0</v>
      </c>
      <c r="CA259">
        <v>0</v>
      </c>
      <c r="CB259">
        <v>0</v>
      </c>
      <c r="CC259">
        <v>0</v>
      </c>
      <c r="CD259">
        <v>0</v>
      </c>
      <c r="CE259">
        <v>0</v>
      </c>
      <c r="CF259">
        <v>0</v>
      </c>
      <c r="CG259">
        <v>0</v>
      </c>
      <c r="CH259">
        <v>0</v>
      </c>
      <c r="CI259" s="244">
        <v>7</v>
      </c>
      <c r="CJ259" s="244">
        <v>230</v>
      </c>
      <c r="CK259" s="244">
        <v>305031</v>
      </c>
      <c r="CL259" s="244">
        <v>25000</v>
      </c>
      <c r="CM259" s="241">
        <v>0</v>
      </c>
      <c r="CN259" s="242">
        <v>0</v>
      </c>
      <c r="CO259" s="242">
        <v>0</v>
      </c>
      <c r="CP259" s="243">
        <v>0</v>
      </c>
      <c r="CQ259" s="1">
        <v>93</v>
      </c>
      <c r="CR259" s="1">
        <v>93</v>
      </c>
      <c r="CS259" s="1">
        <v>25011</v>
      </c>
      <c r="CT259" s="1">
        <v>0</v>
      </c>
      <c r="CU259" s="1">
        <v>0</v>
      </c>
      <c r="CV259" s="1">
        <v>0</v>
      </c>
      <c r="CW259" s="1">
        <v>0</v>
      </c>
      <c r="CX259" s="1">
        <v>0</v>
      </c>
      <c r="CY259" s="1">
        <v>0</v>
      </c>
      <c r="CZ259" s="1">
        <v>0</v>
      </c>
      <c r="DA259" s="1">
        <v>0</v>
      </c>
      <c r="DB259" s="1">
        <v>0</v>
      </c>
      <c r="DC259" s="1">
        <v>4</v>
      </c>
      <c r="DD259" s="1">
        <v>3</v>
      </c>
      <c r="DE259" s="1">
        <v>174</v>
      </c>
      <c r="DF259" s="1">
        <v>0</v>
      </c>
      <c r="DG259" s="1">
        <v>0</v>
      </c>
      <c r="DH259" s="1">
        <v>0</v>
      </c>
      <c r="DI259" s="1">
        <v>0</v>
      </c>
      <c r="DJ259" s="1">
        <v>0</v>
      </c>
      <c r="DK259" s="1">
        <v>0</v>
      </c>
      <c r="DL259" s="1">
        <v>0</v>
      </c>
      <c r="DM259" s="1">
        <v>0</v>
      </c>
      <c r="DN259" s="1">
        <v>0</v>
      </c>
      <c r="DO259" s="244">
        <v>0</v>
      </c>
      <c r="DP259" s="244">
        <v>0</v>
      </c>
      <c r="DQ259" s="244">
        <v>0</v>
      </c>
      <c r="DR259" s="244">
        <v>0</v>
      </c>
      <c r="DS259" s="241">
        <v>4</v>
      </c>
      <c r="DT259" s="242">
        <v>3</v>
      </c>
      <c r="DU259" s="242">
        <v>174</v>
      </c>
      <c r="DV259" s="243">
        <v>0</v>
      </c>
      <c r="DW259">
        <v>2</v>
      </c>
      <c r="DX259">
        <v>9</v>
      </c>
      <c r="DY259">
        <v>38900</v>
      </c>
      <c r="DZ259">
        <v>60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s="244">
        <v>0</v>
      </c>
      <c r="EV259" s="244">
        <v>0</v>
      </c>
      <c r="EW259" s="244">
        <v>0</v>
      </c>
      <c r="EX259" s="244">
        <v>0</v>
      </c>
      <c r="EY259" s="241">
        <v>0</v>
      </c>
      <c r="EZ259" s="242">
        <v>0</v>
      </c>
      <c r="FA259" s="242">
        <v>0</v>
      </c>
      <c r="FB259" s="243">
        <v>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1</v>
      </c>
      <c r="FX259">
        <v>1000</v>
      </c>
      <c r="FY259">
        <v>238</v>
      </c>
      <c r="FZ259">
        <v>0</v>
      </c>
      <c r="GA259">
        <v>1000</v>
      </c>
      <c r="GB259">
        <v>0</v>
      </c>
      <c r="GC259">
        <v>0</v>
      </c>
      <c r="GD259">
        <v>0</v>
      </c>
      <c r="GE259">
        <v>0</v>
      </c>
      <c r="GF259">
        <v>0</v>
      </c>
      <c r="GG259">
        <v>0</v>
      </c>
      <c r="GH259">
        <v>0</v>
      </c>
      <c r="GI259">
        <v>5</v>
      </c>
      <c r="GJ259">
        <v>14</v>
      </c>
      <c r="GK259">
        <v>0</v>
      </c>
      <c r="GL259">
        <v>0</v>
      </c>
      <c r="GM259">
        <v>0</v>
      </c>
      <c r="GN259">
        <v>0</v>
      </c>
      <c r="GO259">
        <v>0</v>
      </c>
      <c r="GP259">
        <v>0</v>
      </c>
      <c r="GQ259">
        <v>0</v>
      </c>
      <c r="GR259">
        <v>0</v>
      </c>
      <c r="GS259">
        <v>0</v>
      </c>
      <c r="GT259">
        <v>0</v>
      </c>
      <c r="GU259">
        <v>0</v>
      </c>
      <c r="GV259">
        <v>0</v>
      </c>
      <c r="GW259">
        <v>0</v>
      </c>
      <c r="GX259">
        <v>0</v>
      </c>
      <c r="GY259">
        <v>48</v>
      </c>
      <c r="GZ259">
        <v>97010</v>
      </c>
      <c r="HA259">
        <v>0</v>
      </c>
      <c r="HB259">
        <v>0</v>
      </c>
      <c r="HC259">
        <v>0</v>
      </c>
      <c r="HD259">
        <v>0</v>
      </c>
      <c r="HE259">
        <v>0</v>
      </c>
      <c r="HF259">
        <v>0</v>
      </c>
      <c r="HG259">
        <v>2</v>
      </c>
      <c r="HH259">
        <v>2</v>
      </c>
      <c r="HI259">
        <v>0</v>
      </c>
      <c r="HJ259">
        <v>0</v>
      </c>
      <c r="HK259">
        <v>0</v>
      </c>
      <c r="HL259">
        <v>6</v>
      </c>
      <c r="HM259">
        <v>6</v>
      </c>
      <c r="HN259">
        <v>0</v>
      </c>
      <c r="HO259">
        <v>0</v>
      </c>
      <c r="HP259">
        <v>0</v>
      </c>
      <c r="HQ259" s="139">
        <v>2</v>
      </c>
      <c r="HR259" s="140">
        <v>4</v>
      </c>
      <c r="HS259" s="140">
        <v>0</v>
      </c>
      <c r="HT259" s="140">
        <v>0</v>
      </c>
      <c r="HU259" s="140">
        <v>0</v>
      </c>
      <c r="HV259" s="139">
        <v>0</v>
      </c>
      <c r="HW259" s="140">
        <v>0</v>
      </c>
      <c r="HX259" s="140">
        <v>0</v>
      </c>
      <c r="HY259" s="140">
        <v>0</v>
      </c>
      <c r="HZ259" s="140">
        <v>0</v>
      </c>
      <c r="IA259" s="139">
        <v>0</v>
      </c>
      <c r="IB259" s="140">
        <v>0</v>
      </c>
      <c r="IC259" s="140">
        <v>0</v>
      </c>
      <c r="ID259" s="140">
        <v>0</v>
      </c>
      <c r="IE259" s="140">
        <v>0</v>
      </c>
      <c r="IF259" s="139">
        <v>8</v>
      </c>
      <c r="IG259" s="140">
        <v>10</v>
      </c>
      <c r="IH259" s="140">
        <v>0</v>
      </c>
      <c r="II259" s="140">
        <v>0</v>
      </c>
      <c r="IJ259" s="140">
        <v>0</v>
      </c>
      <c r="IK259" s="140">
        <v>1</v>
      </c>
      <c r="IL259" s="140">
        <v>0</v>
      </c>
      <c r="IM259" s="140">
        <v>0</v>
      </c>
      <c r="IN259" s="139">
        <v>1</v>
      </c>
      <c r="IO259" s="140">
        <v>0</v>
      </c>
      <c r="IP259" s="140">
        <v>0</v>
      </c>
      <c r="IQ259" s="140">
        <v>0</v>
      </c>
      <c r="IR259" s="141">
        <v>0</v>
      </c>
      <c r="IS259" s="139">
        <v>0</v>
      </c>
      <c r="IT259" s="141">
        <v>0</v>
      </c>
      <c r="IU259" s="141">
        <v>12</v>
      </c>
      <c r="IV259" s="141">
        <v>6</v>
      </c>
      <c r="IW259" s="180">
        <v>18</v>
      </c>
      <c r="IX259" s="182">
        <v>5.5555555555555552E-2</v>
      </c>
      <c r="IY259" s="182">
        <v>0</v>
      </c>
      <c r="IZ259" s="183">
        <v>0</v>
      </c>
      <c r="JA259" s="140">
        <v>0</v>
      </c>
      <c r="JB259" s="140">
        <v>0</v>
      </c>
      <c r="JC259" s="1" t="s">
        <v>427</v>
      </c>
      <c r="JD259" s="1" t="s">
        <v>427</v>
      </c>
      <c r="JE259" s="1" t="s">
        <v>427</v>
      </c>
      <c r="JF259" s="1" t="s">
        <v>427</v>
      </c>
      <c r="JG259" s="1">
        <v>0</v>
      </c>
      <c r="JH259" s="1">
        <v>0</v>
      </c>
      <c r="JI259" s="284"/>
      <c r="JM259" s="261"/>
      <c r="JN259" s="262"/>
      <c r="JO259" s="284"/>
      <c r="JP259" s="284"/>
    </row>
    <row r="260" spans="1:276" x14ac:dyDescent="0.25">
      <c r="A260" s="2">
        <f>IF(OR('Table 1'!$L$2="All Regions",'Table 1'!$L$2=" "), 1,IF('Table 1'!$L$2='DATA TEMPLATE 1617'!L260,1,0))</f>
        <v>1</v>
      </c>
      <c r="B260" s="2">
        <f>IF(OR('Table 1'!$L$3="All Disciplines",'Table 1'!$L$3=" "), 1,IF('Table 1'!$L$3='DATA TEMPLATE 1617'!M260,1,0))</f>
        <v>1</v>
      </c>
      <c r="C260" s="2">
        <f>IF(OR('Table 1'!$L$4="All Organisations",'Table 1'!$L$4=" "), 1,IF('Table 1'!$L$4='DATA TEMPLATE 1617'!N260,1,0))</f>
        <v>1</v>
      </c>
      <c r="D260" s="2">
        <f t="shared" si="11"/>
        <v>3</v>
      </c>
      <c r="E260" s="236">
        <f>IF('Table 2'!$L$2="All Diverse Led",$IZ260,IF('Table 2'!$L$2='DATA TEMPLATE 1617'!JG260,4,0))</f>
        <v>0</v>
      </c>
      <c r="F260" s="236">
        <f>IF('Table 2'!$L$2="All Diverse Led",$IZ260,IF('Table 2'!$L$2='DATA TEMPLATE 1617'!JH260,4,0))</f>
        <v>0</v>
      </c>
      <c r="G260" s="237">
        <f t="shared" si="12"/>
        <v>0</v>
      </c>
      <c r="H260" s="1" t="s">
        <v>471</v>
      </c>
      <c r="I260" s="1">
        <v>0</v>
      </c>
      <c r="J260" s="1" t="b">
        <v>0</v>
      </c>
      <c r="K260" s="284">
        <v>258</v>
      </c>
      <c r="L260" t="s">
        <v>446</v>
      </c>
      <c r="M260" t="s">
        <v>437</v>
      </c>
      <c r="N260" s="323" t="s">
        <v>459</v>
      </c>
      <c r="O260" s="76">
        <v>78418</v>
      </c>
      <c r="P260" s="76">
        <v>123632</v>
      </c>
      <c r="Q260" s="76">
        <v>44400</v>
      </c>
      <c r="R260" s="76">
        <v>34000</v>
      </c>
      <c r="S260" s="76">
        <v>42486</v>
      </c>
      <c r="T260" s="76">
        <v>322936</v>
      </c>
      <c r="U260">
        <v>208271</v>
      </c>
      <c r="V260">
        <v>20233</v>
      </c>
      <c r="W260">
        <v>0</v>
      </c>
      <c r="X260">
        <v>30000</v>
      </c>
      <c r="Y260">
        <v>12000</v>
      </c>
      <c r="AB260">
        <v>46093</v>
      </c>
      <c r="AC260">
        <v>25181</v>
      </c>
      <c r="AD260">
        <v>341778</v>
      </c>
      <c r="AE260" s="1">
        <v>80</v>
      </c>
      <c r="AF260" s="1">
        <v>53</v>
      </c>
      <c r="AG260" s="1">
        <v>2311</v>
      </c>
      <c r="AH260" s="1">
        <v>0</v>
      </c>
      <c r="AI260" s="1">
        <v>0</v>
      </c>
      <c r="AJ260" s="1">
        <v>0</v>
      </c>
      <c r="AK260" s="1">
        <v>0</v>
      </c>
      <c r="AL260" s="1">
        <v>0</v>
      </c>
      <c r="AM260" s="1">
        <v>0</v>
      </c>
      <c r="AN260" s="1">
        <v>0</v>
      </c>
      <c r="AO260" s="1">
        <v>0</v>
      </c>
      <c r="AP260" s="1">
        <v>0</v>
      </c>
      <c r="AQ260" s="1">
        <v>74</v>
      </c>
      <c r="AR260" s="1">
        <v>48</v>
      </c>
      <c r="AS260" s="1">
        <v>2202</v>
      </c>
      <c r="AT260" s="1">
        <v>0</v>
      </c>
      <c r="AU260" s="1">
        <v>0</v>
      </c>
      <c r="AV260" s="1">
        <v>0</v>
      </c>
      <c r="AW260" s="1">
        <v>0</v>
      </c>
      <c r="AX260" s="1">
        <v>0</v>
      </c>
      <c r="AY260" s="1">
        <v>0</v>
      </c>
      <c r="AZ260" s="1">
        <v>0</v>
      </c>
      <c r="BA260" s="1">
        <v>0</v>
      </c>
      <c r="BB260" s="1">
        <v>0</v>
      </c>
      <c r="BC260" s="3">
        <v>0</v>
      </c>
      <c r="BD260" s="3">
        <v>0</v>
      </c>
      <c r="BE260" s="3">
        <v>0</v>
      </c>
      <c r="BF260" s="3">
        <v>0</v>
      </c>
      <c r="BG260" s="241">
        <v>74</v>
      </c>
      <c r="BH260" s="242">
        <v>48</v>
      </c>
      <c r="BI260" s="242">
        <v>2202</v>
      </c>
      <c r="BJ260" s="243">
        <v>0</v>
      </c>
      <c r="BK260">
        <v>2</v>
      </c>
      <c r="BL260">
        <v>250</v>
      </c>
      <c r="BM260">
        <v>0</v>
      </c>
      <c r="BN260">
        <v>3169</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s="244">
        <v>0</v>
      </c>
      <c r="CJ260" s="244">
        <v>0</v>
      </c>
      <c r="CK260" s="244">
        <v>0</v>
      </c>
      <c r="CL260" s="244">
        <v>0</v>
      </c>
      <c r="CM260" s="241">
        <v>0</v>
      </c>
      <c r="CN260" s="242">
        <v>0</v>
      </c>
      <c r="CO260" s="242">
        <v>0</v>
      </c>
      <c r="CP260" s="243">
        <v>0</v>
      </c>
      <c r="CQ260" s="1">
        <v>9</v>
      </c>
      <c r="CR260" s="1">
        <v>9</v>
      </c>
      <c r="CS260" s="1">
        <v>134</v>
      </c>
      <c r="CT260" s="1">
        <v>0</v>
      </c>
      <c r="CU260" s="1">
        <v>0</v>
      </c>
      <c r="CV260" s="1">
        <v>0</v>
      </c>
      <c r="CW260" s="1">
        <v>0</v>
      </c>
      <c r="CX260" s="1">
        <v>0</v>
      </c>
      <c r="CY260" s="1">
        <v>0</v>
      </c>
      <c r="CZ260" s="1">
        <v>0</v>
      </c>
      <c r="DA260" s="1">
        <v>0</v>
      </c>
      <c r="DB260" s="1">
        <v>0</v>
      </c>
      <c r="DC260" s="1">
        <v>5</v>
      </c>
      <c r="DD260" s="1">
        <v>5</v>
      </c>
      <c r="DE260" s="1">
        <v>57</v>
      </c>
      <c r="DF260" s="1">
        <v>0</v>
      </c>
      <c r="DG260" s="1">
        <v>0</v>
      </c>
      <c r="DH260" s="1">
        <v>0</v>
      </c>
      <c r="DI260" s="1">
        <v>0</v>
      </c>
      <c r="DJ260" s="1">
        <v>0</v>
      </c>
      <c r="DK260" s="1">
        <v>0</v>
      </c>
      <c r="DL260" s="1">
        <v>0</v>
      </c>
      <c r="DM260" s="1">
        <v>0</v>
      </c>
      <c r="DN260" s="1">
        <v>0</v>
      </c>
      <c r="DO260" s="244">
        <v>0</v>
      </c>
      <c r="DP260" s="244">
        <v>0</v>
      </c>
      <c r="DQ260" s="244">
        <v>0</v>
      </c>
      <c r="DR260" s="244">
        <v>0</v>
      </c>
      <c r="DS260" s="241">
        <v>5</v>
      </c>
      <c r="DT260" s="242">
        <v>5</v>
      </c>
      <c r="DU260" s="242">
        <v>57</v>
      </c>
      <c r="DV260" s="243">
        <v>0</v>
      </c>
      <c r="DW260">
        <v>1</v>
      </c>
      <c r="DX260">
        <v>4</v>
      </c>
      <c r="DY260">
        <v>724</v>
      </c>
      <c r="DZ260">
        <v>2408</v>
      </c>
      <c r="EA260">
        <v>0</v>
      </c>
      <c r="EB260">
        <v>0</v>
      </c>
      <c r="EC260">
        <v>0</v>
      </c>
      <c r="ED260">
        <v>0</v>
      </c>
      <c r="EE260">
        <v>0</v>
      </c>
      <c r="EF260">
        <v>0</v>
      </c>
      <c r="EG260">
        <v>0</v>
      </c>
      <c r="EH260">
        <v>0</v>
      </c>
      <c r="EI260">
        <v>1</v>
      </c>
      <c r="EJ260">
        <v>4</v>
      </c>
      <c r="EK260">
        <v>629</v>
      </c>
      <c r="EL260">
        <v>2408</v>
      </c>
      <c r="EM260">
        <v>0</v>
      </c>
      <c r="EN260">
        <v>0</v>
      </c>
      <c r="EO260">
        <v>0</v>
      </c>
      <c r="EP260">
        <v>0</v>
      </c>
      <c r="EQ260">
        <v>0</v>
      </c>
      <c r="ER260">
        <v>0</v>
      </c>
      <c r="ES260">
        <v>0</v>
      </c>
      <c r="ET260">
        <v>0</v>
      </c>
      <c r="EU260" s="244">
        <v>0</v>
      </c>
      <c r="EV260" s="244">
        <v>0</v>
      </c>
      <c r="EW260" s="244">
        <v>0</v>
      </c>
      <c r="EX260" s="244">
        <v>0</v>
      </c>
      <c r="EY260" s="241">
        <v>1</v>
      </c>
      <c r="EZ260" s="242">
        <v>4</v>
      </c>
      <c r="FA260" s="242">
        <v>629</v>
      </c>
      <c r="FB260" s="243">
        <v>2408</v>
      </c>
      <c r="FC260">
        <v>0</v>
      </c>
      <c r="FD260">
        <v>0</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v>0</v>
      </c>
      <c r="HD260">
        <v>0</v>
      </c>
      <c r="HE260">
        <v>0</v>
      </c>
      <c r="HF260">
        <v>0</v>
      </c>
      <c r="HG260">
        <v>0</v>
      </c>
      <c r="HH260">
        <v>0</v>
      </c>
      <c r="HI260">
        <v>0</v>
      </c>
      <c r="HJ260">
        <v>0</v>
      </c>
      <c r="HK260">
        <v>0</v>
      </c>
      <c r="HL260">
        <v>4</v>
      </c>
      <c r="HM260">
        <v>5</v>
      </c>
      <c r="HN260">
        <v>0</v>
      </c>
      <c r="HO260">
        <v>0</v>
      </c>
      <c r="HP260">
        <v>0</v>
      </c>
      <c r="HQ260" s="139">
        <v>3</v>
      </c>
      <c r="HR260" s="140">
        <v>1</v>
      </c>
      <c r="HS260" s="140">
        <v>0</v>
      </c>
      <c r="HT260" s="140">
        <v>0</v>
      </c>
      <c r="HU260" s="140">
        <v>0</v>
      </c>
      <c r="HV260" s="139">
        <v>2</v>
      </c>
      <c r="HW260" s="140">
        <v>0</v>
      </c>
      <c r="HX260" s="140">
        <v>0</v>
      </c>
      <c r="HY260" s="140">
        <v>0</v>
      </c>
      <c r="HZ260" s="140">
        <v>0</v>
      </c>
      <c r="IA260" s="139">
        <v>2</v>
      </c>
      <c r="IB260" s="140">
        <v>1</v>
      </c>
      <c r="IC260" s="140">
        <v>0</v>
      </c>
      <c r="ID260" s="140">
        <v>0</v>
      </c>
      <c r="IE260" s="140">
        <v>0</v>
      </c>
      <c r="IF260" s="139">
        <v>11</v>
      </c>
      <c r="IG260" s="140">
        <v>7</v>
      </c>
      <c r="IH260" s="140">
        <v>0</v>
      </c>
      <c r="II260" s="140">
        <v>0</v>
      </c>
      <c r="IJ260" s="140">
        <v>0</v>
      </c>
      <c r="IK260" s="140">
        <v>0</v>
      </c>
      <c r="IL260" s="140">
        <v>0</v>
      </c>
      <c r="IM260" s="140">
        <v>0</v>
      </c>
      <c r="IN260" s="139">
        <v>0</v>
      </c>
      <c r="IO260" s="140">
        <v>0</v>
      </c>
      <c r="IP260" s="140">
        <v>2</v>
      </c>
      <c r="IQ260" s="140">
        <v>3</v>
      </c>
      <c r="IR260" s="141">
        <v>5</v>
      </c>
      <c r="IS260" s="139">
        <v>1</v>
      </c>
      <c r="IT260" s="141">
        <v>1</v>
      </c>
      <c r="IU260" s="141">
        <v>9</v>
      </c>
      <c r="IV260" s="141">
        <v>9</v>
      </c>
      <c r="IW260" s="180">
        <v>18</v>
      </c>
      <c r="IX260" s="182">
        <v>5.5555555555555552E-2</v>
      </c>
      <c r="IY260" s="182">
        <v>0.33333333333333331</v>
      </c>
      <c r="IZ260" s="183">
        <v>0</v>
      </c>
      <c r="JA260" s="140">
        <v>0</v>
      </c>
      <c r="JB260" s="140">
        <v>0</v>
      </c>
      <c r="JC260" s="1" t="s">
        <v>427</v>
      </c>
      <c r="JD260" s="1" t="s">
        <v>427</v>
      </c>
      <c r="JE260" s="1" t="s">
        <v>427</v>
      </c>
      <c r="JF260" s="1" t="s">
        <v>427</v>
      </c>
      <c r="JG260" s="1">
        <v>0</v>
      </c>
      <c r="JH260" s="1">
        <v>0</v>
      </c>
      <c r="JI260" s="284"/>
      <c r="JM260" s="261"/>
      <c r="JN260" s="262"/>
      <c r="JO260" s="284"/>
      <c r="JP260" s="284"/>
    </row>
    <row r="261" spans="1:276" x14ac:dyDescent="0.25">
      <c r="A261" s="2">
        <f>IF(OR('Table 1'!$L$2="All Regions",'Table 1'!$L$2=" "), 1,IF('Table 1'!$L$2='DATA TEMPLATE 1617'!L261,1,0))</f>
        <v>1</v>
      </c>
      <c r="B261" s="2">
        <f>IF(OR('Table 1'!$L$3="All Disciplines",'Table 1'!$L$3=" "), 1,IF('Table 1'!$L$3='DATA TEMPLATE 1617'!M261,1,0))</f>
        <v>1</v>
      </c>
      <c r="C261" s="2">
        <f>IF(OR('Table 1'!$L$4="All Organisations",'Table 1'!$L$4=" "), 1,IF('Table 1'!$L$4='DATA TEMPLATE 1617'!N261,1,0))</f>
        <v>1</v>
      </c>
      <c r="D261" s="2">
        <f t="shared" si="11"/>
        <v>3</v>
      </c>
      <c r="E261" s="236">
        <f>IF('Table 2'!$L$2="All Diverse Led",$IZ261,IF('Table 2'!$L$2='DATA TEMPLATE 1617'!JG261,4,0))</f>
        <v>0</v>
      </c>
      <c r="F261" s="236">
        <f>IF('Table 2'!$L$2="All Diverse Led",$IZ261,IF('Table 2'!$L$2='DATA TEMPLATE 1617'!JH261,4,0))</f>
        <v>0</v>
      </c>
      <c r="G261" s="237">
        <f t="shared" si="12"/>
        <v>0</v>
      </c>
      <c r="H261" s="1" t="s">
        <v>471</v>
      </c>
      <c r="I261" s="1">
        <v>0</v>
      </c>
      <c r="J261" s="1" t="b">
        <v>0</v>
      </c>
      <c r="K261" s="284">
        <v>259</v>
      </c>
      <c r="L261" t="s">
        <v>446</v>
      </c>
      <c r="M261" t="s">
        <v>438</v>
      </c>
      <c r="N261" s="323" t="s">
        <v>460</v>
      </c>
      <c r="O261" s="76">
        <v>6906111</v>
      </c>
      <c r="P261" s="76">
        <v>2690414</v>
      </c>
      <c r="Q261" s="76">
        <v>1000477</v>
      </c>
      <c r="R261" s="76">
        <v>705004</v>
      </c>
      <c r="S261" s="76">
        <v>0</v>
      </c>
      <c r="T261" s="76">
        <v>11302006</v>
      </c>
      <c r="U261">
        <v>5972067</v>
      </c>
      <c r="V261">
        <v>634365</v>
      </c>
      <c r="W261">
        <v>927580</v>
      </c>
      <c r="X261">
        <v>466030</v>
      </c>
      <c r="Y261">
        <v>2419129</v>
      </c>
      <c r="AB261">
        <v>179237</v>
      </c>
      <c r="AC261">
        <v>2558385</v>
      </c>
      <c r="AD261">
        <v>13156793</v>
      </c>
      <c r="AE261" s="1">
        <v>343</v>
      </c>
      <c r="AF261" s="1">
        <v>343</v>
      </c>
      <c r="AG261" s="1">
        <v>282590</v>
      </c>
      <c r="AH261" s="1">
        <v>0</v>
      </c>
      <c r="AI261" s="1">
        <v>2</v>
      </c>
      <c r="AJ261" s="1">
        <v>2</v>
      </c>
      <c r="AK261" s="1">
        <v>1324</v>
      </c>
      <c r="AL261" s="1">
        <v>0</v>
      </c>
      <c r="AM261" s="1">
        <v>5</v>
      </c>
      <c r="AN261" s="1">
        <v>5</v>
      </c>
      <c r="AO261" s="1">
        <v>0</v>
      </c>
      <c r="AP261" s="1">
        <v>5100</v>
      </c>
      <c r="AQ261" s="1">
        <v>82</v>
      </c>
      <c r="AR261" s="1">
        <v>82</v>
      </c>
      <c r="AS261" s="1">
        <v>40456</v>
      </c>
      <c r="AT261" s="1">
        <v>0</v>
      </c>
      <c r="AU261" s="1">
        <v>0</v>
      </c>
      <c r="AV261" s="1">
        <v>0</v>
      </c>
      <c r="AW261" s="1">
        <v>0</v>
      </c>
      <c r="AX261" s="1">
        <v>0</v>
      </c>
      <c r="AY261" s="1">
        <v>0</v>
      </c>
      <c r="AZ261" s="1">
        <v>0</v>
      </c>
      <c r="BA261" s="1">
        <v>0</v>
      </c>
      <c r="BB261" s="1">
        <v>0</v>
      </c>
      <c r="BC261" s="3">
        <v>7</v>
      </c>
      <c r="BD261" s="3">
        <v>7</v>
      </c>
      <c r="BE261" s="3">
        <v>1324</v>
      </c>
      <c r="BF261" s="3">
        <v>5100</v>
      </c>
      <c r="BG261" s="241">
        <v>82</v>
      </c>
      <c r="BH261" s="242">
        <v>82</v>
      </c>
      <c r="BI261" s="242">
        <v>40456</v>
      </c>
      <c r="BJ261" s="243">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s="244">
        <v>0</v>
      </c>
      <c r="CJ261" s="244">
        <v>0</v>
      </c>
      <c r="CK261" s="244">
        <v>0</v>
      </c>
      <c r="CL261" s="244">
        <v>0</v>
      </c>
      <c r="CM261" s="241">
        <v>0</v>
      </c>
      <c r="CN261" s="242">
        <v>0</v>
      </c>
      <c r="CO261" s="242">
        <v>0</v>
      </c>
      <c r="CP261" s="243">
        <v>0</v>
      </c>
      <c r="CQ261" s="1">
        <v>0</v>
      </c>
      <c r="CR261" s="1">
        <v>0</v>
      </c>
      <c r="CS261" s="1">
        <v>0</v>
      </c>
      <c r="CT261" s="1">
        <v>0</v>
      </c>
      <c r="CU261" s="1">
        <v>0</v>
      </c>
      <c r="CV261" s="1">
        <v>0</v>
      </c>
      <c r="CW261" s="1">
        <v>0</v>
      </c>
      <c r="CX261" s="1">
        <v>0</v>
      </c>
      <c r="CY261" s="1">
        <v>0</v>
      </c>
      <c r="CZ261" s="1">
        <v>0</v>
      </c>
      <c r="DA261" s="1">
        <v>0</v>
      </c>
      <c r="DB261" s="1">
        <v>0</v>
      </c>
      <c r="DC261" s="1">
        <v>0</v>
      </c>
      <c r="DD261" s="1">
        <v>0</v>
      </c>
      <c r="DE261" s="1">
        <v>0</v>
      </c>
      <c r="DF261" s="1">
        <v>0</v>
      </c>
      <c r="DG261" s="1">
        <v>0</v>
      </c>
      <c r="DH261" s="1">
        <v>0</v>
      </c>
      <c r="DI261" s="1">
        <v>0</v>
      </c>
      <c r="DJ261" s="1">
        <v>0</v>
      </c>
      <c r="DK261" s="1">
        <v>0</v>
      </c>
      <c r="DL261" s="1">
        <v>0</v>
      </c>
      <c r="DM261" s="1">
        <v>0</v>
      </c>
      <c r="DN261" s="1">
        <v>0</v>
      </c>
      <c r="DO261" s="244">
        <v>0</v>
      </c>
      <c r="DP261" s="244">
        <v>0</v>
      </c>
      <c r="DQ261" s="244">
        <v>0</v>
      </c>
      <c r="DR261" s="244">
        <v>0</v>
      </c>
      <c r="DS261" s="241">
        <v>0</v>
      </c>
      <c r="DT261" s="242">
        <v>0</v>
      </c>
      <c r="DU261" s="242">
        <v>0</v>
      </c>
      <c r="DV261" s="243">
        <v>0</v>
      </c>
      <c r="DW261">
        <v>3</v>
      </c>
      <c r="DX261">
        <v>3</v>
      </c>
      <c r="DY261">
        <v>0</v>
      </c>
      <c r="DZ261">
        <v>20294</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s="244">
        <v>0</v>
      </c>
      <c r="EV261" s="244">
        <v>0</v>
      </c>
      <c r="EW261" s="244">
        <v>0</v>
      </c>
      <c r="EX261" s="244">
        <v>0</v>
      </c>
      <c r="EY261" s="241">
        <v>0</v>
      </c>
      <c r="EZ261" s="242">
        <v>0</v>
      </c>
      <c r="FA261" s="242">
        <v>0</v>
      </c>
      <c r="FB261" s="243">
        <v>0</v>
      </c>
      <c r="FC261">
        <v>0</v>
      </c>
      <c r="FD261">
        <v>0</v>
      </c>
      <c r="FE261">
        <v>0</v>
      </c>
      <c r="FF261">
        <v>4</v>
      </c>
      <c r="FG261">
        <v>0</v>
      </c>
      <c r="FH261" s="250">
        <v>8800000</v>
      </c>
      <c r="FI261">
        <v>4</v>
      </c>
      <c r="FJ261">
        <v>0</v>
      </c>
      <c r="FK261">
        <v>0</v>
      </c>
      <c r="FL261">
        <v>0</v>
      </c>
      <c r="FM261">
        <v>0</v>
      </c>
      <c r="FN261">
        <v>0</v>
      </c>
      <c r="FO261">
        <v>0</v>
      </c>
      <c r="FP261">
        <v>6</v>
      </c>
      <c r="FQ261">
        <v>0</v>
      </c>
      <c r="FR261">
        <v>21600000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7</v>
      </c>
      <c r="GR261">
        <v>0</v>
      </c>
      <c r="GS261">
        <v>0</v>
      </c>
      <c r="GT261">
        <v>0</v>
      </c>
      <c r="GU261">
        <v>0</v>
      </c>
      <c r="GV261">
        <v>0</v>
      </c>
      <c r="GW261">
        <v>0</v>
      </c>
      <c r="GX261">
        <v>0</v>
      </c>
      <c r="GY261">
        <v>0</v>
      </c>
      <c r="GZ261">
        <v>0</v>
      </c>
      <c r="HA261">
        <v>0</v>
      </c>
      <c r="HB261">
        <v>0</v>
      </c>
      <c r="HC261">
        <v>0</v>
      </c>
      <c r="HD261">
        <v>0</v>
      </c>
      <c r="HE261">
        <v>0</v>
      </c>
      <c r="HF261">
        <v>0</v>
      </c>
      <c r="HG261">
        <v>0</v>
      </c>
      <c r="HH261">
        <v>0</v>
      </c>
      <c r="HI261">
        <v>0</v>
      </c>
      <c r="HJ261">
        <v>0</v>
      </c>
      <c r="HK261">
        <v>0</v>
      </c>
      <c r="HL261">
        <v>2</v>
      </c>
      <c r="HM261">
        <v>8</v>
      </c>
      <c r="HN261">
        <v>0</v>
      </c>
      <c r="HO261">
        <v>0</v>
      </c>
      <c r="HP261">
        <v>0</v>
      </c>
      <c r="HQ261" s="139">
        <v>19</v>
      </c>
      <c r="HR261" s="140">
        <v>16</v>
      </c>
      <c r="HS261" s="140">
        <v>0</v>
      </c>
      <c r="HT261" s="140">
        <v>0</v>
      </c>
      <c r="HU261" s="140">
        <v>0</v>
      </c>
      <c r="HV261" s="139">
        <v>0</v>
      </c>
      <c r="HW261" s="140">
        <v>0</v>
      </c>
      <c r="HX261" s="140">
        <v>0</v>
      </c>
      <c r="HY261" s="140">
        <v>0</v>
      </c>
      <c r="HZ261" s="140">
        <v>0</v>
      </c>
      <c r="IA261" s="139">
        <v>0</v>
      </c>
      <c r="IB261" s="140">
        <v>0</v>
      </c>
      <c r="IC261" s="140">
        <v>0</v>
      </c>
      <c r="ID261" s="140">
        <v>0</v>
      </c>
      <c r="IE261" s="140">
        <v>0</v>
      </c>
      <c r="IF261" s="139">
        <v>21</v>
      </c>
      <c r="IG261" s="140">
        <v>24</v>
      </c>
      <c r="IH261" s="140">
        <v>0</v>
      </c>
      <c r="II261" s="140">
        <v>0</v>
      </c>
      <c r="IJ261" s="140">
        <v>0</v>
      </c>
      <c r="IK261" s="140">
        <v>3</v>
      </c>
      <c r="IL261" s="140">
        <v>0</v>
      </c>
      <c r="IM261" s="140">
        <v>0</v>
      </c>
      <c r="IN261" s="139">
        <v>3</v>
      </c>
      <c r="IO261" s="140">
        <v>0</v>
      </c>
      <c r="IP261" s="140">
        <v>0</v>
      </c>
      <c r="IQ261" s="140">
        <v>0</v>
      </c>
      <c r="IR261" s="141">
        <v>0</v>
      </c>
      <c r="IS261" s="139">
        <v>0</v>
      </c>
      <c r="IT261" s="141">
        <v>0</v>
      </c>
      <c r="IU261" s="141">
        <v>10</v>
      </c>
      <c r="IV261" s="141">
        <v>35</v>
      </c>
      <c r="IW261" s="180">
        <v>45</v>
      </c>
      <c r="IX261" s="182">
        <v>6.6666666666666666E-2</v>
      </c>
      <c r="IY261" s="182">
        <v>0</v>
      </c>
      <c r="IZ261" s="183">
        <v>0</v>
      </c>
      <c r="JA261" s="140">
        <v>0</v>
      </c>
      <c r="JB261" s="140">
        <v>0</v>
      </c>
      <c r="JC261" s="1" t="s">
        <v>427</v>
      </c>
      <c r="JD261" s="1" t="s">
        <v>427</v>
      </c>
      <c r="JE261" s="1" t="s">
        <v>427</v>
      </c>
      <c r="JF261" s="1" t="s">
        <v>427</v>
      </c>
      <c r="JG261" s="1">
        <v>0</v>
      </c>
      <c r="JH261" s="1">
        <v>0</v>
      </c>
      <c r="JI261" s="284"/>
      <c r="JM261" s="261"/>
      <c r="JN261" s="262"/>
      <c r="JO261" s="284"/>
      <c r="JP261" s="284"/>
    </row>
    <row r="262" spans="1:276" x14ac:dyDescent="0.25">
      <c r="A262" s="2">
        <f>IF(OR('Table 1'!$L$2="All Regions",'Table 1'!$L$2=" "), 1,IF('Table 1'!$L$2='DATA TEMPLATE 1617'!L262,1,0))</f>
        <v>1</v>
      </c>
      <c r="B262" s="2">
        <f>IF(OR('Table 1'!$L$3="All Disciplines",'Table 1'!$L$3=" "), 1,IF('Table 1'!$L$3='DATA TEMPLATE 1617'!M262,1,0))</f>
        <v>1</v>
      </c>
      <c r="C262" s="2">
        <f>IF(OR('Table 1'!$L$4="All Organisations",'Table 1'!$L$4=" "), 1,IF('Table 1'!$L$4='DATA TEMPLATE 1617'!N262,1,0))</f>
        <v>1</v>
      </c>
      <c r="D262" s="2">
        <f t="shared" si="11"/>
        <v>3</v>
      </c>
      <c r="E262" s="236">
        <f>IF('Table 2'!$L$2="All Diverse Led",$IZ262,IF('Table 2'!$L$2='DATA TEMPLATE 1617'!JG262,4,0))</f>
        <v>0</v>
      </c>
      <c r="F262" s="236">
        <f>IF('Table 2'!$L$2="All Diverse Led",$IZ262,IF('Table 2'!$L$2='DATA TEMPLATE 1617'!JH262,4,0))</f>
        <v>0</v>
      </c>
      <c r="G262" s="237">
        <f t="shared" si="12"/>
        <v>0</v>
      </c>
      <c r="H262" s="1" t="s">
        <v>471</v>
      </c>
      <c r="I262" s="1">
        <v>0</v>
      </c>
      <c r="J262" s="1" t="b">
        <v>0</v>
      </c>
      <c r="K262" s="284">
        <v>260</v>
      </c>
      <c r="L262" t="s">
        <v>446</v>
      </c>
      <c r="M262" t="s">
        <v>443</v>
      </c>
      <c r="N262" s="323" t="s">
        <v>459</v>
      </c>
      <c r="O262" s="76">
        <v>66485</v>
      </c>
      <c r="P262" s="76">
        <v>126230</v>
      </c>
      <c r="Q262" s="76">
        <v>4608</v>
      </c>
      <c r="R262" s="76">
        <v>65940</v>
      </c>
      <c r="S262" s="76">
        <v>0</v>
      </c>
      <c r="T262" s="76">
        <v>263263</v>
      </c>
      <c r="U262">
        <v>55181</v>
      </c>
      <c r="V262">
        <v>4313</v>
      </c>
      <c r="W262">
        <v>0</v>
      </c>
      <c r="X262">
        <v>0</v>
      </c>
      <c r="Y262">
        <v>0</v>
      </c>
      <c r="AB262">
        <v>163334</v>
      </c>
      <c r="AC262">
        <v>0</v>
      </c>
      <c r="AD262">
        <v>222828</v>
      </c>
      <c r="AE262" s="1">
        <v>4</v>
      </c>
      <c r="AF262" s="1">
        <v>10</v>
      </c>
      <c r="AG262" s="1">
        <v>250</v>
      </c>
      <c r="AH262" s="1">
        <v>430</v>
      </c>
      <c r="AI262" s="1">
        <v>0</v>
      </c>
      <c r="AJ262" s="1">
        <v>0</v>
      </c>
      <c r="AK262" s="1">
        <v>0</v>
      </c>
      <c r="AL262" s="1">
        <v>0</v>
      </c>
      <c r="AM262" s="1">
        <v>0</v>
      </c>
      <c r="AN262" s="1">
        <v>0</v>
      </c>
      <c r="AO262" s="1">
        <v>0</v>
      </c>
      <c r="AP262" s="1">
        <v>0</v>
      </c>
      <c r="AQ262" s="1">
        <v>1</v>
      </c>
      <c r="AR262" s="1">
        <v>5</v>
      </c>
      <c r="AS262" s="1">
        <v>250</v>
      </c>
      <c r="AT262" s="1">
        <v>0</v>
      </c>
      <c r="AU262" s="1">
        <v>0</v>
      </c>
      <c r="AV262" s="1">
        <v>0</v>
      </c>
      <c r="AW262" s="1">
        <v>0</v>
      </c>
      <c r="AX262" s="1">
        <v>0</v>
      </c>
      <c r="AY262" s="1">
        <v>0</v>
      </c>
      <c r="AZ262" s="1">
        <v>0</v>
      </c>
      <c r="BA262" s="1">
        <v>0</v>
      </c>
      <c r="BB262" s="1">
        <v>0</v>
      </c>
      <c r="BC262" s="3">
        <v>0</v>
      </c>
      <c r="BD262" s="3">
        <v>0</v>
      </c>
      <c r="BE262" s="3">
        <v>0</v>
      </c>
      <c r="BF262" s="3">
        <v>0</v>
      </c>
      <c r="BG262" s="241">
        <v>1</v>
      </c>
      <c r="BH262" s="242">
        <v>5</v>
      </c>
      <c r="BI262" s="242">
        <v>250</v>
      </c>
      <c r="BJ262" s="243">
        <v>0</v>
      </c>
      <c r="BK262">
        <v>3</v>
      </c>
      <c r="BL262">
        <v>3</v>
      </c>
      <c r="BM262">
        <v>0</v>
      </c>
      <c r="BN262">
        <v>90</v>
      </c>
      <c r="BO262">
        <v>0</v>
      </c>
      <c r="BP262">
        <v>0</v>
      </c>
      <c r="BQ262">
        <v>0</v>
      </c>
      <c r="BR262">
        <v>0</v>
      </c>
      <c r="BS262">
        <v>0</v>
      </c>
      <c r="BT262">
        <v>0</v>
      </c>
      <c r="BU262">
        <v>0</v>
      </c>
      <c r="BV262">
        <v>0</v>
      </c>
      <c r="BW262">
        <v>3</v>
      </c>
      <c r="BX262">
        <v>3</v>
      </c>
      <c r="BY262">
        <v>0</v>
      </c>
      <c r="BZ262">
        <v>90</v>
      </c>
      <c r="CA262">
        <v>0</v>
      </c>
      <c r="CB262">
        <v>0</v>
      </c>
      <c r="CC262">
        <v>0</v>
      </c>
      <c r="CD262">
        <v>0</v>
      </c>
      <c r="CE262">
        <v>0</v>
      </c>
      <c r="CF262">
        <v>0</v>
      </c>
      <c r="CG262">
        <v>0</v>
      </c>
      <c r="CH262">
        <v>0</v>
      </c>
      <c r="CI262" s="244">
        <v>0</v>
      </c>
      <c r="CJ262" s="244">
        <v>0</v>
      </c>
      <c r="CK262" s="244">
        <v>0</v>
      </c>
      <c r="CL262" s="244">
        <v>0</v>
      </c>
      <c r="CM262" s="241">
        <v>3</v>
      </c>
      <c r="CN262" s="242">
        <v>3</v>
      </c>
      <c r="CO262" s="242">
        <v>0</v>
      </c>
      <c r="CP262" s="243">
        <v>90</v>
      </c>
      <c r="CQ262" s="1">
        <v>0</v>
      </c>
      <c r="CR262" s="1">
        <v>0</v>
      </c>
      <c r="CS262" s="1">
        <v>0</v>
      </c>
      <c r="CT262" s="1">
        <v>0</v>
      </c>
      <c r="CU262" s="1">
        <v>0</v>
      </c>
      <c r="CV262" s="1">
        <v>0</v>
      </c>
      <c r="CW262" s="1">
        <v>0</v>
      </c>
      <c r="CX262" s="1">
        <v>0</v>
      </c>
      <c r="CY262" s="1">
        <v>0</v>
      </c>
      <c r="CZ262" s="1">
        <v>0</v>
      </c>
      <c r="DA262" s="1">
        <v>0</v>
      </c>
      <c r="DB262" s="1">
        <v>0</v>
      </c>
      <c r="DC262" s="1">
        <v>0</v>
      </c>
      <c r="DD262" s="1">
        <v>0</v>
      </c>
      <c r="DE262" s="1">
        <v>0</v>
      </c>
      <c r="DF262" s="1">
        <v>0</v>
      </c>
      <c r="DG262" s="1">
        <v>0</v>
      </c>
      <c r="DH262" s="1">
        <v>0</v>
      </c>
      <c r="DI262" s="1">
        <v>0</v>
      </c>
      <c r="DJ262" s="1">
        <v>0</v>
      </c>
      <c r="DK262" s="1">
        <v>0</v>
      </c>
      <c r="DL262" s="1">
        <v>0</v>
      </c>
      <c r="DM262" s="1">
        <v>0</v>
      </c>
      <c r="DN262" s="1">
        <v>0</v>
      </c>
      <c r="DO262" s="244">
        <v>0</v>
      </c>
      <c r="DP262" s="244">
        <v>0</v>
      </c>
      <c r="DQ262" s="244">
        <v>0</v>
      </c>
      <c r="DR262" s="244">
        <v>0</v>
      </c>
      <c r="DS262" s="241">
        <v>0</v>
      </c>
      <c r="DT262" s="242">
        <v>0</v>
      </c>
      <c r="DU262" s="242">
        <v>0</v>
      </c>
      <c r="DV262" s="243">
        <v>0</v>
      </c>
      <c r="DW262">
        <v>3</v>
      </c>
      <c r="DX262">
        <v>4</v>
      </c>
      <c r="DY262">
        <v>252</v>
      </c>
      <c r="DZ262">
        <v>2600</v>
      </c>
      <c r="EA262">
        <v>0</v>
      </c>
      <c r="EB262">
        <v>0</v>
      </c>
      <c r="EC262">
        <v>0</v>
      </c>
      <c r="ED262">
        <v>0</v>
      </c>
      <c r="EE262">
        <v>0</v>
      </c>
      <c r="EF262">
        <v>0</v>
      </c>
      <c r="EG262">
        <v>0</v>
      </c>
      <c r="EH262">
        <v>0</v>
      </c>
      <c r="EI262">
        <v>1</v>
      </c>
      <c r="EJ262">
        <v>2</v>
      </c>
      <c r="EK262">
        <v>252</v>
      </c>
      <c r="EL262">
        <v>0</v>
      </c>
      <c r="EM262">
        <v>0</v>
      </c>
      <c r="EN262">
        <v>0</v>
      </c>
      <c r="EO262">
        <v>0</v>
      </c>
      <c r="EP262">
        <v>0</v>
      </c>
      <c r="EQ262">
        <v>0</v>
      </c>
      <c r="ER262">
        <v>0</v>
      </c>
      <c r="ES262">
        <v>0</v>
      </c>
      <c r="ET262">
        <v>0</v>
      </c>
      <c r="EU262" s="244">
        <v>0</v>
      </c>
      <c r="EV262" s="244">
        <v>0</v>
      </c>
      <c r="EW262" s="244">
        <v>0</v>
      </c>
      <c r="EX262" s="244">
        <v>0</v>
      </c>
      <c r="EY262" s="241">
        <v>1</v>
      </c>
      <c r="EZ262" s="242">
        <v>2</v>
      </c>
      <c r="FA262" s="242">
        <v>252</v>
      </c>
      <c r="FB262" s="243">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v>0</v>
      </c>
      <c r="HD262">
        <v>0</v>
      </c>
      <c r="HE262">
        <v>0</v>
      </c>
      <c r="HF262">
        <v>0</v>
      </c>
      <c r="HG262">
        <v>0</v>
      </c>
      <c r="HH262">
        <v>0</v>
      </c>
      <c r="HI262">
        <v>0</v>
      </c>
      <c r="HJ262">
        <v>0</v>
      </c>
      <c r="HK262">
        <v>0</v>
      </c>
      <c r="HL262">
        <v>4</v>
      </c>
      <c r="HM262">
        <v>1</v>
      </c>
      <c r="HN262">
        <v>0</v>
      </c>
      <c r="HO262">
        <v>0</v>
      </c>
      <c r="HP262">
        <v>0</v>
      </c>
      <c r="HQ262" s="139">
        <v>1</v>
      </c>
      <c r="HR262" s="140">
        <v>0</v>
      </c>
      <c r="HS262" s="140">
        <v>0</v>
      </c>
      <c r="HT262" s="140">
        <v>0</v>
      </c>
      <c r="HU262" s="140">
        <v>0</v>
      </c>
      <c r="HV262" s="139">
        <v>0</v>
      </c>
      <c r="HW262" s="140">
        <v>0</v>
      </c>
      <c r="HX262" s="140">
        <v>0</v>
      </c>
      <c r="HY262" s="140">
        <v>0</v>
      </c>
      <c r="HZ262" s="140">
        <v>0</v>
      </c>
      <c r="IA262" s="139">
        <v>0</v>
      </c>
      <c r="IB262" s="140">
        <v>0</v>
      </c>
      <c r="IC262" s="140">
        <v>0</v>
      </c>
      <c r="ID262" s="140">
        <v>0</v>
      </c>
      <c r="IE262" s="140">
        <v>0</v>
      </c>
      <c r="IF262" s="139">
        <v>5</v>
      </c>
      <c r="IG262" s="140">
        <v>1</v>
      </c>
      <c r="IH262" s="140">
        <v>0</v>
      </c>
      <c r="II262" s="140">
        <v>0</v>
      </c>
      <c r="IJ262" s="140">
        <v>0</v>
      </c>
      <c r="IK262" s="140">
        <v>0</v>
      </c>
      <c r="IL262" s="140">
        <v>0</v>
      </c>
      <c r="IM262" s="140">
        <v>0</v>
      </c>
      <c r="IN262" s="139">
        <v>0</v>
      </c>
      <c r="IO262" s="140">
        <v>0</v>
      </c>
      <c r="IP262" s="140">
        <v>0</v>
      </c>
      <c r="IQ262" s="140">
        <v>0</v>
      </c>
      <c r="IR262" s="141">
        <v>0</v>
      </c>
      <c r="IS262" s="139">
        <v>1</v>
      </c>
      <c r="IT262" s="141">
        <v>0</v>
      </c>
      <c r="IU262" s="141">
        <v>5</v>
      </c>
      <c r="IV262" s="141">
        <v>1</v>
      </c>
      <c r="IW262" s="180">
        <v>6</v>
      </c>
      <c r="IX262" s="182">
        <v>0</v>
      </c>
      <c r="IY262" s="182">
        <v>0.16666666666666666</v>
      </c>
      <c r="IZ262" s="183">
        <v>0</v>
      </c>
      <c r="JA262" s="140">
        <v>0</v>
      </c>
      <c r="JB262" s="140">
        <v>0</v>
      </c>
      <c r="JC262" s="1" t="s">
        <v>427</v>
      </c>
      <c r="JD262" s="1" t="s">
        <v>427</v>
      </c>
      <c r="JE262" s="1" t="s">
        <v>426</v>
      </c>
      <c r="JF262" s="1" t="s">
        <v>426</v>
      </c>
      <c r="JG262" s="1">
        <v>0</v>
      </c>
      <c r="JH262" s="1">
        <v>0</v>
      </c>
      <c r="JI262" s="284"/>
      <c r="JM262" s="261"/>
      <c r="JN262" s="262"/>
      <c r="JO262" s="284"/>
      <c r="JP262" s="284"/>
    </row>
    <row r="263" spans="1:276" x14ac:dyDescent="0.25">
      <c r="A263" s="2">
        <f>IF(OR('Table 1'!$L$2="All Regions",'Table 1'!$L$2=" "), 1,IF('Table 1'!$L$2='DATA TEMPLATE 1617'!L263,1,0))</f>
        <v>1</v>
      </c>
      <c r="B263" s="2">
        <f>IF(OR('Table 1'!$L$3="All Disciplines",'Table 1'!$L$3=" "), 1,IF('Table 1'!$L$3='DATA TEMPLATE 1617'!M263,1,0))</f>
        <v>1</v>
      </c>
      <c r="C263" s="2">
        <f>IF(OR('Table 1'!$L$4="All Organisations",'Table 1'!$L$4=" "), 1,IF('Table 1'!$L$4='DATA TEMPLATE 1617'!N263,1,0))</f>
        <v>1</v>
      </c>
      <c r="D263" s="2">
        <f t="shared" si="11"/>
        <v>3</v>
      </c>
      <c r="E263" s="236">
        <f>IF('Table 2'!$L$2="All Diverse Led",$IZ263,IF('Table 2'!$L$2='DATA TEMPLATE 1617'!JG263,4,0))</f>
        <v>0</v>
      </c>
      <c r="F263" s="236">
        <f>IF('Table 2'!$L$2="All Diverse Led",$IZ263,IF('Table 2'!$L$2='DATA TEMPLATE 1617'!JH263,4,0))</f>
        <v>0</v>
      </c>
      <c r="G263" s="237">
        <f t="shared" si="12"/>
        <v>0</v>
      </c>
      <c r="H263" s="1" t="s">
        <v>471</v>
      </c>
      <c r="I263" s="1">
        <v>0</v>
      </c>
      <c r="J263" s="1" t="b">
        <v>0</v>
      </c>
      <c r="K263" s="284">
        <v>261</v>
      </c>
      <c r="L263" t="s">
        <v>446</v>
      </c>
      <c r="M263" t="s">
        <v>437</v>
      </c>
      <c r="N263" s="323" t="s">
        <v>459</v>
      </c>
      <c r="O263" s="76">
        <v>80568</v>
      </c>
      <c r="P263" s="76">
        <v>199320</v>
      </c>
      <c r="Q263" s="76">
        <v>24874</v>
      </c>
      <c r="R263" s="76">
        <v>63475</v>
      </c>
      <c r="S263" s="76">
        <v>98418</v>
      </c>
      <c r="T263" s="76">
        <v>466655</v>
      </c>
      <c r="U263">
        <v>165916</v>
      </c>
      <c r="V263">
        <v>22128</v>
      </c>
      <c r="W263">
        <v>64989</v>
      </c>
      <c r="X263">
        <v>18989</v>
      </c>
      <c r="Y263">
        <v>24332</v>
      </c>
      <c r="AB263">
        <v>119540</v>
      </c>
      <c r="AC263">
        <v>16242</v>
      </c>
      <c r="AD263">
        <v>432136</v>
      </c>
      <c r="AE263" s="1">
        <v>159</v>
      </c>
      <c r="AF263" s="1">
        <v>120</v>
      </c>
      <c r="AG263" s="1">
        <v>10612</v>
      </c>
      <c r="AH263" s="1">
        <v>0</v>
      </c>
      <c r="AI263" s="1">
        <v>12</v>
      </c>
      <c r="AJ263" s="1">
        <v>10</v>
      </c>
      <c r="AK263" s="1">
        <v>1143</v>
      </c>
      <c r="AL263" s="1">
        <v>0</v>
      </c>
      <c r="AM263" s="1">
        <v>0</v>
      </c>
      <c r="AN263" s="1">
        <v>0</v>
      </c>
      <c r="AO263" s="1">
        <v>0</v>
      </c>
      <c r="AP263" s="1">
        <v>0</v>
      </c>
      <c r="AQ263" s="1">
        <v>159</v>
      </c>
      <c r="AR263" s="1">
        <v>120</v>
      </c>
      <c r="AS263" s="1">
        <v>10612</v>
      </c>
      <c r="AT263" s="1">
        <v>0</v>
      </c>
      <c r="AU263" s="1">
        <v>12</v>
      </c>
      <c r="AV263" s="1">
        <v>10</v>
      </c>
      <c r="AW263" s="1">
        <v>1143</v>
      </c>
      <c r="AX263" s="1">
        <v>0</v>
      </c>
      <c r="AY263" s="1">
        <v>0</v>
      </c>
      <c r="AZ263" s="1">
        <v>0</v>
      </c>
      <c r="BA263" s="1">
        <v>0</v>
      </c>
      <c r="BB263" s="1">
        <v>0</v>
      </c>
      <c r="BC263" s="3">
        <v>12</v>
      </c>
      <c r="BD263" s="3">
        <v>10</v>
      </c>
      <c r="BE263" s="3">
        <v>1143</v>
      </c>
      <c r="BF263" s="3">
        <v>0</v>
      </c>
      <c r="BG263" s="241">
        <v>171</v>
      </c>
      <c r="BH263" s="242">
        <v>130</v>
      </c>
      <c r="BI263" s="242">
        <v>11755</v>
      </c>
      <c r="BJ263" s="24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s="244">
        <v>0</v>
      </c>
      <c r="CJ263" s="244">
        <v>0</v>
      </c>
      <c r="CK263" s="244">
        <v>0</v>
      </c>
      <c r="CL263" s="244">
        <v>0</v>
      </c>
      <c r="CM263" s="241">
        <v>0</v>
      </c>
      <c r="CN263" s="242">
        <v>0</v>
      </c>
      <c r="CO263" s="242">
        <v>0</v>
      </c>
      <c r="CP263" s="243">
        <v>0</v>
      </c>
      <c r="CQ263" s="1">
        <v>1</v>
      </c>
      <c r="CR263" s="1">
        <v>1</v>
      </c>
      <c r="CS263" s="1">
        <v>60</v>
      </c>
      <c r="CT263" s="1">
        <v>0</v>
      </c>
      <c r="CU263" s="1">
        <v>0</v>
      </c>
      <c r="CV263" s="1">
        <v>0</v>
      </c>
      <c r="CW263" s="1">
        <v>0</v>
      </c>
      <c r="CX263" s="1">
        <v>0</v>
      </c>
      <c r="CY263" s="1">
        <v>0</v>
      </c>
      <c r="CZ263" s="1">
        <v>0</v>
      </c>
      <c r="DA263" s="1">
        <v>0</v>
      </c>
      <c r="DB263" s="1">
        <v>0</v>
      </c>
      <c r="DC263" s="1">
        <v>1</v>
      </c>
      <c r="DD263" s="1">
        <v>1</v>
      </c>
      <c r="DE263" s="1">
        <v>60</v>
      </c>
      <c r="DF263" s="1">
        <v>0</v>
      </c>
      <c r="DG263" s="1">
        <v>0</v>
      </c>
      <c r="DH263" s="1">
        <v>0</v>
      </c>
      <c r="DI263" s="1">
        <v>0</v>
      </c>
      <c r="DJ263" s="1">
        <v>0</v>
      </c>
      <c r="DK263" s="1">
        <v>0</v>
      </c>
      <c r="DL263" s="1">
        <v>0</v>
      </c>
      <c r="DM263" s="1">
        <v>0</v>
      </c>
      <c r="DN263" s="1">
        <v>0</v>
      </c>
      <c r="DO263" s="244">
        <v>0</v>
      </c>
      <c r="DP263" s="244">
        <v>0</v>
      </c>
      <c r="DQ263" s="244">
        <v>0</v>
      </c>
      <c r="DR263" s="244">
        <v>0</v>
      </c>
      <c r="DS263" s="241">
        <v>1</v>
      </c>
      <c r="DT263" s="242">
        <v>1</v>
      </c>
      <c r="DU263" s="242">
        <v>60</v>
      </c>
      <c r="DV263" s="24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s="244">
        <v>0</v>
      </c>
      <c r="EV263" s="244">
        <v>0</v>
      </c>
      <c r="EW263" s="244">
        <v>0</v>
      </c>
      <c r="EX263" s="244">
        <v>0</v>
      </c>
      <c r="EY263" s="241">
        <v>0</v>
      </c>
      <c r="EZ263" s="242">
        <v>0</v>
      </c>
      <c r="FA263" s="242">
        <v>0</v>
      </c>
      <c r="FB263" s="24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1</v>
      </c>
      <c r="GN263">
        <v>300</v>
      </c>
      <c r="GO263">
        <v>1</v>
      </c>
      <c r="GP263">
        <v>1</v>
      </c>
      <c r="GQ263">
        <v>1</v>
      </c>
      <c r="GR263">
        <v>30</v>
      </c>
      <c r="GS263">
        <v>0</v>
      </c>
      <c r="GT263">
        <v>2000</v>
      </c>
      <c r="GU263">
        <v>0</v>
      </c>
      <c r="GV263">
        <v>30</v>
      </c>
      <c r="GW263">
        <v>0</v>
      </c>
      <c r="GX263">
        <v>0</v>
      </c>
      <c r="GY263">
        <v>1</v>
      </c>
      <c r="GZ263">
        <v>30</v>
      </c>
      <c r="HA263">
        <v>0</v>
      </c>
      <c r="HB263">
        <v>0</v>
      </c>
      <c r="HC263">
        <v>0</v>
      </c>
      <c r="HD263">
        <v>0</v>
      </c>
      <c r="HE263">
        <v>0</v>
      </c>
      <c r="HF263">
        <v>0</v>
      </c>
      <c r="HG263">
        <v>2</v>
      </c>
      <c r="HH263">
        <v>1</v>
      </c>
      <c r="HI263">
        <v>1</v>
      </c>
      <c r="HJ263">
        <v>1</v>
      </c>
      <c r="HK263">
        <v>0</v>
      </c>
      <c r="HL263">
        <v>5</v>
      </c>
      <c r="HM263">
        <v>4</v>
      </c>
      <c r="HN263">
        <v>0</v>
      </c>
      <c r="HO263">
        <v>0</v>
      </c>
      <c r="HP263">
        <v>0</v>
      </c>
      <c r="HQ263" s="139">
        <v>2</v>
      </c>
      <c r="HR263" s="140">
        <v>0</v>
      </c>
      <c r="HS263" s="140">
        <v>0</v>
      </c>
      <c r="HT263" s="140">
        <v>0</v>
      </c>
      <c r="HU263" s="140">
        <v>0</v>
      </c>
      <c r="HV263" s="139">
        <v>0</v>
      </c>
      <c r="HW263" s="140">
        <v>0</v>
      </c>
      <c r="HX263" s="140">
        <v>0</v>
      </c>
      <c r="HY263" s="140">
        <v>0</v>
      </c>
      <c r="HZ263" s="140">
        <v>0</v>
      </c>
      <c r="IA263" s="139">
        <v>0</v>
      </c>
      <c r="IB263" s="140">
        <v>0</v>
      </c>
      <c r="IC263" s="140">
        <v>0</v>
      </c>
      <c r="ID263" s="140">
        <v>0</v>
      </c>
      <c r="IE263" s="140">
        <v>0</v>
      </c>
      <c r="IF263" s="139">
        <v>7</v>
      </c>
      <c r="IG263" s="140">
        <v>4</v>
      </c>
      <c r="IH263" s="140">
        <v>0</v>
      </c>
      <c r="II263" s="140">
        <v>0</v>
      </c>
      <c r="IJ263" s="140">
        <v>0</v>
      </c>
      <c r="IK263" s="140">
        <v>0</v>
      </c>
      <c r="IL263" s="140">
        <v>0</v>
      </c>
      <c r="IM263" s="140">
        <v>0</v>
      </c>
      <c r="IN263" s="139">
        <v>0</v>
      </c>
      <c r="IO263" s="140">
        <v>0</v>
      </c>
      <c r="IP263" s="140">
        <v>0</v>
      </c>
      <c r="IQ263" s="140">
        <v>0</v>
      </c>
      <c r="IR263" s="141">
        <v>0</v>
      </c>
      <c r="IS263" s="139">
        <v>1</v>
      </c>
      <c r="IT263" s="141">
        <v>1</v>
      </c>
      <c r="IU263" s="141">
        <v>9</v>
      </c>
      <c r="IV263" s="141">
        <v>2</v>
      </c>
      <c r="IW263" s="180">
        <v>11</v>
      </c>
      <c r="IX263" s="182">
        <v>9.0909090909090912E-2</v>
      </c>
      <c r="IY263" s="182">
        <v>9.0909090909090912E-2</v>
      </c>
      <c r="IZ263" s="183">
        <v>0</v>
      </c>
      <c r="JA263" s="140">
        <v>0</v>
      </c>
      <c r="JB263" s="140">
        <v>0</v>
      </c>
      <c r="JC263" s="1">
        <v>0</v>
      </c>
      <c r="JD263" s="1">
        <v>0</v>
      </c>
      <c r="JE263" s="1">
        <v>0</v>
      </c>
      <c r="JF263" s="1" t="s">
        <v>426</v>
      </c>
      <c r="JG263" s="1">
        <v>0</v>
      </c>
      <c r="JH263" s="1">
        <v>0</v>
      </c>
      <c r="JI263" s="284"/>
      <c r="JM263" s="261"/>
      <c r="JN263" s="262"/>
      <c r="JO263" s="284"/>
      <c r="JP263" s="284"/>
    </row>
    <row r="264" spans="1:276" x14ac:dyDescent="0.25">
      <c r="A264" s="2">
        <f>IF(OR('Table 1'!$L$2="All Regions",'Table 1'!$L$2=" "), 1,IF('Table 1'!$L$2='DATA TEMPLATE 1617'!L264,1,0))</f>
        <v>1</v>
      </c>
      <c r="B264" s="2">
        <f>IF(OR('Table 1'!$L$3="All Disciplines",'Table 1'!$L$3=" "), 1,IF('Table 1'!$L$3='DATA TEMPLATE 1617'!M264,1,0))</f>
        <v>1</v>
      </c>
      <c r="C264" s="2">
        <f>IF(OR('Table 1'!$L$4="All Organisations",'Table 1'!$L$4=" "), 1,IF('Table 1'!$L$4='DATA TEMPLATE 1617'!N264,1,0))</f>
        <v>1</v>
      </c>
      <c r="D264" s="2">
        <f t="shared" si="11"/>
        <v>3</v>
      </c>
      <c r="E264" s="236">
        <f>IF('Table 2'!$L$2="All Diverse Led",$IZ264,IF('Table 2'!$L$2='DATA TEMPLATE 1617'!JG264,4,0))</f>
        <v>0</v>
      </c>
      <c r="F264" s="236">
        <f>IF('Table 2'!$L$2="All Diverse Led",$IZ264,IF('Table 2'!$L$2='DATA TEMPLATE 1617'!JH264,4,0))</f>
        <v>0</v>
      </c>
      <c r="G264" s="237">
        <f t="shared" si="12"/>
        <v>0</v>
      </c>
      <c r="H264" s="1">
        <v>0</v>
      </c>
      <c r="I264" s="1">
        <v>0</v>
      </c>
      <c r="J264" s="1" t="b">
        <v>0</v>
      </c>
      <c r="K264" s="284">
        <v>262</v>
      </c>
      <c r="L264" t="s">
        <v>446</v>
      </c>
      <c r="M264" t="s">
        <v>438</v>
      </c>
      <c r="N264" s="323" t="s">
        <v>459</v>
      </c>
      <c r="O264" s="76">
        <v>142356</v>
      </c>
      <c r="P264" s="76">
        <v>135521</v>
      </c>
      <c r="Q264" s="76">
        <v>70538</v>
      </c>
      <c r="R264" s="76">
        <v>19500</v>
      </c>
      <c r="S264" s="76">
        <v>0</v>
      </c>
      <c r="T264" s="76">
        <v>367915</v>
      </c>
      <c r="U264">
        <v>158970</v>
      </c>
      <c r="V264">
        <v>45922</v>
      </c>
      <c r="W264">
        <v>0</v>
      </c>
      <c r="X264">
        <v>16277</v>
      </c>
      <c r="Y264">
        <v>5690</v>
      </c>
      <c r="AB264">
        <v>52966</v>
      </c>
      <c r="AC264">
        <v>65516</v>
      </c>
      <c r="AD264">
        <v>345341</v>
      </c>
      <c r="AE264" s="1">
        <v>84</v>
      </c>
      <c r="AF264" s="1">
        <v>10</v>
      </c>
      <c r="AG264" s="1">
        <v>20175</v>
      </c>
      <c r="AH264" s="1">
        <v>57654</v>
      </c>
      <c r="AI264" s="1">
        <v>0</v>
      </c>
      <c r="AJ264" s="1">
        <v>0</v>
      </c>
      <c r="AK264" s="1">
        <v>0</v>
      </c>
      <c r="AL264" s="1">
        <v>0</v>
      </c>
      <c r="AM264" s="1">
        <v>0</v>
      </c>
      <c r="AN264" s="1">
        <v>0</v>
      </c>
      <c r="AO264" s="1">
        <v>0</v>
      </c>
      <c r="AP264" s="1">
        <v>0</v>
      </c>
      <c r="AQ264" s="1">
        <v>0</v>
      </c>
      <c r="AR264" s="1">
        <v>0</v>
      </c>
      <c r="AS264" s="1">
        <v>0</v>
      </c>
      <c r="AT264" s="1">
        <v>0</v>
      </c>
      <c r="AU264" s="1">
        <v>0</v>
      </c>
      <c r="AV264" s="1">
        <v>0</v>
      </c>
      <c r="AW264" s="1">
        <v>0</v>
      </c>
      <c r="AX264" s="1">
        <v>0</v>
      </c>
      <c r="AY264" s="1">
        <v>0</v>
      </c>
      <c r="AZ264" s="1">
        <v>0</v>
      </c>
      <c r="BA264" s="1">
        <v>0</v>
      </c>
      <c r="BB264" s="1">
        <v>0</v>
      </c>
      <c r="BC264" s="3">
        <v>0</v>
      </c>
      <c r="BD264" s="3">
        <v>0</v>
      </c>
      <c r="BE264" s="3">
        <v>0</v>
      </c>
      <c r="BF264" s="3">
        <v>0</v>
      </c>
      <c r="BG264" s="241">
        <v>0</v>
      </c>
      <c r="BH264" s="242">
        <v>0</v>
      </c>
      <c r="BI264" s="242">
        <v>0</v>
      </c>
      <c r="BJ264" s="243">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s="244">
        <v>0</v>
      </c>
      <c r="CJ264" s="244">
        <v>0</v>
      </c>
      <c r="CK264" s="244">
        <v>0</v>
      </c>
      <c r="CL264" s="244">
        <v>0</v>
      </c>
      <c r="CM264" s="241">
        <v>0</v>
      </c>
      <c r="CN264" s="242">
        <v>0</v>
      </c>
      <c r="CO264" s="242">
        <v>0</v>
      </c>
      <c r="CP264" s="243">
        <v>0</v>
      </c>
      <c r="CQ264" s="1">
        <v>0</v>
      </c>
      <c r="CR264" s="1">
        <v>0</v>
      </c>
      <c r="CS264" s="1">
        <v>0</v>
      </c>
      <c r="CT264" s="1">
        <v>0</v>
      </c>
      <c r="CU264" s="1">
        <v>0</v>
      </c>
      <c r="CV264" s="1">
        <v>0</v>
      </c>
      <c r="CW264" s="1">
        <v>0</v>
      </c>
      <c r="CX264" s="1">
        <v>0</v>
      </c>
      <c r="CY264" s="1">
        <v>0</v>
      </c>
      <c r="CZ264" s="1">
        <v>0</v>
      </c>
      <c r="DA264" s="1">
        <v>0</v>
      </c>
      <c r="DB264" s="1">
        <v>0</v>
      </c>
      <c r="DC264" s="1">
        <v>0</v>
      </c>
      <c r="DD264" s="1">
        <v>0</v>
      </c>
      <c r="DE264" s="1">
        <v>0</v>
      </c>
      <c r="DF264" s="1">
        <v>0</v>
      </c>
      <c r="DG264" s="1">
        <v>0</v>
      </c>
      <c r="DH264" s="1">
        <v>0</v>
      </c>
      <c r="DI264" s="1">
        <v>0</v>
      </c>
      <c r="DJ264" s="1">
        <v>0</v>
      </c>
      <c r="DK264" s="1">
        <v>0</v>
      </c>
      <c r="DL264" s="1">
        <v>0</v>
      </c>
      <c r="DM264" s="1">
        <v>0</v>
      </c>
      <c r="DN264" s="1">
        <v>0</v>
      </c>
      <c r="DO264" s="244">
        <v>0</v>
      </c>
      <c r="DP264" s="244">
        <v>0</v>
      </c>
      <c r="DQ264" s="244">
        <v>0</v>
      </c>
      <c r="DR264" s="244">
        <v>0</v>
      </c>
      <c r="DS264" s="241">
        <v>0</v>
      </c>
      <c r="DT264" s="242">
        <v>0</v>
      </c>
      <c r="DU264" s="242">
        <v>0</v>
      </c>
      <c r="DV264" s="243">
        <v>0</v>
      </c>
      <c r="DW264">
        <v>1</v>
      </c>
      <c r="DX264">
        <v>10</v>
      </c>
      <c r="DY264">
        <v>20175</v>
      </c>
      <c r="DZ264">
        <v>57654</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s="244">
        <v>0</v>
      </c>
      <c r="EV264" s="244">
        <v>0</v>
      </c>
      <c r="EW264" s="244">
        <v>0</v>
      </c>
      <c r="EX264" s="244">
        <v>0</v>
      </c>
      <c r="EY264" s="241">
        <v>0</v>
      </c>
      <c r="EZ264" s="242">
        <v>0</v>
      </c>
      <c r="FA264" s="242">
        <v>0</v>
      </c>
      <c r="FB264" s="243">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0</v>
      </c>
      <c r="GY264">
        <v>0</v>
      </c>
      <c r="GZ264">
        <v>0</v>
      </c>
      <c r="HA264">
        <v>0</v>
      </c>
      <c r="HB264">
        <v>0</v>
      </c>
      <c r="HC264">
        <v>0</v>
      </c>
      <c r="HD264">
        <v>0</v>
      </c>
      <c r="HE264">
        <v>0</v>
      </c>
      <c r="HF264">
        <v>0</v>
      </c>
      <c r="HG264">
        <v>0</v>
      </c>
      <c r="HH264">
        <v>0</v>
      </c>
      <c r="HI264">
        <v>0</v>
      </c>
      <c r="HJ264">
        <v>0</v>
      </c>
      <c r="HK264">
        <v>0</v>
      </c>
      <c r="HL264">
        <v>5</v>
      </c>
      <c r="HM264">
        <v>4</v>
      </c>
      <c r="HN264">
        <v>0</v>
      </c>
      <c r="HO264">
        <v>0</v>
      </c>
      <c r="HP264">
        <v>0</v>
      </c>
      <c r="HQ264" s="139">
        <v>0</v>
      </c>
      <c r="HR264" s="140">
        <v>0</v>
      </c>
      <c r="HS264" s="140">
        <v>0</v>
      </c>
      <c r="HT264" s="140">
        <v>0</v>
      </c>
      <c r="HU264" s="140">
        <v>0</v>
      </c>
      <c r="HV264" s="139">
        <v>1</v>
      </c>
      <c r="HW264" s="140">
        <v>0</v>
      </c>
      <c r="HX264" s="140">
        <v>0</v>
      </c>
      <c r="HY264" s="140">
        <v>0</v>
      </c>
      <c r="HZ264" s="140">
        <v>0</v>
      </c>
      <c r="IA264" s="139">
        <v>0</v>
      </c>
      <c r="IB264" s="140">
        <v>0</v>
      </c>
      <c r="IC264" s="140">
        <v>0</v>
      </c>
      <c r="ID264" s="140">
        <v>0</v>
      </c>
      <c r="IE264" s="140">
        <v>0</v>
      </c>
      <c r="IF264" s="139">
        <v>6</v>
      </c>
      <c r="IG264" s="140">
        <v>4</v>
      </c>
      <c r="IH264" s="140">
        <v>0</v>
      </c>
      <c r="II264" s="140">
        <v>0</v>
      </c>
      <c r="IJ264" s="140">
        <v>0</v>
      </c>
      <c r="IK264" s="140">
        <v>0</v>
      </c>
      <c r="IL264" s="140">
        <v>1</v>
      </c>
      <c r="IM264" s="140">
        <v>0</v>
      </c>
      <c r="IN264" s="139">
        <v>1</v>
      </c>
      <c r="IO264" s="140">
        <v>0</v>
      </c>
      <c r="IP264" s="140">
        <v>0</v>
      </c>
      <c r="IQ264" s="140">
        <v>0</v>
      </c>
      <c r="IR264" s="141">
        <v>0</v>
      </c>
      <c r="IS264" s="139">
        <v>6</v>
      </c>
      <c r="IT264" s="141">
        <v>0</v>
      </c>
      <c r="IU264" s="141">
        <v>9</v>
      </c>
      <c r="IV264" s="141">
        <v>1</v>
      </c>
      <c r="IW264" s="180">
        <v>10</v>
      </c>
      <c r="IX264" s="182">
        <v>0.1</v>
      </c>
      <c r="IY264" s="182">
        <v>0.6</v>
      </c>
      <c r="IZ264" s="183">
        <v>0</v>
      </c>
      <c r="JA264" s="140">
        <v>0</v>
      </c>
      <c r="JB264" s="140" t="s">
        <v>476</v>
      </c>
      <c r="JC264" s="1" t="s">
        <v>427</v>
      </c>
      <c r="JD264" s="1" t="s">
        <v>427</v>
      </c>
      <c r="JE264" s="1" t="s">
        <v>427</v>
      </c>
      <c r="JF264" s="1" t="s">
        <v>427</v>
      </c>
      <c r="JG264" s="1">
        <v>0</v>
      </c>
      <c r="JH264" s="1">
        <v>0</v>
      </c>
      <c r="JI264" s="284"/>
      <c r="JM264" s="261"/>
      <c r="JN264" s="262"/>
      <c r="JO264" s="284"/>
      <c r="JP264" s="284"/>
    </row>
    <row r="265" spans="1:276" x14ac:dyDescent="0.25">
      <c r="A265" s="2">
        <f>IF(OR('Table 1'!$L$2="All Regions",'Table 1'!$L$2=" "), 1,IF('Table 1'!$L$2='DATA TEMPLATE 1617'!L265,1,0))</f>
        <v>1</v>
      </c>
      <c r="B265" s="2">
        <f>IF(OR('Table 1'!$L$3="All Disciplines",'Table 1'!$L$3=" "), 1,IF('Table 1'!$L$3='DATA TEMPLATE 1617'!M265,1,0))</f>
        <v>1</v>
      </c>
      <c r="C265" s="2">
        <f>IF(OR('Table 1'!$L$4="All Organisations",'Table 1'!$L$4=" "), 1,IF('Table 1'!$L$4='DATA TEMPLATE 1617'!N265,1,0))</f>
        <v>1</v>
      </c>
      <c r="D265" s="2">
        <f t="shared" si="11"/>
        <v>3</v>
      </c>
      <c r="E265" s="236">
        <f>IF('Table 2'!$L$2="All Diverse Led",$IZ265,IF('Table 2'!$L$2='DATA TEMPLATE 1617'!JG265,4,0))</f>
        <v>0</v>
      </c>
      <c r="F265" s="236">
        <f>IF('Table 2'!$L$2="All Diverse Led",$IZ265,IF('Table 2'!$L$2='DATA TEMPLATE 1617'!JH265,4,0))</f>
        <v>0</v>
      </c>
      <c r="G265" s="237">
        <f t="shared" si="12"/>
        <v>0</v>
      </c>
      <c r="H265" s="1" t="s">
        <v>471</v>
      </c>
      <c r="I265" s="1">
        <v>0</v>
      </c>
      <c r="J265" s="1" t="b">
        <v>0</v>
      </c>
      <c r="K265" s="284">
        <v>263</v>
      </c>
      <c r="L265" t="s">
        <v>446</v>
      </c>
      <c r="M265" t="s">
        <v>442</v>
      </c>
      <c r="N265" s="323" t="s">
        <v>458</v>
      </c>
      <c r="O265" s="76">
        <v>98777</v>
      </c>
      <c r="P265" s="76">
        <v>76661</v>
      </c>
      <c r="Q265" s="76">
        <v>55763</v>
      </c>
      <c r="R265" s="76">
        <v>13250</v>
      </c>
      <c r="S265" s="76">
        <v>10100</v>
      </c>
      <c r="T265" s="76">
        <v>254551</v>
      </c>
      <c r="U265">
        <v>135344</v>
      </c>
      <c r="V265">
        <v>30994</v>
      </c>
      <c r="W265">
        <v>15300</v>
      </c>
      <c r="X265">
        <v>16500</v>
      </c>
      <c r="Y265">
        <v>2690</v>
      </c>
      <c r="AB265">
        <v>39012</v>
      </c>
      <c r="AC265">
        <v>369</v>
      </c>
      <c r="AD265">
        <v>240209</v>
      </c>
      <c r="AE265" s="1">
        <v>5</v>
      </c>
      <c r="AF265" s="1">
        <v>5</v>
      </c>
      <c r="AG265" s="1">
        <v>829</v>
      </c>
      <c r="AH265" s="1">
        <v>0</v>
      </c>
      <c r="AI265" s="1">
        <v>0</v>
      </c>
      <c r="AJ265" s="1">
        <v>0</v>
      </c>
      <c r="AK265" s="1">
        <v>0</v>
      </c>
      <c r="AL265" s="1">
        <v>0</v>
      </c>
      <c r="AM265" s="1">
        <v>0</v>
      </c>
      <c r="AN265" s="1">
        <v>0</v>
      </c>
      <c r="AO265" s="1">
        <v>0</v>
      </c>
      <c r="AP265" s="1">
        <v>0</v>
      </c>
      <c r="AQ265" s="1">
        <v>0</v>
      </c>
      <c r="AR265" s="1">
        <v>0</v>
      </c>
      <c r="AS265" s="1">
        <v>0</v>
      </c>
      <c r="AT265" s="1">
        <v>0</v>
      </c>
      <c r="AU265" s="1">
        <v>0</v>
      </c>
      <c r="AV265" s="1">
        <v>0</v>
      </c>
      <c r="AW265" s="1">
        <v>0</v>
      </c>
      <c r="AX265" s="1">
        <v>0</v>
      </c>
      <c r="AY265" s="1">
        <v>0</v>
      </c>
      <c r="AZ265" s="1">
        <v>0</v>
      </c>
      <c r="BA265" s="1">
        <v>0</v>
      </c>
      <c r="BB265" s="1">
        <v>0</v>
      </c>
      <c r="BC265" s="3">
        <v>0</v>
      </c>
      <c r="BD265" s="3">
        <v>0</v>
      </c>
      <c r="BE265" s="3">
        <v>0</v>
      </c>
      <c r="BF265" s="3">
        <v>0</v>
      </c>
      <c r="BG265" s="241">
        <v>0</v>
      </c>
      <c r="BH265" s="242">
        <v>0</v>
      </c>
      <c r="BI265" s="242">
        <v>0</v>
      </c>
      <c r="BJ265" s="243">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s="244">
        <v>0</v>
      </c>
      <c r="CJ265" s="244">
        <v>0</v>
      </c>
      <c r="CK265" s="244">
        <v>0</v>
      </c>
      <c r="CL265" s="244">
        <v>0</v>
      </c>
      <c r="CM265" s="241">
        <v>0</v>
      </c>
      <c r="CN265" s="242">
        <v>0</v>
      </c>
      <c r="CO265" s="242">
        <v>0</v>
      </c>
      <c r="CP265" s="243">
        <v>0</v>
      </c>
      <c r="CQ265" s="1">
        <v>0</v>
      </c>
      <c r="CR265" s="1">
        <v>0</v>
      </c>
      <c r="CS265" s="1">
        <v>0</v>
      </c>
      <c r="CT265" s="1">
        <v>0</v>
      </c>
      <c r="CU265" s="1">
        <v>0</v>
      </c>
      <c r="CV265" s="1">
        <v>0</v>
      </c>
      <c r="CW265" s="1">
        <v>0</v>
      </c>
      <c r="CX265" s="1">
        <v>0</v>
      </c>
      <c r="CY265" s="1">
        <v>0</v>
      </c>
      <c r="CZ265" s="1">
        <v>0</v>
      </c>
      <c r="DA265" s="1">
        <v>0</v>
      </c>
      <c r="DB265" s="1">
        <v>0</v>
      </c>
      <c r="DC265" s="1">
        <v>0</v>
      </c>
      <c r="DD265" s="1">
        <v>0</v>
      </c>
      <c r="DE265" s="1">
        <v>0</v>
      </c>
      <c r="DF265" s="1">
        <v>0</v>
      </c>
      <c r="DG265" s="1">
        <v>0</v>
      </c>
      <c r="DH265" s="1">
        <v>0</v>
      </c>
      <c r="DI265" s="1">
        <v>0</v>
      </c>
      <c r="DJ265" s="1">
        <v>0</v>
      </c>
      <c r="DK265" s="1">
        <v>0</v>
      </c>
      <c r="DL265" s="1">
        <v>0</v>
      </c>
      <c r="DM265" s="1">
        <v>0</v>
      </c>
      <c r="DN265" s="1">
        <v>0</v>
      </c>
      <c r="DO265" s="244">
        <v>0</v>
      </c>
      <c r="DP265" s="244">
        <v>0</v>
      </c>
      <c r="DQ265" s="244">
        <v>0</v>
      </c>
      <c r="DR265" s="244">
        <v>0</v>
      </c>
      <c r="DS265" s="241">
        <v>0</v>
      </c>
      <c r="DT265" s="242">
        <v>0</v>
      </c>
      <c r="DU265" s="242">
        <v>0</v>
      </c>
      <c r="DV265" s="243">
        <v>0</v>
      </c>
      <c r="DW265">
        <v>1</v>
      </c>
      <c r="DX265">
        <v>18</v>
      </c>
      <c r="DY265">
        <v>13079</v>
      </c>
      <c r="DZ265">
        <v>0</v>
      </c>
      <c r="EA265">
        <v>0</v>
      </c>
      <c r="EB265">
        <v>0</v>
      </c>
      <c r="EC265">
        <v>0</v>
      </c>
      <c r="ED265">
        <v>0</v>
      </c>
      <c r="EE265">
        <v>0</v>
      </c>
      <c r="EF265">
        <v>0</v>
      </c>
      <c r="EG265">
        <v>0</v>
      </c>
      <c r="EH265">
        <v>0</v>
      </c>
      <c r="EI265">
        <v>13</v>
      </c>
      <c r="EJ265">
        <v>8</v>
      </c>
      <c r="EK265">
        <v>2309</v>
      </c>
      <c r="EL265">
        <v>0</v>
      </c>
      <c r="EM265">
        <v>0</v>
      </c>
      <c r="EN265">
        <v>0</v>
      </c>
      <c r="EO265">
        <v>0</v>
      </c>
      <c r="EP265">
        <v>0</v>
      </c>
      <c r="EQ265">
        <v>0</v>
      </c>
      <c r="ER265">
        <v>0</v>
      </c>
      <c r="ES265">
        <v>0</v>
      </c>
      <c r="ET265">
        <v>0</v>
      </c>
      <c r="EU265" s="244">
        <v>0</v>
      </c>
      <c r="EV265" s="244">
        <v>0</v>
      </c>
      <c r="EW265" s="244">
        <v>0</v>
      </c>
      <c r="EX265" s="244">
        <v>0</v>
      </c>
      <c r="EY265" s="241">
        <v>13</v>
      </c>
      <c r="EZ265" s="242">
        <v>8</v>
      </c>
      <c r="FA265" s="242">
        <v>2309</v>
      </c>
      <c r="FB265" s="243">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2</v>
      </c>
      <c r="GX265">
        <v>271</v>
      </c>
      <c r="GY265">
        <v>1</v>
      </c>
      <c r="GZ265">
        <v>190</v>
      </c>
      <c r="HA265">
        <v>0</v>
      </c>
      <c r="HB265">
        <v>0</v>
      </c>
      <c r="HC265">
        <v>0</v>
      </c>
      <c r="HD265">
        <v>0</v>
      </c>
      <c r="HE265">
        <v>0</v>
      </c>
      <c r="HF265">
        <v>0</v>
      </c>
      <c r="HG265">
        <v>0</v>
      </c>
      <c r="HH265">
        <v>0</v>
      </c>
      <c r="HI265">
        <v>0</v>
      </c>
      <c r="HJ265">
        <v>0</v>
      </c>
      <c r="HK265">
        <v>0</v>
      </c>
      <c r="HL265">
        <v>3</v>
      </c>
      <c r="HM265">
        <v>4</v>
      </c>
      <c r="HN265">
        <v>0</v>
      </c>
      <c r="HO265">
        <v>0</v>
      </c>
      <c r="HP265">
        <v>0</v>
      </c>
      <c r="HQ265" s="139">
        <v>0</v>
      </c>
      <c r="HR265" s="140">
        <v>0</v>
      </c>
      <c r="HS265" s="140">
        <v>0</v>
      </c>
      <c r="HT265" s="140">
        <v>0</v>
      </c>
      <c r="HU265" s="140">
        <v>0</v>
      </c>
      <c r="HV265" s="139">
        <v>0</v>
      </c>
      <c r="HW265" s="140">
        <v>0</v>
      </c>
      <c r="HX265" s="140">
        <v>0</v>
      </c>
      <c r="HY265" s="140">
        <v>0</v>
      </c>
      <c r="HZ265" s="140">
        <v>0</v>
      </c>
      <c r="IA265" s="139">
        <v>0</v>
      </c>
      <c r="IB265" s="140">
        <v>0</v>
      </c>
      <c r="IC265" s="140">
        <v>0</v>
      </c>
      <c r="ID265" s="140">
        <v>0</v>
      </c>
      <c r="IE265" s="140">
        <v>0</v>
      </c>
      <c r="IF265" s="139">
        <v>3</v>
      </c>
      <c r="IG265" s="140">
        <v>4</v>
      </c>
      <c r="IH265" s="140">
        <v>0</v>
      </c>
      <c r="II265" s="140">
        <v>0</v>
      </c>
      <c r="IJ265" s="140">
        <v>0</v>
      </c>
      <c r="IK265" s="140">
        <v>0</v>
      </c>
      <c r="IL265" s="140">
        <v>0</v>
      </c>
      <c r="IM265" s="140">
        <v>0</v>
      </c>
      <c r="IN265" s="139">
        <v>0</v>
      </c>
      <c r="IO265" s="140">
        <v>0</v>
      </c>
      <c r="IP265" s="140">
        <v>0</v>
      </c>
      <c r="IQ265" s="140">
        <v>0</v>
      </c>
      <c r="IR265" s="141">
        <v>0</v>
      </c>
      <c r="IS265" s="139">
        <v>1</v>
      </c>
      <c r="IT265" s="141">
        <v>1</v>
      </c>
      <c r="IU265" s="141">
        <v>7</v>
      </c>
      <c r="IV265" s="141">
        <v>0</v>
      </c>
      <c r="IW265" s="180">
        <v>7</v>
      </c>
      <c r="IX265" s="182">
        <v>0.14285714285714285</v>
      </c>
      <c r="IY265" s="182">
        <v>0.14285714285714285</v>
      </c>
      <c r="IZ265" s="183">
        <v>0</v>
      </c>
      <c r="JA265" s="140">
        <v>0</v>
      </c>
      <c r="JB265" s="140">
        <v>0</v>
      </c>
      <c r="JC265" s="1" t="s">
        <v>427</v>
      </c>
      <c r="JD265" s="1" t="s">
        <v>427</v>
      </c>
      <c r="JE265" s="1" t="s">
        <v>427</v>
      </c>
      <c r="JF265" s="1" t="s">
        <v>427</v>
      </c>
      <c r="JG265" s="1">
        <v>0</v>
      </c>
      <c r="JH265" s="1">
        <v>0</v>
      </c>
      <c r="JI265" s="284"/>
      <c r="JM265" s="261"/>
      <c r="JN265" s="262"/>
      <c r="JO265" s="284"/>
      <c r="JP265" s="284"/>
    </row>
    <row r="266" spans="1:276" x14ac:dyDescent="0.25">
      <c r="A266" s="2">
        <f>IF(OR('Table 1'!$L$2="All Regions",'Table 1'!$L$2=" "), 1,IF('Table 1'!$L$2='DATA TEMPLATE 1617'!L266,1,0))</f>
        <v>1</v>
      </c>
      <c r="B266" s="2">
        <f>IF(OR('Table 1'!$L$3="All Disciplines",'Table 1'!$L$3=" "), 1,IF('Table 1'!$L$3='DATA TEMPLATE 1617'!M266,1,0))</f>
        <v>1</v>
      </c>
      <c r="C266" s="2">
        <f>IF(OR('Table 1'!$L$4="All Organisations",'Table 1'!$L$4=" "), 1,IF('Table 1'!$L$4='DATA TEMPLATE 1617'!N266,1,0))</f>
        <v>1</v>
      </c>
      <c r="D266" s="2">
        <f t="shared" si="11"/>
        <v>3</v>
      </c>
      <c r="E266" s="236">
        <f>IF('Table 2'!$L$2="All Diverse Led",$IZ266,IF('Table 2'!$L$2='DATA TEMPLATE 1617'!JG266,4,0))</f>
        <v>0</v>
      </c>
      <c r="F266" s="236">
        <f>IF('Table 2'!$L$2="All Diverse Led",$IZ266,IF('Table 2'!$L$2='DATA TEMPLATE 1617'!JH266,4,0))</f>
        <v>0</v>
      </c>
      <c r="G266" s="237">
        <f t="shared" si="12"/>
        <v>0</v>
      </c>
      <c r="H266" s="1" t="s">
        <v>471</v>
      </c>
      <c r="I266" s="1">
        <v>0</v>
      </c>
      <c r="J266" s="1" t="b">
        <v>0</v>
      </c>
      <c r="K266" s="284">
        <v>264</v>
      </c>
      <c r="L266" t="s">
        <v>446</v>
      </c>
      <c r="M266" t="s">
        <v>443</v>
      </c>
      <c r="N266" s="323" t="s">
        <v>459</v>
      </c>
      <c r="O266" s="76">
        <v>57346</v>
      </c>
      <c r="P266" s="76">
        <v>88000</v>
      </c>
      <c r="Q266" s="76">
        <v>16000</v>
      </c>
      <c r="R266" s="76">
        <v>43559</v>
      </c>
      <c r="S266" s="76">
        <v>7060</v>
      </c>
      <c r="T266" s="76">
        <v>211965</v>
      </c>
      <c r="U266">
        <v>141188</v>
      </c>
      <c r="V266">
        <v>6000</v>
      </c>
      <c r="W266">
        <v>10000</v>
      </c>
      <c r="X266">
        <v>5600</v>
      </c>
      <c r="Y266">
        <v>1800</v>
      </c>
      <c r="AB266">
        <v>79000</v>
      </c>
      <c r="AC266">
        <v>0</v>
      </c>
      <c r="AD266">
        <v>243588</v>
      </c>
      <c r="AE266" s="1">
        <v>11</v>
      </c>
      <c r="AF266" s="1">
        <v>11</v>
      </c>
      <c r="AG266" s="1">
        <v>5040</v>
      </c>
      <c r="AH266" s="1">
        <v>12000</v>
      </c>
      <c r="AI266" s="1">
        <v>0</v>
      </c>
      <c r="AJ266" s="1">
        <v>0</v>
      </c>
      <c r="AK266" s="1">
        <v>0</v>
      </c>
      <c r="AL266" s="1">
        <v>0</v>
      </c>
      <c r="AM266" s="1">
        <v>0</v>
      </c>
      <c r="AN266" s="1">
        <v>0</v>
      </c>
      <c r="AO266" s="1">
        <v>0</v>
      </c>
      <c r="AP266" s="1">
        <v>0</v>
      </c>
      <c r="AQ266" s="1">
        <v>4</v>
      </c>
      <c r="AR266" s="1">
        <v>4</v>
      </c>
      <c r="AS266" s="1">
        <v>3500</v>
      </c>
      <c r="AT266" s="1">
        <v>9000</v>
      </c>
      <c r="AU266" s="1">
        <v>0</v>
      </c>
      <c r="AV266" s="1">
        <v>0</v>
      </c>
      <c r="AW266" s="1">
        <v>0</v>
      </c>
      <c r="AX266" s="1">
        <v>0</v>
      </c>
      <c r="AY266" s="1">
        <v>0</v>
      </c>
      <c r="AZ266" s="1">
        <v>0</v>
      </c>
      <c r="BA266" s="1">
        <v>0</v>
      </c>
      <c r="BB266" s="1">
        <v>0</v>
      </c>
      <c r="BC266" s="3">
        <v>0</v>
      </c>
      <c r="BD266" s="3">
        <v>0</v>
      </c>
      <c r="BE266" s="3">
        <v>0</v>
      </c>
      <c r="BF266" s="3">
        <v>0</v>
      </c>
      <c r="BG266" s="241">
        <v>4</v>
      </c>
      <c r="BH266" s="242">
        <v>4</v>
      </c>
      <c r="BI266" s="242">
        <v>3500</v>
      </c>
      <c r="BJ266" s="243">
        <v>9000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s="244">
        <v>0</v>
      </c>
      <c r="CJ266" s="244">
        <v>0</v>
      </c>
      <c r="CK266" s="244">
        <v>0</v>
      </c>
      <c r="CL266" s="244">
        <v>0</v>
      </c>
      <c r="CM266" s="241">
        <v>0</v>
      </c>
      <c r="CN266" s="242">
        <v>0</v>
      </c>
      <c r="CO266" s="242">
        <v>0</v>
      </c>
      <c r="CP266" s="243">
        <v>0</v>
      </c>
      <c r="CQ266" s="1">
        <v>0</v>
      </c>
      <c r="CR266" s="1">
        <v>0</v>
      </c>
      <c r="CS266" s="1">
        <v>0</v>
      </c>
      <c r="CT266" s="1">
        <v>0</v>
      </c>
      <c r="CU266" s="1">
        <v>0</v>
      </c>
      <c r="CV266" s="1">
        <v>0</v>
      </c>
      <c r="CW266" s="1">
        <v>0</v>
      </c>
      <c r="CX266" s="1">
        <v>0</v>
      </c>
      <c r="CY266" s="1">
        <v>0</v>
      </c>
      <c r="CZ266" s="1">
        <v>0</v>
      </c>
      <c r="DA266" s="1">
        <v>0</v>
      </c>
      <c r="DB266" s="1">
        <v>0</v>
      </c>
      <c r="DC266" s="1">
        <v>0</v>
      </c>
      <c r="DD266" s="1">
        <v>0</v>
      </c>
      <c r="DE266" s="1">
        <v>0</v>
      </c>
      <c r="DF266" s="1">
        <v>0</v>
      </c>
      <c r="DG266" s="1">
        <v>0</v>
      </c>
      <c r="DH266" s="1">
        <v>0</v>
      </c>
      <c r="DI266" s="1">
        <v>0</v>
      </c>
      <c r="DJ266" s="1">
        <v>0</v>
      </c>
      <c r="DK266" s="1">
        <v>0</v>
      </c>
      <c r="DL266" s="1">
        <v>0</v>
      </c>
      <c r="DM266" s="1">
        <v>0</v>
      </c>
      <c r="DN266" s="1">
        <v>0</v>
      </c>
      <c r="DO266" s="244">
        <v>0</v>
      </c>
      <c r="DP266" s="244">
        <v>0</v>
      </c>
      <c r="DQ266" s="244">
        <v>0</v>
      </c>
      <c r="DR266" s="244">
        <v>0</v>
      </c>
      <c r="DS266" s="241">
        <v>0</v>
      </c>
      <c r="DT266" s="242">
        <v>0</v>
      </c>
      <c r="DU266" s="242">
        <v>0</v>
      </c>
      <c r="DV266" s="243">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s="244">
        <v>0</v>
      </c>
      <c r="EV266" s="244">
        <v>0</v>
      </c>
      <c r="EW266" s="244">
        <v>0</v>
      </c>
      <c r="EX266" s="244">
        <v>0</v>
      </c>
      <c r="EY266" s="241">
        <v>0</v>
      </c>
      <c r="EZ266" s="242">
        <v>0</v>
      </c>
      <c r="FA266" s="242">
        <v>0</v>
      </c>
      <c r="FB266" s="243">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4</v>
      </c>
      <c r="GP266">
        <v>8000</v>
      </c>
      <c r="GQ266">
        <v>0</v>
      </c>
      <c r="GR266">
        <v>0</v>
      </c>
      <c r="GS266">
        <v>0</v>
      </c>
      <c r="GT266">
        <v>0</v>
      </c>
      <c r="GU266">
        <v>0</v>
      </c>
      <c r="GV266">
        <v>0</v>
      </c>
      <c r="GW266">
        <v>0</v>
      </c>
      <c r="GX266">
        <v>0</v>
      </c>
      <c r="GY266">
        <v>0</v>
      </c>
      <c r="GZ266">
        <v>0</v>
      </c>
      <c r="HA266">
        <v>0</v>
      </c>
      <c r="HB266">
        <v>0</v>
      </c>
      <c r="HC266">
        <v>0</v>
      </c>
      <c r="HD266">
        <v>0</v>
      </c>
      <c r="HE266">
        <v>0</v>
      </c>
      <c r="HF266">
        <v>0</v>
      </c>
      <c r="HG266">
        <v>4</v>
      </c>
      <c r="HH266">
        <v>0</v>
      </c>
      <c r="HI266">
        <v>0</v>
      </c>
      <c r="HJ266">
        <v>0</v>
      </c>
      <c r="HK266">
        <v>0</v>
      </c>
      <c r="HL266">
        <v>4</v>
      </c>
      <c r="HM266">
        <v>3</v>
      </c>
      <c r="HN266">
        <v>0</v>
      </c>
      <c r="HO266">
        <v>0</v>
      </c>
      <c r="HP266">
        <v>0</v>
      </c>
      <c r="HQ266" s="139">
        <v>0</v>
      </c>
      <c r="HR266" s="140">
        <v>0</v>
      </c>
      <c r="HS266" s="140">
        <v>0</v>
      </c>
      <c r="HT266" s="140">
        <v>0</v>
      </c>
      <c r="HU266" s="140">
        <v>0</v>
      </c>
      <c r="HV266" s="139">
        <v>0</v>
      </c>
      <c r="HW266" s="140">
        <v>0</v>
      </c>
      <c r="HX266" s="140">
        <v>0</v>
      </c>
      <c r="HY266" s="140">
        <v>0</v>
      </c>
      <c r="HZ266" s="140">
        <v>0</v>
      </c>
      <c r="IA266" s="139">
        <v>0</v>
      </c>
      <c r="IB266" s="140">
        <v>0</v>
      </c>
      <c r="IC266" s="140">
        <v>0</v>
      </c>
      <c r="ID266" s="140">
        <v>0</v>
      </c>
      <c r="IE266" s="140">
        <v>0</v>
      </c>
      <c r="IF266" s="139">
        <v>4</v>
      </c>
      <c r="IG266" s="140">
        <v>3</v>
      </c>
      <c r="IH266" s="140">
        <v>0</v>
      </c>
      <c r="II266" s="140">
        <v>0</v>
      </c>
      <c r="IJ266" s="140">
        <v>0</v>
      </c>
      <c r="IK266" s="140">
        <v>0</v>
      </c>
      <c r="IL266" s="140">
        <v>0</v>
      </c>
      <c r="IM266" s="140">
        <v>0</v>
      </c>
      <c r="IN266" s="139">
        <v>0</v>
      </c>
      <c r="IO266" s="140">
        <v>0</v>
      </c>
      <c r="IP266" s="140">
        <v>0</v>
      </c>
      <c r="IQ266" s="140">
        <v>0</v>
      </c>
      <c r="IR266" s="141">
        <v>0</v>
      </c>
      <c r="IS266" s="139">
        <v>0</v>
      </c>
      <c r="IT266" s="141">
        <v>1</v>
      </c>
      <c r="IU266" s="141">
        <v>7</v>
      </c>
      <c r="IV266" s="141">
        <v>0</v>
      </c>
      <c r="IW266" s="180">
        <v>7</v>
      </c>
      <c r="IX266" s="182">
        <v>0.14285714285714285</v>
      </c>
      <c r="IY266" s="182">
        <v>0</v>
      </c>
      <c r="IZ266" s="183">
        <v>0</v>
      </c>
      <c r="JA266" s="140">
        <v>0</v>
      </c>
      <c r="JB266" s="140">
        <v>0</v>
      </c>
      <c r="JC266" s="1" t="s">
        <v>426</v>
      </c>
      <c r="JD266" s="1" t="s">
        <v>427</v>
      </c>
      <c r="JE266" s="1" t="s">
        <v>427</v>
      </c>
      <c r="JF266" s="1" t="s">
        <v>426</v>
      </c>
      <c r="JG266" s="1">
        <v>0</v>
      </c>
      <c r="JH266" s="1">
        <v>0</v>
      </c>
      <c r="JI266" s="284"/>
      <c r="JM266" s="261"/>
      <c r="JN266" s="262"/>
      <c r="JO266" s="284"/>
      <c r="JP266" s="284"/>
    </row>
    <row r="267" spans="1:276" x14ac:dyDescent="0.25">
      <c r="A267" s="2">
        <f>IF(OR('Table 1'!$L$2="All Regions",'Table 1'!$L$2=" "), 1,IF('Table 1'!$L$2='DATA TEMPLATE 1617'!L267,1,0))</f>
        <v>1</v>
      </c>
      <c r="B267" s="2">
        <f>IF(OR('Table 1'!$L$3="All Disciplines",'Table 1'!$L$3=" "), 1,IF('Table 1'!$L$3='DATA TEMPLATE 1617'!M267,1,0))</f>
        <v>1</v>
      </c>
      <c r="C267" s="2">
        <f>IF(OR('Table 1'!$L$4="All Organisations",'Table 1'!$L$4=" "), 1,IF('Table 1'!$L$4='DATA TEMPLATE 1617'!N267,1,0))</f>
        <v>1</v>
      </c>
      <c r="D267" s="2">
        <f t="shared" si="11"/>
        <v>3</v>
      </c>
      <c r="E267" s="236">
        <f>IF('Table 2'!$L$2="All Diverse Led",$IZ267,IF('Table 2'!$L$2='DATA TEMPLATE 1617'!JG267,4,0))</f>
        <v>0</v>
      </c>
      <c r="F267" s="236">
        <f>IF('Table 2'!$L$2="All Diverse Led",$IZ267,IF('Table 2'!$L$2='DATA TEMPLATE 1617'!JH267,4,0))</f>
        <v>0</v>
      </c>
      <c r="G267" s="237">
        <f t="shared" si="12"/>
        <v>0</v>
      </c>
      <c r="H267" s="1" t="s">
        <v>471</v>
      </c>
      <c r="I267" s="1">
        <v>0</v>
      </c>
      <c r="J267" s="1" t="b">
        <v>0</v>
      </c>
      <c r="K267" s="284">
        <v>265</v>
      </c>
      <c r="L267" t="s">
        <v>446</v>
      </c>
      <c r="M267" t="s">
        <v>440</v>
      </c>
      <c r="N267" s="323" t="s">
        <v>459</v>
      </c>
      <c r="O267" s="76">
        <v>99344</v>
      </c>
      <c r="P267" s="76">
        <v>434994</v>
      </c>
      <c r="Q267" s="76">
        <v>9720</v>
      </c>
      <c r="R267" s="76">
        <v>23280</v>
      </c>
      <c r="S267" s="76">
        <v>1250</v>
      </c>
      <c r="T267" s="76">
        <v>568588</v>
      </c>
      <c r="U267">
        <v>308482</v>
      </c>
      <c r="V267">
        <v>59467</v>
      </c>
      <c r="W267">
        <v>107362</v>
      </c>
      <c r="X267">
        <v>32706</v>
      </c>
      <c r="Y267">
        <v>27900</v>
      </c>
      <c r="AB267">
        <v>38883</v>
      </c>
      <c r="AC267">
        <v>0</v>
      </c>
      <c r="AD267">
        <v>574800</v>
      </c>
      <c r="AE267" s="1">
        <v>22</v>
      </c>
      <c r="AF267" s="1">
        <v>21</v>
      </c>
      <c r="AG267" s="1">
        <v>1130</v>
      </c>
      <c r="AH267" s="1">
        <v>1522</v>
      </c>
      <c r="AI267" s="1">
        <v>0</v>
      </c>
      <c r="AJ267" s="1">
        <v>0</v>
      </c>
      <c r="AK267" s="1">
        <v>0</v>
      </c>
      <c r="AL267" s="1">
        <v>0</v>
      </c>
      <c r="AM267" s="1">
        <v>0</v>
      </c>
      <c r="AN267" s="1">
        <v>0</v>
      </c>
      <c r="AO267" s="1">
        <v>0</v>
      </c>
      <c r="AP267" s="1">
        <v>0</v>
      </c>
      <c r="AQ267" s="1">
        <v>0</v>
      </c>
      <c r="AR267" s="1">
        <v>0</v>
      </c>
      <c r="AS267" s="1">
        <v>0</v>
      </c>
      <c r="AT267" s="1">
        <v>0</v>
      </c>
      <c r="AU267" s="1">
        <v>0</v>
      </c>
      <c r="AV267" s="1">
        <v>0</v>
      </c>
      <c r="AW267" s="1">
        <v>0</v>
      </c>
      <c r="AX267" s="1">
        <v>0</v>
      </c>
      <c r="AY267" s="1">
        <v>0</v>
      </c>
      <c r="AZ267" s="1">
        <v>0</v>
      </c>
      <c r="BA267" s="1">
        <v>0</v>
      </c>
      <c r="BB267" s="1">
        <v>0</v>
      </c>
      <c r="BC267" s="3">
        <v>0</v>
      </c>
      <c r="BD267" s="3">
        <v>0</v>
      </c>
      <c r="BE267" s="3">
        <v>0</v>
      </c>
      <c r="BF267" s="3">
        <v>0</v>
      </c>
      <c r="BG267" s="241">
        <v>0</v>
      </c>
      <c r="BH267" s="242">
        <v>0</v>
      </c>
      <c r="BI267" s="242">
        <v>0</v>
      </c>
      <c r="BJ267" s="243">
        <v>0</v>
      </c>
      <c r="BK267">
        <v>1</v>
      </c>
      <c r="BL267">
        <v>44</v>
      </c>
      <c r="BM267">
        <v>0</v>
      </c>
      <c r="BN267">
        <v>1520</v>
      </c>
      <c r="BO267">
        <v>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s="244">
        <v>0</v>
      </c>
      <c r="CJ267" s="244">
        <v>0</v>
      </c>
      <c r="CK267" s="244">
        <v>0</v>
      </c>
      <c r="CL267" s="244">
        <v>0</v>
      </c>
      <c r="CM267" s="241">
        <v>0</v>
      </c>
      <c r="CN267" s="242">
        <v>0</v>
      </c>
      <c r="CO267" s="242">
        <v>0</v>
      </c>
      <c r="CP267" s="243">
        <v>0</v>
      </c>
      <c r="CQ267" s="1">
        <v>0</v>
      </c>
      <c r="CR267" s="1">
        <v>0</v>
      </c>
      <c r="CS267" s="1">
        <v>0</v>
      </c>
      <c r="CT267" s="1">
        <v>0</v>
      </c>
      <c r="CU267" s="1">
        <v>0</v>
      </c>
      <c r="CV267" s="1">
        <v>0</v>
      </c>
      <c r="CW267" s="1">
        <v>0</v>
      </c>
      <c r="CX267" s="1">
        <v>0</v>
      </c>
      <c r="CY267" s="1">
        <v>0</v>
      </c>
      <c r="CZ267" s="1">
        <v>0</v>
      </c>
      <c r="DA267" s="1">
        <v>0</v>
      </c>
      <c r="DB267" s="1">
        <v>0</v>
      </c>
      <c r="DC267" s="1">
        <v>0</v>
      </c>
      <c r="DD267" s="1">
        <v>0</v>
      </c>
      <c r="DE267" s="1">
        <v>0</v>
      </c>
      <c r="DF267" s="1">
        <v>0</v>
      </c>
      <c r="DG267" s="1">
        <v>0</v>
      </c>
      <c r="DH267" s="1">
        <v>0</v>
      </c>
      <c r="DI267" s="1">
        <v>0</v>
      </c>
      <c r="DJ267" s="1">
        <v>0</v>
      </c>
      <c r="DK267" s="1">
        <v>0</v>
      </c>
      <c r="DL267" s="1">
        <v>0</v>
      </c>
      <c r="DM267" s="1">
        <v>0</v>
      </c>
      <c r="DN267" s="1">
        <v>0</v>
      </c>
      <c r="DO267" s="244">
        <v>0</v>
      </c>
      <c r="DP267" s="244">
        <v>0</v>
      </c>
      <c r="DQ267" s="244">
        <v>0</v>
      </c>
      <c r="DR267" s="244">
        <v>0</v>
      </c>
      <c r="DS267" s="241">
        <v>0</v>
      </c>
      <c r="DT267" s="242">
        <v>0</v>
      </c>
      <c r="DU267" s="242">
        <v>0</v>
      </c>
      <c r="DV267" s="243">
        <v>0</v>
      </c>
      <c r="DW267">
        <v>2</v>
      </c>
      <c r="DX267">
        <v>16</v>
      </c>
      <c r="DY267">
        <v>1859</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s="244">
        <v>0</v>
      </c>
      <c r="EV267" s="244">
        <v>0</v>
      </c>
      <c r="EW267" s="244">
        <v>0</v>
      </c>
      <c r="EX267" s="244">
        <v>0</v>
      </c>
      <c r="EY267" s="241">
        <v>0</v>
      </c>
      <c r="EZ267" s="242">
        <v>0</v>
      </c>
      <c r="FA267" s="242">
        <v>0</v>
      </c>
      <c r="FB267" s="243">
        <v>0</v>
      </c>
      <c r="FC267">
        <v>0</v>
      </c>
      <c r="FD267">
        <v>0</v>
      </c>
      <c r="FE267">
        <v>0</v>
      </c>
      <c r="FF267">
        <v>0</v>
      </c>
      <c r="FG267">
        <v>0</v>
      </c>
      <c r="FH267">
        <v>0</v>
      </c>
      <c r="FI267">
        <v>9</v>
      </c>
      <c r="FJ267">
        <v>16633</v>
      </c>
      <c r="FK267">
        <v>0</v>
      </c>
      <c r="FL267">
        <v>0</v>
      </c>
      <c r="FM267">
        <v>0</v>
      </c>
      <c r="FN267">
        <v>0</v>
      </c>
      <c r="FO267">
        <v>0</v>
      </c>
      <c r="FP267">
        <v>0</v>
      </c>
      <c r="FQ267">
        <v>0</v>
      </c>
      <c r="FR267">
        <v>0</v>
      </c>
      <c r="FS267">
        <v>0</v>
      </c>
      <c r="FT267">
        <v>0</v>
      </c>
      <c r="FU267">
        <v>0</v>
      </c>
      <c r="FV267">
        <v>0</v>
      </c>
      <c r="FW267">
        <v>1</v>
      </c>
      <c r="FX267">
        <v>100</v>
      </c>
      <c r="FY267">
        <v>1</v>
      </c>
      <c r="FZ267">
        <v>0</v>
      </c>
      <c r="GA267">
        <v>1</v>
      </c>
      <c r="GB267">
        <v>50</v>
      </c>
      <c r="GC267">
        <v>0</v>
      </c>
      <c r="GD267">
        <v>0</v>
      </c>
      <c r="GE267">
        <v>0</v>
      </c>
      <c r="GF267">
        <v>0</v>
      </c>
      <c r="GG267">
        <v>0</v>
      </c>
      <c r="GH267">
        <v>0</v>
      </c>
      <c r="GI267">
        <v>0</v>
      </c>
      <c r="GJ267">
        <v>0</v>
      </c>
      <c r="GK267">
        <v>0</v>
      </c>
      <c r="GL267">
        <v>0</v>
      </c>
      <c r="GM267">
        <v>0</v>
      </c>
      <c r="GN267">
        <v>0</v>
      </c>
      <c r="GO267">
        <v>0</v>
      </c>
      <c r="GP267">
        <v>0</v>
      </c>
      <c r="GQ267">
        <v>2</v>
      </c>
      <c r="GR267">
        <v>500</v>
      </c>
      <c r="GS267">
        <v>0</v>
      </c>
      <c r="GT267">
        <v>0</v>
      </c>
      <c r="GU267">
        <v>0</v>
      </c>
      <c r="GV267">
        <v>0</v>
      </c>
      <c r="GW267">
        <v>0</v>
      </c>
      <c r="GX267">
        <v>0</v>
      </c>
      <c r="GY267">
        <v>0</v>
      </c>
      <c r="GZ267">
        <v>0</v>
      </c>
      <c r="HA267">
        <v>1</v>
      </c>
      <c r="HB267">
        <v>3</v>
      </c>
      <c r="HC267">
        <v>0</v>
      </c>
      <c r="HD267">
        <v>0</v>
      </c>
      <c r="HE267">
        <v>0</v>
      </c>
      <c r="HF267">
        <v>0</v>
      </c>
      <c r="HG267">
        <v>0</v>
      </c>
      <c r="HH267">
        <v>0</v>
      </c>
      <c r="HI267">
        <v>0</v>
      </c>
      <c r="HJ267">
        <v>0</v>
      </c>
      <c r="HK267">
        <v>0</v>
      </c>
      <c r="HL267">
        <v>7</v>
      </c>
      <c r="HM267">
        <v>7</v>
      </c>
      <c r="HN267">
        <v>0</v>
      </c>
      <c r="HO267">
        <v>0</v>
      </c>
      <c r="HP267">
        <v>0</v>
      </c>
      <c r="HQ267" s="139">
        <v>1</v>
      </c>
      <c r="HR267" s="140">
        <v>1</v>
      </c>
      <c r="HS267" s="140">
        <v>0</v>
      </c>
      <c r="HT267" s="140">
        <v>0</v>
      </c>
      <c r="HU267" s="140">
        <v>0</v>
      </c>
      <c r="HV267" s="139">
        <v>0</v>
      </c>
      <c r="HW267" s="140">
        <v>0</v>
      </c>
      <c r="HX267" s="140">
        <v>0</v>
      </c>
      <c r="HY267" s="140">
        <v>0</v>
      </c>
      <c r="HZ267" s="140">
        <v>0</v>
      </c>
      <c r="IA267" s="139">
        <v>0</v>
      </c>
      <c r="IB267" s="140">
        <v>0</v>
      </c>
      <c r="IC267" s="140">
        <v>0</v>
      </c>
      <c r="ID267" s="140">
        <v>0</v>
      </c>
      <c r="IE267" s="140">
        <v>0</v>
      </c>
      <c r="IF267" s="139">
        <v>8</v>
      </c>
      <c r="IG267" s="140">
        <v>8</v>
      </c>
      <c r="IH267" s="140">
        <v>0</v>
      </c>
      <c r="II267" s="140">
        <v>0</v>
      </c>
      <c r="IJ267" s="140">
        <v>0</v>
      </c>
      <c r="IK267" s="140">
        <v>2</v>
      </c>
      <c r="IL267" s="140">
        <v>0</v>
      </c>
      <c r="IM267" s="140">
        <v>0</v>
      </c>
      <c r="IN267" s="139">
        <v>2</v>
      </c>
      <c r="IO267" s="140">
        <v>0</v>
      </c>
      <c r="IP267" s="140">
        <v>0</v>
      </c>
      <c r="IQ267" s="140">
        <v>0</v>
      </c>
      <c r="IR267" s="141">
        <v>0</v>
      </c>
      <c r="IS267" s="139">
        <v>0</v>
      </c>
      <c r="IT267" s="141">
        <v>6</v>
      </c>
      <c r="IU267" s="141">
        <v>14</v>
      </c>
      <c r="IV267" s="141">
        <v>2</v>
      </c>
      <c r="IW267" s="180">
        <v>16</v>
      </c>
      <c r="IX267" s="182">
        <v>0.5</v>
      </c>
      <c r="IY267" s="182">
        <v>0</v>
      </c>
      <c r="IZ267" s="183">
        <v>0</v>
      </c>
      <c r="JA267" s="140">
        <v>0</v>
      </c>
      <c r="JB267" s="140">
        <v>0</v>
      </c>
      <c r="JC267" s="1" t="s">
        <v>426</v>
      </c>
      <c r="JD267" s="1" t="s">
        <v>427</v>
      </c>
      <c r="JE267" s="1" t="s">
        <v>426</v>
      </c>
      <c r="JF267" s="1" t="s">
        <v>427</v>
      </c>
      <c r="JG267" s="1">
        <v>0</v>
      </c>
      <c r="JH267" s="1">
        <v>0</v>
      </c>
      <c r="JI267" s="284"/>
      <c r="JM267" s="261"/>
      <c r="JN267" s="262"/>
      <c r="JO267" s="284"/>
      <c r="JP267" s="284"/>
    </row>
    <row r="268" spans="1:276" x14ac:dyDescent="0.25">
      <c r="A268" s="2">
        <f>IF(OR('Table 1'!$L$2="All Regions",'Table 1'!$L$2=" "), 1,IF('Table 1'!$L$2='DATA TEMPLATE 1617'!L268,1,0))</f>
        <v>1</v>
      </c>
      <c r="B268" s="2">
        <f>IF(OR('Table 1'!$L$3="All Disciplines",'Table 1'!$L$3=" "), 1,IF('Table 1'!$L$3='DATA TEMPLATE 1617'!M268,1,0))</f>
        <v>1</v>
      </c>
      <c r="C268" s="2">
        <f>IF(OR('Table 1'!$L$4="All Organisations",'Table 1'!$L$4=" "), 1,IF('Table 1'!$L$4='DATA TEMPLATE 1617'!N268,1,0))</f>
        <v>1</v>
      </c>
      <c r="D268" s="2">
        <f t="shared" si="11"/>
        <v>3</v>
      </c>
      <c r="E268" s="236">
        <f>IF('Table 2'!$L$2="All Diverse Led",$IZ268,IF('Table 2'!$L$2='DATA TEMPLATE 1617'!JG268,4,0))</f>
        <v>0</v>
      </c>
      <c r="F268" s="236">
        <f>IF('Table 2'!$L$2="All Diverse Led",$IZ268,IF('Table 2'!$L$2='DATA TEMPLATE 1617'!JH268,4,0))</f>
        <v>0</v>
      </c>
      <c r="G268" s="237">
        <f t="shared" si="12"/>
        <v>0</v>
      </c>
      <c r="H268" s="1" t="s">
        <v>471</v>
      </c>
      <c r="I268" s="1">
        <v>0</v>
      </c>
      <c r="J268" s="1" t="b">
        <v>0</v>
      </c>
      <c r="K268" s="284">
        <v>266</v>
      </c>
      <c r="L268" t="s">
        <v>446</v>
      </c>
      <c r="M268" t="s">
        <v>438</v>
      </c>
      <c r="N268" s="323" t="s">
        <v>459</v>
      </c>
      <c r="O268" s="76">
        <v>274458</v>
      </c>
      <c r="P268" s="76">
        <v>278679</v>
      </c>
      <c r="Q268" s="76">
        <v>108509</v>
      </c>
      <c r="R268" s="76">
        <v>60200</v>
      </c>
      <c r="S268" s="76">
        <v>139254</v>
      </c>
      <c r="T268" s="76">
        <v>861100</v>
      </c>
      <c r="U268">
        <v>259983</v>
      </c>
      <c r="V268">
        <v>20478</v>
      </c>
      <c r="W268">
        <v>259984</v>
      </c>
      <c r="X268">
        <v>3175</v>
      </c>
      <c r="Y268">
        <v>27176</v>
      </c>
      <c r="AB268">
        <v>69241</v>
      </c>
      <c r="AC268">
        <v>178514</v>
      </c>
      <c r="AD268">
        <v>818551</v>
      </c>
      <c r="AE268" s="1">
        <v>373</v>
      </c>
      <c r="AF268" s="1">
        <v>185</v>
      </c>
      <c r="AG268" s="1">
        <v>0</v>
      </c>
      <c r="AH268" s="1">
        <v>508195</v>
      </c>
      <c r="AI268" s="1">
        <v>0</v>
      </c>
      <c r="AJ268" s="1">
        <v>0</v>
      </c>
      <c r="AK268" s="1">
        <v>0</v>
      </c>
      <c r="AL268" s="1">
        <v>0</v>
      </c>
      <c r="AM268" s="1">
        <v>0</v>
      </c>
      <c r="AN268" s="1">
        <v>0</v>
      </c>
      <c r="AO268" s="1">
        <v>0</v>
      </c>
      <c r="AP268" s="1">
        <v>0</v>
      </c>
      <c r="AQ268" s="1">
        <v>49</v>
      </c>
      <c r="AR268" s="1">
        <v>25</v>
      </c>
      <c r="AS268" s="1">
        <v>0</v>
      </c>
      <c r="AT268" s="1">
        <v>13088</v>
      </c>
      <c r="AU268" s="1">
        <v>0</v>
      </c>
      <c r="AV268" s="1">
        <v>0</v>
      </c>
      <c r="AW268" s="1">
        <v>0</v>
      </c>
      <c r="AX268" s="1">
        <v>0</v>
      </c>
      <c r="AY268" s="1">
        <v>0</v>
      </c>
      <c r="AZ268" s="1">
        <v>0</v>
      </c>
      <c r="BA268" s="1">
        <v>0</v>
      </c>
      <c r="BB268" s="1">
        <v>0</v>
      </c>
      <c r="BC268" s="3">
        <v>0</v>
      </c>
      <c r="BD268" s="3">
        <v>0</v>
      </c>
      <c r="BE268" s="3">
        <v>0</v>
      </c>
      <c r="BF268" s="3">
        <v>0</v>
      </c>
      <c r="BG268" s="241">
        <v>49</v>
      </c>
      <c r="BH268" s="242">
        <v>25</v>
      </c>
      <c r="BI268" s="242">
        <v>0</v>
      </c>
      <c r="BJ268" s="243">
        <v>13088</v>
      </c>
      <c r="BK268">
        <v>5</v>
      </c>
      <c r="BL268">
        <v>150</v>
      </c>
      <c r="BM268">
        <v>0</v>
      </c>
      <c r="BN268">
        <v>350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s="244">
        <v>0</v>
      </c>
      <c r="CJ268" s="244">
        <v>0</v>
      </c>
      <c r="CK268" s="244">
        <v>0</v>
      </c>
      <c r="CL268" s="244">
        <v>0</v>
      </c>
      <c r="CM268" s="241">
        <v>0</v>
      </c>
      <c r="CN268" s="242">
        <v>0</v>
      </c>
      <c r="CO268" s="242">
        <v>0</v>
      </c>
      <c r="CP268" s="243">
        <v>0</v>
      </c>
      <c r="CQ268" s="1">
        <v>1</v>
      </c>
      <c r="CR268" s="1">
        <v>30</v>
      </c>
      <c r="CS268" s="1">
        <v>0</v>
      </c>
      <c r="CT268" s="1">
        <v>100</v>
      </c>
      <c r="CU268" s="1">
        <v>0</v>
      </c>
      <c r="CV268" s="1">
        <v>0</v>
      </c>
      <c r="CW268" s="1">
        <v>0</v>
      </c>
      <c r="CX268" s="1">
        <v>0</v>
      </c>
      <c r="CY268" s="1">
        <v>0</v>
      </c>
      <c r="CZ268" s="1">
        <v>0</v>
      </c>
      <c r="DA268" s="1">
        <v>0</v>
      </c>
      <c r="DB268" s="1">
        <v>0</v>
      </c>
      <c r="DC268" s="1">
        <v>0</v>
      </c>
      <c r="DD268" s="1">
        <v>0</v>
      </c>
      <c r="DE268" s="1">
        <v>0</v>
      </c>
      <c r="DF268" s="1">
        <v>0</v>
      </c>
      <c r="DG268" s="1">
        <v>0</v>
      </c>
      <c r="DH268" s="1">
        <v>0</v>
      </c>
      <c r="DI268" s="1">
        <v>0</v>
      </c>
      <c r="DJ268" s="1">
        <v>0</v>
      </c>
      <c r="DK268" s="1">
        <v>0</v>
      </c>
      <c r="DL268" s="1">
        <v>0</v>
      </c>
      <c r="DM268" s="1">
        <v>0</v>
      </c>
      <c r="DN268" s="1">
        <v>0</v>
      </c>
      <c r="DO268" s="244">
        <v>0</v>
      </c>
      <c r="DP268" s="244">
        <v>0</v>
      </c>
      <c r="DQ268" s="244">
        <v>0</v>
      </c>
      <c r="DR268" s="244">
        <v>0</v>
      </c>
      <c r="DS268" s="241">
        <v>0</v>
      </c>
      <c r="DT268" s="242">
        <v>0</v>
      </c>
      <c r="DU268" s="242">
        <v>0</v>
      </c>
      <c r="DV268" s="243">
        <v>0</v>
      </c>
      <c r="DW268">
        <v>5</v>
      </c>
      <c r="DX268">
        <v>8</v>
      </c>
      <c r="DY268">
        <v>0</v>
      </c>
      <c r="DZ268">
        <v>24333</v>
      </c>
      <c r="EA268">
        <v>0</v>
      </c>
      <c r="EB268">
        <v>0</v>
      </c>
      <c r="EC268">
        <v>0</v>
      </c>
      <c r="ED268">
        <v>0</v>
      </c>
      <c r="EE268">
        <v>0</v>
      </c>
      <c r="EF268">
        <v>0</v>
      </c>
      <c r="EG268">
        <v>0</v>
      </c>
      <c r="EH268">
        <v>0</v>
      </c>
      <c r="EI268">
        <v>4</v>
      </c>
      <c r="EJ268">
        <v>4</v>
      </c>
      <c r="EK268">
        <v>0</v>
      </c>
      <c r="EL268">
        <v>5000</v>
      </c>
      <c r="EM268">
        <v>0</v>
      </c>
      <c r="EN268">
        <v>0</v>
      </c>
      <c r="EO268">
        <v>0</v>
      </c>
      <c r="EP268">
        <v>0</v>
      </c>
      <c r="EQ268">
        <v>0</v>
      </c>
      <c r="ER268">
        <v>0</v>
      </c>
      <c r="ES268">
        <v>0</v>
      </c>
      <c r="ET268">
        <v>0</v>
      </c>
      <c r="EU268" s="244">
        <v>0</v>
      </c>
      <c r="EV268" s="244">
        <v>0</v>
      </c>
      <c r="EW268" s="244">
        <v>0</v>
      </c>
      <c r="EX268" s="244">
        <v>0</v>
      </c>
      <c r="EY268" s="241">
        <v>4</v>
      </c>
      <c r="EZ268" s="242">
        <v>4</v>
      </c>
      <c r="FA268" s="242">
        <v>0</v>
      </c>
      <c r="FB268" s="243">
        <v>5000</v>
      </c>
      <c r="FC268">
        <v>0</v>
      </c>
      <c r="FD268">
        <v>0</v>
      </c>
      <c r="FE268">
        <v>0</v>
      </c>
      <c r="FF268">
        <v>0</v>
      </c>
      <c r="FG268">
        <v>0</v>
      </c>
      <c r="FH268">
        <v>0</v>
      </c>
      <c r="FI268">
        <v>1</v>
      </c>
      <c r="FJ268">
        <v>22</v>
      </c>
      <c r="FK268">
        <v>0</v>
      </c>
      <c r="FL268">
        <v>0</v>
      </c>
      <c r="FM268">
        <v>0</v>
      </c>
      <c r="FN268">
        <v>0</v>
      </c>
      <c r="FO268">
        <v>0</v>
      </c>
      <c r="FP268">
        <v>0</v>
      </c>
      <c r="FQ268">
        <v>0</v>
      </c>
      <c r="FR268">
        <v>0</v>
      </c>
      <c r="FS268">
        <v>0</v>
      </c>
      <c r="FT268">
        <v>0</v>
      </c>
      <c r="FU268">
        <v>0</v>
      </c>
      <c r="FV268">
        <v>0</v>
      </c>
      <c r="FW268">
        <v>0</v>
      </c>
      <c r="FX268">
        <v>0</v>
      </c>
      <c r="FY268">
        <v>0</v>
      </c>
      <c r="FZ268">
        <v>0</v>
      </c>
      <c r="GA268">
        <v>0</v>
      </c>
      <c r="GB268">
        <v>0</v>
      </c>
      <c r="GC268">
        <v>1</v>
      </c>
      <c r="GD268">
        <v>10</v>
      </c>
      <c r="GE268">
        <v>1</v>
      </c>
      <c r="GF268">
        <v>76</v>
      </c>
      <c r="GG268">
        <v>0</v>
      </c>
      <c r="GH268">
        <v>0</v>
      </c>
      <c r="GI268">
        <v>0</v>
      </c>
      <c r="GJ268">
        <v>0</v>
      </c>
      <c r="GK268">
        <v>0</v>
      </c>
      <c r="GL268">
        <v>0</v>
      </c>
      <c r="GM268">
        <v>2</v>
      </c>
      <c r="GN268">
        <v>14000</v>
      </c>
      <c r="GO268">
        <v>4</v>
      </c>
      <c r="GP268">
        <v>14000</v>
      </c>
      <c r="GQ268">
        <v>0</v>
      </c>
      <c r="GR268">
        <v>0</v>
      </c>
      <c r="GS268">
        <v>0</v>
      </c>
      <c r="GT268">
        <v>16681</v>
      </c>
      <c r="GU268">
        <v>1</v>
      </c>
      <c r="GV268">
        <v>50</v>
      </c>
      <c r="GW268">
        <v>89</v>
      </c>
      <c r="GX268">
        <v>4620</v>
      </c>
      <c r="GY268">
        <v>13</v>
      </c>
      <c r="GZ268">
        <v>0</v>
      </c>
      <c r="HA268">
        <v>0</v>
      </c>
      <c r="HB268">
        <v>0</v>
      </c>
      <c r="HC268">
        <v>0</v>
      </c>
      <c r="HD268">
        <v>0</v>
      </c>
      <c r="HE268">
        <v>0</v>
      </c>
      <c r="HF268">
        <v>0</v>
      </c>
      <c r="HG268">
        <v>0</v>
      </c>
      <c r="HH268">
        <v>0</v>
      </c>
      <c r="HI268">
        <v>0</v>
      </c>
      <c r="HJ268">
        <v>0</v>
      </c>
      <c r="HK268">
        <v>0</v>
      </c>
      <c r="HL268">
        <v>2</v>
      </c>
      <c r="HM268">
        <v>3</v>
      </c>
      <c r="HN268">
        <v>0</v>
      </c>
      <c r="HO268">
        <v>0</v>
      </c>
      <c r="HP268">
        <v>2</v>
      </c>
      <c r="HQ268" s="139">
        <v>4</v>
      </c>
      <c r="HR268" s="140">
        <v>5</v>
      </c>
      <c r="HS268" s="140">
        <v>0</v>
      </c>
      <c r="HT268" s="140">
        <v>0</v>
      </c>
      <c r="HU268" s="140">
        <v>0</v>
      </c>
      <c r="HV268" s="139">
        <v>0</v>
      </c>
      <c r="HW268" s="140">
        <v>0</v>
      </c>
      <c r="HX268" s="140">
        <v>0</v>
      </c>
      <c r="HY268" s="140">
        <v>0</v>
      </c>
      <c r="HZ268" s="140">
        <v>0</v>
      </c>
      <c r="IA268" s="139">
        <v>0</v>
      </c>
      <c r="IB268" s="140">
        <v>0</v>
      </c>
      <c r="IC268" s="140">
        <v>0</v>
      </c>
      <c r="ID268" s="140">
        <v>0</v>
      </c>
      <c r="IE268" s="140">
        <v>0</v>
      </c>
      <c r="IF268" s="139">
        <v>6</v>
      </c>
      <c r="IG268" s="140">
        <v>8</v>
      </c>
      <c r="IH268" s="140">
        <v>0</v>
      </c>
      <c r="II268" s="140">
        <v>0</v>
      </c>
      <c r="IJ268" s="140">
        <v>2</v>
      </c>
      <c r="IK268" s="140">
        <v>0</v>
      </c>
      <c r="IL268" s="140">
        <v>0</v>
      </c>
      <c r="IM268" s="140">
        <v>0</v>
      </c>
      <c r="IN268" s="139">
        <v>0</v>
      </c>
      <c r="IO268" s="140">
        <v>0</v>
      </c>
      <c r="IP268" s="140">
        <v>0</v>
      </c>
      <c r="IQ268" s="140">
        <v>0</v>
      </c>
      <c r="IR268" s="141">
        <v>0</v>
      </c>
      <c r="IS268" s="139">
        <v>1</v>
      </c>
      <c r="IT268" s="141">
        <v>2</v>
      </c>
      <c r="IU268" s="141">
        <v>7</v>
      </c>
      <c r="IV268" s="141">
        <v>9</v>
      </c>
      <c r="IW268" s="180">
        <v>16</v>
      </c>
      <c r="IX268" s="182">
        <v>0.125</v>
      </c>
      <c r="IY268" s="182">
        <v>6.25E-2</v>
      </c>
      <c r="IZ268" s="183">
        <v>0</v>
      </c>
      <c r="JA268" s="140">
        <v>0</v>
      </c>
      <c r="JB268" s="140">
        <v>0</v>
      </c>
      <c r="JC268" s="1" t="s">
        <v>427</v>
      </c>
      <c r="JD268" s="1" t="s">
        <v>427</v>
      </c>
      <c r="JE268" s="1" t="s">
        <v>427</v>
      </c>
      <c r="JF268" s="1" t="s">
        <v>427</v>
      </c>
      <c r="JG268" s="1">
        <v>0</v>
      </c>
      <c r="JH268" s="1">
        <v>0</v>
      </c>
      <c r="JI268" s="284"/>
      <c r="JM268" s="261"/>
      <c r="JN268" s="262"/>
      <c r="JO268" s="284"/>
      <c r="JP268" s="284"/>
    </row>
    <row r="269" spans="1:276" x14ac:dyDescent="0.25">
      <c r="A269" s="2">
        <f>IF(OR('Table 1'!$L$2="All Regions",'Table 1'!$L$2=" "), 1,IF('Table 1'!$L$2='DATA TEMPLATE 1617'!L269,1,0))</f>
        <v>1</v>
      </c>
      <c r="B269" s="2">
        <f>IF(OR('Table 1'!$L$3="All Disciplines",'Table 1'!$L$3=" "), 1,IF('Table 1'!$L$3='DATA TEMPLATE 1617'!M269,1,0))</f>
        <v>1</v>
      </c>
      <c r="C269" s="2">
        <f>IF(OR('Table 1'!$L$4="All Organisations",'Table 1'!$L$4=" "), 1,IF('Table 1'!$L$4='DATA TEMPLATE 1617'!N269,1,0))</f>
        <v>1</v>
      </c>
      <c r="D269" s="2">
        <f t="shared" si="11"/>
        <v>3</v>
      </c>
      <c r="E269" s="236">
        <f>IF('Table 2'!$L$2="All Diverse Led",$IZ269,IF('Table 2'!$L$2='DATA TEMPLATE 1617'!JG269,4,0))</f>
        <v>0</v>
      </c>
      <c r="F269" s="236">
        <f>IF('Table 2'!$L$2="All Diverse Led",$IZ269,IF('Table 2'!$L$2='DATA TEMPLATE 1617'!JH269,4,0))</f>
        <v>0</v>
      </c>
      <c r="G269" s="237">
        <f t="shared" si="12"/>
        <v>0</v>
      </c>
      <c r="H269" s="1" t="s">
        <v>471</v>
      </c>
      <c r="I269" s="1">
        <v>0</v>
      </c>
      <c r="J269" s="1" t="b">
        <v>0</v>
      </c>
      <c r="K269" s="284">
        <v>267</v>
      </c>
      <c r="L269" t="s">
        <v>446</v>
      </c>
      <c r="M269" t="s">
        <v>436</v>
      </c>
      <c r="N269" s="323" t="s">
        <v>459</v>
      </c>
      <c r="O269" s="76">
        <v>31904</v>
      </c>
      <c r="P269" s="76">
        <v>222496</v>
      </c>
      <c r="Q269" s="76">
        <v>31894</v>
      </c>
      <c r="R269" s="76">
        <v>35000</v>
      </c>
      <c r="S269" s="76">
        <v>2100</v>
      </c>
      <c r="T269" s="76">
        <v>323394</v>
      </c>
      <c r="U269">
        <v>171181</v>
      </c>
      <c r="V269">
        <v>33661</v>
      </c>
      <c r="W269">
        <v>16532</v>
      </c>
      <c r="X269">
        <v>10733</v>
      </c>
      <c r="Y269">
        <v>4356</v>
      </c>
      <c r="AB269">
        <v>82866</v>
      </c>
      <c r="AC269">
        <v>2823</v>
      </c>
      <c r="AD269">
        <v>322152</v>
      </c>
      <c r="AE269" s="1">
        <v>0</v>
      </c>
      <c r="AF269" s="1">
        <v>0</v>
      </c>
      <c r="AG269" s="1">
        <v>0</v>
      </c>
      <c r="AH269" s="1">
        <v>0</v>
      </c>
      <c r="AI269" s="1">
        <v>0</v>
      </c>
      <c r="AJ269" s="1">
        <v>0</v>
      </c>
      <c r="AK269" s="1">
        <v>0</v>
      </c>
      <c r="AL269" s="1">
        <v>0</v>
      </c>
      <c r="AM269" s="1">
        <v>0</v>
      </c>
      <c r="AN269" s="1">
        <v>0</v>
      </c>
      <c r="AO269" s="1">
        <v>0</v>
      </c>
      <c r="AP269" s="1">
        <v>0</v>
      </c>
      <c r="AQ269" s="1">
        <v>0</v>
      </c>
      <c r="AR269" s="1">
        <v>0</v>
      </c>
      <c r="AS269" s="1">
        <v>0</v>
      </c>
      <c r="AT269" s="1">
        <v>0</v>
      </c>
      <c r="AU269" s="1">
        <v>0</v>
      </c>
      <c r="AV269" s="1">
        <v>0</v>
      </c>
      <c r="AW269" s="1">
        <v>0</v>
      </c>
      <c r="AX269" s="1">
        <v>0</v>
      </c>
      <c r="AY269" s="1">
        <v>0</v>
      </c>
      <c r="AZ269" s="1">
        <v>0</v>
      </c>
      <c r="BA269" s="1">
        <v>0</v>
      </c>
      <c r="BB269" s="1">
        <v>0</v>
      </c>
      <c r="BC269" s="3">
        <v>0</v>
      </c>
      <c r="BD269" s="3">
        <v>0</v>
      </c>
      <c r="BE269" s="3">
        <v>0</v>
      </c>
      <c r="BF269" s="3">
        <v>0</v>
      </c>
      <c r="BG269" s="241">
        <v>0</v>
      </c>
      <c r="BH269" s="242">
        <v>0</v>
      </c>
      <c r="BI269" s="242">
        <v>0</v>
      </c>
      <c r="BJ269" s="243">
        <v>0</v>
      </c>
      <c r="BK269">
        <v>10</v>
      </c>
      <c r="BL269">
        <v>370</v>
      </c>
      <c r="BM269">
        <v>89481</v>
      </c>
      <c r="BN269">
        <v>5875</v>
      </c>
      <c r="BO269">
        <v>0</v>
      </c>
      <c r="BP269">
        <v>0</v>
      </c>
      <c r="BQ269">
        <v>0</v>
      </c>
      <c r="BR269">
        <v>0</v>
      </c>
      <c r="BS269">
        <v>0</v>
      </c>
      <c r="BT269">
        <v>0</v>
      </c>
      <c r="BU269">
        <v>0</v>
      </c>
      <c r="BV269">
        <v>0</v>
      </c>
      <c r="BW269">
        <v>1</v>
      </c>
      <c r="BX269">
        <v>30</v>
      </c>
      <c r="BY269">
        <v>0</v>
      </c>
      <c r="BZ269">
        <v>1500</v>
      </c>
      <c r="CA269">
        <v>0</v>
      </c>
      <c r="CB269">
        <v>0</v>
      </c>
      <c r="CC269">
        <v>0</v>
      </c>
      <c r="CD269">
        <v>0</v>
      </c>
      <c r="CE269">
        <v>0</v>
      </c>
      <c r="CF269">
        <v>0</v>
      </c>
      <c r="CG269">
        <v>0</v>
      </c>
      <c r="CH269">
        <v>0</v>
      </c>
      <c r="CI269" s="244">
        <v>0</v>
      </c>
      <c r="CJ269" s="244">
        <v>0</v>
      </c>
      <c r="CK269" s="244">
        <v>0</v>
      </c>
      <c r="CL269" s="244">
        <v>0</v>
      </c>
      <c r="CM269" s="241">
        <v>1</v>
      </c>
      <c r="CN269" s="242">
        <v>30</v>
      </c>
      <c r="CO269" s="242">
        <v>0</v>
      </c>
      <c r="CP269" s="243">
        <v>1500</v>
      </c>
      <c r="CQ269" s="1">
        <v>0</v>
      </c>
      <c r="CR269" s="1">
        <v>0</v>
      </c>
      <c r="CS269" s="1">
        <v>0</v>
      </c>
      <c r="CT269" s="1">
        <v>0</v>
      </c>
      <c r="CU269" s="1">
        <v>0</v>
      </c>
      <c r="CV269" s="1">
        <v>0</v>
      </c>
      <c r="CW269" s="1">
        <v>0</v>
      </c>
      <c r="CX269" s="1">
        <v>0</v>
      </c>
      <c r="CY269" s="1">
        <v>0</v>
      </c>
      <c r="CZ269" s="1">
        <v>0</v>
      </c>
      <c r="DA269" s="1">
        <v>0</v>
      </c>
      <c r="DB269" s="1">
        <v>0</v>
      </c>
      <c r="DC269" s="1">
        <v>0</v>
      </c>
      <c r="DD269" s="1">
        <v>0</v>
      </c>
      <c r="DE269" s="1">
        <v>0</v>
      </c>
      <c r="DF269" s="1">
        <v>0</v>
      </c>
      <c r="DG269" s="1">
        <v>0</v>
      </c>
      <c r="DH269" s="1">
        <v>0</v>
      </c>
      <c r="DI269" s="1">
        <v>0</v>
      </c>
      <c r="DJ269" s="1">
        <v>0</v>
      </c>
      <c r="DK269" s="1">
        <v>0</v>
      </c>
      <c r="DL269" s="1">
        <v>0</v>
      </c>
      <c r="DM269" s="1">
        <v>0</v>
      </c>
      <c r="DN269" s="1">
        <v>0</v>
      </c>
      <c r="DO269" s="244">
        <v>0</v>
      </c>
      <c r="DP269" s="244">
        <v>0</v>
      </c>
      <c r="DQ269" s="244">
        <v>0</v>
      </c>
      <c r="DR269" s="244">
        <v>0</v>
      </c>
      <c r="DS269" s="241">
        <v>0</v>
      </c>
      <c r="DT269" s="242">
        <v>0</v>
      </c>
      <c r="DU269" s="242">
        <v>0</v>
      </c>
      <c r="DV269" s="243">
        <v>0</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s="244">
        <v>0</v>
      </c>
      <c r="EV269" s="244">
        <v>0</v>
      </c>
      <c r="EW269" s="244">
        <v>0</v>
      </c>
      <c r="EX269" s="244">
        <v>0</v>
      </c>
      <c r="EY269" s="241">
        <v>0</v>
      </c>
      <c r="EZ269" s="242">
        <v>0</v>
      </c>
      <c r="FA269" s="242">
        <v>0</v>
      </c>
      <c r="FB269" s="243">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0</v>
      </c>
      <c r="GP269">
        <v>0</v>
      </c>
      <c r="GQ269">
        <v>0</v>
      </c>
      <c r="GR269">
        <v>0</v>
      </c>
      <c r="GS269">
        <v>0</v>
      </c>
      <c r="GT269">
        <v>0</v>
      </c>
      <c r="GU269">
        <v>0</v>
      </c>
      <c r="GV269">
        <v>0</v>
      </c>
      <c r="GW269">
        <v>0</v>
      </c>
      <c r="GX269">
        <v>0</v>
      </c>
      <c r="GY269">
        <v>0</v>
      </c>
      <c r="GZ269">
        <v>0</v>
      </c>
      <c r="HA269">
        <v>0</v>
      </c>
      <c r="HB269">
        <v>0</v>
      </c>
      <c r="HC269">
        <v>0</v>
      </c>
      <c r="HD269">
        <v>0</v>
      </c>
      <c r="HE269">
        <v>0</v>
      </c>
      <c r="HF269">
        <v>0</v>
      </c>
      <c r="HG269">
        <v>0</v>
      </c>
      <c r="HH269">
        <v>0</v>
      </c>
      <c r="HI269">
        <v>0</v>
      </c>
      <c r="HJ269">
        <v>0</v>
      </c>
      <c r="HK269">
        <v>0</v>
      </c>
      <c r="HL269">
        <v>6</v>
      </c>
      <c r="HM269">
        <v>4</v>
      </c>
      <c r="HN269">
        <v>0</v>
      </c>
      <c r="HO269">
        <v>0</v>
      </c>
      <c r="HP269">
        <v>0</v>
      </c>
      <c r="HQ269" s="139">
        <v>1</v>
      </c>
      <c r="HR269" s="140">
        <v>0</v>
      </c>
      <c r="HS269" s="140">
        <v>0</v>
      </c>
      <c r="HT269" s="140">
        <v>0</v>
      </c>
      <c r="HU269" s="140">
        <v>0</v>
      </c>
      <c r="HV269" s="139">
        <v>0</v>
      </c>
      <c r="HW269" s="140">
        <v>1</v>
      </c>
      <c r="HX269" s="140">
        <v>0</v>
      </c>
      <c r="HY269" s="140">
        <v>0</v>
      </c>
      <c r="HZ269" s="140">
        <v>0</v>
      </c>
      <c r="IA269" s="139">
        <v>0</v>
      </c>
      <c r="IB269" s="140">
        <v>0</v>
      </c>
      <c r="IC269" s="140">
        <v>0</v>
      </c>
      <c r="ID269" s="140">
        <v>0</v>
      </c>
      <c r="IE269" s="140">
        <v>0</v>
      </c>
      <c r="IF269" s="139">
        <v>7</v>
      </c>
      <c r="IG269" s="140">
        <v>5</v>
      </c>
      <c r="IH269" s="140">
        <v>0</v>
      </c>
      <c r="II269" s="140">
        <v>0</v>
      </c>
      <c r="IJ269" s="140">
        <v>0</v>
      </c>
      <c r="IK269" s="140">
        <v>0</v>
      </c>
      <c r="IL269" s="140">
        <v>0</v>
      </c>
      <c r="IM269" s="140">
        <v>0</v>
      </c>
      <c r="IN269" s="139">
        <v>0</v>
      </c>
      <c r="IO269" s="140">
        <v>0</v>
      </c>
      <c r="IP269" s="140">
        <v>0</v>
      </c>
      <c r="IQ269" s="140">
        <v>0</v>
      </c>
      <c r="IR269" s="141">
        <v>0</v>
      </c>
      <c r="IS269" s="139">
        <v>0</v>
      </c>
      <c r="IT269" s="141">
        <v>0</v>
      </c>
      <c r="IU269" s="141">
        <v>10</v>
      </c>
      <c r="IV269" s="141">
        <v>2</v>
      </c>
      <c r="IW269" s="180">
        <v>12</v>
      </c>
      <c r="IX269" s="182">
        <v>0</v>
      </c>
      <c r="IY269" s="182">
        <v>0</v>
      </c>
      <c r="IZ269" s="183">
        <v>0</v>
      </c>
      <c r="JA269" s="140">
        <v>0</v>
      </c>
      <c r="JB269" s="140">
        <v>0</v>
      </c>
      <c r="JC269" s="1" t="s">
        <v>427</v>
      </c>
      <c r="JD269" s="1" t="s">
        <v>427</v>
      </c>
      <c r="JE269" s="1" t="s">
        <v>427</v>
      </c>
      <c r="JF269" s="1" t="s">
        <v>426</v>
      </c>
      <c r="JG269" s="1">
        <v>0</v>
      </c>
      <c r="JH269" s="1">
        <v>0</v>
      </c>
      <c r="JI269" s="284"/>
      <c r="JM269" s="261"/>
      <c r="JN269" s="262"/>
      <c r="JO269" s="284"/>
      <c r="JP269" s="284"/>
    </row>
    <row r="270" spans="1:276" x14ac:dyDescent="0.25">
      <c r="A270" s="2">
        <f>IF(OR('Table 1'!$L$2="All Regions",'Table 1'!$L$2=" "), 1,IF('Table 1'!$L$2='DATA TEMPLATE 1617'!L270,1,0))</f>
        <v>1</v>
      </c>
      <c r="B270" s="2">
        <f>IF(OR('Table 1'!$L$3="All Disciplines",'Table 1'!$L$3=" "), 1,IF('Table 1'!$L$3='DATA TEMPLATE 1617'!M270,1,0))</f>
        <v>1</v>
      </c>
      <c r="C270" s="2">
        <f>IF(OR('Table 1'!$L$4="All Organisations",'Table 1'!$L$4=" "), 1,IF('Table 1'!$L$4='DATA TEMPLATE 1617'!N270,1,0))</f>
        <v>1</v>
      </c>
      <c r="D270" s="2">
        <f t="shared" si="11"/>
        <v>3</v>
      </c>
      <c r="E270" s="236">
        <f>IF('Table 2'!$L$2="All Diverse Led",$IZ270,IF('Table 2'!$L$2='DATA TEMPLATE 1617'!JG270,4,0))</f>
        <v>0</v>
      </c>
      <c r="F270" s="236">
        <f>IF('Table 2'!$L$2="All Diverse Led",$IZ270,IF('Table 2'!$L$2='DATA TEMPLATE 1617'!JH270,4,0))</f>
        <v>0</v>
      </c>
      <c r="G270" s="237">
        <f t="shared" si="12"/>
        <v>0</v>
      </c>
      <c r="H270" s="1" t="s">
        <v>471</v>
      </c>
      <c r="I270" s="1">
        <v>0</v>
      </c>
      <c r="J270" s="1" t="b">
        <v>0</v>
      </c>
      <c r="K270" s="284">
        <v>268</v>
      </c>
      <c r="L270" t="s">
        <v>446</v>
      </c>
      <c r="M270" t="s">
        <v>440</v>
      </c>
      <c r="N270" s="323" t="s">
        <v>459</v>
      </c>
      <c r="O270" s="76">
        <v>19913</v>
      </c>
      <c r="P270" s="76">
        <v>62287</v>
      </c>
      <c r="Q270" s="76">
        <v>43164</v>
      </c>
      <c r="R270" s="76">
        <v>4800</v>
      </c>
      <c r="S270" s="76">
        <v>0</v>
      </c>
      <c r="T270" s="76">
        <v>130164</v>
      </c>
      <c r="U270">
        <v>65992</v>
      </c>
      <c r="V270">
        <v>20765</v>
      </c>
      <c r="W270">
        <v>30297</v>
      </c>
      <c r="X270">
        <v>36438</v>
      </c>
      <c r="Y270">
        <v>15945</v>
      </c>
      <c r="AB270">
        <v>35213</v>
      </c>
      <c r="AC270">
        <v>37396</v>
      </c>
      <c r="AD270">
        <v>242046</v>
      </c>
      <c r="AE270" s="1">
        <v>20</v>
      </c>
      <c r="AF270" s="1">
        <v>20</v>
      </c>
      <c r="AG270" s="1">
        <v>1582</v>
      </c>
      <c r="AH270" s="1">
        <v>0</v>
      </c>
      <c r="AI270" s="1">
        <v>0</v>
      </c>
      <c r="AJ270" s="1">
        <v>0</v>
      </c>
      <c r="AK270" s="1">
        <v>0</v>
      </c>
      <c r="AL270" s="1">
        <v>0</v>
      </c>
      <c r="AM270" s="1">
        <v>0</v>
      </c>
      <c r="AN270" s="1">
        <v>0</v>
      </c>
      <c r="AO270" s="1">
        <v>0</v>
      </c>
      <c r="AP270" s="1">
        <v>0</v>
      </c>
      <c r="AQ270" s="1">
        <v>0</v>
      </c>
      <c r="AR270" s="1">
        <v>0</v>
      </c>
      <c r="AS270" s="1">
        <v>204</v>
      </c>
      <c r="AT270" s="1">
        <v>0</v>
      </c>
      <c r="AU270" s="1">
        <v>0</v>
      </c>
      <c r="AV270" s="1">
        <v>0</v>
      </c>
      <c r="AW270" s="1">
        <v>0</v>
      </c>
      <c r="AX270" s="1">
        <v>0</v>
      </c>
      <c r="AY270" s="1">
        <v>0</v>
      </c>
      <c r="AZ270" s="1">
        <v>0</v>
      </c>
      <c r="BA270" s="1">
        <v>0</v>
      </c>
      <c r="BB270" s="1">
        <v>0</v>
      </c>
      <c r="BC270" s="3">
        <v>0</v>
      </c>
      <c r="BD270" s="3">
        <v>0</v>
      </c>
      <c r="BE270" s="3">
        <v>0</v>
      </c>
      <c r="BF270" s="3">
        <v>0</v>
      </c>
      <c r="BG270" s="241">
        <v>0</v>
      </c>
      <c r="BH270" s="242">
        <v>0</v>
      </c>
      <c r="BI270" s="242">
        <v>204</v>
      </c>
      <c r="BJ270" s="243">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s="244">
        <v>0</v>
      </c>
      <c r="CJ270" s="244">
        <v>0</v>
      </c>
      <c r="CK270" s="244">
        <v>0</v>
      </c>
      <c r="CL270" s="244">
        <v>0</v>
      </c>
      <c r="CM270" s="241">
        <v>0</v>
      </c>
      <c r="CN270" s="242">
        <v>0</v>
      </c>
      <c r="CO270" s="242">
        <v>0</v>
      </c>
      <c r="CP270" s="243">
        <v>0</v>
      </c>
      <c r="CQ270" s="1">
        <v>0</v>
      </c>
      <c r="CR270" s="1">
        <v>0</v>
      </c>
      <c r="CS270" s="1">
        <v>0</v>
      </c>
      <c r="CT270" s="1">
        <v>0</v>
      </c>
      <c r="CU270" s="1">
        <v>0</v>
      </c>
      <c r="CV270" s="1">
        <v>0</v>
      </c>
      <c r="CW270" s="1">
        <v>0</v>
      </c>
      <c r="CX270" s="1">
        <v>0</v>
      </c>
      <c r="CY270" s="1">
        <v>0</v>
      </c>
      <c r="CZ270" s="1">
        <v>0</v>
      </c>
      <c r="DA270" s="1">
        <v>0</v>
      </c>
      <c r="DB270" s="1">
        <v>0</v>
      </c>
      <c r="DC270" s="1">
        <v>0</v>
      </c>
      <c r="DD270" s="1">
        <v>0</v>
      </c>
      <c r="DE270" s="1">
        <v>0</v>
      </c>
      <c r="DF270" s="1">
        <v>0</v>
      </c>
      <c r="DG270" s="1">
        <v>0</v>
      </c>
      <c r="DH270" s="1">
        <v>0</v>
      </c>
      <c r="DI270" s="1">
        <v>0</v>
      </c>
      <c r="DJ270" s="1">
        <v>0</v>
      </c>
      <c r="DK270" s="1">
        <v>0</v>
      </c>
      <c r="DL270" s="1">
        <v>0</v>
      </c>
      <c r="DM270" s="1">
        <v>0</v>
      </c>
      <c r="DN270" s="1">
        <v>0</v>
      </c>
      <c r="DO270" s="244">
        <v>0</v>
      </c>
      <c r="DP270" s="244">
        <v>0</v>
      </c>
      <c r="DQ270" s="244">
        <v>0</v>
      </c>
      <c r="DR270" s="244">
        <v>0</v>
      </c>
      <c r="DS270" s="241">
        <v>0</v>
      </c>
      <c r="DT270" s="242">
        <v>0</v>
      </c>
      <c r="DU270" s="242">
        <v>0</v>
      </c>
      <c r="DV270" s="243">
        <v>0</v>
      </c>
      <c r="DW270">
        <v>2</v>
      </c>
      <c r="DX270">
        <v>2</v>
      </c>
      <c r="DY270">
        <v>225</v>
      </c>
      <c r="DZ270">
        <v>400</v>
      </c>
      <c r="EA270">
        <v>0</v>
      </c>
      <c r="EB270">
        <v>0</v>
      </c>
      <c r="EC270">
        <v>0</v>
      </c>
      <c r="ED270">
        <v>0</v>
      </c>
      <c r="EE270">
        <v>0</v>
      </c>
      <c r="EF270">
        <v>0</v>
      </c>
      <c r="EG270">
        <v>0</v>
      </c>
      <c r="EH270">
        <v>0</v>
      </c>
      <c r="EI270">
        <v>2</v>
      </c>
      <c r="EJ270">
        <v>2</v>
      </c>
      <c r="EK270">
        <v>165</v>
      </c>
      <c r="EL270">
        <v>350</v>
      </c>
      <c r="EM270">
        <v>0</v>
      </c>
      <c r="EN270">
        <v>0</v>
      </c>
      <c r="EO270">
        <v>0</v>
      </c>
      <c r="EP270">
        <v>0</v>
      </c>
      <c r="EQ270">
        <v>0</v>
      </c>
      <c r="ER270">
        <v>0</v>
      </c>
      <c r="ES270">
        <v>0</v>
      </c>
      <c r="ET270">
        <v>0</v>
      </c>
      <c r="EU270" s="244">
        <v>0</v>
      </c>
      <c r="EV270" s="244">
        <v>0</v>
      </c>
      <c r="EW270" s="244">
        <v>0</v>
      </c>
      <c r="EX270" s="244">
        <v>0</v>
      </c>
      <c r="EY270" s="241">
        <v>2</v>
      </c>
      <c r="EZ270" s="242">
        <v>2</v>
      </c>
      <c r="FA270" s="242">
        <v>165</v>
      </c>
      <c r="FB270" s="243">
        <v>350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0</v>
      </c>
      <c r="GZ270">
        <v>0</v>
      </c>
      <c r="HA270">
        <v>0</v>
      </c>
      <c r="HB270">
        <v>0</v>
      </c>
      <c r="HC270">
        <v>0</v>
      </c>
      <c r="HD270">
        <v>0</v>
      </c>
      <c r="HE270">
        <v>0</v>
      </c>
      <c r="HF270">
        <v>0</v>
      </c>
      <c r="HG270">
        <v>0</v>
      </c>
      <c r="HH270">
        <v>0</v>
      </c>
      <c r="HI270">
        <v>0</v>
      </c>
      <c r="HJ270">
        <v>0</v>
      </c>
      <c r="HK270">
        <v>0</v>
      </c>
      <c r="HL270">
        <v>6</v>
      </c>
      <c r="HM270">
        <v>6</v>
      </c>
      <c r="HN270">
        <v>0</v>
      </c>
      <c r="HO270">
        <v>0</v>
      </c>
      <c r="HP270">
        <v>0</v>
      </c>
      <c r="HQ270" s="139">
        <v>1</v>
      </c>
      <c r="HR270" s="140">
        <v>1</v>
      </c>
      <c r="HS270" s="140">
        <v>0</v>
      </c>
      <c r="HT270" s="140">
        <v>0</v>
      </c>
      <c r="HU270" s="140">
        <v>0</v>
      </c>
      <c r="HV270" s="139">
        <v>7</v>
      </c>
      <c r="HW270" s="140">
        <v>24</v>
      </c>
      <c r="HX270" s="140">
        <v>0</v>
      </c>
      <c r="HY270" s="140">
        <v>0</v>
      </c>
      <c r="HZ270" s="140">
        <v>0</v>
      </c>
      <c r="IA270" s="139">
        <v>0</v>
      </c>
      <c r="IB270" s="140">
        <v>0</v>
      </c>
      <c r="IC270" s="140">
        <v>0</v>
      </c>
      <c r="ID270" s="140">
        <v>0</v>
      </c>
      <c r="IE270" s="140">
        <v>0</v>
      </c>
      <c r="IF270" s="139">
        <v>14</v>
      </c>
      <c r="IG270" s="140">
        <v>31</v>
      </c>
      <c r="IH270" s="140">
        <v>0</v>
      </c>
      <c r="II270" s="140">
        <v>0</v>
      </c>
      <c r="IJ270" s="140">
        <v>0</v>
      </c>
      <c r="IK270" s="140">
        <v>0</v>
      </c>
      <c r="IL270" s="140">
        <v>0</v>
      </c>
      <c r="IM270" s="140">
        <v>0</v>
      </c>
      <c r="IN270" s="139">
        <v>0</v>
      </c>
      <c r="IO270" s="140">
        <v>0</v>
      </c>
      <c r="IP270" s="140">
        <v>0</v>
      </c>
      <c r="IQ270" s="140">
        <v>0</v>
      </c>
      <c r="IR270" s="141">
        <v>0</v>
      </c>
      <c r="IS270" s="139">
        <v>12</v>
      </c>
      <c r="IT270" s="141">
        <v>0</v>
      </c>
      <c r="IU270" s="141">
        <v>12</v>
      </c>
      <c r="IV270" s="141">
        <v>33</v>
      </c>
      <c r="IW270" s="180">
        <v>45</v>
      </c>
      <c r="IX270" s="182">
        <v>0</v>
      </c>
      <c r="IY270" s="182">
        <v>0.26666666666666666</v>
      </c>
      <c r="IZ270" s="183">
        <v>0</v>
      </c>
      <c r="JA270" s="140">
        <v>0</v>
      </c>
      <c r="JB270" s="140">
        <v>0</v>
      </c>
      <c r="JC270" s="1" t="s">
        <v>427</v>
      </c>
      <c r="JD270" s="1" t="s">
        <v>427</v>
      </c>
      <c r="JE270" s="1" t="s">
        <v>427</v>
      </c>
      <c r="JF270" s="1" t="s">
        <v>427</v>
      </c>
      <c r="JG270" s="1">
        <v>0</v>
      </c>
      <c r="JH270" s="1">
        <v>0</v>
      </c>
      <c r="JI270" s="284"/>
      <c r="JM270" s="261"/>
      <c r="JN270" s="262"/>
      <c r="JO270" s="284"/>
      <c r="JP270" s="284"/>
    </row>
    <row r="271" spans="1:276" x14ac:dyDescent="0.25">
      <c r="A271" s="2">
        <f>IF(OR('Table 1'!$L$2="All Regions",'Table 1'!$L$2=" "), 1,IF('Table 1'!$L$2='DATA TEMPLATE 1617'!L271,1,0))</f>
        <v>1</v>
      </c>
      <c r="B271" s="2">
        <f>IF(OR('Table 1'!$L$3="All Disciplines",'Table 1'!$L$3=" "), 1,IF('Table 1'!$L$3='DATA TEMPLATE 1617'!M271,1,0))</f>
        <v>1</v>
      </c>
      <c r="C271" s="2">
        <f>IF(OR('Table 1'!$L$4="All Organisations",'Table 1'!$L$4=" "), 1,IF('Table 1'!$L$4='DATA TEMPLATE 1617'!N271,1,0))</f>
        <v>1</v>
      </c>
      <c r="D271" s="2">
        <f t="shared" si="11"/>
        <v>3</v>
      </c>
      <c r="E271" s="236">
        <f>IF('Table 2'!$L$2="All Diverse Led",$IZ271,IF('Table 2'!$L$2='DATA TEMPLATE 1617'!JG271,4,0))</f>
        <v>0</v>
      </c>
      <c r="F271" s="236">
        <f>IF('Table 2'!$L$2="All Diverse Led",$IZ271,IF('Table 2'!$L$2='DATA TEMPLATE 1617'!JH271,4,0))</f>
        <v>0</v>
      </c>
      <c r="G271" s="237">
        <f t="shared" si="12"/>
        <v>0</v>
      </c>
      <c r="H271" s="1" t="s">
        <v>471</v>
      </c>
      <c r="I271" s="1">
        <v>0</v>
      </c>
      <c r="J271" s="1" t="b">
        <v>0</v>
      </c>
      <c r="K271" s="284">
        <v>269</v>
      </c>
      <c r="L271" t="s">
        <v>446</v>
      </c>
      <c r="M271" t="s">
        <v>440</v>
      </c>
      <c r="N271" s="323" t="s">
        <v>460</v>
      </c>
      <c r="O271" s="76">
        <v>16865207</v>
      </c>
      <c r="P271" s="76">
        <v>800000</v>
      </c>
      <c r="Q271" s="76">
        <v>956647</v>
      </c>
      <c r="R271" s="76">
        <v>645071</v>
      </c>
      <c r="S271" s="76">
        <v>737366</v>
      </c>
      <c r="T271" s="76">
        <v>20004291</v>
      </c>
      <c r="U271">
        <v>8614238</v>
      </c>
      <c r="V271">
        <v>1249326</v>
      </c>
      <c r="W271">
        <v>537805</v>
      </c>
      <c r="X271">
        <v>305133</v>
      </c>
      <c r="Y271">
        <v>102549</v>
      </c>
      <c r="AB271">
        <v>6944888</v>
      </c>
      <c r="AC271">
        <v>1753973</v>
      </c>
      <c r="AD271">
        <v>19507912</v>
      </c>
      <c r="AE271" s="1">
        <v>1020</v>
      </c>
      <c r="AF271" s="1">
        <v>364</v>
      </c>
      <c r="AG271" s="1">
        <v>501629</v>
      </c>
      <c r="AH271" s="1">
        <v>0</v>
      </c>
      <c r="AI271" s="1">
        <v>0</v>
      </c>
      <c r="AJ271" s="1">
        <v>0</v>
      </c>
      <c r="AK271" s="1">
        <v>0</v>
      </c>
      <c r="AL271" s="1">
        <v>0</v>
      </c>
      <c r="AM271" s="1">
        <v>0</v>
      </c>
      <c r="AN271" s="1">
        <v>0</v>
      </c>
      <c r="AO271" s="1">
        <v>0</v>
      </c>
      <c r="AP271" s="1">
        <v>0</v>
      </c>
      <c r="AQ271" s="1">
        <v>239</v>
      </c>
      <c r="AR271" s="1">
        <v>0</v>
      </c>
      <c r="AS271" s="1">
        <v>87775</v>
      </c>
      <c r="AT271" s="1">
        <v>0</v>
      </c>
      <c r="AU271" s="1">
        <v>0</v>
      </c>
      <c r="AV271" s="1">
        <v>0</v>
      </c>
      <c r="AW271" s="1">
        <v>0</v>
      </c>
      <c r="AX271" s="1">
        <v>0</v>
      </c>
      <c r="AY271" s="1">
        <v>0</v>
      </c>
      <c r="AZ271" s="1">
        <v>0</v>
      </c>
      <c r="BA271" s="1">
        <v>0</v>
      </c>
      <c r="BB271" s="1">
        <v>0</v>
      </c>
      <c r="BC271" s="3">
        <v>0</v>
      </c>
      <c r="BD271" s="3">
        <v>0</v>
      </c>
      <c r="BE271" s="3">
        <v>0</v>
      </c>
      <c r="BF271" s="3">
        <v>0</v>
      </c>
      <c r="BG271" s="241">
        <v>239</v>
      </c>
      <c r="BH271" s="242">
        <v>0</v>
      </c>
      <c r="BI271" s="242">
        <v>87775</v>
      </c>
      <c r="BJ271" s="243">
        <v>0</v>
      </c>
      <c r="BK271">
        <v>4</v>
      </c>
      <c r="BL271">
        <v>515</v>
      </c>
      <c r="BM271">
        <v>112490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s="244">
        <v>0</v>
      </c>
      <c r="CJ271" s="244">
        <v>0</v>
      </c>
      <c r="CK271" s="244">
        <v>0</v>
      </c>
      <c r="CL271" s="244">
        <v>0</v>
      </c>
      <c r="CM271" s="241">
        <v>0</v>
      </c>
      <c r="CN271" s="242">
        <v>0</v>
      </c>
      <c r="CO271" s="242">
        <v>0</v>
      </c>
      <c r="CP271" s="243">
        <v>0</v>
      </c>
      <c r="CQ271" s="1">
        <v>0</v>
      </c>
      <c r="CR271" s="1">
        <v>0</v>
      </c>
      <c r="CS271" s="1">
        <v>0</v>
      </c>
      <c r="CT271" s="1">
        <v>0</v>
      </c>
      <c r="CU271" s="1">
        <v>0</v>
      </c>
      <c r="CV271" s="1">
        <v>0</v>
      </c>
      <c r="CW271" s="1">
        <v>0</v>
      </c>
      <c r="CX271" s="1">
        <v>0</v>
      </c>
      <c r="CY271" s="1">
        <v>0</v>
      </c>
      <c r="CZ271" s="1">
        <v>0</v>
      </c>
      <c r="DA271" s="1">
        <v>0</v>
      </c>
      <c r="DB271" s="1">
        <v>0</v>
      </c>
      <c r="DC271" s="1">
        <v>0</v>
      </c>
      <c r="DD271" s="1">
        <v>0</v>
      </c>
      <c r="DE271" s="1">
        <v>0</v>
      </c>
      <c r="DF271" s="1">
        <v>0</v>
      </c>
      <c r="DG271" s="1">
        <v>0</v>
      </c>
      <c r="DH271" s="1">
        <v>0</v>
      </c>
      <c r="DI271" s="1">
        <v>0</v>
      </c>
      <c r="DJ271" s="1">
        <v>0</v>
      </c>
      <c r="DK271" s="1">
        <v>0</v>
      </c>
      <c r="DL271" s="1">
        <v>0</v>
      </c>
      <c r="DM271" s="1">
        <v>0</v>
      </c>
      <c r="DN271" s="1">
        <v>0</v>
      </c>
      <c r="DO271" s="244">
        <v>0</v>
      </c>
      <c r="DP271" s="244">
        <v>0</v>
      </c>
      <c r="DQ271" s="244">
        <v>0</v>
      </c>
      <c r="DR271" s="244">
        <v>0</v>
      </c>
      <c r="DS271" s="241">
        <v>0</v>
      </c>
      <c r="DT271" s="242">
        <v>0</v>
      </c>
      <c r="DU271" s="242">
        <v>0</v>
      </c>
      <c r="DV271" s="243">
        <v>0</v>
      </c>
      <c r="DW271">
        <v>1</v>
      </c>
      <c r="DX271">
        <v>10</v>
      </c>
      <c r="DY271">
        <v>6016</v>
      </c>
      <c r="DZ271">
        <v>0</v>
      </c>
      <c r="EA271">
        <v>0</v>
      </c>
      <c r="EB271">
        <v>0</v>
      </c>
      <c r="EC271">
        <v>0</v>
      </c>
      <c r="ED271">
        <v>0</v>
      </c>
      <c r="EE271">
        <v>0</v>
      </c>
      <c r="EF271">
        <v>0</v>
      </c>
      <c r="EG271">
        <v>0</v>
      </c>
      <c r="EH271">
        <v>0</v>
      </c>
      <c r="EI271">
        <v>12</v>
      </c>
      <c r="EJ271">
        <v>6</v>
      </c>
      <c r="EK271">
        <v>2001</v>
      </c>
      <c r="EL271">
        <v>0</v>
      </c>
      <c r="EM271">
        <v>0</v>
      </c>
      <c r="EN271">
        <v>0</v>
      </c>
      <c r="EO271">
        <v>0</v>
      </c>
      <c r="EP271">
        <v>0</v>
      </c>
      <c r="EQ271">
        <v>0</v>
      </c>
      <c r="ER271">
        <v>0</v>
      </c>
      <c r="ES271">
        <v>0</v>
      </c>
      <c r="ET271">
        <v>0</v>
      </c>
      <c r="EU271" s="244">
        <v>0</v>
      </c>
      <c r="EV271" s="244">
        <v>0</v>
      </c>
      <c r="EW271" s="244">
        <v>0</v>
      </c>
      <c r="EX271" s="244">
        <v>0</v>
      </c>
      <c r="EY271" s="241">
        <v>12</v>
      </c>
      <c r="EZ271" s="242">
        <v>6</v>
      </c>
      <c r="FA271" s="242">
        <v>2001</v>
      </c>
      <c r="FB271" s="243">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0</v>
      </c>
      <c r="HE271">
        <v>0</v>
      </c>
      <c r="HF271">
        <v>0</v>
      </c>
      <c r="HG271">
        <v>0</v>
      </c>
      <c r="HH271">
        <v>0</v>
      </c>
      <c r="HI271">
        <v>0</v>
      </c>
      <c r="HJ271">
        <v>0</v>
      </c>
      <c r="HK271">
        <v>0</v>
      </c>
      <c r="HL271">
        <v>3</v>
      </c>
      <c r="HM271">
        <v>10</v>
      </c>
      <c r="HN271">
        <v>0</v>
      </c>
      <c r="HO271">
        <v>0</v>
      </c>
      <c r="HP271">
        <v>0</v>
      </c>
      <c r="HQ271" s="139">
        <v>4</v>
      </c>
      <c r="HR271" s="140">
        <v>6</v>
      </c>
      <c r="HS271" s="140">
        <v>0</v>
      </c>
      <c r="HT271" s="140">
        <v>0</v>
      </c>
      <c r="HU271" s="140">
        <v>0</v>
      </c>
      <c r="HV271" s="139">
        <v>0</v>
      </c>
      <c r="HW271" s="140">
        <v>0</v>
      </c>
      <c r="HX271" s="140">
        <v>0</v>
      </c>
      <c r="HY271" s="140">
        <v>0</v>
      </c>
      <c r="HZ271" s="140">
        <v>0</v>
      </c>
      <c r="IA271" s="139">
        <v>0</v>
      </c>
      <c r="IB271" s="140">
        <v>0</v>
      </c>
      <c r="IC271" s="140">
        <v>0</v>
      </c>
      <c r="ID271" s="140">
        <v>0</v>
      </c>
      <c r="IE271" s="140">
        <v>0</v>
      </c>
      <c r="IF271" s="139">
        <v>7</v>
      </c>
      <c r="IG271" s="140">
        <v>16</v>
      </c>
      <c r="IH271" s="140">
        <v>0</v>
      </c>
      <c r="II271" s="140">
        <v>0</v>
      </c>
      <c r="IJ271" s="140">
        <v>0</v>
      </c>
      <c r="IK271" s="140">
        <v>0</v>
      </c>
      <c r="IL271" s="140">
        <v>0</v>
      </c>
      <c r="IM271" s="140">
        <v>0</v>
      </c>
      <c r="IN271" s="139">
        <v>0</v>
      </c>
      <c r="IO271" s="140">
        <v>0</v>
      </c>
      <c r="IP271" s="140">
        <v>0</v>
      </c>
      <c r="IQ271" s="140">
        <v>0</v>
      </c>
      <c r="IR271" s="141">
        <v>0</v>
      </c>
      <c r="IS271" s="139">
        <v>0</v>
      </c>
      <c r="IT271" s="141">
        <v>1</v>
      </c>
      <c r="IU271" s="141">
        <v>13</v>
      </c>
      <c r="IV271" s="141">
        <v>10</v>
      </c>
      <c r="IW271" s="180">
        <v>23</v>
      </c>
      <c r="IX271" s="182">
        <v>4.3478260869565216E-2</v>
      </c>
      <c r="IY271" s="182">
        <v>0</v>
      </c>
      <c r="IZ271" s="183">
        <v>0</v>
      </c>
      <c r="JA271" s="140">
        <v>0</v>
      </c>
      <c r="JB271" s="140">
        <v>0</v>
      </c>
      <c r="JC271" s="1" t="s">
        <v>427</v>
      </c>
      <c r="JD271" s="1" t="s">
        <v>427</v>
      </c>
      <c r="JE271" s="1" t="s">
        <v>427</v>
      </c>
      <c r="JF271" s="1" t="s">
        <v>427</v>
      </c>
      <c r="JG271" s="1">
        <v>0</v>
      </c>
      <c r="JH271" s="1">
        <v>0</v>
      </c>
      <c r="JI271" s="284"/>
      <c r="JM271" s="261"/>
      <c r="JN271" s="262"/>
      <c r="JO271" s="284"/>
      <c r="JP271" s="284"/>
    </row>
    <row r="272" spans="1:276" x14ac:dyDescent="0.25">
      <c r="A272" s="2">
        <f>IF(OR('Table 1'!$L$2="All Regions",'Table 1'!$L$2=" "), 1,IF('Table 1'!$L$2='DATA TEMPLATE 1617'!L272,1,0))</f>
        <v>1</v>
      </c>
      <c r="B272" s="2">
        <f>IF(OR('Table 1'!$L$3="All Disciplines",'Table 1'!$L$3=" "), 1,IF('Table 1'!$L$3='DATA TEMPLATE 1617'!M272,1,0))</f>
        <v>1</v>
      </c>
      <c r="C272" s="2">
        <f>IF(OR('Table 1'!$L$4="All Organisations",'Table 1'!$L$4=" "), 1,IF('Table 1'!$L$4='DATA TEMPLATE 1617'!N272,1,0))</f>
        <v>1</v>
      </c>
      <c r="D272" s="2">
        <f t="shared" si="11"/>
        <v>3</v>
      </c>
      <c r="E272" s="236">
        <f>IF('Table 2'!$L$2="All Diverse Led",$IZ272,IF('Table 2'!$L$2='DATA TEMPLATE 1617'!JG272,4,0))</f>
        <v>2</v>
      </c>
      <c r="F272" s="236">
        <f>IF('Table 2'!$L$2="All Diverse Led",$IZ272,IF('Table 2'!$L$2='DATA TEMPLATE 1617'!JH272,4,0))</f>
        <v>2</v>
      </c>
      <c r="G272" s="237">
        <f t="shared" si="12"/>
        <v>4</v>
      </c>
      <c r="H272" s="1" t="s">
        <v>471</v>
      </c>
      <c r="I272" s="1">
        <v>0</v>
      </c>
      <c r="J272" s="1" t="b">
        <v>0</v>
      </c>
      <c r="K272" s="284">
        <v>270</v>
      </c>
      <c r="L272" t="s">
        <v>446</v>
      </c>
      <c r="M272" t="s">
        <v>440</v>
      </c>
      <c r="N272" s="323" t="s">
        <v>459</v>
      </c>
      <c r="O272" s="76">
        <v>81001</v>
      </c>
      <c r="P272" s="76">
        <v>110000</v>
      </c>
      <c r="Q272" s="76">
        <v>39724</v>
      </c>
      <c r="R272" s="76">
        <v>55872</v>
      </c>
      <c r="S272" s="76">
        <v>0</v>
      </c>
      <c r="T272" s="76">
        <v>286597</v>
      </c>
      <c r="U272">
        <v>91000</v>
      </c>
      <c r="V272">
        <v>1000</v>
      </c>
      <c r="W272">
        <v>75000</v>
      </c>
      <c r="X272">
        <v>16400</v>
      </c>
      <c r="Y272">
        <v>7000</v>
      </c>
      <c r="AB272">
        <v>75500</v>
      </c>
      <c r="AC272">
        <v>5100</v>
      </c>
      <c r="AD272">
        <v>271000</v>
      </c>
      <c r="AE272" s="1">
        <v>32</v>
      </c>
      <c r="AF272" s="1">
        <v>28</v>
      </c>
      <c r="AG272" s="1">
        <v>5195</v>
      </c>
      <c r="AH272" s="1">
        <v>52</v>
      </c>
      <c r="AI272" s="1">
        <v>0</v>
      </c>
      <c r="AJ272" s="1">
        <v>0</v>
      </c>
      <c r="AK272" s="1">
        <v>0</v>
      </c>
      <c r="AL272" s="1">
        <v>0</v>
      </c>
      <c r="AM272" s="1">
        <v>0</v>
      </c>
      <c r="AN272" s="1">
        <v>0</v>
      </c>
      <c r="AO272" s="1">
        <v>0</v>
      </c>
      <c r="AP272" s="1">
        <v>0</v>
      </c>
      <c r="AQ272" s="1">
        <v>8</v>
      </c>
      <c r="AR272" s="1">
        <v>8</v>
      </c>
      <c r="AS272" s="1">
        <v>145</v>
      </c>
      <c r="AT272" s="1">
        <v>7</v>
      </c>
      <c r="AU272" s="1">
        <v>0</v>
      </c>
      <c r="AV272" s="1">
        <v>0</v>
      </c>
      <c r="AW272" s="1">
        <v>0</v>
      </c>
      <c r="AX272" s="1">
        <v>0</v>
      </c>
      <c r="AY272" s="1">
        <v>0</v>
      </c>
      <c r="AZ272" s="1">
        <v>0</v>
      </c>
      <c r="BA272" s="1">
        <v>0</v>
      </c>
      <c r="BB272" s="1">
        <v>0</v>
      </c>
      <c r="BC272" s="3">
        <v>0</v>
      </c>
      <c r="BD272" s="3">
        <v>0</v>
      </c>
      <c r="BE272" s="3">
        <v>0</v>
      </c>
      <c r="BF272" s="3">
        <v>0</v>
      </c>
      <c r="BG272" s="241">
        <v>8</v>
      </c>
      <c r="BH272" s="242">
        <v>8</v>
      </c>
      <c r="BI272" s="242">
        <v>145</v>
      </c>
      <c r="BJ272" s="243">
        <v>7</v>
      </c>
      <c r="BK272">
        <v>16</v>
      </c>
      <c r="BL272">
        <v>250</v>
      </c>
      <c r="BM272">
        <v>35523</v>
      </c>
      <c r="BN272">
        <v>1776</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s="244">
        <v>0</v>
      </c>
      <c r="CJ272" s="244">
        <v>0</v>
      </c>
      <c r="CK272" s="244">
        <v>0</v>
      </c>
      <c r="CL272" s="244">
        <v>0</v>
      </c>
      <c r="CM272" s="241">
        <v>0</v>
      </c>
      <c r="CN272" s="242">
        <v>0</v>
      </c>
      <c r="CO272" s="242">
        <v>0</v>
      </c>
      <c r="CP272" s="243">
        <v>0</v>
      </c>
      <c r="CQ272" s="1">
        <v>0</v>
      </c>
      <c r="CR272" s="1">
        <v>0</v>
      </c>
      <c r="CS272" s="1">
        <v>0</v>
      </c>
      <c r="CT272" s="1">
        <v>0</v>
      </c>
      <c r="CU272" s="1">
        <v>0</v>
      </c>
      <c r="CV272" s="1">
        <v>0</v>
      </c>
      <c r="CW272" s="1">
        <v>0</v>
      </c>
      <c r="CX272" s="1">
        <v>0</v>
      </c>
      <c r="CY272" s="1">
        <v>0</v>
      </c>
      <c r="CZ272" s="1">
        <v>0</v>
      </c>
      <c r="DA272" s="1">
        <v>0</v>
      </c>
      <c r="DB272" s="1">
        <v>0</v>
      </c>
      <c r="DC272" s="1">
        <v>0</v>
      </c>
      <c r="DD272" s="1">
        <v>0</v>
      </c>
      <c r="DE272" s="1">
        <v>0</v>
      </c>
      <c r="DF272" s="1">
        <v>0</v>
      </c>
      <c r="DG272" s="1">
        <v>0</v>
      </c>
      <c r="DH272" s="1">
        <v>0</v>
      </c>
      <c r="DI272" s="1">
        <v>0</v>
      </c>
      <c r="DJ272" s="1">
        <v>0</v>
      </c>
      <c r="DK272" s="1">
        <v>0</v>
      </c>
      <c r="DL272" s="1">
        <v>0</v>
      </c>
      <c r="DM272" s="1">
        <v>0</v>
      </c>
      <c r="DN272" s="1">
        <v>0</v>
      </c>
      <c r="DO272" s="244">
        <v>0</v>
      </c>
      <c r="DP272" s="244">
        <v>0</v>
      </c>
      <c r="DQ272" s="244">
        <v>0</v>
      </c>
      <c r="DR272" s="244">
        <v>0</v>
      </c>
      <c r="DS272" s="241">
        <v>0</v>
      </c>
      <c r="DT272" s="242">
        <v>0</v>
      </c>
      <c r="DU272" s="242">
        <v>0</v>
      </c>
      <c r="DV272" s="243">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s="244">
        <v>0</v>
      </c>
      <c r="EV272" s="244">
        <v>0</v>
      </c>
      <c r="EW272" s="244">
        <v>0</v>
      </c>
      <c r="EX272" s="244">
        <v>0</v>
      </c>
      <c r="EY272" s="241">
        <v>0</v>
      </c>
      <c r="EZ272" s="242">
        <v>0</v>
      </c>
      <c r="FA272" s="242">
        <v>0</v>
      </c>
      <c r="FB272" s="243">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0</v>
      </c>
      <c r="GX272">
        <v>0</v>
      </c>
      <c r="GY272">
        <v>0</v>
      </c>
      <c r="GZ272">
        <v>0</v>
      </c>
      <c r="HA272">
        <v>0</v>
      </c>
      <c r="HB272">
        <v>0</v>
      </c>
      <c r="HC272">
        <v>6</v>
      </c>
      <c r="HD272">
        <v>0</v>
      </c>
      <c r="HE272">
        <v>0</v>
      </c>
      <c r="HF272">
        <v>0</v>
      </c>
      <c r="HG272">
        <v>0</v>
      </c>
      <c r="HH272">
        <v>0</v>
      </c>
      <c r="HI272">
        <v>0</v>
      </c>
      <c r="HJ272">
        <v>0</v>
      </c>
      <c r="HK272">
        <v>0</v>
      </c>
      <c r="HL272">
        <v>10</v>
      </c>
      <c r="HM272">
        <v>7</v>
      </c>
      <c r="HN272">
        <v>0</v>
      </c>
      <c r="HO272">
        <v>0</v>
      </c>
      <c r="HP272">
        <v>0</v>
      </c>
      <c r="HQ272" s="139">
        <v>1</v>
      </c>
      <c r="HR272" s="140">
        <v>1</v>
      </c>
      <c r="HS272" s="140">
        <v>0</v>
      </c>
      <c r="HT272" s="140">
        <v>0</v>
      </c>
      <c r="HU272" s="140">
        <v>0</v>
      </c>
      <c r="HV272" s="139">
        <v>0</v>
      </c>
      <c r="HW272" s="140">
        <v>0</v>
      </c>
      <c r="HX272" s="140">
        <v>0</v>
      </c>
      <c r="HY272" s="140">
        <v>0</v>
      </c>
      <c r="HZ272" s="140">
        <v>0</v>
      </c>
      <c r="IA272" s="139">
        <v>1</v>
      </c>
      <c r="IB272" s="140">
        <v>1</v>
      </c>
      <c r="IC272" s="140">
        <v>0</v>
      </c>
      <c r="ID272" s="140">
        <v>0</v>
      </c>
      <c r="IE272" s="140">
        <v>0</v>
      </c>
      <c r="IF272" s="139">
        <v>12</v>
      </c>
      <c r="IG272" s="140">
        <v>9</v>
      </c>
      <c r="IH272" s="140">
        <v>0</v>
      </c>
      <c r="II272" s="140">
        <v>0</v>
      </c>
      <c r="IJ272" s="140">
        <v>0</v>
      </c>
      <c r="IK272" s="140">
        <v>0</v>
      </c>
      <c r="IL272" s="140">
        <v>0</v>
      </c>
      <c r="IM272" s="140">
        <v>1</v>
      </c>
      <c r="IN272" s="139">
        <v>1</v>
      </c>
      <c r="IO272" s="140">
        <v>0</v>
      </c>
      <c r="IP272" s="140">
        <v>0</v>
      </c>
      <c r="IQ272" s="140">
        <v>0</v>
      </c>
      <c r="IR272" s="141">
        <v>0</v>
      </c>
      <c r="IS272" s="139">
        <v>3</v>
      </c>
      <c r="IT272" s="141">
        <v>11</v>
      </c>
      <c r="IU272" s="141">
        <v>17</v>
      </c>
      <c r="IV272" s="141">
        <v>4</v>
      </c>
      <c r="IW272" s="180">
        <v>21</v>
      </c>
      <c r="IX272" s="182">
        <v>0.5714285714285714</v>
      </c>
      <c r="IY272" s="182">
        <v>0.14285714285714285</v>
      </c>
      <c r="IZ272" s="183">
        <v>2</v>
      </c>
      <c r="JA272" s="140" t="s">
        <v>541</v>
      </c>
      <c r="JB272" s="140">
        <v>0</v>
      </c>
      <c r="JC272" s="1" t="s">
        <v>426</v>
      </c>
      <c r="JD272" s="1" t="s">
        <v>427</v>
      </c>
      <c r="JE272" s="1" t="s">
        <v>427</v>
      </c>
      <c r="JF272" s="1" t="s">
        <v>426</v>
      </c>
      <c r="JG272" s="140" t="s">
        <v>541</v>
      </c>
      <c r="JH272" s="1">
        <v>0</v>
      </c>
      <c r="JI272" s="284"/>
      <c r="JM272" s="261"/>
      <c r="JN272" s="262"/>
      <c r="JO272" s="284"/>
      <c r="JP272" s="284"/>
    </row>
    <row r="273" spans="1:276" x14ac:dyDescent="0.25">
      <c r="A273" s="2">
        <f>IF(OR('Table 1'!$L$2="All Regions",'Table 1'!$L$2=" "), 1,IF('Table 1'!$L$2='DATA TEMPLATE 1617'!L273,1,0))</f>
        <v>1</v>
      </c>
      <c r="B273" s="2">
        <f>IF(OR('Table 1'!$L$3="All Disciplines",'Table 1'!$L$3=" "), 1,IF('Table 1'!$L$3='DATA TEMPLATE 1617'!M273,1,0))</f>
        <v>1</v>
      </c>
      <c r="C273" s="2">
        <f>IF(OR('Table 1'!$L$4="All Organisations",'Table 1'!$L$4=" "), 1,IF('Table 1'!$L$4='DATA TEMPLATE 1617'!N273,1,0))</f>
        <v>1</v>
      </c>
      <c r="D273" s="2">
        <f t="shared" si="11"/>
        <v>3</v>
      </c>
      <c r="E273" s="236">
        <f>IF('Table 2'!$L$2="All Diverse Led",$IZ273,IF('Table 2'!$L$2='DATA TEMPLATE 1617'!JG273,4,0))</f>
        <v>0</v>
      </c>
      <c r="F273" s="236">
        <f>IF('Table 2'!$L$2="All Diverse Led",$IZ273,IF('Table 2'!$L$2='DATA TEMPLATE 1617'!JH273,4,0))</f>
        <v>0</v>
      </c>
      <c r="G273" s="237">
        <f t="shared" si="12"/>
        <v>0</v>
      </c>
      <c r="H273" s="1">
        <v>0</v>
      </c>
      <c r="I273" s="1">
        <v>0</v>
      </c>
      <c r="J273" s="1" t="b">
        <v>0</v>
      </c>
      <c r="K273" s="284">
        <v>271</v>
      </c>
      <c r="L273" t="s">
        <v>446</v>
      </c>
      <c r="M273" t="s">
        <v>440</v>
      </c>
      <c r="N273" s="323" t="s">
        <v>460</v>
      </c>
      <c r="O273" s="76">
        <v>158318</v>
      </c>
      <c r="P273" s="76">
        <v>745550</v>
      </c>
      <c r="Q273" s="76">
        <v>24656</v>
      </c>
      <c r="R273" s="76">
        <v>195017</v>
      </c>
      <c r="S273" s="76">
        <v>0</v>
      </c>
      <c r="T273" s="76">
        <v>1123541</v>
      </c>
      <c r="U273">
        <v>192278</v>
      </c>
      <c r="V273">
        <v>22876</v>
      </c>
      <c r="W273">
        <v>3928</v>
      </c>
      <c r="X273">
        <v>1106</v>
      </c>
      <c r="Y273">
        <v>5712</v>
      </c>
      <c r="AB273">
        <v>49402</v>
      </c>
      <c r="AC273">
        <v>744822</v>
      </c>
      <c r="AD273">
        <v>1020124</v>
      </c>
      <c r="AE273" s="1">
        <v>230</v>
      </c>
      <c r="AF273" s="1">
        <v>195</v>
      </c>
      <c r="AG273" s="1">
        <v>31884</v>
      </c>
      <c r="AH273" s="1">
        <v>0</v>
      </c>
      <c r="AI273" s="1">
        <v>0</v>
      </c>
      <c r="AJ273" s="1">
        <v>0</v>
      </c>
      <c r="AK273" s="1">
        <v>0</v>
      </c>
      <c r="AL273" s="1">
        <v>0</v>
      </c>
      <c r="AM273" s="1">
        <v>29</v>
      </c>
      <c r="AN273" s="1">
        <v>29</v>
      </c>
      <c r="AO273" s="1">
        <v>1863</v>
      </c>
      <c r="AP273" s="1">
        <v>0</v>
      </c>
      <c r="AQ273" s="1">
        <v>0</v>
      </c>
      <c r="AR273" s="1">
        <v>0</v>
      </c>
      <c r="AS273" s="1">
        <v>0</v>
      </c>
      <c r="AT273" s="1">
        <v>0</v>
      </c>
      <c r="AU273" s="1">
        <v>0</v>
      </c>
      <c r="AV273" s="1">
        <v>0</v>
      </c>
      <c r="AW273" s="1">
        <v>0</v>
      </c>
      <c r="AX273" s="1">
        <v>0</v>
      </c>
      <c r="AY273" s="1">
        <v>0</v>
      </c>
      <c r="AZ273" s="1">
        <v>0</v>
      </c>
      <c r="BA273" s="1">
        <v>0</v>
      </c>
      <c r="BB273" s="1">
        <v>0</v>
      </c>
      <c r="BC273" s="3">
        <v>29</v>
      </c>
      <c r="BD273" s="3">
        <v>29</v>
      </c>
      <c r="BE273" s="3">
        <v>1863</v>
      </c>
      <c r="BF273" s="3">
        <v>0</v>
      </c>
      <c r="BG273" s="241">
        <v>0</v>
      </c>
      <c r="BH273" s="242">
        <v>0</v>
      </c>
      <c r="BI273" s="242">
        <v>0</v>
      </c>
      <c r="BJ273" s="243">
        <v>0</v>
      </c>
      <c r="BK273">
        <v>7</v>
      </c>
      <c r="BL273">
        <v>200</v>
      </c>
      <c r="BM273">
        <v>0</v>
      </c>
      <c r="BN273">
        <v>18000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s="244">
        <v>0</v>
      </c>
      <c r="CJ273" s="244">
        <v>0</v>
      </c>
      <c r="CK273" s="244">
        <v>0</v>
      </c>
      <c r="CL273" s="244">
        <v>0</v>
      </c>
      <c r="CM273" s="241">
        <v>0</v>
      </c>
      <c r="CN273" s="242">
        <v>0</v>
      </c>
      <c r="CO273" s="242">
        <v>0</v>
      </c>
      <c r="CP273" s="243">
        <v>0</v>
      </c>
      <c r="CQ273" s="1">
        <v>0</v>
      </c>
      <c r="CR273" s="1">
        <v>0</v>
      </c>
      <c r="CS273" s="1">
        <v>0</v>
      </c>
      <c r="CT273" s="1">
        <v>0</v>
      </c>
      <c r="CU273" s="1">
        <v>0</v>
      </c>
      <c r="CV273" s="1">
        <v>0</v>
      </c>
      <c r="CW273" s="1">
        <v>0</v>
      </c>
      <c r="CX273" s="1">
        <v>0</v>
      </c>
      <c r="CY273" s="1">
        <v>0</v>
      </c>
      <c r="CZ273" s="1">
        <v>0</v>
      </c>
      <c r="DA273" s="1">
        <v>0</v>
      </c>
      <c r="DB273" s="1">
        <v>0</v>
      </c>
      <c r="DC273" s="1">
        <v>0</v>
      </c>
      <c r="DD273" s="1">
        <v>0</v>
      </c>
      <c r="DE273" s="1">
        <v>0</v>
      </c>
      <c r="DF273" s="1">
        <v>0</v>
      </c>
      <c r="DG273" s="1">
        <v>0</v>
      </c>
      <c r="DH273" s="1">
        <v>0</v>
      </c>
      <c r="DI273" s="1">
        <v>0</v>
      </c>
      <c r="DJ273" s="1">
        <v>0</v>
      </c>
      <c r="DK273" s="1">
        <v>0</v>
      </c>
      <c r="DL273" s="1">
        <v>0</v>
      </c>
      <c r="DM273" s="1">
        <v>0</v>
      </c>
      <c r="DN273" s="1">
        <v>0</v>
      </c>
      <c r="DO273" s="244">
        <v>0</v>
      </c>
      <c r="DP273" s="244">
        <v>0</v>
      </c>
      <c r="DQ273" s="244">
        <v>0</v>
      </c>
      <c r="DR273" s="244">
        <v>0</v>
      </c>
      <c r="DS273" s="241">
        <v>0</v>
      </c>
      <c r="DT273" s="242">
        <v>0</v>
      </c>
      <c r="DU273" s="242">
        <v>0</v>
      </c>
      <c r="DV273" s="243">
        <v>0</v>
      </c>
      <c r="DW273">
        <v>43</v>
      </c>
      <c r="DX273">
        <v>43</v>
      </c>
      <c r="DY273">
        <v>3621</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s="244">
        <v>0</v>
      </c>
      <c r="EV273" s="244">
        <v>0</v>
      </c>
      <c r="EW273" s="244">
        <v>0</v>
      </c>
      <c r="EX273" s="244">
        <v>0</v>
      </c>
      <c r="EY273" s="241">
        <v>0</v>
      </c>
      <c r="EZ273" s="242">
        <v>0</v>
      </c>
      <c r="FA273" s="242">
        <v>0</v>
      </c>
      <c r="FB273" s="243">
        <v>0</v>
      </c>
      <c r="FC273">
        <v>0</v>
      </c>
      <c r="FD273">
        <v>0</v>
      </c>
      <c r="FE273">
        <v>0</v>
      </c>
      <c r="FF273">
        <v>0</v>
      </c>
      <c r="FG273">
        <v>0</v>
      </c>
      <c r="FH273">
        <v>0</v>
      </c>
      <c r="FI273">
        <v>0</v>
      </c>
      <c r="FJ273">
        <v>0</v>
      </c>
      <c r="FK273">
        <v>0</v>
      </c>
      <c r="FL273">
        <v>0</v>
      </c>
      <c r="FM273">
        <v>0</v>
      </c>
      <c r="FN273">
        <v>0</v>
      </c>
      <c r="FO273">
        <v>0</v>
      </c>
      <c r="FP273">
        <v>0</v>
      </c>
      <c r="FQ273">
        <v>0</v>
      </c>
      <c r="FR273">
        <v>0</v>
      </c>
      <c r="FS273">
        <v>0</v>
      </c>
      <c r="FT273">
        <v>0</v>
      </c>
      <c r="FU273">
        <v>0</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0</v>
      </c>
      <c r="GO273">
        <v>0</v>
      </c>
      <c r="GP273">
        <v>0</v>
      </c>
      <c r="GQ273">
        <v>0</v>
      </c>
      <c r="GR273">
        <v>0</v>
      </c>
      <c r="GS273">
        <v>0</v>
      </c>
      <c r="GT273">
        <v>0</v>
      </c>
      <c r="GU273">
        <v>0</v>
      </c>
      <c r="GV273">
        <v>0</v>
      </c>
      <c r="GW273">
        <v>0</v>
      </c>
      <c r="GX273">
        <v>0</v>
      </c>
      <c r="GY273">
        <v>0</v>
      </c>
      <c r="GZ273">
        <v>0</v>
      </c>
      <c r="HA273">
        <v>0</v>
      </c>
      <c r="HB273">
        <v>0</v>
      </c>
      <c r="HC273">
        <v>0</v>
      </c>
      <c r="HD273">
        <v>0</v>
      </c>
      <c r="HE273">
        <v>0</v>
      </c>
      <c r="HF273">
        <v>0</v>
      </c>
      <c r="HG273">
        <v>0</v>
      </c>
      <c r="HH273">
        <v>0</v>
      </c>
      <c r="HI273">
        <v>0</v>
      </c>
      <c r="HJ273">
        <v>0</v>
      </c>
      <c r="HK273">
        <v>0</v>
      </c>
      <c r="HL273">
        <v>4</v>
      </c>
      <c r="HM273">
        <v>4</v>
      </c>
      <c r="HN273">
        <v>0</v>
      </c>
      <c r="HO273">
        <v>0</v>
      </c>
      <c r="HP273">
        <v>0</v>
      </c>
      <c r="HQ273" s="139">
        <v>1</v>
      </c>
      <c r="HR273" s="140">
        <v>3</v>
      </c>
      <c r="HS273" s="140">
        <v>0</v>
      </c>
      <c r="HT273" s="140">
        <v>0</v>
      </c>
      <c r="HU273" s="140">
        <v>0</v>
      </c>
      <c r="HV273" s="139">
        <v>0</v>
      </c>
      <c r="HW273" s="140">
        <v>0</v>
      </c>
      <c r="HX273" s="140">
        <v>0</v>
      </c>
      <c r="HY273" s="140">
        <v>0</v>
      </c>
      <c r="HZ273" s="140">
        <v>0</v>
      </c>
      <c r="IA273" s="139">
        <v>0</v>
      </c>
      <c r="IB273" s="140">
        <v>0</v>
      </c>
      <c r="IC273" s="140">
        <v>0</v>
      </c>
      <c r="ID273" s="140">
        <v>0</v>
      </c>
      <c r="IE273" s="140">
        <v>0</v>
      </c>
      <c r="IF273" s="139">
        <v>5</v>
      </c>
      <c r="IG273" s="140">
        <v>7</v>
      </c>
      <c r="IH273" s="140">
        <v>0</v>
      </c>
      <c r="II273" s="140">
        <v>0</v>
      </c>
      <c r="IJ273" s="140">
        <v>0</v>
      </c>
      <c r="IK273" s="140">
        <v>1</v>
      </c>
      <c r="IL273" s="140">
        <v>0</v>
      </c>
      <c r="IM273" s="140">
        <v>0</v>
      </c>
      <c r="IN273" s="139">
        <v>1</v>
      </c>
      <c r="IO273" s="140">
        <v>0</v>
      </c>
      <c r="IP273" s="140">
        <v>0</v>
      </c>
      <c r="IQ273" s="140">
        <v>0</v>
      </c>
      <c r="IR273" s="141">
        <v>0</v>
      </c>
      <c r="IS273" s="139">
        <v>0</v>
      </c>
      <c r="IT273" s="141">
        <v>1</v>
      </c>
      <c r="IU273" s="141">
        <v>8</v>
      </c>
      <c r="IV273" s="141">
        <v>4</v>
      </c>
      <c r="IW273" s="180">
        <v>12</v>
      </c>
      <c r="IX273" s="182">
        <v>0.16666666666666666</v>
      </c>
      <c r="IY273" s="182">
        <v>0</v>
      </c>
      <c r="IZ273" s="183">
        <v>0</v>
      </c>
      <c r="JA273" s="140">
        <v>0</v>
      </c>
      <c r="JB273" s="140">
        <v>0</v>
      </c>
      <c r="JC273" s="1" t="s">
        <v>427</v>
      </c>
      <c r="JD273" s="1" t="s">
        <v>427</v>
      </c>
      <c r="JE273" s="1" t="s">
        <v>427</v>
      </c>
      <c r="JF273" s="1" t="s">
        <v>427</v>
      </c>
      <c r="JG273" s="1">
        <v>0</v>
      </c>
      <c r="JH273" s="1">
        <v>0</v>
      </c>
      <c r="JI273" s="284"/>
      <c r="JM273" s="261"/>
      <c r="JN273" s="262"/>
      <c r="JO273" s="284"/>
      <c r="JP273" s="284"/>
    </row>
    <row r="274" spans="1:276" x14ac:dyDescent="0.25">
      <c r="A274" s="2">
        <f>IF(OR('Table 1'!$L$2="All Regions",'Table 1'!$L$2=" "), 1,IF('Table 1'!$L$2='DATA TEMPLATE 1617'!L274,1,0))</f>
        <v>1</v>
      </c>
      <c r="B274" s="2">
        <f>IF(OR('Table 1'!$L$3="All Disciplines",'Table 1'!$L$3=" "), 1,IF('Table 1'!$L$3='DATA TEMPLATE 1617'!M274,1,0))</f>
        <v>1</v>
      </c>
      <c r="C274" s="2">
        <f>IF(OR('Table 1'!$L$4="All Organisations",'Table 1'!$L$4=" "), 1,IF('Table 1'!$L$4='DATA TEMPLATE 1617'!N274,1,0))</f>
        <v>1</v>
      </c>
      <c r="D274" s="2">
        <f t="shared" si="11"/>
        <v>3</v>
      </c>
      <c r="E274" s="236">
        <f>IF('Table 2'!$L$2="All Diverse Led",$IZ274,IF('Table 2'!$L$2='DATA TEMPLATE 1617'!JG274,4,0))</f>
        <v>0</v>
      </c>
      <c r="F274" s="236">
        <f>IF('Table 2'!$L$2="All Diverse Led",$IZ274,IF('Table 2'!$L$2='DATA TEMPLATE 1617'!JH274,4,0))</f>
        <v>0</v>
      </c>
      <c r="G274" s="237">
        <f t="shared" si="12"/>
        <v>0</v>
      </c>
      <c r="H274" s="1" t="s">
        <v>471</v>
      </c>
      <c r="I274" s="1">
        <v>0</v>
      </c>
      <c r="J274" s="1" t="b">
        <v>0</v>
      </c>
      <c r="K274" s="284">
        <v>272</v>
      </c>
      <c r="L274" t="s">
        <v>446</v>
      </c>
      <c r="M274" t="s">
        <v>437</v>
      </c>
      <c r="N274" s="323" t="s">
        <v>460</v>
      </c>
      <c r="O274" s="76">
        <v>1804492</v>
      </c>
      <c r="P274" s="76">
        <v>614060</v>
      </c>
      <c r="Q274" s="76">
        <v>147066</v>
      </c>
      <c r="R274" s="76">
        <v>382300</v>
      </c>
      <c r="S274" s="76">
        <v>0</v>
      </c>
      <c r="T274" s="76">
        <v>2947918</v>
      </c>
      <c r="U274">
        <v>1342139</v>
      </c>
      <c r="V274">
        <v>224269</v>
      </c>
      <c r="W274">
        <v>269908</v>
      </c>
      <c r="X274">
        <v>290905</v>
      </c>
      <c r="Y274">
        <v>37774</v>
      </c>
      <c r="AB274">
        <v>1051164</v>
      </c>
      <c r="AC274">
        <v>0</v>
      </c>
      <c r="AD274">
        <v>3216159</v>
      </c>
      <c r="AE274" s="1">
        <v>245</v>
      </c>
      <c r="AF274" s="1">
        <v>198</v>
      </c>
      <c r="AG274" s="1">
        <v>75765</v>
      </c>
      <c r="AH274" s="1">
        <v>5000</v>
      </c>
      <c r="AI274" s="1">
        <v>71</v>
      </c>
      <c r="AJ274" s="1">
        <v>56</v>
      </c>
      <c r="AK274" s="1">
        <v>24497</v>
      </c>
      <c r="AL274" s="1">
        <v>0</v>
      </c>
      <c r="AM274" s="1">
        <v>0</v>
      </c>
      <c r="AN274" s="1">
        <v>0</v>
      </c>
      <c r="AO274" s="1">
        <v>0</v>
      </c>
      <c r="AP274" s="1">
        <v>0</v>
      </c>
      <c r="AQ274" s="1">
        <v>127</v>
      </c>
      <c r="AR274" s="1">
        <v>80</v>
      </c>
      <c r="AS274" s="1">
        <v>12467</v>
      </c>
      <c r="AT274" s="1">
        <v>2500</v>
      </c>
      <c r="AU274" s="1">
        <v>4</v>
      </c>
      <c r="AV274" s="1">
        <v>4</v>
      </c>
      <c r="AW274" s="1">
        <v>200</v>
      </c>
      <c r="AX274" s="1">
        <v>0</v>
      </c>
      <c r="AY274" s="1">
        <v>0</v>
      </c>
      <c r="AZ274" s="1">
        <v>0</v>
      </c>
      <c r="BA274" s="1">
        <v>0</v>
      </c>
      <c r="BB274" s="1">
        <v>0</v>
      </c>
      <c r="BC274" s="3">
        <v>71</v>
      </c>
      <c r="BD274" s="3">
        <v>56</v>
      </c>
      <c r="BE274" s="3">
        <v>24497</v>
      </c>
      <c r="BF274" s="3">
        <v>0</v>
      </c>
      <c r="BG274" s="241">
        <v>131</v>
      </c>
      <c r="BH274" s="242">
        <v>84</v>
      </c>
      <c r="BI274" s="242">
        <v>12667</v>
      </c>
      <c r="BJ274" s="243">
        <v>2500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s="244">
        <v>0</v>
      </c>
      <c r="CJ274" s="244">
        <v>0</v>
      </c>
      <c r="CK274" s="244">
        <v>0</v>
      </c>
      <c r="CL274" s="244">
        <v>0</v>
      </c>
      <c r="CM274" s="241">
        <v>0</v>
      </c>
      <c r="CN274" s="242">
        <v>0</v>
      </c>
      <c r="CO274" s="242">
        <v>0</v>
      </c>
      <c r="CP274" s="243">
        <v>0</v>
      </c>
      <c r="CQ274" s="1">
        <v>0</v>
      </c>
      <c r="CR274" s="1">
        <v>0</v>
      </c>
      <c r="CS274" s="1">
        <v>0</v>
      </c>
      <c r="CT274" s="1">
        <v>0</v>
      </c>
      <c r="CU274" s="1">
        <v>0</v>
      </c>
      <c r="CV274" s="1">
        <v>0</v>
      </c>
      <c r="CW274" s="1">
        <v>0</v>
      </c>
      <c r="CX274" s="1">
        <v>0</v>
      </c>
      <c r="CY274" s="1">
        <v>0</v>
      </c>
      <c r="CZ274" s="1">
        <v>0</v>
      </c>
      <c r="DA274" s="1">
        <v>0</v>
      </c>
      <c r="DB274" s="1">
        <v>0</v>
      </c>
      <c r="DC274" s="1">
        <v>0</v>
      </c>
      <c r="DD274" s="1">
        <v>0</v>
      </c>
      <c r="DE274" s="1">
        <v>0</v>
      </c>
      <c r="DF274" s="1">
        <v>0</v>
      </c>
      <c r="DG274" s="1">
        <v>0</v>
      </c>
      <c r="DH274" s="1">
        <v>0</v>
      </c>
      <c r="DI274" s="1">
        <v>0</v>
      </c>
      <c r="DJ274" s="1">
        <v>0</v>
      </c>
      <c r="DK274" s="1">
        <v>0</v>
      </c>
      <c r="DL274" s="1">
        <v>0</v>
      </c>
      <c r="DM274" s="1">
        <v>0</v>
      </c>
      <c r="DN274" s="1">
        <v>0</v>
      </c>
      <c r="DO274" s="244">
        <v>0</v>
      </c>
      <c r="DP274" s="244">
        <v>0</v>
      </c>
      <c r="DQ274" s="244">
        <v>0</v>
      </c>
      <c r="DR274" s="244">
        <v>0</v>
      </c>
      <c r="DS274" s="241">
        <v>0</v>
      </c>
      <c r="DT274" s="242">
        <v>0</v>
      </c>
      <c r="DU274" s="242">
        <v>0</v>
      </c>
      <c r="DV274" s="243">
        <v>0</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s="244">
        <v>0</v>
      </c>
      <c r="EV274" s="244">
        <v>0</v>
      </c>
      <c r="EW274" s="244">
        <v>0</v>
      </c>
      <c r="EX274" s="244">
        <v>0</v>
      </c>
      <c r="EY274" s="241">
        <v>0</v>
      </c>
      <c r="EZ274" s="242">
        <v>0</v>
      </c>
      <c r="FA274" s="242">
        <v>0</v>
      </c>
      <c r="FB274" s="243">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9</v>
      </c>
      <c r="GN274">
        <v>12600</v>
      </c>
      <c r="GO274">
        <v>0</v>
      </c>
      <c r="GP274">
        <v>0</v>
      </c>
      <c r="GQ274">
        <v>0</v>
      </c>
      <c r="GR274">
        <v>0</v>
      </c>
      <c r="GS274">
        <v>14000</v>
      </c>
      <c r="GT274">
        <v>14000</v>
      </c>
      <c r="GU274">
        <v>0</v>
      </c>
      <c r="GV274">
        <v>0</v>
      </c>
      <c r="GW274">
        <v>0</v>
      </c>
      <c r="GX274">
        <v>0</v>
      </c>
      <c r="GY274">
        <v>0</v>
      </c>
      <c r="GZ274">
        <v>0</v>
      </c>
      <c r="HA274">
        <v>0</v>
      </c>
      <c r="HB274">
        <v>0</v>
      </c>
      <c r="HC274">
        <v>0</v>
      </c>
      <c r="HD274">
        <v>0</v>
      </c>
      <c r="HE274">
        <v>0</v>
      </c>
      <c r="HF274">
        <v>0</v>
      </c>
      <c r="HG274">
        <v>0</v>
      </c>
      <c r="HH274">
        <v>0</v>
      </c>
      <c r="HI274">
        <v>0</v>
      </c>
      <c r="HJ274">
        <v>0</v>
      </c>
      <c r="HK274">
        <v>0</v>
      </c>
      <c r="HL274">
        <v>10</v>
      </c>
      <c r="HM274">
        <v>6</v>
      </c>
      <c r="HN274">
        <v>0</v>
      </c>
      <c r="HO274">
        <v>0</v>
      </c>
      <c r="HP274">
        <v>0</v>
      </c>
      <c r="HQ274" s="139">
        <v>2</v>
      </c>
      <c r="HR274" s="140">
        <v>3</v>
      </c>
      <c r="HS274" s="140">
        <v>0</v>
      </c>
      <c r="HT274" s="140">
        <v>0</v>
      </c>
      <c r="HU274" s="140">
        <v>0</v>
      </c>
      <c r="HV274" s="139">
        <v>2</v>
      </c>
      <c r="HW274" s="140">
        <v>1</v>
      </c>
      <c r="HX274" s="140">
        <v>0</v>
      </c>
      <c r="HY274" s="140">
        <v>0</v>
      </c>
      <c r="HZ274" s="140">
        <v>0</v>
      </c>
      <c r="IA274" s="139">
        <v>0</v>
      </c>
      <c r="IB274" s="140">
        <v>0</v>
      </c>
      <c r="IC274" s="140">
        <v>0</v>
      </c>
      <c r="ID274" s="140">
        <v>0</v>
      </c>
      <c r="IE274" s="140">
        <v>0</v>
      </c>
      <c r="IF274" s="139">
        <v>14</v>
      </c>
      <c r="IG274" s="140">
        <v>10</v>
      </c>
      <c r="IH274" s="140">
        <v>0</v>
      </c>
      <c r="II274" s="140">
        <v>0</v>
      </c>
      <c r="IJ274" s="140">
        <v>0</v>
      </c>
      <c r="IK274" s="140">
        <v>0</v>
      </c>
      <c r="IL274" s="140">
        <v>0</v>
      </c>
      <c r="IM274" s="140">
        <v>0</v>
      </c>
      <c r="IN274" s="139">
        <v>0</v>
      </c>
      <c r="IO274" s="140">
        <v>1</v>
      </c>
      <c r="IP274" s="140">
        <v>0</v>
      </c>
      <c r="IQ274" s="140">
        <v>0</v>
      </c>
      <c r="IR274" s="141">
        <v>1</v>
      </c>
      <c r="IS274" s="139">
        <v>7</v>
      </c>
      <c r="IT274" s="141">
        <v>1</v>
      </c>
      <c r="IU274" s="141">
        <v>16</v>
      </c>
      <c r="IV274" s="141">
        <v>8</v>
      </c>
      <c r="IW274" s="180">
        <v>24</v>
      </c>
      <c r="IX274" s="182">
        <v>4.1666666666666664E-2</v>
      </c>
      <c r="IY274" s="182">
        <v>0.33333333333333331</v>
      </c>
      <c r="IZ274" s="183">
        <v>0</v>
      </c>
      <c r="JA274" s="140">
        <v>0</v>
      </c>
      <c r="JB274" s="140">
        <v>0</v>
      </c>
      <c r="JC274" s="1" t="s">
        <v>427</v>
      </c>
      <c r="JD274" s="1" t="s">
        <v>427</v>
      </c>
      <c r="JE274" s="1" t="s">
        <v>427</v>
      </c>
      <c r="JF274" s="1" t="s">
        <v>426</v>
      </c>
      <c r="JG274" s="1">
        <v>0</v>
      </c>
      <c r="JH274" s="1">
        <v>0</v>
      </c>
      <c r="JI274" s="284"/>
      <c r="JM274" s="261"/>
      <c r="JN274" s="262"/>
      <c r="JO274" s="284"/>
      <c r="JP274" s="284"/>
    </row>
    <row r="275" spans="1:276" x14ac:dyDescent="0.25">
      <c r="A275" s="2">
        <f>IF(OR('Table 1'!$L$2="All Regions",'Table 1'!$L$2=" "), 1,IF('Table 1'!$L$2='DATA TEMPLATE 1617'!L275,1,0))</f>
        <v>1</v>
      </c>
      <c r="B275" s="2">
        <f>IF(OR('Table 1'!$L$3="All Disciplines",'Table 1'!$L$3=" "), 1,IF('Table 1'!$L$3='DATA TEMPLATE 1617'!M275,1,0))</f>
        <v>1</v>
      </c>
      <c r="C275" s="2">
        <f>IF(OR('Table 1'!$L$4="All Organisations",'Table 1'!$L$4=" "), 1,IF('Table 1'!$L$4='DATA TEMPLATE 1617'!N275,1,0))</f>
        <v>1</v>
      </c>
      <c r="D275" s="2">
        <f t="shared" si="11"/>
        <v>3</v>
      </c>
      <c r="E275" s="236">
        <f>IF('Table 2'!$L$2="All Diverse Led",$IZ275,IF('Table 2'!$L$2='DATA TEMPLATE 1617'!JG275,4,0))</f>
        <v>0</v>
      </c>
      <c r="F275" s="236">
        <f>IF('Table 2'!$L$2="All Diverse Led",$IZ275,IF('Table 2'!$L$2='DATA TEMPLATE 1617'!JH275,4,0))</f>
        <v>0</v>
      </c>
      <c r="G275" s="237">
        <f t="shared" si="12"/>
        <v>0</v>
      </c>
      <c r="H275" s="1" t="s">
        <v>471</v>
      </c>
      <c r="I275" s="1">
        <v>0</v>
      </c>
      <c r="J275" s="1" t="b">
        <v>0</v>
      </c>
      <c r="K275" s="284">
        <v>273</v>
      </c>
      <c r="L275" t="s">
        <v>446</v>
      </c>
      <c r="M275" t="s">
        <v>438</v>
      </c>
      <c r="N275" s="323" t="s">
        <v>460</v>
      </c>
      <c r="O275" s="76">
        <v>4001000</v>
      </c>
      <c r="P275" s="76">
        <v>2083674</v>
      </c>
      <c r="Q275" s="76">
        <v>2385000</v>
      </c>
      <c r="R275" s="76">
        <v>1158000</v>
      </c>
      <c r="S275" s="76">
        <v>0</v>
      </c>
      <c r="T275" s="76">
        <v>9627674</v>
      </c>
      <c r="U275">
        <v>7311000</v>
      </c>
      <c r="V275">
        <v>442000</v>
      </c>
      <c r="W275">
        <v>756000</v>
      </c>
      <c r="X275">
        <v>340000</v>
      </c>
      <c r="Y275">
        <v>170000</v>
      </c>
      <c r="AB275">
        <v>538000</v>
      </c>
      <c r="AC275">
        <v>411000</v>
      </c>
      <c r="AD275">
        <v>9968000</v>
      </c>
      <c r="AE275" s="1">
        <v>161</v>
      </c>
      <c r="AF275" s="1">
        <v>153</v>
      </c>
      <c r="AG275" s="1">
        <v>195604</v>
      </c>
      <c r="AH275" s="1">
        <v>42454</v>
      </c>
      <c r="AI275" s="1">
        <v>5</v>
      </c>
      <c r="AJ275" s="1">
        <v>5</v>
      </c>
      <c r="AK275" s="1">
        <v>2025</v>
      </c>
      <c r="AL275" s="1">
        <v>500</v>
      </c>
      <c r="AM275" s="1">
        <v>8</v>
      </c>
      <c r="AN275" s="1">
        <v>8</v>
      </c>
      <c r="AO275" s="1">
        <v>0</v>
      </c>
      <c r="AP275" s="1">
        <v>10300</v>
      </c>
      <c r="AQ275" s="1">
        <v>26</v>
      </c>
      <c r="AR275" s="1">
        <v>21</v>
      </c>
      <c r="AS275" s="1">
        <v>36664</v>
      </c>
      <c r="AT275" s="1">
        <v>11154</v>
      </c>
      <c r="AU275" s="1">
        <v>3</v>
      </c>
      <c r="AV275" s="1">
        <v>3</v>
      </c>
      <c r="AW275" s="1">
        <v>0</v>
      </c>
      <c r="AX275" s="1">
        <v>500</v>
      </c>
      <c r="AY275" s="1">
        <v>0</v>
      </c>
      <c r="AZ275" s="1">
        <v>0</v>
      </c>
      <c r="BA275" s="1">
        <v>0</v>
      </c>
      <c r="BB275" s="1">
        <v>0</v>
      </c>
      <c r="BC275" s="3">
        <v>13</v>
      </c>
      <c r="BD275" s="3">
        <v>13</v>
      </c>
      <c r="BE275" s="3">
        <v>2025</v>
      </c>
      <c r="BF275" s="3">
        <v>10800</v>
      </c>
      <c r="BG275" s="241">
        <v>29</v>
      </c>
      <c r="BH275" s="242">
        <v>24</v>
      </c>
      <c r="BI275" s="242">
        <v>36664</v>
      </c>
      <c r="BJ275" s="243">
        <v>11654</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s="244">
        <v>0</v>
      </c>
      <c r="CJ275" s="244">
        <v>0</v>
      </c>
      <c r="CK275" s="244">
        <v>0</v>
      </c>
      <c r="CL275" s="244">
        <v>0</v>
      </c>
      <c r="CM275" s="241">
        <v>0</v>
      </c>
      <c r="CN275" s="242">
        <v>0</v>
      </c>
      <c r="CO275" s="242">
        <v>0</v>
      </c>
      <c r="CP275" s="243">
        <v>0</v>
      </c>
      <c r="CQ275" s="1">
        <v>0</v>
      </c>
      <c r="CR275" s="1">
        <v>0</v>
      </c>
      <c r="CS275" s="1">
        <v>0</v>
      </c>
      <c r="CT275" s="1">
        <v>0</v>
      </c>
      <c r="CU275" s="1">
        <v>0</v>
      </c>
      <c r="CV275" s="1">
        <v>0</v>
      </c>
      <c r="CW275" s="1">
        <v>0</v>
      </c>
      <c r="CX275" s="1">
        <v>0</v>
      </c>
      <c r="CY275" s="1">
        <v>0</v>
      </c>
      <c r="CZ275" s="1">
        <v>0</v>
      </c>
      <c r="DA275" s="1">
        <v>0</v>
      </c>
      <c r="DB275" s="1">
        <v>0</v>
      </c>
      <c r="DC275" s="1">
        <v>0</v>
      </c>
      <c r="DD275" s="1">
        <v>0</v>
      </c>
      <c r="DE275" s="1">
        <v>0</v>
      </c>
      <c r="DF275" s="1">
        <v>0</v>
      </c>
      <c r="DG275" s="1">
        <v>0</v>
      </c>
      <c r="DH275" s="1">
        <v>0</v>
      </c>
      <c r="DI275" s="1">
        <v>0</v>
      </c>
      <c r="DJ275" s="1">
        <v>0</v>
      </c>
      <c r="DK275" s="1">
        <v>0</v>
      </c>
      <c r="DL275" s="1">
        <v>0</v>
      </c>
      <c r="DM275" s="1">
        <v>0</v>
      </c>
      <c r="DN275" s="1">
        <v>0</v>
      </c>
      <c r="DO275" s="244">
        <v>0</v>
      </c>
      <c r="DP275" s="244">
        <v>0</v>
      </c>
      <c r="DQ275" s="244">
        <v>0</v>
      </c>
      <c r="DR275" s="244">
        <v>0</v>
      </c>
      <c r="DS275" s="241">
        <v>0</v>
      </c>
      <c r="DT275" s="242">
        <v>0</v>
      </c>
      <c r="DU275" s="242">
        <v>0</v>
      </c>
      <c r="DV275" s="243">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s="244">
        <v>0</v>
      </c>
      <c r="EV275" s="244">
        <v>0</v>
      </c>
      <c r="EW275" s="244">
        <v>0</v>
      </c>
      <c r="EX275" s="244">
        <v>0</v>
      </c>
      <c r="EY275" s="241">
        <v>0</v>
      </c>
      <c r="EZ275" s="242">
        <v>0</v>
      </c>
      <c r="FA275" s="242">
        <v>0</v>
      </c>
      <c r="FB275" s="243">
        <v>0</v>
      </c>
      <c r="FC275">
        <v>0</v>
      </c>
      <c r="FD275">
        <v>0</v>
      </c>
      <c r="FE275">
        <v>0</v>
      </c>
      <c r="FF275">
        <v>3</v>
      </c>
      <c r="FG275">
        <v>0</v>
      </c>
      <c r="FH275">
        <v>1500000</v>
      </c>
      <c r="FI275">
        <v>0</v>
      </c>
      <c r="FJ275">
        <v>0</v>
      </c>
      <c r="FK275">
        <v>0</v>
      </c>
      <c r="FL275">
        <v>0</v>
      </c>
      <c r="FM275">
        <v>1</v>
      </c>
      <c r="FN275">
        <v>0</v>
      </c>
      <c r="FO275">
        <v>1000000</v>
      </c>
      <c r="FP275">
        <v>3</v>
      </c>
      <c r="FQ275">
        <v>0</v>
      </c>
      <c r="FR275">
        <v>1500000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2</v>
      </c>
      <c r="GN275">
        <v>0</v>
      </c>
      <c r="GO275">
        <v>3</v>
      </c>
      <c r="GP275">
        <v>1500</v>
      </c>
      <c r="GQ275">
        <v>3</v>
      </c>
      <c r="GR275">
        <v>0</v>
      </c>
      <c r="GS275">
        <v>0</v>
      </c>
      <c r="GT275">
        <v>1500</v>
      </c>
      <c r="GU275">
        <v>4246</v>
      </c>
      <c r="GV275">
        <v>0</v>
      </c>
      <c r="GW275">
        <v>31</v>
      </c>
      <c r="GX275">
        <v>11078</v>
      </c>
      <c r="GY275">
        <v>0</v>
      </c>
      <c r="GZ275">
        <v>0</v>
      </c>
      <c r="HA275">
        <v>0</v>
      </c>
      <c r="HB275">
        <v>0</v>
      </c>
      <c r="HC275">
        <v>0</v>
      </c>
      <c r="HD275">
        <v>0</v>
      </c>
      <c r="HE275">
        <v>0</v>
      </c>
      <c r="HF275">
        <v>0</v>
      </c>
      <c r="HG275">
        <v>0</v>
      </c>
      <c r="HH275">
        <v>0</v>
      </c>
      <c r="HI275">
        <v>0</v>
      </c>
      <c r="HJ275">
        <v>0</v>
      </c>
      <c r="HK275">
        <v>0</v>
      </c>
      <c r="HL275">
        <v>6</v>
      </c>
      <c r="HM275">
        <v>5</v>
      </c>
      <c r="HN275">
        <v>0</v>
      </c>
      <c r="HO275">
        <v>0</v>
      </c>
      <c r="HP275">
        <v>0</v>
      </c>
      <c r="HQ275" s="139">
        <v>3</v>
      </c>
      <c r="HR275" s="140">
        <v>2</v>
      </c>
      <c r="HS275" s="140">
        <v>0</v>
      </c>
      <c r="HT275" s="140">
        <v>0</v>
      </c>
      <c r="HU275" s="140">
        <v>0</v>
      </c>
      <c r="HV275" s="139">
        <v>0</v>
      </c>
      <c r="HW275" s="140">
        <v>0</v>
      </c>
      <c r="HX275" s="140">
        <v>0</v>
      </c>
      <c r="HY275" s="140">
        <v>0</v>
      </c>
      <c r="HZ275" s="140">
        <v>0</v>
      </c>
      <c r="IA275" s="139">
        <v>0</v>
      </c>
      <c r="IB275" s="140">
        <v>0</v>
      </c>
      <c r="IC275" s="140">
        <v>0</v>
      </c>
      <c r="ID275" s="140">
        <v>0</v>
      </c>
      <c r="IE275" s="140">
        <v>0</v>
      </c>
      <c r="IF275" s="139">
        <v>9</v>
      </c>
      <c r="IG275" s="140">
        <v>7</v>
      </c>
      <c r="IH275" s="140">
        <v>0</v>
      </c>
      <c r="II275" s="140">
        <v>0</v>
      </c>
      <c r="IJ275" s="140">
        <v>0</v>
      </c>
      <c r="IK275" s="140">
        <v>0</v>
      </c>
      <c r="IL275" s="140">
        <v>0</v>
      </c>
      <c r="IM275" s="140">
        <v>0</v>
      </c>
      <c r="IN275" s="139">
        <v>0</v>
      </c>
      <c r="IO275" s="140">
        <v>0</v>
      </c>
      <c r="IP275" s="140">
        <v>0</v>
      </c>
      <c r="IQ275" s="140">
        <v>0</v>
      </c>
      <c r="IR275" s="141">
        <v>0</v>
      </c>
      <c r="IS275" s="139">
        <v>0</v>
      </c>
      <c r="IT275" s="141">
        <v>1</v>
      </c>
      <c r="IU275" s="141">
        <v>11</v>
      </c>
      <c r="IV275" s="141">
        <v>5</v>
      </c>
      <c r="IW275" s="180">
        <v>16</v>
      </c>
      <c r="IX275" s="182">
        <v>6.25E-2</v>
      </c>
      <c r="IY275" s="182">
        <v>0</v>
      </c>
      <c r="IZ275" s="183">
        <v>0</v>
      </c>
      <c r="JA275" s="140">
        <v>0</v>
      </c>
      <c r="JB275" s="140">
        <v>0</v>
      </c>
      <c r="JC275" s="1" t="s">
        <v>427</v>
      </c>
      <c r="JD275" s="1" t="s">
        <v>427</v>
      </c>
      <c r="JE275" s="1" t="s">
        <v>427</v>
      </c>
      <c r="JF275" s="1" t="s">
        <v>427</v>
      </c>
      <c r="JG275" s="1">
        <v>0</v>
      </c>
      <c r="JH275" s="1">
        <v>0</v>
      </c>
      <c r="JI275" s="284"/>
      <c r="JM275" s="261"/>
      <c r="JN275" s="262"/>
      <c r="JO275" s="284"/>
      <c r="JP275" s="284"/>
    </row>
    <row r="276" spans="1:276" x14ac:dyDescent="0.25">
      <c r="A276" s="2">
        <f>IF(OR('Table 1'!$L$2="All Regions",'Table 1'!$L$2=" "), 1,IF('Table 1'!$L$2='DATA TEMPLATE 1617'!L276,1,0))</f>
        <v>1</v>
      </c>
      <c r="B276" s="2">
        <f>IF(OR('Table 1'!$L$3="All Disciplines",'Table 1'!$L$3=" "), 1,IF('Table 1'!$L$3='DATA TEMPLATE 1617'!M276,1,0))</f>
        <v>1</v>
      </c>
      <c r="C276" s="2">
        <f>IF(OR('Table 1'!$L$4="All Organisations",'Table 1'!$L$4=" "), 1,IF('Table 1'!$L$4='DATA TEMPLATE 1617'!N276,1,0))</f>
        <v>1</v>
      </c>
      <c r="D276" s="2">
        <f t="shared" si="11"/>
        <v>3</v>
      </c>
      <c r="E276" s="236">
        <f>IF('Table 2'!$L$2="All Diverse Led",$IZ276,IF('Table 2'!$L$2='DATA TEMPLATE 1617'!JG276,4,0))</f>
        <v>0</v>
      </c>
      <c r="F276" s="236">
        <f>IF('Table 2'!$L$2="All Diverse Led",$IZ276,IF('Table 2'!$L$2='DATA TEMPLATE 1617'!JH276,4,0))</f>
        <v>0</v>
      </c>
      <c r="G276" s="237">
        <f t="shared" si="12"/>
        <v>0</v>
      </c>
      <c r="H276" s="1" t="s">
        <v>471</v>
      </c>
      <c r="I276" s="1">
        <v>0</v>
      </c>
      <c r="J276" s="1" t="b">
        <v>0</v>
      </c>
      <c r="K276" s="284">
        <v>274</v>
      </c>
      <c r="L276" t="s">
        <v>446</v>
      </c>
      <c r="M276" t="s">
        <v>437</v>
      </c>
      <c r="N276" s="323" t="s">
        <v>460</v>
      </c>
      <c r="O276" s="76">
        <v>1510665</v>
      </c>
      <c r="P276" s="76">
        <v>604066</v>
      </c>
      <c r="Q276" s="76">
        <v>88262</v>
      </c>
      <c r="R276" s="76">
        <v>248250</v>
      </c>
      <c r="S276" s="76">
        <v>0</v>
      </c>
      <c r="T276" s="76">
        <v>2451243</v>
      </c>
      <c r="U276">
        <v>1956725</v>
      </c>
      <c r="V276">
        <v>102599</v>
      </c>
      <c r="W276">
        <v>20339</v>
      </c>
      <c r="X276">
        <v>21707</v>
      </c>
      <c r="Y276">
        <v>7000</v>
      </c>
      <c r="AB276">
        <v>243916</v>
      </c>
      <c r="AC276">
        <v>83175</v>
      </c>
      <c r="AD276">
        <v>2435461</v>
      </c>
      <c r="AE276" s="1">
        <v>300</v>
      </c>
      <c r="AF276" s="1">
        <v>224</v>
      </c>
      <c r="AG276" s="1">
        <v>83687</v>
      </c>
      <c r="AH276" s="1">
        <v>0</v>
      </c>
      <c r="AI276" s="1">
        <v>0</v>
      </c>
      <c r="AJ276" s="1">
        <v>0</v>
      </c>
      <c r="AK276" s="1">
        <v>0</v>
      </c>
      <c r="AL276" s="1">
        <v>0</v>
      </c>
      <c r="AM276" s="1">
        <v>0</v>
      </c>
      <c r="AN276" s="1">
        <v>0</v>
      </c>
      <c r="AO276" s="1">
        <v>0</v>
      </c>
      <c r="AP276" s="1">
        <v>0</v>
      </c>
      <c r="AQ276" s="1">
        <v>0</v>
      </c>
      <c r="AR276" s="1">
        <v>0</v>
      </c>
      <c r="AS276" s="1">
        <v>0</v>
      </c>
      <c r="AT276" s="1">
        <v>0</v>
      </c>
      <c r="AU276" s="1">
        <v>0</v>
      </c>
      <c r="AV276" s="1">
        <v>0</v>
      </c>
      <c r="AW276" s="1">
        <v>0</v>
      </c>
      <c r="AX276" s="1">
        <v>0</v>
      </c>
      <c r="AY276" s="1">
        <v>0</v>
      </c>
      <c r="AZ276" s="1">
        <v>0</v>
      </c>
      <c r="BA276" s="1">
        <v>0</v>
      </c>
      <c r="BB276" s="1">
        <v>0</v>
      </c>
      <c r="BC276" s="3">
        <v>0</v>
      </c>
      <c r="BD276" s="3">
        <v>0</v>
      </c>
      <c r="BE276" s="3">
        <v>0</v>
      </c>
      <c r="BF276" s="3">
        <v>0</v>
      </c>
      <c r="BG276" s="241">
        <v>0</v>
      </c>
      <c r="BH276" s="242">
        <v>0</v>
      </c>
      <c r="BI276" s="242">
        <v>0</v>
      </c>
      <c r="BJ276" s="243">
        <v>0</v>
      </c>
      <c r="BK276">
        <v>0</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s="244">
        <v>0</v>
      </c>
      <c r="CJ276" s="244">
        <v>0</v>
      </c>
      <c r="CK276" s="244">
        <v>0</v>
      </c>
      <c r="CL276" s="244">
        <v>0</v>
      </c>
      <c r="CM276" s="241">
        <v>0</v>
      </c>
      <c r="CN276" s="242">
        <v>0</v>
      </c>
      <c r="CO276" s="242">
        <v>0</v>
      </c>
      <c r="CP276" s="243">
        <v>0</v>
      </c>
      <c r="CQ276" s="1">
        <v>0</v>
      </c>
      <c r="CR276" s="1">
        <v>0</v>
      </c>
      <c r="CS276" s="1">
        <v>0</v>
      </c>
      <c r="CT276" s="1">
        <v>0</v>
      </c>
      <c r="CU276" s="1">
        <v>0</v>
      </c>
      <c r="CV276" s="1">
        <v>0</v>
      </c>
      <c r="CW276" s="1">
        <v>0</v>
      </c>
      <c r="CX276" s="1">
        <v>0</v>
      </c>
      <c r="CY276" s="1">
        <v>0</v>
      </c>
      <c r="CZ276" s="1">
        <v>0</v>
      </c>
      <c r="DA276" s="1">
        <v>0</v>
      </c>
      <c r="DB276" s="1">
        <v>0</v>
      </c>
      <c r="DC276" s="1">
        <v>0</v>
      </c>
      <c r="DD276" s="1">
        <v>0</v>
      </c>
      <c r="DE276" s="1">
        <v>0</v>
      </c>
      <c r="DF276" s="1">
        <v>0</v>
      </c>
      <c r="DG276" s="1">
        <v>0</v>
      </c>
      <c r="DH276" s="1">
        <v>0</v>
      </c>
      <c r="DI276" s="1">
        <v>0</v>
      </c>
      <c r="DJ276" s="1">
        <v>0</v>
      </c>
      <c r="DK276" s="1">
        <v>0</v>
      </c>
      <c r="DL276" s="1">
        <v>0</v>
      </c>
      <c r="DM276" s="1">
        <v>0</v>
      </c>
      <c r="DN276" s="1">
        <v>0</v>
      </c>
      <c r="DO276" s="244">
        <v>0</v>
      </c>
      <c r="DP276" s="244">
        <v>0</v>
      </c>
      <c r="DQ276" s="244">
        <v>0</v>
      </c>
      <c r="DR276" s="244">
        <v>0</v>
      </c>
      <c r="DS276" s="241">
        <v>0</v>
      </c>
      <c r="DT276" s="242">
        <v>0</v>
      </c>
      <c r="DU276" s="242">
        <v>0</v>
      </c>
      <c r="DV276" s="243">
        <v>0</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s="244">
        <v>0</v>
      </c>
      <c r="EV276" s="244">
        <v>0</v>
      </c>
      <c r="EW276" s="244">
        <v>0</v>
      </c>
      <c r="EX276" s="244">
        <v>0</v>
      </c>
      <c r="EY276" s="241">
        <v>0</v>
      </c>
      <c r="EZ276" s="242">
        <v>0</v>
      </c>
      <c r="FA276" s="242">
        <v>0</v>
      </c>
      <c r="FB276" s="243">
        <v>0</v>
      </c>
      <c r="FC276">
        <v>0</v>
      </c>
      <c r="FD276">
        <v>0</v>
      </c>
      <c r="FE276">
        <v>0</v>
      </c>
      <c r="FF276">
        <v>0</v>
      </c>
      <c r="FG276">
        <v>0</v>
      </c>
      <c r="FH276">
        <v>0</v>
      </c>
      <c r="FI276">
        <v>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0</v>
      </c>
      <c r="GO276">
        <v>0</v>
      </c>
      <c r="GP276">
        <v>0</v>
      </c>
      <c r="GQ276">
        <v>0</v>
      </c>
      <c r="GR276">
        <v>0</v>
      </c>
      <c r="GS276">
        <v>0</v>
      </c>
      <c r="GT276">
        <v>0</v>
      </c>
      <c r="GU276">
        <v>0</v>
      </c>
      <c r="GV276">
        <v>0</v>
      </c>
      <c r="GW276">
        <v>0</v>
      </c>
      <c r="GX276">
        <v>0</v>
      </c>
      <c r="GY276">
        <v>0</v>
      </c>
      <c r="GZ276">
        <v>0</v>
      </c>
      <c r="HA276">
        <v>0</v>
      </c>
      <c r="HB276">
        <v>0</v>
      </c>
      <c r="HC276">
        <v>0</v>
      </c>
      <c r="HD276">
        <v>0</v>
      </c>
      <c r="HE276">
        <v>0</v>
      </c>
      <c r="HF276">
        <v>0</v>
      </c>
      <c r="HG276">
        <v>0</v>
      </c>
      <c r="HH276">
        <v>0</v>
      </c>
      <c r="HI276">
        <v>0</v>
      </c>
      <c r="HJ276">
        <v>0</v>
      </c>
      <c r="HK276">
        <v>0</v>
      </c>
      <c r="HL276">
        <v>5</v>
      </c>
      <c r="HM276">
        <v>9</v>
      </c>
      <c r="HN276">
        <v>0</v>
      </c>
      <c r="HO276">
        <v>0</v>
      </c>
      <c r="HP276">
        <v>0</v>
      </c>
      <c r="HQ276" s="139">
        <v>12</v>
      </c>
      <c r="HR276" s="140">
        <v>2</v>
      </c>
      <c r="HS276" s="140">
        <v>0</v>
      </c>
      <c r="HT276" s="140">
        <v>0</v>
      </c>
      <c r="HU276" s="140">
        <v>0</v>
      </c>
      <c r="HV276" s="139">
        <v>0</v>
      </c>
      <c r="HW276" s="140">
        <v>0</v>
      </c>
      <c r="HX276" s="140">
        <v>0</v>
      </c>
      <c r="HY276" s="140">
        <v>0</v>
      </c>
      <c r="HZ276" s="140">
        <v>0</v>
      </c>
      <c r="IA276" s="139">
        <v>0</v>
      </c>
      <c r="IB276" s="140">
        <v>0</v>
      </c>
      <c r="IC276" s="140">
        <v>0</v>
      </c>
      <c r="ID276" s="140">
        <v>0</v>
      </c>
      <c r="IE276" s="140">
        <v>0</v>
      </c>
      <c r="IF276" s="139">
        <v>17</v>
      </c>
      <c r="IG276" s="140">
        <v>11</v>
      </c>
      <c r="IH276" s="140">
        <v>0</v>
      </c>
      <c r="II276" s="140">
        <v>0</v>
      </c>
      <c r="IJ276" s="140">
        <v>0</v>
      </c>
      <c r="IK276" s="140">
        <v>0</v>
      </c>
      <c r="IL276" s="140">
        <v>0</v>
      </c>
      <c r="IM276" s="140">
        <v>0</v>
      </c>
      <c r="IN276" s="139">
        <v>0</v>
      </c>
      <c r="IO276" s="140">
        <v>4</v>
      </c>
      <c r="IP276" s="140">
        <v>0</v>
      </c>
      <c r="IQ276" s="140">
        <v>0</v>
      </c>
      <c r="IR276" s="141">
        <v>4</v>
      </c>
      <c r="IS276" s="139">
        <v>0</v>
      </c>
      <c r="IT276" s="141">
        <v>2</v>
      </c>
      <c r="IU276" s="141">
        <v>14</v>
      </c>
      <c r="IV276" s="141">
        <v>14</v>
      </c>
      <c r="IW276" s="180">
        <v>28</v>
      </c>
      <c r="IX276" s="182">
        <v>7.1428571428571425E-2</v>
      </c>
      <c r="IY276" s="182">
        <v>0.14285714285714285</v>
      </c>
      <c r="IZ276" s="183">
        <v>0</v>
      </c>
      <c r="JA276" s="140">
        <v>0</v>
      </c>
      <c r="JB276" s="140">
        <v>0</v>
      </c>
      <c r="JC276" s="1" t="s">
        <v>427</v>
      </c>
      <c r="JD276" s="1" t="s">
        <v>427</v>
      </c>
      <c r="JE276" s="1" t="s">
        <v>427</v>
      </c>
      <c r="JF276" s="1" t="s">
        <v>427</v>
      </c>
      <c r="JG276" s="1">
        <v>0</v>
      </c>
      <c r="JH276" s="1">
        <v>0</v>
      </c>
      <c r="JI276" s="284"/>
      <c r="JM276" s="261"/>
      <c r="JN276" s="262"/>
      <c r="JO276" s="284"/>
      <c r="JP276" s="284"/>
    </row>
    <row r="277" spans="1:276" x14ac:dyDescent="0.25">
      <c r="A277" s="2">
        <f>IF(OR('Table 1'!$L$2="All Regions",'Table 1'!$L$2=" "), 1,IF('Table 1'!$L$2='DATA TEMPLATE 1617'!L277,1,0))</f>
        <v>1</v>
      </c>
      <c r="B277" s="2">
        <f>IF(OR('Table 1'!$L$3="All Disciplines",'Table 1'!$L$3=" "), 1,IF('Table 1'!$L$3='DATA TEMPLATE 1617'!M277,1,0))</f>
        <v>1</v>
      </c>
      <c r="C277" s="2">
        <f>IF(OR('Table 1'!$L$4="All Organisations",'Table 1'!$L$4=" "), 1,IF('Table 1'!$L$4='DATA TEMPLATE 1617'!N277,1,0))</f>
        <v>1</v>
      </c>
      <c r="D277" s="2">
        <f t="shared" si="11"/>
        <v>3</v>
      </c>
      <c r="E277" s="236">
        <f>IF('Table 2'!$L$2="All Diverse Led",$IZ277,IF('Table 2'!$L$2='DATA TEMPLATE 1617'!JG277,4,0))</f>
        <v>0</v>
      </c>
      <c r="F277" s="236">
        <f>IF('Table 2'!$L$2="All Diverse Led",$IZ277,IF('Table 2'!$L$2='DATA TEMPLATE 1617'!JH277,4,0))</f>
        <v>0</v>
      </c>
      <c r="G277" s="237">
        <f t="shared" si="12"/>
        <v>0</v>
      </c>
      <c r="H277" s="1" t="s">
        <v>471</v>
      </c>
      <c r="I277" s="1">
        <v>0</v>
      </c>
      <c r="J277" s="1" t="b">
        <v>0</v>
      </c>
      <c r="K277" s="284">
        <v>275</v>
      </c>
      <c r="L277" t="s">
        <v>446</v>
      </c>
      <c r="M277" t="s">
        <v>440</v>
      </c>
      <c r="N277" s="323" t="s">
        <v>459</v>
      </c>
      <c r="O277" s="76">
        <v>94958</v>
      </c>
      <c r="P277" s="76">
        <v>103711</v>
      </c>
      <c r="Q277" s="76">
        <v>2438</v>
      </c>
      <c r="R277" s="76">
        <v>1024</v>
      </c>
      <c r="S277" s="76">
        <v>358319</v>
      </c>
      <c r="T277" s="76">
        <v>560450</v>
      </c>
      <c r="U277">
        <v>104680</v>
      </c>
      <c r="V277">
        <v>16259</v>
      </c>
      <c r="W277">
        <v>0</v>
      </c>
      <c r="X277">
        <v>0</v>
      </c>
      <c r="Y277">
        <v>0</v>
      </c>
      <c r="AB277">
        <v>420803</v>
      </c>
      <c r="AC277">
        <v>19078</v>
      </c>
      <c r="AD277">
        <v>560820</v>
      </c>
      <c r="AE277" s="1">
        <v>59</v>
      </c>
      <c r="AF277" s="1">
        <v>63</v>
      </c>
      <c r="AG277" s="1">
        <v>11188</v>
      </c>
      <c r="AH277" s="1">
        <v>0</v>
      </c>
      <c r="AI277" s="1">
        <v>0</v>
      </c>
      <c r="AJ277" s="1">
        <v>0</v>
      </c>
      <c r="AK277" s="1">
        <v>0</v>
      </c>
      <c r="AL277" s="1">
        <v>0</v>
      </c>
      <c r="AM277" s="1">
        <v>0</v>
      </c>
      <c r="AN277" s="1">
        <v>0</v>
      </c>
      <c r="AO277" s="1">
        <v>0</v>
      </c>
      <c r="AP277" s="1">
        <v>0</v>
      </c>
      <c r="AQ277" s="1">
        <v>4</v>
      </c>
      <c r="AR277" s="1">
        <v>4</v>
      </c>
      <c r="AS277" s="1">
        <v>946</v>
      </c>
      <c r="AT277" s="1">
        <v>0</v>
      </c>
      <c r="AU277" s="1">
        <v>0</v>
      </c>
      <c r="AV277" s="1">
        <v>0</v>
      </c>
      <c r="AW277" s="1">
        <v>0</v>
      </c>
      <c r="AX277" s="1">
        <v>0</v>
      </c>
      <c r="AY277" s="1">
        <v>0</v>
      </c>
      <c r="AZ277" s="1">
        <v>0</v>
      </c>
      <c r="BA277" s="1">
        <v>0</v>
      </c>
      <c r="BB277" s="1">
        <v>0</v>
      </c>
      <c r="BC277" s="3">
        <v>0</v>
      </c>
      <c r="BD277" s="3">
        <v>0</v>
      </c>
      <c r="BE277" s="3">
        <v>0</v>
      </c>
      <c r="BF277" s="3">
        <v>0</v>
      </c>
      <c r="BG277" s="241">
        <v>4</v>
      </c>
      <c r="BH277" s="242">
        <v>4</v>
      </c>
      <c r="BI277" s="242">
        <v>946</v>
      </c>
      <c r="BJ277" s="243">
        <v>0</v>
      </c>
      <c r="BK277">
        <v>13</v>
      </c>
      <c r="BL277">
        <v>158</v>
      </c>
      <c r="BM277">
        <v>15559</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s="244">
        <v>0</v>
      </c>
      <c r="CJ277" s="244">
        <v>0</v>
      </c>
      <c r="CK277" s="244">
        <v>0</v>
      </c>
      <c r="CL277" s="244">
        <v>0</v>
      </c>
      <c r="CM277" s="241">
        <v>0</v>
      </c>
      <c r="CN277" s="242">
        <v>0</v>
      </c>
      <c r="CO277" s="242">
        <v>0</v>
      </c>
      <c r="CP277" s="243">
        <v>0</v>
      </c>
      <c r="CQ277" s="1">
        <v>0</v>
      </c>
      <c r="CR277" s="1">
        <v>0</v>
      </c>
      <c r="CS277" s="1">
        <v>0</v>
      </c>
      <c r="CT277" s="1">
        <v>0</v>
      </c>
      <c r="CU277" s="1">
        <v>0</v>
      </c>
      <c r="CV277" s="1">
        <v>0</v>
      </c>
      <c r="CW277" s="1">
        <v>0</v>
      </c>
      <c r="CX277" s="1">
        <v>0</v>
      </c>
      <c r="CY277" s="1">
        <v>0</v>
      </c>
      <c r="CZ277" s="1">
        <v>0</v>
      </c>
      <c r="DA277" s="1">
        <v>0</v>
      </c>
      <c r="DB277" s="1">
        <v>0</v>
      </c>
      <c r="DC277" s="1">
        <v>0</v>
      </c>
      <c r="DD277" s="1">
        <v>0</v>
      </c>
      <c r="DE277" s="1">
        <v>0</v>
      </c>
      <c r="DF277" s="1">
        <v>0</v>
      </c>
      <c r="DG277" s="1">
        <v>0</v>
      </c>
      <c r="DH277" s="1">
        <v>0</v>
      </c>
      <c r="DI277" s="1">
        <v>0</v>
      </c>
      <c r="DJ277" s="1">
        <v>0</v>
      </c>
      <c r="DK277" s="1">
        <v>0</v>
      </c>
      <c r="DL277" s="1">
        <v>0</v>
      </c>
      <c r="DM277" s="1">
        <v>0</v>
      </c>
      <c r="DN277" s="1">
        <v>0</v>
      </c>
      <c r="DO277" s="244">
        <v>0</v>
      </c>
      <c r="DP277" s="244">
        <v>0</v>
      </c>
      <c r="DQ277" s="244">
        <v>0</v>
      </c>
      <c r="DR277" s="244">
        <v>0</v>
      </c>
      <c r="DS277" s="241">
        <v>0</v>
      </c>
      <c r="DT277" s="242">
        <v>0</v>
      </c>
      <c r="DU277" s="242">
        <v>0</v>
      </c>
      <c r="DV277" s="243">
        <v>0</v>
      </c>
      <c r="DW277">
        <v>1</v>
      </c>
      <c r="DX277">
        <v>1</v>
      </c>
      <c r="DY277">
        <v>0</v>
      </c>
      <c r="DZ277">
        <v>10500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s="244">
        <v>0</v>
      </c>
      <c r="EV277" s="244">
        <v>0</v>
      </c>
      <c r="EW277" s="244">
        <v>0</v>
      </c>
      <c r="EX277" s="244">
        <v>0</v>
      </c>
      <c r="EY277" s="241">
        <v>0</v>
      </c>
      <c r="EZ277" s="242">
        <v>0</v>
      </c>
      <c r="FA277" s="242">
        <v>0</v>
      </c>
      <c r="FB277" s="243">
        <v>0</v>
      </c>
      <c r="FC277">
        <v>0</v>
      </c>
      <c r="FD277">
        <v>0</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0</v>
      </c>
      <c r="GO277">
        <v>0</v>
      </c>
      <c r="GP277">
        <v>0</v>
      </c>
      <c r="GQ277">
        <v>0</v>
      </c>
      <c r="GR277">
        <v>0</v>
      </c>
      <c r="GS277">
        <v>0</v>
      </c>
      <c r="GT277">
        <v>0</v>
      </c>
      <c r="GU277">
        <v>0</v>
      </c>
      <c r="GV277">
        <v>0</v>
      </c>
      <c r="GW277">
        <v>0</v>
      </c>
      <c r="GX277">
        <v>0</v>
      </c>
      <c r="GY277">
        <v>0</v>
      </c>
      <c r="GZ277">
        <v>0</v>
      </c>
      <c r="HA277">
        <v>0</v>
      </c>
      <c r="HB277">
        <v>0</v>
      </c>
      <c r="HC277">
        <v>0</v>
      </c>
      <c r="HD277">
        <v>0</v>
      </c>
      <c r="HE277">
        <v>0</v>
      </c>
      <c r="HF277">
        <v>0</v>
      </c>
      <c r="HG277">
        <v>0</v>
      </c>
      <c r="HH277">
        <v>0</v>
      </c>
      <c r="HI277">
        <v>0</v>
      </c>
      <c r="HJ277">
        <v>0</v>
      </c>
      <c r="HK277">
        <v>0</v>
      </c>
      <c r="HL277">
        <v>4</v>
      </c>
      <c r="HM277">
        <v>6</v>
      </c>
      <c r="HN277">
        <v>0</v>
      </c>
      <c r="HO277">
        <v>0</v>
      </c>
      <c r="HP277">
        <v>0</v>
      </c>
      <c r="HQ277" s="139">
        <v>1</v>
      </c>
      <c r="HR277" s="140">
        <v>0</v>
      </c>
      <c r="HS277" s="140">
        <v>0</v>
      </c>
      <c r="HT277" s="140">
        <v>0</v>
      </c>
      <c r="HU277" s="140">
        <v>0</v>
      </c>
      <c r="HV277" s="139">
        <v>0</v>
      </c>
      <c r="HW277" s="140">
        <v>0</v>
      </c>
      <c r="HX277" s="140">
        <v>0</v>
      </c>
      <c r="HY277" s="140">
        <v>0</v>
      </c>
      <c r="HZ277" s="140">
        <v>0</v>
      </c>
      <c r="IA277" s="139">
        <v>0</v>
      </c>
      <c r="IB277" s="140">
        <v>0</v>
      </c>
      <c r="IC277" s="140">
        <v>0</v>
      </c>
      <c r="ID277" s="140">
        <v>0</v>
      </c>
      <c r="IE277" s="140">
        <v>0</v>
      </c>
      <c r="IF277" s="139">
        <v>5</v>
      </c>
      <c r="IG277" s="140">
        <v>6</v>
      </c>
      <c r="IH277" s="140">
        <v>0</v>
      </c>
      <c r="II277" s="140">
        <v>0</v>
      </c>
      <c r="IJ277" s="140">
        <v>0</v>
      </c>
      <c r="IK277" s="140">
        <v>0</v>
      </c>
      <c r="IL277" s="140">
        <v>0</v>
      </c>
      <c r="IM277" s="140">
        <v>0</v>
      </c>
      <c r="IN277" s="139">
        <v>0</v>
      </c>
      <c r="IO277" s="140">
        <v>0</v>
      </c>
      <c r="IP277" s="140">
        <v>0</v>
      </c>
      <c r="IQ277" s="140">
        <v>0</v>
      </c>
      <c r="IR277" s="141">
        <v>0</v>
      </c>
      <c r="IS277" s="139">
        <v>0</v>
      </c>
      <c r="IT277" s="141">
        <v>1</v>
      </c>
      <c r="IU277" s="141">
        <v>10</v>
      </c>
      <c r="IV277" s="141">
        <v>1</v>
      </c>
      <c r="IW277" s="180">
        <v>11</v>
      </c>
      <c r="IX277" s="182">
        <v>9.0909090909090912E-2</v>
      </c>
      <c r="IY277" s="182">
        <v>0</v>
      </c>
      <c r="IZ277" s="183">
        <v>0</v>
      </c>
      <c r="JA277" s="140">
        <v>0</v>
      </c>
      <c r="JB277" s="140">
        <v>0</v>
      </c>
      <c r="JC277" s="1" t="s">
        <v>427</v>
      </c>
      <c r="JD277" s="1" t="s">
        <v>427</v>
      </c>
      <c r="JE277" s="1" t="s">
        <v>427</v>
      </c>
      <c r="JF277" s="1" t="s">
        <v>427</v>
      </c>
      <c r="JG277" s="1">
        <v>0</v>
      </c>
      <c r="JH277" s="1">
        <v>0</v>
      </c>
      <c r="JI277" s="284"/>
      <c r="JM277" s="261"/>
      <c r="JN277" s="262"/>
      <c r="JO277" s="284"/>
      <c r="JP277" s="284"/>
    </row>
    <row r="278" spans="1:276" x14ac:dyDescent="0.25">
      <c r="A278" s="2">
        <f>IF(OR('Table 1'!$L$2="All Regions",'Table 1'!$L$2=" "), 1,IF('Table 1'!$L$2='DATA TEMPLATE 1617'!L278,1,0))</f>
        <v>1</v>
      </c>
      <c r="B278" s="2">
        <f>IF(OR('Table 1'!$L$3="All Disciplines",'Table 1'!$L$3=" "), 1,IF('Table 1'!$L$3='DATA TEMPLATE 1617'!M278,1,0))</f>
        <v>1</v>
      </c>
      <c r="C278" s="2">
        <f>IF(OR('Table 1'!$L$4="All Organisations",'Table 1'!$L$4=" "), 1,IF('Table 1'!$L$4='DATA TEMPLATE 1617'!N278,1,0))</f>
        <v>1</v>
      </c>
      <c r="D278" s="2">
        <f t="shared" si="11"/>
        <v>3</v>
      </c>
      <c r="E278" s="236">
        <f>IF('Table 2'!$L$2="All Diverse Led",$IZ278,IF('Table 2'!$L$2='DATA TEMPLATE 1617'!JG278,4,0))</f>
        <v>0</v>
      </c>
      <c r="F278" s="236">
        <f>IF('Table 2'!$L$2="All Diverse Led",$IZ278,IF('Table 2'!$L$2='DATA TEMPLATE 1617'!JH278,4,0))</f>
        <v>0</v>
      </c>
      <c r="G278" s="237">
        <f t="shared" si="12"/>
        <v>0</v>
      </c>
      <c r="H278" s="1" t="s">
        <v>471</v>
      </c>
      <c r="I278" s="1">
        <v>0</v>
      </c>
      <c r="J278" s="1" t="b">
        <v>0</v>
      </c>
      <c r="K278" s="284">
        <v>276</v>
      </c>
      <c r="L278" t="s">
        <v>446</v>
      </c>
      <c r="M278" t="s">
        <v>440</v>
      </c>
      <c r="N278" s="323" t="s">
        <v>458</v>
      </c>
      <c r="O278" s="76">
        <v>56583</v>
      </c>
      <c r="P278" s="76">
        <v>87398</v>
      </c>
      <c r="Q278" s="76">
        <v>16929</v>
      </c>
      <c r="R278" s="76">
        <v>36160</v>
      </c>
      <c r="S278" s="76">
        <v>25471</v>
      </c>
      <c r="T278" s="76">
        <v>222541</v>
      </c>
      <c r="U278">
        <v>93750</v>
      </c>
      <c r="V278">
        <v>6940</v>
      </c>
      <c r="W278">
        <v>0</v>
      </c>
      <c r="X278">
        <v>0</v>
      </c>
      <c r="Y278">
        <v>67316</v>
      </c>
      <c r="AB278">
        <v>7196</v>
      </c>
      <c r="AC278">
        <v>28820</v>
      </c>
      <c r="AD278">
        <v>204022</v>
      </c>
      <c r="AE278" s="1">
        <v>189</v>
      </c>
      <c r="AF278" s="1">
        <v>180</v>
      </c>
      <c r="AG278" s="1">
        <v>9101</v>
      </c>
      <c r="AH278" s="1">
        <v>105</v>
      </c>
      <c r="AI278" s="1">
        <v>0</v>
      </c>
      <c r="AJ278" s="1">
        <v>0</v>
      </c>
      <c r="AK278" s="1">
        <v>0</v>
      </c>
      <c r="AL278" s="1">
        <v>0</v>
      </c>
      <c r="AM278" s="1">
        <v>0</v>
      </c>
      <c r="AN278" s="1">
        <v>0</v>
      </c>
      <c r="AO278" s="1">
        <v>0</v>
      </c>
      <c r="AP278" s="1">
        <v>0</v>
      </c>
      <c r="AQ278" s="1">
        <v>21</v>
      </c>
      <c r="AR278" s="1">
        <v>20</v>
      </c>
      <c r="AS278" s="1">
        <v>824</v>
      </c>
      <c r="AT278" s="1">
        <v>0</v>
      </c>
      <c r="AU278" s="1">
        <v>0</v>
      </c>
      <c r="AV278" s="1">
        <v>0</v>
      </c>
      <c r="AW278" s="1">
        <v>0</v>
      </c>
      <c r="AX278" s="1">
        <v>0</v>
      </c>
      <c r="AY278" s="1">
        <v>0</v>
      </c>
      <c r="AZ278" s="1">
        <v>0</v>
      </c>
      <c r="BA278" s="1">
        <v>0</v>
      </c>
      <c r="BB278" s="1">
        <v>0</v>
      </c>
      <c r="BC278" s="3">
        <v>0</v>
      </c>
      <c r="BD278" s="3">
        <v>0</v>
      </c>
      <c r="BE278" s="3">
        <v>0</v>
      </c>
      <c r="BF278" s="3">
        <v>0</v>
      </c>
      <c r="BG278" s="241">
        <v>21</v>
      </c>
      <c r="BH278" s="242">
        <v>20</v>
      </c>
      <c r="BI278" s="242">
        <v>824</v>
      </c>
      <c r="BJ278" s="243">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s="244">
        <v>0</v>
      </c>
      <c r="CJ278" s="244">
        <v>0</v>
      </c>
      <c r="CK278" s="244">
        <v>0</v>
      </c>
      <c r="CL278" s="244">
        <v>0</v>
      </c>
      <c r="CM278" s="241">
        <v>0</v>
      </c>
      <c r="CN278" s="242">
        <v>0</v>
      </c>
      <c r="CO278" s="242">
        <v>0</v>
      </c>
      <c r="CP278" s="243">
        <v>0</v>
      </c>
      <c r="CQ278" s="1">
        <v>3</v>
      </c>
      <c r="CR278" s="1">
        <v>3</v>
      </c>
      <c r="CS278" s="1">
        <v>50</v>
      </c>
      <c r="CT278" s="1">
        <v>0</v>
      </c>
      <c r="CU278" s="1">
        <v>0</v>
      </c>
      <c r="CV278" s="1">
        <v>0</v>
      </c>
      <c r="CW278" s="1">
        <v>0</v>
      </c>
      <c r="CX278" s="1">
        <v>0</v>
      </c>
      <c r="CY278" s="1">
        <v>0</v>
      </c>
      <c r="CZ278" s="1">
        <v>0</v>
      </c>
      <c r="DA278" s="1">
        <v>0</v>
      </c>
      <c r="DB278" s="1">
        <v>0</v>
      </c>
      <c r="DC278" s="1">
        <v>0</v>
      </c>
      <c r="DD278" s="1">
        <v>0</v>
      </c>
      <c r="DE278" s="1">
        <v>0</v>
      </c>
      <c r="DF278" s="1">
        <v>0</v>
      </c>
      <c r="DG278" s="1">
        <v>0</v>
      </c>
      <c r="DH278" s="1">
        <v>0</v>
      </c>
      <c r="DI278" s="1">
        <v>0</v>
      </c>
      <c r="DJ278" s="1">
        <v>0</v>
      </c>
      <c r="DK278" s="1">
        <v>0</v>
      </c>
      <c r="DL278" s="1">
        <v>0</v>
      </c>
      <c r="DM278" s="1">
        <v>0</v>
      </c>
      <c r="DN278" s="1">
        <v>0</v>
      </c>
      <c r="DO278" s="244">
        <v>0</v>
      </c>
      <c r="DP278" s="244">
        <v>0</v>
      </c>
      <c r="DQ278" s="244">
        <v>0</v>
      </c>
      <c r="DR278" s="244">
        <v>0</v>
      </c>
      <c r="DS278" s="241">
        <v>0</v>
      </c>
      <c r="DT278" s="242">
        <v>0</v>
      </c>
      <c r="DU278" s="242">
        <v>0</v>
      </c>
      <c r="DV278" s="243">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s="244">
        <v>0</v>
      </c>
      <c r="EV278" s="244">
        <v>0</v>
      </c>
      <c r="EW278" s="244">
        <v>0</v>
      </c>
      <c r="EX278" s="244">
        <v>0</v>
      </c>
      <c r="EY278" s="241">
        <v>0</v>
      </c>
      <c r="EZ278" s="242">
        <v>0</v>
      </c>
      <c r="FA278" s="242">
        <v>0</v>
      </c>
      <c r="FB278" s="243">
        <v>0</v>
      </c>
      <c r="FC278">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0</v>
      </c>
      <c r="GO278">
        <v>0</v>
      </c>
      <c r="GP278">
        <v>0</v>
      </c>
      <c r="GQ278">
        <v>0</v>
      </c>
      <c r="GR278">
        <v>0</v>
      </c>
      <c r="GS278">
        <v>0</v>
      </c>
      <c r="GT278">
        <v>0</v>
      </c>
      <c r="GU278">
        <v>0</v>
      </c>
      <c r="GV278">
        <v>0</v>
      </c>
      <c r="GW278">
        <v>0</v>
      </c>
      <c r="GX278">
        <v>0</v>
      </c>
      <c r="GY278">
        <v>0</v>
      </c>
      <c r="GZ278">
        <v>0</v>
      </c>
      <c r="HA278">
        <v>0</v>
      </c>
      <c r="HB278">
        <v>0</v>
      </c>
      <c r="HC278">
        <v>0</v>
      </c>
      <c r="HD278">
        <v>0</v>
      </c>
      <c r="HE278">
        <v>0</v>
      </c>
      <c r="HF278">
        <v>0</v>
      </c>
      <c r="HG278">
        <v>0</v>
      </c>
      <c r="HH278">
        <v>0</v>
      </c>
      <c r="HI278">
        <v>0</v>
      </c>
      <c r="HJ278">
        <v>0</v>
      </c>
      <c r="HK278">
        <v>0</v>
      </c>
      <c r="HL278">
        <v>1</v>
      </c>
      <c r="HM278">
        <v>1</v>
      </c>
      <c r="HN278">
        <v>0</v>
      </c>
      <c r="HO278">
        <v>0</v>
      </c>
      <c r="HP278">
        <v>0</v>
      </c>
      <c r="HQ278" s="139">
        <v>4</v>
      </c>
      <c r="HR278" s="140">
        <v>1</v>
      </c>
      <c r="HS278" s="140">
        <v>0</v>
      </c>
      <c r="HT278" s="140">
        <v>0</v>
      </c>
      <c r="HU278" s="140">
        <v>0</v>
      </c>
      <c r="HV278" s="139">
        <v>0</v>
      </c>
      <c r="HW278" s="140">
        <v>0</v>
      </c>
      <c r="HX278" s="140">
        <v>0</v>
      </c>
      <c r="HY278" s="140">
        <v>0</v>
      </c>
      <c r="HZ278" s="140">
        <v>0</v>
      </c>
      <c r="IA278" s="139">
        <v>0</v>
      </c>
      <c r="IB278" s="140">
        <v>0</v>
      </c>
      <c r="IC278" s="140">
        <v>0</v>
      </c>
      <c r="ID278" s="140">
        <v>0</v>
      </c>
      <c r="IE278" s="140">
        <v>0</v>
      </c>
      <c r="IF278" s="139">
        <v>5</v>
      </c>
      <c r="IG278" s="140">
        <v>2</v>
      </c>
      <c r="IH278" s="140">
        <v>0</v>
      </c>
      <c r="II278" s="140">
        <v>0</v>
      </c>
      <c r="IJ278" s="140">
        <v>0</v>
      </c>
      <c r="IK278" s="140">
        <v>0</v>
      </c>
      <c r="IL278" s="140">
        <v>0</v>
      </c>
      <c r="IM278" s="140">
        <v>0</v>
      </c>
      <c r="IN278" s="139">
        <v>0</v>
      </c>
      <c r="IO278" s="140">
        <v>0</v>
      </c>
      <c r="IP278" s="140">
        <v>0</v>
      </c>
      <c r="IQ278" s="140">
        <v>0</v>
      </c>
      <c r="IR278" s="141">
        <v>0</v>
      </c>
      <c r="IS278" s="139">
        <v>0</v>
      </c>
      <c r="IT278" s="141">
        <v>0</v>
      </c>
      <c r="IU278" s="141">
        <v>2</v>
      </c>
      <c r="IV278" s="141">
        <v>5</v>
      </c>
      <c r="IW278" s="180">
        <v>7</v>
      </c>
      <c r="IX278" s="182">
        <v>0</v>
      </c>
      <c r="IY278" s="182">
        <v>0</v>
      </c>
      <c r="IZ278" s="183">
        <v>0</v>
      </c>
      <c r="JA278" s="140">
        <v>0</v>
      </c>
      <c r="JB278" s="140">
        <v>0</v>
      </c>
      <c r="JC278" s="1" t="s">
        <v>427</v>
      </c>
      <c r="JD278" s="1" t="s">
        <v>427</v>
      </c>
      <c r="JE278" s="1" t="s">
        <v>427</v>
      </c>
      <c r="JF278" s="1" t="s">
        <v>426</v>
      </c>
      <c r="JG278" s="1">
        <v>0</v>
      </c>
      <c r="JH278" s="1">
        <v>0</v>
      </c>
      <c r="JI278" s="284"/>
      <c r="JM278" s="261"/>
      <c r="JN278" s="262"/>
      <c r="JO278" s="284"/>
      <c r="JP278" s="284"/>
    </row>
    <row r="279" spans="1:276" x14ac:dyDescent="0.25">
      <c r="A279" s="2">
        <f>IF(OR('Table 1'!$L$2="All Regions",'Table 1'!$L$2=" "), 1,IF('Table 1'!$L$2='DATA TEMPLATE 1617'!L279,1,0))</f>
        <v>1</v>
      </c>
      <c r="B279" s="2">
        <f>IF(OR('Table 1'!$L$3="All Disciplines",'Table 1'!$L$3=" "), 1,IF('Table 1'!$L$3='DATA TEMPLATE 1617'!M279,1,0))</f>
        <v>1</v>
      </c>
      <c r="C279" s="2">
        <f>IF(OR('Table 1'!$L$4="All Organisations",'Table 1'!$L$4=" "), 1,IF('Table 1'!$L$4='DATA TEMPLATE 1617'!N279,1,0))</f>
        <v>1</v>
      </c>
      <c r="D279" s="2">
        <f t="shared" si="11"/>
        <v>3</v>
      </c>
      <c r="E279" s="236">
        <f>IF('Table 2'!$L$2="All Diverse Led",$IZ279,IF('Table 2'!$L$2='DATA TEMPLATE 1617'!JG279,4,0))</f>
        <v>0</v>
      </c>
      <c r="F279" s="236">
        <f>IF('Table 2'!$L$2="All Diverse Led",$IZ279,IF('Table 2'!$L$2='DATA TEMPLATE 1617'!JH279,4,0))</f>
        <v>0</v>
      </c>
      <c r="G279" s="237">
        <f t="shared" si="12"/>
        <v>0</v>
      </c>
      <c r="H279" s="1" t="s">
        <v>471</v>
      </c>
      <c r="I279" s="1">
        <v>0</v>
      </c>
      <c r="J279" s="1" t="b">
        <v>0</v>
      </c>
      <c r="K279" s="284">
        <v>277</v>
      </c>
      <c r="L279" t="s">
        <v>446</v>
      </c>
      <c r="M279" t="s">
        <v>437</v>
      </c>
      <c r="N279" s="323" t="s">
        <v>460</v>
      </c>
      <c r="O279" s="76">
        <v>267233</v>
      </c>
      <c r="P279" s="76">
        <v>1051585</v>
      </c>
      <c r="Q279" s="76">
        <v>365408</v>
      </c>
      <c r="R279" s="76">
        <v>132000</v>
      </c>
      <c r="S279" s="76">
        <v>41080</v>
      </c>
      <c r="T279" s="76">
        <v>1857306</v>
      </c>
      <c r="U279">
        <v>211929</v>
      </c>
      <c r="V279">
        <v>54375</v>
      </c>
      <c r="W279">
        <v>314838</v>
      </c>
      <c r="X279">
        <v>157757</v>
      </c>
      <c r="Y279">
        <v>16723</v>
      </c>
      <c r="AB279">
        <v>971725</v>
      </c>
      <c r="AC279">
        <v>446489</v>
      </c>
      <c r="AD279">
        <v>2173836</v>
      </c>
      <c r="AE279" s="1">
        <v>195</v>
      </c>
      <c r="AF279" s="1">
        <v>297</v>
      </c>
      <c r="AG279" s="1">
        <v>22959</v>
      </c>
      <c r="AH279" s="1">
        <v>3499</v>
      </c>
      <c r="AI279" s="1">
        <v>65</v>
      </c>
      <c r="AJ279" s="1">
        <v>62</v>
      </c>
      <c r="AK279" s="1">
        <v>3363</v>
      </c>
      <c r="AL279" s="1">
        <v>40</v>
      </c>
      <c r="AM279" s="1">
        <v>39</v>
      </c>
      <c r="AN279" s="1">
        <v>8</v>
      </c>
      <c r="AO279" s="1">
        <v>471</v>
      </c>
      <c r="AP279" s="1">
        <v>0</v>
      </c>
      <c r="AQ279" s="1">
        <v>195</v>
      </c>
      <c r="AR279" s="1">
        <v>297</v>
      </c>
      <c r="AS279" s="1">
        <v>22959</v>
      </c>
      <c r="AT279" s="1">
        <v>3499</v>
      </c>
      <c r="AU279" s="1">
        <v>65</v>
      </c>
      <c r="AV279" s="1">
        <v>62</v>
      </c>
      <c r="AW279" s="1">
        <v>3363</v>
      </c>
      <c r="AX279" s="1">
        <v>40</v>
      </c>
      <c r="AY279" s="1">
        <v>39</v>
      </c>
      <c r="AZ279" s="1">
        <v>8</v>
      </c>
      <c r="BA279" s="1">
        <v>471</v>
      </c>
      <c r="BB279" s="1">
        <v>0</v>
      </c>
      <c r="BC279" s="3">
        <v>104</v>
      </c>
      <c r="BD279" s="3">
        <v>70</v>
      </c>
      <c r="BE279" s="3">
        <v>3834</v>
      </c>
      <c r="BF279" s="3">
        <v>40</v>
      </c>
      <c r="BG279" s="241">
        <v>299</v>
      </c>
      <c r="BH279" s="242">
        <v>367</v>
      </c>
      <c r="BI279" s="242">
        <v>26793</v>
      </c>
      <c r="BJ279" s="243">
        <v>3539</v>
      </c>
      <c r="BK279">
        <v>6</v>
      </c>
      <c r="BL279">
        <v>297</v>
      </c>
      <c r="BM279">
        <v>0</v>
      </c>
      <c r="BN279">
        <v>69528</v>
      </c>
      <c r="BO279">
        <v>0</v>
      </c>
      <c r="BP279">
        <v>0</v>
      </c>
      <c r="BQ279">
        <v>0</v>
      </c>
      <c r="BR279">
        <v>0</v>
      </c>
      <c r="BS279">
        <v>0</v>
      </c>
      <c r="BT279">
        <v>0</v>
      </c>
      <c r="BU279">
        <v>0</v>
      </c>
      <c r="BV279">
        <v>0</v>
      </c>
      <c r="BW279">
        <v>6</v>
      </c>
      <c r="BX279">
        <v>297</v>
      </c>
      <c r="BY279">
        <v>0</v>
      </c>
      <c r="BZ279">
        <v>25030</v>
      </c>
      <c r="CA279">
        <v>0</v>
      </c>
      <c r="CB279">
        <v>0</v>
      </c>
      <c r="CC279">
        <v>0</v>
      </c>
      <c r="CD279">
        <v>0</v>
      </c>
      <c r="CE279">
        <v>0</v>
      </c>
      <c r="CF279">
        <v>0</v>
      </c>
      <c r="CG279">
        <v>0</v>
      </c>
      <c r="CH279">
        <v>0</v>
      </c>
      <c r="CI279" s="244">
        <v>0</v>
      </c>
      <c r="CJ279" s="244">
        <v>0</v>
      </c>
      <c r="CK279" s="244">
        <v>0</v>
      </c>
      <c r="CL279" s="244">
        <v>0</v>
      </c>
      <c r="CM279" s="241">
        <v>6</v>
      </c>
      <c r="CN279" s="242">
        <v>297</v>
      </c>
      <c r="CO279" s="242">
        <v>0</v>
      </c>
      <c r="CP279" s="243">
        <v>25030</v>
      </c>
      <c r="CQ279" s="1">
        <v>5</v>
      </c>
      <c r="CR279" s="1">
        <v>5</v>
      </c>
      <c r="CS279" s="1">
        <v>0</v>
      </c>
      <c r="CT279" s="1">
        <v>462</v>
      </c>
      <c r="CU279" s="1">
        <v>0</v>
      </c>
      <c r="CV279" s="1">
        <v>0</v>
      </c>
      <c r="CW279" s="1">
        <v>0</v>
      </c>
      <c r="CX279" s="1">
        <v>0</v>
      </c>
      <c r="CY279" s="1">
        <v>0</v>
      </c>
      <c r="CZ279" s="1">
        <v>0</v>
      </c>
      <c r="DA279" s="1">
        <v>0</v>
      </c>
      <c r="DB279" s="1">
        <v>0</v>
      </c>
      <c r="DC279" s="1">
        <v>0</v>
      </c>
      <c r="DD279" s="1">
        <v>5</v>
      </c>
      <c r="DE279" s="1">
        <v>0</v>
      </c>
      <c r="DF279" s="1">
        <v>462</v>
      </c>
      <c r="DG279" s="1">
        <v>0</v>
      </c>
      <c r="DH279" s="1">
        <v>0</v>
      </c>
      <c r="DI279" s="1">
        <v>0</v>
      </c>
      <c r="DJ279" s="1">
        <v>0</v>
      </c>
      <c r="DK279" s="1">
        <v>0</v>
      </c>
      <c r="DL279" s="1">
        <v>0</v>
      </c>
      <c r="DM279" s="1">
        <v>0</v>
      </c>
      <c r="DN279" s="1">
        <v>0</v>
      </c>
      <c r="DO279" s="244">
        <v>0</v>
      </c>
      <c r="DP279" s="244">
        <v>0</v>
      </c>
      <c r="DQ279" s="244">
        <v>0</v>
      </c>
      <c r="DR279" s="244">
        <v>0</v>
      </c>
      <c r="DS279" s="241">
        <v>0</v>
      </c>
      <c r="DT279" s="242">
        <v>5</v>
      </c>
      <c r="DU279" s="242">
        <v>0</v>
      </c>
      <c r="DV279" s="243">
        <v>462</v>
      </c>
      <c r="DW279">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s="244">
        <v>0</v>
      </c>
      <c r="EV279" s="244">
        <v>0</v>
      </c>
      <c r="EW279" s="244">
        <v>0</v>
      </c>
      <c r="EX279" s="244">
        <v>0</v>
      </c>
      <c r="EY279" s="241">
        <v>0</v>
      </c>
      <c r="EZ279" s="242">
        <v>0</v>
      </c>
      <c r="FA279" s="242">
        <v>0</v>
      </c>
      <c r="FB279" s="243">
        <v>0</v>
      </c>
      <c r="FC279">
        <v>0</v>
      </c>
      <c r="FD279">
        <v>0</v>
      </c>
      <c r="FE279">
        <v>0</v>
      </c>
      <c r="FF279">
        <v>0</v>
      </c>
      <c r="FG279">
        <v>0</v>
      </c>
      <c r="FH279">
        <v>0</v>
      </c>
      <c r="FI279">
        <v>17</v>
      </c>
      <c r="FJ279">
        <v>11197</v>
      </c>
      <c r="FK279">
        <v>0</v>
      </c>
      <c r="FL279">
        <v>0</v>
      </c>
      <c r="FM279">
        <v>0</v>
      </c>
      <c r="FN279">
        <v>0</v>
      </c>
      <c r="FO279">
        <v>0</v>
      </c>
      <c r="FP279">
        <v>0</v>
      </c>
      <c r="FQ279">
        <v>0</v>
      </c>
      <c r="FR279">
        <v>0</v>
      </c>
      <c r="FS279">
        <v>0</v>
      </c>
      <c r="FT279">
        <v>0</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0</v>
      </c>
      <c r="GZ279">
        <v>0</v>
      </c>
      <c r="HA279">
        <v>0</v>
      </c>
      <c r="HB279">
        <v>0</v>
      </c>
      <c r="HC279">
        <v>0</v>
      </c>
      <c r="HD279">
        <v>0</v>
      </c>
      <c r="HE279">
        <v>0</v>
      </c>
      <c r="HF279">
        <v>0</v>
      </c>
      <c r="HG279">
        <v>0</v>
      </c>
      <c r="HH279">
        <v>0</v>
      </c>
      <c r="HI279">
        <v>0</v>
      </c>
      <c r="HJ279">
        <v>0</v>
      </c>
      <c r="HK279">
        <v>0</v>
      </c>
      <c r="HL279">
        <v>9</v>
      </c>
      <c r="HM279">
        <v>8</v>
      </c>
      <c r="HN279">
        <v>0</v>
      </c>
      <c r="HO279">
        <v>0</v>
      </c>
      <c r="HP279">
        <v>0</v>
      </c>
      <c r="HQ279" s="139">
        <v>4</v>
      </c>
      <c r="HR279" s="140">
        <v>4</v>
      </c>
      <c r="HS279" s="140">
        <v>0</v>
      </c>
      <c r="HT279" s="140">
        <v>0</v>
      </c>
      <c r="HU279" s="140">
        <v>0</v>
      </c>
      <c r="HV279" s="139">
        <v>0</v>
      </c>
      <c r="HW279" s="140">
        <v>0</v>
      </c>
      <c r="HX279" s="140">
        <v>0</v>
      </c>
      <c r="HY279" s="140">
        <v>0</v>
      </c>
      <c r="HZ279" s="140">
        <v>0</v>
      </c>
      <c r="IA279" s="139">
        <v>0</v>
      </c>
      <c r="IB279" s="140">
        <v>0</v>
      </c>
      <c r="IC279" s="140">
        <v>0</v>
      </c>
      <c r="ID279" s="140">
        <v>0</v>
      </c>
      <c r="IE279" s="140">
        <v>0</v>
      </c>
      <c r="IF279" s="139">
        <v>13</v>
      </c>
      <c r="IG279" s="140">
        <v>12</v>
      </c>
      <c r="IH279" s="140">
        <v>0</v>
      </c>
      <c r="II279" s="140">
        <v>0</v>
      </c>
      <c r="IJ279" s="140">
        <v>0</v>
      </c>
      <c r="IK279" s="140">
        <v>0</v>
      </c>
      <c r="IL279" s="140">
        <v>0</v>
      </c>
      <c r="IM279" s="140">
        <v>0</v>
      </c>
      <c r="IN279" s="139">
        <v>0</v>
      </c>
      <c r="IO279" s="140">
        <v>0</v>
      </c>
      <c r="IP279" s="140">
        <v>0</v>
      </c>
      <c r="IQ279" s="140">
        <v>0</v>
      </c>
      <c r="IR279" s="141">
        <v>0</v>
      </c>
      <c r="IS279" s="139">
        <v>1</v>
      </c>
      <c r="IT279" s="141">
        <v>5</v>
      </c>
      <c r="IU279" s="141">
        <v>17</v>
      </c>
      <c r="IV279" s="141">
        <v>8</v>
      </c>
      <c r="IW279" s="180">
        <v>25</v>
      </c>
      <c r="IX279" s="182">
        <v>0.2</v>
      </c>
      <c r="IY279" s="182">
        <v>0.04</v>
      </c>
      <c r="IZ279" s="183">
        <v>0</v>
      </c>
      <c r="JA279" s="140">
        <v>0</v>
      </c>
      <c r="JB279" s="140">
        <v>0</v>
      </c>
      <c r="JC279" s="1" t="s">
        <v>427</v>
      </c>
      <c r="JD279" s="1" t="s">
        <v>427</v>
      </c>
      <c r="JE279" s="1" t="s">
        <v>427</v>
      </c>
      <c r="JF279" s="1" t="s">
        <v>427</v>
      </c>
      <c r="JG279" s="1">
        <v>0</v>
      </c>
      <c r="JH279" s="1">
        <v>0</v>
      </c>
      <c r="JI279" s="284"/>
      <c r="JM279" s="261"/>
      <c r="JN279" s="262"/>
      <c r="JO279" s="284"/>
      <c r="JP279" s="284"/>
    </row>
    <row r="280" spans="1:276" x14ac:dyDescent="0.25">
      <c r="A280" s="2">
        <f>IF(OR('Table 1'!$L$2="All Regions",'Table 1'!$L$2=" "), 1,IF('Table 1'!$L$2='DATA TEMPLATE 1617'!L280,1,0))</f>
        <v>1</v>
      </c>
      <c r="B280" s="2">
        <f>IF(OR('Table 1'!$L$3="All Disciplines",'Table 1'!$L$3=" "), 1,IF('Table 1'!$L$3='DATA TEMPLATE 1617'!M280,1,0))</f>
        <v>1</v>
      </c>
      <c r="C280" s="2">
        <f>IF(OR('Table 1'!$L$4="All Organisations",'Table 1'!$L$4=" "), 1,IF('Table 1'!$L$4='DATA TEMPLATE 1617'!N280,1,0))</f>
        <v>1</v>
      </c>
      <c r="D280" s="2">
        <f t="shared" si="11"/>
        <v>3</v>
      </c>
      <c r="E280" s="236">
        <f>IF('Table 2'!$L$2="All Diverse Led",$IZ280,IF('Table 2'!$L$2='DATA TEMPLATE 1617'!JG280,4,0))</f>
        <v>0</v>
      </c>
      <c r="F280" s="236">
        <f>IF('Table 2'!$L$2="All Diverse Led",$IZ280,IF('Table 2'!$L$2='DATA TEMPLATE 1617'!JH280,4,0))</f>
        <v>0</v>
      </c>
      <c r="G280" s="237">
        <f t="shared" si="12"/>
        <v>0</v>
      </c>
      <c r="H280" s="1" t="s">
        <v>471</v>
      </c>
      <c r="I280" s="1">
        <v>0</v>
      </c>
      <c r="J280" s="1" t="b">
        <v>0</v>
      </c>
      <c r="K280" s="284">
        <v>278</v>
      </c>
      <c r="L280" t="s">
        <v>446</v>
      </c>
      <c r="M280" t="s">
        <v>440</v>
      </c>
      <c r="N280" s="323" t="s">
        <v>458</v>
      </c>
      <c r="O280" s="76">
        <v>96971</v>
      </c>
      <c r="P280" s="76">
        <v>50613</v>
      </c>
      <c r="Q280" s="76">
        <v>26924</v>
      </c>
      <c r="R280" s="76">
        <v>9000</v>
      </c>
      <c r="S280" s="76">
        <v>34568</v>
      </c>
      <c r="T280" s="76">
        <v>218076</v>
      </c>
      <c r="U280">
        <v>75816</v>
      </c>
      <c r="V280">
        <v>10434</v>
      </c>
      <c r="W280">
        <v>46978</v>
      </c>
      <c r="X280">
        <v>48520</v>
      </c>
      <c r="Y280">
        <v>193</v>
      </c>
      <c r="AB280">
        <v>18202</v>
      </c>
      <c r="AC280">
        <v>6251</v>
      </c>
      <c r="AD280">
        <v>206394</v>
      </c>
      <c r="AE280" s="1">
        <v>13</v>
      </c>
      <c r="AF280" s="1">
        <v>13</v>
      </c>
      <c r="AG280" s="1">
        <v>435</v>
      </c>
      <c r="AH280" s="1">
        <v>5595</v>
      </c>
      <c r="AI280" s="1">
        <v>2</v>
      </c>
      <c r="AJ280" s="1">
        <v>2</v>
      </c>
      <c r="AK280" s="1">
        <v>0</v>
      </c>
      <c r="AL280" s="1">
        <v>256</v>
      </c>
      <c r="AM280" s="1">
        <v>0</v>
      </c>
      <c r="AN280" s="1">
        <v>0</v>
      </c>
      <c r="AO280" s="1">
        <v>0</v>
      </c>
      <c r="AP280" s="1">
        <v>0</v>
      </c>
      <c r="AQ280" s="1">
        <v>7</v>
      </c>
      <c r="AR280" s="1">
        <v>7</v>
      </c>
      <c r="AS280" s="1">
        <v>119</v>
      </c>
      <c r="AT280" s="1">
        <v>553</v>
      </c>
      <c r="AU280" s="1">
        <v>2</v>
      </c>
      <c r="AV280" s="1">
        <v>2</v>
      </c>
      <c r="AW280" s="1">
        <v>0</v>
      </c>
      <c r="AX280" s="1">
        <v>188</v>
      </c>
      <c r="AY280" s="1">
        <v>0</v>
      </c>
      <c r="AZ280" s="1">
        <v>0</v>
      </c>
      <c r="BA280" s="1">
        <v>0</v>
      </c>
      <c r="BB280" s="1">
        <v>0</v>
      </c>
      <c r="BC280" s="3">
        <v>2</v>
      </c>
      <c r="BD280" s="3">
        <v>2</v>
      </c>
      <c r="BE280" s="3">
        <v>0</v>
      </c>
      <c r="BF280" s="3">
        <v>256</v>
      </c>
      <c r="BG280" s="241">
        <v>9</v>
      </c>
      <c r="BH280" s="242">
        <v>9</v>
      </c>
      <c r="BI280" s="242">
        <v>119</v>
      </c>
      <c r="BJ280" s="243">
        <v>741</v>
      </c>
      <c r="BK280">
        <v>13</v>
      </c>
      <c r="BL280">
        <v>482</v>
      </c>
      <c r="BM280">
        <v>5779</v>
      </c>
      <c r="BN280">
        <v>212070</v>
      </c>
      <c r="BO280">
        <v>0</v>
      </c>
      <c r="BP280">
        <v>0</v>
      </c>
      <c r="BQ280">
        <v>0</v>
      </c>
      <c r="BR280">
        <v>0</v>
      </c>
      <c r="BS280">
        <v>0</v>
      </c>
      <c r="BT280">
        <v>0</v>
      </c>
      <c r="BU280">
        <v>0</v>
      </c>
      <c r="BV280">
        <v>0</v>
      </c>
      <c r="BW280">
        <v>0</v>
      </c>
      <c r="BX280">
        <v>42</v>
      </c>
      <c r="BY280">
        <v>1590</v>
      </c>
      <c r="BZ280">
        <v>0</v>
      </c>
      <c r="CA280">
        <v>0</v>
      </c>
      <c r="CB280">
        <v>0</v>
      </c>
      <c r="CC280">
        <v>0</v>
      </c>
      <c r="CD280">
        <v>0</v>
      </c>
      <c r="CE280">
        <v>0</v>
      </c>
      <c r="CF280">
        <v>0</v>
      </c>
      <c r="CG280">
        <v>0</v>
      </c>
      <c r="CH280">
        <v>0</v>
      </c>
      <c r="CI280" s="244">
        <v>0</v>
      </c>
      <c r="CJ280" s="244">
        <v>0</v>
      </c>
      <c r="CK280" s="244">
        <v>0</v>
      </c>
      <c r="CL280" s="244">
        <v>0</v>
      </c>
      <c r="CM280" s="241">
        <v>0</v>
      </c>
      <c r="CN280" s="242">
        <v>42</v>
      </c>
      <c r="CO280" s="242">
        <v>1590</v>
      </c>
      <c r="CP280" s="243">
        <v>0</v>
      </c>
      <c r="CQ280" s="1">
        <v>1</v>
      </c>
      <c r="CR280" s="1">
        <v>1</v>
      </c>
      <c r="CS280" s="1">
        <v>0</v>
      </c>
      <c r="CT280" s="1">
        <v>60</v>
      </c>
      <c r="CU280" s="1">
        <v>0</v>
      </c>
      <c r="CV280" s="1">
        <v>0</v>
      </c>
      <c r="CW280" s="1">
        <v>0</v>
      </c>
      <c r="CX280" s="1">
        <v>0</v>
      </c>
      <c r="CY280" s="1">
        <v>0</v>
      </c>
      <c r="CZ280" s="1">
        <v>0</v>
      </c>
      <c r="DA280" s="1">
        <v>0</v>
      </c>
      <c r="DB280" s="1">
        <v>0</v>
      </c>
      <c r="DC280" s="1">
        <v>0</v>
      </c>
      <c r="DD280" s="1">
        <v>1</v>
      </c>
      <c r="DE280" s="1">
        <v>0</v>
      </c>
      <c r="DF280" s="1">
        <v>35</v>
      </c>
      <c r="DG280" s="1">
        <v>0</v>
      </c>
      <c r="DH280" s="1">
        <v>0</v>
      </c>
      <c r="DI280" s="1">
        <v>0</v>
      </c>
      <c r="DJ280" s="1">
        <v>0</v>
      </c>
      <c r="DK280" s="1">
        <v>0</v>
      </c>
      <c r="DL280" s="1">
        <v>0</v>
      </c>
      <c r="DM280" s="1">
        <v>0</v>
      </c>
      <c r="DN280" s="1">
        <v>0</v>
      </c>
      <c r="DO280" s="244">
        <v>0</v>
      </c>
      <c r="DP280" s="244">
        <v>0</v>
      </c>
      <c r="DQ280" s="244">
        <v>0</v>
      </c>
      <c r="DR280" s="244">
        <v>0</v>
      </c>
      <c r="DS280" s="241">
        <v>0</v>
      </c>
      <c r="DT280" s="242">
        <v>1</v>
      </c>
      <c r="DU280" s="242">
        <v>0</v>
      </c>
      <c r="DV280" s="243">
        <v>35</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s="244">
        <v>0</v>
      </c>
      <c r="EV280" s="244">
        <v>0</v>
      </c>
      <c r="EW280" s="244">
        <v>0</v>
      </c>
      <c r="EX280" s="244">
        <v>0</v>
      </c>
      <c r="EY280" s="241">
        <v>0</v>
      </c>
      <c r="EZ280" s="242">
        <v>0</v>
      </c>
      <c r="FA280" s="242">
        <v>0</v>
      </c>
      <c r="FB280" s="243">
        <v>0</v>
      </c>
      <c r="FC280">
        <v>0</v>
      </c>
      <c r="FD280">
        <v>0</v>
      </c>
      <c r="FE280">
        <v>0</v>
      </c>
      <c r="FF280">
        <v>0</v>
      </c>
      <c r="FG280">
        <v>0</v>
      </c>
      <c r="FH280">
        <v>0</v>
      </c>
      <c r="FI280">
        <v>0</v>
      </c>
      <c r="FJ280">
        <v>0</v>
      </c>
      <c r="FK280">
        <v>0</v>
      </c>
      <c r="FL280">
        <v>0</v>
      </c>
      <c r="FM280">
        <v>0</v>
      </c>
      <c r="FN280">
        <v>0</v>
      </c>
      <c r="FO280">
        <v>0</v>
      </c>
      <c r="FP280">
        <v>0</v>
      </c>
      <c r="FQ280">
        <v>0</v>
      </c>
      <c r="FR280">
        <v>0</v>
      </c>
      <c r="FS280">
        <v>0</v>
      </c>
      <c r="FT280">
        <v>0</v>
      </c>
      <c r="FU280">
        <v>0</v>
      </c>
      <c r="FV280">
        <v>0</v>
      </c>
      <c r="FW280">
        <v>3</v>
      </c>
      <c r="FX280">
        <v>22</v>
      </c>
      <c r="FY280">
        <v>0</v>
      </c>
      <c r="FZ280">
        <v>0</v>
      </c>
      <c r="GA280">
        <v>3</v>
      </c>
      <c r="GB280">
        <v>18</v>
      </c>
      <c r="GC280">
        <v>0</v>
      </c>
      <c r="GD280">
        <v>0</v>
      </c>
      <c r="GE280">
        <v>0</v>
      </c>
      <c r="GF280">
        <v>0</v>
      </c>
      <c r="GG280">
        <v>0</v>
      </c>
      <c r="GH280">
        <v>0</v>
      </c>
      <c r="GI280">
        <v>0</v>
      </c>
      <c r="GJ280">
        <v>0</v>
      </c>
      <c r="GK280">
        <v>0</v>
      </c>
      <c r="GL280">
        <v>0</v>
      </c>
      <c r="GM280">
        <v>0</v>
      </c>
      <c r="GN280">
        <v>0</v>
      </c>
      <c r="GO280">
        <v>0</v>
      </c>
      <c r="GP280">
        <v>0</v>
      </c>
      <c r="GQ280">
        <v>0</v>
      </c>
      <c r="GR280">
        <v>0</v>
      </c>
      <c r="GS280">
        <v>0</v>
      </c>
      <c r="GT280">
        <v>0</v>
      </c>
      <c r="GU280">
        <v>0</v>
      </c>
      <c r="GV280">
        <v>0</v>
      </c>
      <c r="GW280">
        <v>0</v>
      </c>
      <c r="GX280">
        <v>0</v>
      </c>
      <c r="GY280">
        <v>0</v>
      </c>
      <c r="GZ280">
        <v>0</v>
      </c>
      <c r="HA280">
        <v>0</v>
      </c>
      <c r="HB280">
        <v>0</v>
      </c>
      <c r="HC280">
        <v>0</v>
      </c>
      <c r="HD280">
        <v>0</v>
      </c>
      <c r="HE280">
        <v>0</v>
      </c>
      <c r="HF280">
        <v>0</v>
      </c>
      <c r="HG280">
        <v>0</v>
      </c>
      <c r="HH280">
        <v>0</v>
      </c>
      <c r="HI280">
        <v>0</v>
      </c>
      <c r="HJ280">
        <v>0</v>
      </c>
      <c r="HK280">
        <v>0</v>
      </c>
      <c r="HL280">
        <v>4</v>
      </c>
      <c r="HM280">
        <v>3</v>
      </c>
      <c r="HN280">
        <v>0</v>
      </c>
      <c r="HO280">
        <v>0</v>
      </c>
      <c r="HP280">
        <v>0</v>
      </c>
      <c r="HQ280" s="139">
        <v>2</v>
      </c>
      <c r="HR280" s="140">
        <v>0</v>
      </c>
      <c r="HS280" s="140">
        <v>0</v>
      </c>
      <c r="HT280" s="140">
        <v>0</v>
      </c>
      <c r="HU280" s="140">
        <v>0</v>
      </c>
      <c r="HV280" s="139">
        <v>0</v>
      </c>
      <c r="HW280" s="140">
        <v>0</v>
      </c>
      <c r="HX280" s="140">
        <v>0</v>
      </c>
      <c r="HY280" s="140">
        <v>0</v>
      </c>
      <c r="HZ280" s="140">
        <v>0</v>
      </c>
      <c r="IA280" s="139">
        <v>0</v>
      </c>
      <c r="IB280" s="140">
        <v>0</v>
      </c>
      <c r="IC280" s="140">
        <v>0</v>
      </c>
      <c r="ID280" s="140">
        <v>0</v>
      </c>
      <c r="IE280" s="140">
        <v>0</v>
      </c>
      <c r="IF280" s="139">
        <v>6</v>
      </c>
      <c r="IG280" s="140">
        <v>3</v>
      </c>
      <c r="IH280" s="140">
        <v>0</v>
      </c>
      <c r="II280" s="140">
        <v>0</v>
      </c>
      <c r="IJ280" s="140">
        <v>0</v>
      </c>
      <c r="IK280" s="140">
        <v>0</v>
      </c>
      <c r="IL280" s="140">
        <v>0</v>
      </c>
      <c r="IM280" s="140">
        <v>0</v>
      </c>
      <c r="IN280" s="139">
        <v>0</v>
      </c>
      <c r="IO280" s="140">
        <v>0</v>
      </c>
      <c r="IP280" s="140">
        <v>0</v>
      </c>
      <c r="IQ280" s="140">
        <v>0</v>
      </c>
      <c r="IR280" s="141">
        <v>0</v>
      </c>
      <c r="IS280" s="139">
        <v>0</v>
      </c>
      <c r="IT280" s="141">
        <v>0</v>
      </c>
      <c r="IU280" s="141">
        <v>7</v>
      </c>
      <c r="IV280" s="141">
        <v>2</v>
      </c>
      <c r="IW280" s="180">
        <v>9</v>
      </c>
      <c r="IX280" s="182">
        <v>0</v>
      </c>
      <c r="IY280" s="182">
        <v>0</v>
      </c>
      <c r="IZ280" s="183">
        <v>0</v>
      </c>
      <c r="JA280" s="140">
        <v>0</v>
      </c>
      <c r="JB280" s="140">
        <v>0</v>
      </c>
      <c r="JC280" s="1" t="s">
        <v>427</v>
      </c>
      <c r="JD280" s="1" t="s">
        <v>427</v>
      </c>
      <c r="JE280" s="1" t="s">
        <v>427</v>
      </c>
      <c r="JF280" s="1" t="s">
        <v>426</v>
      </c>
      <c r="JG280" s="1">
        <v>0</v>
      </c>
      <c r="JH280" s="1">
        <v>0</v>
      </c>
      <c r="JI280" s="284"/>
      <c r="JM280" s="261"/>
      <c r="JN280" s="262"/>
      <c r="JO280" s="284"/>
      <c r="JP280" s="284"/>
    </row>
    <row r="281" spans="1:276" x14ac:dyDescent="0.25">
      <c r="A281" s="2">
        <f>IF(OR('Table 1'!$L$2="All Regions",'Table 1'!$L$2=" "), 1,IF('Table 1'!$L$2='DATA TEMPLATE 1617'!L281,1,0))</f>
        <v>1</v>
      </c>
      <c r="B281" s="2">
        <f>IF(OR('Table 1'!$L$3="All Disciplines",'Table 1'!$L$3=" "), 1,IF('Table 1'!$L$3='DATA TEMPLATE 1617'!M281,1,0))</f>
        <v>1</v>
      </c>
      <c r="C281" s="2">
        <f>IF(OR('Table 1'!$L$4="All Organisations",'Table 1'!$L$4=" "), 1,IF('Table 1'!$L$4='DATA TEMPLATE 1617'!N281,1,0))</f>
        <v>1</v>
      </c>
      <c r="D281" s="2">
        <f t="shared" si="11"/>
        <v>3</v>
      </c>
      <c r="E281" s="236">
        <f>IF('Table 2'!$L$2="All Diverse Led",$IZ281,IF('Table 2'!$L$2='DATA TEMPLATE 1617'!JG281,4,0))</f>
        <v>0</v>
      </c>
      <c r="F281" s="236">
        <f>IF('Table 2'!$L$2="All Diverse Led",$IZ281,IF('Table 2'!$L$2='DATA TEMPLATE 1617'!JH281,4,0))</f>
        <v>0</v>
      </c>
      <c r="G281" s="237">
        <f t="shared" si="12"/>
        <v>0</v>
      </c>
      <c r="H281" s="1" t="s">
        <v>471</v>
      </c>
      <c r="I281" s="1">
        <v>0</v>
      </c>
      <c r="J281" s="1" t="b">
        <v>0</v>
      </c>
      <c r="K281" s="284">
        <v>279</v>
      </c>
      <c r="L281" t="s">
        <v>446</v>
      </c>
      <c r="M281" t="s">
        <v>437</v>
      </c>
      <c r="N281" s="323" t="s">
        <v>460</v>
      </c>
      <c r="O281" s="76">
        <v>2213743</v>
      </c>
      <c r="P281" s="76">
        <v>936114</v>
      </c>
      <c r="Q281" s="76">
        <v>178991</v>
      </c>
      <c r="R281" s="76">
        <v>12776</v>
      </c>
      <c r="S281" s="76">
        <v>0</v>
      </c>
      <c r="T281" s="76">
        <v>3341624</v>
      </c>
      <c r="U281">
        <v>2364152</v>
      </c>
      <c r="V281">
        <v>209982</v>
      </c>
      <c r="W281">
        <v>22760</v>
      </c>
      <c r="X281">
        <v>18136</v>
      </c>
      <c r="Y281">
        <v>36500</v>
      </c>
      <c r="AB281">
        <v>554464</v>
      </c>
      <c r="AC281">
        <v>119501</v>
      </c>
      <c r="AD281">
        <v>3325495</v>
      </c>
      <c r="AE281" s="1">
        <v>89</v>
      </c>
      <c r="AF281" s="1">
        <v>515</v>
      </c>
      <c r="AG281" s="1">
        <v>98170</v>
      </c>
      <c r="AH281" s="1">
        <v>0</v>
      </c>
      <c r="AI281" s="1">
        <v>0</v>
      </c>
      <c r="AJ281" s="1">
        <v>0</v>
      </c>
      <c r="AK281" s="1">
        <v>0</v>
      </c>
      <c r="AL281" s="1">
        <v>0</v>
      </c>
      <c r="AM281" s="1">
        <v>0</v>
      </c>
      <c r="AN281" s="1">
        <v>0</v>
      </c>
      <c r="AO281" s="1">
        <v>0</v>
      </c>
      <c r="AP281" s="1">
        <v>0</v>
      </c>
      <c r="AQ281" s="1">
        <v>1</v>
      </c>
      <c r="AR281" s="1">
        <v>23</v>
      </c>
      <c r="AS281" s="1">
        <v>4882</v>
      </c>
      <c r="AT281" s="1">
        <v>0</v>
      </c>
      <c r="AU281" s="1">
        <v>0</v>
      </c>
      <c r="AV281" s="1">
        <v>0</v>
      </c>
      <c r="AW281" s="1">
        <v>0</v>
      </c>
      <c r="AX281" s="1">
        <v>0</v>
      </c>
      <c r="AY281" s="1">
        <v>0</v>
      </c>
      <c r="AZ281" s="1">
        <v>0</v>
      </c>
      <c r="BA281" s="1">
        <v>0</v>
      </c>
      <c r="BB281" s="1">
        <v>0</v>
      </c>
      <c r="BC281" s="3">
        <v>0</v>
      </c>
      <c r="BD281" s="3">
        <v>0</v>
      </c>
      <c r="BE281" s="3">
        <v>0</v>
      </c>
      <c r="BF281" s="3">
        <v>0</v>
      </c>
      <c r="BG281" s="241">
        <v>1</v>
      </c>
      <c r="BH281" s="242">
        <v>23</v>
      </c>
      <c r="BI281" s="242">
        <v>4882</v>
      </c>
      <c r="BJ281" s="243">
        <v>0</v>
      </c>
      <c r="BK281">
        <v>15</v>
      </c>
      <c r="BL281">
        <v>340</v>
      </c>
      <c r="BM281">
        <v>0</v>
      </c>
      <c r="BN281">
        <v>60000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s="244">
        <v>0</v>
      </c>
      <c r="CJ281" s="244">
        <v>0</v>
      </c>
      <c r="CK281" s="244">
        <v>0</v>
      </c>
      <c r="CL281" s="244">
        <v>0</v>
      </c>
      <c r="CM281" s="241">
        <v>0</v>
      </c>
      <c r="CN281" s="242">
        <v>0</v>
      </c>
      <c r="CO281" s="242">
        <v>0</v>
      </c>
      <c r="CP281" s="243">
        <v>0</v>
      </c>
      <c r="CQ281" s="1">
        <v>21</v>
      </c>
      <c r="CR281" s="1">
        <v>7</v>
      </c>
      <c r="CS281" s="1">
        <v>0</v>
      </c>
      <c r="CT281" s="1">
        <v>3231</v>
      </c>
      <c r="CU281" s="1">
        <v>0</v>
      </c>
      <c r="CV281" s="1">
        <v>0</v>
      </c>
      <c r="CW281" s="1">
        <v>0</v>
      </c>
      <c r="CX281" s="1">
        <v>0</v>
      </c>
      <c r="CY281" s="1">
        <v>0</v>
      </c>
      <c r="CZ281" s="1">
        <v>0</v>
      </c>
      <c r="DA281" s="1">
        <v>0</v>
      </c>
      <c r="DB281" s="1">
        <v>0</v>
      </c>
      <c r="DC281" s="1">
        <v>0</v>
      </c>
      <c r="DD281" s="1">
        <v>0</v>
      </c>
      <c r="DE281" s="1">
        <v>0</v>
      </c>
      <c r="DF281" s="1">
        <v>0</v>
      </c>
      <c r="DG281" s="1">
        <v>0</v>
      </c>
      <c r="DH281" s="1">
        <v>0</v>
      </c>
      <c r="DI281" s="1">
        <v>0</v>
      </c>
      <c r="DJ281" s="1">
        <v>0</v>
      </c>
      <c r="DK281" s="1">
        <v>0</v>
      </c>
      <c r="DL281" s="1">
        <v>0</v>
      </c>
      <c r="DM281" s="1">
        <v>0</v>
      </c>
      <c r="DN281" s="1">
        <v>0</v>
      </c>
      <c r="DO281" s="244">
        <v>0</v>
      </c>
      <c r="DP281" s="244">
        <v>0</v>
      </c>
      <c r="DQ281" s="244">
        <v>0</v>
      </c>
      <c r="DR281" s="244">
        <v>0</v>
      </c>
      <c r="DS281" s="241">
        <v>0</v>
      </c>
      <c r="DT281" s="242">
        <v>0</v>
      </c>
      <c r="DU281" s="242">
        <v>0</v>
      </c>
      <c r="DV281" s="243">
        <v>0</v>
      </c>
      <c r="DW281">
        <v>3</v>
      </c>
      <c r="DX281">
        <v>17</v>
      </c>
      <c r="DY281">
        <v>19210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s="244">
        <v>0</v>
      </c>
      <c r="EV281" s="244">
        <v>0</v>
      </c>
      <c r="EW281" s="244">
        <v>0</v>
      </c>
      <c r="EX281" s="244">
        <v>0</v>
      </c>
      <c r="EY281" s="241">
        <v>0</v>
      </c>
      <c r="EZ281" s="242">
        <v>0</v>
      </c>
      <c r="FA281" s="242">
        <v>0</v>
      </c>
      <c r="FB281" s="243">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0</v>
      </c>
      <c r="HE281">
        <v>0</v>
      </c>
      <c r="HF281">
        <v>0</v>
      </c>
      <c r="HG281">
        <v>0</v>
      </c>
      <c r="HH281">
        <v>0</v>
      </c>
      <c r="HI281">
        <v>0</v>
      </c>
      <c r="HJ281">
        <v>0</v>
      </c>
      <c r="HK281">
        <v>0</v>
      </c>
      <c r="HL281">
        <v>2</v>
      </c>
      <c r="HM281">
        <v>4</v>
      </c>
      <c r="HN281">
        <v>0</v>
      </c>
      <c r="HO281">
        <v>3</v>
      </c>
      <c r="HP281">
        <v>0</v>
      </c>
      <c r="HQ281" s="139">
        <v>0</v>
      </c>
      <c r="HR281" s="140">
        <v>3</v>
      </c>
      <c r="HS281" s="140">
        <v>0</v>
      </c>
      <c r="HT281" s="140">
        <v>0</v>
      </c>
      <c r="HU281" s="140">
        <v>0</v>
      </c>
      <c r="HV281" s="139">
        <v>0</v>
      </c>
      <c r="HW281" s="140">
        <v>0</v>
      </c>
      <c r="HX281" s="140">
        <v>0</v>
      </c>
      <c r="HY281" s="140">
        <v>0</v>
      </c>
      <c r="HZ281" s="140">
        <v>0</v>
      </c>
      <c r="IA281" s="139">
        <v>0</v>
      </c>
      <c r="IB281" s="140">
        <v>0</v>
      </c>
      <c r="IC281" s="140">
        <v>0</v>
      </c>
      <c r="ID281" s="140">
        <v>0</v>
      </c>
      <c r="IE281" s="140">
        <v>0</v>
      </c>
      <c r="IF281" s="139">
        <v>2</v>
      </c>
      <c r="IG281" s="140">
        <v>7</v>
      </c>
      <c r="IH281" s="140">
        <v>0</v>
      </c>
      <c r="II281" s="140">
        <v>3</v>
      </c>
      <c r="IJ281" s="140">
        <v>0</v>
      </c>
      <c r="IK281" s="140">
        <v>0</v>
      </c>
      <c r="IL281" s="140">
        <v>0</v>
      </c>
      <c r="IM281" s="140">
        <v>0</v>
      </c>
      <c r="IN281" s="139">
        <v>0</v>
      </c>
      <c r="IO281" s="140">
        <v>0</v>
      </c>
      <c r="IP281" s="140">
        <v>0</v>
      </c>
      <c r="IQ281" s="140">
        <v>0</v>
      </c>
      <c r="IR281" s="141">
        <v>0</v>
      </c>
      <c r="IS281" s="139">
        <v>0</v>
      </c>
      <c r="IT281" s="141">
        <v>0</v>
      </c>
      <c r="IU281" s="141">
        <v>9</v>
      </c>
      <c r="IV281" s="141">
        <v>3</v>
      </c>
      <c r="IW281" s="180">
        <v>12</v>
      </c>
      <c r="IX281" s="182">
        <v>0</v>
      </c>
      <c r="IY281" s="182">
        <v>0</v>
      </c>
      <c r="IZ281" s="183">
        <v>0</v>
      </c>
      <c r="JA281" s="140">
        <v>0</v>
      </c>
      <c r="JB281" s="140">
        <v>0</v>
      </c>
      <c r="JC281" s="1" t="s">
        <v>427</v>
      </c>
      <c r="JD281" s="1" t="s">
        <v>427</v>
      </c>
      <c r="JE281" s="1" t="s">
        <v>427</v>
      </c>
      <c r="JF281" s="1" t="s">
        <v>427</v>
      </c>
      <c r="JG281" s="1">
        <v>0</v>
      </c>
      <c r="JH281" s="1">
        <v>0</v>
      </c>
      <c r="JI281" s="284"/>
      <c r="JM281" s="261"/>
      <c r="JN281" s="262"/>
      <c r="JO281" s="284"/>
      <c r="JP281" s="284"/>
    </row>
    <row r="282" spans="1:276" x14ac:dyDescent="0.25">
      <c r="A282" s="2">
        <f>IF(OR('Table 1'!$L$2="All Regions",'Table 1'!$L$2=" "), 1,IF('Table 1'!$L$2='DATA TEMPLATE 1617'!L282,1,0))</f>
        <v>1</v>
      </c>
      <c r="B282" s="2">
        <f>IF(OR('Table 1'!$L$3="All Disciplines",'Table 1'!$L$3=" "), 1,IF('Table 1'!$L$3='DATA TEMPLATE 1617'!M282,1,0))</f>
        <v>1</v>
      </c>
      <c r="C282" s="2">
        <f>IF(OR('Table 1'!$L$4="All Organisations",'Table 1'!$L$4=" "), 1,IF('Table 1'!$L$4='DATA TEMPLATE 1617'!N282,1,0))</f>
        <v>1</v>
      </c>
      <c r="D282" s="2">
        <f t="shared" si="11"/>
        <v>3</v>
      </c>
      <c r="E282" s="236">
        <f>IF('Table 2'!$L$2="All Diverse Led",$IZ282,IF('Table 2'!$L$2='DATA TEMPLATE 1617'!JG282,4,0))</f>
        <v>0</v>
      </c>
      <c r="F282" s="236">
        <f>IF('Table 2'!$L$2="All Diverse Led",$IZ282,IF('Table 2'!$L$2='DATA TEMPLATE 1617'!JH282,4,0))</f>
        <v>0</v>
      </c>
      <c r="G282" s="237">
        <f t="shared" si="12"/>
        <v>0</v>
      </c>
      <c r="H282" s="1" t="s">
        <v>471</v>
      </c>
      <c r="I282" s="1">
        <v>0</v>
      </c>
      <c r="J282" s="1" t="b">
        <v>0</v>
      </c>
      <c r="K282" s="284">
        <v>280</v>
      </c>
      <c r="L282" t="s">
        <v>446</v>
      </c>
      <c r="M282" t="s">
        <v>440</v>
      </c>
      <c r="N282" s="323" t="s">
        <v>458</v>
      </c>
      <c r="O282" s="76">
        <v>26425</v>
      </c>
      <c r="P282" s="76">
        <v>84104</v>
      </c>
      <c r="Q282" s="76">
        <v>4400</v>
      </c>
      <c r="R282" s="76">
        <v>61161</v>
      </c>
      <c r="S282" s="76">
        <v>0</v>
      </c>
      <c r="T282" s="76">
        <v>176090</v>
      </c>
      <c r="U282">
        <v>64415</v>
      </c>
      <c r="V282">
        <v>1930</v>
      </c>
      <c r="W282">
        <v>0</v>
      </c>
      <c r="X282">
        <v>2400</v>
      </c>
      <c r="Y282">
        <v>2354</v>
      </c>
      <c r="AB282">
        <v>129297</v>
      </c>
      <c r="AC282">
        <v>0</v>
      </c>
      <c r="AD282">
        <v>200396</v>
      </c>
      <c r="AE282" s="1">
        <v>12</v>
      </c>
      <c r="AF282" s="1">
        <v>11</v>
      </c>
      <c r="AG282" s="1">
        <v>738</v>
      </c>
      <c r="AH282" s="1">
        <v>55000</v>
      </c>
      <c r="AI282" s="1">
        <v>0</v>
      </c>
      <c r="AJ282" s="1">
        <v>0</v>
      </c>
      <c r="AK282" s="1">
        <v>0</v>
      </c>
      <c r="AL282" s="1">
        <v>0</v>
      </c>
      <c r="AM282" s="1">
        <v>0</v>
      </c>
      <c r="AN282" s="1">
        <v>0</v>
      </c>
      <c r="AO282" s="1">
        <v>0</v>
      </c>
      <c r="AP282" s="1">
        <v>0</v>
      </c>
      <c r="AQ282" s="1">
        <v>0</v>
      </c>
      <c r="AR282" s="1">
        <v>0</v>
      </c>
      <c r="AS282" s="1">
        <v>0</v>
      </c>
      <c r="AT282" s="1">
        <v>0</v>
      </c>
      <c r="AU282" s="1">
        <v>0</v>
      </c>
      <c r="AV282" s="1">
        <v>0</v>
      </c>
      <c r="AW282" s="1">
        <v>0</v>
      </c>
      <c r="AX282" s="1">
        <v>0</v>
      </c>
      <c r="AY282" s="1">
        <v>0</v>
      </c>
      <c r="AZ282" s="1">
        <v>0</v>
      </c>
      <c r="BA282" s="1">
        <v>0</v>
      </c>
      <c r="BB282" s="1">
        <v>0</v>
      </c>
      <c r="BC282" s="3">
        <v>0</v>
      </c>
      <c r="BD282" s="3">
        <v>0</v>
      </c>
      <c r="BE282" s="3">
        <v>0</v>
      </c>
      <c r="BF282" s="3">
        <v>0</v>
      </c>
      <c r="BG282" s="241">
        <v>0</v>
      </c>
      <c r="BH282" s="242">
        <v>0</v>
      </c>
      <c r="BI282" s="242">
        <v>0</v>
      </c>
      <c r="BJ282" s="243">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s="244">
        <v>0</v>
      </c>
      <c r="CJ282" s="244">
        <v>0</v>
      </c>
      <c r="CK282" s="244">
        <v>0</v>
      </c>
      <c r="CL282" s="244">
        <v>0</v>
      </c>
      <c r="CM282" s="241">
        <v>0</v>
      </c>
      <c r="CN282" s="242">
        <v>0</v>
      </c>
      <c r="CO282" s="242">
        <v>0</v>
      </c>
      <c r="CP282" s="243">
        <v>0</v>
      </c>
      <c r="CQ282" s="1">
        <v>0</v>
      </c>
      <c r="CR282" s="1">
        <v>0</v>
      </c>
      <c r="CS282" s="1">
        <v>0</v>
      </c>
      <c r="CT282" s="1">
        <v>0</v>
      </c>
      <c r="CU282" s="1">
        <v>0</v>
      </c>
      <c r="CV282" s="1">
        <v>0</v>
      </c>
      <c r="CW282" s="1">
        <v>0</v>
      </c>
      <c r="CX282" s="1">
        <v>0</v>
      </c>
      <c r="CY282" s="1">
        <v>0</v>
      </c>
      <c r="CZ282" s="1">
        <v>0</v>
      </c>
      <c r="DA282" s="1">
        <v>0</v>
      </c>
      <c r="DB282" s="1">
        <v>0</v>
      </c>
      <c r="DC282" s="1">
        <v>0</v>
      </c>
      <c r="DD282" s="1">
        <v>0</v>
      </c>
      <c r="DE282" s="1">
        <v>0</v>
      </c>
      <c r="DF282" s="1">
        <v>0</v>
      </c>
      <c r="DG282" s="1">
        <v>0</v>
      </c>
      <c r="DH282" s="1">
        <v>0</v>
      </c>
      <c r="DI282" s="1">
        <v>0</v>
      </c>
      <c r="DJ282" s="1">
        <v>0</v>
      </c>
      <c r="DK282" s="1">
        <v>0</v>
      </c>
      <c r="DL282" s="1">
        <v>0</v>
      </c>
      <c r="DM282" s="1">
        <v>0</v>
      </c>
      <c r="DN282" s="1">
        <v>0</v>
      </c>
      <c r="DO282" s="244">
        <v>0</v>
      </c>
      <c r="DP282" s="244">
        <v>0</v>
      </c>
      <c r="DQ282" s="244">
        <v>0</v>
      </c>
      <c r="DR282" s="244">
        <v>0</v>
      </c>
      <c r="DS282" s="241">
        <v>0</v>
      </c>
      <c r="DT282" s="242">
        <v>0</v>
      </c>
      <c r="DU282" s="242">
        <v>0</v>
      </c>
      <c r="DV282" s="243">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s="244">
        <v>0</v>
      </c>
      <c r="EV282" s="244">
        <v>0</v>
      </c>
      <c r="EW282" s="244">
        <v>0</v>
      </c>
      <c r="EX282" s="244">
        <v>0</v>
      </c>
      <c r="EY282" s="241">
        <v>0</v>
      </c>
      <c r="EZ282" s="242">
        <v>0</v>
      </c>
      <c r="FA282" s="242">
        <v>0</v>
      </c>
      <c r="FB282" s="243">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0</v>
      </c>
      <c r="HE282">
        <v>0</v>
      </c>
      <c r="HF282">
        <v>0</v>
      </c>
      <c r="HG282">
        <v>0</v>
      </c>
      <c r="HH282">
        <v>0</v>
      </c>
      <c r="HI282">
        <v>0</v>
      </c>
      <c r="HJ282">
        <v>0</v>
      </c>
      <c r="HK282">
        <v>0</v>
      </c>
      <c r="HL282">
        <v>2</v>
      </c>
      <c r="HM282">
        <v>3</v>
      </c>
      <c r="HN282">
        <v>0</v>
      </c>
      <c r="HO282">
        <v>0</v>
      </c>
      <c r="HP282">
        <v>0</v>
      </c>
      <c r="HQ282" s="139">
        <v>1</v>
      </c>
      <c r="HR282" s="140">
        <v>1</v>
      </c>
      <c r="HS282" s="140">
        <v>0</v>
      </c>
      <c r="HT282" s="140">
        <v>0</v>
      </c>
      <c r="HU282" s="140">
        <v>0</v>
      </c>
      <c r="HV282" s="139">
        <v>0</v>
      </c>
      <c r="HW282" s="140">
        <v>0</v>
      </c>
      <c r="HX282" s="140">
        <v>0</v>
      </c>
      <c r="HY282" s="140">
        <v>0</v>
      </c>
      <c r="HZ282" s="140">
        <v>0</v>
      </c>
      <c r="IA282" s="139">
        <v>0</v>
      </c>
      <c r="IB282" s="140">
        <v>0</v>
      </c>
      <c r="IC282" s="140">
        <v>0</v>
      </c>
      <c r="ID282" s="140">
        <v>0</v>
      </c>
      <c r="IE282" s="140">
        <v>0</v>
      </c>
      <c r="IF282" s="139">
        <v>3</v>
      </c>
      <c r="IG282" s="140">
        <v>4</v>
      </c>
      <c r="IH282" s="140">
        <v>0</v>
      </c>
      <c r="II282" s="140">
        <v>0</v>
      </c>
      <c r="IJ282" s="140">
        <v>0</v>
      </c>
      <c r="IK282" s="140">
        <v>0</v>
      </c>
      <c r="IL282" s="140">
        <v>0</v>
      </c>
      <c r="IM282" s="140">
        <v>0</v>
      </c>
      <c r="IN282" s="139">
        <v>0</v>
      </c>
      <c r="IO282" s="140">
        <v>0</v>
      </c>
      <c r="IP282" s="140">
        <v>0</v>
      </c>
      <c r="IQ282" s="140">
        <v>0</v>
      </c>
      <c r="IR282" s="141">
        <v>0</v>
      </c>
      <c r="IS282" s="139">
        <v>0</v>
      </c>
      <c r="IT282" s="141">
        <v>1</v>
      </c>
      <c r="IU282" s="141">
        <v>5</v>
      </c>
      <c r="IV282" s="141">
        <v>2</v>
      </c>
      <c r="IW282" s="180">
        <v>7</v>
      </c>
      <c r="IX282" s="182">
        <v>0.14285714285714285</v>
      </c>
      <c r="IY282" s="182">
        <v>0</v>
      </c>
      <c r="IZ282" s="183">
        <v>0</v>
      </c>
      <c r="JA282" s="140">
        <v>0</v>
      </c>
      <c r="JB282" s="140">
        <v>0</v>
      </c>
      <c r="JC282" s="1" t="s">
        <v>427</v>
      </c>
      <c r="JD282" s="1" t="s">
        <v>427</v>
      </c>
      <c r="JE282" s="1" t="s">
        <v>427</v>
      </c>
      <c r="JF282" s="1" t="s">
        <v>427</v>
      </c>
      <c r="JG282" s="1">
        <v>0</v>
      </c>
      <c r="JH282" s="1">
        <v>0</v>
      </c>
      <c r="JI282" s="284"/>
      <c r="JM282" s="261"/>
      <c r="JN282" s="262"/>
      <c r="JO282" s="284"/>
      <c r="JP282" s="284"/>
    </row>
    <row r="283" spans="1:276" x14ac:dyDescent="0.25">
      <c r="A283" s="2">
        <f>IF(OR('Table 1'!$L$2="All Regions",'Table 1'!$L$2=" "), 1,IF('Table 1'!$L$2='DATA TEMPLATE 1617'!L283,1,0))</f>
        <v>1</v>
      </c>
      <c r="B283" s="2">
        <f>IF(OR('Table 1'!$L$3="All Disciplines",'Table 1'!$L$3=" "), 1,IF('Table 1'!$L$3='DATA TEMPLATE 1617'!M283,1,0))</f>
        <v>1</v>
      </c>
      <c r="C283" s="2">
        <f>IF(OR('Table 1'!$L$4="All Organisations",'Table 1'!$L$4=" "), 1,IF('Table 1'!$L$4='DATA TEMPLATE 1617'!N283,1,0))</f>
        <v>1</v>
      </c>
      <c r="D283" s="2">
        <f t="shared" si="11"/>
        <v>3</v>
      </c>
      <c r="E283" s="236">
        <f>IF('Table 2'!$L$2="All Diverse Led",$IZ283,IF('Table 2'!$L$2='DATA TEMPLATE 1617'!JG283,4,0))</f>
        <v>0</v>
      </c>
      <c r="F283" s="236">
        <f>IF('Table 2'!$L$2="All Diverse Led",$IZ283,IF('Table 2'!$L$2='DATA TEMPLATE 1617'!JH283,4,0))</f>
        <v>0</v>
      </c>
      <c r="G283" s="237">
        <f t="shared" si="12"/>
        <v>0</v>
      </c>
      <c r="H283" s="1" t="s">
        <v>471</v>
      </c>
      <c r="I283" s="1">
        <v>0</v>
      </c>
      <c r="J283" s="1" t="b">
        <v>0</v>
      </c>
      <c r="K283" s="284">
        <v>281</v>
      </c>
      <c r="L283" t="s">
        <v>446</v>
      </c>
      <c r="M283" t="s">
        <v>436</v>
      </c>
      <c r="N283" s="323" t="s">
        <v>458</v>
      </c>
      <c r="O283" s="76">
        <v>41241</v>
      </c>
      <c r="P283" s="76">
        <v>130021</v>
      </c>
      <c r="Q283" s="76">
        <v>300</v>
      </c>
      <c r="R283" s="76">
        <v>0</v>
      </c>
      <c r="S283" s="76">
        <v>625</v>
      </c>
      <c r="T283" s="76">
        <v>172187</v>
      </c>
      <c r="U283">
        <v>37976</v>
      </c>
      <c r="V283">
        <v>17609</v>
      </c>
      <c r="W283">
        <v>63916</v>
      </c>
      <c r="X283">
        <v>18133</v>
      </c>
      <c r="Y283">
        <v>5487</v>
      </c>
      <c r="AB283">
        <v>19146</v>
      </c>
      <c r="AC283">
        <v>7839</v>
      </c>
      <c r="AD283">
        <v>170106</v>
      </c>
      <c r="AE283" s="1">
        <v>0</v>
      </c>
      <c r="AF283" s="1">
        <v>0</v>
      </c>
      <c r="AG283" s="1">
        <v>0</v>
      </c>
      <c r="AH283" s="1">
        <v>0</v>
      </c>
      <c r="AI283" s="1">
        <v>0</v>
      </c>
      <c r="AJ283" s="1">
        <v>0</v>
      </c>
      <c r="AK283" s="1">
        <v>0</v>
      </c>
      <c r="AL283" s="1">
        <v>0</v>
      </c>
      <c r="AM283" s="1">
        <v>0</v>
      </c>
      <c r="AN283" s="1">
        <v>0</v>
      </c>
      <c r="AO283" s="1">
        <v>0</v>
      </c>
      <c r="AP283" s="1">
        <v>0</v>
      </c>
      <c r="AQ283" s="1">
        <v>0</v>
      </c>
      <c r="AR283" s="1">
        <v>0</v>
      </c>
      <c r="AS283" s="1">
        <v>0</v>
      </c>
      <c r="AT283" s="1">
        <v>0</v>
      </c>
      <c r="AU283" s="1">
        <v>0</v>
      </c>
      <c r="AV283" s="1">
        <v>0</v>
      </c>
      <c r="AW283" s="1">
        <v>0</v>
      </c>
      <c r="AX283" s="1">
        <v>0</v>
      </c>
      <c r="AY283" s="1">
        <v>0</v>
      </c>
      <c r="AZ283" s="1">
        <v>0</v>
      </c>
      <c r="BA283" s="1">
        <v>0</v>
      </c>
      <c r="BB283" s="1">
        <v>0</v>
      </c>
      <c r="BC283" s="3">
        <v>0</v>
      </c>
      <c r="BD283" s="3">
        <v>0</v>
      </c>
      <c r="BE283" s="3">
        <v>0</v>
      </c>
      <c r="BF283" s="3">
        <v>0</v>
      </c>
      <c r="BG283" s="241">
        <v>0</v>
      </c>
      <c r="BH283" s="242">
        <v>0</v>
      </c>
      <c r="BI283" s="242">
        <v>0</v>
      </c>
      <c r="BJ283" s="24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s="244">
        <v>0</v>
      </c>
      <c r="CJ283" s="244">
        <v>0</v>
      </c>
      <c r="CK283" s="244">
        <v>0</v>
      </c>
      <c r="CL283" s="244">
        <v>0</v>
      </c>
      <c r="CM283" s="241">
        <v>0</v>
      </c>
      <c r="CN283" s="242">
        <v>0</v>
      </c>
      <c r="CO283" s="242">
        <v>0</v>
      </c>
      <c r="CP283" s="243">
        <v>0</v>
      </c>
      <c r="CQ283" s="1">
        <v>0</v>
      </c>
      <c r="CR283" s="1">
        <v>0</v>
      </c>
      <c r="CS283" s="1">
        <v>0</v>
      </c>
      <c r="CT283" s="1">
        <v>0</v>
      </c>
      <c r="CU283" s="1">
        <v>0</v>
      </c>
      <c r="CV283" s="1">
        <v>0</v>
      </c>
      <c r="CW283" s="1">
        <v>0</v>
      </c>
      <c r="CX283" s="1">
        <v>0</v>
      </c>
      <c r="CY283" s="1">
        <v>0</v>
      </c>
      <c r="CZ283" s="1">
        <v>0</v>
      </c>
      <c r="DA283" s="1">
        <v>0</v>
      </c>
      <c r="DB283" s="1">
        <v>0</v>
      </c>
      <c r="DC283" s="1">
        <v>0</v>
      </c>
      <c r="DD283" s="1">
        <v>0</v>
      </c>
      <c r="DE283" s="1">
        <v>0</v>
      </c>
      <c r="DF283" s="1">
        <v>0</v>
      </c>
      <c r="DG283" s="1">
        <v>0</v>
      </c>
      <c r="DH283" s="1">
        <v>0</v>
      </c>
      <c r="DI283" s="1">
        <v>0</v>
      </c>
      <c r="DJ283" s="1">
        <v>0</v>
      </c>
      <c r="DK283" s="1">
        <v>0</v>
      </c>
      <c r="DL283" s="1">
        <v>0</v>
      </c>
      <c r="DM283" s="1">
        <v>0</v>
      </c>
      <c r="DN283" s="1">
        <v>0</v>
      </c>
      <c r="DO283" s="244">
        <v>0</v>
      </c>
      <c r="DP283" s="244">
        <v>0</v>
      </c>
      <c r="DQ283" s="244">
        <v>0</v>
      </c>
      <c r="DR283" s="244">
        <v>0</v>
      </c>
      <c r="DS283" s="241">
        <v>0</v>
      </c>
      <c r="DT283" s="242">
        <v>0</v>
      </c>
      <c r="DU283" s="242">
        <v>0</v>
      </c>
      <c r="DV283" s="24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s="244">
        <v>0</v>
      </c>
      <c r="EV283" s="244">
        <v>0</v>
      </c>
      <c r="EW283" s="244">
        <v>0</v>
      </c>
      <c r="EX283" s="244">
        <v>0</v>
      </c>
      <c r="EY283" s="241">
        <v>0</v>
      </c>
      <c r="EZ283" s="242">
        <v>0</v>
      </c>
      <c r="FA283" s="242">
        <v>0</v>
      </c>
      <c r="FB283" s="243">
        <v>0</v>
      </c>
      <c r="FC283">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v>0</v>
      </c>
      <c r="HD283">
        <v>0</v>
      </c>
      <c r="HE283">
        <v>0</v>
      </c>
      <c r="HF283">
        <v>0</v>
      </c>
      <c r="HG283">
        <v>0</v>
      </c>
      <c r="HH283">
        <v>0</v>
      </c>
      <c r="HI283">
        <v>0</v>
      </c>
      <c r="HJ283">
        <v>0</v>
      </c>
      <c r="HK283">
        <v>0</v>
      </c>
      <c r="HL283">
        <v>2</v>
      </c>
      <c r="HM283">
        <v>5</v>
      </c>
      <c r="HN283">
        <v>0</v>
      </c>
      <c r="HO283">
        <v>0</v>
      </c>
      <c r="HP283">
        <v>0</v>
      </c>
      <c r="HQ283" s="139">
        <v>0</v>
      </c>
      <c r="HR283" s="140">
        <v>1</v>
      </c>
      <c r="HS283" s="140">
        <v>0</v>
      </c>
      <c r="HT283" s="140">
        <v>0</v>
      </c>
      <c r="HU283" s="140">
        <v>0</v>
      </c>
      <c r="HV283" s="139">
        <v>0</v>
      </c>
      <c r="HW283" s="140">
        <v>0</v>
      </c>
      <c r="HX283" s="140">
        <v>0</v>
      </c>
      <c r="HY283" s="140">
        <v>0</v>
      </c>
      <c r="HZ283" s="140">
        <v>0</v>
      </c>
      <c r="IA283" s="139">
        <v>0</v>
      </c>
      <c r="IB283" s="140">
        <v>0</v>
      </c>
      <c r="IC283" s="140">
        <v>0</v>
      </c>
      <c r="ID283" s="140">
        <v>0</v>
      </c>
      <c r="IE283" s="140">
        <v>0</v>
      </c>
      <c r="IF283" s="139">
        <v>2</v>
      </c>
      <c r="IG283" s="140">
        <v>6</v>
      </c>
      <c r="IH283" s="140">
        <v>0</v>
      </c>
      <c r="II283" s="140">
        <v>0</v>
      </c>
      <c r="IJ283" s="140">
        <v>0</v>
      </c>
      <c r="IK283" s="140">
        <v>1</v>
      </c>
      <c r="IL283" s="140">
        <v>0</v>
      </c>
      <c r="IM283" s="140">
        <v>0</v>
      </c>
      <c r="IN283" s="139">
        <v>1</v>
      </c>
      <c r="IO283" s="140">
        <v>0</v>
      </c>
      <c r="IP283" s="140">
        <v>0</v>
      </c>
      <c r="IQ283" s="140">
        <v>0</v>
      </c>
      <c r="IR283" s="141">
        <v>0</v>
      </c>
      <c r="IS283" s="139">
        <v>1</v>
      </c>
      <c r="IT283" s="141">
        <v>4</v>
      </c>
      <c r="IU283" s="141">
        <v>7</v>
      </c>
      <c r="IV283" s="141">
        <v>1</v>
      </c>
      <c r="IW283" s="180">
        <v>8</v>
      </c>
      <c r="IX283" s="182">
        <v>0.625</v>
      </c>
      <c r="IY283" s="182">
        <v>0.125</v>
      </c>
      <c r="IZ283" s="183">
        <v>0</v>
      </c>
      <c r="JA283" s="140">
        <v>0</v>
      </c>
      <c r="JB283" s="140">
        <v>0</v>
      </c>
      <c r="JC283" s="1" t="s">
        <v>427</v>
      </c>
      <c r="JD283" s="1" t="s">
        <v>427</v>
      </c>
      <c r="JE283" s="1" t="s">
        <v>427</v>
      </c>
      <c r="JF283" s="1" t="s">
        <v>427</v>
      </c>
      <c r="JG283" s="1">
        <v>0</v>
      </c>
      <c r="JH283" s="1">
        <v>0</v>
      </c>
      <c r="JI283" s="284"/>
      <c r="JM283" s="261"/>
      <c r="JN283" s="262"/>
      <c r="JO283" s="284"/>
      <c r="JP283" s="284"/>
    </row>
    <row r="284" spans="1:276" x14ac:dyDescent="0.25">
      <c r="A284" s="2">
        <f>IF(OR('Table 1'!$L$2="All Regions",'Table 1'!$L$2=" "), 1,IF('Table 1'!$L$2='DATA TEMPLATE 1617'!L284,1,0))</f>
        <v>1</v>
      </c>
      <c r="B284" s="2">
        <f>IF(OR('Table 1'!$L$3="All Disciplines",'Table 1'!$L$3=" "), 1,IF('Table 1'!$L$3='DATA TEMPLATE 1617'!M284,1,0))</f>
        <v>1</v>
      </c>
      <c r="C284" s="2">
        <f>IF(OR('Table 1'!$L$4="All Organisations",'Table 1'!$L$4=" "), 1,IF('Table 1'!$L$4='DATA TEMPLATE 1617'!N284,1,0))</f>
        <v>1</v>
      </c>
      <c r="D284" s="2">
        <f t="shared" si="11"/>
        <v>3</v>
      </c>
      <c r="E284" s="236">
        <f>IF('Table 2'!$L$2="All Diverse Led",$IZ284,IF('Table 2'!$L$2='DATA TEMPLATE 1617'!JG284,4,0))</f>
        <v>2</v>
      </c>
      <c r="F284" s="236">
        <f>IF('Table 2'!$L$2="All Diverse Led",$IZ284,IF('Table 2'!$L$2='DATA TEMPLATE 1617'!JH284,4,0))</f>
        <v>2</v>
      </c>
      <c r="G284" s="237">
        <f t="shared" si="12"/>
        <v>4</v>
      </c>
      <c r="H284" s="1" t="s">
        <v>471</v>
      </c>
      <c r="I284" s="1">
        <v>0</v>
      </c>
      <c r="J284" s="1" t="b">
        <v>0</v>
      </c>
      <c r="K284" s="284">
        <v>282</v>
      </c>
      <c r="L284" t="s">
        <v>446</v>
      </c>
      <c r="M284" t="s">
        <v>440</v>
      </c>
      <c r="N284" s="323" t="s">
        <v>459</v>
      </c>
      <c r="O284" s="76">
        <v>19844</v>
      </c>
      <c r="P284" s="76">
        <v>193052</v>
      </c>
      <c r="Q284" s="76">
        <v>43325</v>
      </c>
      <c r="R284" s="76">
        <v>52896</v>
      </c>
      <c r="S284" s="76">
        <v>154351</v>
      </c>
      <c r="T284" s="76">
        <v>463468</v>
      </c>
      <c r="U284">
        <v>249121</v>
      </c>
      <c r="V284">
        <v>10699</v>
      </c>
      <c r="W284">
        <v>0</v>
      </c>
      <c r="X284">
        <v>2550</v>
      </c>
      <c r="Y284">
        <v>11095</v>
      </c>
      <c r="AB284">
        <v>159006</v>
      </c>
      <c r="AC284">
        <v>24528</v>
      </c>
      <c r="AD284">
        <v>456999</v>
      </c>
      <c r="AE284" s="1">
        <v>0</v>
      </c>
      <c r="AF284" s="1">
        <v>0</v>
      </c>
      <c r="AG284" s="1">
        <v>0</v>
      </c>
      <c r="AH284" s="1">
        <v>0</v>
      </c>
      <c r="AI284" s="1">
        <v>0</v>
      </c>
      <c r="AJ284" s="1">
        <v>0</v>
      </c>
      <c r="AK284" s="1">
        <v>0</v>
      </c>
      <c r="AL284" s="1">
        <v>0</v>
      </c>
      <c r="AM284" s="1">
        <v>0</v>
      </c>
      <c r="AN284" s="1">
        <v>0</v>
      </c>
      <c r="AO284" s="1">
        <v>0</v>
      </c>
      <c r="AP284" s="1">
        <v>0</v>
      </c>
      <c r="AQ284" s="1">
        <v>0</v>
      </c>
      <c r="AR284" s="1">
        <v>0</v>
      </c>
      <c r="AS284" s="1">
        <v>0</v>
      </c>
      <c r="AT284" s="1">
        <v>0</v>
      </c>
      <c r="AU284" s="1">
        <v>0</v>
      </c>
      <c r="AV284" s="1">
        <v>0</v>
      </c>
      <c r="AW284" s="1">
        <v>0</v>
      </c>
      <c r="AX284" s="1">
        <v>0</v>
      </c>
      <c r="AY284" s="1">
        <v>0</v>
      </c>
      <c r="AZ284" s="1">
        <v>0</v>
      </c>
      <c r="BA284" s="1">
        <v>0</v>
      </c>
      <c r="BB284" s="1">
        <v>0</v>
      </c>
      <c r="BC284" s="3">
        <v>0</v>
      </c>
      <c r="BD284" s="3">
        <v>0</v>
      </c>
      <c r="BE284" s="3">
        <v>0</v>
      </c>
      <c r="BF284" s="3">
        <v>0</v>
      </c>
      <c r="BG284" s="241">
        <v>0</v>
      </c>
      <c r="BH284" s="242">
        <v>0</v>
      </c>
      <c r="BI284" s="242">
        <v>0</v>
      </c>
      <c r="BJ284" s="243">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s="244">
        <v>0</v>
      </c>
      <c r="CJ284" s="244">
        <v>0</v>
      </c>
      <c r="CK284" s="244">
        <v>0</v>
      </c>
      <c r="CL284" s="244">
        <v>0</v>
      </c>
      <c r="CM284" s="241">
        <v>0</v>
      </c>
      <c r="CN284" s="242">
        <v>0</v>
      </c>
      <c r="CO284" s="242">
        <v>0</v>
      </c>
      <c r="CP284" s="243">
        <v>0</v>
      </c>
      <c r="CQ284" s="1">
        <v>0</v>
      </c>
      <c r="CR284" s="1">
        <v>0</v>
      </c>
      <c r="CS284" s="1">
        <v>0</v>
      </c>
      <c r="CT284" s="1">
        <v>0</v>
      </c>
      <c r="CU284" s="1">
        <v>0</v>
      </c>
      <c r="CV284" s="1">
        <v>0</v>
      </c>
      <c r="CW284" s="1">
        <v>0</v>
      </c>
      <c r="CX284" s="1">
        <v>0</v>
      </c>
      <c r="CY284" s="1">
        <v>0</v>
      </c>
      <c r="CZ284" s="1">
        <v>0</v>
      </c>
      <c r="DA284" s="1">
        <v>0</v>
      </c>
      <c r="DB284" s="1">
        <v>0</v>
      </c>
      <c r="DC284" s="1">
        <v>0</v>
      </c>
      <c r="DD284" s="1">
        <v>0</v>
      </c>
      <c r="DE284" s="1">
        <v>0</v>
      </c>
      <c r="DF284" s="1">
        <v>0</v>
      </c>
      <c r="DG284" s="1">
        <v>0</v>
      </c>
      <c r="DH284" s="1">
        <v>0</v>
      </c>
      <c r="DI284" s="1">
        <v>0</v>
      </c>
      <c r="DJ284" s="1">
        <v>0</v>
      </c>
      <c r="DK284" s="1">
        <v>0</v>
      </c>
      <c r="DL284" s="1">
        <v>0</v>
      </c>
      <c r="DM284" s="1">
        <v>0</v>
      </c>
      <c r="DN284" s="1">
        <v>0</v>
      </c>
      <c r="DO284" s="244">
        <v>0</v>
      </c>
      <c r="DP284" s="244">
        <v>0</v>
      </c>
      <c r="DQ284" s="244">
        <v>0</v>
      </c>
      <c r="DR284" s="244">
        <v>0</v>
      </c>
      <c r="DS284" s="241">
        <v>0</v>
      </c>
      <c r="DT284" s="242">
        <v>0</v>
      </c>
      <c r="DU284" s="242">
        <v>0</v>
      </c>
      <c r="DV284" s="243">
        <v>0</v>
      </c>
      <c r="DW284">
        <v>3</v>
      </c>
      <c r="DX284">
        <v>19</v>
      </c>
      <c r="DY284">
        <v>6883</v>
      </c>
      <c r="DZ284">
        <v>356000</v>
      </c>
      <c r="EA284">
        <v>0</v>
      </c>
      <c r="EB284">
        <v>0</v>
      </c>
      <c r="EC284">
        <v>0</v>
      </c>
      <c r="ED284">
        <v>0</v>
      </c>
      <c r="EE284">
        <v>0</v>
      </c>
      <c r="EF284">
        <v>0</v>
      </c>
      <c r="EG284">
        <v>0</v>
      </c>
      <c r="EH284">
        <v>0</v>
      </c>
      <c r="EI284">
        <v>2</v>
      </c>
      <c r="EJ284">
        <v>2</v>
      </c>
      <c r="EK284">
        <v>600</v>
      </c>
      <c r="EL284">
        <v>0</v>
      </c>
      <c r="EM284">
        <v>0</v>
      </c>
      <c r="EN284">
        <v>0</v>
      </c>
      <c r="EO284">
        <v>0</v>
      </c>
      <c r="EP284">
        <v>0</v>
      </c>
      <c r="EQ284">
        <v>0</v>
      </c>
      <c r="ER284">
        <v>0</v>
      </c>
      <c r="ES284">
        <v>0</v>
      </c>
      <c r="ET284">
        <v>0</v>
      </c>
      <c r="EU284" s="244">
        <v>0</v>
      </c>
      <c r="EV284" s="244">
        <v>0</v>
      </c>
      <c r="EW284" s="244">
        <v>0</v>
      </c>
      <c r="EX284" s="244">
        <v>0</v>
      </c>
      <c r="EY284" s="241">
        <v>2</v>
      </c>
      <c r="EZ284" s="242">
        <v>2</v>
      </c>
      <c r="FA284" s="242">
        <v>600</v>
      </c>
      <c r="FB284" s="243">
        <v>0</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1</v>
      </c>
      <c r="FX284">
        <v>100</v>
      </c>
      <c r="FY284">
        <v>0</v>
      </c>
      <c r="FZ284">
        <v>0</v>
      </c>
      <c r="GA284">
        <v>10</v>
      </c>
      <c r="GB284">
        <v>10</v>
      </c>
      <c r="GC284">
        <v>0</v>
      </c>
      <c r="GD284">
        <v>0</v>
      </c>
      <c r="GE284">
        <v>0</v>
      </c>
      <c r="GF284">
        <v>0</v>
      </c>
      <c r="GG284">
        <v>0</v>
      </c>
      <c r="GH284">
        <v>0</v>
      </c>
      <c r="GI284">
        <v>0</v>
      </c>
      <c r="GJ284">
        <v>0</v>
      </c>
      <c r="GK284">
        <v>0</v>
      </c>
      <c r="GL284">
        <v>0</v>
      </c>
      <c r="GM284">
        <v>1</v>
      </c>
      <c r="GN284">
        <v>1600</v>
      </c>
      <c r="GO284">
        <v>25</v>
      </c>
      <c r="GP284">
        <v>40000</v>
      </c>
      <c r="GQ284">
        <v>0</v>
      </c>
      <c r="GR284">
        <v>0</v>
      </c>
      <c r="GS284">
        <v>0</v>
      </c>
      <c r="GT284">
        <v>0</v>
      </c>
      <c r="GU284">
        <v>0</v>
      </c>
      <c r="GV284">
        <v>0</v>
      </c>
      <c r="GW284">
        <v>0</v>
      </c>
      <c r="GX284">
        <v>0</v>
      </c>
      <c r="GY284">
        <v>0</v>
      </c>
      <c r="GZ284">
        <v>0</v>
      </c>
      <c r="HA284">
        <v>0</v>
      </c>
      <c r="HB284">
        <v>0</v>
      </c>
      <c r="HC284">
        <v>1</v>
      </c>
      <c r="HD284">
        <v>1</v>
      </c>
      <c r="HE284">
        <v>0</v>
      </c>
      <c r="HF284">
        <v>0</v>
      </c>
      <c r="HG284">
        <v>0</v>
      </c>
      <c r="HH284">
        <v>0</v>
      </c>
      <c r="HI284">
        <v>0</v>
      </c>
      <c r="HJ284">
        <v>0</v>
      </c>
      <c r="HK284">
        <v>0</v>
      </c>
      <c r="HL284">
        <v>6</v>
      </c>
      <c r="HM284">
        <v>3</v>
      </c>
      <c r="HN284">
        <v>0</v>
      </c>
      <c r="HO284">
        <v>0</v>
      </c>
      <c r="HP284">
        <v>0</v>
      </c>
      <c r="HQ284" s="139">
        <v>0</v>
      </c>
      <c r="HR284" s="140">
        <v>1</v>
      </c>
      <c r="HS284" s="140">
        <v>0</v>
      </c>
      <c r="HT284" s="140">
        <v>0</v>
      </c>
      <c r="HU284" s="140">
        <v>0</v>
      </c>
      <c r="HV284" s="139">
        <v>0</v>
      </c>
      <c r="HW284" s="140">
        <v>0</v>
      </c>
      <c r="HX284" s="140">
        <v>0</v>
      </c>
      <c r="HY284" s="140">
        <v>0</v>
      </c>
      <c r="HZ284" s="140">
        <v>0</v>
      </c>
      <c r="IA284" s="139">
        <v>0</v>
      </c>
      <c r="IB284" s="140">
        <v>0</v>
      </c>
      <c r="IC284" s="140">
        <v>0</v>
      </c>
      <c r="ID284" s="140">
        <v>0</v>
      </c>
      <c r="IE284" s="140">
        <v>0</v>
      </c>
      <c r="IF284" s="139">
        <v>6</v>
      </c>
      <c r="IG284" s="140">
        <v>4</v>
      </c>
      <c r="IH284" s="140">
        <v>0</v>
      </c>
      <c r="II284" s="140">
        <v>0</v>
      </c>
      <c r="IJ284" s="140">
        <v>0</v>
      </c>
      <c r="IK284" s="140">
        <v>0</v>
      </c>
      <c r="IL284" s="140">
        <v>0</v>
      </c>
      <c r="IM284" s="140">
        <v>0</v>
      </c>
      <c r="IN284" s="139">
        <v>0</v>
      </c>
      <c r="IO284" s="140">
        <v>0</v>
      </c>
      <c r="IP284" s="140">
        <v>0</v>
      </c>
      <c r="IQ284" s="140">
        <v>0</v>
      </c>
      <c r="IR284" s="141">
        <v>0</v>
      </c>
      <c r="IS284" s="139">
        <v>6</v>
      </c>
      <c r="IT284" s="141">
        <v>0</v>
      </c>
      <c r="IU284" s="141">
        <v>9</v>
      </c>
      <c r="IV284" s="141">
        <v>1</v>
      </c>
      <c r="IW284" s="180">
        <v>10</v>
      </c>
      <c r="IX284" s="182">
        <v>0</v>
      </c>
      <c r="IY284" s="182">
        <v>0.6</v>
      </c>
      <c r="IZ284" s="183">
        <v>2</v>
      </c>
      <c r="JA284" s="140">
        <v>0</v>
      </c>
      <c r="JB284" s="140" t="s">
        <v>476</v>
      </c>
      <c r="JC284" s="1" t="s">
        <v>427</v>
      </c>
      <c r="JD284" s="1" t="s">
        <v>426</v>
      </c>
      <c r="JE284" s="1" t="s">
        <v>427</v>
      </c>
      <c r="JF284" s="1" t="s">
        <v>427</v>
      </c>
      <c r="JG284" s="1">
        <v>0</v>
      </c>
      <c r="JH284" s="140" t="s">
        <v>476</v>
      </c>
      <c r="JI284" s="284"/>
      <c r="JM284" s="261"/>
      <c r="JN284" s="262"/>
      <c r="JO284" s="284"/>
      <c r="JP284" s="284"/>
    </row>
    <row r="285" spans="1:276" x14ac:dyDescent="0.25">
      <c r="A285" s="2">
        <f>IF(OR('Table 1'!$L$2="All Regions",'Table 1'!$L$2=" "), 1,IF('Table 1'!$L$2='DATA TEMPLATE 1617'!L285,1,0))</f>
        <v>1</v>
      </c>
      <c r="B285" s="2">
        <f>IF(OR('Table 1'!$L$3="All Disciplines",'Table 1'!$L$3=" "), 1,IF('Table 1'!$L$3='DATA TEMPLATE 1617'!M285,1,0))</f>
        <v>1</v>
      </c>
      <c r="C285" s="2">
        <f>IF(OR('Table 1'!$L$4="All Organisations",'Table 1'!$L$4=" "), 1,IF('Table 1'!$L$4='DATA TEMPLATE 1617'!N285,1,0))</f>
        <v>1</v>
      </c>
      <c r="D285" s="2">
        <f t="shared" si="11"/>
        <v>3</v>
      </c>
      <c r="E285" s="236">
        <f>IF('Table 2'!$L$2="All Diverse Led",$IZ285,IF('Table 2'!$L$2='DATA TEMPLATE 1617'!JG285,4,0))</f>
        <v>0</v>
      </c>
      <c r="F285" s="236">
        <f>IF('Table 2'!$L$2="All Diverse Led",$IZ285,IF('Table 2'!$L$2='DATA TEMPLATE 1617'!JH285,4,0))</f>
        <v>0</v>
      </c>
      <c r="G285" s="237">
        <f t="shared" si="12"/>
        <v>0</v>
      </c>
      <c r="H285" s="1" t="s">
        <v>471</v>
      </c>
      <c r="I285" s="1">
        <v>0</v>
      </c>
      <c r="J285" s="1" t="b">
        <v>0</v>
      </c>
      <c r="K285" s="284">
        <v>283</v>
      </c>
      <c r="L285" t="s">
        <v>446</v>
      </c>
      <c r="M285" t="s">
        <v>442</v>
      </c>
      <c r="N285" s="323" t="s">
        <v>459</v>
      </c>
      <c r="O285" s="76">
        <v>440449</v>
      </c>
      <c r="P285" s="76">
        <v>120696</v>
      </c>
      <c r="Q285" s="76">
        <v>0</v>
      </c>
      <c r="R285" s="76">
        <v>0</v>
      </c>
      <c r="S285" s="76">
        <v>0</v>
      </c>
      <c r="T285" s="76">
        <v>561145</v>
      </c>
      <c r="U285">
        <v>240254</v>
      </c>
      <c r="V285">
        <v>139495</v>
      </c>
      <c r="W285">
        <v>0</v>
      </c>
      <c r="X285">
        <v>0</v>
      </c>
      <c r="Y285">
        <v>0</v>
      </c>
      <c r="AB285">
        <v>223183</v>
      </c>
      <c r="AC285">
        <v>0</v>
      </c>
      <c r="AD285">
        <v>602932</v>
      </c>
      <c r="AE285" s="1">
        <v>0</v>
      </c>
      <c r="AF285" s="1">
        <v>0</v>
      </c>
      <c r="AG285" s="1">
        <v>0</v>
      </c>
      <c r="AH285" s="1">
        <v>0</v>
      </c>
      <c r="AI285" s="1">
        <v>0</v>
      </c>
      <c r="AJ285" s="1">
        <v>0</v>
      </c>
      <c r="AK285" s="1">
        <v>0</v>
      </c>
      <c r="AL285" s="1">
        <v>0</v>
      </c>
      <c r="AM285" s="1">
        <v>0</v>
      </c>
      <c r="AN285" s="1">
        <v>0</v>
      </c>
      <c r="AO285" s="1">
        <v>0</v>
      </c>
      <c r="AP285" s="1">
        <v>0</v>
      </c>
      <c r="AQ285" s="1">
        <v>0</v>
      </c>
      <c r="AR285" s="1">
        <v>0</v>
      </c>
      <c r="AS285" s="1">
        <v>0</v>
      </c>
      <c r="AT285" s="1">
        <v>0</v>
      </c>
      <c r="AU285" s="1">
        <v>0</v>
      </c>
      <c r="AV285" s="1">
        <v>0</v>
      </c>
      <c r="AW285" s="1">
        <v>0</v>
      </c>
      <c r="AX285" s="1">
        <v>0</v>
      </c>
      <c r="AY285" s="1">
        <v>0</v>
      </c>
      <c r="AZ285" s="1">
        <v>0</v>
      </c>
      <c r="BA285" s="1">
        <v>0</v>
      </c>
      <c r="BB285" s="1">
        <v>0</v>
      </c>
      <c r="BC285" s="3">
        <v>0</v>
      </c>
      <c r="BD285" s="3">
        <v>0</v>
      </c>
      <c r="BE285" s="3">
        <v>0</v>
      </c>
      <c r="BF285" s="3">
        <v>0</v>
      </c>
      <c r="BG285" s="241">
        <v>0</v>
      </c>
      <c r="BH285" s="242">
        <v>0</v>
      </c>
      <c r="BI285" s="242">
        <v>0</v>
      </c>
      <c r="BJ285" s="243">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s="244">
        <v>0</v>
      </c>
      <c r="CJ285" s="244">
        <v>0</v>
      </c>
      <c r="CK285" s="244">
        <v>0</v>
      </c>
      <c r="CL285" s="244">
        <v>0</v>
      </c>
      <c r="CM285" s="241">
        <v>0</v>
      </c>
      <c r="CN285" s="242">
        <v>0</v>
      </c>
      <c r="CO285" s="242">
        <v>0</v>
      </c>
      <c r="CP285" s="243">
        <v>0</v>
      </c>
      <c r="CQ285" s="1">
        <v>0</v>
      </c>
      <c r="CR285" s="1">
        <v>0</v>
      </c>
      <c r="CS285" s="1">
        <v>0</v>
      </c>
      <c r="CT285" s="1">
        <v>0</v>
      </c>
      <c r="CU285" s="1">
        <v>0</v>
      </c>
      <c r="CV285" s="1">
        <v>0</v>
      </c>
      <c r="CW285" s="1">
        <v>0</v>
      </c>
      <c r="CX285" s="1">
        <v>0</v>
      </c>
      <c r="CY285" s="1">
        <v>0</v>
      </c>
      <c r="CZ285" s="1">
        <v>0</v>
      </c>
      <c r="DA285" s="1">
        <v>0</v>
      </c>
      <c r="DB285" s="1">
        <v>0</v>
      </c>
      <c r="DC285" s="1">
        <v>0</v>
      </c>
      <c r="DD285" s="1">
        <v>0</v>
      </c>
      <c r="DE285" s="1">
        <v>0</v>
      </c>
      <c r="DF285" s="1">
        <v>0</v>
      </c>
      <c r="DG285" s="1">
        <v>0</v>
      </c>
      <c r="DH285" s="1">
        <v>0</v>
      </c>
      <c r="DI285" s="1">
        <v>0</v>
      </c>
      <c r="DJ285" s="1">
        <v>0</v>
      </c>
      <c r="DK285" s="1">
        <v>0</v>
      </c>
      <c r="DL285" s="1">
        <v>0</v>
      </c>
      <c r="DM285" s="1">
        <v>0</v>
      </c>
      <c r="DN285" s="1">
        <v>0</v>
      </c>
      <c r="DO285" s="244">
        <v>0</v>
      </c>
      <c r="DP285" s="244">
        <v>0</v>
      </c>
      <c r="DQ285" s="244">
        <v>0</v>
      </c>
      <c r="DR285" s="244">
        <v>0</v>
      </c>
      <c r="DS285" s="241">
        <v>0</v>
      </c>
      <c r="DT285" s="242">
        <v>0</v>
      </c>
      <c r="DU285" s="242">
        <v>0</v>
      </c>
      <c r="DV285" s="243">
        <v>0</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s="244">
        <v>0</v>
      </c>
      <c r="EV285" s="244">
        <v>0</v>
      </c>
      <c r="EW285" s="244">
        <v>0</v>
      </c>
      <c r="EX285" s="244">
        <v>0</v>
      </c>
      <c r="EY285" s="241">
        <v>0</v>
      </c>
      <c r="EZ285" s="242">
        <v>0</v>
      </c>
      <c r="FA285" s="242">
        <v>0</v>
      </c>
      <c r="FB285" s="243">
        <v>0</v>
      </c>
      <c r="FC285">
        <v>0</v>
      </c>
      <c r="FD285">
        <v>0</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46</v>
      </c>
      <c r="FX285">
        <v>800</v>
      </c>
      <c r="FY285">
        <v>22000</v>
      </c>
      <c r="FZ285">
        <v>36800</v>
      </c>
      <c r="GA285">
        <v>26000</v>
      </c>
      <c r="GB285">
        <v>36800</v>
      </c>
      <c r="GC285">
        <v>1100</v>
      </c>
      <c r="GD285">
        <v>600</v>
      </c>
      <c r="GE285">
        <v>16000</v>
      </c>
      <c r="GF285">
        <v>16000</v>
      </c>
      <c r="GG285">
        <v>4000</v>
      </c>
      <c r="GH285">
        <v>16000</v>
      </c>
      <c r="GI285">
        <v>40</v>
      </c>
      <c r="GJ285">
        <v>400</v>
      </c>
      <c r="GK285">
        <v>260</v>
      </c>
      <c r="GL285">
        <v>700</v>
      </c>
      <c r="GM285">
        <v>1</v>
      </c>
      <c r="GN285">
        <v>1500</v>
      </c>
      <c r="GO285">
        <v>6</v>
      </c>
      <c r="GP285">
        <v>9000</v>
      </c>
      <c r="GQ285">
        <v>0</v>
      </c>
      <c r="GR285">
        <v>0</v>
      </c>
      <c r="GS285">
        <v>1080</v>
      </c>
      <c r="GT285">
        <v>100</v>
      </c>
      <c r="GU285">
        <v>0</v>
      </c>
      <c r="GV285">
        <v>0</v>
      </c>
      <c r="GW285">
        <v>0</v>
      </c>
      <c r="GX285">
        <v>0</v>
      </c>
      <c r="GY285">
        <v>0</v>
      </c>
      <c r="GZ285">
        <v>0</v>
      </c>
      <c r="HA285">
        <v>0</v>
      </c>
      <c r="HB285">
        <v>0</v>
      </c>
      <c r="HC285">
        <v>0</v>
      </c>
      <c r="HD285">
        <v>0</v>
      </c>
      <c r="HE285">
        <v>0</v>
      </c>
      <c r="HF285">
        <v>0</v>
      </c>
      <c r="HG285">
        <v>0</v>
      </c>
      <c r="HH285">
        <v>0</v>
      </c>
      <c r="HI285">
        <v>0</v>
      </c>
      <c r="HJ285">
        <v>0</v>
      </c>
      <c r="HK285">
        <v>6</v>
      </c>
      <c r="HL285">
        <v>5</v>
      </c>
      <c r="HM285">
        <v>6</v>
      </c>
      <c r="HN285">
        <v>0</v>
      </c>
      <c r="HO285">
        <v>0</v>
      </c>
      <c r="HP285">
        <v>0</v>
      </c>
      <c r="HQ285" s="139">
        <v>1</v>
      </c>
      <c r="HR285" s="140">
        <v>0</v>
      </c>
      <c r="HS285" s="140">
        <v>0</v>
      </c>
      <c r="HT285" s="140">
        <v>0</v>
      </c>
      <c r="HU285" s="140">
        <v>0</v>
      </c>
      <c r="HV285" s="139">
        <v>1</v>
      </c>
      <c r="HW285" s="140">
        <v>3</v>
      </c>
      <c r="HX285" s="140">
        <v>0</v>
      </c>
      <c r="HY285" s="140">
        <v>0</v>
      </c>
      <c r="HZ285" s="140">
        <v>0</v>
      </c>
      <c r="IA285" s="139">
        <v>0</v>
      </c>
      <c r="IB285" s="140">
        <v>0</v>
      </c>
      <c r="IC285" s="140">
        <v>0</v>
      </c>
      <c r="ID285" s="140">
        <v>0</v>
      </c>
      <c r="IE285" s="140">
        <v>0</v>
      </c>
      <c r="IF285" s="139">
        <v>7</v>
      </c>
      <c r="IG285" s="140">
        <v>9</v>
      </c>
      <c r="IH285" s="140">
        <v>0</v>
      </c>
      <c r="II285" s="140">
        <v>0</v>
      </c>
      <c r="IJ285" s="140">
        <v>0</v>
      </c>
      <c r="IK285" s="140">
        <v>0</v>
      </c>
      <c r="IL285" s="140">
        <v>1</v>
      </c>
      <c r="IM285" s="140">
        <v>0</v>
      </c>
      <c r="IN285" s="139">
        <v>1</v>
      </c>
      <c r="IO285" s="140">
        <v>0</v>
      </c>
      <c r="IP285" s="140">
        <v>0</v>
      </c>
      <c r="IQ285" s="140">
        <v>0</v>
      </c>
      <c r="IR285" s="141">
        <v>0</v>
      </c>
      <c r="IS285" s="139">
        <v>0</v>
      </c>
      <c r="IT285" s="141">
        <v>2</v>
      </c>
      <c r="IU285" s="141">
        <v>11</v>
      </c>
      <c r="IV285" s="141">
        <v>5</v>
      </c>
      <c r="IW285" s="180">
        <v>16</v>
      </c>
      <c r="IX285" s="182">
        <v>0.1875</v>
      </c>
      <c r="IY285" s="182">
        <v>0</v>
      </c>
      <c r="IZ285" s="183">
        <v>0</v>
      </c>
      <c r="JA285" s="140">
        <v>0</v>
      </c>
      <c r="JB285" s="140">
        <v>0</v>
      </c>
      <c r="JC285" s="1" t="s">
        <v>427</v>
      </c>
      <c r="JD285" s="1" t="s">
        <v>427</v>
      </c>
      <c r="JE285" s="1" t="s">
        <v>427</v>
      </c>
      <c r="JF285" s="1" t="s">
        <v>427</v>
      </c>
      <c r="JG285" s="1">
        <v>0</v>
      </c>
      <c r="JH285" s="1">
        <v>0</v>
      </c>
      <c r="JI285" s="284"/>
      <c r="JM285" s="261"/>
      <c r="JN285" s="262"/>
      <c r="JO285" s="284"/>
      <c r="JP285" s="284"/>
    </row>
    <row r="286" spans="1:276" x14ac:dyDescent="0.25">
      <c r="A286" s="2">
        <f>IF(OR('Table 1'!$L$2="All Regions",'Table 1'!$L$2=" "), 1,IF('Table 1'!$L$2='DATA TEMPLATE 1617'!L286,1,0))</f>
        <v>1</v>
      </c>
      <c r="B286" s="2">
        <f>IF(OR('Table 1'!$L$3="All Disciplines",'Table 1'!$L$3=" "), 1,IF('Table 1'!$L$3='DATA TEMPLATE 1617'!M286,1,0))</f>
        <v>1</v>
      </c>
      <c r="C286" s="2">
        <f>IF(OR('Table 1'!$L$4="All Organisations",'Table 1'!$L$4=" "), 1,IF('Table 1'!$L$4='DATA TEMPLATE 1617'!N286,1,0))</f>
        <v>1</v>
      </c>
      <c r="D286" s="2">
        <f t="shared" si="11"/>
        <v>3</v>
      </c>
      <c r="E286" s="236">
        <f>IF('Table 2'!$L$2="All Diverse Led",$IZ286,IF('Table 2'!$L$2='DATA TEMPLATE 1617'!JG286,4,0))</f>
        <v>0</v>
      </c>
      <c r="F286" s="236">
        <f>IF('Table 2'!$L$2="All Diverse Led",$IZ286,IF('Table 2'!$L$2='DATA TEMPLATE 1617'!JH286,4,0))</f>
        <v>0</v>
      </c>
      <c r="G286" s="237">
        <f t="shared" si="12"/>
        <v>0</v>
      </c>
      <c r="H286" s="1" t="s">
        <v>471</v>
      </c>
      <c r="I286" s="1">
        <v>0</v>
      </c>
      <c r="J286" s="1" t="b">
        <v>0</v>
      </c>
      <c r="K286" s="284">
        <v>284</v>
      </c>
      <c r="L286" t="s">
        <v>446</v>
      </c>
      <c r="M286" t="s">
        <v>440</v>
      </c>
      <c r="N286" s="323" t="s">
        <v>458</v>
      </c>
      <c r="O286" s="76">
        <v>6652</v>
      </c>
      <c r="P286" s="76">
        <v>70405</v>
      </c>
      <c r="Q286" s="76">
        <v>2000</v>
      </c>
      <c r="R286" s="76">
        <v>10000</v>
      </c>
      <c r="S286" s="76">
        <v>3000</v>
      </c>
      <c r="T286" s="76">
        <v>92057</v>
      </c>
      <c r="U286">
        <v>36158</v>
      </c>
      <c r="V286">
        <v>6627</v>
      </c>
      <c r="W286">
        <v>0</v>
      </c>
      <c r="X286">
        <v>0</v>
      </c>
      <c r="Y286">
        <v>0</v>
      </c>
      <c r="AB286">
        <v>11657</v>
      </c>
      <c r="AC286">
        <v>40809</v>
      </c>
      <c r="AD286">
        <v>95251</v>
      </c>
      <c r="AE286" s="1">
        <v>21</v>
      </c>
      <c r="AF286" s="1">
        <v>14</v>
      </c>
      <c r="AG286" s="1">
        <v>911</v>
      </c>
      <c r="AH286" s="1">
        <v>0</v>
      </c>
      <c r="AI286" s="1">
        <v>0</v>
      </c>
      <c r="AJ286" s="1">
        <v>0</v>
      </c>
      <c r="AK286" s="1">
        <v>0</v>
      </c>
      <c r="AL286" s="1">
        <v>0</v>
      </c>
      <c r="AM286" s="1">
        <v>0</v>
      </c>
      <c r="AN286" s="1">
        <v>0</v>
      </c>
      <c r="AO286" s="1">
        <v>0</v>
      </c>
      <c r="AP286" s="1">
        <v>0</v>
      </c>
      <c r="AQ286" s="1">
        <v>0</v>
      </c>
      <c r="AR286" s="1">
        <v>0</v>
      </c>
      <c r="AS286" s="1">
        <v>0</v>
      </c>
      <c r="AT286" s="1">
        <v>0</v>
      </c>
      <c r="AU286" s="1">
        <v>0</v>
      </c>
      <c r="AV286" s="1">
        <v>0</v>
      </c>
      <c r="AW286" s="1">
        <v>0</v>
      </c>
      <c r="AX286" s="1">
        <v>0</v>
      </c>
      <c r="AY286" s="1">
        <v>0</v>
      </c>
      <c r="AZ286" s="1">
        <v>0</v>
      </c>
      <c r="BA286" s="1">
        <v>0</v>
      </c>
      <c r="BB286" s="1">
        <v>0</v>
      </c>
      <c r="BC286" s="3">
        <v>0</v>
      </c>
      <c r="BD286" s="3">
        <v>0</v>
      </c>
      <c r="BE286" s="3">
        <v>0</v>
      </c>
      <c r="BF286" s="3">
        <v>0</v>
      </c>
      <c r="BG286" s="241">
        <v>0</v>
      </c>
      <c r="BH286" s="242">
        <v>0</v>
      </c>
      <c r="BI286" s="242">
        <v>0</v>
      </c>
      <c r="BJ286" s="243">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s="244">
        <v>0</v>
      </c>
      <c r="CJ286" s="244">
        <v>0</v>
      </c>
      <c r="CK286" s="244">
        <v>0</v>
      </c>
      <c r="CL286" s="244">
        <v>0</v>
      </c>
      <c r="CM286" s="241">
        <v>0</v>
      </c>
      <c r="CN286" s="242">
        <v>0</v>
      </c>
      <c r="CO286" s="242">
        <v>0</v>
      </c>
      <c r="CP286" s="243">
        <v>0</v>
      </c>
      <c r="CQ286" s="1">
        <v>0</v>
      </c>
      <c r="CR286" s="1">
        <v>0</v>
      </c>
      <c r="CS286" s="1">
        <v>0</v>
      </c>
      <c r="CT286" s="1">
        <v>0</v>
      </c>
      <c r="CU286" s="1">
        <v>0</v>
      </c>
      <c r="CV286" s="1">
        <v>0</v>
      </c>
      <c r="CW286" s="1">
        <v>0</v>
      </c>
      <c r="CX286" s="1">
        <v>0</v>
      </c>
      <c r="CY286" s="1">
        <v>0</v>
      </c>
      <c r="CZ286" s="1">
        <v>0</v>
      </c>
      <c r="DA286" s="1">
        <v>0</v>
      </c>
      <c r="DB286" s="1">
        <v>0</v>
      </c>
      <c r="DC286" s="1">
        <v>0</v>
      </c>
      <c r="DD286" s="1">
        <v>0</v>
      </c>
      <c r="DE286" s="1">
        <v>0</v>
      </c>
      <c r="DF286" s="1">
        <v>0</v>
      </c>
      <c r="DG286" s="1">
        <v>0</v>
      </c>
      <c r="DH286" s="1">
        <v>0</v>
      </c>
      <c r="DI286" s="1">
        <v>0</v>
      </c>
      <c r="DJ286" s="1">
        <v>0</v>
      </c>
      <c r="DK286" s="1">
        <v>0</v>
      </c>
      <c r="DL286" s="1">
        <v>0</v>
      </c>
      <c r="DM286" s="1">
        <v>0</v>
      </c>
      <c r="DN286" s="1">
        <v>0</v>
      </c>
      <c r="DO286" s="244">
        <v>0</v>
      </c>
      <c r="DP286" s="244">
        <v>0</v>
      </c>
      <c r="DQ286" s="244">
        <v>0</v>
      </c>
      <c r="DR286" s="244">
        <v>0</v>
      </c>
      <c r="DS286" s="241">
        <v>0</v>
      </c>
      <c r="DT286" s="242">
        <v>0</v>
      </c>
      <c r="DU286" s="242">
        <v>0</v>
      </c>
      <c r="DV286" s="243">
        <v>0</v>
      </c>
      <c r="DW286">
        <v>190</v>
      </c>
      <c r="DX286">
        <v>10</v>
      </c>
      <c r="DY286">
        <v>622</v>
      </c>
      <c r="DZ286">
        <v>23002</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s="244">
        <v>0</v>
      </c>
      <c r="EV286" s="244">
        <v>0</v>
      </c>
      <c r="EW286" s="244">
        <v>0</v>
      </c>
      <c r="EX286" s="244">
        <v>0</v>
      </c>
      <c r="EY286" s="241">
        <v>0</v>
      </c>
      <c r="EZ286" s="242">
        <v>0</v>
      </c>
      <c r="FA286" s="242">
        <v>0</v>
      </c>
      <c r="FB286" s="243">
        <v>0</v>
      </c>
      <c r="FC286">
        <v>0</v>
      </c>
      <c r="FD286">
        <v>0</v>
      </c>
      <c r="FE286">
        <v>0</v>
      </c>
      <c r="FF286">
        <v>0</v>
      </c>
      <c r="FG286">
        <v>0</v>
      </c>
      <c r="FH286">
        <v>0</v>
      </c>
      <c r="FI286">
        <v>0</v>
      </c>
      <c r="FJ286">
        <v>0</v>
      </c>
      <c r="FK286">
        <v>0</v>
      </c>
      <c r="FL286">
        <v>0</v>
      </c>
      <c r="FM286">
        <v>0</v>
      </c>
      <c r="FN286">
        <v>0</v>
      </c>
      <c r="FO286">
        <v>0</v>
      </c>
      <c r="FP286">
        <v>0</v>
      </c>
      <c r="FQ286">
        <v>0</v>
      </c>
      <c r="FR286">
        <v>0</v>
      </c>
      <c r="FS286">
        <v>0</v>
      </c>
      <c r="FT286">
        <v>0</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0</v>
      </c>
      <c r="GP286">
        <v>0</v>
      </c>
      <c r="GQ286">
        <v>0</v>
      </c>
      <c r="GR286">
        <v>0</v>
      </c>
      <c r="GS286">
        <v>0</v>
      </c>
      <c r="GT286">
        <v>0</v>
      </c>
      <c r="GU286">
        <v>0</v>
      </c>
      <c r="GV286">
        <v>0</v>
      </c>
      <c r="GW286">
        <v>0</v>
      </c>
      <c r="GX286">
        <v>0</v>
      </c>
      <c r="GY286">
        <v>0</v>
      </c>
      <c r="GZ286">
        <v>0</v>
      </c>
      <c r="HA286">
        <v>0</v>
      </c>
      <c r="HB286">
        <v>0</v>
      </c>
      <c r="HC286">
        <v>0</v>
      </c>
      <c r="HD286">
        <v>0</v>
      </c>
      <c r="HE286">
        <v>0</v>
      </c>
      <c r="HF286">
        <v>0</v>
      </c>
      <c r="HG286">
        <v>0</v>
      </c>
      <c r="HH286">
        <v>0</v>
      </c>
      <c r="HI286">
        <v>0</v>
      </c>
      <c r="HJ286">
        <v>0</v>
      </c>
      <c r="HK286">
        <v>0</v>
      </c>
      <c r="HL286">
        <v>4</v>
      </c>
      <c r="HM286">
        <v>3</v>
      </c>
      <c r="HN286">
        <v>0</v>
      </c>
      <c r="HO286">
        <v>0</v>
      </c>
      <c r="HP286">
        <v>0</v>
      </c>
      <c r="HQ286" s="139">
        <v>0</v>
      </c>
      <c r="HR286" s="140">
        <v>0</v>
      </c>
      <c r="HS286" s="140">
        <v>0</v>
      </c>
      <c r="HT286" s="140">
        <v>0</v>
      </c>
      <c r="HU286" s="140">
        <v>0</v>
      </c>
      <c r="HV286" s="139">
        <v>0</v>
      </c>
      <c r="HW286" s="140">
        <v>0</v>
      </c>
      <c r="HX286" s="140">
        <v>0</v>
      </c>
      <c r="HY286" s="140">
        <v>0</v>
      </c>
      <c r="HZ286" s="140">
        <v>0</v>
      </c>
      <c r="IA286" s="139">
        <v>0</v>
      </c>
      <c r="IB286" s="140">
        <v>0</v>
      </c>
      <c r="IC286" s="140">
        <v>0</v>
      </c>
      <c r="ID286" s="140">
        <v>0</v>
      </c>
      <c r="IE286" s="140">
        <v>0</v>
      </c>
      <c r="IF286" s="139">
        <v>4</v>
      </c>
      <c r="IG286" s="140">
        <v>3</v>
      </c>
      <c r="IH286" s="140">
        <v>0</v>
      </c>
      <c r="II286" s="140">
        <v>0</v>
      </c>
      <c r="IJ286" s="140">
        <v>0</v>
      </c>
      <c r="IK286" s="140">
        <v>0</v>
      </c>
      <c r="IL286" s="140">
        <v>0</v>
      </c>
      <c r="IM286" s="140">
        <v>0</v>
      </c>
      <c r="IN286" s="139">
        <v>0</v>
      </c>
      <c r="IO286" s="140">
        <v>0</v>
      </c>
      <c r="IP286" s="140">
        <v>0</v>
      </c>
      <c r="IQ286" s="140">
        <v>0</v>
      </c>
      <c r="IR286" s="141">
        <v>0</v>
      </c>
      <c r="IS286" s="139">
        <v>1</v>
      </c>
      <c r="IT286" s="141">
        <v>2</v>
      </c>
      <c r="IU286" s="141">
        <v>7</v>
      </c>
      <c r="IV286" s="141">
        <v>0</v>
      </c>
      <c r="IW286" s="180">
        <v>7</v>
      </c>
      <c r="IX286" s="182">
        <v>0.2857142857142857</v>
      </c>
      <c r="IY286" s="182">
        <v>0.14285714285714285</v>
      </c>
      <c r="IZ286" s="183">
        <v>0</v>
      </c>
      <c r="JA286" s="140">
        <v>0</v>
      </c>
      <c r="JB286" s="140">
        <v>0</v>
      </c>
      <c r="JC286" s="1" t="s">
        <v>427</v>
      </c>
      <c r="JD286" s="1" t="s">
        <v>427</v>
      </c>
      <c r="JE286" s="1" t="s">
        <v>427</v>
      </c>
      <c r="JF286" s="1" t="s">
        <v>426</v>
      </c>
      <c r="JG286" s="1">
        <v>0</v>
      </c>
      <c r="JH286" s="1">
        <v>0</v>
      </c>
      <c r="JI286" s="284"/>
      <c r="JM286" s="261"/>
      <c r="JN286" s="262"/>
      <c r="JO286" s="284"/>
      <c r="JP286" s="284"/>
    </row>
    <row r="287" spans="1:276" x14ac:dyDescent="0.25">
      <c r="A287" s="2">
        <f>IF(OR('Table 1'!$L$2="All Regions",'Table 1'!$L$2=" "), 1,IF('Table 1'!$L$2='DATA TEMPLATE 1617'!L287,1,0))</f>
        <v>1</v>
      </c>
      <c r="B287" s="2">
        <f>IF(OR('Table 1'!$L$3="All Disciplines",'Table 1'!$L$3=" "), 1,IF('Table 1'!$L$3='DATA TEMPLATE 1617'!M287,1,0))</f>
        <v>1</v>
      </c>
      <c r="C287" s="2">
        <f>IF(OR('Table 1'!$L$4="All Organisations",'Table 1'!$L$4=" "), 1,IF('Table 1'!$L$4='DATA TEMPLATE 1617'!N287,1,0))</f>
        <v>1</v>
      </c>
      <c r="D287" s="2">
        <f t="shared" si="11"/>
        <v>3</v>
      </c>
      <c r="E287" s="236">
        <f>IF('Table 2'!$L$2="All Diverse Led",$IZ287,IF('Table 2'!$L$2='DATA TEMPLATE 1617'!JG287,4,0))</f>
        <v>0</v>
      </c>
      <c r="F287" s="236">
        <f>IF('Table 2'!$L$2="All Diverse Led",$IZ287,IF('Table 2'!$L$2='DATA TEMPLATE 1617'!JH287,4,0))</f>
        <v>0</v>
      </c>
      <c r="G287" s="237">
        <f t="shared" si="12"/>
        <v>0</v>
      </c>
      <c r="H287" s="1" t="s">
        <v>471</v>
      </c>
      <c r="I287" s="1">
        <v>0</v>
      </c>
      <c r="J287" s="1" t="b">
        <v>0</v>
      </c>
      <c r="K287" s="284">
        <v>285</v>
      </c>
      <c r="L287" t="s">
        <v>446</v>
      </c>
      <c r="M287" t="s">
        <v>438</v>
      </c>
      <c r="N287" s="323" t="s">
        <v>458</v>
      </c>
      <c r="O287" s="76">
        <v>84108</v>
      </c>
      <c r="P287" s="76">
        <v>105825</v>
      </c>
      <c r="Q287" s="76">
        <v>69023</v>
      </c>
      <c r="R287" s="76">
        <v>0</v>
      </c>
      <c r="S287" s="76">
        <v>0</v>
      </c>
      <c r="T287" s="76">
        <v>258956</v>
      </c>
      <c r="U287">
        <v>154944</v>
      </c>
      <c r="V287">
        <v>8944</v>
      </c>
      <c r="W287">
        <v>0</v>
      </c>
      <c r="X287">
        <v>0</v>
      </c>
      <c r="Y287">
        <v>241</v>
      </c>
      <c r="AB287">
        <v>45856</v>
      </c>
      <c r="AC287">
        <v>0</v>
      </c>
      <c r="AD287">
        <v>209985</v>
      </c>
      <c r="AE287" s="1">
        <v>18</v>
      </c>
      <c r="AF287" s="1">
        <v>18</v>
      </c>
      <c r="AG287" s="1">
        <v>4709</v>
      </c>
      <c r="AH287" s="1">
        <v>350</v>
      </c>
      <c r="AI287" s="1">
        <v>3</v>
      </c>
      <c r="AJ287" s="1">
        <v>3</v>
      </c>
      <c r="AK287" s="1">
        <v>254</v>
      </c>
      <c r="AL287" s="1">
        <v>0</v>
      </c>
      <c r="AM287" s="1">
        <v>0</v>
      </c>
      <c r="AN287" s="1">
        <v>0</v>
      </c>
      <c r="AO287" s="1">
        <v>0</v>
      </c>
      <c r="AP287" s="1">
        <v>0</v>
      </c>
      <c r="AQ287" s="1">
        <v>0</v>
      </c>
      <c r="AR287" s="1">
        <v>0</v>
      </c>
      <c r="AS287" s="1">
        <v>0</v>
      </c>
      <c r="AT287" s="1">
        <v>0</v>
      </c>
      <c r="AU287" s="1">
        <v>0</v>
      </c>
      <c r="AV287" s="1">
        <v>0</v>
      </c>
      <c r="AW287" s="1">
        <v>0</v>
      </c>
      <c r="AX287" s="1">
        <v>0</v>
      </c>
      <c r="AY287" s="1">
        <v>0</v>
      </c>
      <c r="AZ287" s="1">
        <v>0</v>
      </c>
      <c r="BA287" s="1">
        <v>0</v>
      </c>
      <c r="BB287" s="1">
        <v>0</v>
      </c>
      <c r="BC287" s="3">
        <v>3</v>
      </c>
      <c r="BD287" s="3">
        <v>3</v>
      </c>
      <c r="BE287" s="3">
        <v>254</v>
      </c>
      <c r="BF287" s="3">
        <v>0</v>
      </c>
      <c r="BG287" s="241">
        <v>0</v>
      </c>
      <c r="BH287" s="242">
        <v>0</v>
      </c>
      <c r="BI287" s="242">
        <v>0</v>
      </c>
      <c r="BJ287" s="243">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s="244">
        <v>0</v>
      </c>
      <c r="CJ287" s="244">
        <v>0</v>
      </c>
      <c r="CK287" s="244">
        <v>0</v>
      </c>
      <c r="CL287" s="244">
        <v>0</v>
      </c>
      <c r="CM287" s="241">
        <v>0</v>
      </c>
      <c r="CN287" s="242">
        <v>0</v>
      </c>
      <c r="CO287" s="242">
        <v>0</v>
      </c>
      <c r="CP287" s="243">
        <v>0</v>
      </c>
      <c r="CQ287" s="1">
        <v>0</v>
      </c>
      <c r="CR287" s="1">
        <v>0</v>
      </c>
      <c r="CS287" s="1">
        <v>0</v>
      </c>
      <c r="CT287" s="1">
        <v>0</v>
      </c>
      <c r="CU287" s="1">
        <v>0</v>
      </c>
      <c r="CV287" s="1">
        <v>0</v>
      </c>
      <c r="CW287" s="1">
        <v>0</v>
      </c>
      <c r="CX287" s="1">
        <v>0</v>
      </c>
      <c r="CY287" s="1">
        <v>0</v>
      </c>
      <c r="CZ287" s="1">
        <v>0</v>
      </c>
      <c r="DA287" s="1">
        <v>0</v>
      </c>
      <c r="DB287" s="1">
        <v>0</v>
      </c>
      <c r="DC287" s="1">
        <v>0</v>
      </c>
      <c r="DD287" s="1">
        <v>0</v>
      </c>
      <c r="DE287" s="1">
        <v>0</v>
      </c>
      <c r="DF287" s="1">
        <v>0</v>
      </c>
      <c r="DG287" s="1">
        <v>0</v>
      </c>
      <c r="DH287" s="1">
        <v>0</v>
      </c>
      <c r="DI287" s="1">
        <v>0</v>
      </c>
      <c r="DJ287" s="1">
        <v>0</v>
      </c>
      <c r="DK287" s="1">
        <v>0</v>
      </c>
      <c r="DL287" s="1">
        <v>0</v>
      </c>
      <c r="DM287" s="1">
        <v>0</v>
      </c>
      <c r="DN287" s="1">
        <v>0</v>
      </c>
      <c r="DO287" s="244">
        <v>0</v>
      </c>
      <c r="DP287" s="244">
        <v>0</v>
      </c>
      <c r="DQ287" s="244">
        <v>0</v>
      </c>
      <c r="DR287" s="244">
        <v>0</v>
      </c>
      <c r="DS287" s="241">
        <v>0</v>
      </c>
      <c r="DT287" s="242">
        <v>0</v>
      </c>
      <c r="DU287" s="242">
        <v>0</v>
      </c>
      <c r="DV287" s="243">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s="244">
        <v>0</v>
      </c>
      <c r="EV287" s="244">
        <v>0</v>
      </c>
      <c r="EW287" s="244">
        <v>0</v>
      </c>
      <c r="EX287" s="244">
        <v>0</v>
      </c>
      <c r="EY287" s="241">
        <v>0</v>
      </c>
      <c r="EZ287" s="242">
        <v>0</v>
      </c>
      <c r="FA287" s="242">
        <v>0</v>
      </c>
      <c r="FB287" s="243">
        <v>0</v>
      </c>
      <c r="FC287">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0</v>
      </c>
      <c r="GO287">
        <v>0</v>
      </c>
      <c r="GP287">
        <v>0</v>
      </c>
      <c r="GQ287">
        <v>0</v>
      </c>
      <c r="GR287">
        <v>0</v>
      </c>
      <c r="GS287">
        <v>0</v>
      </c>
      <c r="GT287">
        <v>0</v>
      </c>
      <c r="GU287">
        <v>0</v>
      </c>
      <c r="GV287">
        <v>0</v>
      </c>
      <c r="GW287">
        <v>0</v>
      </c>
      <c r="GX287">
        <v>0</v>
      </c>
      <c r="GY287">
        <v>0</v>
      </c>
      <c r="GZ287">
        <v>0</v>
      </c>
      <c r="HA287">
        <v>0</v>
      </c>
      <c r="HB287">
        <v>0</v>
      </c>
      <c r="HC287">
        <v>0</v>
      </c>
      <c r="HD287">
        <v>0</v>
      </c>
      <c r="HE287">
        <v>0</v>
      </c>
      <c r="HF287">
        <v>0</v>
      </c>
      <c r="HG287">
        <v>0</v>
      </c>
      <c r="HH287">
        <v>0</v>
      </c>
      <c r="HI287">
        <v>0</v>
      </c>
      <c r="HJ287">
        <v>0</v>
      </c>
      <c r="HK287">
        <v>0</v>
      </c>
      <c r="HL287">
        <v>2</v>
      </c>
      <c r="HM287">
        <v>4</v>
      </c>
      <c r="HN287">
        <v>0</v>
      </c>
      <c r="HO287">
        <v>0</v>
      </c>
      <c r="HP287">
        <v>0</v>
      </c>
      <c r="HQ287" s="139">
        <v>0</v>
      </c>
      <c r="HR287" s="140">
        <v>0</v>
      </c>
      <c r="HS287" s="140">
        <v>0</v>
      </c>
      <c r="HT287" s="140">
        <v>0</v>
      </c>
      <c r="HU287" s="140">
        <v>0</v>
      </c>
      <c r="HV287" s="139">
        <v>2</v>
      </c>
      <c r="HW287" s="140">
        <v>4</v>
      </c>
      <c r="HX287" s="140">
        <v>0</v>
      </c>
      <c r="HY287" s="140">
        <v>0</v>
      </c>
      <c r="HZ287" s="140">
        <v>0</v>
      </c>
      <c r="IA287" s="139">
        <v>0</v>
      </c>
      <c r="IB287" s="140">
        <v>0</v>
      </c>
      <c r="IC287" s="140">
        <v>0</v>
      </c>
      <c r="ID287" s="140">
        <v>0</v>
      </c>
      <c r="IE287" s="140">
        <v>0</v>
      </c>
      <c r="IF287" s="139">
        <v>4</v>
      </c>
      <c r="IG287" s="140">
        <v>8</v>
      </c>
      <c r="IH287" s="140">
        <v>0</v>
      </c>
      <c r="II287" s="140">
        <v>0</v>
      </c>
      <c r="IJ287" s="140">
        <v>0</v>
      </c>
      <c r="IK287" s="140">
        <v>0</v>
      </c>
      <c r="IL287" s="140">
        <v>0</v>
      </c>
      <c r="IM287" s="140">
        <v>0</v>
      </c>
      <c r="IN287" s="139">
        <v>0</v>
      </c>
      <c r="IO287" s="140">
        <v>0</v>
      </c>
      <c r="IP287" s="140">
        <v>0</v>
      </c>
      <c r="IQ287" s="140">
        <v>0</v>
      </c>
      <c r="IR287" s="141">
        <v>0</v>
      </c>
      <c r="IS287" s="139">
        <v>0</v>
      </c>
      <c r="IT287" s="141">
        <v>0</v>
      </c>
      <c r="IU287" s="141">
        <v>6</v>
      </c>
      <c r="IV287" s="141">
        <v>6</v>
      </c>
      <c r="IW287" s="180">
        <v>12</v>
      </c>
      <c r="IX287" s="182">
        <v>0</v>
      </c>
      <c r="IY287" s="182">
        <v>0</v>
      </c>
      <c r="IZ287" s="183">
        <v>0</v>
      </c>
      <c r="JA287" s="140">
        <v>0</v>
      </c>
      <c r="JB287" s="140">
        <v>0</v>
      </c>
      <c r="JC287" s="1" t="s">
        <v>427</v>
      </c>
      <c r="JD287" s="1" t="s">
        <v>427</v>
      </c>
      <c r="JE287" s="1" t="s">
        <v>427</v>
      </c>
      <c r="JF287" s="1" t="s">
        <v>427</v>
      </c>
      <c r="JG287" s="1">
        <v>0</v>
      </c>
      <c r="JH287" s="1">
        <v>0</v>
      </c>
      <c r="JI287" s="284"/>
      <c r="JM287" s="261"/>
      <c r="JN287" s="262"/>
      <c r="JO287" s="284"/>
      <c r="JP287" s="284"/>
    </row>
    <row r="288" spans="1:276" x14ac:dyDescent="0.25">
      <c r="A288" s="2">
        <f>IF(OR('Table 1'!$L$2="All Regions",'Table 1'!$L$2=" "), 1,IF('Table 1'!$L$2='DATA TEMPLATE 1617'!L288,1,0))</f>
        <v>1</v>
      </c>
      <c r="B288" s="2">
        <f>IF(OR('Table 1'!$L$3="All Disciplines",'Table 1'!$L$3=" "), 1,IF('Table 1'!$L$3='DATA TEMPLATE 1617'!M288,1,0))</f>
        <v>1</v>
      </c>
      <c r="C288" s="2">
        <f>IF(OR('Table 1'!$L$4="All Organisations",'Table 1'!$L$4=" "), 1,IF('Table 1'!$L$4='DATA TEMPLATE 1617'!N288,1,0))</f>
        <v>1</v>
      </c>
      <c r="D288" s="2">
        <f t="shared" si="11"/>
        <v>3</v>
      </c>
      <c r="E288" s="236">
        <f>IF('Table 2'!$L$2="All Diverse Led",$IZ288,IF('Table 2'!$L$2='DATA TEMPLATE 1617'!JG288,4,0))</f>
        <v>0</v>
      </c>
      <c r="F288" s="236">
        <f>IF('Table 2'!$L$2="All Diverse Led",$IZ288,IF('Table 2'!$L$2='DATA TEMPLATE 1617'!JH288,4,0))</f>
        <v>0</v>
      </c>
      <c r="G288" s="237">
        <f t="shared" si="12"/>
        <v>0</v>
      </c>
      <c r="H288" s="1" t="s">
        <v>471</v>
      </c>
      <c r="I288" s="1">
        <v>0</v>
      </c>
      <c r="J288" s="1" t="b">
        <v>0</v>
      </c>
      <c r="K288" s="284">
        <v>286</v>
      </c>
      <c r="L288" t="s">
        <v>446</v>
      </c>
      <c r="M288" t="s">
        <v>436</v>
      </c>
      <c r="N288" s="323" t="s">
        <v>458</v>
      </c>
      <c r="O288" s="76">
        <v>38460</v>
      </c>
      <c r="P288" s="76">
        <v>138174</v>
      </c>
      <c r="Q288" s="76">
        <v>81218</v>
      </c>
      <c r="R288" s="76">
        <v>10000</v>
      </c>
      <c r="S288" s="76">
        <v>0</v>
      </c>
      <c r="T288" s="76">
        <v>267852</v>
      </c>
      <c r="U288">
        <v>46080</v>
      </c>
      <c r="V288">
        <v>13405</v>
      </c>
      <c r="W288">
        <v>1719</v>
      </c>
      <c r="X288">
        <v>1157</v>
      </c>
      <c r="Y288">
        <v>771</v>
      </c>
      <c r="AB288">
        <v>38260</v>
      </c>
      <c r="AC288">
        <v>31013</v>
      </c>
      <c r="AD288">
        <v>132405</v>
      </c>
      <c r="AE288" s="1">
        <v>0</v>
      </c>
      <c r="AF288" s="1">
        <v>0</v>
      </c>
      <c r="AG288" s="1">
        <v>0</v>
      </c>
      <c r="AH288" s="1">
        <v>0</v>
      </c>
      <c r="AI288" s="1">
        <v>0</v>
      </c>
      <c r="AJ288" s="1">
        <v>0</v>
      </c>
      <c r="AK288" s="1">
        <v>0</v>
      </c>
      <c r="AL288" s="1">
        <v>0</v>
      </c>
      <c r="AM288" s="1">
        <v>0</v>
      </c>
      <c r="AN288" s="1">
        <v>0</v>
      </c>
      <c r="AO288" s="1">
        <v>0</v>
      </c>
      <c r="AP288" s="1">
        <v>0</v>
      </c>
      <c r="AQ288" s="1">
        <v>0</v>
      </c>
      <c r="AR288" s="1">
        <v>0</v>
      </c>
      <c r="AS288" s="1">
        <v>0</v>
      </c>
      <c r="AT288" s="1">
        <v>0</v>
      </c>
      <c r="AU288" s="1">
        <v>0</v>
      </c>
      <c r="AV288" s="1">
        <v>0</v>
      </c>
      <c r="AW288" s="1">
        <v>0</v>
      </c>
      <c r="AX288" s="1">
        <v>0</v>
      </c>
      <c r="AY288" s="1">
        <v>0</v>
      </c>
      <c r="AZ288" s="1">
        <v>0</v>
      </c>
      <c r="BA288" s="1">
        <v>0</v>
      </c>
      <c r="BB288" s="1">
        <v>0</v>
      </c>
      <c r="BC288" s="3">
        <v>0</v>
      </c>
      <c r="BD288" s="3">
        <v>0</v>
      </c>
      <c r="BE288" s="3">
        <v>0</v>
      </c>
      <c r="BF288" s="3">
        <v>0</v>
      </c>
      <c r="BG288" s="241">
        <v>0</v>
      </c>
      <c r="BH288" s="242">
        <v>0</v>
      </c>
      <c r="BI288" s="242">
        <v>0</v>
      </c>
      <c r="BJ288" s="243">
        <v>0</v>
      </c>
      <c r="BK288">
        <v>7</v>
      </c>
      <c r="BL288">
        <v>205</v>
      </c>
      <c r="BM288">
        <v>8023</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s="244">
        <v>0</v>
      </c>
      <c r="CJ288" s="244">
        <v>0</v>
      </c>
      <c r="CK288" s="244">
        <v>0</v>
      </c>
      <c r="CL288" s="244">
        <v>0</v>
      </c>
      <c r="CM288" s="241">
        <v>0</v>
      </c>
      <c r="CN288" s="242">
        <v>0</v>
      </c>
      <c r="CO288" s="242">
        <v>0</v>
      </c>
      <c r="CP288" s="243">
        <v>0</v>
      </c>
      <c r="CQ288" s="1">
        <v>0</v>
      </c>
      <c r="CR288" s="1">
        <v>0</v>
      </c>
      <c r="CS288" s="1">
        <v>0</v>
      </c>
      <c r="CT288" s="1">
        <v>0</v>
      </c>
      <c r="CU288" s="1">
        <v>0</v>
      </c>
      <c r="CV288" s="1">
        <v>0</v>
      </c>
      <c r="CW288" s="1">
        <v>0</v>
      </c>
      <c r="CX288" s="1">
        <v>0</v>
      </c>
      <c r="CY288" s="1">
        <v>0</v>
      </c>
      <c r="CZ288" s="1">
        <v>0</v>
      </c>
      <c r="DA288" s="1">
        <v>0</v>
      </c>
      <c r="DB288" s="1">
        <v>0</v>
      </c>
      <c r="DC288" s="1">
        <v>0</v>
      </c>
      <c r="DD288" s="1">
        <v>0</v>
      </c>
      <c r="DE288" s="1">
        <v>0</v>
      </c>
      <c r="DF288" s="1">
        <v>0</v>
      </c>
      <c r="DG288" s="1">
        <v>0</v>
      </c>
      <c r="DH288" s="1">
        <v>0</v>
      </c>
      <c r="DI288" s="1">
        <v>0</v>
      </c>
      <c r="DJ288" s="1">
        <v>0</v>
      </c>
      <c r="DK288" s="1">
        <v>0</v>
      </c>
      <c r="DL288" s="1">
        <v>0</v>
      </c>
      <c r="DM288" s="1">
        <v>0</v>
      </c>
      <c r="DN288" s="1">
        <v>0</v>
      </c>
      <c r="DO288" s="244">
        <v>0</v>
      </c>
      <c r="DP288" s="244">
        <v>0</v>
      </c>
      <c r="DQ288" s="244">
        <v>0</v>
      </c>
      <c r="DR288" s="244">
        <v>0</v>
      </c>
      <c r="DS288" s="241">
        <v>0</v>
      </c>
      <c r="DT288" s="242">
        <v>0</v>
      </c>
      <c r="DU288" s="242">
        <v>0</v>
      </c>
      <c r="DV288" s="243">
        <v>0</v>
      </c>
      <c r="DW288">
        <v>1</v>
      </c>
      <c r="DX288">
        <v>3</v>
      </c>
      <c r="DY288">
        <v>0</v>
      </c>
      <c r="DZ288">
        <v>6063</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s="244">
        <v>0</v>
      </c>
      <c r="EV288" s="244">
        <v>0</v>
      </c>
      <c r="EW288" s="244">
        <v>0</v>
      </c>
      <c r="EX288" s="244">
        <v>0</v>
      </c>
      <c r="EY288" s="241">
        <v>0</v>
      </c>
      <c r="EZ288" s="242">
        <v>0</v>
      </c>
      <c r="FA288" s="242">
        <v>0</v>
      </c>
      <c r="FB288" s="243">
        <v>0</v>
      </c>
      <c r="FC288">
        <v>0</v>
      </c>
      <c r="FD288">
        <v>0</v>
      </c>
      <c r="FE288">
        <v>0</v>
      </c>
      <c r="FF288">
        <v>0</v>
      </c>
      <c r="FG288">
        <v>0</v>
      </c>
      <c r="FH288">
        <v>0</v>
      </c>
      <c r="FI288">
        <v>0</v>
      </c>
      <c r="FJ288">
        <v>0</v>
      </c>
      <c r="FK288">
        <v>0</v>
      </c>
      <c r="FL288">
        <v>0</v>
      </c>
      <c r="FM288">
        <v>0</v>
      </c>
      <c r="FN288">
        <v>0</v>
      </c>
      <c r="FO288">
        <v>0</v>
      </c>
      <c r="FP288">
        <v>0</v>
      </c>
      <c r="FQ288">
        <v>0</v>
      </c>
      <c r="FR288">
        <v>0</v>
      </c>
      <c r="FS288">
        <v>0</v>
      </c>
      <c r="FT288">
        <v>0</v>
      </c>
      <c r="FU288">
        <v>0</v>
      </c>
      <c r="FV288">
        <v>0</v>
      </c>
      <c r="FW288">
        <v>1</v>
      </c>
      <c r="FX288">
        <v>70</v>
      </c>
      <c r="FY288">
        <v>0</v>
      </c>
      <c r="FZ288">
        <v>0</v>
      </c>
      <c r="GA288">
        <v>1</v>
      </c>
      <c r="GB288">
        <v>50</v>
      </c>
      <c r="GC288">
        <v>0</v>
      </c>
      <c r="GD288">
        <v>0</v>
      </c>
      <c r="GE288">
        <v>0</v>
      </c>
      <c r="GF288">
        <v>0</v>
      </c>
      <c r="GG288">
        <v>0</v>
      </c>
      <c r="GH288">
        <v>0</v>
      </c>
      <c r="GI288">
        <v>0</v>
      </c>
      <c r="GJ288">
        <v>0</v>
      </c>
      <c r="GK288">
        <v>0</v>
      </c>
      <c r="GL288">
        <v>0</v>
      </c>
      <c r="GM288">
        <v>1</v>
      </c>
      <c r="GN288">
        <v>0</v>
      </c>
      <c r="GO288">
        <v>26</v>
      </c>
      <c r="GP288">
        <v>108257</v>
      </c>
      <c r="GQ288">
        <v>0</v>
      </c>
      <c r="GR288">
        <v>0</v>
      </c>
      <c r="GS288">
        <v>0</v>
      </c>
      <c r="GT288">
        <v>0</v>
      </c>
      <c r="GU288">
        <v>0</v>
      </c>
      <c r="GV288">
        <v>0</v>
      </c>
      <c r="GW288">
        <v>22</v>
      </c>
      <c r="GX288">
        <v>487</v>
      </c>
      <c r="GY288">
        <v>0</v>
      </c>
      <c r="GZ288">
        <v>0</v>
      </c>
      <c r="HA288">
        <v>0</v>
      </c>
      <c r="HB288">
        <v>0</v>
      </c>
      <c r="HC288">
        <v>0</v>
      </c>
      <c r="HD288">
        <v>0</v>
      </c>
      <c r="HE288">
        <v>0</v>
      </c>
      <c r="HF288">
        <v>0</v>
      </c>
      <c r="HG288">
        <v>0</v>
      </c>
      <c r="HH288">
        <v>0</v>
      </c>
      <c r="HI288">
        <v>0</v>
      </c>
      <c r="HJ288">
        <v>0</v>
      </c>
      <c r="HK288">
        <v>0</v>
      </c>
      <c r="HL288">
        <v>4</v>
      </c>
      <c r="HM288">
        <v>6</v>
      </c>
      <c r="HN288">
        <v>0</v>
      </c>
      <c r="HO288">
        <v>0</v>
      </c>
      <c r="HP288">
        <v>0</v>
      </c>
      <c r="HQ288" s="139">
        <v>1</v>
      </c>
      <c r="HR288" s="140">
        <v>0</v>
      </c>
      <c r="HS288" s="140">
        <v>0</v>
      </c>
      <c r="HT288" s="140">
        <v>0</v>
      </c>
      <c r="HU288" s="140">
        <v>0</v>
      </c>
      <c r="HV288" s="139">
        <v>0</v>
      </c>
      <c r="HW288" s="140">
        <v>0</v>
      </c>
      <c r="HX288" s="140">
        <v>0</v>
      </c>
      <c r="HY288" s="140">
        <v>0</v>
      </c>
      <c r="HZ288" s="140">
        <v>0</v>
      </c>
      <c r="IA288" s="139">
        <v>0</v>
      </c>
      <c r="IB288" s="140">
        <v>0</v>
      </c>
      <c r="IC288" s="140">
        <v>0</v>
      </c>
      <c r="ID288" s="140">
        <v>0</v>
      </c>
      <c r="IE288" s="140">
        <v>0</v>
      </c>
      <c r="IF288" s="139">
        <v>5</v>
      </c>
      <c r="IG288" s="140">
        <v>6</v>
      </c>
      <c r="IH288" s="140">
        <v>0</v>
      </c>
      <c r="II288" s="140">
        <v>0</v>
      </c>
      <c r="IJ288" s="140">
        <v>0</v>
      </c>
      <c r="IK288" s="140">
        <v>1</v>
      </c>
      <c r="IL288" s="140">
        <v>0</v>
      </c>
      <c r="IM288" s="140">
        <v>0</v>
      </c>
      <c r="IN288" s="139">
        <v>1</v>
      </c>
      <c r="IO288" s="140">
        <v>0</v>
      </c>
      <c r="IP288" s="140">
        <v>0</v>
      </c>
      <c r="IQ288" s="140">
        <v>0</v>
      </c>
      <c r="IR288" s="141">
        <v>0</v>
      </c>
      <c r="IS288" s="139">
        <v>0</v>
      </c>
      <c r="IT288" s="141">
        <v>1</v>
      </c>
      <c r="IU288" s="141">
        <v>10</v>
      </c>
      <c r="IV288" s="141">
        <v>1</v>
      </c>
      <c r="IW288" s="180">
        <v>11</v>
      </c>
      <c r="IX288" s="182">
        <v>0.18181818181818182</v>
      </c>
      <c r="IY288" s="182">
        <v>0</v>
      </c>
      <c r="IZ288" s="183">
        <v>0</v>
      </c>
      <c r="JA288" s="140">
        <v>0</v>
      </c>
      <c r="JB288" s="140">
        <v>0</v>
      </c>
      <c r="JC288" s="1" t="s">
        <v>427</v>
      </c>
      <c r="JD288" s="1" t="s">
        <v>427</v>
      </c>
      <c r="JE288" s="1" t="s">
        <v>427</v>
      </c>
      <c r="JF288" s="1" t="s">
        <v>427</v>
      </c>
      <c r="JG288" s="1">
        <v>0</v>
      </c>
      <c r="JH288" s="1">
        <v>0</v>
      </c>
      <c r="JI288" s="284"/>
      <c r="JM288" s="261"/>
      <c r="JN288" s="262"/>
      <c r="JO288" s="284"/>
      <c r="JP288" s="284"/>
    </row>
    <row r="289" spans="1:276" x14ac:dyDescent="0.25">
      <c r="A289" s="2">
        <f>IF(OR('Table 1'!$L$2="All Regions",'Table 1'!$L$2=" "), 1,IF('Table 1'!$L$2='DATA TEMPLATE 1617'!L289,1,0))</f>
        <v>1</v>
      </c>
      <c r="B289" s="2">
        <f>IF(OR('Table 1'!$L$3="All Disciplines",'Table 1'!$L$3=" "), 1,IF('Table 1'!$L$3='DATA TEMPLATE 1617'!M289,1,0))</f>
        <v>1</v>
      </c>
      <c r="C289" s="2">
        <f>IF(OR('Table 1'!$L$4="All Organisations",'Table 1'!$L$4=" "), 1,IF('Table 1'!$L$4='DATA TEMPLATE 1617'!N289,1,0))</f>
        <v>1</v>
      </c>
      <c r="D289" s="2">
        <f t="shared" si="11"/>
        <v>3</v>
      </c>
      <c r="E289" s="236">
        <f>IF('Table 2'!$L$2="All Diverse Led",$IZ289,IF('Table 2'!$L$2='DATA TEMPLATE 1617'!JG289,4,0))</f>
        <v>0</v>
      </c>
      <c r="F289" s="236">
        <f>IF('Table 2'!$L$2="All Diverse Led",$IZ289,IF('Table 2'!$L$2='DATA TEMPLATE 1617'!JH289,4,0))</f>
        <v>0</v>
      </c>
      <c r="G289" s="237">
        <f t="shared" si="12"/>
        <v>0</v>
      </c>
      <c r="H289" s="1" t="s">
        <v>471</v>
      </c>
      <c r="I289" s="1">
        <v>0</v>
      </c>
      <c r="J289" s="1" t="b">
        <v>0</v>
      </c>
      <c r="K289" s="284">
        <v>287</v>
      </c>
      <c r="L289" t="s">
        <v>447</v>
      </c>
      <c r="M289" t="s">
        <v>436</v>
      </c>
      <c r="N289" s="323" t="s">
        <v>460</v>
      </c>
      <c r="O289" s="76">
        <v>1632942</v>
      </c>
      <c r="P289" s="76">
        <v>508430</v>
      </c>
      <c r="Q289" s="76">
        <v>177226</v>
      </c>
      <c r="R289" s="76">
        <v>539752</v>
      </c>
      <c r="S289" s="76">
        <v>0</v>
      </c>
      <c r="T289" s="76">
        <v>2858350</v>
      </c>
      <c r="U289">
        <v>914920</v>
      </c>
      <c r="V289">
        <v>132678</v>
      </c>
      <c r="W289">
        <v>268245</v>
      </c>
      <c r="X289">
        <v>830304</v>
      </c>
      <c r="Y289">
        <v>9324</v>
      </c>
      <c r="AB289">
        <v>724180</v>
      </c>
      <c r="AC289">
        <v>204068</v>
      </c>
      <c r="AD289">
        <v>3083719</v>
      </c>
      <c r="AE289" s="1">
        <v>83</v>
      </c>
      <c r="AF289" s="1">
        <v>76</v>
      </c>
      <c r="AG289" s="1">
        <v>33948</v>
      </c>
      <c r="AH289" s="1">
        <v>5000</v>
      </c>
      <c r="AI289" s="1">
        <v>0</v>
      </c>
      <c r="AJ289" s="1">
        <v>0</v>
      </c>
      <c r="AK289" s="1">
        <v>0</v>
      </c>
      <c r="AL289" s="1">
        <v>0</v>
      </c>
      <c r="AM289" s="1">
        <v>0</v>
      </c>
      <c r="AN289" s="1">
        <v>0</v>
      </c>
      <c r="AO289" s="1">
        <v>0</v>
      </c>
      <c r="AP289" s="1">
        <v>0</v>
      </c>
      <c r="AQ289" s="1">
        <v>0</v>
      </c>
      <c r="AR289" s="1">
        <v>0</v>
      </c>
      <c r="AS289" s="1">
        <v>0</v>
      </c>
      <c r="AT289" s="1">
        <v>0</v>
      </c>
      <c r="AU289" s="1">
        <v>0</v>
      </c>
      <c r="AV289" s="1">
        <v>0</v>
      </c>
      <c r="AW289" s="1">
        <v>0</v>
      </c>
      <c r="AX289" s="1">
        <v>0</v>
      </c>
      <c r="AY289" s="1">
        <v>0</v>
      </c>
      <c r="AZ289" s="1">
        <v>0</v>
      </c>
      <c r="BA289" s="1">
        <v>0</v>
      </c>
      <c r="BB289" s="1">
        <v>0</v>
      </c>
      <c r="BC289" s="3">
        <v>0</v>
      </c>
      <c r="BD289" s="3">
        <v>0</v>
      </c>
      <c r="BE289" s="3">
        <v>0</v>
      </c>
      <c r="BF289" s="3">
        <v>0</v>
      </c>
      <c r="BG289" s="241">
        <v>0</v>
      </c>
      <c r="BH289" s="242">
        <v>0</v>
      </c>
      <c r="BI289" s="242">
        <v>0</v>
      </c>
      <c r="BJ289" s="243">
        <v>0</v>
      </c>
      <c r="BK289">
        <v>12</v>
      </c>
      <c r="BL289">
        <v>824</v>
      </c>
      <c r="BM289">
        <v>464596</v>
      </c>
      <c r="BN289">
        <v>0</v>
      </c>
      <c r="BO289">
        <v>0</v>
      </c>
      <c r="BP289">
        <v>0</v>
      </c>
      <c r="BQ289">
        <v>0</v>
      </c>
      <c r="BR289">
        <v>0</v>
      </c>
      <c r="BS289">
        <v>1</v>
      </c>
      <c r="BT289">
        <v>60</v>
      </c>
      <c r="BU289">
        <v>0</v>
      </c>
      <c r="BV289">
        <v>15000</v>
      </c>
      <c r="BW289">
        <v>0</v>
      </c>
      <c r="BX289">
        <v>0</v>
      </c>
      <c r="BY289">
        <v>0</v>
      </c>
      <c r="BZ289">
        <v>0</v>
      </c>
      <c r="CA289">
        <v>0</v>
      </c>
      <c r="CB289">
        <v>0</v>
      </c>
      <c r="CC289">
        <v>0</v>
      </c>
      <c r="CD289">
        <v>0</v>
      </c>
      <c r="CE289">
        <v>0</v>
      </c>
      <c r="CF289">
        <v>0</v>
      </c>
      <c r="CG289">
        <v>0</v>
      </c>
      <c r="CH289">
        <v>0</v>
      </c>
      <c r="CI289" s="244">
        <v>1</v>
      </c>
      <c r="CJ289" s="244">
        <v>60</v>
      </c>
      <c r="CK289" s="244">
        <v>0</v>
      </c>
      <c r="CL289" s="244">
        <v>15000</v>
      </c>
      <c r="CM289" s="241">
        <v>0</v>
      </c>
      <c r="CN289" s="242">
        <v>0</v>
      </c>
      <c r="CO289" s="242">
        <v>0</v>
      </c>
      <c r="CP289" s="243">
        <v>0</v>
      </c>
      <c r="CQ289" s="1">
        <v>14</v>
      </c>
      <c r="CR289" s="1">
        <v>14</v>
      </c>
      <c r="CS289" s="1">
        <v>1393</v>
      </c>
      <c r="CT289" s="1">
        <v>7500</v>
      </c>
      <c r="CU289" s="1">
        <v>0</v>
      </c>
      <c r="CV289" s="1">
        <v>0</v>
      </c>
      <c r="CW289" s="1">
        <v>0</v>
      </c>
      <c r="CX289" s="1">
        <v>0</v>
      </c>
      <c r="CY289" s="1">
        <v>0</v>
      </c>
      <c r="CZ289" s="1">
        <v>0</v>
      </c>
      <c r="DA289" s="1">
        <v>0</v>
      </c>
      <c r="DB289" s="1">
        <v>0</v>
      </c>
      <c r="DC289" s="1">
        <v>0</v>
      </c>
      <c r="DD289" s="1">
        <v>0</v>
      </c>
      <c r="DE289" s="1">
        <v>0</v>
      </c>
      <c r="DF289" s="1">
        <v>0</v>
      </c>
      <c r="DG289" s="1">
        <v>0</v>
      </c>
      <c r="DH289" s="1">
        <v>0</v>
      </c>
      <c r="DI289" s="1">
        <v>0</v>
      </c>
      <c r="DJ289" s="1">
        <v>0</v>
      </c>
      <c r="DK289" s="1">
        <v>0</v>
      </c>
      <c r="DL289" s="1">
        <v>0</v>
      </c>
      <c r="DM289" s="1">
        <v>0</v>
      </c>
      <c r="DN289" s="1">
        <v>0</v>
      </c>
      <c r="DO289" s="244">
        <v>0</v>
      </c>
      <c r="DP289" s="244">
        <v>0</v>
      </c>
      <c r="DQ289" s="244">
        <v>0</v>
      </c>
      <c r="DR289" s="244">
        <v>0</v>
      </c>
      <c r="DS289" s="241">
        <v>0</v>
      </c>
      <c r="DT289" s="242">
        <v>0</v>
      </c>
      <c r="DU289" s="242">
        <v>0</v>
      </c>
      <c r="DV289" s="243">
        <v>0</v>
      </c>
      <c r="DW289">
        <v>2</v>
      </c>
      <c r="DX289">
        <v>121</v>
      </c>
      <c r="DY289">
        <v>30000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s="244">
        <v>0</v>
      </c>
      <c r="EV289" s="244">
        <v>0</v>
      </c>
      <c r="EW289" s="244">
        <v>0</v>
      </c>
      <c r="EX289" s="244">
        <v>0</v>
      </c>
      <c r="EY289" s="241">
        <v>0</v>
      </c>
      <c r="EZ289" s="242">
        <v>0</v>
      </c>
      <c r="FA289" s="242">
        <v>0</v>
      </c>
      <c r="FB289" s="243">
        <v>0</v>
      </c>
      <c r="FC289">
        <v>0</v>
      </c>
      <c r="FD289">
        <v>0</v>
      </c>
      <c r="FE289">
        <v>0</v>
      </c>
      <c r="FF289">
        <v>0</v>
      </c>
      <c r="FG289">
        <v>0</v>
      </c>
      <c r="FH289">
        <v>0</v>
      </c>
      <c r="FI289">
        <v>0</v>
      </c>
      <c r="FJ289">
        <v>0</v>
      </c>
      <c r="FK289">
        <v>8</v>
      </c>
      <c r="FL289">
        <v>1659</v>
      </c>
      <c r="FM289">
        <v>0</v>
      </c>
      <c r="FN289">
        <v>0</v>
      </c>
      <c r="FO289">
        <v>0</v>
      </c>
      <c r="FP289">
        <v>0</v>
      </c>
      <c r="FQ289">
        <v>0</v>
      </c>
      <c r="FR289">
        <v>0</v>
      </c>
      <c r="FS289">
        <v>0</v>
      </c>
      <c r="FT289">
        <v>0</v>
      </c>
      <c r="FU289">
        <v>0</v>
      </c>
      <c r="FV289">
        <v>0</v>
      </c>
      <c r="FW289">
        <v>0</v>
      </c>
      <c r="FX289">
        <v>0</v>
      </c>
      <c r="FY289">
        <v>0</v>
      </c>
      <c r="FZ289">
        <v>0</v>
      </c>
      <c r="GA289">
        <v>0</v>
      </c>
      <c r="GB289">
        <v>0</v>
      </c>
      <c r="GC289">
        <v>5</v>
      </c>
      <c r="GD289">
        <v>0</v>
      </c>
      <c r="GE289">
        <v>8</v>
      </c>
      <c r="GF289">
        <v>0</v>
      </c>
      <c r="GG289">
        <v>14</v>
      </c>
      <c r="GH289">
        <v>0</v>
      </c>
      <c r="GI289">
        <v>0</v>
      </c>
      <c r="GJ289">
        <v>0</v>
      </c>
      <c r="GK289">
        <v>0</v>
      </c>
      <c r="GL289">
        <v>0</v>
      </c>
      <c r="GM289">
        <v>0</v>
      </c>
      <c r="GN289">
        <v>0</v>
      </c>
      <c r="GO289">
        <v>0</v>
      </c>
      <c r="GP289">
        <v>0</v>
      </c>
      <c r="GQ289">
        <v>0</v>
      </c>
      <c r="GR289">
        <v>0</v>
      </c>
      <c r="GS289">
        <v>0</v>
      </c>
      <c r="GT289">
        <v>0</v>
      </c>
      <c r="GU289">
        <v>0</v>
      </c>
      <c r="GV289">
        <v>0</v>
      </c>
      <c r="GW289">
        <v>48</v>
      </c>
      <c r="GX289">
        <v>11022</v>
      </c>
      <c r="GY289">
        <v>27</v>
      </c>
      <c r="GZ289">
        <v>8600</v>
      </c>
      <c r="HA289">
        <v>0</v>
      </c>
      <c r="HB289">
        <v>0</v>
      </c>
      <c r="HC289">
        <v>0</v>
      </c>
      <c r="HD289">
        <v>0</v>
      </c>
      <c r="HE289">
        <v>0</v>
      </c>
      <c r="HF289">
        <v>0</v>
      </c>
      <c r="HG289">
        <v>0</v>
      </c>
      <c r="HH289">
        <v>0</v>
      </c>
      <c r="HI289">
        <v>0</v>
      </c>
      <c r="HJ289">
        <v>0</v>
      </c>
      <c r="HK289">
        <v>0</v>
      </c>
      <c r="HL289">
        <v>4</v>
      </c>
      <c r="HM289">
        <v>9</v>
      </c>
      <c r="HN289">
        <v>0</v>
      </c>
      <c r="HO289">
        <v>0</v>
      </c>
      <c r="HP289">
        <v>0</v>
      </c>
      <c r="HQ289" s="139">
        <v>3</v>
      </c>
      <c r="HR289" s="140">
        <v>2</v>
      </c>
      <c r="HS289" s="140">
        <v>0</v>
      </c>
      <c r="HT289" s="140">
        <v>0</v>
      </c>
      <c r="HU289" s="140">
        <v>0</v>
      </c>
      <c r="HV289" s="139">
        <v>0</v>
      </c>
      <c r="HW289" s="140">
        <v>0</v>
      </c>
      <c r="HX289" s="140">
        <v>0</v>
      </c>
      <c r="HY289" s="140">
        <v>0</v>
      </c>
      <c r="HZ289" s="140">
        <v>0</v>
      </c>
      <c r="IA289" s="139">
        <v>0</v>
      </c>
      <c r="IB289" s="140">
        <v>0</v>
      </c>
      <c r="IC289" s="140">
        <v>0</v>
      </c>
      <c r="ID289" s="140">
        <v>0</v>
      </c>
      <c r="IE289" s="140">
        <v>0</v>
      </c>
      <c r="IF289" s="139">
        <v>7</v>
      </c>
      <c r="IG289" s="140">
        <v>11</v>
      </c>
      <c r="IH289" s="140">
        <v>0</v>
      </c>
      <c r="II289" s="140">
        <v>0</v>
      </c>
      <c r="IJ289" s="140">
        <v>0</v>
      </c>
      <c r="IK289" s="140">
        <v>0</v>
      </c>
      <c r="IL289" s="140">
        <v>0</v>
      </c>
      <c r="IM289" s="140">
        <v>0</v>
      </c>
      <c r="IN289" s="139">
        <v>0</v>
      </c>
      <c r="IO289" s="140">
        <v>0</v>
      </c>
      <c r="IP289" s="140">
        <v>0</v>
      </c>
      <c r="IQ289" s="140">
        <v>0</v>
      </c>
      <c r="IR289" s="141">
        <v>0</v>
      </c>
      <c r="IS289" s="139">
        <v>0</v>
      </c>
      <c r="IT289" s="141">
        <v>1</v>
      </c>
      <c r="IU289" s="141">
        <v>13</v>
      </c>
      <c r="IV289" s="141">
        <v>5</v>
      </c>
      <c r="IW289" s="180">
        <v>18</v>
      </c>
      <c r="IX289" s="182">
        <v>5.5555555555555552E-2</v>
      </c>
      <c r="IY289" s="182">
        <v>0</v>
      </c>
      <c r="IZ289" s="183">
        <v>0</v>
      </c>
      <c r="JA289" s="140">
        <v>0</v>
      </c>
      <c r="JB289" s="140">
        <v>0</v>
      </c>
      <c r="JC289" s="1" t="s">
        <v>427</v>
      </c>
      <c r="JD289" s="1" t="s">
        <v>427</v>
      </c>
      <c r="JE289" s="1" t="s">
        <v>427</v>
      </c>
      <c r="JF289" s="1" t="s">
        <v>427</v>
      </c>
      <c r="JG289" s="1">
        <v>0</v>
      </c>
      <c r="JH289" s="1">
        <v>0</v>
      </c>
      <c r="JI289" s="284"/>
      <c r="JM289" s="261"/>
      <c r="JN289" s="262"/>
      <c r="JO289" s="284"/>
      <c r="JP289" s="284"/>
    </row>
    <row r="290" spans="1:276" x14ac:dyDescent="0.25">
      <c r="A290" s="2">
        <f>IF(OR('Table 1'!$L$2="All Regions",'Table 1'!$L$2=" "), 1,IF('Table 1'!$L$2='DATA TEMPLATE 1617'!L290,1,0))</f>
        <v>1</v>
      </c>
      <c r="B290" s="2">
        <f>IF(OR('Table 1'!$L$3="All Disciplines",'Table 1'!$L$3=" "), 1,IF('Table 1'!$L$3='DATA TEMPLATE 1617'!M290,1,0))</f>
        <v>1</v>
      </c>
      <c r="C290" s="2">
        <f>IF(OR('Table 1'!$L$4="All Organisations",'Table 1'!$L$4=" "), 1,IF('Table 1'!$L$4='DATA TEMPLATE 1617'!N290,1,0))</f>
        <v>1</v>
      </c>
      <c r="D290" s="2">
        <f t="shared" si="11"/>
        <v>3</v>
      </c>
      <c r="E290" s="236">
        <f>IF('Table 2'!$L$2="All Diverse Led",$IZ290,IF('Table 2'!$L$2='DATA TEMPLATE 1617'!JG290,4,0))</f>
        <v>0</v>
      </c>
      <c r="F290" s="236">
        <f>IF('Table 2'!$L$2="All Diverse Led",$IZ290,IF('Table 2'!$L$2='DATA TEMPLATE 1617'!JH290,4,0))</f>
        <v>0</v>
      </c>
      <c r="G290" s="237">
        <f t="shared" si="12"/>
        <v>0</v>
      </c>
      <c r="H290" s="1" t="s">
        <v>471</v>
      </c>
      <c r="I290" s="1">
        <v>0</v>
      </c>
      <c r="J290" s="1" t="b">
        <v>0</v>
      </c>
      <c r="K290" s="284">
        <v>288</v>
      </c>
      <c r="L290" t="s">
        <v>439</v>
      </c>
      <c r="M290" t="s">
        <v>442</v>
      </c>
      <c r="N290" s="323" t="s">
        <v>460</v>
      </c>
      <c r="O290" s="76">
        <v>1320560</v>
      </c>
      <c r="P290" s="76">
        <v>758136</v>
      </c>
      <c r="Q290" s="76">
        <v>410339</v>
      </c>
      <c r="R290" s="76">
        <v>0</v>
      </c>
      <c r="S290" s="76">
        <v>139580</v>
      </c>
      <c r="T290" s="76">
        <v>2628615</v>
      </c>
      <c r="U290">
        <v>1669363</v>
      </c>
      <c r="V290">
        <v>51865</v>
      </c>
      <c r="W290">
        <v>6291</v>
      </c>
      <c r="X290">
        <v>198029</v>
      </c>
      <c r="Y290">
        <v>16450</v>
      </c>
      <c r="AB290">
        <v>553834</v>
      </c>
      <c r="AC290">
        <v>18272</v>
      </c>
      <c r="AD290">
        <v>2514104</v>
      </c>
      <c r="AE290" s="1">
        <v>1225</v>
      </c>
      <c r="AF290" s="1">
        <v>1225</v>
      </c>
      <c r="AG290" s="1">
        <v>0</v>
      </c>
      <c r="AH290" s="1">
        <v>25774</v>
      </c>
      <c r="AI290" s="1">
        <v>96</v>
      </c>
      <c r="AJ290" s="1">
        <v>96</v>
      </c>
      <c r="AK290" s="1">
        <v>0</v>
      </c>
      <c r="AL290" s="1">
        <v>1989</v>
      </c>
      <c r="AM290" s="1">
        <v>0</v>
      </c>
      <c r="AN290" s="1">
        <v>0</v>
      </c>
      <c r="AO290" s="1">
        <v>0</v>
      </c>
      <c r="AP290" s="1">
        <v>0</v>
      </c>
      <c r="AQ290" s="1">
        <v>1170</v>
      </c>
      <c r="AR290" s="1">
        <v>1170</v>
      </c>
      <c r="AS290" s="1">
        <v>0</v>
      </c>
      <c r="AT290" s="1">
        <v>23400</v>
      </c>
      <c r="AU290" s="1">
        <v>93</v>
      </c>
      <c r="AV290" s="1">
        <v>93</v>
      </c>
      <c r="AW290" s="1">
        <v>0</v>
      </c>
      <c r="AX290" s="1">
        <v>1860</v>
      </c>
      <c r="AY290" s="1">
        <v>0</v>
      </c>
      <c r="AZ290" s="1">
        <v>0</v>
      </c>
      <c r="BA290" s="1">
        <v>0</v>
      </c>
      <c r="BB290" s="1">
        <v>0</v>
      </c>
      <c r="BC290" s="3">
        <v>96</v>
      </c>
      <c r="BD290" s="3">
        <v>96</v>
      </c>
      <c r="BE290" s="3">
        <v>0</v>
      </c>
      <c r="BF290" s="3">
        <v>1989</v>
      </c>
      <c r="BG290" s="241">
        <v>1263</v>
      </c>
      <c r="BH290" s="242">
        <v>1263</v>
      </c>
      <c r="BI290" s="242">
        <v>0</v>
      </c>
      <c r="BJ290" s="243">
        <v>25260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s="244">
        <v>0</v>
      </c>
      <c r="CJ290" s="244">
        <v>0</v>
      </c>
      <c r="CK290" s="244">
        <v>0</v>
      </c>
      <c r="CL290" s="244">
        <v>0</v>
      </c>
      <c r="CM290" s="241">
        <v>0</v>
      </c>
      <c r="CN290" s="242">
        <v>0</v>
      </c>
      <c r="CO290" s="242">
        <v>0</v>
      </c>
      <c r="CP290" s="243">
        <v>0</v>
      </c>
      <c r="CQ290" s="1">
        <v>0</v>
      </c>
      <c r="CR290" s="1">
        <v>0</v>
      </c>
      <c r="CS290" s="1">
        <v>0</v>
      </c>
      <c r="CT290" s="1">
        <v>0</v>
      </c>
      <c r="CU290" s="1">
        <v>0</v>
      </c>
      <c r="CV290" s="1">
        <v>0</v>
      </c>
      <c r="CW290" s="1">
        <v>0</v>
      </c>
      <c r="CX290" s="1">
        <v>0</v>
      </c>
      <c r="CY290" s="1">
        <v>0</v>
      </c>
      <c r="CZ290" s="1">
        <v>0</v>
      </c>
      <c r="DA290" s="1">
        <v>0</v>
      </c>
      <c r="DB290" s="1">
        <v>0</v>
      </c>
      <c r="DC290" s="1">
        <v>0</v>
      </c>
      <c r="DD290" s="1">
        <v>0</v>
      </c>
      <c r="DE290" s="1">
        <v>0</v>
      </c>
      <c r="DF290" s="1">
        <v>0</v>
      </c>
      <c r="DG290" s="1">
        <v>0</v>
      </c>
      <c r="DH290" s="1">
        <v>0</v>
      </c>
      <c r="DI290" s="1">
        <v>0</v>
      </c>
      <c r="DJ290" s="1">
        <v>0</v>
      </c>
      <c r="DK290" s="1">
        <v>0</v>
      </c>
      <c r="DL290" s="1">
        <v>0</v>
      </c>
      <c r="DM290" s="1">
        <v>0</v>
      </c>
      <c r="DN290" s="1">
        <v>0</v>
      </c>
      <c r="DO290" s="244">
        <v>0</v>
      </c>
      <c r="DP290" s="244">
        <v>0</v>
      </c>
      <c r="DQ290" s="244">
        <v>0</v>
      </c>
      <c r="DR290" s="244">
        <v>0</v>
      </c>
      <c r="DS290" s="241">
        <v>0</v>
      </c>
      <c r="DT290" s="242">
        <v>0</v>
      </c>
      <c r="DU290" s="242">
        <v>0</v>
      </c>
      <c r="DV290" s="243">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s="244">
        <v>0</v>
      </c>
      <c r="EV290" s="244">
        <v>0</v>
      </c>
      <c r="EW290" s="244">
        <v>0</v>
      </c>
      <c r="EX290" s="244">
        <v>0</v>
      </c>
      <c r="EY290" s="241">
        <v>0</v>
      </c>
      <c r="EZ290" s="242">
        <v>0</v>
      </c>
      <c r="FA290" s="242">
        <v>0</v>
      </c>
      <c r="FB290" s="243">
        <v>0</v>
      </c>
      <c r="FC290">
        <v>0</v>
      </c>
      <c r="FD290">
        <v>0</v>
      </c>
      <c r="FE290">
        <v>0</v>
      </c>
      <c r="FF290">
        <v>0</v>
      </c>
      <c r="FG290">
        <v>0</v>
      </c>
      <c r="FH290">
        <v>0</v>
      </c>
      <c r="FI290">
        <v>0</v>
      </c>
      <c r="FJ290">
        <v>0</v>
      </c>
      <c r="FK290">
        <v>0</v>
      </c>
      <c r="FL290">
        <v>0</v>
      </c>
      <c r="FM290">
        <v>0</v>
      </c>
      <c r="FN290">
        <v>0</v>
      </c>
      <c r="FO290">
        <v>0</v>
      </c>
      <c r="FP290">
        <v>0</v>
      </c>
      <c r="FQ290">
        <v>0</v>
      </c>
      <c r="FR290">
        <v>0</v>
      </c>
      <c r="FS290">
        <v>0</v>
      </c>
      <c r="FT290">
        <v>0</v>
      </c>
      <c r="FU290">
        <v>0</v>
      </c>
      <c r="FV290">
        <v>0</v>
      </c>
      <c r="FW290">
        <v>6</v>
      </c>
      <c r="FX290">
        <v>65000</v>
      </c>
      <c r="FY290">
        <v>57428</v>
      </c>
      <c r="FZ290">
        <v>0</v>
      </c>
      <c r="GA290">
        <v>0</v>
      </c>
      <c r="GB290">
        <v>0</v>
      </c>
      <c r="GC290">
        <v>26</v>
      </c>
      <c r="GD290">
        <v>52000</v>
      </c>
      <c r="GE290">
        <v>0</v>
      </c>
      <c r="GF290">
        <v>0</v>
      </c>
      <c r="GG290">
        <v>26</v>
      </c>
      <c r="GH290">
        <v>52000</v>
      </c>
      <c r="GI290">
        <v>6</v>
      </c>
      <c r="GJ290">
        <v>21000</v>
      </c>
      <c r="GK290">
        <v>0</v>
      </c>
      <c r="GL290">
        <v>0</v>
      </c>
      <c r="GM290">
        <v>0</v>
      </c>
      <c r="GN290">
        <v>0</v>
      </c>
      <c r="GO290">
        <v>0</v>
      </c>
      <c r="GP290">
        <v>0</v>
      </c>
      <c r="GQ290">
        <v>0</v>
      </c>
      <c r="GR290">
        <v>0</v>
      </c>
      <c r="GS290">
        <v>0</v>
      </c>
      <c r="GT290">
        <v>0</v>
      </c>
      <c r="GU290">
        <v>0</v>
      </c>
      <c r="GV290">
        <v>0</v>
      </c>
      <c r="GW290">
        <v>0</v>
      </c>
      <c r="GX290">
        <v>0</v>
      </c>
      <c r="GY290">
        <v>0</v>
      </c>
      <c r="GZ290">
        <v>0</v>
      </c>
      <c r="HA290">
        <v>1</v>
      </c>
      <c r="HB290">
        <v>14000</v>
      </c>
      <c r="HC290">
        <v>0</v>
      </c>
      <c r="HD290">
        <v>0</v>
      </c>
      <c r="HE290">
        <v>0</v>
      </c>
      <c r="HF290">
        <v>0</v>
      </c>
      <c r="HG290">
        <v>0</v>
      </c>
      <c r="HH290">
        <v>0</v>
      </c>
      <c r="HI290">
        <v>0</v>
      </c>
      <c r="HJ290">
        <v>0</v>
      </c>
      <c r="HK290">
        <v>0</v>
      </c>
      <c r="HL290">
        <v>5</v>
      </c>
      <c r="HM290">
        <v>5</v>
      </c>
      <c r="HN290">
        <v>0</v>
      </c>
      <c r="HO290">
        <v>0</v>
      </c>
      <c r="HP290">
        <v>0</v>
      </c>
      <c r="HQ290" s="139">
        <v>15</v>
      </c>
      <c r="HR290" s="140">
        <v>2</v>
      </c>
      <c r="HS290" s="140">
        <v>0</v>
      </c>
      <c r="HT290" s="140">
        <v>0</v>
      </c>
      <c r="HU290" s="140">
        <v>0</v>
      </c>
      <c r="HV290" s="139">
        <v>6</v>
      </c>
      <c r="HW290" s="140">
        <v>2</v>
      </c>
      <c r="HX290" s="140">
        <v>0</v>
      </c>
      <c r="HY290" s="140">
        <v>0</v>
      </c>
      <c r="HZ290" s="140">
        <v>0</v>
      </c>
      <c r="IA290" s="139">
        <v>0</v>
      </c>
      <c r="IB290" s="140">
        <v>0</v>
      </c>
      <c r="IC290" s="140">
        <v>0</v>
      </c>
      <c r="ID290" s="140">
        <v>0</v>
      </c>
      <c r="IE290" s="140">
        <v>0</v>
      </c>
      <c r="IF290" s="139">
        <v>26</v>
      </c>
      <c r="IG290" s="140">
        <v>9</v>
      </c>
      <c r="IH290" s="140">
        <v>0</v>
      </c>
      <c r="II290" s="140">
        <v>0</v>
      </c>
      <c r="IJ290" s="140">
        <v>0</v>
      </c>
      <c r="IK290" s="140">
        <v>1</v>
      </c>
      <c r="IL290" s="140">
        <v>0</v>
      </c>
      <c r="IM290" s="140">
        <v>0</v>
      </c>
      <c r="IN290" s="139">
        <v>1</v>
      </c>
      <c r="IO290" s="140">
        <v>0</v>
      </c>
      <c r="IP290" s="140">
        <v>0</v>
      </c>
      <c r="IQ290" s="140">
        <v>0</v>
      </c>
      <c r="IR290" s="141">
        <v>0</v>
      </c>
      <c r="IS290" s="139">
        <v>0</v>
      </c>
      <c r="IT290" s="141">
        <v>0</v>
      </c>
      <c r="IU290" s="141">
        <v>10</v>
      </c>
      <c r="IV290" s="141">
        <v>25</v>
      </c>
      <c r="IW290" s="180">
        <v>35</v>
      </c>
      <c r="IX290" s="182">
        <v>2.8571428571428571E-2</v>
      </c>
      <c r="IY290" s="182">
        <v>0</v>
      </c>
      <c r="IZ290" s="183">
        <v>0</v>
      </c>
      <c r="JA290" s="140">
        <v>0</v>
      </c>
      <c r="JB290" s="140">
        <v>0</v>
      </c>
      <c r="JC290" s="1" t="s">
        <v>427</v>
      </c>
      <c r="JD290" s="1" t="s">
        <v>427</v>
      </c>
      <c r="JE290" s="1" t="s">
        <v>426</v>
      </c>
      <c r="JF290" s="1" t="s">
        <v>426</v>
      </c>
      <c r="JG290" s="1">
        <v>0</v>
      </c>
      <c r="JH290" s="1">
        <v>0</v>
      </c>
      <c r="JI290" s="284"/>
      <c r="JM290" s="261"/>
      <c r="JN290" s="262"/>
      <c r="JO290" s="284"/>
      <c r="JP290" s="284"/>
    </row>
    <row r="291" spans="1:276" x14ac:dyDescent="0.25">
      <c r="A291" s="2">
        <f>IF(OR('Table 1'!$L$2="All Regions",'Table 1'!$L$2=" "), 1,IF('Table 1'!$L$2='DATA TEMPLATE 1617'!L291,1,0))</f>
        <v>1</v>
      </c>
      <c r="B291" s="2">
        <f>IF(OR('Table 1'!$L$3="All Disciplines",'Table 1'!$L$3=" "), 1,IF('Table 1'!$L$3='DATA TEMPLATE 1617'!M291,1,0))</f>
        <v>1</v>
      </c>
      <c r="C291" s="2">
        <f>IF(OR('Table 1'!$L$4="All Organisations",'Table 1'!$L$4=" "), 1,IF('Table 1'!$L$4='DATA TEMPLATE 1617'!N291,1,0))</f>
        <v>1</v>
      </c>
      <c r="D291" s="2">
        <f t="shared" si="11"/>
        <v>3</v>
      </c>
      <c r="E291" s="236">
        <f>IF('Table 2'!$L$2="All Diverse Led",$IZ291,IF('Table 2'!$L$2='DATA TEMPLATE 1617'!JG291,4,0))</f>
        <v>0</v>
      </c>
      <c r="F291" s="236">
        <f>IF('Table 2'!$L$2="All Diverse Led",$IZ291,IF('Table 2'!$L$2='DATA TEMPLATE 1617'!JH291,4,0))</f>
        <v>0</v>
      </c>
      <c r="G291" s="237">
        <f t="shared" si="12"/>
        <v>0</v>
      </c>
      <c r="H291" s="1" t="s">
        <v>471</v>
      </c>
      <c r="I291" s="1">
        <v>0</v>
      </c>
      <c r="J291" s="1" t="b">
        <v>0</v>
      </c>
      <c r="K291" s="284">
        <v>289</v>
      </c>
      <c r="L291" t="s">
        <v>447</v>
      </c>
      <c r="M291" t="s">
        <v>440</v>
      </c>
      <c r="N291" s="323" t="s">
        <v>460</v>
      </c>
      <c r="O291" s="76">
        <v>315112</v>
      </c>
      <c r="P291" s="76">
        <v>143740</v>
      </c>
      <c r="Q291" s="76">
        <v>237976</v>
      </c>
      <c r="R291" s="76">
        <v>40000</v>
      </c>
      <c r="S291" s="76">
        <v>10000</v>
      </c>
      <c r="T291" s="76">
        <v>746828</v>
      </c>
      <c r="U291">
        <v>538693</v>
      </c>
      <c r="V291">
        <v>64275</v>
      </c>
      <c r="W291">
        <v>38050</v>
      </c>
      <c r="X291">
        <v>101389</v>
      </c>
      <c r="Y291">
        <v>0</v>
      </c>
      <c r="AB291">
        <v>28400</v>
      </c>
      <c r="AC291">
        <v>14460</v>
      </c>
      <c r="AD291">
        <v>785267</v>
      </c>
      <c r="AE291" s="1">
        <v>207</v>
      </c>
      <c r="AF291" s="1">
        <v>213</v>
      </c>
      <c r="AG291" s="1">
        <v>17151</v>
      </c>
      <c r="AH291" s="1">
        <v>4629</v>
      </c>
      <c r="AI291" s="1">
        <v>0</v>
      </c>
      <c r="AJ291" s="1">
        <v>0</v>
      </c>
      <c r="AK291" s="1">
        <v>0</v>
      </c>
      <c r="AL291" s="1">
        <v>0</v>
      </c>
      <c r="AM291" s="1">
        <v>0</v>
      </c>
      <c r="AN291" s="1">
        <v>0</v>
      </c>
      <c r="AO291" s="1">
        <v>0</v>
      </c>
      <c r="AP291" s="1">
        <v>0</v>
      </c>
      <c r="AQ291" s="1">
        <v>28</v>
      </c>
      <c r="AR291" s="1">
        <v>30</v>
      </c>
      <c r="AS291" s="1">
        <v>1556</v>
      </c>
      <c r="AT291" s="1">
        <v>1060</v>
      </c>
      <c r="AU291" s="1">
        <v>0</v>
      </c>
      <c r="AV291" s="1">
        <v>0</v>
      </c>
      <c r="AW291" s="1">
        <v>0</v>
      </c>
      <c r="AX291" s="1">
        <v>0</v>
      </c>
      <c r="AY291" s="1">
        <v>0</v>
      </c>
      <c r="AZ291" s="1">
        <v>0</v>
      </c>
      <c r="BA291" s="1">
        <v>0</v>
      </c>
      <c r="BB291" s="1">
        <v>0</v>
      </c>
      <c r="BC291" s="3">
        <v>0</v>
      </c>
      <c r="BD291" s="3">
        <v>0</v>
      </c>
      <c r="BE291" s="3">
        <v>0</v>
      </c>
      <c r="BF291" s="3">
        <v>0</v>
      </c>
      <c r="BG291" s="241">
        <v>28</v>
      </c>
      <c r="BH291" s="242">
        <v>30</v>
      </c>
      <c r="BI291" s="242">
        <v>1556</v>
      </c>
      <c r="BJ291" s="243">
        <v>1060</v>
      </c>
      <c r="BK291">
        <v>15</v>
      </c>
      <c r="BL291">
        <v>177</v>
      </c>
      <c r="BM291">
        <v>1</v>
      </c>
      <c r="BN291">
        <v>38805</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s="244">
        <v>0</v>
      </c>
      <c r="CJ291" s="244">
        <v>0</v>
      </c>
      <c r="CK291" s="244">
        <v>0</v>
      </c>
      <c r="CL291" s="244">
        <v>0</v>
      </c>
      <c r="CM291" s="241">
        <v>0</v>
      </c>
      <c r="CN291" s="242">
        <v>0</v>
      </c>
      <c r="CO291" s="242">
        <v>0</v>
      </c>
      <c r="CP291" s="243">
        <v>0</v>
      </c>
      <c r="CQ291" s="1">
        <v>3</v>
      </c>
      <c r="CR291" s="1">
        <v>3</v>
      </c>
      <c r="CS291" s="1">
        <v>144</v>
      </c>
      <c r="CT291" s="1">
        <v>40</v>
      </c>
      <c r="CU291" s="1">
        <v>0</v>
      </c>
      <c r="CV291" s="1">
        <v>0</v>
      </c>
      <c r="CW291" s="1">
        <v>0</v>
      </c>
      <c r="CX291" s="1">
        <v>0</v>
      </c>
      <c r="CY291" s="1">
        <v>0</v>
      </c>
      <c r="CZ291" s="1">
        <v>0</v>
      </c>
      <c r="DA291" s="1">
        <v>0</v>
      </c>
      <c r="DB291" s="1">
        <v>0</v>
      </c>
      <c r="DC291" s="1">
        <v>0</v>
      </c>
      <c r="DD291" s="1">
        <v>0</v>
      </c>
      <c r="DE291" s="1">
        <v>0</v>
      </c>
      <c r="DF291" s="1">
        <v>0</v>
      </c>
      <c r="DG291" s="1">
        <v>0</v>
      </c>
      <c r="DH291" s="1">
        <v>0</v>
      </c>
      <c r="DI291" s="1">
        <v>0</v>
      </c>
      <c r="DJ291" s="1">
        <v>0</v>
      </c>
      <c r="DK291" s="1">
        <v>0</v>
      </c>
      <c r="DL291" s="1">
        <v>0</v>
      </c>
      <c r="DM291" s="1">
        <v>0</v>
      </c>
      <c r="DN291" s="1">
        <v>0</v>
      </c>
      <c r="DO291" s="244">
        <v>0</v>
      </c>
      <c r="DP291" s="244">
        <v>0</v>
      </c>
      <c r="DQ291" s="244">
        <v>0</v>
      </c>
      <c r="DR291" s="244">
        <v>0</v>
      </c>
      <c r="DS291" s="241">
        <v>0</v>
      </c>
      <c r="DT291" s="242">
        <v>0</v>
      </c>
      <c r="DU291" s="242">
        <v>0</v>
      </c>
      <c r="DV291" s="243">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s="244">
        <v>0</v>
      </c>
      <c r="EV291" s="244">
        <v>0</v>
      </c>
      <c r="EW291" s="244">
        <v>0</v>
      </c>
      <c r="EX291" s="244">
        <v>0</v>
      </c>
      <c r="EY291" s="241">
        <v>0</v>
      </c>
      <c r="EZ291" s="242">
        <v>0</v>
      </c>
      <c r="FA291" s="242">
        <v>0</v>
      </c>
      <c r="FB291" s="243">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2</v>
      </c>
      <c r="FX291">
        <v>0</v>
      </c>
      <c r="FY291">
        <v>0</v>
      </c>
      <c r="FZ291">
        <v>0</v>
      </c>
      <c r="GA291">
        <v>0</v>
      </c>
      <c r="GB291">
        <v>0</v>
      </c>
      <c r="GC291">
        <v>0</v>
      </c>
      <c r="GD291">
        <v>0</v>
      </c>
      <c r="GE291">
        <v>0</v>
      </c>
      <c r="GF291">
        <v>0</v>
      </c>
      <c r="GG291">
        <v>0</v>
      </c>
      <c r="GH291">
        <v>0</v>
      </c>
      <c r="GI291">
        <v>0</v>
      </c>
      <c r="GJ291">
        <v>0</v>
      </c>
      <c r="GK291">
        <v>0</v>
      </c>
      <c r="GL291">
        <v>0</v>
      </c>
      <c r="GM291">
        <v>0</v>
      </c>
      <c r="GN291">
        <v>0</v>
      </c>
      <c r="GO291">
        <v>0</v>
      </c>
      <c r="GP291">
        <v>0</v>
      </c>
      <c r="GQ291">
        <v>0</v>
      </c>
      <c r="GR291">
        <v>0</v>
      </c>
      <c r="GS291">
        <v>0</v>
      </c>
      <c r="GT291">
        <v>0</v>
      </c>
      <c r="GU291">
        <v>0</v>
      </c>
      <c r="GV291">
        <v>0</v>
      </c>
      <c r="GW291">
        <v>0</v>
      </c>
      <c r="GX291">
        <v>0</v>
      </c>
      <c r="GY291">
        <v>0</v>
      </c>
      <c r="GZ291">
        <v>0</v>
      </c>
      <c r="HA291">
        <v>0</v>
      </c>
      <c r="HB291">
        <v>0</v>
      </c>
      <c r="HC291">
        <v>1</v>
      </c>
      <c r="HD291">
        <v>0</v>
      </c>
      <c r="HE291">
        <v>0</v>
      </c>
      <c r="HF291">
        <v>0</v>
      </c>
      <c r="HG291">
        <v>0</v>
      </c>
      <c r="HH291">
        <v>0</v>
      </c>
      <c r="HI291">
        <v>0</v>
      </c>
      <c r="HJ291">
        <v>0</v>
      </c>
      <c r="HK291">
        <v>0</v>
      </c>
      <c r="HL291">
        <v>4</v>
      </c>
      <c r="HM291">
        <v>13</v>
      </c>
      <c r="HN291">
        <v>0</v>
      </c>
      <c r="HO291">
        <v>0</v>
      </c>
      <c r="HP291">
        <v>0</v>
      </c>
      <c r="HQ291" s="139">
        <v>1</v>
      </c>
      <c r="HR291" s="140">
        <v>1</v>
      </c>
      <c r="HS291" s="140">
        <v>0</v>
      </c>
      <c r="HT291" s="140">
        <v>0</v>
      </c>
      <c r="HU291" s="140">
        <v>0</v>
      </c>
      <c r="HV291" s="139">
        <v>0</v>
      </c>
      <c r="HW291" s="140">
        <v>0</v>
      </c>
      <c r="HX291" s="140">
        <v>0</v>
      </c>
      <c r="HY291" s="140">
        <v>0</v>
      </c>
      <c r="HZ291" s="140">
        <v>0</v>
      </c>
      <c r="IA291" s="139">
        <v>0</v>
      </c>
      <c r="IB291" s="140">
        <v>0</v>
      </c>
      <c r="IC291" s="140">
        <v>0</v>
      </c>
      <c r="ID291" s="140">
        <v>0</v>
      </c>
      <c r="IE291" s="140">
        <v>0</v>
      </c>
      <c r="IF291" s="139">
        <v>5</v>
      </c>
      <c r="IG291" s="140">
        <v>14</v>
      </c>
      <c r="IH291" s="140">
        <v>0</v>
      </c>
      <c r="II291" s="140">
        <v>0</v>
      </c>
      <c r="IJ291" s="140">
        <v>0</v>
      </c>
      <c r="IK291" s="140">
        <v>0</v>
      </c>
      <c r="IL291" s="140">
        <v>0</v>
      </c>
      <c r="IM291" s="140">
        <v>0</v>
      </c>
      <c r="IN291" s="139">
        <v>0</v>
      </c>
      <c r="IO291" s="140">
        <v>0</v>
      </c>
      <c r="IP291" s="140">
        <v>0</v>
      </c>
      <c r="IQ291" s="140">
        <v>0</v>
      </c>
      <c r="IR291" s="141">
        <v>0</v>
      </c>
      <c r="IS291" s="139">
        <v>1</v>
      </c>
      <c r="IT291" s="141">
        <v>0</v>
      </c>
      <c r="IU291" s="141">
        <v>17</v>
      </c>
      <c r="IV291" s="141">
        <v>2</v>
      </c>
      <c r="IW291" s="180">
        <v>19</v>
      </c>
      <c r="IX291" s="182">
        <v>0</v>
      </c>
      <c r="IY291" s="182">
        <v>5.2631578947368418E-2</v>
      </c>
      <c r="IZ291" s="183">
        <v>0</v>
      </c>
      <c r="JA291" s="140">
        <v>0</v>
      </c>
      <c r="JB291" s="140">
        <v>0</v>
      </c>
      <c r="JC291" s="1" t="s">
        <v>427</v>
      </c>
      <c r="JD291" s="1" t="s">
        <v>427</v>
      </c>
      <c r="JE291" s="1" t="s">
        <v>427</v>
      </c>
      <c r="JF291" s="1" t="s">
        <v>427</v>
      </c>
      <c r="JG291" s="1">
        <v>0</v>
      </c>
      <c r="JH291" s="1">
        <v>0</v>
      </c>
      <c r="JI291" s="284"/>
      <c r="JM291" s="261"/>
      <c r="JN291" s="262"/>
      <c r="JO291" s="284"/>
      <c r="JP291" s="284"/>
    </row>
    <row r="292" spans="1:276" x14ac:dyDescent="0.25">
      <c r="A292" s="2">
        <f>IF(OR('Table 1'!$L$2="All Regions",'Table 1'!$L$2=" "), 1,IF('Table 1'!$L$2='DATA TEMPLATE 1617'!L292,1,0))</f>
        <v>1</v>
      </c>
      <c r="B292" s="2">
        <f>IF(OR('Table 1'!$L$3="All Disciplines",'Table 1'!$L$3=" "), 1,IF('Table 1'!$L$3='DATA TEMPLATE 1617'!M292,1,0))</f>
        <v>1</v>
      </c>
      <c r="C292" s="2">
        <f>IF(OR('Table 1'!$L$4="All Organisations",'Table 1'!$L$4=" "), 1,IF('Table 1'!$L$4='DATA TEMPLATE 1617'!N292,1,0))</f>
        <v>1</v>
      </c>
      <c r="D292" s="2">
        <f t="shared" si="11"/>
        <v>3</v>
      </c>
      <c r="E292" s="236">
        <f>IF('Table 2'!$L$2="All Diverse Led",$IZ292,IF('Table 2'!$L$2='DATA TEMPLATE 1617'!JG292,4,0))</f>
        <v>0</v>
      </c>
      <c r="F292" s="236">
        <f>IF('Table 2'!$L$2="All Diverse Led",$IZ292,IF('Table 2'!$L$2='DATA TEMPLATE 1617'!JH292,4,0))</f>
        <v>0</v>
      </c>
      <c r="G292" s="237">
        <f t="shared" si="12"/>
        <v>0</v>
      </c>
      <c r="H292" s="1" t="s">
        <v>471</v>
      </c>
      <c r="I292" s="1">
        <v>0</v>
      </c>
      <c r="J292" s="1" t="b">
        <v>0</v>
      </c>
      <c r="K292" s="284">
        <v>290</v>
      </c>
      <c r="L292" t="s">
        <v>447</v>
      </c>
      <c r="M292" t="s">
        <v>440</v>
      </c>
      <c r="N292" s="323" t="s">
        <v>460</v>
      </c>
      <c r="O292" s="76">
        <v>1534899</v>
      </c>
      <c r="P292" s="76">
        <v>303127</v>
      </c>
      <c r="Q292" s="76">
        <v>8207</v>
      </c>
      <c r="R292" s="76">
        <v>127262</v>
      </c>
      <c r="S292" s="76">
        <v>323082</v>
      </c>
      <c r="T292" s="76">
        <v>2296577</v>
      </c>
      <c r="U292">
        <v>1166911</v>
      </c>
      <c r="V292">
        <v>92026</v>
      </c>
      <c r="W292">
        <v>63094</v>
      </c>
      <c r="X292">
        <v>0</v>
      </c>
      <c r="Y292">
        <v>0</v>
      </c>
      <c r="AB292">
        <v>47474</v>
      </c>
      <c r="AC292">
        <v>979830</v>
      </c>
      <c r="AD292">
        <v>2349335</v>
      </c>
      <c r="AE292" s="1">
        <v>260</v>
      </c>
      <c r="AF292" s="1">
        <v>155</v>
      </c>
      <c r="AG292" s="1">
        <v>31722</v>
      </c>
      <c r="AH292" s="1">
        <v>8830</v>
      </c>
      <c r="AI292" s="1">
        <v>0</v>
      </c>
      <c r="AJ292" s="1">
        <v>0</v>
      </c>
      <c r="AK292" s="1">
        <v>0</v>
      </c>
      <c r="AL292" s="1">
        <v>0</v>
      </c>
      <c r="AM292" s="1">
        <v>0</v>
      </c>
      <c r="AN292" s="1">
        <v>0</v>
      </c>
      <c r="AO292" s="1">
        <v>0</v>
      </c>
      <c r="AP292" s="1">
        <v>0</v>
      </c>
      <c r="AQ292" s="1">
        <v>194</v>
      </c>
      <c r="AR292" s="1">
        <v>155</v>
      </c>
      <c r="AS292" s="1">
        <v>23036</v>
      </c>
      <c r="AT292" s="1">
        <v>6433</v>
      </c>
      <c r="AU292" s="1">
        <v>0</v>
      </c>
      <c r="AV292" s="1">
        <v>0</v>
      </c>
      <c r="AW292" s="1">
        <v>0</v>
      </c>
      <c r="AX292" s="1">
        <v>0</v>
      </c>
      <c r="AY292" s="1">
        <v>0</v>
      </c>
      <c r="AZ292" s="1">
        <v>0</v>
      </c>
      <c r="BA292" s="1">
        <v>0</v>
      </c>
      <c r="BB292" s="1">
        <v>0</v>
      </c>
      <c r="BC292" s="3">
        <v>0</v>
      </c>
      <c r="BD292" s="3">
        <v>0</v>
      </c>
      <c r="BE292" s="3">
        <v>0</v>
      </c>
      <c r="BF292" s="3">
        <v>0</v>
      </c>
      <c r="BG292" s="241">
        <v>194</v>
      </c>
      <c r="BH292" s="242">
        <v>155</v>
      </c>
      <c r="BI292" s="242">
        <v>23036</v>
      </c>
      <c r="BJ292" s="243">
        <v>6433</v>
      </c>
      <c r="BK292">
        <v>6</v>
      </c>
      <c r="BL292">
        <v>200</v>
      </c>
      <c r="BM292">
        <v>0</v>
      </c>
      <c r="BN292">
        <v>1500</v>
      </c>
      <c r="BO292">
        <v>0</v>
      </c>
      <c r="BP292">
        <v>0</v>
      </c>
      <c r="BQ292">
        <v>0</v>
      </c>
      <c r="BR292">
        <v>0</v>
      </c>
      <c r="BS292">
        <v>0</v>
      </c>
      <c r="BT292">
        <v>0</v>
      </c>
      <c r="BU292">
        <v>0</v>
      </c>
      <c r="BV292">
        <v>0</v>
      </c>
      <c r="BW292">
        <v>2</v>
      </c>
      <c r="BX292">
        <v>50</v>
      </c>
      <c r="BY292">
        <v>0</v>
      </c>
      <c r="BZ292">
        <v>500</v>
      </c>
      <c r="CA292">
        <v>0</v>
      </c>
      <c r="CB292">
        <v>0</v>
      </c>
      <c r="CC292">
        <v>0</v>
      </c>
      <c r="CD292">
        <v>0</v>
      </c>
      <c r="CE292">
        <v>0</v>
      </c>
      <c r="CF292">
        <v>0</v>
      </c>
      <c r="CG292">
        <v>0</v>
      </c>
      <c r="CH292">
        <v>0</v>
      </c>
      <c r="CI292" s="244">
        <v>0</v>
      </c>
      <c r="CJ292" s="244">
        <v>0</v>
      </c>
      <c r="CK292" s="244">
        <v>0</v>
      </c>
      <c r="CL292" s="244">
        <v>0</v>
      </c>
      <c r="CM292" s="241">
        <v>2</v>
      </c>
      <c r="CN292" s="242">
        <v>50</v>
      </c>
      <c r="CO292" s="242">
        <v>0</v>
      </c>
      <c r="CP292" s="243">
        <v>500</v>
      </c>
      <c r="CQ292" s="1">
        <v>572</v>
      </c>
      <c r="CR292" s="1">
        <v>355</v>
      </c>
      <c r="CS292" s="1">
        <v>35316</v>
      </c>
      <c r="CT292" s="1">
        <v>0</v>
      </c>
      <c r="CU292" s="1">
        <v>0</v>
      </c>
      <c r="CV292" s="1">
        <v>0</v>
      </c>
      <c r="CW292" s="1">
        <v>0</v>
      </c>
      <c r="CX292" s="1">
        <v>0</v>
      </c>
      <c r="CY292" s="1">
        <v>0</v>
      </c>
      <c r="CZ292" s="1">
        <v>0</v>
      </c>
      <c r="DA292" s="1">
        <v>0</v>
      </c>
      <c r="DB292" s="1">
        <v>0</v>
      </c>
      <c r="DC292" s="1">
        <v>57</v>
      </c>
      <c r="DD292" s="1">
        <v>55</v>
      </c>
      <c r="DE292" s="1">
        <v>4621</v>
      </c>
      <c r="DF292" s="1">
        <v>0</v>
      </c>
      <c r="DG292" s="1">
        <v>0</v>
      </c>
      <c r="DH292" s="1">
        <v>0</v>
      </c>
      <c r="DI292" s="1">
        <v>0</v>
      </c>
      <c r="DJ292" s="1">
        <v>0</v>
      </c>
      <c r="DK292" s="1">
        <v>0</v>
      </c>
      <c r="DL292" s="1">
        <v>0</v>
      </c>
      <c r="DM292" s="1">
        <v>0</v>
      </c>
      <c r="DN292" s="1">
        <v>0</v>
      </c>
      <c r="DO292" s="244">
        <v>0</v>
      </c>
      <c r="DP292" s="244">
        <v>0</v>
      </c>
      <c r="DQ292" s="244">
        <v>0</v>
      </c>
      <c r="DR292" s="244">
        <v>0</v>
      </c>
      <c r="DS292" s="241">
        <v>57</v>
      </c>
      <c r="DT292" s="242">
        <v>55</v>
      </c>
      <c r="DU292" s="242">
        <v>4621</v>
      </c>
      <c r="DV292" s="243">
        <v>0</v>
      </c>
      <c r="DW292">
        <v>3</v>
      </c>
      <c r="DX292">
        <v>5</v>
      </c>
      <c r="DY292">
        <v>14315</v>
      </c>
      <c r="DZ292">
        <v>5509</v>
      </c>
      <c r="EA292">
        <v>0</v>
      </c>
      <c r="EB292">
        <v>0</v>
      </c>
      <c r="EC292">
        <v>0</v>
      </c>
      <c r="ED292">
        <v>0</v>
      </c>
      <c r="EE292">
        <v>0</v>
      </c>
      <c r="EF292">
        <v>0</v>
      </c>
      <c r="EG292">
        <v>0</v>
      </c>
      <c r="EH292">
        <v>0</v>
      </c>
      <c r="EI292">
        <v>2</v>
      </c>
      <c r="EJ292">
        <v>4</v>
      </c>
      <c r="EK292">
        <v>14210</v>
      </c>
      <c r="EL292">
        <v>5509</v>
      </c>
      <c r="EM292">
        <v>0</v>
      </c>
      <c r="EN292">
        <v>0</v>
      </c>
      <c r="EO292">
        <v>0</v>
      </c>
      <c r="EP292">
        <v>0</v>
      </c>
      <c r="EQ292">
        <v>0</v>
      </c>
      <c r="ER292">
        <v>0</v>
      </c>
      <c r="ES292">
        <v>0</v>
      </c>
      <c r="ET292">
        <v>0</v>
      </c>
      <c r="EU292" s="244">
        <v>0</v>
      </c>
      <c r="EV292" s="244">
        <v>0</v>
      </c>
      <c r="EW292" s="244">
        <v>0</v>
      </c>
      <c r="EX292" s="244">
        <v>0</v>
      </c>
      <c r="EY292" s="241">
        <v>2</v>
      </c>
      <c r="EZ292" s="242">
        <v>4</v>
      </c>
      <c r="FA292" s="242">
        <v>14210</v>
      </c>
      <c r="FB292" s="243">
        <v>5509</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v>0</v>
      </c>
      <c r="HF292">
        <v>0</v>
      </c>
      <c r="HG292">
        <v>0</v>
      </c>
      <c r="HH292">
        <v>0</v>
      </c>
      <c r="HI292">
        <v>0</v>
      </c>
      <c r="HJ292">
        <v>0</v>
      </c>
      <c r="HK292">
        <v>0</v>
      </c>
      <c r="HL292">
        <v>5</v>
      </c>
      <c r="HM292">
        <v>6</v>
      </c>
      <c r="HN292">
        <v>0</v>
      </c>
      <c r="HO292">
        <v>0</v>
      </c>
      <c r="HP292">
        <v>0</v>
      </c>
      <c r="HQ292" s="139">
        <v>2</v>
      </c>
      <c r="HR292" s="140">
        <v>1</v>
      </c>
      <c r="HS292" s="140">
        <v>0</v>
      </c>
      <c r="HT292" s="140">
        <v>0</v>
      </c>
      <c r="HU292" s="140">
        <v>0</v>
      </c>
      <c r="HV292" s="139">
        <v>0</v>
      </c>
      <c r="HW292" s="140">
        <v>0</v>
      </c>
      <c r="HX292" s="140">
        <v>0</v>
      </c>
      <c r="HY292" s="140">
        <v>0</v>
      </c>
      <c r="HZ292" s="140">
        <v>0</v>
      </c>
      <c r="IA292" s="139">
        <v>0</v>
      </c>
      <c r="IB292" s="140">
        <v>0</v>
      </c>
      <c r="IC292" s="140">
        <v>0</v>
      </c>
      <c r="ID292" s="140">
        <v>0</v>
      </c>
      <c r="IE292" s="140">
        <v>0</v>
      </c>
      <c r="IF292" s="139">
        <v>7</v>
      </c>
      <c r="IG292" s="140">
        <v>7</v>
      </c>
      <c r="IH292" s="140">
        <v>0</v>
      </c>
      <c r="II292" s="140">
        <v>0</v>
      </c>
      <c r="IJ292" s="140">
        <v>0</v>
      </c>
      <c r="IK292" s="140">
        <v>0</v>
      </c>
      <c r="IL292" s="140">
        <v>0</v>
      </c>
      <c r="IM292" s="140">
        <v>0</v>
      </c>
      <c r="IN292" s="139">
        <v>0</v>
      </c>
      <c r="IO292" s="140">
        <v>0</v>
      </c>
      <c r="IP292" s="140">
        <v>0</v>
      </c>
      <c r="IQ292" s="140">
        <v>0</v>
      </c>
      <c r="IR292" s="141">
        <v>0</v>
      </c>
      <c r="IS292" s="139">
        <v>0</v>
      </c>
      <c r="IT292" s="141">
        <v>0</v>
      </c>
      <c r="IU292" s="141">
        <v>11</v>
      </c>
      <c r="IV292" s="141">
        <v>3</v>
      </c>
      <c r="IW292" s="180">
        <v>14</v>
      </c>
      <c r="IX292" s="182">
        <v>0</v>
      </c>
      <c r="IY292" s="182">
        <v>0</v>
      </c>
      <c r="IZ292" s="183">
        <v>0</v>
      </c>
      <c r="JA292" s="140">
        <v>0</v>
      </c>
      <c r="JB292" s="140">
        <v>0</v>
      </c>
      <c r="JC292" s="1" t="s">
        <v>427</v>
      </c>
      <c r="JD292" s="1" t="s">
        <v>427</v>
      </c>
      <c r="JE292" s="1" t="s">
        <v>427</v>
      </c>
      <c r="JF292" s="1" t="s">
        <v>427</v>
      </c>
      <c r="JG292" s="1">
        <v>0</v>
      </c>
      <c r="JH292" s="1">
        <v>0</v>
      </c>
      <c r="JI292" s="284"/>
      <c r="JM292" s="261"/>
      <c r="JN292" s="262"/>
      <c r="JO292" s="284"/>
      <c r="JP292" s="284"/>
    </row>
    <row r="293" spans="1:276" x14ac:dyDescent="0.25">
      <c r="A293" s="2">
        <f>IF(OR('Table 1'!$L$2="All Regions",'Table 1'!$L$2=" "), 1,IF('Table 1'!$L$2='DATA TEMPLATE 1617'!L293,1,0))</f>
        <v>1</v>
      </c>
      <c r="B293" s="2">
        <f>IF(OR('Table 1'!$L$3="All Disciplines",'Table 1'!$L$3=" "), 1,IF('Table 1'!$L$3='DATA TEMPLATE 1617'!M293,1,0))</f>
        <v>1</v>
      </c>
      <c r="C293" s="2">
        <f>IF(OR('Table 1'!$L$4="All Organisations",'Table 1'!$L$4=" "), 1,IF('Table 1'!$L$4='DATA TEMPLATE 1617'!N293,1,0))</f>
        <v>1</v>
      </c>
      <c r="D293" s="2">
        <f t="shared" si="11"/>
        <v>3</v>
      </c>
      <c r="E293" s="236">
        <f>IF('Table 2'!$L$2="All Diverse Led",$IZ293,IF('Table 2'!$L$2='DATA TEMPLATE 1617'!JG293,4,0))</f>
        <v>0</v>
      </c>
      <c r="F293" s="236">
        <f>IF('Table 2'!$L$2="All Diverse Led",$IZ293,IF('Table 2'!$L$2='DATA TEMPLATE 1617'!JH293,4,0))</f>
        <v>0</v>
      </c>
      <c r="G293" s="237">
        <f t="shared" si="12"/>
        <v>0</v>
      </c>
      <c r="H293" s="1" t="s">
        <v>471</v>
      </c>
      <c r="I293" s="1">
        <v>0</v>
      </c>
      <c r="J293" s="1" t="b">
        <v>0</v>
      </c>
      <c r="K293" s="284">
        <v>291</v>
      </c>
      <c r="L293" t="s">
        <v>447</v>
      </c>
      <c r="M293" t="s">
        <v>436</v>
      </c>
      <c r="N293" s="323" t="s">
        <v>460</v>
      </c>
      <c r="O293" s="76">
        <v>857895</v>
      </c>
      <c r="P293" s="76">
        <v>89119</v>
      </c>
      <c r="Q293" s="76">
        <v>1029093</v>
      </c>
      <c r="R293" s="76">
        <v>144796</v>
      </c>
      <c r="S293" s="76">
        <v>0</v>
      </c>
      <c r="T293" s="76">
        <v>2120903</v>
      </c>
      <c r="U293">
        <v>433375</v>
      </c>
      <c r="V293">
        <v>50227</v>
      </c>
      <c r="W293">
        <v>292353</v>
      </c>
      <c r="X293">
        <v>9772</v>
      </c>
      <c r="Y293">
        <v>0</v>
      </c>
      <c r="AB293">
        <v>400916</v>
      </c>
      <c r="AC293">
        <v>861440</v>
      </c>
      <c r="AD293">
        <v>2048083</v>
      </c>
      <c r="AE293" s="1">
        <v>0</v>
      </c>
      <c r="AF293" s="1">
        <v>0</v>
      </c>
      <c r="AG293" s="1">
        <v>0</v>
      </c>
      <c r="AH293" s="1">
        <v>0</v>
      </c>
      <c r="AI293" s="1">
        <v>0</v>
      </c>
      <c r="AJ293" s="1">
        <v>0</v>
      </c>
      <c r="AK293" s="1">
        <v>0</v>
      </c>
      <c r="AL293" s="1">
        <v>0</v>
      </c>
      <c r="AM293" s="1">
        <v>0</v>
      </c>
      <c r="AN293" s="1">
        <v>0</v>
      </c>
      <c r="AO293" s="1">
        <v>0</v>
      </c>
      <c r="AP293" s="1">
        <v>0</v>
      </c>
      <c r="AQ293" s="1">
        <v>0</v>
      </c>
      <c r="AR293" s="1">
        <v>0</v>
      </c>
      <c r="AS293" s="1">
        <v>0</v>
      </c>
      <c r="AT293" s="1">
        <v>0</v>
      </c>
      <c r="AU293" s="1">
        <v>0</v>
      </c>
      <c r="AV293" s="1">
        <v>0</v>
      </c>
      <c r="AW293" s="1">
        <v>0</v>
      </c>
      <c r="AX293" s="1">
        <v>0</v>
      </c>
      <c r="AY293" s="1">
        <v>0</v>
      </c>
      <c r="AZ293" s="1">
        <v>0</v>
      </c>
      <c r="BA293" s="1">
        <v>0</v>
      </c>
      <c r="BB293" s="1">
        <v>0</v>
      </c>
      <c r="BC293" s="3">
        <v>0</v>
      </c>
      <c r="BD293" s="3">
        <v>0</v>
      </c>
      <c r="BE293" s="3">
        <v>0</v>
      </c>
      <c r="BF293" s="3">
        <v>0</v>
      </c>
      <c r="BG293" s="241">
        <v>0</v>
      </c>
      <c r="BH293" s="242">
        <v>0</v>
      </c>
      <c r="BI293" s="242">
        <v>0</v>
      </c>
      <c r="BJ293" s="243">
        <v>0</v>
      </c>
      <c r="BK293">
        <v>3</v>
      </c>
      <c r="BL293">
        <v>228</v>
      </c>
      <c r="BM293">
        <v>40281</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s="244">
        <v>0</v>
      </c>
      <c r="CJ293" s="244">
        <v>0</v>
      </c>
      <c r="CK293" s="244">
        <v>0</v>
      </c>
      <c r="CL293" s="244">
        <v>0</v>
      </c>
      <c r="CM293" s="241">
        <v>0</v>
      </c>
      <c r="CN293" s="242">
        <v>0</v>
      </c>
      <c r="CO293" s="242">
        <v>0</v>
      </c>
      <c r="CP293" s="243">
        <v>0</v>
      </c>
      <c r="CQ293" s="1">
        <v>0</v>
      </c>
      <c r="CR293" s="1">
        <v>0</v>
      </c>
      <c r="CS293" s="1">
        <v>0</v>
      </c>
      <c r="CT293" s="1">
        <v>0</v>
      </c>
      <c r="CU293" s="1">
        <v>0</v>
      </c>
      <c r="CV293" s="1">
        <v>0</v>
      </c>
      <c r="CW293" s="1">
        <v>0</v>
      </c>
      <c r="CX293" s="1">
        <v>0</v>
      </c>
      <c r="CY293" s="1">
        <v>0</v>
      </c>
      <c r="CZ293" s="1">
        <v>0</v>
      </c>
      <c r="DA293" s="1">
        <v>0</v>
      </c>
      <c r="DB293" s="1">
        <v>0</v>
      </c>
      <c r="DC293" s="1">
        <v>0</v>
      </c>
      <c r="DD293" s="1">
        <v>0</v>
      </c>
      <c r="DE293" s="1">
        <v>0</v>
      </c>
      <c r="DF293" s="1">
        <v>0</v>
      </c>
      <c r="DG293" s="1">
        <v>0</v>
      </c>
      <c r="DH293" s="1">
        <v>0</v>
      </c>
      <c r="DI293" s="1">
        <v>0</v>
      </c>
      <c r="DJ293" s="1">
        <v>0</v>
      </c>
      <c r="DK293" s="1">
        <v>0</v>
      </c>
      <c r="DL293" s="1">
        <v>0</v>
      </c>
      <c r="DM293" s="1">
        <v>0</v>
      </c>
      <c r="DN293" s="1">
        <v>0</v>
      </c>
      <c r="DO293" s="244">
        <v>0</v>
      </c>
      <c r="DP293" s="244">
        <v>0</v>
      </c>
      <c r="DQ293" s="244">
        <v>0</v>
      </c>
      <c r="DR293" s="244">
        <v>0</v>
      </c>
      <c r="DS293" s="241">
        <v>0</v>
      </c>
      <c r="DT293" s="242">
        <v>0</v>
      </c>
      <c r="DU293" s="242">
        <v>0</v>
      </c>
      <c r="DV293" s="243">
        <v>0</v>
      </c>
      <c r="DW293">
        <v>0</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s="244">
        <v>0</v>
      </c>
      <c r="EV293" s="244">
        <v>0</v>
      </c>
      <c r="EW293" s="244">
        <v>0</v>
      </c>
      <c r="EX293" s="244">
        <v>0</v>
      </c>
      <c r="EY293" s="241">
        <v>0</v>
      </c>
      <c r="EZ293" s="242">
        <v>0</v>
      </c>
      <c r="FA293" s="242">
        <v>0</v>
      </c>
      <c r="FB293" s="243">
        <v>0</v>
      </c>
      <c r="FC293">
        <v>0</v>
      </c>
      <c r="FD293">
        <v>0</v>
      </c>
      <c r="FE293">
        <v>0</v>
      </c>
      <c r="FF293">
        <v>0</v>
      </c>
      <c r="FG293">
        <v>0</v>
      </c>
      <c r="FH293">
        <v>0</v>
      </c>
      <c r="FI293">
        <v>0</v>
      </c>
      <c r="FJ293">
        <v>0</v>
      </c>
      <c r="FK293">
        <v>0</v>
      </c>
      <c r="FL293">
        <v>0</v>
      </c>
      <c r="FM293">
        <v>0</v>
      </c>
      <c r="FN293">
        <v>0</v>
      </c>
      <c r="FO293">
        <v>0</v>
      </c>
      <c r="FP293">
        <v>0</v>
      </c>
      <c r="FQ293">
        <v>0</v>
      </c>
      <c r="FR293">
        <v>0</v>
      </c>
      <c r="FS293">
        <v>0</v>
      </c>
      <c r="FT293">
        <v>0</v>
      </c>
      <c r="FU293">
        <v>0</v>
      </c>
      <c r="FV293">
        <v>0</v>
      </c>
      <c r="FW293">
        <v>4</v>
      </c>
      <c r="FX293">
        <v>1000</v>
      </c>
      <c r="FY293">
        <v>4</v>
      </c>
      <c r="FZ293">
        <v>3078</v>
      </c>
      <c r="GA293">
        <v>0</v>
      </c>
      <c r="GB293">
        <v>0</v>
      </c>
      <c r="GC293">
        <v>0</v>
      </c>
      <c r="GD293">
        <v>0</v>
      </c>
      <c r="GE293">
        <v>0</v>
      </c>
      <c r="GF293">
        <v>0</v>
      </c>
      <c r="GG293">
        <v>0</v>
      </c>
      <c r="GH293">
        <v>0</v>
      </c>
      <c r="GI293">
        <v>0</v>
      </c>
      <c r="GJ293">
        <v>0</v>
      </c>
      <c r="GK293">
        <v>0</v>
      </c>
      <c r="GL293">
        <v>0</v>
      </c>
      <c r="GM293">
        <v>1</v>
      </c>
      <c r="GN293">
        <v>4000</v>
      </c>
      <c r="GO293">
        <v>3</v>
      </c>
      <c r="GP293">
        <v>4000</v>
      </c>
      <c r="GQ293">
        <v>0</v>
      </c>
      <c r="GR293">
        <v>0</v>
      </c>
      <c r="GS293">
        <v>300</v>
      </c>
      <c r="GT293">
        <v>3700</v>
      </c>
      <c r="GU293">
        <v>0</v>
      </c>
      <c r="GV293">
        <v>0</v>
      </c>
      <c r="GW293">
        <v>0</v>
      </c>
      <c r="GX293">
        <v>0</v>
      </c>
      <c r="GY293">
        <v>0</v>
      </c>
      <c r="GZ293">
        <v>0</v>
      </c>
      <c r="HA293">
        <v>0</v>
      </c>
      <c r="HB293">
        <v>0</v>
      </c>
      <c r="HC293">
        <v>0</v>
      </c>
      <c r="HD293">
        <v>0</v>
      </c>
      <c r="HE293">
        <v>0</v>
      </c>
      <c r="HF293">
        <v>0</v>
      </c>
      <c r="HG293">
        <v>0</v>
      </c>
      <c r="HH293">
        <v>0</v>
      </c>
      <c r="HI293">
        <v>0</v>
      </c>
      <c r="HJ293">
        <v>0</v>
      </c>
      <c r="HK293">
        <v>0</v>
      </c>
      <c r="HL293">
        <v>6</v>
      </c>
      <c r="HM293">
        <v>6</v>
      </c>
      <c r="HN293">
        <v>0</v>
      </c>
      <c r="HO293">
        <v>0</v>
      </c>
      <c r="HP293">
        <v>0</v>
      </c>
      <c r="HQ293" s="139">
        <v>2</v>
      </c>
      <c r="HR293" s="140">
        <v>2</v>
      </c>
      <c r="HS293" s="140">
        <v>0</v>
      </c>
      <c r="HT293" s="140">
        <v>0</v>
      </c>
      <c r="HU293" s="140">
        <v>0</v>
      </c>
      <c r="HV293" s="139">
        <v>0</v>
      </c>
      <c r="HW293" s="140">
        <v>0</v>
      </c>
      <c r="HX293" s="140">
        <v>0</v>
      </c>
      <c r="HY293" s="140">
        <v>0</v>
      </c>
      <c r="HZ293" s="140">
        <v>0</v>
      </c>
      <c r="IA293" s="139">
        <v>0</v>
      </c>
      <c r="IB293" s="140">
        <v>0</v>
      </c>
      <c r="IC293" s="140">
        <v>0</v>
      </c>
      <c r="ID293" s="140">
        <v>0</v>
      </c>
      <c r="IE293" s="140">
        <v>0</v>
      </c>
      <c r="IF293" s="139">
        <v>8</v>
      </c>
      <c r="IG293" s="140">
        <v>8</v>
      </c>
      <c r="IH293" s="140">
        <v>0</v>
      </c>
      <c r="II293" s="140">
        <v>0</v>
      </c>
      <c r="IJ293" s="140">
        <v>0</v>
      </c>
      <c r="IK293" s="140">
        <v>0</v>
      </c>
      <c r="IL293" s="140">
        <v>0</v>
      </c>
      <c r="IM293" s="140">
        <v>0</v>
      </c>
      <c r="IN293" s="139">
        <v>0</v>
      </c>
      <c r="IO293" s="140">
        <v>0</v>
      </c>
      <c r="IP293" s="140">
        <v>0</v>
      </c>
      <c r="IQ293" s="140">
        <v>0</v>
      </c>
      <c r="IR293" s="141">
        <v>0</v>
      </c>
      <c r="IS293" s="139">
        <v>0</v>
      </c>
      <c r="IT293" s="141">
        <v>0</v>
      </c>
      <c r="IU293" s="141">
        <v>12</v>
      </c>
      <c r="IV293" s="141">
        <v>4</v>
      </c>
      <c r="IW293" s="180">
        <v>16</v>
      </c>
      <c r="IX293" s="182">
        <v>0</v>
      </c>
      <c r="IY293" s="182">
        <v>0</v>
      </c>
      <c r="IZ293" s="183">
        <v>0</v>
      </c>
      <c r="JA293" s="140">
        <v>0</v>
      </c>
      <c r="JB293" s="140">
        <v>0</v>
      </c>
      <c r="JC293" s="1" t="s">
        <v>427</v>
      </c>
      <c r="JD293" s="1" t="s">
        <v>427</v>
      </c>
      <c r="JE293" s="1" t="s">
        <v>427</v>
      </c>
      <c r="JF293" s="1" t="s">
        <v>427</v>
      </c>
      <c r="JG293" s="1">
        <v>0</v>
      </c>
      <c r="JH293" s="1">
        <v>0</v>
      </c>
      <c r="JI293" s="284"/>
      <c r="JM293" s="261"/>
      <c r="JN293" s="262"/>
      <c r="JO293" s="284"/>
      <c r="JP293" s="284"/>
    </row>
    <row r="294" spans="1:276" x14ac:dyDescent="0.25">
      <c r="A294" s="2">
        <f>IF(OR('Table 1'!$L$2="All Regions",'Table 1'!$L$2=" "), 1,IF('Table 1'!$L$2='DATA TEMPLATE 1617'!L294,1,0))</f>
        <v>1</v>
      </c>
      <c r="B294" s="2">
        <f>IF(OR('Table 1'!$L$3="All Disciplines",'Table 1'!$L$3=" "), 1,IF('Table 1'!$L$3='DATA TEMPLATE 1617'!M294,1,0))</f>
        <v>1</v>
      </c>
      <c r="C294" s="2">
        <f>IF(OR('Table 1'!$L$4="All Organisations",'Table 1'!$L$4=" "), 1,IF('Table 1'!$L$4='DATA TEMPLATE 1617'!N294,1,0))</f>
        <v>1</v>
      </c>
      <c r="D294" s="2">
        <f t="shared" si="11"/>
        <v>3</v>
      </c>
      <c r="E294" s="236">
        <f>IF('Table 2'!$L$2="All Diverse Led",$IZ294,IF('Table 2'!$L$2='DATA TEMPLATE 1617'!JG294,4,0))</f>
        <v>0</v>
      </c>
      <c r="F294" s="236">
        <f>IF('Table 2'!$L$2="All Diverse Led",$IZ294,IF('Table 2'!$L$2='DATA TEMPLATE 1617'!JH294,4,0))</f>
        <v>0</v>
      </c>
      <c r="G294" s="237">
        <f t="shared" si="12"/>
        <v>0</v>
      </c>
      <c r="H294" s="1" t="s">
        <v>471</v>
      </c>
      <c r="I294" s="1">
        <v>0</v>
      </c>
      <c r="J294" s="1" t="b">
        <v>0</v>
      </c>
      <c r="K294" s="284">
        <v>292</v>
      </c>
      <c r="L294" t="s">
        <v>447</v>
      </c>
      <c r="M294" t="s">
        <v>440</v>
      </c>
      <c r="N294" s="323" t="s">
        <v>460</v>
      </c>
      <c r="O294" s="76">
        <v>1826710</v>
      </c>
      <c r="P294" s="76">
        <v>920780</v>
      </c>
      <c r="Q294" s="76">
        <v>137060</v>
      </c>
      <c r="R294" s="76">
        <v>39757</v>
      </c>
      <c r="S294" s="76">
        <v>42800</v>
      </c>
      <c r="T294" s="76">
        <v>2967107</v>
      </c>
      <c r="U294">
        <v>262502</v>
      </c>
      <c r="V294">
        <v>90866</v>
      </c>
      <c r="W294">
        <v>60577</v>
      </c>
      <c r="X294">
        <v>30289</v>
      </c>
      <c r="Y294">
        <v>20192</v>
      </c>
      <c r="AB294">
        <v>494715</v>
      </c>
      <c r="AC294">
        <v>50481</v>
      </c>
      <c r="AD294">
        <v>1009622</v>
      </c>
      <c r="AE294" s="1">
        <v>403</v>
      </c>
      <c r="AF294" s="1">
        <v>181</v>
      </c>
      <c r="AG294" s="1">
        <v>30456</v>
      </c>
      <c r="AH294" s="1">
        <v>0</v>
      </c>
      <c r="AI294" s="1">
        <v>11</v>
      </c>
      <c r="AJ294" s="1">
        <v>11</v>
      </c>
      <c r="AK294" s="1">
        <v>556</v>
      </c>
      <c r="AL294" s="1">
        <v>0</v>
      </c>
      <c r="AM294" s="1">
        <v>9</v>
      </c>
      <c r="AN294" s="1">
        <v>4</v>
      </c>
      <c r="AO294" s="1">
        <v>251</v>
      </c>
      <c r="AP294" s="1">
        <v>0</v>
      </c>
      <c r="AQ294" s="1">
        <v>106</v>
      </c>
      <c r="AR294" s="1">
        <v>98</v>
      </c>
      <c r="AS294" s="1">
        <v>9690</v>
      </c>
      <c r="AT294" s="1">
        <v>0</v>
      </c>
      <c r="AU294" s="1">
        <v>0</v>
      </c>
      <c r="AV294" s="1">
        <v>0</v>
      </c>
      <c r="AW294" s="1">
        <v>0</v>
      </c>
      <c r="AX294" s="1">
        <v>0</v>
      </c>
      <c r="AY294" s="1">
        <v>0</v>
      </c>
      <c r="AZ294" s="1">
        <v>0</v>
      </c>
      <c r="BA294" s="1">
        <v>0</v>
      </c>
      <c r="BB294" s="1">
        <v>0</v>
      </c>
      <c r="BC294" s="3">
        <v>20</v>
      </c>
      <c r="BD294" s="3">
        <v>15</v>
      </c>
      <c r="BE294" s="3">
        <v>807</v>
      </c>
      <c r="BF294" s="3">
        <v>0</v>
      </c>
      <c r="BG294" s="241">
        <v>106</v>
      </c>
      <c r="BH294" s="242">
        <v>98</v>
      </c>
      <c r="BI294" s="242">
        <v>9690</v>
      </c>
      <c r="BJ294" s="243">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s="244">
        <v>0</v>
      </c>
      <c r="CJ294" s="244">
        <v>0</v>
      </c>
      <c r="CK294" s="244">
        <v>0</v>
      </c>
      <c r="CL294" s="244">
        <v>0</v>
      </c>
      <c r="CM294" s="241">
        <v>0</v>
      </c>
      <c r="CN294" s="242">
        <v>0</v>
      </c>
      <c r="CO294" s="242">
        <v>0</v>
      </c>
      <c r="CP294" s="243">
        <v>0</v>
      </c>
      <c r="CQ294" s="1">
        <v>0</v>
      </c>
      <c r="CR294" s="1">
        <v>0</v>
      </c>
      <c r="CS294" s="1">
        <v>0</v>
      </c>
      <c r="CT294" s="1">
        <v>0</v>
      </c>
      <c r="CU294" s="1">
        <v>0</v>
      </c>
      <c r="CV294" s="1">
        <v>0</v>
      </c>
      <c r="CW294" s="1">
        <v>0</v>
      </c>
      <c r="CX294" s="1">
        <v>0</v>
      </c>
      <c r="CY294" s="1">
        <v>0</v>
      </c>
      <c r="CZ294" s="1">
        <v>0</v>
      </c>
      <c r="DA294" s="1">
        <v>0</v>
      </c>
      <c r="DB294" s="1">
        <v>0</v>
      </c>
      <c r="DC294" s="1">
        <v>0</v>
      </c>
      <c r="DD294" s="1">
        <v>0</v>
      </c>
      <c r="DE294" s="1">
        <v>0</v>
      </c>
      <c r="DF294" s="1">
        <v>0</v>
      </c>
      <c r="DG294" s="1">
        <v>0</v>
      </c>
      <c r="DH294" s="1">
        <v>0</v>
      </c>
      <c r="DI294" s="1">
        <v>0</v>
      </c>
      <c r="DJ294" s="1">
        <v>0</v>
      </c>
      <c r="DK294" s="1">
        <v>0</v>
      </c>
      <c r="DL294" s="1">
        <v>0</v>
      </c>
      <c r="DM294" s="1">
        <v>0</v>
      </c>
      <c r="DN294" s="1">
        <v>0</v>
      </c>
      <c r="DO294" s="244">
        <v>0</v>
      </c>
      <c r="DP294" s="244">
        <v>0</v>
      </c>
      <c r="DQ294" s="244">
        <v>0</v>
      </c>
      <c r="DR294" s="244">
        <v>0</v>
      </c>
      <c r="DS294" s="241">
        <v>0</v>
      </c>
      <c r="DT294" s="242">
        <v>0</v>
      </c>
      <c r="DU294" s="242">
        <v>0</v>
      </c>
      <c r="DV294" s="243">
        <v>0</v>
      </c>
      <c r="DW294">
        <v>1</v>
      </c>
      <c r="DX294">
        <v>3</v>
      </c>
      <c r="DY294">
        <v>1421</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s="244">
        <v>0</v>
      </c>
      <c r="EV294" s="244">
        <v>0</v>
      </c>
      <c r="EW294" s="244">
        <v>0</v>
      </c>
      <c r="EX294" s="244">
        <v>0</v>
      </c>
      <c r="EY294" s="241">
        <v>0</v>
      </c>
      <c r="EZ294" s="242">
        <v>0</v>
      </c>
      <c r="FA294" s="242">
        <v>0</v>
      </c>
      <c r="FB294" s="243">
        <v>0</v>
      </c>
      <c r="FC294">
        <v>0</v>
      </c>
      <c r="FD294">
        <v>0</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0</v>
      </c>
      <c r="GO294">
        <v>0</v>
      </c>
      <c r="GP294">
        <v>0</v>
      </c>
      <c r="GQ294">
        <v>0</v>
      </c>
      <c r="GR294">
        <v>0</v>
      </c>
      <c r="GS294">
        <v>0</v>
      </c>
      <c r="GT294">
        <v>0</v>
      </c>
      <c r="GU294">
        <v>0</v>
      </c>
      <c r="GV294">
        <v>0</v>
      </c>
      <c r="GW294">
        <v>0</v>
      </c>
      <c r="GX294">
        <v>0</v>
      </c>
      <c r="GY294">
        <v>0</v>
      </c>
      <c r="GZ294">
        <v>0</v>
      </c>
      <c r="HA294">
        <v>0</v>
      </c>
      <c r="HB294">
        <v>0</v>
      </c>
      <c r="HC294">
        <v>0</v>
      </c>
      <c r="HD294">
        <v>0</v>
      </c>
      <c r="HE294">
        <v>0</v>
      </c>
      <c r="HF294">
        <v>0</v>
      </c>
      <c r="HG294">
        <v>0</v>
      </c>
      <c r="HH294">
        <v>0</v>
      </c>
      <c r="HI294">
        <v>0</v>
      </c>
      <c r="HJ294">
        <v>0</v>
      </c>
      <c r="HK294">
        <v>0</v>
      </c>
      <c r="HL294">
        <v>7</v>
      </c>
      <c r="HM294">
        <v>1</v>
      </c>
      <c r="HN294">
        <v>0</v>
      </c>
      <c r="HO294">
        <v>0</v>
      </c>
      <c r="HP294">
        <v>0</v>
      </c>
      <c r="HQ294" s="139">
        <v>5</v>
      </c>
      <c r="HR294" s="140">
        <v>2</v>
      </c>
      <c r="HS294" s="140">
        <v>0</v>
      </c>
      <c r="HT294" s="140">
        <v>0</v>
      </c>
      <c r="HU294" s="140">
        <v>0</v>
      </c>
      <c r="HV294" s="139">
        <v>0</v>
      </c>
      <c r="HW294" s="140">
        <v>0</v>
      </c>
      <c r="HX294" s="140">
        <v>0</v>
      </c>
      <c r="HY294" s="140">
        <v>0</v>
      </c>
      <c r="HZ294" s="140">
        <v>0</v>
      </c>
      <c r="IA294" s="139">
        <v>0</v>
      </c>
      <c r="IB294" s="140">
        <v>0</v>
      </c>
      <c r="IC294" s="140">
        <v>0</v>
      </c>
      <c r="ID294" s="140">
        <v>0</v>
      </c>
      <c r="IE294" s="140">
        <v>0</v>
      </c>
      <c r="IF294" s="139">
        <v>12</v>
      </c>
      <c r="IG294" s="140">
        <v>3</v>
      </c>
      <c r="IH294" s="140">
        <v>0</v>
      </c>
      <c r="II294" s="140">
        <v>0</v>
      </c>
      <c r="IJ294" s="140">
        <v>0</v>
      </c>
      <c r="IK294" s="140">
        <v>1</v>
      </c>
      <c r="IL294" s="140">
        <v>0</v>
      </c>
      <c r="IM294" s="140">
        <v>0</v>
      </c>
      <c r="IN294" s="139">
        <v>1</v>
      </c>
      <c r="IO294" s="140">
        <v>0</v>
      </c>
      <c r="IP294" s="140">
        <v>0</v>
      </c>
      <c r="IQ294" s="140">
        <v>0</v>
      </c>
      <c r="IR294" s="141">
        <v>0</v>
      </c>
      <c r="IS294" s="139">
        <v>0</v>
      </c>
      <c r="IT294" s="141">
        <v>1</v>
      </c>
      <c r="IU294" s="141">
        <v>8</v>
      </c>
      <c r="IV294" s="141">
        <v>7</v>
      </c>
      <c r="IW294" s="180">
        <v>15</v>
      </c>
      <c r="IX294" s="182">
        <v>0.13333333333333333</v>
      </c>
      <c r="IY294" s="182">
        <v>0</v>
      </c>
      <c r="IZ294" s="183">
        <v>0</v>
      </c>
      <c r="JA294" s="140">
        <v>0</v>
      </c>
      <c r="JB294" s="140">
        <v>0</v>
      </c>
      <c r="JC294" s="1" t="s">
        <v>427</v>
      </c>
      <c r="JD294" s="1" t="s">
        <v>427</v>
      </c>
      <c r="JE294" s="1" t="s">
        <v>427</v>
      </c>
      <c r="JF294" s="1" t="s">
        <v>427</v>
      </c>
      <c r="JG294" s="1">
        <v>0</v>
      </c>
      <c r="JH294" s="1">
        <v>0</v>
      </c>
      <c r="JI294" s="284"/>
      <c r="JM294" s="261"/>
      <c r="JN294" s="262"/>
      <c r="JO294" s="284"/>
      <c r="JP294" s="284"/>
    </row>
    <row r="295" spans="1:276" x14ac:dyDescent="0.25">
      <c r="A295" s="2">
        <f>IF(OR('Table 1'!$L$2="All Regions",'Table 1'!$L$2=" "), 1,IF('Table 1'!$L$2='DATA TEMPLATE 1617'!L295,1,0))</f>
        <v>1</v>
      </c>
      <c r="B295" s="2">
        <f>IF(OR('Table 1'!$L$3="All Disciplines",'Table 1'!$L$3=" "), 1,IF('Table 1'!$L$3='DATA TEMPLATE 1617'!M295,1,0))</f>
        <v>1</v>
      </c>
      <c r="C295" s="2">
        <f>IF(OR('Table 1'!$L$4="All Organisations",'Table 1'!$L$4=" "), 1,IF('Table 1'!$L$4='DATA TEMPLATE 1617'!N295,1,0))</f>
        <v>1</v>
      </c>
      <c r="D295" s="2">
        <f t="shared" si="11"/>
        <v>3</v>
      </c>
      <c r="E295" s="236">
        <f>IF('Table 2'!$L$2="All Diverse Led",$IZ295,IF('Table 2'!$L$2='DATA TEMPLATE 1617'!JG295,4,0))</f>
        <v>0</v>
      </c>
      <c r="F295" s="236">
        <f>IF('Table 2'!$L$2="All Diverse Led",$IZ295,IF('Table 2'!$L$2='DATA TEMPLATE 1617'!JH295,4,0))</f>
        <v>0</v>
      </c>
      <c r="G295" s="237">
        <f t="shared" si="12"/>
        <v>0</v>
      </c>
      <c r="H295" s="1" t="s">
        <v>471</v>
      </c>
      <c r="I295" s="1">
        <v>0</v>
      </c>
      <c r="J295" s="1" t="b">
        <v>0</v>
      </c>
      <c r="K295" s="284">
        <v>293</v>
      </c>
      <c r="L295" t="s">
        <v>448</v>
      </c>
      <c r="M295" t="s">
        <v>438</v>
      </c>
      <c r="N295" s="323" t="s">
        <v>460</v>
      </c>
      <c r="O295" s="76">
        <v>3431738</v>
      </c>
      <c r="P295" s="76">
        <v>138949</v>
      </c>
      <c r="Q295" s="76">
        <v>11602</v>
      </c>
      <c r="R295" s="76">
        <v>983299</v>
      </c>
      <c r="S295" s="76">
        <v>75050</v>
      </c>
      <c r="T295" s="76">
        <v>4640638</v>
      </c>
      <c r="U295">
        <v>2222789</v>
      </c>
      <c r="V295">
        <v>551386</v>
      </c>
      <c r="W295">
        <v>97176</v>
      </c>
      <c r="X295">
        <v>0</v>
      </c>
      <c r="Y295">
        <v>12764</v>
      </c>
      <c r="AB295">
        <v>567669</v>
      </c>
      <c r="AC295">
        <v>1249486</v>
      </c>
      <c r="AD295">
        <v>4701270</v>
      </c>
      <c r="AE295" s="1">
        <v>31</v>
      </c>
      <c r="AF295" s="1">
        <v>31</v>
      </c>
      <c r="AG295" s="1">
        <v>13432</v>
      </c>
      <c r="AH295" s="1">
        <v>0</v>
      </c>
      <c r="AI295" s="1">
        <v>0</v>
      </c>
      <c r="AJ295" s="1">
        <v>0</v>
      </c>
      <c r="AK295" s="1">
        <v>0</v>
      </c>
      <c r="AL295" s="1">
        <v>0</v>
      </c>
      <c r="AM295" s="1">
        <v>0</v>
      </c>
      <c r="AN295" s="1">
        <v>0</v>
      </c>
      <c r="AO295" s="1">
        <v>0</v>
      </c>
      <c r="AP295" s="1">
        <v>0</v>
      </c>
      <c r="AQ295" s="1">
        <v>1</v>
      </c>
      <c r="AR295" s="1">
        <v>1</v>
      </c>
      <c r="AS295" s="1">
        <v>0</v>
      </c>
      <c r="AT295" s="1">
        <v>0</v>
      </c>
      <c r="AU295" s="1">
        <v>0</v>
      </c>
      <c r="AV295" s="1">
        <v>0</v>
      </c>
      <c r="AW295" s="1">
        <v>0</v>
      </c>
      <c r="AX295" s="1">
        <v>0</v>
      </c>
      <c r="AY295" s="1">
        <v>0</v>
      </c>
      <c r="AZ295" s="1">
        <v>0</v>
      </c>
      <c r="BA295" s="1">
        <v>0</v>
      </c>
      <c r="BB295" s="1">
        <v>0</v>
      </c>
      <c r="BC295" s="3">
        <v>0</v>
      </c>
      <c r="BD295" s="3">
        <v>0</v>
      </c>
      <c r="BE295" s="3">
        <v>0</v>
      </c>
      <c r="BF295" s="3">
        <v>0</v>
      </c>
      <c r="BG295" s="241">
        <v>1</v>
      </c>
      <c r="BH295" s="242">
        <v>1</v>
      </c>
      <c r="BI295" s="242">
        <v>0</v>
      </c>
      <c r="BJ295" s="243">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s="244">
        <v>0</v>
      </c>
      <c r="CJ295" s="244">
        <v>0</v>
      </c>
      <c r="CK295" s="244">
        <v>0</v>
      </c>
      <c r="CL295" s="244">
        <v>0</v>
      </c>
      <c r="CM295" s="241">
        <v>0</v>
      </c>
      <c r="CN295" s="242">
        <v>0</v>
      </c>
      <c r="CO295" s="242">
        <v>0</v>
      </c>
      <c r="CP295" s="243">
        <v>0</v>
      </c>
      <c r="CQ295" s="1">
        <v>0</v>
      </c>
      <c r="CR295" s="1">
        <v>0</v>
      </c>
      <c r="CS295" s="1">
        <v>0</v>
      </c>
      <c r="CT295" s="1">
        <v>0</v>
      </c>
      <c r="CU295" s="1">
        <v>0</v>
      </c>
      <c r="CV295" s="1">
        <v>0</v>
      </c>
      <c r="CW295" s="1">
        <v>0</v>
      </c>
      <c r="CX295" s="1">
        <v>0</v>
      </c>
      <c r="CY295" s="1">
        <v>0</v>
      </c>
      <c r="CZ295" s="1">
        <v>0</v>
      </c>
      <c r="DA295" s="1">
        <v>0</v>
      </c>
      <c r="DB295" s="1">
        <v>0</v>
      </c>
      <c r="DC295" s="1">
        <v>0</v>
      </c>
      <c r="DD295" s="1">
        <v>0</v>
      </c>
      <c r="DE295" s="1">
        <v>0</v>
      </c>
      <c r="DF295" s="1">
        <v>0</v>
      </c>
      <c r="DG295" s="1">
        <v>0</v>
      </c>
      <c r="DH295" s="1">
        <v>0</v>
      </c>
      <c r="DI295" s="1">
        <v>0</v>
      </c>
      <c r="DJ295" s="1">
        <v>0</v>
      </c>
      <c r="DK295" s="1">
        <v>0</v>
      </c>
      <c r="DL295" s="1">
        <v>0</v>
      </c>
      <c r="DM295" s="1">
        <v>0</v>
      </c>
      <c r="DN295" s="1">
        <v>0</v>
      </c>
      <c r="DO295" s="244">
        <v>0</v>
      </c>
      <c r="DP295" s="244">
        <v>0</v>
      </c>
      <c r="DQ295" s="244">
        <v>0</v>
      </c>
      <c r="DR295" s="244">
        <v>0</v>
      </c>
      <c r="DS295" s="241">
        <v>0</v>
      </c>
      <c r="DT295" s="242">
        <v>0</v>
      </c>
      <c r="DU295" s="242">
        <v>0</v>
      </c>
      <c r="DV295" s="243">
        <v>0</v>
      </c>
      <c r="DW295">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s="244">
        <v>0</v>
      </c>
      <c r="EV295" s="244">
        <v>0</v>
      </c>
      <c r="EW295" s="244">
        <v>0</v>
      </c>
      <c r="EX295" s="244">
        <v>0</v>
      </c>
      <c r="EY295" s="241">
        <v>0</v>
      </c>
      <c r="EZ295" s="242">
        <v>0</v>
      </c>
      <c r="FA295" s="242">
        <v>0</v>
      </c>
      <c r="FB295" s="243">
        <v>0</v>
      </c>
      <c r="FC295">
        <v>0</v>
      </c>
      <c r="FD295">
        <v>0</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v>0</v>
      </c>
      <c r="HD295">
        <v>0</v>
      </c>
      <c r="HE295">
        <v>0</v>
      </c>
      <c r="HF295">
        <v>0</v>
      </c>
      <c r="HG295">
        <v>0</v>
      </c>
      <c r="HH295">
        <v>0</v>
      </c>
      <c r="HI295">
        <v>0</v>
      </c>
      <c r="HJ295">
        <v>0</v>
      </c>
      <c r="HK295">
        <v>0</v>
      </c>
      <c r="HL295">
        <v>4</v>
      </c>
      <c r="HM295">
        <v>5</v>
      </c>
      <c r="HN295">
        <v>0</v>
      </c>
      <c r="HO295">
        <v>0</v>
      </c>
      <c r="HP295">
        <v>0</v>
      </c>
      <c r="HQ295" s="139">
        <v>3</v>
      </c>
      <c r="HR295" s="140">
        <v>2</v>
      </c>
      <c r="HS295" s="140">
        <v>0</v>
      </c>
      <c r="HT295" s="140">
        <v>0</v>
      </c>
      <c r="HU295" s="140">
        <v>0</v>
      </c>
      <c r="HV295" s="139">
        <v>0</v>
      </c>
      <c r="HW295" s="140">
        <v>0</v>
      </c>
      <c r="HX295" s="140">
        <v>0</v>
      </c>
      <c r="HY295" s="140">
        <v>0</v>
      </c>
      <c r="HZ295" s="140">
        <v>0</v>
      </c>
      <c r="IA295" s="139">
        <v>0</v>
      </c>
      <c r="IB295" s="140">
        <v>0</v>
      </c>
      <c r="IC295" s="140">
        <v>0</v>
      </c>
      <c r="ID295" s="140">
        <v>0</v>
      </c>
      <c r="IE295" s="140">
        <v>0</v>
      </c>
      <c r="IF295" s="139">
        <v>7</v>
      </c>
      <c r="IG295" s="140">
        <v>7</v>
      </c>
      <c r="IH295" s="140">
        <v>0</v>
      </c>
      <c r="II295" s="140">
        <v>0</v>
      </c>
      <c r="IJ295" s="140">
        <v>0</v>
      </c>
      <c r="IK295" s="140">
        <v>0</v>
      </c>
      <c r="IL295" s="140">
        <v>0</v>
      </c>
      <c r="IM295" s="140">
        <v>0</v>
      </c>
      <c r="IN295" s="139">
        <v>0</v>
      </c>
      <c r="IO295" s="140">
        <v>0</v>
      </c>
      <c r="IP295" s="140">
        <v>0</v>
      </c>
      <c r="IQ295" s="140">
        <v>0</v>
      </c>
      <c r="IR295" s="141">
        <v>0</v>
      </c>
      <c r="IS295" s="139">
        <v>0</v>
      </c>
      <c r="IT295" s="141">
        <v>2</v>
      </c>
      <c r="IU295" s="141">
        <v>9</v>
      </c>
      <c r="IV295" s="141">
        <v>5</v>
      </c>
      <c r="IW295" s="180">
        <v>14</v>
      </c>
      <c r="IX295" s="182">
        <v>0.14285714285714285</v>
      </c>
      <c r="IY295" s="182">
        <v>0</v>
      </c>
      <c r="IZ295" s="183">
        <v>0</v>
      </c>
      <c r="JA295" s="140">
        <v>0</v>
      </c>
      <c r="JB295" s="140">
        <v>0</v>
      </c>
      <c r="JC295" s="1" t="s">
        <v>427</v>
      </c>
      <c r="JD295" s="1" t="s">
        <v>427</v>
      </c>
      <c r="JE295" s="1" t="s">
        <v>427</v>
      </c>
      <c r="JF295" s="1" t="s">
        <v>427</v>
      </c>
      <c r="JG295" s="1">
        <v>0</v>
      </c>
      <c r="JH295" s="1">
        <v>0</v>
      </c>
      <c r="JI295" s="284"/>
      <c r="JM295" s="261"/>
      <c r="JN295" s="262"/>
      <c r="JO295" s="284"/>
      <c r="JP295" s="284"/>
    </row>
    <row r="296" spans="1:276" x14ac:dyDescent="0.25">
      <c r="A296" s="2">
        <f>IF(OR('Table 1'!$L$2="All Regions",'Table 1'!$L$2=" "), 1,IF('Table 1'!$L$2='DATA TEMPLATE 1617'!L296,1,0))</f>
        <v>1</v>
      </c>
      <c r="B296" s="2">
        <f>IF(OR('Table 1'!$L$3="All Disciplines",'Table 1'!$L$3=" "), 1,IF('Table 1'!$L$3='DATA TEMPLATE 1617'!M296,1,0))</f>
        <v>1</v>
      </c>
      <c r="C296" s="2">
        <f>IF(OR('Table 1'!$L$4="All Organisations",'Table 1'!$L$4=" "), 1,IF('Table 1'!$L$4='DATA TEMPLATE 1617'!N296,1,0))</f>
        <v>1</v>
      </c>
      <c r="D296" s="2">
        <f t="shared" si="11"/>
        <v>3</v>
      </c>
      <c r="E296" s="236">
        <f>IF('Table 2'!$L$2="All Diverse Led",$IZ296,IF('Table 2'!$L$2='DATA TEMPLATE 1617'!JG296,4,0))</f>
        <v>0</v>
      </c>
      <c r="F296" s="236">
        <f>IF('Table 2'!$L$2="All Diverse Led",$IZ296,IF('Table 2'!$L$2='DATA TEMPLATE 1617'!JH296,4,0))</f>
        <v>0</v>
      </c>
      <c r="G296" s="237">
        <f t="shared" si="12"/>
        <v>0</v>
      </c>
      <c r="H296" s="1" t="s">
        <v>471</v>
      </c>
      <c r="I296" s="1">
        <v>0</v>
      </c>
      <c r="J296" s="1" t="b">
        <v>0</v>
      </c>
      <c r="K296" s="284">
        <v>294</v>
      </c>
      <c r="L296" t="s">
        <v>447</v>
      </c>
      <c r="M296" t="s">
        <v>440</v>
      </c>
      <c r="N296" s="323" t="s">
        <v>460</v>
      </c>
      <c r="O296" s="76">
        <v>4959769</v>
      </c>
      <c r="P296" s="76">
        <v>1169735</v>
      </c>
      <c r="Q296" s="76">
        <v>387894</v>
      </c>
      <c r="R296" s="76">
        <v>1679925</v>
      </c>
      <c r="S296" s="76">
        <v>176734</v>
      </c>
      <c r="T296" s="76">
        <v>8374057</v>
      </c>
      <c r="U296">
        <v>5733118</v>
      </c>
      <c r="V296">
        <v>576102</v>
      </c>
      <c r="W296">
        <v>142413</v>
      </c>
      <c r="X296">
        <v>541805</v>
      </c>
      <c r="Y296">
        <v>86600</v>
      </c>
      <c r="AB296">
        <v>655392</v>
      </c>
      <c r="AC296">
        <v>572720</v>
      </c>
      <c r="AD296">
        <v>8308150</v>
      </c>
      <c r="AE296" s="1">
        <v>312</v>
      </c>
      <c r="AF296" s="1">
        <v>170</v>
      </c>
      <c r="AG296" s="1">
        <v>182890</v>
      </c>
      <c r="AH296" s="1">
        <v>0</v>
      </c>
      <c r="AI296" s="1">
        <v>0</v>
      </c>
      <c r="AJ296" s="1">
        <v>0</v>
      </c>
      <c r="AK296" s="1">
        <v>0</v>
      </c>
      <c r="AL296" s="1">
        <v>0</v>
      </c>
      <c r="AM296" s="1">
        <v>0</v>
      </c>
      <c r="AN296" s="1">
        <v>0</v>
      </c>
      <c r="AO296" s="1">
        <v>0</v>
      </c>
      <c r="AP296" s="1">
        <v>0</v>
      </c>
      <c r="AQ296" s="1">
        <v>119</v>
      </c>
      <c r="AR296" s="1">
        <v>27</v>
      </c>
      <c r="AS296" s="1">
        <v>14686</v>
      </c>
      <c r="AT296" s="1">
        <v>0</v>
      </c>
      <c r="AU296" s="1">
        <v>0</v>
      </c>
      <c r="AV296" s="1">
        <v>0</v>
      </c>
      <c r="AW296" s="1">
        <v>0</v>
      </c>
      <c r="AX296" s="1">
        <v>0</v>
      </c>
      <c r="AY296" s="1">
        <v>0</v>
      </c>
      <c r="AZ296" s="1">
        <v>0</v>
      </c>
      <c r="BA296" s="1">
        <v>0</v>
      </c>
      <c r="BB296" s="1">
        <v>0</v>
      </c>
      <c r="BC296" s="3">
        <v>0</v>
      </c>
      <c r="BD296" s="3">
        <v>0</v>
      </c>
      <c r="BE296" s="3">
        <v>0</v>
      </c>
      <c r="BF296" s="3">
        <v>0</v>
      </c>
      <c r="BG296" s="241">
        <v>119</v>
      </c>
      <c r="BH296" s="242">
        <v>27</v>
      </c>
      <c r="BI296" s="242">
        <v>14686</v>
      </c>
      <c r="BJ296" s="243">
        <v>0</v>
      </c>
      <c r="BK296">
        <v>1</v>
      </c>
      <c r="BL296">
        <v>17</v>
      </c>
      <c r="BM296">
        <v>0</v>
      </c>
      <c r="BN296">
        <v>950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s="244">
        <v>0</v>
      </c>
      <c r="CJ296" s="244">
        <v>0</v>
      </c>
      <c r="CK296" s="244">
        <v>0</v>
      </c>
      <c r="CL296" s="244">
        <v>0</v>
      </c>
      <c r="CM296" s="241">
        <v>0</v>
      </c>
      <c r="CN296" s="242">
        <v>0</v>
      </c>
      <c r="CO296" s="242">
        <v>0</v>
      </c>
      <c r="CP296" s="243">
        <v>0</v>
      </c>
      <c r="CQ296" s="1">
        <v>0</v>
      </c>
      <c r="CR296" s="1">
        <v>0</v>
      </c>
      <c r="CS296" s="1">
        <v>0</v>
      </c>
      <c r="CT296" s="1">
        <v>0</v>
      </c>
      <c r="CU296" s="1">
        <v>0</v>
      </c>
      <c r="CV296" s="1">
        <v>0</v>
      </c>
      <c r="CW296" s="1">
        <v>0</v>
      </c>
      <c r="CX296" s="1">
        <v>0</v>
      </c>
      <c r="CY296" s="1">
        <v>0</v>
      </c>
      <c r="CZ296" s="1">
        <v>0</v>
      </c>
      <c r="DA296" s="1">
        <v>0</v>
      </c>
      <c r="DB296" s="1">
        <v>0</v>
      </c>
      <c r="DC296" s="1">
        <v>0</v>
      </c>
      <c r="DD296" s="1">
        <v>0</v>
      </c>
      <c r="DE296" s="1">
        <v>0</v>
      </c>
      <c r="DF296" s="1">
        <v>0</v>
      </c>
      <c r="DG296" s="1">
        <v>0</v>
      </c>
      <c r="DH296" s="1">
        <v>0</v>
      </c>
      <c r="DI296" s="1">
        <v>0</v>
      </c>
      <c r="DJ296" s="1">
        <v>0</v>
      </c>
      <c r="DK296" s="1">
        <v>0</v>
      </c>
      <c r="DL296" s="1">
        <v>0</v>
      </c>
      <c r="DM296" s="1">
        <v>0</v>
      </c>
      <c r="DN296" s="1">
        <v>0</v>
      </c>
      <c r="DO296" s="244">
        <v>0</v>
      </c>
      <c r="DP296" s="244">
        <v>0</v>
      </c>
      <c r="DQ296" s="244">
        <v>0</v>
      </c>
      <c r="DR296" s="244">
        <v>0</v>
      </c>
      <c r="DS296" s="241">
        <v>0</v>
      </c>
      <c r="DT296" s="242">
        <v>0</v>
      </c>
      <c r="DU296" s="242">
        <v>0</v>
      </c>
      <c r="DV296" s="243">
        <v>0</v>
      </c>
      <c r="DW296">
        <v>151</v>
      </c>
      <c r="DX296">
        <v>23</v>
      </c>
      <c r="DY296">
        <v>111910</v>
      </c>
      <c r="DZ296">
        <v>114846</v>
      </c>
      <c r="EA296">
        <v>0</v>
      </c>
      <c r="EB296">
        <v>0</v>
      </c>
      <c r="EC296">
        <v>0</v>
      </c>
      <c r="ED296">
        <v>0</v>
      </c>
      <c r="EE296">
        <v>0</v>
      </c>
      <c r="EF296">
        <v>0</v>
      </c>
      <c r="EG296">
        <v>0</v>
      </c>
      <c r="EH296">
        <v>0</v>
      </c>
      <c r="EI296">
        <v>37</v>
      </c>
      <c r="EJ296">
        <v>23</v>
      </c>
      <c r="EK296">
        <v>7715</v>
      </c>
      <c r="EL296">
        <v>0</v>
      </c>
      <c r="EM296">
        <v>0</v>
      </c>
      <c r="EN296">
        <v>0</v>
      </c>
      <c r="EO296">
        <v>0</v>
      </c>
      <c r="EP296">
        <v>0</v>
      </c>
      <c r="EQ296">
        <v>0</v>
      </c>
      <c r="ER296">
        <v>0</v>
      </c>
      <c r="ES296">
        <v>0</v>
      </c>
      <c r="ET296">
        <v>0</v>
      </c>
      <c r="EU296" s="244">
        <v>0</v>
      </c>
      <c r="EV296" s="244">
        <v>0</v>
      </c>
      <c r="EW296" s="244">
        <v>0</v>
      </c>
      <c r="EX296" s="244">
        <v>0</v>
      </c>
      <c r="EY296" s="241">
        <v>37</v>
      </c>
      <c r="EZ296" s="242">
        <v>23</v>
      </c>
      <c r="FA296" s="242">
        <v>7715</v>
      </c>
      <c r="FB296" s="243">
        <v>0</v>
      </c>
      <c r="FC296">
        <v>0</v>
      </c>
      <c r="FD296">
        <v>0</v>
      </c>
      <c r="FE296">
        <v>0</v>
      </c>
      <c r="FF296">
        <v>0</v>
      </c>
      <c r="FG296">
        <v>0</v>
      </c>
      <c r="FH296">
        <v>0</v>
      </c>
      <c r="FI296">
        <v>20</v>
      </c>
      <c r="FJ296">
        <v>5590</v>
      </c>
      <c r="FK296">
        <v>0</v>
      </c>
      <c r="FL296">
        <v>0</v>
      </c>
      <c r="FM296">
        <v>0</v>
      </c>
      <c r="FN296">
        <v>0</v>
      </c>
      <c r="FO296">
        <v>0</v>
      </c>
      <c r="FP296">
        <v>0</v>
      </c>
      <c r="FQ296">
        <v>0</v>
      </c>
      <c r="FR296">
        <v>0</v>
      </c>
      <c r="FS296">
        <v>0</v>
      </c>
      <c r="FT296">
        <v>0</v>
      </c>
      <c r="FU296">
        <v>0</v>
      </c>
      <c r="FV296">
        <v>0</v>
      </c>
      <c r="FW296">
        <v>0</v>
      </c>
      <c r="FX296">
        <v>0</v>
      </c>
      <c r="FY296">
        <v>0</v>
      </c>
      <c r="FZ296">
        <v>0</v>
      </c>
      <c r="GA296">
        <v>0</v>
      </c>
      <c r="GB296">
        <v>0</v>
      </c>
      <c r="GC296">
        <v>0</v>
      </c>
      <c r="GD296">
        <v>0</v>
      </c>
      <c r="GE296">
        <v>0</v>
      </c>
      <c r="GF296">
        <v>0</v>
      </c>
      <c r="GG296">
        <v>0</v>
      </c>
      <c r="GH296">
        <v>0</v>
      </c>
      <c r="GI296">
        <v>0</v>
      </c>
      <c r="GJ296">
        <v>0</v>
      </c>
      <c r="GK296">
        <v>0</v>
      </c>
      <c r="GL296">
        <v>0</v>
      </c>
      <c r="GM296">
        <v>0</v>
      </c>
      <c r="GN296">
        <v>0</v>
      </c>
      <c r="GO296">
        <v>0</v>
      </c>
      <c r="GP296">
        <v>0</v>
      </c>
      <c r="GQ296">
        <v>0</v>
      </c>
      <c r="GR296">
        <v>0</v>
      </c>
      <c r="GS296">
        <v>0</v>
      </c>
      <c r="GT296">
        <v>0</v>
      </c>
      <c r="GU296">
        <v>0</v>
      </c>
      <c r="GV296">
        <v>0</v>
      </c>
      <c r="GW296">
        <v>0</v>
      </c>
      <c r="GX296">
        <v>0</v>
      </c>
      <c r="GY296">
        <v>0</v>
      </c>
      <c r="GZ296">
        <v>0</v>
      </c>
      <c r="HA296">
        <v>0</v>
      </c>
      <c r="HB296">
        <v>0</v>
      </c>
      <c r="HC296">
        <v>0</v>
      </c>
      <c r="HD296">
        <v>0</v>
      </c>
      <c r="HE296">
        <v>0</v>
      </c>
      <c r="HF296">
        <v>0</v>
      </c>
      <c r="HG296">
        <v>0</v>
      </c>
      <c r="HH296">
        <v>0</v>
      </c>
      <c r="HI296">
        <v>0</v>
      </c>
      <c r="HJ296">
        <v>0</v>
      </c>
      <c r="HK296">
        <v>0</v>
      </c>
      <c r="HL296">
        <v>2</v>
      </c>
      <c r="HM296">
        <v>11</v>
      </c>
      <c r="HN296">
        <v>0</v>
      </c>
      <c r="HO296">
        <v>0</v>
      </c>
      <c r="HP296">
        <v>0</v>
      </c>
      <c r="HQ296" s="139">
        <v>5</v>
      </c>
      <c r="HR296" s="140">
        <v>2</v>
      </c>
      <c r="HS296" s="140">
        <v>0</v>
      </c>
      <c r="HT296" s="140">
        <v>0</v>
      </c>
      <c r="HU296" s="140">
        <v>0</v>
      </c>
      <c r="HV296" s="139">
        <v>0</v>
      </c>
      <c r="HW296" s="140">
        <v>0</v>
      </c>
      <c r="HX296" s="140">
        <v>0</v>
      </c>
      <c r="HY296" s="140">
        <v>0</v>
      </c>
      <c r="HZ296" s="140">
        <v>0</v>
      </c>
      <c r="IA296" s="139">
        <v>0</v>
      </c>
      <c r="IB296" s="140">
        <v>0</v>
      </c>
      <c r="IC296" s="140">
        <v>0</v>
      </c>
      <c r="ID296" s="140">
        <v>0</v>
      </c>
      <c r="IE296" s="140">
        <v>0</v>
      </c>
      <c r="IF296" s="139">
        <v>7</v>
      </c>
      <c r="IG296" s="140">
        <v>13</v>
      </c>
      <c r="IH296" s="140">
        <v>0</v>
      </c>
      <c r="II296" s="140">
        <v>0</v>
      </c>
      <c r="IJ296" s="140">
        <v>0</v>
      </c>
      <c r="IK296" s="140">
        <v>0</v>
      </c>
      <c r="IL296" s="140">
        <v>0</v>
      </c>
      <c r="IM296" s="140">
        <v>0</v>
      </c>
      <c r="IN296" s="139">
        <v>0</v>
      </c>
      <c r="IO296" s="140">
        <v>0</v>
      </c>
      <c r="IP296" s="140">
        <v>0</v>
      </c>
      <c r="IQ296" s="140">
        <v>0</v>
      </c>
      <c r="IR296" s="141">
        <v>0</v>
      </c>
      <c r="IS296" s="139">
        <v>1</v>
      </c>
      <c r="IT296" s="141">
        <v>1</v>
      </c>
      <c r="IU296" s="141">
        <v>13</v>
      </c>
      <c r="IV296" s="141">
        <v>7</v>
      </c>
      <c r="IW296" s="180">
        <v>20</v>
      </c>
      <c r="IX296" s="182">
        <v>0.05</v>
      </c>
      <c r="IY296" s="182">
        <v>0.05</v>
      </c>
      <c r="IZ296" s="183">
        <v>0</v>
      </c>
      <c r="JA296" s="140">
        <v>0</v>
      </c>
      <c r="JB296" s="140">
        <v>0</v>
      </c>
      <c r="JC296" s="1" t="s">
        <v>427</v>
      </c>
      <c r="JD296" s="1" t="s">
        <v>427</v>
      </c>
      <c r="JE296" s="1" t="s">
        <v>427</v>
      </c>
      <c r="JF296" s="1" t="s">
        <v>426</v>
      </c>
      <c r="JG296" s="1">
        <v>0</v>
      </c>
      <c r="JH296" s="1">
        <v>0</v>
      </c>
      <c r="JI296" s="284"/>
      <c r="JM296" s="261"/>
      <c r="JN296" s="262"/>
      <c r="JO296" s="284"/>
      <c r="JP296" s="284"/>
    </row>
    <row r="297" spans="1:276" x14ac:dyDescent="0.25">
      <c r="A297" s="2">
        <f>IF(OR('Table 1'!$L$2="All Regions",'Table 1'!$L$2=" "), 1,IF('Table 1'!$L$2='DATA TEMPLATE 1617'!L297,1,0))</f>
        <v>1</v>
      </c>
      <c r="B297" s="2">
        <f>IF(OR('Table 1'!$L$3="All Disciplines",'Table 1'!$L$3=" "), 1,IF('Table 1'!$L$3='DATA TEMPLATE 1617'!M297,1,0))</f>
        <v>1</v>
      </c>
      <c r="C297" s="2">
        <f>IF(OR('Table 1'!$L$4="All Organisations",'Table 1'!$L$4=" "), 1,IF('Table 1'!$L$4='DATA TEMPLATE 1617'!N297,1,0))</f>
        <v>1</v>
      </c>
      <c r="D297" s="2">
        <f t="shared" si="11"/>
        <v>3</v>
      </c>
      <c r="E297" s="236">
        <f>IF('Table 2'!$L$2="All Diverse Led",$IZ297,IF('Table 2'!$L$2='DATA TEMPLATE 1617'!JG297,4,0))</f>
        <v>0</v>
      </c>
      <c r="F297" s="236">
        <f>IF('Table 2'!$L$2="All Diverse Led",$IZ297,IF('Table 2'!$L$2='DATA TEMPLATE 1617'!JH297,4,0))</f>
        <v>0</v>
      </c>
      <c r="G297" s="237">
        <f t="shared" si="12"/>
        <v>0</v>
      </c>
      <c r="H297" s="1" t="s">
        <v>471</v>
      </c>
      <c r="I297" s="1">
        <v>0</v>
      </c>
      <c r="J297" s="1" t="b">
        <v>0</v>
      </c>
      <c r="K297" s="284">
        <v>295</v>
      </c>
      <c r="L297" t="s">
        <v>447</v>
      </c>
      <c r="M297" t="s">
        <v>443</v>
      </c>
      <c r="N297" s="323" t="s">
        <v>460</v>
      </c>
      <c r="O297" s="76">
        <v>47909</v>
      </c>
      <c r="P297" s="76">
        <v>570169</v>
      </c>
      <c r="Q297" s="76">
        <v>170942</v>
      </c>
      <c r="R297" s="76">
        <v>18000</v>
      </c>
      <c r="S297" s="76">
        <v>10754</v>
      </c>
      <c r="T297" s="76">
        <v>817774</v>
      </c>
      <c r="U297">
        <v>411831</v>
      </c>
      <c r="V297">
        <v>15775</v>
      </c>
      <c r="W297">
        <v>7971</v>
      </c>
      <c r="X297">
        <v>37439</v>
      </c>
      <c r="Y297">
        <v>17791</v>
      </c>
      <c r="AB297">
        <v>190310</v>
      </c>
      <c r="AC297">
        <v>0</v>
      </c>
      <c r="AD297">
        <v>681117</v>
      </c>
      <c r="AE297" s="1">
        <v>453</v>
      </c>
      <c r="AF297" s="1">
        <v>48</v>
      </c>
      <c r="AG297" s="1">
        <v>22144</v>
      </c>
      <c r="AH297" s="1">
        <v>14786</v>
      </c>
      <c r="AI297" s="1">
        <v>0</v>
      </c>
      <c r="AJ297" s="1">
        <v>0</v>
      </c>
      <c r="AK297" s="1">
        <v>0</v>
      </c>
      <c r="AL297" s="1">
        <v>0</v>
      </c>
      <c r="AM297" s="1">
        <v>42</v>
      </c>
      <c r="AN297" s="1">
        <v>42</v>
      </c>
      <c r="AO297" s="1">
        <v>1269</v>
      </c>
      <c r="AP297" s="1">
        <v>0</v>
      </c>
      <c r="AQ297" s="1">
        <v>11</v>
      </c>
      <c r="AR297" s="1">
        <v>11</v>
      </c>
      <c r="AS297" s="1">
        <v>1125</v>
      </c>
      <c r="AT297" s="1">
        <v>0</v>
      </c>
      <c r="AU297" s="1">
        <v>0</v>
      </c>
      <c r="AV297" s="1">
        <v>0</v>
      </c>
      <c r="AW297" s="1">
        <v>0</v>
      </c>
      <c r="AX297" s="1">
        <v>0</v>
      </c>
      <c r="AY297" s="1">
        <v>40</v>
      </c>
      <c r="AZ297" s="1">
        <v>40</v>
      </c>
      <c r="BA297" s="1">
        <v>800</v>
      </c>
      <c r="BB297" s="1">
        <v>0</v>
      </c>
      <c r="BC297" s="3">
        <v>42</v>
      </c>
      <c r="BD297" s="3">
        <v>42</v>
      </c>
      <c r="BE297" s="3">
        <v>1269</v>
      </c>
      <c r="BF297" s="3">
        <v>0</v>
      </c>
      <c r="BG297" s="241">
        <v>51</v>
      </c>
      <c r="BH297" s="242">
        <v>51</v>
      </c>
      <c r="BI297" s="242">
        <v>1925</v>
      </c>
      <c r="BJ297" s="243">
        <v>0</v>
      </c>
      <c r="BK297">
        <v>2</v>
      </c>
      <c r="BL297">
        <v>9</v>
      </c>
      <c r="BM297">
        <v>606</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s="244">
        <v>0</v>
      </c>
      <c r="CJ297" s="244">
        <v>0</v>
      </c>
      <c r="CK297" s="244">
        <v>0</v>
      </c>
      <c r="CL297" s="244">
        <v>0</v>
      </c>
      <c r="CM297" s="241">
        <v>0</v>
      </c>
      <c r="CN297" s="242">
        <v>0</v>
      </c>
      <c r="CO297" s="242">
        <v>0</v>
      </c>
      <c r="CP297" s="243">
        <v>0</v>
      </c>
      <c r="CQ297" s="1">
        <v>4</v>
      </c>
      <c r="CR297" s="1">
        <v>3</v>
      </c>
      <c r="CS297" s="1">
        <v>886</v>
      </c>
      <c r="CT297" s="1">
        <v>0</v>
      </c>
      <c r="CU297" s="1">
        <v>0</v>
      </c>
      <c r="CV297" s="1">
        <v>0</v>
      </c>
      <c r="CW297" s="1">
        <v>0</v>
      </c>
      <c r="CX297" s="1">
        <v>0</v>
      </c>
      <c r="CY297" s="1">
        <v>0</v>
      </c>
      <c r="CZ297" s="1">
        <v>0</v>
      </c>
      <c r="DA297" s="1">
        <v>0</v>
      </c>
      <c r="DB297" s="1">
        <v>0</v>
      </c>
      <c r="DC297" s="1">
        <v>4</v>
      </c>
      <c r="DD297" s="1">
        <v>3</v>
      </c>
      <c r="DE297" s="1">
        <v>886</v>
      </c>
      <c r="DF297" s="1">
        <v>0</v>
      </c>
      <c r="DG297" s="1">
        <v>0</v>
      </c>
      <c r="DH297" s="1">
        <v>0</v>
      </c>
      <c r="DI297" s="1">
        <v>0</v>
      </c>
      <c r="DJ297" s="1">
        <v>0</v>
      </c>
      <c r="DK297" s="1">
        <v>0</v>
      </c>
      <c r="DL297" s="1">
        <v>0</v>
      </c>
      <c r="DM297" s="1">
        <v>0</v>
      </c>
      <c r="DN297" s="1">
        <v>0</v>
      </c>
      <c r="DO297" s="244">
        <v>0</v>
      </c>
      <c r="DP297" s="244">
        <v>0</v>
      </c>
      <c r="DQ297" s="244">
        <v>0</v>
      </c>
      <c r="DR297" s="244">
        <v>0</v>
      </c>
      <c r="DS297" s="241">
        <v>4</v>
      </c>
      <c r="DT297" s="242">
        <v>3</v>
      </c>
      <c r="DU297" s="242">
        <v>886</v>
      </c>
      <c r="DV297" s="243">
        <v>0</v>
      </c>
      <c r="DW297">
        <v>2</v>
      </c>
      <c r="DX297">
        <v>32</v>
      </c>
      <c r="DY297">
        <v>9825</v>
      </c>
      <c r="DZ297">
        <v>0</v>
      </c>
      <c r="EA297">
        <v>0</v>
      </c>
      <c r="EB297">
        <v>0</v>
      </c>
      <c r="EC297">
        <v>0</v>
      </c>
      <c r="ED297">
        <v>0</v>
      </c>
      <c r="EE297">
        <v>0</v>
      </c>
      <c r="EF297">
        <v>0</v>
      </c>
      <c r="EG297">
        <v>0</v>
      </c>
      <c r="EH297">
        <v>0</v>
      </c>
      <c r="EI297">
        <v>1</v>
      </c>
      <c r="EJ297">
        <v>2</v>
      </c>
      <c r="EK297">
        <v>113</v>
      </c>
      <c r="EL297">
        <v>0</v>
      </c>
      <c r="EM297">
        <v>0</v>
      </c>
      <c r="EN297">
        <v>0</v>
      </c>
      <c r="EO297">
        <v>0</v>
      </c>
      <c r="EP297">
        <v>0</v>
      </c>
      <c r="EQ297">
        <v>0</v>
      </c>
      <c r="ER297">
        <v>0</v>
      </c>
      <c r="ES297">
        <v>0</v>
      </c>
      <c r="ET297">
        <v>0</v>
      </c>
      <c r="EU297" s="244">
        <v>0</v>
      </c>
      <c r="EV297" s="244">
        <v>0</v>
      </c>
      <c r="EW297" s="244">
        <v>0</v>
      </c>
      <c r="EX297" s="244">
        <v>0</v>
      </c>
      <c r="EY297" s="241">
        <v>1</v>
      </c>
      <c r="EZ297" s="242">
        <v>2</v>
      </c>
      <c r="FA297" s="242">
        <v>113</v>
      </c>
      <c r="FB297" s="243">
        <v>0</v>
      </c>
      <c r="FC297">
        <v>0</v>
      </c>
      <c r="FD297">
        <v>0</v>
      </c>
      <c r="FE297">
        <v>0</v>
      </c>
      <c r="FF297">
        <v>0</v>
      </c>
      <c r="FG297">
        <v>0</v>
      </c>
      <c r="FH297">
        <v>0</v>
      </c>
      <c r="FI297">
        <v>0</v>
      </c>
      <c r="FJ297">
        <v>0</v>
      </c>
      <c r="FK297">
        <v>0</v>
      </c>
      <c r="FL297">
        <v>0</v>
      </c>
      <c r="FM297">
        <v>0</v>
      </c>
      <c r="FN297">
        <v>0</v>
      </c>
      <c r="FO297">
        <v>0</v>
      </c>
      <c r="FP297">
        <v>0</v>
      </c>
      <c r="FQ297">
        <v>0</v>
      </c>
      <c r="FR297">
        <v>0</v>
      </c>
      <c r="FS297">
        <v>3</v>
      </c>
      <c r="FT297">
        <v>2150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3</v>
      </c>
      <c r="GN297">
        <v>10000</v>
      </c>
      <c r="GO297">
        <v>12</v>
      </c>
      <c r="GP297">
        <v>10000</v>
      </c>
      <c r="GQ297">
        <v>0</v>
      </c>
      <c r="GR297">
        <v>0</v>
      </c>
      <c r="GS297">
        <v>0</v>
      </c>
      <c r="GT297">
        <v>25809</v>
      </c>
      <c r="GU297">
        <v>0</v>
      </c>
      <c r="GV297">
        <v>0</v>
      </c>
      <c r="GW297">
        <v>4</v>
      </c>
      <c r="GX297">
        <v>76</v>
      </c>
      <c r="GY297">
        <v>60</v>
      </c>
      <c r="GZ297">
        <v>2307</v>
      </c>
      <c r="HA297">
        <v>0</v>
      </c>
      <c r="HB297">
        <v>0</v>
      </c>
      <c r="HC297">
        <v>1</v>
      </c>
      <c r="HD297">
        <v>0</v>
      </c>
      <c r="HE297">
        <v>1</v>
      </c>
      <c r="HF297">
        <v>0</v>
      </c>
      <c r="HG297">
        <v>11</v>
      </c>
      <c r="HH297">
        <v>0</v>
      </c>
      <c r="HI297">
        <v>60</v>
      </c>
      <c r="HJ297">
        <v>0</v>
      </c>
      <c r="HK297">
        <v>0</v>
      </c>
      <c r="HL297">
        <v>5</v>
      </c>
      <c r="HM297">
        <v>3</v>
      </c>
      <c r="HN297">
        <v>0</v>
      </c>
      <c r="HO297">
        <v>0</v>
      </c>
      <c r="HP297">
        <v>0</v>
      </c>
      <c r="HQ297" s="139">
        <v>1</v>
      </c>
      <c r="HR297" s="140">
        <v>2</v>
      </c>
      <c r="HS297" s="140">
        <v>0</v>
      </c>
      <c r="HT297" s="140">
        <v>0</v>
      </c>
      <c r="HU297" s="140">
        <v>0</v>
      </c>
      <c r="HV297" s="139">
        <v>0</v>
      </c>
      <c r="HW297" s="140">
        <v>0</v>
      </c>
      <c r="HX297" s="140">
        <v>0</v>
      </c>
      <c r="HY297" s="140">
        <v>0</v>
      </c>
      <c r="HZ297" s="140">
        <v>0</v>
      </c>
      <c r="IA297" s="139">
        <v>0</v>
      </c>
      <c r="IB297" s="140">
        <v>0</v>
      </c>
      <c r="IC297" s="140">
        <v>0</v>
      </c>
      <c r="ID297" s="140">
        <v>0</v>
      </c>
      <c r="IE297" s="140">
        <v>0</v>
      </c>
      <c r="IF297" s="139">
        <v>6</v>
      </c>
      <c r="IG297" s="140">
        <v>5</v>
      </c>
      <c r="IH297" s="140">
        <v>0</v>
      </c>
      <c r="II297" s="140">
        <v>0</v>
      </c>
      <c r="IJ297" s="140">
        <v>0</v>
      </c>
      <c r="IK297" s="140">
        <v>1</v>
      </c>
      <c r="IL297" s="140">
        <v>0</v>
      </c>
      <c r="IM297" s="140">
        <v>0</v>
      </c>
      <c r="IN297" s="139">
        <v>1</v>
      </c>
      <c r="IO297" s="140">
        <v>1</v>
      </c>
      <c r="IP297" s="140">
        <v>0</v>
      </c>
      <c r="IQ297" s="140">
        <v>0</v>
      </c>
      <c r="IR297" s="141">
        <v>1</v>
      </c>
      <c r="IS297" s="139">
        <v>0</v>
      </c>
      <c r="IT297" s="141">
        <v>3</v>
      </c>
      <c r="IU297" s="141">
        <v>8</v>
      </c>
      <c r="IV297" s="141">
        <v>3</v>
      </c>
      <c r="IW297" s="180">
        <v>11</v>
      </c>
      <c r="IX297" s="182">
        <v>0.36363636363636365</v>
      </c>
      <c r="IY297" s="182">
        <v>9.0909090909090912E-2</v>
      </c>
      <c r="IZ297" s="183">
        <v>0</v>
      </c>
      <c r="JA297" s="140">
        <v>0</v>
      </c>
      <c r="JB297" s="140">
        <v>0</v>
      </c>
      <c r="JC297" s="1" t="s">
        <v>427</v>
      </c>
      <c r="JD297" s="1" t="s">
        <v>427</v>
      </c>
      <c r="JE297" s="1" t="s">
        <v>427</v>
      </c>
      <c r="JF297" s="1" t="s">
        <v>427</v>
      </c>
      <c r="JG297" s="1">
        <v>0</v>
      </c>
      <c r="JH297" s="1">
        <v>0</v>
      </c>
      <c r="JI297" s="284"/>
      <c r="JM297" s="261"/>
      <c r="JN297" s="262"/>
      <c r="JO297" s="284"/>
      <c r="JP297" s="284"/>
    </row>
    <row r="298" spans="1:276" x14ac:dyDescent="0.25">
      <c r="A298" s="2">
        <f>IF(OR('Table 1'!$L$2="All Regions",'Table 1'!$L$2=" "), 1,IF('Table 1'!$L$2='DATA TEMPLATE 1617'!L298,1,0))</f>
        <v>1</v>
      </c>
      <c r="B298" s="2">
        <f>IF(OR('Table 1'!$L$3="All Disciplines",'Table 1'!$L$3=" "), 1,IF('Table 1'!$L$3='DATA TEMPLATE 1617'!M298,1,0))</f>
        <v>1</v>
      </c>
      <c r="C298" s="2">
        <f>IF(OR('Table 1'!$L$4="All Organisations",'Table 1'!$L$4=" "), 1,IF('Table 1'!$L$4='DATA TEMPLATE 1617'!N298,1,0))</f>
        <v>1</v>
      </c>
      <c r="D298" s="2">
        <f t="shared" si="11"/>
        <v>3</v>
      </c>
      <c r="E298" s="236">
        <f>IF('Table 2'!$L$2="All Diverse Led",$IZ298,IF('Table 2'!$L$2='DATA TEMPLATE 1617'!JG298,4,0))</f>
        <v>0</v>
      </c>
      <c r="F298" s="236">
        <f>IF('Table 2'!$L$2="All Diverse Led",$IZ298,IF('Table 2'!$L$2='DATA TEMPLATE 1617'!JH298,4,0))</f>
        <v>0</v>
      </c>
      <c r="G298" s="237">
        <f t="shared" si="12"/>
        <v>0</v>
      </c>
      <c r="H298" s="1" t="s">
        <v>471</v>
      </c>
      <c r="I298" s="1">
        <v>0</v>
      </c>
      <c r="J298" s="1" t="b">
        <v>0</v>
      </c>
      <c r="K298" s="284">
        <v>296</v>
      </c>
      <c r="L298" t="s">
        <v>447</v>
      </c>
      <c r="M298" t="s">
        <v>440</v>
      </c>
      <c r="N298" s="323" t="s">
        <v>459</v>
      </c>
      <c r="O298" s="76">
        <v>27374</v>
      </c>
      <c r="P298" s="76">
        <v>197488</v>
      </c>
      <c r="Q298" s="76">
        <v>175161</v>
      </c>
      <c r="R298" s="76">
        <v>32000</v>
      </c>
      <c r="S298" s="76">
        <v>75577</v>
      </c>
      <c r="T298" s="76">
        <v>507600</v>
      </c>
      <c r="U298">
        <v>201836</v>
      </c>
      <c r="V298">
        <v>49624</v>
      </c>
      <c r="W298">
        <v>102357</v>
      </c>
      <c r="X298">
        <v>25758</v>
      </c>
      <c r="Y298">
        <v>43985</v>
      </c>
      <c r="AB298">
        <v>59120</v>
      </c>
      <c r="AC298">
        <v>19450</v>
      </c>
      <c r="AD298">
        <v>502130</v>
      </c>
      <c r="AE298" s="1">
        <v>46</v>
      </c>
      <c r="AF298" s="1">
        <v>139</v>
      </c>
      <c r="AG298" s="1">
        <v>1936</v>
      </c>
      <c r="AH298" s="1">
        <v>4538</v>
      </c>
      <c r="AI298" s="1">
        <v>1</v>
      </c>
      <c r="AJ298" s="1">
        <v>1</v>
      </c>
      <c r="AK298" s="1">
        <v>0</v>
      </c>
      <c r="AL298" s="1">
        <v>67</v>
      </c>
      <c r="AM298" s="1">
        <v>0</v>
      </c>
      <c r="AN298" s="1">
        <v>0</v>
      </c>
      <c r="AO298" s="1">
        <v>0</v>
      </c>
      <c r="AP298" s="1">
        <v>0</v>
      </c>
      <c r="AQ298" s="1">
        <v>2</v>
      </c>
      <c r="AR298" s="1">
        <v>2</v>
      </c>
      <c r="AS298" s="1">
        <v>21</v>
      </c>
      <c r="AT298" s="1">
        <v>160</v>
      </c>
      <c r="AU298" s="1">
        <v>0</v>
      </c>
      <c r="AV298" s="1">
        <v>0</v>
      </c>
      <c r="AW298" s="1">
        <v>0</v>
      </c>
      <c r="AX298" s="1">
        <v>0</v>
      </c>
      <c r="AY298" s="1">
        <v>0</v>
      </c>
      <c r="AZ298" s="1">
        <v>0</v>
      </c>
      <c r="BA298" s="1">
        <v>0</v>
      </c>
      <c r="BB298" s="1">
        <v>0</v>
      </c>
      <c r="BC298" s="3">
        <v>1</v>
      </c>
      <c r="BD298" s="3">
        <v>1</v>
      </c>
      <c r="BE298" s="3">
        <v>0</v>
      </c>
      <c r="BF298" s="3">
        <v>67</v>
      </c>
      <c r="BG298" s="241">
        <v>2</v>
      </c>
      <c r="BH298" s="242">
        <v>2</v>
      </c>
      <c r="BI298" s="242">
        <v>21</v>
      </c>
      <c r="BJ298" s="243">
        <v>160</v>
      </c>
      <c r="BK298">
        <v>0</v>
      </c>
      <c r="BL298">
        <v>0</v>
      </c>
      <c r="BM298">
        <v>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s="244">
        <v>0</v>
      </c>
      <c r="CJ298" s="244">
        <v>0</v>
      </c>
      <c r="CK298" s="244">
        <v>0</v>
      </c>
      <c r="CL298" s="244">
        <v>0</v>
      </c>
      <c r="CM298" s="241">
        <v>0</v>
      </c>
      <c r="CN298" s="242">
        <v>0</v>
      </c>
      <c r="CO298" s="242">
        <v>0</v>
      </c>
      <c r="CP298" s="243">
        <v>0</v>
      </c>
      <c r="CQ298" s="1">
        <v>30</v>
      </c>
      <c r="CR298" s="1">
        <v>10</v>
      </c>
      <c r="CS298" s="1">
        <v>1745</v>
      </c>
      <c r="CT298" s="1">
        <v>465</v>
      </c>
      <c r="CU298" s="1">
        <v>3</v>
      </c>
      <c r="CV298" s="1">
        <v>4</v>
      </c>
      <c r="CW298" s="1">
        <v>73</v>
      </c>
      <c r="CX298" s="1">
        <v>0</v>
      </c>
      <c r="CY298" s="1">
        <v>1</v>
      </c>
      <c r="CZ298" s="1">
        <v>0</v>
      </c>
      <c r="DA298" s="1">
        <v>50</v>
      </c>
      <c r="DB298" s="1">
        <v>0</v>
      </c>
      <c r="DC298" s="1">
        <v>3</v>
      </c>
      <c r="DD298" s="1">
        <v>4</v>
      </c>
      <c r="DE298" s="1">
        <v>96</v>
      </c>
      <c r="DF298" s="1">
        <v>0</v>
      </c>
      <c r="DG298" s="1">
        <v>0</v>
      </c>
      <c r="DH298" s="1">
        <v>0</v>
      </c>
      <c r="DI298" s="1">
        <v>0</v>
      </c>
      <c r="DJ298" s="1">
        <v>0</v>
      </c>
      <c r="DK298" s="1">
        <v>0</v>
      </c>
      <c r="DL298" s="1">
        <v>0</v>
      </c>
      <c r="DM298" s="1">
        <v>0</v>
      </c>
      <c r="DN298" s="1">
        <v>0</v>
      </c>
      <c r="DO298" s="244">
        <v>4</v>
      </c>
      <c r="DP298" s="244">
        <v>4</v>
      </c>
      <c r="DQ298" s="244">
        <v>123</v>
      </c>
      <c r="DR298" s="244">
        <v>0</v>
      </c>
      <c r="DS298" s="241">
        <v>3</v>
      </c>
      <c r="DT298" s="242">
        <v>4</v>
      </c>
      <c r="DU298" s="242">
        <v>96</v>
      </c>
      <c r="DV298" s="243">
        <v>0</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s="244">
        <v>0</v>
      </c>
      <c r="EV298" s="244">
        <v>0</v>
      </c>
      <c r="EW298" s="244">
        <v>0</v>
      </c>
      <c r="EX298" s="244">
        <v>0</v>
      </c>
      <c r="EY298" s="241">
        <v>0</v>
      </c>
      <c r="EZ298" s="242">
        <v>0</v>
      </c>
      <c r="FA298" s="242">
        <v>0</v>
      </c>
      <c r="FB298" s="243">
        <v>0</v>
      </c>
      <c r="FC298">
        <v>0</v>
      </c>
      <c r="FD298">
        <v>0</v>
      </c>
      <c r="FE298">
        <v>0</v>
      </c>
      <c r="FF298">
        <v>3</v>
      </c>
      <c r="FG298">
        <v>0</v>
      </c>
      <c r="FH298">
        <v>250000</v>
      </c>
      <c r="FI298">
        <v>4</v>
      </c>
      <c r="FJ298">
        <v>235</v>
      </c>
      <c r="FK298">
        <v>0</v>
      </c>
      <c r="FL298">
        <v>0</v>
      </c>
      <c r="FM298">
        <v>0</v>
      </c>
      <c r="FN298">
        <v>0</v>
      </c>
      <c r="FO298">
        <v>0</v>
      </c>
      <c r="FP298">
        <v>36</v>
      </c>
      <c r="FQ298">
        <v>0</v>
      </c>
      <c r="FR298">
        <v>250000</v>
      </c>
      <c r="FS298">
        <v>225</v>
      </c>
      <c r="FT298">
        <v>4794</v>
      </c>
      <c r="FU298">
        <v>0</v>
      </c>
      <c r="FV298">
        <v>0</v>
      </c>
      <c r="FW298">
        <v>0</v>
      </c>
      <c r="FX298">
        <v>0</v>
      </c>
      <c r="FY298">
        <v>0</v>
      </c>
      <c r="FZ298">
        <v>0</v>
      </c>
      <c r="GA298">
        <v>0</v>
      </c>
      <c r="GB298">
        <v>0</v>
      </c>
      <c r="GC298">
        <v>0</v>
      </c>
      <c r="GD298">
        <v>0</v>
      </c>
      <c r="GE298">
        <v>0</v>
      </c>
      <c r="GF298">
        <v>0</v>
      </c>
      <c r="GG298">
        <v>0</v>
      </c>
      <c r="GH298">
        <v>0</v>
      </c>
      <c r="GI298">
        <v>0</v>
      </c>
      <c r="GJ298">
        <v>0</v>
      </c>
      <c r="GK298">
        <v>0</v>
      </c>
      <c r="GL298">
        <v>0</v>
      </c>
      <c r="GM298">
        <v>12</v>
      </c>
      <c r="GN298">
        <v>0</v>
      </c>
      <c r="GO298">
        <v>0</v>
      </c>
      <c r="GP298">
        <v>0</v>
      </c>
      <c r="GQ298">
        <v>2</v>
      </c>
      <c r="GR298">
        <v>130</v>
      </c>
      <c r="GS298">
        <v>0</v>
      </c>
      <c r="GT298">
        <v>100</v>
      </c>
      <c r="GU298">
        <v>93</v>
      </c>
      <c r="GV298">
        <v>0</v>
      </c>
      <c r="GW298">
        <v>2</v>
      </c>
      <c r="GX298">
        <v>668</v>
      </c>
      <c r="GY298">
        <v>0</v>
      </c>
      <c r="GZ298">
        <v>0</v>
      </c>
      <c r="HA298">
        <v>1</v>
      </c>
      <c r="HB298">
        <v>39</v>
      </c>
      <c r="HC298">
        <v>0</v>
      </c>
      <c r="HD298">
        <v>0</v>
      </c>
      <c r="HE298">
        <v>0</v>
      </c>
      <c r="HF298">
        <v>0</v>
      </c>
      <c r="HG298">
        <v>0</v>
      </c>
      <c r="HH298">
        <v>0</v>
      </c>
      <c r="HI298">
        <v>0</v>
      </c>
      <c r="HJ298">
        <v>0</v>
      </c>
      <c r="HK298">
        <v>0</v>
      </c>
      <c r="HL298">
        <v>7</v>
      </c>
      <c r="HM298">
        <v>2</v>
      </c>
      <c r="HN298">
        <v>0</v>
      </c>
      <c r="HO298">
        <v>0</v>
      </c>
      <c r="HP298">
        <v>0</v>
      </c>
      <c r="HQ298" s="139">
        <v>1</v>
      </c>
      <c r="HR298" s="140">
        <v>2</v>
      </c>
      <c r="HS298" s="140">
        <v>0</v>
      </c>
      <c r="HT298" s="140">
        <v>0</v>
      </c>
      <c r="HU298" s="140">
        <v>0</v>
      </c>
      <c r="HV298" s="139">
        <v>0</v>
      </c>
      <c r="HW298" s="140">
        <v>0</v>
      </c>
      <c r="HX298" s="140">
        <v>0</v>
      </c>
      <c r="HY298" s="140">
        <v>0</v>
      </c>
      <c r="HZ298" s="140">
        <v>0</v>
      </c>
      <c r="IA298" s="139">
        <v>0</v>
      </c>
      <c r="IB298" s="140">
        <v>0</v>
      </c>
      <c r="IC298" s="140">
        <v>0</v>
      </c>
      <c r="ID298" s="140">
        <v>0</v>
      </c>
      <c r="IE298" s="140">
        <v>0</v>
      </c>
      <c r="IF298" s="139">
        <v>8</v>
      </c>
      <c r="IG298" s="140">
        <v>4</v>
      </c>
      <c r="IH298" s="140">
        <v>0</v>
      </c>
      <c r="II298" s="140">
        <v>0</v>
      </c>
      <c r="IJ298" s="140">
        <v>0</v>
      </c>
      <c r="IK298" s="140">
        <v>0</v>
      </c>
      <c r="IL298" s="140">
        <v>0</v>
      </c>
      <c r="IM298" s="140">
        <v>0</v>
      </c>
      <c r="IN298" s="139">
        <v>0</v>
      </c>
      <c r="IO298" s="140">
        <v>0</v>
      </c>
      <c r="IP298" s="140">
        <v>0</v>
      </c>
      <c r="IQ298" s="140">
        <v>0</v>
      </c>
      <c r="IR298" s="141">
        <v>0</v>
      </c>
      <c r="IS298" s="139">
        <v>5</v>
      </c>
      <c r="IT298" s="141">
        <v>1</v>
      </c>
      <c r="IU298" s="141">
        <v>9</v>
      </c>
      <c r="IV298" s="141">
        <v>3</v>
      </c>
      <c r="IW298" s="180">
        <v>12</v>
      </c>
      <c r="IX298" s="182">
        <v>8.3333333333333329E-2</v>
      </c>
      <c r="IY298" s="182">
        <v>0.41666666666666669</v>
      </c>
      <c r="IZ298" s="183">
        <v>0</v>
      </c>
      <c r="JA298" s="140">
        <v>0</v>
      </c>
      <c r="JB298" s="140">
        <v>0</v>
      </c>
      <c r="JC298" s="1" t="s">
        <v>427</v>
      </c>
      <c r="JD298" s="1" t="s">
        <v>426</v>
      </c>
      <c r="JE298" s="1" t="s">
        <v>427</v>
      </c>
      <c r="JF298" s="1" t="s">
        <v>427</v>
      </c>
      <c r="JG298" s="1">
        <v>0</v>
      </c>
      <c r="JH298" s="1">
        <v>0</v>
      </c>
      <c r="JI298" s="284"/>
      <c r="JM298" s="261"/>
      <c r="JN298" s="262"/>
      <c r="JO298" s="284"/>
      <c r="JP298" s="284"/>
    </row>
    <row r="299" spans="1:276" x14ac:dyDescent="0.25">
      <c r="A299" s="2">
        <f>IF(OR('Table 1'!$L$2="All Regions",'Table 1'!$L$2=" "), 1,IF('Table 1'!$L$2='DATA TEMPLATE 1617'!L299,1,0))</f>
        <v>1</v>
      </c>
      <c r="B299" s="2">
        <f>IF(OR('Table 1'!$L$3="All Disciplines",'Table 1'!$L$3=" "), 1,IF('Table 1'!$L$3='DATA TEMPLATE 1617'!M299,1,0))</f>
        <v>1</v>
      </c>
      <c r="C299" s="2">
        <f>IF(OR('Table 1'!$L$4="All Organisations",'Table 1'!$L$4=" "), 1,IF('Table 1'!$L$4='DATA TEMPLATE 1617'!N299,1,0))</f>
        <v>1</v>
      </c>
      <c r="D299" s="2">
        <f t="shared" si="11"/>
        <v>3</v>
      </c>
      <c r="E299" s="236">
        <f>IF('Table 2'!$L$2="All Diverse Led",$IZ299,IF('Table 2'!$L$2='DATA TEMPLATE 1617'!JG299,4,0))</f>
        <v>0</v>
      </c>
      <c r="F299" s="236">
        <f>IF('Table 2'!$L$2="All Diverse Led",$IZ299,IF('Table 2'!$L$2='DATA TEMPLATE 1617'!JH299,4,0))</f>
        <v>0</v>
      </c>
      <c r="G299" s="237">
        <f t="shared" si="12"/>
        <v>0</v>
      </c>
      <c r="H299" s="1" t="s">
        <v>471</v>
      </c>
      <c r="I299" s="1">
        <v>0</v>
      </c>
      <c r="J299" s="1" t="b">
        <v>0</v>
      </c>
      <c r="K299" s="284">
        <v>297</v>
      </c>
      <c r="L299" t="s">
        <v>447</v>
      </c>
      <c r="M299" t="s">
        <v>436</v>
      </c>
      <c r="N299" s="323" t="s">
        <v>459</v>
      </c>
      <c r="O299" s="76">
        <v>221748</v>
      </c>
      <c r="P299" s="76">
        <v>184992</v>
      </c>
      <c r="Q299" s="76">
        <v>23600</v>
      </c>
      <c r="R299" s="76">
        <v>5000</v>
      </c>
      <c r="S299" s="76">
        <v>89521</v>
      </c>
      <c r="T299" s="76">
        <v>524861</v>
      </c>
      <c r="U299">
        <v>252594</v>
      </c>
      <c r="V299">
        <v>2542</v>
      </c>
      <c r="W299">
        <v>14824</v>
      </c>
      <c r="X299">
        <v>41500</v>
      </c>
      <c r="Y299">
        <v>5400</v>
      </c>
      <c r="AB299">
        <v>63178</v>
      </c>
      <c r="AC299">
        <v>147301</v>
      </c>
      <c r="AD299">
        <v>527339</v>
      </c>
      <c r="AE299" s="1">
        <v>14</v>
      </c>
      <c r="AF299" s="1">
        <v>14</v>
      </c>
      <c r="AG299" s="1">
        <v>1476</v>
      </c>
      <c r="AH299" s="1">
        <v>0</v>
      </c>
      <c r="AI299" s="1">
        <v>0</v>
      </c>
      <c r="AJ299" s="1">
        <v>0</v>
      </c>
      <c r="AK299" s="1">
        <v>0</v>
      </c>
      <c r="AL299" s="1">
        <v>0</v>
      </c>
      <c r="AM299" s="1">
        <v>6</v>
      </c>
      <c r="AN299" s="1">
        <v>6</v>
      </c>
      <c r="AO299" s="1">
        <v>2800</v>
      </c>
      <c r="AP299" s="1">
        <v>0</v>
      </c>
      <c r="AQ299" s="1">
        <v>0</v>
      </c>
      <c r="AR299" s="1">
        <v>0</v>
      </c>
      <c r="AS299" s="1">
        <v>0</v>
      </c>
      <c r="AT299" s="1">
        <v>0</v>
      </c>
      <c r="AU299" s="1">
        <v>0</v>
      </c>
      <c r="AV299" s="1">
        <v>0</v>
      </c>
      <c r="AW299" s="1">
        <v>0</v>
      </c>
      <c r="AX299" s="1">
        <v>0</v>
      </c>
      <c r="AY299" s="1">
        <v>0</v>
      </c>
      <c r="AZ299" s="1">
        <v>0</v>
      </c>
      <c r="BA299" s="1">
        <v>0</v>
      </c>
      <c r="BB299" s="1">
        <v>0</v>
      </c>
      <c r="BC299" s="3">
        <v>6</v>
      </c>
      <c r="BD299" s="3">
        <v>6</v>
      </c>
      <c r="BE299" s="3">
        <v>2800</v>
      </c>
      <c r="BF299" s="3">
        <v>0</v>
      </c>
      <c r="BG299" s="241">
        <v>0</v>
      </c>
      <c r="BH299" s="242">
        <v>0</v>
      </c>
      <c r="BI299" s="242">
        <v>0</v>
      </c>
      <c r="BJ299" s="243">
        <v>0</v>
      </c>
      <c r="BK299">
        <v>2</v>
      </c>
      <c r="BL299">
        <v>30</v>
      </c>
      <c r="BM299">
        <v>1914</v>
      </c>
      <c r="BN299">
        <v>3000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s="244">
        <v>0</v>
      </c>
      <c r="CJ299" s="244">
        <v>0</v>
      </c>
      <c r="CK299" s="244">
        <v>0</v>
      </c>
      <c r="CL299" s="244">
        <v>0</v>
      </c>
      <c r="CM299" s="241">
        <v>0</v>
      </c>
      <c r="CN299" s="242">
        <v>0</v>
      </c>
      <c r="CO299" s="242">
        <v>0</v>
      </c>
      <c r="CP299" s="243">
        <v>0</v>
      </c>
      <c r="CQ299" s="1">
        <v>4</v>
      </c>
      <c r="CR299" s="1">
        <v>4</v>
      </c>
      <c r="CS299" s="1">
        <v>179</v>
      </c>
      <c r="CT299" s="1">
        <v>0</v>
      </c>
      <c r="CU299" s="1">
        <v>0</v>
      </c>
      <c r="CV299" s="1">
        <v>0</v>
      </c>
      <c r="CW299" s="1">
        <v>0</v>
      </c>
      <c r="CX299" s="1">
        <v>0</v>
      </c>
      <c r="CY299" s="1">
        <v>0</v>
      </c>
      <c r="CZ299" s="1">
        <v>0</v>
      </c>
      <c r="DA299" s="1">
        <v>0</v>
      </c>
      <c r="DB299" s="1">
        <v>0</v>
      </c>
      <c r="DC299" s="1">
        <v>0</v>
      </c>
      <c r="DD299" s="1">
        <v>0</v>
      </c>
      <c r="DE299" s="1">
        <v>0</v>
      </c>
      <c r="DF299" s="1">
        <v>0</v>
      </c>
      <c r="DG299" s="1">
        <v>0</v>
      </c>
      <c r="DH299" s="1">
        <v>0</v>
      </c>
      <c r="DI299" s="1">
        <v>0</v>
      </c>
      <c r="DJ299" s="1">
        <v>0</v>
      </c>
      <c r="DK299" s="1">
        <v>0</v>
      </c>
      <c r="DL299" s="1">
        <v>0</v>
      </c>
      <c r="DM299" s="1">
        <v>0</v>
      </c>
      <c r="DN299" s="1">
        <v>0</v>
      </c>
      <c r="DO299" s="244">
        <v>0</v>
      </c>
      <c r="DP299" s="244">
        <v>0</v>
      </c>
      <c r="DQ299" s="244">
        <v>0</v>
      </c>
      <c r="DR299" s="244">
        <v>0</v>
      </c>
      <c r="DS299" s="241">
        <v>0</v>
      </c>
      <c r="DT299" s="242">
        <v>0</v>
      </c>
      <c r="DU299" s="242">
        <v>0</v>
      </c>
      <c r="DV299" s="243">
        <v>0</v>
      </c>
      <c r="DW299">
        <v>0</v>
      </c>
      <c r="DX299">
        <v>0</v>
      </c>
      <c r="DY299">
        <v>0</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v>0</v>
      </c>
      <c r="EU299" s="244">
        <v>0</v>
      </c>
      <c r="EV299" s="244">
        <v>0</v>
      </c>
      <c r="EW299" s="244">
        <v>0</v>
      </c>
      <c r="EX299" s="244">
        <v>0</v>
      </c>
      <c r="EY299" s="241">
        <v>0</v>
      </c>
      <c r="EZ299" s="242">
        <v>0</v>
      </c>
      <c r="FA299" s="242">
        <v>0</v>
      </c>
      <c r="FB299" s="243">
        <v>0</v>
      </c>
      <c r="FC299">
        <v>0</v>
      </c>
      <c r="FD299">
        <v>0</v>
      </c>
      <c r="FE299">
        <v>0</v>
      </c>
      <c r="FF299">
        <v>1</v>
      </c>
      <c r="FG299">
        <v>0</v>
      </c>
      <c r="FH299">
        <v>650</v>
      </c>
      <c r="FI299">
        <v>0</v>
      </c>
      <c r="FJ299">
        <v>0</v>
      </c>
      <c r="FK299">
        <v>0</v>
      </c>
      <c r="FL299">
        <v>0</v>
      </c>
      <c r="FM299">
        <v>0</v>
      </c>
      <c r="FN299">
        <v>0</v>
      </c>
      <c r="FO299">
        <v>0</v>
      </c>
      <c r="FP299">
        <v>0</v>
      </c>
      <c r="FQ299">
        <v>0</v>
      </c>
      <c r="FR299">
        <v>0</v>
      </c>
      <c r="FS299">
        <v>1</v>
      </c>
      <c r="FT299">
        <v>1236</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0</v>
      </c>
      <c r="GP299">
        <v>0</v>
      </c>
      <c r="GQ299">
        <v>0</v>
      </c>
      <c r="GR299">
        <v>0</v>
      </c>
      <c r="GS299">
        <v>24</v>
      </c>
      <c r="GT299">
        <v>5400</v>
      </c>
      <c r="GU299">
        <v>0</v>
      </c>
      <c r="GV299">
        <v>0</v>
      </c>
      <c r="GW299">
        <v>1</v>
      </c>
      <c r="GX299">
        <v>1237</v>
      </c>
      <c r="GY299">
        <v>4</v>
      </c>
      <c r="GZ299">
        <v>12682</v>
      </c>
      <c r="HA299">
        <v>0</v>
      </c>
      <c r="HB299">
        <v>0</v>
      </c>
      <c r="HC299">
        <v>0</v>
      </c>
      <c r="HD299">
        <v>0</v>
      </c>
      <c r="HE299">
        <v>0</v>
      </c>
      <c r="HF299">
        <v>0</v>
      </c>
      <c r="HG299">
        <v>2</v>
      </c>
      <c r="HH299">
        <v>0</v>
      </c>
      <c r="HI299">
        <v>0</v>
      </c>
      <c r="HJ299">
        <v>0</v>
      </c>
      <c r="HK299">
        <v>0</v>
      </c>
      <c r="HL299">
        <v>4</v>
      </c>
      <c r="HM299">
        <v>5</v>
      </c>
      <c r="HN299">
        <v>0</v>
      </c>
      <c r="HO299">
        <v>0</v>
      </c>
      <c r="HP299">
        <v>0</v>
      </c>
      <c r="HQ299" s="139">
        <v>1</v>
      </c>
      <c r="HR299" s="140">
        <v>0</v>
      </c>
      <c r="HS299" s="140">
        <v>0</v>
      </c>
      <c r="HT299" s="140">
        <v>0</v>
      </c>
      <c r="HU299" s="140">
        <v>0</v>
      </c>
      <c r="HV299" s="139">
        <v>0</v>
      </c>
      <c r="HW299" s="140">
        <v>0</v>
      </c>
      <c r="HX299" s="140">
        <v>0</v>
      </c>
      <c r="HY299" s="140">
        <v>0</v>
      </c>
      <c r="HZ299" s="140">
        <v>0</v>
      </c>
      <c r="IA299" s="139">
        <v>0</v>
      </c>
      <c r="IB299" s="140">
        <v>0</v>
      </c>
      <c r="IC299" s="140">
        <v>0</v>
      </c>
      <c r="ID299" s="140">
        <v>0</v>
      </c>
      <c r="IE299" s="140">
        <v>0</v>
      </c>
      <c r="IF299" s="139">
        <v>5</v>
      </c>
      <c r="IG299" s="140">
        <v>5</v>
      </c>
      <c r="IH299" s="140">
        <v>0</v>
      </c>
      <c r="II299" s="140">
        <v>0</v>
      </c>
      <c r="IJ299" s="140">
        <v>0</v>
      </c>
      <c r="IK299" s="140">
        <v>0</v>
      </c>
      <c r="IL299" s="140">
        <v>0</v>
      </c>
      <c r="IM299" s="140">
        <v>0</v>
      </c>
      <c r="IN299" s="139">
        <v>0</v>
      </c>
      <c r="IO299" s="140">
        <v>0</v>
      </c>
      <c r="IP299" s="140">
        <v>0</v>
      </c>
      <c r="IQ299" s="140">
        <v>0</v>
      </c>
      <c r="IR299" s="141">
        <v>0</v>
      </c>
      <c r="IS299" s="139">
        <v>0</v>
      </c>
      <c r="IT299" s="141">
        <v>1</v>
      </c>
      <c r="IU299" s="141">
        <v>9</v>
      </c>
      <c r="IV299" s="141">
        <v>1</v>
      </c>
      <c r="IW299" s="180">
        <v>10</v>
      </c>
      <c r="IX299" s="182">
        <v>0.1</v>
      </c>
      <c r="IY299" s="182">
        <v>0</v>
      </c>
      <c r="IZ299" s="183">
        <v>0</v>
      </c>
      <c r="JA299" s="140">
        <v>0</v>
      </c>
      <c r="JB299" s="140">
        <v>0</v>
      </c>
      <c r="JC299" s="1" t="s">
        <v>427</v>
      </c>
      <c r="JD299" s="1" t="s">
        <v>427</v>
      </c>
      <c r="JE299" s="1" t="s">
        <v>427</v>
      </c>
      <c r="JF299" s="1" t="s">
        <v>427</v>
      </c>
      <c r="JG299" s="1">
        <v>0</v>
      </c>
      <c r="JH299" s="1">
        <v>0</v>
      </c>
      <c r="JI299" s="284"/>
      <c r="JM299" s="261"/>
      <c r="JN299" s="262"/>
      <c r="JO299" s="284"/>
      <c r="JP299" s="284"/>
    </row>
    <row r="300" spans="1:276" x14ac:dyDescent="0.25">
      <c r="A300" s="2">
        <f>IF(OR('Table 1'!$L$2="All Regions",'Table 1'!$L$2=" "), 1,IF('Table 1'!$L$2='DATA TEMPLATE 1617'!L300,1,0))</f>
        <v>1</v>
      </c>
      <c r="B300" s="2">
        <f>IF(OR('Table 1'!$L$3="All Disciplines",'Table 1'!$L$3=" "), 1,IF('Table 1'!$L$3='DATA TEMPLATE 1617'!M300,1,0))</f>
        <v>1</v>
      </c>
      <c r="C300" s="2">
        <f>IF(OR('Table 1'!$L$4="All Organisations",'Table 1'!$L$4=" "), 1,IF('Table 1'!$L$4='DATA TEMPLATE 1617'!N300,1,0))</f>
        <v>1</v>
      </c>
      <c r="D300" s="2">
        <f t="shared" si="11"/>
        <v>3</v>
      </c>
      <c r="E300" s="236">
        <f>IF('Table 2'!$L$2="All Diverse Led",$IZ300,IF('Table 2'!$L$2='DATA TEMPLATE 1617'!JG300,4,0))</f>
        <v>0</v>
      </c>
      <c r="F300" s="236">
        <f>IF('Table 2'!$L$2="All Diverse Led",$IZ300,IF('Table 2'!$L$2='DATA TEMPLATE 1617'!JH300,4,0))</f>
        <v>0</v>
      </c>
      <c r="G300" s="237">
        <f t="shared" si="12"/>
        <v>0</v>
      </c>
      <c r="H300" s="1" t="s">
        <v>471</v>
      </c>
      <c r="I300" s="1">
        <v>0</v>
      </c>
      <c r="J300" s="1" t="b">
        <v>0</v>
      </c>
      <c r="K300" s="284">
        <v>298</v>
      </c>
      <c r="L300" t="s">
        <v>447</v>
      </c>
      <c r="M300" t="s">
        <v>436</v>
      </c>
      <c r="N300" s="323" t="s">
        <v>459</v>
      </c>
      <c r="O300" s="76">
        <v>54513</v>
      </c>
      <c r="P300" s="76">
        <v>268315</v>
      </c>
      <c r="Q300" s="76">
        <v>14861</v>
      </c>
      <c r="R300" s="76">
        <v>0</v>
      </c>
      <c r="S300" s="76">
        <v>62035</v>
      </c>
      <c r="T300" s="76">
        <v>399724</v>
      </c>
      <c r="U300">
        <v>67078</v>
      </c>
      <c r="V300">
        <v>32642</v>
      </c>
      <c r="W300">
        <v>56287</v>
      </c>
      <c r="X300">
        <v>42568</v>
      </c>
      <c r="Y300">
        <v>9072</v>
      </c>
      <c r="AB300">
        <v>253694</v>
      </c>
      <c r="AC300">
        <v>1288</v>
      </c>
      <c r="AD300">
        <v>462629</v>
      </c>
      <c r="AE300" s="1">
        <v>0</v>
      </c>
      <c r="AF300" s="1">
        <v>0</v>
      </c>
      <c r="AG300" s="1">
        <v>0</v>
      </c>
      <c r="AH300" s="1">
        <v>0</v>
      </c>
      <c r="AI300" s="1">
        <v>0</v>
      </c>
      <c r="AJ300" s="1">
        <v>0</v>
      </c>
      <c r="AK300" s="1">
        <v>0</v>
      </c>
      <c r="AL300" s="1">
        <v>0</v>
      </c>
      <c r="AM300" s="1">
        <v>0</v>
      </c>
      <c r="AN300" s="1">
        <v>0</v>
      </c>
      <c r="AO300" s="1">
        <v>0</v>
      </c>
      <c r="AP300" s="1">
        <v>0</v>
      </c>
      <c r="AQ300" s="1">
        <v>0</v>
      </c>
      <c r="AR300" s="1">
        <v>0</v>
      </c>
      <c r="AS300" s="1">
        <v>0</v>
      </c>
      <c r="AT300" s="1">
        <v>0</v>
      </c>
      <c r="AU300" s="1">
        <v>0</v>
      </c>
      <c r="AV300" s="1">
        <v>0</v>
      </c>
      <c r="AW300" s="1">
        <v>0</v>
      </c>
      <c r="AX300" s="1">
        <v>0</v>
      </c>
      <c r="AY300" s="1">
        <v>0</v>
      </c>
      <c r="AZ300" s="1">
        <v>0</v>
      </c>
      <c r="BA300" s="1">
        <v>0</v>
      </c>
      <c r="BB300" s="1">
        <v>0</v>
      </c>
      <c r="BC300" s="3">
        <v>0</v>
      </c>
      <c r="BD300" s="3">
        <v>0</v>
      </c>
      <c r="BE300" s="3">
        <v>0</v>
      </c>
      <c r="BF300" s="3">
        <v>0</v>
      </c>
      <c r="BG300" s="241">
        <v>0</v>
      </c>
      <c r="BH300" s="242">
        <v>0</v>
      </c>
      <c r="BI300" s="242">
        <v>0</v>
      </c>
      <c r="BJ300" s="243">
        <v>0</v>
      </c>
      <c r="BK300">
        <v>22</v>
      </c>
      <c r="BL300">
        <v>504</v>
      </c>
      <c r="BM300">
        <v>148699</v>
      </c>
      <c r="BN300">
        <v>223717</v>
      </c>
      <c r="BO300">
        <v>0</v>
      </c>
      <c r="BP300">
        <v>0</v>
      </c>
      <c r="BQ300">
        <v>0</v>
      </c>
      <c r="BR300">
        <v>0</v>
      </c>
      <c r="BS300">
        <v>0</v>
      </c>
      <c r="BT300">
        <v>0</v>
      </c>
      <c r="BU300">
        <v>0</v>
      </c>
      <c r="BV300">
        <v>0</v>
      </c>
      <c r="BW300">
        <v>9</v>
      </c>
      <c r="BX300">
        <v>154</v>
      </c>
      <c r="BY300">
        <v>112180</v>
      </c>
      <c r="BZ300">
        <v>128992</v>
      </c>
      <c r="CA300">
        <v>0</v>
      </c>
      <c r="CB300">
        <v>0</v>
      </c>
      <c r="CC300">
        <v>0</v>
      </c>
      <c r="CD300">
        <v>0</v>
      </c>
      <c r="CE300">
        <v>0</v>
      </c>
      <c r="CF300">
        <v>0</v>
      </c>
      <c r="CG300">
        <v>0</v>
      </c>
      <c r="CH300">
        <v>0</v>
      </c>
      <c r="CI300" s="244">
        <v>0</v>
      </c>
      <c r="CJ300" s="244">
        <v>0</v>
      </c>
      <c r="CK300" s="244">
        <v>0</v>
      </c>
      <c r="CL300" s="244">
        <v>0</v>
      </c>
      <c r="CM300" s="241">
        <v>9</v>
      </c>
      <c r="CN300" s="242">
        <v>154</v>
      </c>
      <c r="CO300" s="242">
        <v>112180</v>
      </c>
      <c r="CP300" s="243">
        <v>128992</v>
      </c>
      <c r="CQ300" s="1">
        <v>3</v>
      </c>
      <c r="CR300" s="1">
        <v>3</v>
      </c>
      <c r="CS300" s="1">
        <v>176</v>
      </c>
      <c r="CT300" s="1">
        <v>0</v>
      </c>
      <c r="CU300" s="1">
        <v>0</v>
      </c>
      <c r="CV300" s="1">
        <v>0</v>
      </c>
      <c r="CW300" s="1">
        <v>0</v>
      </c>
      <c r="CX300" s="1">
        <v>0</v>
      </c>
      <c r="CY300" s="1">
        <v>0</v>
      </c>
      <c r="CZ300" s="1">
        <v>0</v>
      </c>
      <c r="DA300" s="1">
        <v>0</v>
      </c>
      <c r="DB300" s="1">
        <v>0</v>
      </c>
      <c r="DC300" s="1">
        <v>0</v>
      </c>
      <c r="DD300" s="1">
        <v>0</v>
      </c>
      <c r="DE300" s="1">
        <v>0</v>
      </c>
      <c r="DF300" s="1">
        <v>0</v>
      </c>
      <c r="DG300" s="1">
        <v>0</v>
      </c>
      <c r="DH300" s="1">
        <v>0</v>
      </c>
      <c r="DI300" s="1">
        <v>0</v>
      </c>
      <c r="DJ300" s="1">
        <v>0</v>
      </c>
      <c r="DK300" s="1">
        <v>0</v>
      </c>
      <c r="DL300" s="1">
        <v>0</v>
      </c>
      <c r="DM300" s="1">
        <v>0</v>
      </c>
      <c r="DN300" s="1">
        <v>0</v>
      </c>
      <c r="DO300" s="244">
        <v>0</v>
      </c>
      <c r="DP300" s="244">
        <v>0</v>
      </c>
      <c r="DQ300" s="244">
        <v>0</v>
      </c>
      <c r="DR300" s="244">
        <v>0</v>
      </c>
      <c r="DS300" s="241">
        <v>0</v>
      </c>
      <c r="DT300" s="242">
        <v>0</v>
      </c>
      <c r="DU300" s="242">
        <v>0</v>
      </c>
      <c r="DV300" s="243">
        <v>0</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s="244">
        <v>0</v>
      </c>
      <c r="EV300" s="244">
        <v>0</v>
      </c>
      <c r="EW300" s="244">
        <v>0</v>
      </c>
      <c r="EX300" s="244">
        <v>0</v>
      </c>
      <c r="EY300" s="241">
        <v>0</v>
      </c>
      <c r="EZ300" s="242">
        <v>0</v>
      </c>
      <c r="FA300" s="242">
        <v>0</v>
      </c>
      <c r="FB300" s="243">
        <v>0</v>
      </c>
      <c r="FC300">
        <v>0</v>
      </c>
      <c r="FD300">
        <v>0</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0</v>
      </c>
      <c r="FY300">
        <v>0</v>
      </c>
      <c r="FZ300">
        <v>0</v>
      </c>
      <c r="GA300">
        <v>0</v>
      </c>
      <c r="GB300">
        <v>0</v>
      </c>
      <c r="GC300">
        <v>99</v>
      </c>
      <c r="GD300">
        <v>0</v>
      </c>
      <c r="GE300">
        <v>516</v>
      </c>
      <c r="GF300">
        <v>0</v>
      </c>
      <c r="GG300">
        <v>770</v>
      </c>
      <c r="GH300">
        <v>0</v>
      </c>
      <c r="GI300">
        <v>0</v>
      </c>
      <c r="GJ300">
        <v>0</v>
      </c>
      <c r="GK300">
        <v>0</v>
      </c>
      <c r="GL300">
        <v>0</v>
      </c>
      <c r="GM300">
        <v>1</v>
      </c>
      <c r="GN300">
        <v>2000</v>
      </c>
      <c r="GO300">
        <v>1</v>
      </c>
      <c r="GP300">
        <v>2000</v>
      </c>
      <c r="GQ300">
        <v>0</v>
      </c>
      <c r="GR300">
        <v>0</v>
      </c>
      <c r="GS300">
        <v>858</v>
      </c>
      <c r="GT300">
        <v>1786</v>
      </c>
      <c r="GU300">
        <v>0</v>
      </c>
      <c r="GV300">
        <v>0</v>
      </c>
      <c r="GW300">
        <v>0</v>
      </c>
      <c r="GX300">
        <v>0</v>
      </c>
      <c r="GY300">
        <v>0</v>
      </c>
      <c r="GZ300">
        <v>0</v>
      </c>
      <c r="HA300">
        <v>0</v>
      </c>
      <c r="HB300">
        <v>0</v>
      </c>
      <c r="HC300">
        <v>0</v>
      </c>
      <c r="HD300">
        <v>0</v>
      </c>
      <c r="HE300">
        <v>0</v>
      </c>
      <c r="HF300">
        <v>0</v>
      </c>
      <c r="HG300">
        <v>0</v>
      </c>
      <c r="HH300">
        <v>0</v>
      </c>
      <c r="HI300">
        <v>0</v>
      </c>
      <c r="HJ300">
        <v>0</v>
      </c>
      <c r="HK300">
        <v>0</v>
      </c>
      <c r="HL300">
        <v>5</v>
      </c>
      <c r="HM300">
        <v>3</v>
      </c>
      <c r="HN300">
        <v>0</v>
      </c>
      <c r="HO300">
        <v>2</v>
      </c>
      <c r="HP300">
        <v>0</v>
      </c>
      <c r="HQ300" s="139">
        <v>1</v>
      </c>
      <c r="HR300" s="140">
        <v>0</v>
      </c>
      <c r="HS300" s="140">
        <v>0</v>
      </c>
      <c r="HT300" s="140">
        <v>0</v>
      </c>
      <c r="HU300" s="140">
        <v>0</v>
      </c>
      <c r="HV300" s="139">
        <v>0</v>
      </c>
      <c r="HW300" s="140">
        <v>0</v>
      </c>
      <c r="HX300" s="140">
        <v>0</v>
      </c>
      <c r="HY300" s="140">
        <v>0</v>
      </c>
      <c r="HZ300" s="140">
        <v>0</v>
      </c>
      <c r="IA300" s="139">
        <v>0</v>
      </c>
      <c r="IB300" s="140">
        <v>0</v>
      </c>
      <c r="IC300" s="140">
        <v>0</v>
      </c>
      <c r="ID300" s="140">
        <v>0</v>
      </c>
      <c r="IE300" s="140">
        <v>0</v>
      </c>
      <c r="IF300" s="139">
        <v>6</v>
      </c>
      <c r="IG300" s="140">
        <v>3</v>
      </c>
      <c r="IH300" s="140">
        <v>0</v>
      </c>
      <c r="II300" s="140">
        <v>2</v>
      </c>
      <c r="IJ300" s="140">
        <v>0</v>
      </c>
      <c r="IK300" s="140">
        <v>0</v>
      </c>
      <c r="IL300" s="140">
        <v>0</v>
      </c>
      <c r="IM300" s="140">
        <v>0</v>
      </c>
      <c r="IN300" s="139">
        <v>0</v>
      </c>
      <c r="IO300" s="140">
        <v>0</v>
      </c>
      <c r="IP300" s="140">
        <v>0</v>
      </c>
      <c r="IQ300" s="140">
        <v>0</v>
      </c>
      <c r="IR300" s="141">
        <v>0</v>
      </c>
      <c r="IS300" s="139">
        <v>0</v>
      </c>
      <c r="IT300" s="141">
        <v>4</v>
      </c>
      <c r="IU300" s="141">
        <v>10</v>
      </c>
      <c r="IV300" s="141">
        <v>1</v>
      </c>
      <c r="IW300" s="180">
        <v>11</v>
      </c>
      <c r="IX300" s="182">
        <v>0.36363636363636365</v>
      </c>
      <c r="IY300" s="182">
        <v>0</v>
      </c>
      <c r="IZ300" s="183">
        <v>0</v>
      </c>
      <c r="JA300" s="140">
        <v>0</v>
      </c>
      <c r="JB300" s="140">
        <v>0</v>
      </c>
      <c r="JC300" s="1" t="s">
        <v>427</v>
      </c>
      <c r="JD300" s="1" t="s">
        <v>427</v>
      </c>
      <c r="JE300" s="1" t="s">
        <v>427</v>
      </c>
      <c r="JF300" s="1" t="s">
        <v>427</v>
      </c>
      <c r="JG300" s="1">
        <v>0</v>
      </c>
      <c r="JH300" s="1">
        <v>0</v>
      </c>
      <c r="JI300" s="284"/>
      <c r="JM300" s="261"/>
      <c r="JN300" s="262"/>
      <c r="JO300" s="284"/>
      <c r="JP300" s="284"/>
    </row>
    <row r="301" spans="1:276" x14ac:dyDescent="0.25">
      <c r="A301" s="2">
        <f>IF(OR('Table 1'!$L$2="All Regions",'Table 1'!$L$2=" "), 1,IF('Table 1'!$L$2='DATA TEMPLATE 1617'!L301,1,0))</f>
        <v>1</v>
      </c>
      <c r="B301" s="2">
        <f>IF(OR('Table 1'!$L$3="All Disciplines",'Table 1'!$L$3=" "), 1,IF('Table 1'!$L$3='DATA TEMPLATE 1617'!M301,1,0))</f>
        <v>1</v>
      </c>
      <c r="C301" s="2">
        <f>IF(OR('Table 1'!$L$4="All Organisations",'Table 1'!$L$4=" "), 1,IF('Table 1'!$L$4='DATA TEMPLATE 1617'!N301,1,0))</f>
        <v>1</v>
      </c>
      <c r="D301" s="2">
        <f t="shared" si="11"/>
        <v>3</v>
      </c>
      <c r="E301" s="236">
        <f>IF('Table 2'!$L$2="All Diverse Led",$IZ301,IF('Table 2'!$L$2='DATA TEMPLATE 1617'!JG301,4,0))</f>
        <v>0</v>
      </c>
      <c r="F301" s="236">
        <f>IF('Table 2'!$L$2="All Diverse Led",$IZ301,IF('Table 2'!$L$2='DATA TEMPLATE 1617'!JH301,4,0))</f>
        <v>0</v>
      </c>
      <c r="G301" s="237">
        <f t="shared" si="12"/>
        <v>0</v>
      </c>
      <c r="H301" s="1" t="s">
        <v>471</v>
      </c>
      <c r="I301" s="1">
        <v>0</v>
      </c>
      <c r="J301" s="1" t="b">
        <v>0</v>
      </c>
      <c r="K301" s="284">
        <v>299</v>
      </c>
      <c r="L301" t="s">
        <v>447</v>
      </c>
      <c r="M301" t="s">
        <v>436</v>
      </c>
      <c r="N301" s="323" t="s">
        <v>460</v>
      </c>
      <c r="O301" s="76">
        <v>37710</v>
      </c>
      <c r="P301" s="76">
        <v>177575</v>
      </c>
      <c r="Q301" s="76">
        <v>51661</v>
      </c>
      <c r="R301" s="76">
        <v>40000</v>
      </c>
      <c r="S301" s="76">
        <v>41616</v>
      </c>
      <c r="T301" s="76">
        <v>348562</v>
      </c>
      <c r="U301">
        <v>173755</v>
      </c>
      <c r="V301">
        <v>8101</v>
      </c>
      <c r="W301">
        <v>11536</v>
      </c>
      <c r="X301">
        <v>28545</v>
      </c>
      <c r="Y301">
        <v>376</v>
      </c>
      <c r="AB301">
        <v>98338</v>
      </c>
      <c r="AC301">
        <v>0</v>
      </c>
      <c r="AD301">
        <v>320651</v>
      </c>
      <c r="AE301" s="1">
        <v>7</v>
      </c>
      <c r="AF301" s="1">
        <v>7</v>
      </c>
      <c r="AG301" s="1">
        <v>334</v>
      </c>
      <c r="AH301" s="1">
        <v>100</v>
      </c>
      <c r="AI301" s="1">
        <v>0</v>
      </c>
      <c r="AJ301" s="1">
        <v>0</v>
      </c>
      <c r="AK301" s="1">
        <v>0</v>
      </c>
      <c r="AL301" s="1">
        <v>0</v>
      </c>
      <c r="AM301" s="1">
        <v>0</v>
      </c>
      <c r="AN301" s="1">
        <v>0</v>
      </c>
      <c r="AO301" s="1">
        <v>0</v>
      </c>
      <c r="AP301" s="1">
        <v>0</v>
      </c>
      <c r="AQ301" s="1">
        <v>1</v>
      </c>
      <c r="AR301" s="1">
        <v>1</v>
      </c>
      <c r="AS301" s="1">
        <v>32</v>
      </c>
      <c r="AT301" s="1">
        <v>0</v>
      </c>
      <c r="AU301" s="1">
        <v>0</v>
      </c>
      <c r="AV301" s="1">
        <v>0</v>
      </c>
      <c r="AW301" s="1">
        <v>0</v>
      </c>
      <c r="AX301" s="1">
        <v>0</v>
      </c>
      <c r="AY301" s="1">
        <v>0</v>
      </c>
      <c r="AZ301" s="1">
        <v>0</v>
      </c>
      <c r="BA301" s="1">
        <v>0</v>
      </c>
      <c r="BB301" s="1">
        <v>0</v>
      </c>
      <c r="BC301" s="3">
        <v>0</v>
      </c>
      <c r="BD301" s="3">
        <v>0</v>
      </c>
      <c r="BE301" s="3">
        <v>0</v>
      </c>
      <c r="BF301" s="3">
        <v>0</v>
      </c>
      <c r="BG301" s="241">
        <v>1</v>
      </c>
      <c r="BH301" s="242">
        <v>1</v>
      </c>
      <c r="BI301" s="242">
        <v>32</v>
      </c>
      <c r="BJ301" s="243">
        <v>0</v>
      </c>
      <c r="BK301">
        <v>5</v>
      </c>
      <c r="BL301">
        <v>81</v>
      </c>
      <c r="BM301">
        <v>23078</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s="244">
        <v>0</v>
      </c>
      <c r="CJ301" s="244">
        <v>0</v>
      </c>
      <c r="CK301" s="244">
        <v>0</v>
      </c>
      <c r="CL301" s="244">
        <v>0</v>
      </c>
      <c r="CM301" s="241">
        <v>0</v>
      </c>
      <c r="CN301" s="242">
        <v>0</v>
      </c>
      <c r="CO301" s="242">
        <v>0</v>
      </c>
      <c r="CP301" s="243">
        <v>0</v>
      </c>
      <c r="CQ301" s="1">
        <v>64</v>
      </c>
      <c r="CR301" s="1">
        <v>92</v>
      </c>
      <c r="CS301" s="1">
        <v>1406</v>
      </c>
      <c r="CT301" s="1">
        <v>26000</v>
      </c>
      <c r="CU301" s="1">
        <v>0</v>
      </c>
      <c r="CV301" s="1">
        <v>0</v>
      </c>
      <c r="CW301" s="1">
        <v>0</v>
      </c>
      <c r="CX301" s="1">
        <v>0</v>
      </c>
      <c r="CY301" s="1">
        <v>0</v>
      </c>
      <c r="CZ301" s="1">
        <v>0</v>
      </c>
      <c r="DA301" s="1">
        <v>0</v>
      </c>
      <c r="DB301" s="1">
        <v>0</v>
      </c>
      <c r="DC301" s="1">
        <v>1</v>
      </c>
      <c r="DD301" s="1">
        <v>1</v>
      </c>
      <c r="DE301" s="1">
        <v>52</v>
      </c>
      <c r="DF301" s="1">
        <v>0</v>
      </c>
      <c r="DG301" s="1">
        <v>0</v>
      </c>
      <c r="DH301" s="1">
        <v>0</v>
      </c>
      <c r="DI301" s="1">
        <v>0</v>
      </c>
      <c r="DJ301" s="1">
        <v>0</v>
      </c>
      <c r="DK301" s="1">
        <v>0</v>
      </c>
      <c r="DL301" s="1">
        <v>0</v>
      </c>
      <c r="DM301" s="1">
        <v>0</v>
      </c>
      <c r="DN301" s="1">
        <v>0</v>
      </c>
      <c r="DO301" s="244">
        <v>0</v>
      </c>
      <c r="DP301" s="244">
        <v>0</v>
      </c>
      <c r="DQ301" s="244">
        <v>0</v>
      </c>
      <c r="DR301" s="244">
        <v>0</v>
      </c>
      <c r="DS301" s="241">
        <v>1</v>
      </c>
      <c r="DT301" s="242">
        <v>1</v>
      </c>
      <c r="DU301" s="242">
        <v>52</v>
      </c>
      <c r="DV301" s="243">
        <v>0</v>
      </c>
      <c r="DW301">
        <v>3</v>
      </c>
      <c r="DX301">
        <v>46</v>
      </c>
      <c r="DY301">
        <v>27657</v>
      </c>
      <c r="DZ301">
        <v>30211</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s="244">
        <v>0</v>
      </c>
      <c r="EV301" s="244">
        <v>0</v>
      </c>
      <c r="EW301" s="244">
        <v>0</v>
      </c>
      <c r="EX301" s="244">
        <v>0</v>
      </c>
      <c r="EY301" s="241">
        <v>0</v>
      </c>
      <c r="EZ301" s="242">
        <v>0</v>
      </c>
      <c r="FA301" s="242">
        <v>0</v>
      </c>
      <c r="FB301" s="243">
        <v>0</v>
      </c>
      <c r="FC301">
        <v>0</v>
      </c>
      <c r="FD301">
        <v>0</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1</v>
      </c>
      <c r="GN301">
        <v>3</v>
      </c>
      <c r="GO301">
        <v>3</v>
      </c>
      <c r="GP301">
        <v>1</v>
      </c>
      <c r="GQ301">
        <v>0</v>
      </c>
      <c r="GR301">
        <v>0</v>
      </c>
      <c r="GS301">
        <v>69</v>
      </c>
      <c r="GT301">
        <v>122665</v>
      </c>
      <c r="GU301">
        <v>0</v>
      </c>
      <c r="GV301">
        <v>0</v>
      </c>
      <c r="GW301">
        <v>0</v>
      </c>
      <c r="GX301">
        <v>0</v>
      </c>
      <c r="GY301">
        <v>0</v>
      </c>
      <c r="GZ301">
        <v>0</v>
      </c>
      <c r="HA301">
        <v>0</v>
      </c>
      <c r="HB301">
        <v>0</v>
      </c>
      <c r="HC301">
        <v>0</v>
      </c>
      <c r="HD301">
        <v>0</v>
      </c>
      <c r="HE301">
        <v>0</v>
      </c>
      <c r="HF301">
        <v>0</v>
      </c>
      <c r="HG301">
        <v>0</v>
      </c>
      <c r="HH301">
        <v>0</v>
      </c>
      <c r="HI301">
        <v>0</v>
      </c>
      <c r="HJ301">
        <v>0</v>
      </c>
      <c r="HK301">
        <v>0</v>
      </c>
      <c r="HL301">
        <v>3</v>
      </c>
      <c r="HM301">
        <v>4</v>
      </c>
      <c r="HN301">
        <v>0</v>
      </c>
      <c r="HO301">
        <v>0</v>
      </c>
      <c r="HP301">
        <v>0</v>
      </c>
      <c r="HQ301" s="139">
        <v>2</v>
      </c>
      <c r="HR301" s="140">
        <v>0</v>
      </c>
      <c r="HS301" s="140">
        <v>0</v>
      </c>
      <c r="HT301" s="140">
        <v>0</v>
      </c>
      <c r="HU301" s="140">
        <v>0</v>
      </c>
      <c r="HV301" s="139">
        <v>0</v>
      </c>
      <c r="HW301" s="140">
        <v>0</v>
      </c>
      <c r="HX301" s="140">
        <v>0</v>
      </c>
      <c r="HY301" s="140">
        <v>0</v>
      </c>
      <c r="HZ301" s="140">
        <v>0</v>
      </c>
      <c r="IA301" s="139">
        <v>0</v>
      </c>
      <c r="IB301" s="140">
        <v>0</v>
      </c>
      <c r="IC301" s="140">
        <v>0</v>
      </c>
      <c r="ID301" s="140">
        <v>0</v>
      </c>
      <c r="IE301" s="140">
        <v>0</v>
      </c>
      <c r="IF301" s="139">
        <v>5</v>
      </c>
      <c r="IG301" s="140">
        <v>4</v>
      </c>
      <c r="IH301" s="140">
        <v>0</v>
      </c>
      <c r="II301" s="140">
        <v>0</v>
      </c>
      <c r="IJ301" s="140">
        <v>0</v>
      </c>
      <c r="IK301" s="140">
        <v>2</v>
      </c>
      <c r="IL301" s="140">
        <v>0</v>
      </c>
      <c r="IM301" s="140">
        <v>0</v>
      </c>
      <c r="IN301" s="139">
        <v>2</v>
      </c>
      <c r="IO301" s="140">
        <v>0</v>
      </c>
      <c r="IP301" s="140">
        <v>0</v>
      </c>
      <c r="IQ301" s="140">
        <v>0</v>
      </c>
      <c r="IR301" s="141">
        <v>0</v>
      </c>
      <c r="IS301" s="139">
        <v>0</v>
      </c>
      <c r="IT301" s="141">
        <v>0</v>
      </c>
      <c r="IU301" s="141">
        <v>7</v>
      </c>
      <c r="IV301" s="141">
        <v>2</v>
      </c>
      <c r="IW301" s="180">
        <v>9</v>
      </c>
      <c r="IX301" s="182">
        <v>0.22222222222222221</v>
      </c>
      <c r="IY301" s="182">
        <v>0</v>
      </c>
      <c r="IZ301" s="183">
        <v>0</v>
      </c>
      <c r="JA301" s="140">
        <v>0</v>
      </c>
      <c r="JB301" s="140">
        <v>0</v>
      </c>
      <c r="JC301" s="1" t="s">
        <v>427</v>
      </c>
      <c r="JD301" s="1" t="s">
        <v>427</v>
      </c>
      <c r="JE301" s="1" t="s">
        <v>427</v>
      </c>
      <c r="JF301" s="1" t="s">
        <v>427</v>
      </c>
      <c r="JG301" s="1">
        <v>0</v>
      </c>
      <c r="JH301" s="1">
        <v>0</v>
      </c>
      <c r="JI301" s="284"/>
      <c r="JM301" s="261"/>
      <c r="JN301" s="262"/>
      <c r="JO301" s="284"/>
      <c r="JP301" s="284"/>
    </row>
    <row r="302" spans="1:276" x14ac:dyDescent="0.25">
      <c r="A302" s="2">
        <f>IF(OR('Table 1'!$L$2="All Regions",'Table 1'!$L$2=" "), 1,IF('Table 1'!$L$2='DATA TEMPLATE 1617'!L302,1,0))</f>
        <v>1</v>
      </c>
      <c r="B302" s="2">
        <f>IF(OR('Table 1'!$L$3="All Disciplines",'Table 1'!$L$3=" "), 1,IF('Table 1'!$L$3='DATA TEMPLATE 1617'!M302,1,0))</f>
        <v>1</v>
      </c>
      <c r="C302" s="2">
        <f>IF(OR('Table 1'!$L$4="All Organisations",'Table 1'!$L$4=" "), 1,IF('Table 1'!$L$4='DATA TEMPLATE 1617'!N302,1,0))</f>
        <v>1</v>
      </c>
      <c r="D302" s="2">
        <f t="shared" si="11"/>
        <v>3</v>
      </c>
      <c r="E302" s="236">
        <f>IF('Table 2'!$L$2="All Diverse Led",$IZ302,IF('Table 2'!$L$2='DATA TEMPLATE 1617'!JG302,4,0))</f>
        <v>0</v>
      </c>
      <c r="F302" s="236">
        <f>IF('Table 2'!$L$2="All Diverse Led",$IZ302,IF('Table 2'!$L$2='DATA TEMPLATE 1617'!JH302,4,0))</f>
        <v>0</v>
      </c>
      <c r="G302" s="237">
        <f t="shared" si="12"/>
        <v>0</v>
      </c>
      <c r="H302" s="1" t="s">
        <v>471</v>
      </c>
      <c r="I302" s="1">
        <v>0</v>
      </c>
      <c r="J302" s="1" t="b">
        <v>0</v>
      </c>
      <c r="K302" s="284">
        <v>300</v>
      </c>
      <c r="L302" t="s">
        <v>447</v>
      </c>
      <c r="M302" t="s">
        <v>436</v>
      </c>
      <c r="N302" s="323" t="s">
        <v>460</v>
      </c>
      <c r="O302" s="76">
        <v>240056</v>
      </c>
      <c r="P302" s="76">
        <v>1065666</v>
      </c>
      <c r="Q302" s="76">
        <v>48270</v>
      </c>
      <c r="R302" s="76">
        <v>613880</v>
      </c>
      <c r="S302" s="76">
        <v>0</v>
      </c>
      <c r="T302" s="76">
        <v>1967872</v>
      </c>
      <c r="U302">
        <v>399859</v>
      </c>
      <c r="V302">
        <v>82344</v>
      </c>
      <c r="W302">
        <v>120572</v>
      </c>
      <c r="X302">
        <v>84087</v>
      </c>
      <c r="Y302">
        <v>26533</v>
      </c>
      <c r="AB302">
        <v>704445</v>
      </c>
      <c r="AC302">
        <v>450000</v>
      </c>
      <c r="AD302">
        <v>1867840</v>
      </c>
      <c r="AE302" s="1">
        <v>0</v>
      </c>
      <c r="AF302" s="1">
        <v>0</v>
      </c>
      <c r="AG302" s="1">
        <v>0</v>
      </c>
      <c r="AH302" s="1">
        <v>0</v>
      </c>
      <c r="AI302" s="1">
        <v>0</v>
      </c>
      <c r="AJ302" s="1">
        <v>0</v>
      </c>
      <c r="AK302" s="1">
        <v>0</v>
      </c>
      <c r="AL302" s="1">
        <v>0</v>
      </c>
      <c r="AM302" s="1">
        <v>0</v>
      </c>
      <c r="AN302" s="1">
        <v>0</v>
      </c>
      <c r="AO302" s="1">
        <v>0</v>
      </c>
      <c r="AP302" s="1">
        <v>0</v>
      </c>
      <c r="AQ302" s="1">
        <v>0</v>
      </c>
      <c r="AR302" s="1">
        <v>0</v>
      </c>
      <c r="AS302" s="1">
        <v>0</v>
      </c>
      <c r="AT302" s="1">
        <v>0</v>
      </c>
      <c r="AU302" s="1">
        <v>0</v>
      </c>
      <c r="AV302" s="1">
        <v>0</v>
      </c>
      <c r="AW302" s="1">
        <v>0</v>
      </c>
      <c r="AX302" s="1">
        <v>0</v>
      </c>
      <c r="AY302" s="1">
        <v>0</v>
      </c>
      <c r="AZ302" s="1">
        <v>0</v>
      </c>
      <c r="BA302" s="1">
        <v>0</v>
      </c>
      <c r="BB302" s="1">
        <v>0</v>
      </c>
      <c r="BC302" s="3">
        <v>0</v>
      </c>
      <c r="BD302" s="3">
        <v>0</v>
      </c>
      <c r="BE302" s="3">
        <v>0</v>
      </c>
      <c r="BF302" s="3">
        <v>0</v>
      </c>
      <c r="BG302" s="241">
        <v>0</v>
      </c>
      <c r="BH302" s="242">
        <v>0</v>
      </c>
      <c r="BI302" s="242">
        <v>0</v>
      </c>
      <c r="BJ302" s="243">
        <v>0</v>
      </c>
      <c r="BK302">
        <v>10</v>
      </c>
      <c r="BL302">
        <v>319</v>
      </c>
      <c r="BM302">
        <v>144380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s="244">
        <v>0</v>
      </c>
      <c r="CJ302" s="244">
        <v>0</v>
      </c>
      <c r="CK302" s="244">
        <v>0</v>
      </c>
      <c r="CL302" s="244">
        <v>0</v>
      </c>
      <c r="CM302" s="241">
        <v>0</v>
      </c>
      <c r="CN302" s="242">
        <v>0</v>
      </c>
      <c r="CO302" s="242">
        <v>0</v>
      </c>
      <c r="CP302" s="243">
        <v>0</v>
      </c>
      <c r="CQ302" s="1">
        <v>15</v>
      </c>
      <c r="CR302" s="1">
        <v>15</v>
      </c>
      <c r="CS302" s="1">
        <v>0</v>
      </c>
      <c r="CT302" s="1">
        <v>600</v>
      </c>
      <c r="CU302" s="1">
        <v>0</v>
      </c>
      <c r="CV302" s="1">
        <v>0</v>
      </c>
      <c r="CW302" s="1">
        <v>0</v>
      </c>
      <c r="CX302" s="1">
        <v>0</v>
      </c>
      <c r="CY302" s="1">
        <v>0</v>
      </c>
      <c r="CZ302" s="1">
        <v>0</v>
      </c>
      <c r="DA302" s="1">
        <v>0</v>
      </c>
      <c r="DB302" s="1">
        <v>0</v>
      </c>
      <c r="DC302" s="1">
        <v>0</v>
      </c>
      <c r="DD302" s="1">
        <v>0</v>
      </c>
      <c r="DE302" s="1">
        <v>0</v>
      </c>
      <c r="DF302" s="1">
        <v>0</v>
      </c>
      <c r="DG302" s="1">
        <v>0</v>
      </c>
      <c r="DH302" s="1">
        <v>0</v>
      </c>
      <c r="DI302" s="1">
        <v>0</v>
      </c>
      <c r="DJ302" s="1">
        <v>0</v>
      </c>
      <c r="DK302" s="1">
        <v>0</v>
      </c>
      <c r="DL302" s="1">
        <v>0</v>
      </c>
      <c r="DM302" s="1">
        <v>0</v>
      </c>
      <c r="DN302" s="1">
        <v>0</v>
      </c>
      <c r="DO302" s="244">
        <v>0</v>
      </c>
      <c r="DP302" s="244">
        <v>0</v>
      </c>
      <c r="DQ302" s="244">
        <v>0</v>
      </c>
      <c r="DR302" s="244">
        <v>0</v>
      </c>
      <c r="DS302" s="241">
        <v>0</v>
      </c>
      <c r="DT302" s="242">
        <v>0</v>
      </c>
      <c r="DU302" s="242">
        <v>0</v>
      </c>
      <c r="DV302" s="243">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s="244">
        <v>0</v>
      </c>
      <c r="EV302" s="244">
        <v>0</v>
      </c>
      <c r="EW302" s="244">
        <v>0</v>
      </c>
      <c r="EX302" s="244">
        <v>0</v>
      </c>
      <c r="EY302" s="241">
        <v>0</v>
      </c>
      <c r="EZ302" s="242">
        <v>0</v>
      </c>
      <c r="FA302" s="242">
        <v>0</v>
      </c>
      <c r="FB302" s="243">
        <v>0</v>
      </c>
      <c r="FC302">
        <v>0</v>
      </c>
      <c r="FD302">
        <v>0</v>
      </c>
      <c r="FE302">
        <v>0</v>
      </c>
      <c r="FF302">
        <v>1</v>
      </c>
      <c r="FG302">
        <v>0</v>
      </c>
      <c r="FH302">
        <v>35000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v>0</v>
      </c>
      <c r="HD302">
        <v>0</v>
      </c>
      <c r="HE302">
        <v>0</v>
      </c>
      <c r="HF302">
        <v>0</v>
      </c>
      <c r="HG302">
        <v>0</v>
      </c>
      <c r="HH302">
        <v>0</v>
      </c>
      <c r="HI302">
        <v>0</v>
      </c>
      <c r="HJ302">
        <v>0</v>
      </c>
      <c r="HK302">
        <v>0</v>
      </c>
      <c r="HL302">
        <v>3</v>
      </c>
      <c r="HM302">
        <v>7</v>
      </c>
      <c r="HN302">
        <v>0</v>
      </c>
      <c r="HO302">
        <v>0</v>
      </c>
      <c r="HP302">
        <v>0</v>
      </c>
      <c r="HQ302" s="139">
        <v>8</v>
      </c>
      <c r="HR302" s="140">
        <v>3</v>
      </c>
      <c r="HS302" s="140">
        <v>0</v>
      </c>
      <c r="HT302" s="140">
        <v>0</v>
      </c>
      <c r="HU302" s="140">
        <v>0</v>
      </c>
      <c r="HV302" s="139">
        <v>0</v>
      </c>
      <c r="HW302" s="140">
        <v>0</v>
      </c>
      <c r="HX302" s="140">
        <v>0</v>
      </c>
      <c r="HY302" s="140">
        <v>0</v>
      </c>
      <c r="HZ302" s="140">
        <v>0</v>
      </c>
      <c r="IA302" s="139">
        <v>0</v>
      </c>
      <c r="IB302" s="140">
        <v>0</v>
      </c>
      <c r="IC302" s="140">
        <v>0</v>
      </c>
      <c r="ID302" s="140">
        <v>0</v>
      </c>
      <c r="IE302" s="140">
        <v>0</v>
      </c>
      <c r="IF302" s="139">
        <v>11</v>
      </c>
      <c r="IG302" s="140">
        <v>10</v>
      </c>
      <c r="IH302" s="140">
        <v>0</v>
      </c>
      <c r="II302" s="140">
        <v>0</v>
      </c>
      <c r="IJ302" s="140">
        <v>0</v>
      </c>
      <c r="IK302" s="140">
        <v>0</v>
      </c>
      <c r="IL302" s="140">
        <v>0</v>
      </c>
      <c r="IM302" s="140">
        <v>0</v>
      </c>
      <c r="IN302" s="139">
        <v>0</v>
      </c>
      <c r="IO302" s="140">
        <v>0</v>
      </c>
      <c r="IP302" s="140">
        <v>0</v>
      </c>
      <c r="IQ302" s="140">
        <v>0</v>
      </c>
      <c r="IR302" s="141">
        <v>0</v>
      </c>
      <c r="IS302" s="139">
        <v>0</v>
      </c>
      <c r="IT302" s="141">
        <v>0</v>
      </c>
      <c r="IU302" s="141">
        <v>10</v>
      </c>
      <c r="IV302" s="141">
        <v>11</v>
      </c>
      <c r="IW302" s="180">
        <v>21</v>
      </c>
      <c r="IX302" s="182">
        <v>0</v>
      </c>
      <c r="IY302" s="182">
        <v>0</v>
      </c>
      <c r="IZ302" s="183">
        <v>0</v>
      </c>
      <c r="JA302" s="140">
        <v>0</v>
      </c>
      <c r="JB302" s="140">
        <v>0</v>
      </c>
      <c r="JC302" s="1" t="s">
        <v>427</v>
      </c>
      <c r="JD302" s="1" t="s">
        <v>427</v>
      </c>
      <c r="JE302" s="1" t="s">
        <v>427</v>
      </c>
      <c r="JF302" s="1" t="s">
        <v>427</v>
      </c>
      <c r="JG302" s="1">
        <v>0</v>
      </c>
      <c r="JH302" s="1">
        <v>0</v>
      </c>
      <c r="JI302" s="284"/>
      <c r="JM302" s="261"/>
      <c r="JN302" s="262"/>
      <c r="JO302" s="284"/>
      <c r="JP302" s="284"/>
    </row>
    <row r="303" spans="1:276" x14ac:dyDescent="0.25">
      <c r="A303" s="2">
        <f>IF(OR('Table 1'!$L$2="All Regions",'Table 1'!$L$2=" "), 1,IF('Table 1'!$L$2='DATA TEMPLATE 1617'!L303,1,0))</f>
        <v>1</v>
      </c>
      <c r="B303" s="2">
        <f>IF(OR('Table 1'!$L$3="All Disciplines",'Table 1'!$L$3=" "), 1,IF('Table 1'!$L$3='DATA TEMPLATE 1617'!M303,1,0))</f>
        <v>1</v>
      </c>
      <c r="C303" s="2">
        <f>IF(OR('Table 1'!$L$4="All Organisations",'Table 1'!$L$4=" "), 1,IF('Table 1'!$L$4='DATA TEMPLATE 1617'!N303,1,0))</f>
        <v>1</v>
      </c>
      <c r="D303" s="2">
        <f t="shared" si="11"/>
        <v>3</v>
      </c>
      <c r="E303" s="236">
        <f>IF('Table 2'!$L$2="All Diverse Led",$IZ303,IF('Table 2'!$L$2='DATA TEMPLATE 1617'!JG303,4,0))</f>
        <v>0</v>
      </c>
      <c r="F303" s="236">
        <f>IF('Table 2'!$L$2="All Diverse Led",$IZ303,IF('Table 2'!$L$2='DATA TEMPLATE 1617'!JH303,4,0))</f>
        <v>0</v>
      </c>
      <c r="G303" s="237">
        <f t="shared" si="12"/>
        <v>0</v>
      </c>
      <c r="H303" s="1" t="s">
        <v>471</v>
      </c>
      <c r="I303" s="1">
        <v>0</v>
      </c>
      <c r="J303" s="1" t="b">
        <v>0</v>
      </c>
      <c r="K303" s="284">
        <v>301</v>
      </c>
      <c r="L303" t="s">
        <v>447</v>
      </c>
      <c r="M303" t="s">
        <v>436</v>
      </c>
      <c r="N303" s="323" t="s">
        <v>459</v>
      </c>
      <c r="O303" s="76">
        <v>62545</v>
      </c>
      <c r="P303" s="76">
        <v>481556</v>
      </c>
      <c r="Q303" s="76">
        <v>172984</v>
      </c>
      <c r="R303" s="76">
        <v>39915</v>
      </c>
      <c r="S303" s="76">
        <v>4275</v>
      </c>
      <c r="T303" s="76">
        <v>761275</v>
      </c>
      <c r="U303">
        <v>355891</v>
      </c>
      <c r="V303">
        <v>0</v>
      </c>
      <c r="W303">
        <v>0</v>
      </c>
      <c r="X303">
        <v>44200</v>
      </c>
      <c r="Y303">
        <v>4840</v>
      </c>
      <c r="AB303">
        <v>38029</v>
      </c>
      <c r="AC303">
        <v>0</v>
      </c>
      <c r="AD303">
        <v>442960</v>
      </c>
      <c r="AE303" s="1">
        <v>0</v>
      </c>
      <c r="AF303" s="1">
        <v>0</v>
      </c>
      <c r="AG303" s="1">
        <v>0</v>
      </c>
      <c r="AH303" s="1">
        <v>0</v>
      </c>
      <c r="AI303" s="1">
        <v>0</v>
      </c>
      <c r="AJ303" s="1">
        <v>0</v>
      </c>
      <c r="AK303" s="1">
        <v>0</v>
      </c>
      <c r="AL303" s="1">
        <v>0</v>
      </c>
      <c r="AM303" s="1">
        <v>0</v>
      </c>
      <c r="AN303" s="1">
        <v>0</v>
      </c>
      <c r="AO303" s="1">
        <v>0</v>
      </c>
      <c r="AP303" s="1">
        <v>0</v>
      </c>
      <c r="AQ303" s="1">
        <v>0</v>
      </c>
      <c r="AR303" s="1">
        <v>0</v>
      </c>
      <c r="AS303" s="1">
        <v>0</v>
      </c>
      <c r="AT303" s="1">
        <v>0</v>
      </c>
      <c r="AU303" s="1">
        <v>0</v>
      </c>
      <c r="AV303" s="1">
        <v>0</v>
      </c>
      <c r="AW303" s="1">
        <v>0</v>
      </c>
      <c r="AX303" s="1">
        <v>0</v>
      </c>
      <c r="AY303" s="1">
        <v>0</v>
      </c>
      <c r="AZ303" s="1">
        <v>0</v>
      </c>
      <c r="BA303" s="1">
        <v>0</v>
      </c>
      <c r="BB303" s="1">
        <v>0</v>
      </c>
      <c r="BC303" s="3">
        <v>0</v>
      </c>
      <c r="BD303" s="3">
        <v>0</v>
      </c>
      <c r="BE303" s="3">
        <v>0</v>
      </c>
      <c r="BF303" s="3">
        <v>0</v>
      </c>
      <c r="BG303" s="241">
        <v>0</v>
      </c>
      <c r="BH303" s="242">
        <v>0</v>
      </c>
      <c r="BI303" s="242">
        <v>0</v>
      </c>
      <c r="BJ303" s="24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s="244">
        <v>0</v>
      </c>
      <c r="CJ303" s="244">
        <v>0</v>
      </c>
      <c r="CK303" s="244">
        <v>0</v>
      </c>
      <c r="CL303" s="244">
        <v>0</v>
      </c>
      <c r="CM303" s="241">
        <v>0</v>
      </c>
      <c r="CN303" s="242">
        <v>0</v>
      </c>
      <c r="CO303" s="242">
        <v>0</v>
      </c>
      <c r="CP303" s="243">
        <v>0</v>
      </c>
      <c r="CQ303" s="1">
        <v>0</v>
      </c>
      <c r="CR303" s="1">
        <v>0</v>
      </c>
      <c r="CS303" s="1">
        <v>0</v>
      </c>
      <c r="CT303" s="1">
        <v>0</v>
      </c>
      <c r="CU303" s="1">
        <v>0</v>
      </c>
      <c r="CV303" s="1">
        <v>0</v>
      </c>
      <c r="CW303" s="1">
        <v>0</v>
      </c>
      <c r="CX303" s="1">
        <v>0</v>
      </c>
      <c r="CY303" s="1">
        <v>0</v>
      </c>
      <c r="CZ303" s="1">
        <v>0</v>
      </c>
      <c r="DA303" s="1">
        <v>0</v>
      </c>
      <c r="DB303" s="1">
        <v>0</v>
      </c>
      <c r="DC303" s="1">
        <v>0</v>
      </c>
      <c r="DD303" s="1">
        <v>0</v>
      </c>
      <c r="DE303" s="1">
        <v>0</v>
      </c>
      <c r="DF303" s="1">
        <v>0</v>
      </c>
      <c r="DG303" s="1">
        <v>0</v>
      </c>
      <c r="DH303" s="1">
        <v>0</v>
      </c>
      <c r="DI303" s="1">
        <v>0</v>
      </c>
      <c r="DJ303" s="1">
        <v>0</v>
      </c>
      <c r="DK303" s="1">
        <v>0</v>
      </c>
      <c r="DL303" s="1">
        <v>0</v>
      </c>
      <c r="DM303" s="1">
        <v>0</v>
      </c>
      <c r="DN303" s="1">
        <v>0</v>
      </c>
      <c r="DO303" s="244">
        <v>0</v>
      </c>
      <c r="DP303" s="244">
        <v>0</v>
      </c>
      <c r="DQ303" s="244">
        <v>0</v>
      </c>
      <c r="DR303" s="244">
        <v>0</v>
      </c>
      <c r="DS303" s="241">
        <v>0</v>
      </c>
      <c r="DT303" s="242">
        <v>0</v>
      </c>
      <c r="DU303" s="242">
        <v>0</v>
      </c>
      <c r="DV303" s="24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s="244">
        <v>0</v>
      </c>
      <c r="EV303" s="244">
        <v>0</v>
      </c>
      <c r="EW303" s="244">
        <v>0</v>
      </c>
      <c r="EX303" s="244">
        <v>0</v>
      </c>
      <c r="EY303" s="241">
        <v>0</v>
      </c>
      <c r="EZ303" s="242">
        <v>0</v>
      </c>
      <c r="FA303" s="242">
        <v>0</v>
      </c>
      <c r="FB303" s="243">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0</v>
      </c>
      <c r="GP303">
        <v>0</v>
      </c>
      <c r="GQ303">
        <v>0</v>
      </c>
      <c r="GR303">
        <v>0</v>
      </c>
      <c r="GS303">
        <v>0</v>
      </c>
      <c r="GT303">
        <v>0</v>
      </c>
      <c r="GU303">
        <v>0</v>
      </c>
      <c r="GV303">
        <v>0</v>
      </c>
      <c r="GW303">
        <v>0</v>
      </c>
      <c r="GX303">
        <v>0</v>
      </c>
      <c r="GY303">
        <v>0</v>
      </c>
      <c r="GZ303">
        <v>0</v>
      </c>
      <c r="HA303">
        <v>0</v>
      </c>
      <c r="HB303">
        <v>0</v>
      </c>
      <c r="HC303">
        <v>0</v>
      </c>
      <c r="HD303">
        <v>0</v>
      </c>
      <c r="HE303">
        <v>0</v>
      </c>
      <c r="HF303">
        <v>0</v>
      </c>
      <c r="HG303">
        <v>0</v>
      </c>
      <c r="HH303">
        <v>0</v>
      </c>
      <c r="HI303">
        <v>0</v>
      </c>
      <c r="HJ303">
        <v>0</v>
      </c>
      <c r="HK303">
        <v>0</v>
      </c>
      <c r="HL303">
        <v>4</v>
      </c>
      <c r="HM303">
        <v>2</v>
      </c>
      <c r="HN303">
        <v>0</v>
      </c>
      <c r="HO303">
        <v>0</v>
      </c>
      <c r="HP303">
        <v>0</v>
      </c>
      <c r="HQ303" s="139">
        <v>3</v>
      </c>
      <c r="HR303" s="140">
        <v>1</v>
      </c>
      <c r="HS303" s="140">
        <v>0</v>
      </c>
      <c r="HT303" s="140">
        <v>0</v>
      </c>
      <c r="HU303" s="140">
        <v>0</v>
      </c>
      <c r="HV303" s="139">
        <v>0</v>
      </c>
      <c r="HW303" s="140">
        <v>0</v>
      </c>
      <c r="HX303" s="140">
        <v>0</v>
      </c>
      <c r="HY303" s="140">
        <v>0</v>
      </c>
      <c r="HZ303" s="140">
        <v>0</v>
      </c>
      <c r="IA303" s="139">
        <v>0</v>
      </c>
      <c r="IB303" s="140">
        <v>0</v>
      </c>
      <c r="IC303" s="140">
        <v>0</v>
      </c>
      <c r="ID303" s="140">
        <v>0</v>
      </c>
      <c r="IE303" s="140">
        <v>0</v>
      </c>
      <c r="IF303" s="139">
        <v>7</v>
      </c>
      <c r="IG303" s="140">
        <v>3</v>
      </c>
      <c r="IH303" s="140">
        <v>0</v>
      </c>
      <c r="II303" s="140">
        <v>0</v>
      </c>
      <c r="IJ303" s="140">
        <v>0</v>
      </c>
      <c r="IK303" s="140">
        <v>0</v>
      </c>
      <c r="IL303" s="140">
        <v>0</v>
      </c>
      <c r="IM303" s="140">
        <v>0</v>
      </c>
      <c r="IN303" s="139">
        <v>0</v>
      </c>
      <c r="IO303" s="140">
        <v>0</v>
      </c>
      <c r="IP303" s="140">
        <v>0</v>
      </c>
      <c r="IQ303" s="140">
        <v>0</v>
      </c>
      <c r="IR303" s="141">
        <v>0</v>
      </c>
      <c r="IS303" s="139">
        <v>0</v>
      </c>
      <c r="IT303" s="141">
        <v>0</v>
      </c>
      <c r="IU303" s="141">
        <v>6</v>
      </c>
      <c r="IV303" s="141">
        <v>4</v>
      </c>
      <c r="IW303" s="180">
        <v>10</v>
      </c>
      <c r="IX303" s="182">
        <v>0</v>
      </c>
      <c r="IY303" s="182">
        <v>0</v>
      </c>
      <c r="IZ303" s="183">
        <v>0</v>
      </c>
      <c r="JA303" s="140">
        <v>0</v>
      </c>
      <c r="JB303" s="140">
        <v>0</v>
      </c>
      <c r="JC303" s="1">
        <v>0</v>
      </c>
      <c r="JD303" s="1" t="s">
        <v>426</v>
      </c>
      <c r="JE303" s="1">
        <v>0</v>
      </c>
      <c r="JF303" s="1">
        <v>0</v>
      </c>
      <c r="JG303" s="1">
        <v>0</v>
      </c>
      <c r="JH303" s="1">
        <v>0</v>
      </c>
      <c r="JI303" s="284"/>
      <c r="JM303" s="261"/>
      <c r="JN303" s="262"/>
      <c r="JO303" s="284"/>
      <c r="JP303" s="284"/>
    </row>
    <row r="304" spans="1:276" x14ac:dyDescent="0.25">
      <c r="A304" s="2">
        <f>IF(OR('Table 1'!$L$2="All Regions",'Table 1'!$L$2=" "), 1,IF('Table 1'!$L$2='DATA TEMPLATE 1617'!L304,1,0))</f>
        <v>1</v>
      </c>
      <c r="B304" s="2">
        <f>IF(OR('Table 1'!$L$3="All Disciplines",'Table 1'!$L$3=" "), 1,IF('Table 1'!$L$3='DATA TEMPLATE 1617'!M304,1,0))</f>
        <v>1</v>
      </c>
      <c r="C304" s="2">
        <f>IF(OR('Table 1'!$L$4="All Organisations",'Table 1'!$L$4=" "), 1,IF('Table 1'!$L$4='DATA TEMPLATE 1617'!N304,1,0))</f>
        <v>1</v>
      </c>
      <c r="D304" s="2">
        <f t="shared" si="11"/>
        <v>3</v>
      </c>
      <c r="E304" s="236">
        <f>IF('Table 2'!$L$2="All Diverse Led",$IZ304,IF('Table 2'!$L$2='DATA TEMPLATE 1617'!JG304,4,0))</f>
        <v>0</v>
      </c>
      <c r="F304" s="236">
        <f>IF('Table 2'!$L$2="All Diverse Led",$IZ304,IF('Table 2'!$L$2='DATA TEMPLATE 1617'!JH304,4,0))</f>
        <v>0</v>
      </c>
      <c r="G304" s="237">
        <f t="shared" si="12"/>
        <v>0</v>
      </c>
      <c r="H304" s="1" t="s">
        <v>471</v>
      </c>
      <c r="I304" s="1">
        <v>0</v>
      </c>
      <c r="J304" s="1" t="b">
        <v>0</v>
      </c>
      <c r="K304" s="284">
        <v>302</v>
      </c>
      <c r="L304" t="s">
        <v>447</v>
      </c>
      <c r="M304" t="s">
        <v>437</v>
      </c>
      <c r="N304" s="323" t="s">
        <v>460</v>
      </c>
      <c r="O304" s="76">
        <v>1977835</v>
      </c>
      <c r="P304" s="76">
        <v>475384</v>
      </c>
      <c r="Q304" s="76">
        <v>473042</v>
      </c>
      <c r="R304" s="76">
        <v>18000</v>
      </c>
      <c r="S304" s="76">
        <v>0</v>
      </c>
      <c r="T304" s="76">
        <v>2944261</v>
      </c>
      <c r="U304">
        <v>1144948</v>
      </c>
      <c r="V304">
        <v>156550</v>
      </c>
      <c r="W304">
        <v>143845</v>
      </c>
      <c r="X304">
        <v>564018</v>
      </c>
      <c r="Y304">
        <v>11550</v>
      </c>
      <c r="AB304">
        <v>658098</v>
      </c>
      <c r="AC304">
        <v>0</v>
      </c>
      <c r="AD304">
        <v>2679009</v>
      </c>
      <c r="AE304" s="1">
        <v>0</v>
      </c>
      <c r="AF304" s="1">
        <v>0</v>
      </c>
      <c r="AG304" s="1">
        <v>0</v>
      </c>
      <c r="AH304" s="1">
        <v>0</v>
      </c>
      <c r="AI304" s="1">
        <v>0</v>
      </c>
      <c r="AJ304" s="1">
        <v>0</v>
      </c>
      <c r="AK304" s="1">
        <v>0</v>
      </c>
      <c r="AL304" s="1">
        <v>0</v>
      </c>
      <c r="AM304" s="1">
        <v>0</v>
      </c>
      <c r="AN304" s="1">
        <v>0</v>
      </c>
      <c r="AO304" s="1">
        <v>0</v>
      </c>
      <c r="AP304" s="1">
        <v>0</v>
      </c>
      <c r="AQ304" s="1">
        <v>0</v>
      </c>
      <c r="AR304" s="1">
        <v>0</v>
      </c>
      <c r="AS304" s="1">
        <v>0</v>
      </c>
      <c r="AT304" s="1">
        <v>0</v>
      </c>
      <c r="AU304" s="1">
        <v>0</v>
      </c>
      <c r="AV304" s="1">
        <v>0</v>
      </c>
      <c r="AW304" s="1">
        <v>0</v>
      </c>
      <c r="AX304" s="1">
        <v>0</v>
      </c>
      <c r="AY304" s="1">
        <v>0</v>
      </c>
      <c r="AZ304" s="1">
        <v>0</v>
      </c>
      <c r="BA304" s="1">
        <v>0</v>
      </c>
      <c r="BB304" s="1">
        <v>0</v>
      </c>
      <c r="BC304" s="3">
        <v>0</v>
      </c>
      <c r="BD304" s="3">
        <v>0</v>
      </c>
      <c r="BE304" s="3">
        <v>0</v>
      </c>
      <c r="BF304" s="3">
        <v>0</v>
      </c>
      <c r="BG304" s="241">
        <v>0</v>
      </c>
      <c r="BH304" s="242">
        <v>0</v>
      </c>
      <c r="BI304" s="242">
        <v>0</v>
      </c>
      <c r="BJ304" s="243">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s="244">
        <v>0</v>
      </c>
      <c r="CJ304" s="244">
        <v>0</v>
      </c>
      <c r="CK304" s="244">
        <v>0</v>
      </c>
      <c r="CL304" s="244">
        <v>0</v>
      </c>
      <c r="CM304" s="241">
        <v>0</v>
      </c>
      <c r="CN304" s="242">
        <v>0</v>
      </c>
      <c r="CO304" s="242">
        <v>0</v>
      </c>
      <c r="CP304" s="243">
        <v>0</v>
      </c>
      <c r="CQ304" s="1">
        <v>0</v>
      </c>
      <c r="CR304" s="1">
        <v>0</v>
      </c>
      <c r="CS304" s="1">
        <v>0</v>
      </c>
      <c r="CT304" s="1">
        <v>0</v>
      </c>
      <c r="CU304" s="1">
        <v>0</v>
      </c>
      <c r="CV304" s="1">
        <v>0</v>
      </c>
      <c r="CW304" s="1">
        <v>0</v>
      </c>
      <c r="CX304" s="1">
        <v>0</v>
      </c>
      <c r="CY304" s="1">
        <v>0</v>
      </c>
      <c r="CZ304" s="1">
        <v>0</v>
      </c>
      <c r="DA304" s="1">
        <v>0</v>
      </c>
      <c r="DB304" s="1">
        <v>0</v>
      </c>
      <c r="DC304" s="1">
        <v>0</v>
      </c>
      <c r="DD304" s="1">
        <v>0</v>
      </c>
      <c r="DE304" s="1">
        <v>0</v>
      </c>
      <c r="DF304" s="1">
        <v>0</v>
      </c>
      <c r="DG304" s="1">
        <v>0</v>
      </c>
      <c r="DH304" s="1">
        <v>0</v>
      </c>
      <c r="DI304" s="1">
        <v>0</v>
      </c>
      <c r="DJ304" s="1">
        <v>0</v>
      </c>
      <c r="DK304" s="1">
        <v>0</v>
      </c>
      <c r="DL304" s="1">
        <v>0</v>
      </c>
      <c r="DM304" s="1">
        <v>0</v>
      </c>
      <c r="DN304" s="1">
        <v>0</v>
      </c>
      <c r="DO304" s="244">
        <v>0</v>
      </c>
      <c r="DP304" s="244">
        <v>0</v>
      </c>
      <c r="DQ304" s="244">
        <v>0</v>
      </c>
      <c r="DR304" s="244">
        <v>0</v>
      </c>
      <c r="DS304" s="241">
        <v>0</v>
      </c>
      <c r="DT304" s="242">
        <v>0</v>
      </c>
      <c r="DU304" s="242">
        <v>0</v>
      </c>
      <c r="DV304" s="243">
        <v>0</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s="244">
        <v>0</v>
      </c>
      <c r="EV304" s="244">
        <v>0</v>
      </c>
      <c r="EW304" s="244">
        <v>0</v>
      </c>
      <c r="EX304" s="244">
        <v>0</v>
      </c>
      <c r="EY304" s="241">
        <v>0</v>
      </c>
      <c r="EZ304" s="242">
        <v>0</v>
      </c>
      <c r="FA304" s="242">
        <v>0</v>
      </c>
      <c r="FB304" s="243">
        <v>0</v>
      </c>
      <c r="FC304">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0</v>
      </c>
      <c r="GO304">
        <v>0</v>
      </c>
      <c r="GP304">
        <v>0</v>
      </c>
      <c r="GQ304">
        <v>0</v>
      </c>
      <c r="GR304">
        <v>0</v>
      </c>
      <c r="GS304">
        <v>0</v>
      </c>
      <c r="GT304">
        <v>0</v>
      </c>
      <c r="GU304">
        <v>0</v>
      </c>
      <c r="GV304">
        <v>0</v>
      </c>
      <c r="GW304">
        <v>0</v>
      </c>
      <c r="GX304">
        <v>0</v>
      </c>
      <c r="GY304">
        <v>0</v>
      </c>
      <c r="GZ304">
        <v>0</v>
      </c>
      <c r="HA304">
        <v>0</v>
      </c>
      <c r="HB304">
        <v>0</v>
      </c>
      <c r="HC304">
        <v>0</v>
      </c>
      <c r="HD304">
        <v>0</v>
      </c>
      <c r="HE304">
        <v>0</v>
      </c>
      <c r="HF304">
        <v>0</v>
      </c>
      <c r="HG304">
        <v>0</v>
      </c>
      <c r="HH304">
        <v>0</v>
      </c>
      <c r="HI304">
        <v>0</v>
      </c>
      <c r="HJ304">
        <v>0</v>
      </c>
      <c r="HK304">
        <v>0</v>
      </c>
      <c r="HL304">
        <v>4</v>
      </c>
      <c r="HM304">
        <v>6</v>
      </c>
      <c r="HN304">
        <v>0</v>
      </c>
      <c r="HO304">
        <v>0</v>
      </c>
      <c r="HP304">
        <v>0</v>
      </c>
      <c r="HQ304" s="139">
        <v>0</v>
      </c>
      <c r="HR304" s="140">
        <v>0</v>
      </c>
      <c r="HS304" s="140">
        <v>0</v>
      </c>
      <c r="HT304" s="140">
        <v>0</v>
      </c>
      <c r="HU304" s="140">
        <v>6</v>
      </c>
      <c r="HV304" s="139">
        <v>0</v>
      </c>
      <c r="HW304" s="140">
        <v>0</v>
      </c>
      <c r="HX304" s="140">
        <v>0</v>
      </c>
      <c r="HY304" s="140">
        <v>0</v>
      </c>
      <c r="HZ304" s="140">
        <v>0</v>
      </c>
      <c r="IA304" s="139">
        <v>0</v>
      </c>
      <c r="IB304" s="140">
        <v>0</v>
      </c>
      <c r="IC304" s="140">
        <v>0</v>
      </c>
      <c r="ID304" s="140">
        <v>0</v>
      </c>
      <c r="IE304" s="140">
        <v>0</v>
      </c>
      <c r="IF304" s="139">
        <v>4</v>
      </c>
      <c r="IG304" s="140">
        <v>6</v>
      </c>
      <c r="IH304" s="140">
        <v>0</v>
      </c>
      <c r="II304" s="140">
        <v>0</v>
      </c>
      <c r="IJ304" s="140">
        <v>6</v>
      </c>
      <c r="IK304" s="140">
        <v>2</v>
      </c>
      <c r="IL304" s="140">
        <v>0</v>
      </c>
      <c r="IM304" s="140">
        <v>0</v>
      </c>
      <c r="IN304" s="139">
        <v>2</v>
      </c>
      <c r="IO304" s="140">
        <v>0</v>
      </c>
      <c r="IP304" s="140">
        <v>0</v>
      </c>
      <c r="IQ304" s="140">
        <v>0</v>
      </c>
      <c r="IR304" s="141">
        <v>0</v>
      </c>
      <c r="IS304" s="139">
        <v>1</v>
      </c>
      <c r="IT304" s="141">
        <v>0</v>
      </c>
      <c r="IU304" s="141">
        <v>10</v>
      </c>
      <c r="IV304" s="141">
        <v>6</v>
      </c>
      <c r="IW304" s="180">
        <v>16</v>
      </c>
      <c r="IX304" s="182">
        <v>0.125</v>
      </c>
      <c r="IY304" s="182">
        <v>6.25E-2</v>
      </c>
      <c r="IZ304" s="183">
        <v>0</v>
      </c>
      <c r="JA304" s="140">
        <v>0</v>
      </c>
      <c r="JB304" s="140">
        <v>0</v>
      </c>
      <c r="JC304" s="1" t="s">
        <v>427</v>
      </c>
      <c r="JD304" s="1" t="s">
        <v>427</v>
      </c>
      <c r="JE304" s="1" t="s">
        <v>427</v>
      </c>
      <c r="JF304" s="1" t="s">
        <v>427</v>
      </c>
      <c r="JG304" s="1">
        <v>0</v>
      </c>
      <c r="JH304" s="1">
        <v>0</v>
      </c>
      <c r="JI304" s="284"/>
      <c r="JM304" s="261"/>
      <c r="JN304" s="262"/>
      <c r="JO304" s="284"/>
      <c r="JP304" s="284"/>
    </row>
    <row r="305" spans="1:276" x14ac:dyDescent="0.25">
      <c r="A305" s="2">
        <f>IF(OR('Table 1'!$L$2="All Regions",'Table 1'!$L$2=" "), 1,IF('Table 1'!$L$2='DATA TEMPLATE 1617'!L305,1,0))</f>
        <v>1</v>
      </c>
      <c r="B305" s="2">
        <f>IF(OR('Table 1'!$L$3="All Disciplines",'Table 1'!$L$3=" "), 1,IF('Table 1'!$L$3='DATA TEMPLATE 1617'!M305,1,0))</f>
        <v>1</v>
      </c>
      <c r="C305" s="2">
        <f>IF(OR('Table 1'!$L$4="All Organisations",'Table 1'!$L$4=" "), 1,IF('Table 1'!$L$4='DATA TEMPLATE 1617'!N305,1,0))</f>
        <v>1</v>
      </c>
      <c r="D305" s="2">
        <f t="shared" si="11"/>
        <v>3</v>
      </c>
      <c r="E305" s="236">
        <f>IF('Table 2'!$L$2="All Diverse Led",$IZ305,IF('Table 2'!$L$2='DATA TEMPLATE 1617'!JG305,4,0))</f>
        <v>2</v>
      </c>
      <c r="F305" s="236">
        <f>IF('Table 2'!$L$2="All Diverse Led",$IZ305,IF('Table 2'!$L$2='DATA TEMPLATE 1617'!JH305,4,0))</f>
        <v>2</v>
      </c>
      <c r="G305" s="237">
        <f t="shared" si="12"/>
        <v>4</v>
      </c>
      <c r="H305" s="1" t="s">
        <v>471</v>
      </c>
      <c r="I305" s="1">
        <v>0</v>
      </c>
      <c r="J305" s="1" t="b">
        <v>0</v>
      </c>
      <c r="K305" s="284">
        <v>303</v>
      </c>
      <c r="L305" t="s">
        <v>441</v>
      </c>
      <c r="M305" t="s">
        <v>437</v>
      </c>
      <c r="N305" s="323" t="s">
        <v>459</v>
      </c>
      <c r="O305" s="76">
        <v>146049</v>
      </c>
      <c r="P305" s="76">
        <v>505404</v>
      </c>
      <c r="Q305" s="76">
        <v>8037</v>
      </c>
      <c r="R305" s="76">
        <v>10000</v>
      </c>
      <c r="S305" s="76">
        <v>8000</v>
      </c>
      <c r="T305" s="76">
        <v>677490</v>
      </c>
      <c r="U305">
        <v>480995</v>
      </c>
      <c r="V305">
        <v>12409</v>
      </c>
      <c r="W305">
        <v>0</v>
      </c>
      <c r="X305">
        <v>10542</v>
      </c>
      <c r="Y305">
        <v>2039</v>
      </c>
      <c r="AB305">
        <v>188404</v>
      </c>
      <c r="AC305">
        <v>0</v>
      </c>
      <c r="AD305">
        <v>694389</v>
      </c>
      <c r="AE305" s="1">
        <v>60</v>
      </c>
      <c r="AF305" s="1">
        <v>45</v>
      </c>
      <c r="AG305" s="1">
        <v>14900</v>
      </c>
      <c r="AH305" s="1">
        <v>0</v>
      </c>
      <c r="AI305" s="1">
        <v>0</v>
      </c>
      <c r="AJ305" s="1">
        <v>0</v>
      </c>
      <c r="AK305" s="1">
        <v>0</v>
      </c>
      <c r="AL305" s="1">
        <v>0</v>
      </c>
      <c r="AM305" s="1">
        <v>0</v>
      </c>
      <c r="AN305" s="1">
        <v>0</v>
      </c>
      <c r="AO305" s="1">
        <v>0</v>
      </c>
      <c r="AP305" s="1">
        <v>0</v>
      </c>
      <c r="AQ305" s="1">
        <v>0</v>
      </c>
      <c r="AR305" s="1">
        <v>0</v>
      </c>
      <c r="AS305" s="1">
        <v>0</v>
      </c>
      <c r="AT305" s="1">
        <v>0</v>
      </c>
      <c r="AU305" s="1">
        <v>0</v>
      </c>
      <c r="AV305" s="1">
        <v>0</v>
      </c>
      <c r="AW305" s="1">
        <v>0</v>
      </c>
      <c r="AX305" s="1">
        <v>0</v>
      </c>
      <c r="AY305" s="1">
        <v>0</v>
      </c>
      <c r="AZ305" s="1">
        <v>0</v>
      </c>
      <c r="BA305" s="1">
        <v>0</v>
      </c>
      <c r="BB305" s="1">
        <v>0</v>
      </c>
      <c r="BC305" s="3">
        <v>0</v>
      </c>
      <c r="BD305" s="3">
        <v>0</v>
      </c>
      <c r="BE305" s="3">
        <v>0</v>
      </c>
      <c r="BF305" s="3">
        <v>0</v>
      </c>
      <c r="BG305" s="241">
        <v>0</v>
      </c>
      <c r="BH305" s="242">
        <v>0</v>
      </c>
      <c r="BI305" s="242">
        <v>0</v>
      </c>
      <c r="BJ305" s="243">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s="244">
        <v>0</v>
      </c>
      <c r="CJ305" s="244">
        <v>0</v>
      </c>
      <c r="CK305" s="244">
        <v>0</v>
      </c>
      <c r="CL305" s="244">
        <v>0</v>
      </c>
      <c r="CM305" s="241">
        <v>0</v>
      </c>
      <c r="CN305" s="242">
        <v>0</v>
      </c>
      <c r="CO305" s="242">
        <v>0</v>
      </c>
      <c r="CP305" s="243">
        <v>0</v>
      </c>
      <c r="CQ305" s="1">
        <v>0</v>
      </c>
      <c r="CR305" s="1">
        <v>0</v>
      </c>
      <c r="CS305" s="1">
        <v>0</v>
      </c>
      <c r="CT305" s="1">
        <v>0</v>
      </c>
      <c r="CU305" s="1">
        <v>0</v>
      </c>
      <c r="CV305" s="1">
        <v>0</v>
      </c>
      <c r="CW305" s="1">
        <v>0</v>
      </c>
      <c r="CX305" s="1">
        <v>0</v>
      </c>
      <c r="CY305" s="1">
        <v>0</v>
      </c>
      <c r="CZ305" s="1">
        <v>0</v>
      </c>
      <c r="DA305" s="1">
        <v>0</v>
      </c>
      <c r="DB305" s="1">
        <v>0</v>
      </c>
      <c r="DC305" s="1">
        <v>0</v>
      </c>
      <c r="DD305" s="1">
        <v>0</v>
      </c>
      <c r="DE305" s="1">
        <v>0</v>
      </c>
      <c r="DF305" s="1">
        <v>0</v>
      </c>
      <c r="DG305" s="1">
        <v>0</v>
      </c>
      <c r="DH305" s="1">
        <v>0</v>
      </c>
      <c r="DI305" s="1">
        <v>0</v>
      </c>
      <c r="DJ305" s="1">
        <v>0</v>
      </c>
      <c r="DK305" s="1">
        <v>0</v>
      </c>
      <c r="DL305" s="1">
        <v>0</v>
      </c>
      <c r="DM305" s="1">
        <v>0</v>
      </c>
      <c r="DN305" s="1">
        <v>0</v>
      </c>
      <c r="DO305" s="244">
        <v>0</v>
      </c>
      <c r="DP305" s="244">
        <v>0</v>
      </c>
      <c r="DQ305" s="244">
        <v>0</v>
      </c>
      <c r="DR305" s="244">
        <v>0</v>
      </c>
      <c r="DS305" s="241">
        <v>0</v>
      </c>
      <c r="DT305" s="242">
        <v>0</v>
      </c>
      <c r="DU305" s="242">
        <v>0</v>
      </c>
      <c r="DV305" s="243">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s="244">
        <v>0</v>
      </c>
      <c r="EV305" s="244">
        <v>0</v>
      </c>
      <c r="EW305" s="244">
        <v>0</v>
      </c>
      <c r="EX305" s="244">
        <v>0</v>
      </c>
      <c r="EY305" s="241">
        <v>0</v>
      </c>
      <c r="EZ305" s="242">
        <v>0</v>
      </c>
      <c r="FA305" s="242">
        <v>0</v>
      </c>
      <c r="FB305" s="243">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0</v>
      </c>
      <c r="HL305">
        <v>2</v>
      </c>
      <c r="HM305">
        <v>3</v>
      </c>
      <c r="HN305">
        <v>0</v>
      </c>
      <c r="HO305">
        <v>0</v>
      </c>
      <c r="HP305">
        <v>0</v>
      </c>
      <c r="HQ305" s="139">
        <v>3</v>
      </c>
      <c r="HR305" s="140">
        <v>0</v>
      </c>
      <c r="HS305" s="140">
        <v>0</v>
      </c>
      <c r="HT305" s="140">
        <v>0</v>
      </c>
      <c r="HU305" s="140">
        <v>0</v>
      </c>
      <c r="HV305" s="139">
        <v>0</v>
      </c>
      <c r="HW305" s="140">
        <v>0</v>
      </c>
      <c r="HX305" s="140">
        <v>0</v>
      </c>
      <c r="HY305" s="140">
        <v>0</v>
      </c>
      <c r="HZ305" s="140">
        <v>0</v>
      </c>
      <c r="IA305" s="139">
        <v>0</v>
      </c>
      <c r="IB305" s="140">
        <v>0</v>
      </c>
      <c r="IC305" s="140">
        <v>0</v>
      </c>
      <c r="ID305" s="140">
        <v>0</v>
      </c>
      <c r="IE305" s="140">
        <v>0</v>
      </c>
      <c r="IF305" s="139">
        <v>5</v>
      </c>
      <c r="IG305" s="140">
        <v>3</v>
      </c>
      <c r="IH305" s="140">
        <v>0</v>
      </c>
      <c r="II305" s="140">
        <v>0</v>
      </c>
      <c r="IJ305" s="140">
        <v>0</v>
      </c>
      <c r="IK305" s="140">
        <v>1</v>
      </c>
      <c r="IL305" s="140">
        <v>0</v>
      </c>
      <c r="IM305" s="140">
        <v>0</v>
      </c>
      <c r="IN305" s="139">
        <v>1</v>
      </c>
      <c r="IO305" s="140">
        <v>0</v>
      </c>
      <c r="IP305" s="140">
        <v>0</v>
      </c>
      <c r="IQ305" s="140">
        <v>0</v>
      </c>
      <c r="IR305" s="141">
        <v>0</v>
      </c>
      <c r="IS305" s="139">
        <v>0</v>
      </c>
      <c r="IT305" s="141">
        <v>4</v>
      </c>
      <c r="IU305" s="141">
        <v>5</v>
      </c>
      <c r="IV305" s="141">
        <v>3</v>
      </c>
      <c r="IW305" s="180">
        <v>8</v>
      </c>
      <c r="IX305" s="182">
        <v>0.625</v>
      </c>
      <c r="IY305" s="182">
        <v>0</v>
      </c>
      <c r="IZ305" s="183">
        <v>2</v>
      </c>
      <c r="JA305" s="140" t="s">
        <v>541</v>
      </c>
      <c r="JB305" s="140">
        <v>0</v>
      </c>
      <c r="JC305" s="1" t="s">
        <v>426</v>
      </c>
      <c r="JD305" s="1" t="s">
        <v>427</v>
      </c>
      <c r="JE305" s="1" t="s">
        <v>427</v>
      </c>
      <c r="JF305" s="1" t="s">
        <v>427</v>
      </c>
      <c r="JG305" s="140" t="s">
        <v>541</v>
      </c>
      <c r="JH305" s="1">
        <v>0</v>
      </c>
      <c r="JI305" s="284"/>
      <c r="JM305" s="261"/>
      <c r="JN305" s="262"/>
      <c r="JO305" s="284"/>
      <c r="JP305" s="284"/>
    </row>
    <row r="306" spans="1:276" x14ac:dyDescent="0.25">
      <c r="A306" s="2">
        <f>IF(OR('Table 1'!$L$2="All Regions",'Table 1'!$L$2=" "), 1,IF('Table 1'!$L$2='DATA TEMPLATE 1617'!L306,1,0))</f>
        <v>1</v>
      </c>
      <c r="B306" s="2">
        <f>IF(OR('Table 1'!$L$3="All Disciplines",'Table 1'!$L$3=" "), 1,IF('Table 1'!$L$3='DATA TEMPLATE 1617'!M306,1,0))</f>
        <v>1</v>
      </c>
      <c r="C306" s="2">
        <f>IF(OR('Table 1'!$L$4="All Organisations",'Table 1'!$L$4=" "), 1,IF('Table 1'!$L$4='DATA TEMPLATE 1617'!N306,1,0))</f>
        <v>1</v>
      </c>
      <c r="D306" s="2">
        <f t="shared" ref="D306:D368" si="13">SUM(A306:C306)</f>
        <v>3</v>
      </c>
      <c r="E306" s="236">
        <f>IF('Table 2'!$L$2="All Diverse Led",$IZ306,IF('Table 2'!$L$2='DATA TEMPLATE 1617'!JG306,4,0))</f>
        <v>0</v>
      </c>
      <c r="F306" s="236">
        <f>IF('Table 2'!$L$2="All Diverse Led",$IZ306,IF('Table 2'!$L$2='DATA TEMPLATE 1617'!JH306,4,0))</f>
        <v>0</v>
      </c>
      <c r="G306" s="237">
        <f t="shared" si="12"/>
        <v>0</v>
      </c>
      <c r="H306" s="1" t="s">
        <v>471</v>
      </c>
      <c r="I306" s="1">
        <v>0</v>
      </c>
      <c r="J306" s="1" t="b">
        <v>0</v>
      </c>
      <c r="K306" s="284">
        <v>304</v>
      </c>
      <c r="L306" t="s">
        <v>447</v>
      </c>
      <c r="M306" t="s">
        <v>436</v>
      </c>
      <c r="N306" s="323" t="s">
        <v>460</v>
      </c>
      <c r="O306" s="76">
        <v>543606</v>
      </c>
      <c r="P306" s="76">
        <v>574961</v>
      </c>
      <c r="Q306" s="76">
        <v>564966</v>
      </c>
      <c r="R306" s="76">
        <v>1135000</v>
      </c>
      <c r="S306" s="76">
        <v>0</v>
      </c>
      <c r="T306" s="76">
        <v>2818533</v>
      </c>
      <c r="U306">
        <v>587367</v>
      </c>
      <c r="V306">
        <v>44487</v>
      </c>
      <c r="W306">
        <v>179447</v>
      </c>
      <c r="X306">
        <v>288501</v>
      </c>
      <c r="Y306">
        <v>10080</v>
      </c>
      <c r="AB306">
        <v>639997</v>
      </c>
      <c r="AC306">
        <v>0</v>
      </c>
      <c r="AD306">
        <v>1749879</v>
      </c>
      <c r="AE306" s="1">
        <v>35</v>
      </c>
      <c r="AF306" s="1">
        <v>17</v>
      </c>
      <c r="AG306" s="1">
        <v>782</v>
      </c>
      <c r="AH306" s="1">
        <v>4140</v>
      </c>
      <c r="AI306" s="1">
        <v>0</v>
      </c>
      <c r="AJ306" s="1">
        <v>0</v>
      </c>
      <c r="AK306" s="1">
        <v>0</v>
      </c>
      <c r="AL306" s="1">
        <v>0</v>
      </c>
      <c r="AM306" s="1">
        <v>0</v>
      </c>
      <c r="AN306" s="1">
        <v>0</v>
      </c>
      <c r="AO306" s="1">
        <v>0</v>
      </c>
      <c r="AP306" s="1">
        <v>0</v>
      </c>
      <c r="AQ306" s="1">
        <v>0</v>
      </c>
      <c r="AR306" s="1">
        <v>0</v>
      </c>
      <c r="AS306" s="1">
        <v>0</v>
      </c>
      <c r="AT306" s="1">
        <v>0</v>
      </c>
      <c r="AU306" s="1">
        <v>0</v>
      </c>
      <c r="AV306" s="1">
        <v>0</v>
      </c>
      <c r="AW306" s="1">
        <v>0</v>
      </c>
      <c r="AX306" s="1">
        <v>0</v>
      </c>
      <c r="AY306" s="1">
        <v>0</v>
      </c>
      <c r="AZ306" s="1">
        <v>0</v>
      </c>
      <c r="BA306" s="1">
        <v>0</v>
      </c>
      <c r="BB306" s="1">
        <v>0</v>
      </c>
      <c r="BC306" s="3">
        <v>0</v>
      </c>
      <c r="BD306" s="3">
        <v>0</v>
      </c>
      <c r="BE306" s="3">
        <v>0</v>
      </c>
      <c r="BF306" s="3">
        <v>0</v>
      </c>
      <c r="BG306" s="241">
        <v>0</v>
      </c>
      <c r="BH306" s="242">
        <v>0</v>
      </c>
      <c r="BI306" s="242">
        <v>0</v>
      </c>
      <c r="BJ306" s="243">
        <v>0</v>
      </c>
      <c r="BK306">
        <v>15</v>
      </c>
      <c r="BL306">
        <v>948</v>
      </c>
      <c r="BM306">
        <v>384329</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s="244">
        <v>0</v>
      </c>
      <c r="CJ306" s="244">
        <v>0</v>
      </c>
      <c r="CK306" s="244">
        <v>0</v>
      </c>
      <c r="CL306" s="244">
        <v>0</v>
      </c>
      <c r="CM306" s="241">
        <v>0</v>
      </c>
      <c r="CN306" s="242">
        <v>0</v>
      </c>
      <c r="CO306" s="242">
        <v>0</v>
      </c>
      <c r="CP306" s="243">
        <v>0</v>
      </c>
      <c r="CQ306" s="1">
        <v>1</v>
      </c>
      <c r="CR306" s="1">
        <v>1</v>
      </c>
      <c r="CS306" s="1">
        <v>26</v>
      </c>
      <c r="CT306" s="1">
        <v>0</v>
      </c>
      <c r="CU306" s="1">
        <v>0</v>
      </c>
      <c r="CV306" s="1">
        <v>0</v>
      </c>
      <c r="CW306" s="1">
        <v>0</v>
      </c>
      <c r="CX306" s="1">
        <v>0</v>
      </c>
      <c r="CY306" s="1">
        <v>0</v>
      </c>
      <c r="CZ306" s="1">
        <v>0</v>
      </c>
      <c r="DA306" s="1">
        <v>0</v>
      </c>
      <c r="DB306" s="1">
        <v>0</v>
      </c>
      <c r="DC306" s="1">
        <v>0</v>
      </c>
      <c r="DD306" s="1">
        <v>0</v>
      </c>
      <c r="DE306" s="1">
        <v>0</v>
      </c>
      <c r="DF306" s="1">
        <v>0</v>
      </c>
      <c r="DG306" s="1">
        <v>0</v>
      </c>
      <c r="DH306" s="1">
        <v>0</v>
      </c>
      <c r="DI306" s="1">
        <v>0</v>
      </c>
      <c r="DJ306" s="1">
        <v>0</v>
      </c>
      <c r="DK306" s="1">
        <v>0</v>
      </c>
      <c r="DL306" s="1">
        <v>0</v>
      </c>
      <c r="DM306" s="1">
        <v>0</v>
      </c>
      <c r="DN306" s="1">
        <v>0</v>
      </c>
      <c r="DO306" s="244">
        <v>0</v>
      </c>
      <c r="DP306" s="244">
        <v>0</v>
      </c>
      <c r="DQ306" s="244">
        <v>0</v>
      </c>
      <c r="DR306" s="244">
        <v>0</v>
      </c>
      <c r="DS306" s="241">
        <v>0</v>
      </c>
      <c r="DT306" s="242">
        <v>0</v>
      </c>
      <c r="DU306" s="242">
        <v>0</v>
      </c>
      <c r="DV306" s="243">
        <v>0</v>
      </c>
      <c r="DW306">
        <v>1</v>
      </c>
      <c r="DX306">
        <v>357</v>
      </c>
      <c r="DY306">
        <v>33564</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s="244">
        <v>0</v>
      </c>
      <c r="EV306" s="244">
        <v>0</v>
      </c>
      <c r="EW306" s="244">
        <v>0</v>
      </c>
      <c r="EX306" s="244">
        <v>0</v>
      </c>
      <c r="EY306" s="241">
        <v>0</v>
      </c>
      <c r="EZ306" s="242">
        <v>0</v>
      </c>
      <c r="FA306" s="242">
        <v>0</v>
      </c>
      <c r="FB306" s="243">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1</v>
      </c>
      <c r="FX306">
        <v>1000</v>
      </c>
      <c r="FY306">
        <v>3800</v>
      </c>
      <c r="FZ306">
        <v>1000</v>
      </c>
      <c r="GA306">
        <v>0</v>
      </c>
      <c r="GB306">
        <v>0</v>
      </c>
      <c r="GC306">
        <v>0</v>
      </c>
      <c r="GD306">
        <v>0</v>
      </c>
      <c r="GE306">
        <v>0</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0</v>
      </c>
      <c r="GY306">
        <v>0</v>
      </c>
      <c r="GZ306">
        <v>0</v>
      </c>
      <c r="HA306">
        <v>0</v>
      </c>
      <c r="HB306">
        <v>0</v>
      </c>
      <c r="HC306">
        <v>0</v>
      </c>
      <c r="HD306">
        <v>0</v>
      </c>
      <c r="HE306">
        <v>0</v>
      </c>
      <c r="HF306">
        <v>0</v>
      </c>
      <c r="HG306">
        <v>0</v>
      </c>
      <c r="HH306">
        <v>0</v>
      </c>
      <c r="HI306">
        <v>0</v>
      </c>
      <c r="HJ306">
        <v>0</v>
      </c>
      <c r="HK306">
        <v>0</v>
      </c>
      <c r="HL306">
        <v>5</v>
      </c>
      <c r="HM306">
        <v>6</v>
      </c>
      <c r="HN306">
        <v>0</v>
      </c>
      <c r="HO306">
        <v>0</v>
      </c>
      <c r="HP306">
        <v>0</v>
      </c>
      <c r="HQ306" s="139">
        <v>1</v>
      </c>
      <c r="HR306" s="140">
        <v>2</v>
      </c>
      <c r="HS306" s="140">
        <v>0</v>
      </c>
      <c r="HT306" s="140">
        <v>0</v>
      </c>
      <c r="HU306" s="140">
        <v>0</v>
      </c>
      <c r="HV306" s="139">
        <v>0</v>
      </c>
      <c r="HW306" s="140">
        <v>0</v>
      </c>
      <c r="HX306" s="140">
        <v>0</v>
      </c>
      <c r="HY306" s="140">
        <v>0</v>
      </c>
      <c r="HZ306" s="140">
        <v>0</v>
      </c>
      <c r="IA306" s="139">
        <v>0</v>
      </c>
      <c r="IB306" s="140">
        <v>0</v>
      </c>
      <c r="IC306" s="140">
        <v>0</v>
      </c>
      <c r="ID306" s="140">
        <v>0</v>
      </c>
      <c r="IE306" s="140">
        <v>0</v>
      </c>
      <c r="IF306" s="139">
        <v>6</v>
      </c>
      <c r="IG306" s="140">
        <v>8</v>
      </c>
      <c r="IH306" s="140">
        <v>0</v>
      </c>
      <c r="II306" s="140">
        <v>0</v>
      </c>
      <c r="IJ306" s="140">
        <v>0</v>
      </c>
      <c r="IK306" s="140">
        <v>0</v>
      </c>
      <c r="IL306" s="140">
        <v>0</v>
      </c>
      <c r="IM306" s="140">
        <v>0</v>
      </c>
      <c r="IN306" s="139">
        <v>0</v>
      </c>
      <c r="IO306" s="140">
        <v>0</v>
      </c>
      <c r="IP306" s="140">
        <v>0</v>
      </c>
      <c r="IQ306" s="140">
        <v>0</v>
      </c>
      <c r="IR306" s="141">
        <v>0</v>
      </c>
      <c r="IS306" s="139">
        <v>1</v>
      </c>
      <c r="IT306" s="141">
        <v>0</v>
      </c>
      <c r="IU306" s="141">
        <v>11</v>
      </c>
      <c r="IV306" s="141">
        <v>3</v>
      </c>
      <c r="IW306" s="180">
        <v>14</v>
      </c>
      <c r="IX306" s="182">
        <v>0</v>
      </c>
      <c r="IY306" s="182">
        <v>7.1428571428571425E-2</v>
      </c>
      <c r="IZ306" s="183">
        <v>0</v>
      </c>
      <c r="JA306" s="140">
        <v>0</v>
      </c>
      <c r="JB306" s="140">
        <v>0</v>
      </c>
      <c r="JC306" s="1" t="s">
        <v>427</v>
      </c>
      <c r="JD306" s="1" t="s">
        <v>427</v>
      </c>
      <c r="JE306" s="1" t="s">
        <v>427</v>
      </c>
      <c r="JF306" s="1" t="s">
        <v>426</v>
      </c>
      <c r="JG306" s="1">
        <v>0</v>
      </c>
      <c r="JH306" s="1">
        <v>0</v>
      </c>
      <c r="JI306" s="284"/>
      <c r="JM306" s="261"/>
      <c r="JN306" s="262"/>
      <c r="JO306" s="284"/>
      <c r="JP306" s="284"/>
    </row>
    <row r="307" spans="1:276" x14ac:dyDescent="0.25">
      <c r="A307" s="2">
        <f>IF(OR('Table 1'!$L$2="All Regions",'Table 1'!$L$2=" "), 1,IF('Table 1'!$L$2='DATA TEMPLATE 1617'!L307,1,0))</f>
        <v>1</v>
      </c>
      <c r="B307" s="2">
        <f>IF(OR('Table 1'!$L$3="All Disciplines",'Table 1'!$L$3=" "), 1,IF('Table 1'!$L$3='DATA TEMPLATE 1617'!M307,1,0))</f>
        <v>1</v>
      </c>
      <c r="C307" s="2">
        <f>IF(OR('Table 1'!$L$4="All Organisations",'Table 1'!$L$4=" "), 1,IF('Table 1'!$L$4='DATA TEMPLATE 1617'!N307,1,0))</f>
        <v>1</v>
      </c>
      <c r="D307" s="2">
        <f t="shared" si="13"/>
        <v>3</v>
      </c>
      <c r="E307" s="236">
        <f>IF('Table 2'!$L$2="All Diverse Led",$IZ307,IF('Table 2'!$L$2='DATA TEMPLATE 1617'!JG307,4,0))</f>
        <v>0</v>
      </c>
      <c r="F307" s="236">
        <f>IF('Table 2'!$L$2="All Diverse Led",$IZ307,IF('Table 2'!$L$2='DATA TEMPLATE 1617'!JH307,4,0))</f>
        <v>0</v>
      </c>
      <c r="G307" s="237">
        <f t="shared" si="12"/>
        <v>0</v>
      </c>
      <c r="H307" s="1" t="s">
        <v>471</v>
      </c>
      <c r="I307" s="1">
        <v>0</v>
      </c>
      <c r="J307" s="1" t="b">
        <v>0</v>
      </c>
      <c r="K307" s="284">
        <v>305</v>
      </c>
      <c r="L307" t="s">
        <v>447</v>
      </c>
      <c r="M307" t="s">
        <v>437</v>
      </c>
      <c r="N307" s="323" t="s">
        <v>460</v>
      </c>
      <c r="O307" s="76">
        <v>111492</v>
      </c>
      <c r="P307" s="76">
        <v>361153</v>
      </c>
      <c r="Q307" s="76">
        <v>78253</v>
      </c>
      <c r="R307" s="76">
        <v>29379</v>
      </c>
      <c r="S307" s="76">
        <v>40196</v>
      </c>
      <c r="T307" s="76">
        <v>620473</v>
      </c>
      <c r="U307">
        <v>200341</v>
      </c>
      <c r="V307">
        <v>45614</v>
      </c>
      <c r="W307">
        <v>181994</v>
      </c>
      <c r="X307">
        <v>36400</v>
      </c>
      <c r="Y307">
        <v>0</v>
      </c>
      <c r="AB307">
        <v>143993</v>
      </c>
      <c r="AC307">
        <v>4500</v>
      </c>
      <c r="AD307">
        <v>612842</v>
      </c>
      <c r="AE307" s="1">
        <v>88</v>
      </c>
      <c r="AF307" s="1">
        <v>95</v>
      </c>
      <c r="AG307" s="1">
        <v>12528</v>
      </c>
      <c r="AH307" s="1">
        <v>8479</v>
      </c>
      <c r="AI307" s="1">
        <v>0</v>
      </c>
      <c r="AJ307" s="1">
        <v>0</v>
      </c>
      <c r="AK307" s="1">
        <v>0</v>
      </c>
      <c r="AL307" s="1">
        <v>0</v>
      </c>
      <c r="AM307" s="1">
        <v>0</v>
      </c>
      <c r="AN307" s="1">
        <v>0</v>
      </c>
      <c r="AO307" s="1">
        <v>0</v>
      </c>
      <c r="AP307" s="1">
        <v>0</v>
      </c>
      <c r="AQ307" s="1">
        <v>36</v>
      </c>
      <c r="AR307" s="1">
        <v>30</v>
      </c>
      <c r="AS307" s="1">
        <v>6579</v>
      </c>
      <c r="AT307" s="1">
        <v>5479</v>
      </c>
      <c r="AU307" s="1">
        <v>0</v>
      </c>
      <c r="AV307" s="1">
        <v>0</v>
      </c>
      <c r="AW307" s="1">
        <v>0</v>
      </c>
      <c r="AX307" s="1">
        <v>0</v>
      </c>
      <c r="AY307" s="1">
        <v>0</v>
      </c>
      <c r="AZ307" s="1">
        <v>0</v>
      </c>
      <c r="BA307" s="1">
        <v>0</v>
      </c>
      <c r="BB307" s="1">
        <v>0</v>
      </c>
      <c r="BC307" s="3">
        <v>0</v>
      </c>
      <c r="BD307" s="3">
        <v>0</v>
      </c>
      <c r="BE307" s="3">
        <v>0</v>
      </c>
      <c r="BF307" s="3">
        <v>0</v>
      </c>
      <c r="BG307" s="241">
        <v>36</v>
      </c>
      <c r="BH307" s="242">
        <v>30</v>
      </c>
      <c r="BI307" s="242">
        <v>6579</v>
      </c>
      <c r="BJ307" s="243">
        <v>5479</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s="244">
        <v>0</v>
      </c>
      <c r="CJ307" s="244">
        <v>0</v>
      </c>
      <c r="CK307" s="244">
        <v>0</v>
      </c>
      <c r="CL307" s="244">
        <v>0</v>
      </c>
      <c r="CM307" s="241">
        <v>0</v>
      </c>
      <c r="CN307" s="242">
        <v>0</v>
      </c>
      <c r="CO307" s="242">
        <v>0</v>
      </c>
      <c r="CP307" s="243">
        <v>0</v>
      </c>
      <c r="CQ307" s="1">
        <v>3</v>
      </c>
      <c r="CR307" s="1">
        <v>3</v>
      </c>
      <c r="CS307" s="1">
        <v>341</v>
      </c>
      <c r="CT307" s="1">
        <v>0</v>
      </c>
      <c r="CU307" s="1">
        <v>0</v>
      </c>
      <c r="CV307" s="1">
        <v>0</v>
      </c>
      <c r="CW307" s="1">
        <v>0</v>
      </c>
      <c r="CX307" s="1">
        <v>0</v>
      </c>
      <c r="CY307" s="1">
        <v>0</v>
      </c>
      <c r="CZ307" s="1">
        <v>0</v>
      </c>
      <c r="DA307" s="1">
        <v>0</v>
      </c>
      <c r="DB307" s="1">
        <v>0</v>
      </c>
      <c r="DC307" s="1">
        <v>3</v>
      </c>
      <c r="DD307" s="1">
        <v>3</v>
      </c>
      <c r="DE307" s="1">
        <v>341</v>
      </c>
      <c r="DF307" s="1">
        <v>0</v>
      </c>
      <c r="DG307" s="1">
        <v>0</v>
      </c>
      <c r="DH307" s="1">
        <v>0</v>
      </c>
      <c r="DI307" s="1">
        <v>0</v>
      </c>
      <c r="DJ307" s="1">
        <v>0</v>
      </c>
      <c r="DK307" s="1">
        <v>0</v>
      </c>
      <c r="DL307" s="1">
        <v>0</v>
      </c>
      <c r="DM307" s="1">
        <v>0</v>
      </c>
      <c r="DN307" s="1">
        <v>0</v>
      </c>
      <c r="DO307" s="244">
        <v>0</v>
      </c>
      <c r="DP307" s="244">
        <v>0</v>
      </c>
      <c r="DQ307" s="244">
        <v>0</v>
      </c>
      <c r="DR307" s="244">
        <v>0</v>
      </c>
      <c r="DS307" s="241">
        <v>3</v>
      </c>
      <c r="DT307" s="242">
        <v>3</v>
      </c>
      <c r="DU307" s="242">
        <v>341</v>
      </c>
      <c r="DV307" s="243">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s="244">
        <v>0</v>
      </c>
      <c r="EV307" s="244">
        <v>0</v>
      </c>
      <c r="EW307" s="244">
        <v>0</v>
      </c>
      <c r="EX307" s="244">
        <v>0</v>
      </c>
      <c r="EY307" s="241">
        <v>0</v>
      </c>
      <c r="EZ307" s="242">
        <v>0</v>
      </c>
      <c r="FA307" s="242">
        <v>0</v>
      </c>
      <c r="FB307" s="243">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0</v>
      </c>
      <c r="GP307">
        <v>0</v>
      </c>
      <c r="GQ307">
        <v>0</v>
      </c>
      <c r="GR307">
        <v>0</v>
      </c>
      <c r="GS307">
        <v>0</v>
      </c>
      <c r="GT307">
        <v>0</v>
      </c>
      <c r="GU307">
        <v>0</v>
      </c>
      <c r="GV307">
        <v>0</v>
      </c>
      <c r="GW307">
        <v>0</v>
      </c>
      <c r="GX307">
        <v>0</v>
      </c>
      <c r="GY307">
        <v>0</v>
      </c>
      <c r="GZ307">
        <v>0</v>
      </c>
      <c r="HA307">
        <v>0</v>
      </c>
      <c r="HB307">
        <v>0</v>
      </c>
      <c r="HC307">
        <v>0</v>
      </c>
      <c r="HD307">
        <v>0</v>
      </c>
      <c r="HE307">
        <v>0</v>
      </c>
      <c r="HF307">
        <v>0</v>
      </c>
      <c r="HG307">
        <v>0</v>
      </c>
      <c r="HH307">
        <v>0</v>
      </c>
      <c r="HI307">
        <v>0</v>
      </c>
      <c r="HJ307">
        <v>0</v>
      </c>
      <c r="HK307">
        <v>0</v>
      </c>
      <c r="HL307">
        <v>4</v>
      </c>
      <c r="HM307">
        <v>5</v>
      </c>
      <c r="HN307">
        <v>0</v>
      </c>
      <c r="HO307">
        <v>0</v>
      </c>
      <c r="HP307">
        <v>0</v>
      </c>
      <c r="HQ307" s="139">
        <v>3</v>
      </c>
      <c r="HR307" s="140">
        <v>0</v>
      </c>
      <c r="HS307" s="140">
        <v>0</v>
      </c>
      <c r="HT307" s="140">
        <v>0</v>
      </c>
      <c r="HU307" s="140">
        <v>0</v>
      </c>
      <c r="HV307" s="139">
        <v>0</v>
      </c>
      <c r="HW307" s="140">
        <v>0</v>
      </c>
      <c r="HX307" s="140">
        <v>0</v>
      </c>
      <c r="HY307" s="140">
        <v>0</v>
      </c>
      <c r="HZ307" s="140">
        <v>0</v>
      </c>
      <c r="IA307" s="139">
        <v>0</v>
      </c>
      <c r="IB307" s="140">
        <v>0</v>
      </c>
      <c r="IC307" s="140">
        <v>0</v>
      </c>
      <c r="ID307" s="140">
        <v>0</v>
      </c>
      <c r="IE307" s="140">
        <v>0</v>
      </c>
      <c r="IF307" s="139">
        <v>7</v>
      </c>
      <c r="IG307" s="140">
        <v>5</v>
      </c>
      <c r="IH307" s="140">
        <v>0</v>
      </c>
      <c r="II307" s="140">
        <v>0</v>
      </c>
      <c r="IJ307" s="140">
        <v>0</v>
      </c>
      <c r="IK307" s="140">
        <v>1</v>
      </c>
      <c r="IL307" s="140">
        <v>0</v>
      </c>
      <c r="IM307" s="140">
        <v>0</v>
      </c>
      <c r="IN307" s="139">
        <v>1</v>
      </c>
      <c r="IO307" s="140">
        <v>1</v>
      </c>
      <c r="IP307" s="140">
        <v>0</v>
      </c>
      <c r="IQ307" s="140">
        <v>0</v>
      </c>
      <c r="IR307" s="141">
        <v>1</v>
      </c>
      <c r="IS307" s="139">
        <v>0</v>
      </c>
      <c r="IT307" s="141">
        <v>2</v>
      </c>
      <c r="IU307" s="141">
        <v>9</v>
      </c>
      <c r="IV307" s="141">
        <v>3</v>
      </c>
      <c r="IW307" s="180">
        <v>12</v>
      </c>
      <c r="IX307" s="182">
        <v>0.25</v>
      </c>
      <c r="IY307" s="182">
        <v>8.3333333333333329E-2</v>
      </c>
      <c r="IZ307" s="183">
        <v>0</v>
      </c>
      <c r="JA307" s="140">
        <v>0</v>
      </c>
      <c r="JB307" s="140">
        <v>0</v>
      </c>
      <c r="JC307" s="1" t="s">
        <v>427</v>
      </c>
      <c r="JD307" s="1" t="s">
        <v>427</v>
      </c>
      <c r="JE307" s="1" t="s">
        <v>427</v>
      </c>
      <c r="JF307" s="1" t="s">
        <v>427</v>
      </c>
      <c r="JG307" s="1">
        <v>0</v>
      </c>
      <c r="JH307" s="1">
        <v>0</v>
      </c>
      <c r="JI307" s="284"/>
      <c r="JM307" s="261"/>
      <c r="JN307" s="262"/>
      <c r="JO307" s="284"/>
      <c r="JP307" s="284"/>
    </row>
    <row r="308" spans="1:276" x14ac:dyDescent="0.25">
      <c r="A308" s="2">
        <f>IF(OR('Table 1'!$L$2="All Regions",'Table 1'!$L$2=" "), 1,IF('Table 1'!$L$2='DATA TEMPLATE 1617'!L308,1,0))</f>
        <v>1</v>
      </c>
      <c r="B308" s="2">
        <f>IF(OR('Table 1'!$L$3="All Disciplines",'Table 1'!$L$3=" "), 1,IF('Table 1'!$L$3='DATA TEMPLATE 1617'!M308,1,0))</f>
        <v>1</v>
      </c>
      <c r="C308" s="2">
        <f>IF(OR('Table 1'!$L$4="All Organisations",'Table 1'!$L$4=" "), 1,IF('Table 1'!$L$4='DATA TEMPLATE 1617'!N308,1,0))</f>
        <v>1</v>
      </c>
      <c r="D308" s="2">
        <f t="shared" si="13"/>
        <v>3</v>
      </c>
      <c r="E308" s="236">
        <f>IF('Table 2'!$L$2="All Diverse Led",$IZ308,IF('Table 2'!$L$2='DATA TEMPLATE 1617'!JG308,4,0))</f>
        <v>0</v>
      </c>
      <c r="F308" s="236">
        <f>IF('Table 2'!$L$2="All Diverse Led",$IZ308,IF('Table 2'!$L$2='DATA TEMPLATE 1617'!JH308,4,0))</f>
        <v>0</v>
      </c>
      <c r="G308" s="237">
        <f t="shared" si="12"/>
        <v>0</v>
      </c>
      <c r="H308" s="1">
        <v>0</v>
      </c>
      <c r="I308" s="1">
        <v>0</v>
      </c>
      <c r="J308" s="1" t="b">
        <v>0</v>
      </c>
      <c r="K308" s="284">
        <v>306</v>
      </c>
      <c r="L308" t="s">
        <v>447</v>
      </c>
      <c r="M308" t="s">
        <v>437</v>
      </c>
      <c r="N308" s="323" t="s">
        <v>460</v>
      </c>
      <c r="O308" s="76">
        <v>2972900</v>
      </c>
      <c r="P308" s="76">
        <v>480783</v>
      </c>
      <c r="Q308" s="76">
        <v>324400</v>
      </c>
      <c r="R308" s="76">
        <v>34000</v>
      </c>
      <c r="S308" s="76">
        <v>101040</v>
      </c>
      <c r="T308" s="76">
        <v>3913123</v>
      </c>
      <c r="U308">
        <v>2153371</v>
      </c>
      <c r="V308">
        <v>434454</v>
      </c>
      <c r="W308">
        <v>104153</v>
      </c>
      <c r="X308">
        <v>506102</v>
      </c>
      <c r="Y308">
        <v>8000</v>
      </c>
      <c r="AB308">
        <v>959378</v>
      </c>
      <c r="AC308">
        <v>0</v>
      </c>
      <c r="AD308">
        <v>4165458</v>
      </c>
      <c r="AE308" s="1">
        <v>964</v>
      </c>
      <c r="AF308" s="1">
        <v>276</v>
      </c>
      <c r="AG308" s="1">
        <v>171834</v>
      </c>
      <c r="AH308" s="1">
        <v>9439</v>
      </c>
      <c r="AI308" s="1">
        <v>2</v>
      </c>
      <c r="AJ308" s="1">
        <v>1</v>
      </c>
      <c r="AK308" s="1">
        <v>138</v>
      </c>
      <c r="AL308" s="1">
        <v>0</v>
      </c>
      <c r="AM308" s="1">
        <v>21</v>
      </c>
      <c r="AN308" s="1">
        <v>15</v>
      </c>
      <c r="AO308" s="1">
        <v>1211</v>
      </c>
      <c r="AP308" s="1">
        <v>0</v>
      </c>
      <c r="AQ308" s="1">
        <v>259</v>
      </c>
      <c r="AR308" s="1">
        <v>158</v>
      </c>
      <c r="AS308" s="1">
        <v>69892</v>
      </c>
      <c r="AT308" s="1">
        <v>9439</v>
      </c>
      <c r="AU308" s="1">
        <v>2</v>
      </c>
      <c r="AV308" s="1">
        <v>1</v>
      </c>
      <c r="AW308" s="1">
        <v>138</v>
      </c>
      <c r="AX308" s="1">
        <v>0</v>
      </c>
      <c r="AY308" s="1">
        <v>0</v>
      </c>
      <c r="AZ308" s="1">
        <v>0</v>
      </c>
      <c r="BA308" s="1">
        <v>0</v>
      </c>
      <c r="BB308" s="1">
        <v>0</v>
      </c>
      <c r="BC308" s="3">
        <v>23</v>
      </c>
      <c r="BD308" s="3">
        <v>16</v>
      </c>
      <c r="BE308" s="3">
        <v>1349</v>
      </c>
      <c r="BF308" s="3">
        <v>0</v>
      </c>
      <c r="BG308" s="241">
        <v>261</v>
      </c>
      <c r="BH308" s="242">
        <v>159</v>
      </c>
      <c r="BI308" s="242">
        <v>70030</v>
      </c>
      <c r="BJ308" s="243">
        <v>9439</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s="244">
        <v>0</v>
      </c>
      <c r="CJ308" s="244">
        <v>0</v>
      </c>
      <c r="CK308" s="244">
        <v>0</v>
      </c>
      <c r="CL308" s="244">
        <v>0</v>
      </c>
      <c r="CM308" s="241">
        <v>0</v>
      </c>
      <c r="CN308" s="242">
        <v>0</v>
      </c>
      <c r="CO308" s="242">
        <v>0</v>
      </c>
      <c r="CP308" s="243">
        <v>0</v>
      </c>
      <c r="CQ308" s="1">
        <v>0</v>
      </c>
      <c r="CR308" s="1">
        <v>0</v>
      </c>
      <c r="CS308" s="1">
        <v>0</v>
      </c>
      <c r="CT308" s="1">
        <v>0</v>
      </c>
      <c r="CU308" s="1">
        <v>0</v>
      </c>
      <c r="CV308" s="1">
        <v>0</v>
      </c>
      <c r="CW308" s="1">
        <v>0</v>
      </c>
      <c r="CX308" s="1">
        <v>0</v>
      </c>
      <c r="CY308" s="1">
        <v>0</v>
      </c>
      <c r="CZ308" s="1">
        <v>0</v>
      </c>
      <c r="DA308" s="1">
        <v>0</v>
      </c>
      <c r="DB308" s="1">
        <v>0</v>
      </c>
      <c r="DC308" s="1">
        <v>0</v>
      </c>
      <c r="DD308" s="1">
        <v>0</v>
      </c>
      <c r="DE308" s="1">
        <v>0</v>
      </c>
      <c r="DF308" s="1">
        <v>0</v>
      </c>
      <c r="DG308" s="1">
        <v>0</v>
      </c>
      <c r="DH308" s="1">
        <v>0</v>
      </c>
      <c r="DI308" s="1">
        <v>0</v>
      </c>
      <c r="DJ308" s="1">
        <v>0</v>
      </c>
      <c r="DK308" s="1">
        <v>0</v>
      </c>
      <c r="DL308" s="1">
        <v>0</v>
      </c>
      <c r="DM308" s="1">
        <v>0</v>
      </c>
      <c r="DN308" s="1">
        <v>0</v>
      </c>
      <c r="DO308" s="244">
        <v>0</v>
      </c>
      <c r="DP308" s="244">
        <v>0</v>
      </c>
      <c r="DQ308" s="244">
        <v>0</v>
      </c>
      <c r="DR308" s="244">
        <v>0</v>
      </c>
      <c r="DS308" s="241">
        <v>0</v>
      </c>
      <c r="DT308" s="242">
        <v>0</v>
      </c>
      <c r="DU308" s="242">
        <v>0</v>
      </c>
      <c r="DV308" s="243">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s="244">
        <v>0</v>
      </c>
      <c r="EV308" s="244">
        <v>0</v>
      </c>
      <c r="EW308" s="244">
        <v>0</v>
      </c>
      <c r="EX308" s="244">
        <v>0</v>
      </c>
      <c r="EY308" s="241">
        <v>0</v>
      </c>
      <c r="EZ308" s="242">
        <v>0</v>
      </c>
      <c r="FA308" s="242">
        <v>0</v>
      </c>
      <c r="FB308" s="243">
        <v>0</v>
      </c>
      <c r="FC308">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7</v>
      </c>
      <c r="GN308">
        <v>128000</v>
      </c>
      <c r="GO308">
        <v>0</v>
      </c>
      <c r="GP308">
        <v>0</v>
      </c>
      <c r="GQ308">
        <v>0</v>
      </c>
      <c r="GR308">
        <v>0</v>
      </c>
      <c r="GS308">
        <v>0</v>
      </c>
      <c r="GT308">
        <v>0</v>
      </c>
      <c r="GU308">
        <v>0</v>
      </c>
      <c r="GV308">
        <v>0</v>
      </c>
      <c r="GW308">
        <v>0</v>
      </c>
      <c r="GX308">
        <v>0</v>
      </c>
      <c r="GY308">
        <v>0</v>
      </c>
      <c r="GZ308">
        <v>0</v>
      </c>
      <c r="HA308">
        <v>0</v>
      </c>
      <c r="HB308">
        <v>0</v>
      </c>
      <c r="HC308">
        <v>0</v>
      </c>
      <c r="HD308">
        <v>0</v>
      </c>
      <c r="HE308">
        <v>0</v>
      </c>
      <c r="HF308">
        <v>0</v>
      </c>
      <c r="HG308">
        <v>0</v>
      </c>
      <c r="HH308">
        <v>0</v>
      </c>
      <c r="HI308">
        <v>0</v>
      </c>
      <c r="HJ308">
        <v>0</v>
      </c>
      <c r="HK308">
        <v>0</v>
      </c>
      <c r="HL308">
        <v>7</v>
      </c>
      <c r="HM308">
        <v>4</v>
      </c>
      <c r="HN308">
        <v>0</v>
      </c>
      <c r="HO308">
        <v>0</v>
      </c>
      <c r="HP308">
        <v>0</v>
      </c>
      <c r="HQ308" s="139">
        <v>2</v>
      </c>
      <c r="HR308" s="140">
        <v>5</v>
      </c>
      <c r="HS308" s="140">
        <v>0</v>
      </c>
      <c r="HT308" s="140">
        <v>0</v>
      </c>
      <c r="HU308" s="140">
        <v>0</v>
      </c>
      <c r="HV308" s="139">
        <v>0</v>
      </c>
      <c r="HW308" s="140">
        <v>0</v>
      </c>
      <c r="HX308" s="140">
        <v>0</v>
      </c>
      <c r="HY308" s="140">
        <v>0</v>
      </c>
      <c r="HZ308" s="140">
        <v>0</v>
      </c>
      <c r="IA308" s="139">
        <v>0</v>
      </c>
      <c r="IB308" s="140">
        <v>0</v>
      </c>
      <c r="IC308" s="140">
        <v>0</v>
      </c>
      <c r="ID308" s="140">
        <v>0</v>
      </c>
      <c r="IE308" s="140">
        <v>0</v>
      </c>
      <c r="IF308" s="139">
        <v>9</v>
      </c>
      <c r="IG308" s="140">
        <v>9</v>
      </c>
      <c r="IH308" s="140">
        <v>0</v>
      </c>
      <c r="II308" s="140">
        <v>0</v>
      </c>
      <c r="IJ308" s="140">
        <v>0</v>
      </c>
      <c r="IK308" s="140">
        <v>0</v>
      </c>
      <c r="IL308" s="140">
        <v>0</v>
      </c>
      <c r="IM308" s="140">
        <v>0</v>
      </c>
      <c r="IN308" s="139">
        <v>0</v>
      </c>
      <c r="IO308" s="140">
        <v>0</v>
      </c>
      <c r="IP308" s="140">
        <v>0</v>
      </c>
      <c r="IQ308" s="140">
        <v>0</v>
      </c>
      <c r="IR308" s="141">
        <v>0</v>
      </c>
      <c r="IS308" s="139">
        <v>0</v>
      </c>
      <c r="IT308" s="141">
        <v>1</v>
      </c>
      <c r="IU308" s="141">
        <v>11</v>
      </c>
      <c r="IV308" s="141">
        <v>7</v>
      </c>
      <c r="IW308" s="180">
        <v>18</v>
      </c>
      <c r="IX308" s="182">
        <v>5.5555555555555552E-2</v>
      </c>
      <c r="IY308" s="182">
        <v>0</v>
      </c>
      <c r="IZ308" s="183">
        <v>0</v>
      </c>
      <c r="JA308" s="140">
        <v>0</v>
      </c>
      <c r="JB308" s="140">
        <v>0</v>
      </c>
      <c r="JC308" s="1" t="s">
        <v>427</v>
      </c>
      <c r="JD308" s="1" t="s">
        <v>427</v>
      </c>
      <c r="JE308" s="1" t="s">
        <v>427</v>
      </c>
      <c r="JF308" s="1" t="s">
        <v>426</v>
      </c>
      <c r="JG308" s="1">
        <v>0</v>
      </c>
      <c r="JH308" s="1">
        <v>0</v>
      </c>
      <c r="JI308" s="284"/>
      <c r="JM308" s="261"/>
      <c r="JN308" s="262"/>
      <c r="JO308" s="284"/>
      <c r="JP308" s="284"/>
    </row>
    <row r="309" spans="1:276" x14ac:dyDescent="0.25">
      <c r="A309" s="2">
        <f>IF(OR('Table 1'!$L$2="All Regions",'Table 1'!$L$2=" "), 1,IF('Table 1'!$L$2='DATA TEMPLATE 1617'!L309,1,0))</f>
        <v>1</v>
      </c>
      <c r="B309" s="2">
        <f>IF(OR('Table 1'!$L$3="All Disciplines",'Table 1'!$L$3=" "), 1,IF('Table 1'!$L$3='DATA TEMPLATE 1617'!M309,1,0))</f>
        <v>1</v>
      </c>
      <c r="C309" s="2">
        <f>IF(OR('Table 1'!$L$4="All Organisations",'Table 1'!$L$4=" "), 1,IF('Table 1'!$L$4='DATA TEMPLATE 1617'!N309,1,0))</f>
        <v>1</v>
      </c>
      <c r="D309" s="2">
        <f t="shared" si="13"/>
        <v>3</v>
      </c>
      <c r="E309" s="236">
        <f>IF('Table 2'!$L$2="All Diverse Led",$IZ309,IF('Table 2'!$L$2='DATA TEMPLATE 1617'!JG309,4,0))</f>
        <v>0</v>
      </c>
      <c r="F309" s="236">
        <f>IF('Table 2'!$L$2="All Diverse Led",$IZ309,IF('Table 2'!$L$2='DATA TEMPLATE 1617'!JH309,4,0))</f>
        <v>0</v>
      </c>
      <c r="G309" s="237">
        <f t="shared" si="12"/>
        <v>0</v>
      </c>
      <c r="H309" s="1" t="s">
        <v>471</v>
      </c>
      <c r="I309" s="1">
        <v>0</v>
      </c>
      <c r="J309" s="1" t="b">
        <v>0</v>
      </c>
      <c r="K309" s="284">
        <v>307</v>
      </c>
      <c r="L309" t="s">
        <v>447</v>
      </c>
      <c r="M309" t="s">
        <v>438</v>
      </c>
      <c r="N309" s="323" t="s">
        <v>458</v>
      </c>
      <c r="O309" s="76">
        <v>37361</v>
      </c>
      <c r="P309" s="76">
        <v>220403</v>
      </c>
      <c r="Q309" s="76">
        <v>13575</v>
      </c>
      <c r="R309" s="76">
        <v>10500</v>
      </c>
      <c r="S309" s="76">
        <v>0</v>
      </c>
      <c r="T309" s="76">
        <v>281839</v>
      </c>
      <c r="U309">
        <v>158858</v>
      </c>
      <c r="V309">
        <v>41742</v>
      </c>
      <c r="W309">
        <v>16831</v>
      </c>
      <c r="X309">
        <v>18046</v>
      </c>
      <c r="Y309">
        <v>8766</v>
      </c>
      <c r="AB309">
        <v>22164</v>
      </c>
      <c r="AC309">
        <v>0</v>
      </c>
      <c r="AD309">
        <v>266407</v>
      </c>
      <c r="AE309" s="1">
        <v>28</v>
      </c>
      <c r="AF309" s="1">
        <v>17</v>
      </c>
      <c r="AG309" s="1">
        <v>5228</v>
      </c>
      <c r="AH309" s="1">
        <v>0</v>
      </c>
      <c r="AI309" s="1">
        <v>0</v>
      </c>
      <c r="AJ309" s="1">
        <v>0</v>
      </c>
      <c r="AK309" s="1">
        <v>0</v>
      </c>
      <c r="AL309" s="1">
        <v>0</v>
      </c>
      <c r="AM309" s="1">
        <v>0</v>
      </c>
      <c r="AN309" s="1">
        <v>0</v>
      </c>
      <c r="AO309" s="1">
        <v>0</v>
      </c>
      <c r="AP309" s="1">
        <v>0</v>
      </c>
      <c r="AQ309" s="1">
        <v>0</v>
      </c>
      <c r="AR309" s="1">
        <v>0</v>
      </c>
      <c r="AS309" s="1">
        <v>0</v>
      </c>
      <c r="AT309" s="1">
        <v>0</v>
      </c>
      <c r="AU309" s="1">
        <v>0</v>
      </c>
      <c r="AV309" s="1">
        <v>0</v>
      </c>
      <c r="AW309" s="1">
        <v>0</v>
      </c>
      <c r="AX309" s="1">
        <v>0</v>
      </c>
      <c r="AY309" s="1">
        <v>0</v>
      </c>
      <c r="AZ309" s="1">
        <v>0</v>
      </c>
      <c r="BA309" s="1">
        <v>0</v>
      </c>
      <c r="BB309" s="1">
        <v>0</v>
      </c>
      <c r="BC309" s="3">
        <v>0</v>
      </c>
      <c r="BD309" s="3">
        <v>0</v>
      </c>
      <c r="BE309" s="3">
        <v>0</v>
      </c>
      <c r="BF309" s="3">
        <v>0</v>
      </c>
      <c r="BG309" s="241">
        <v>0</v>
      </c>
      <c r="BH309" s="242">
        <v>0</v>
      </c>
      <c r="BI309" s="242">
        <v>0</v>
      </c>
      <c r="BJ309" s="243">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s="244">
        <v>0</v>
      </c>
      <c r="CJ309" s="244">
        <v>0</v>
      </c>
      <c r="CK309" s="244">
        <v>0</v>
      </c>
      <c r="CL309" s="244">
        <v>0</v>
      </c>
      <c r="CM309" s="241">
        <v>0</v>
      </c>
      <c r="CN309" s="242">
        <v>0</v>
      </c>
      <c r="CO309" s="242">
        <v>0</v>
      </c>
      <c r="CP309" s="243">
        <v>0</v>
      </c>
      <c r="CQ309" s="1">
        <v>0</v>
      </c>
      <c r="CR309" s="1">
        <v>0</v>
      </c>
      <c r="CS309" s="1">
        <v>0</v>
      </c>
      <c r="CT309" s="1">
        <v>0</v>
      </c>
      <c r="CU309" s="1">
        <v>0</v>
      </c>
      <c r="CV309" s="1">
        <v>0</v>
      </c>
      <c r="CW309" s="1">
        <v>0</v>
      </c>
      <c r="CX309" s="1">
        <v>0</v>
      </c>
      <c r="CY309" s="1">
        <v>0</v>
      </c>
      <c r="CZ309" s="1">
        <v>0</v>
      </c>
      <c r="DA309" s="1">
        <v>0</v>
      </c>
      <c r="DB309" s="1">
        <v>0</v>
      </c>
      <c r="DC309" s="1">
        <v>0</v>
      </c>
      <c r="DD309" s="1">
        <v>0</v>
      </c>
      <c r="DE309" s="1">
        <v>0</v>
      </c>
      <c r="DF309" s="1">
        <v>0</v>
      </c>
      <c r="DG309" s="1">
        <v>0</v>
      </c>
      <c r="DH309" s="1">
        <v>0</v>
      </c>
      <c r="DI309" s="1">
        <v>0</v>
      </c>
      <c r="DJ309" s="1">
        <v>0</v>
      </c>
      <c r="DK309" s="1">
        <v>0</v>
      </c>
      <c r="DL309" s="1">
        <v>0</v>
      </c>
      <c r="DM309" s="1">
        <v>0</v>
      </c>
      <c r="DN309" s="1">
        <v>0</v>
      </c>
      <c r="DO309" s="244">
        <v>0</v>
      </c>
      <c r="DP309" s="244">
        <v>0</v>
      </c>
      <c r="DQ309" s="244">
        <v>0</v>
      </c>
      <c r="DR309" s="244">
        <v>0</v>
      </c>
      <c r="DS309" s="241">
        <v>0</v>
      </c>
      <c r="DT309" s="242">
        <v>0</v>
      </c>
      <c r="DU309" s="242">
        <v>0</v>
      </c>
      <c r="DV309" s="243">
        <v>0</v>
      </c>
      <c r="DW309">
        <v>1</v>
      </c>
      <c r="DX309">
        <v>13</v>
      </c>
      <c r="DY309">
        <v>581</v>
      </c>
      <c r="DZ309">
        <v>250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s="244">
        <v>0</v>
      </c>
      <c r="EV309" s="244">
        <v>0</v>
      </c>
      <c r="EW309" s="244">
        <v>0</v>
      </c>
      <c r="EX309" s="244">
        <v>0</v>
      </c>
      <c r="EY309" s="241">
        <v>0</v>
      </c>
      <c r="EZ309" s="242">
        <v>0</v>
      </c>
      <c r="FA309" s="242">
        <v>0</v>
      </c>
      <c r="FB309" s="243">
        <v>0</v>
      </c>
      <c r="FC309">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0</v>
      </c>
      <c r="GZ309">
        <v>0</v>
      </c>
      <c r="HA309">
        <v>0</v>
      </c>
      <c r="HB309">
        <v>0</v>
      </c>
      <c r="HC309">
        <v>0</v>
      </c>
      <c r="HD309">
        <v>0</v>
      </c>
      <c r="HE309">
        <v>0</v>
      </c>
      <c r="HF309">
        <v>0</v>
      </c>
      <c r="HG309">
        <v>0</v>
      </c>
      <c r="HH309">
        <v>0</v>
      </c>
      <c r="HI309">
        <v>0</v>
      </c>
      <c r="HJ309">
        <v>0</v>
      </c>
      <c r="HK309">
        <v>0</v>
      </c>
      <c r="HL309">
        <v>3</v>
      </c>
      <c r="HM309">
        <v>2</v>
      </c>
      <c r="HN309">
        <v>0</v>
      </c>
      <c r="HO309">
        <v>0</v>
      </c>
      <c r="HP309">
        <v>0</v>
      </c>
      <c r="HQ309" s="139">
        <v>2</v>
      </c>
      <c r="HR309" s="140">
        <v>0</v>
      </c>
      <c r="HS309" s="140">
        <v>0</v>
      </c>
      <c r="HT309" s="140">
        <v>0</v>
      </c>
      <c r="HU309" s="140">
        <v>0</v>
      </c>
      <c r="HV309" s="139">
        <v>0</v>
      </c>
      <c r="HW309" s="140">
        <v>0</v>
      </c>
      <c r="HX309" s="140">
        <v>0</v>
      </c>
      <c r="HY309" s="140">
        <v>0</v>
      </c>
      <c r="HZ309" s="140">
        <v>0</v>
      </c>
      <c r="IA309" s="139">
        <v>0</v>
      </c>
      <c r="IB309" s="140">
        <v>0</v>
      </c>
      <c r="IC309" s="140">
        <v>0</v>
      </c>
      <c r="ID309" s="140">
        <v>0</v>
      </c>
      <c r="IE309" s="140">
        <v>0</v>
      </c>
      <c r="IF309" s="139">
        <v>5</v>
      </c>
      <c r="IG309" s="140">
        <v>2</v>
      </c>
      <c r="IH309" s="140">
        <v>0</v>
      </c>
      <c r="II309" s="140">
        <v>0</v>
      </c>
      <c r="IJ309" s="140">
        <v>0</v>
      </c>
      <c r="IK309" s="140">
        <v>0</v>
      </c>
      <c r="IL309" s="140">
        <v>0</v>
      </c>
      <c r="IM309" s="140">
        <v>0</v>
      </c>
      <c r="IN309" s="139">
        <v>0</v>
      </c>
      <c r="IO309" s="140">
        <v>0</v>
      </c>
      <c r="IP309" s="140">
        <v>0</v>
      </c>
      <c r="IQ309" s="140">
        <v>0</v>
      </c>
      <c r="IR309" s="141">
        <v>0</v>
      </c>
      <c r="IS309" s="139">
        <v>0</v>
      </c>
      <c r="IT309" s="141">
        <v>1</v>
      </c>
      <c r="IU309" s="141">
        <v>5</v>
      </c>
      <c r="IV309" s="141">
        <v>2</v>
      </c>
      <c r="IW309" s="180">
        <v>7</v>
      </c>
      <c r="IX309" s="182">
        <v>0.14285714285714285</v>
      </c>
      <c r="IY309" s="182">
        <v>0</v>
      </c>
      <c r="IZ309" s="183">
        <v>0</v>
      </c>
      <c r="JA309" s="140">
        <v>0</v>
      </c>
      <c r="JB309" s="140">
        <v>0</v>
      </c>
      <c r="JC309" s="1" t="s">
        <v>427</v>
      </c>
      <c r="JD309" s="1" t="s">
        <v>427</v>
      </c>
      <c r="JE309" s="1" t="s">
        <v>427</v>
      </c>
      <c r="JF309" s="1" t="s">
        <v>427</v>
      </c>
      <c r="JG309" s="1">
        <v>0</v>
      </c>
      <c r="JH309" s="1">
        <v>0</v>
      </c>
      <c r="JI309" s="284"/>
      <c r="JM309" s="261"/>
      <c r="JN309" s="262"/>
      <c r="JO309" s="284"/>
      <c r="JP309" s="284"/>
    </row>
    <row r="310" spans="1:276" x14ac:dyDescent="0.25">
      <c r="A310" s="2">
        <f>IF(OR('Table 1'!$L$2="All Regions",'Table 1'!$L$2=" "), 1,IF('Table 1'!$L$2='DATA TEMPLATE 1617'!L310,1,0))</f>
        <v>1</v>
      </c>
      <c r="B310" s="2">
        <f>IF(OR('Table 1'!$L$3="All Disciplines",'Table 1'!$L$3=" "), 1,IF('Table 1'!$L$3='DATA TEMPLATE 1617'!M310,1,0))</f>
        <v>1</v>
      </c>
      <c r="C310" s="2">
        <f>IF(OR('Table 1'!$L$4="All Organisations",'Table 1'!$L$4=" "), 1,IF('Table 1'!$L$4='DATA TEMPLATE 1617'!N310,1,0))</f>
        <v>1</v>
      </c>
      <c r="D310" s="2">
        <f t="shared" si="13"/>
        <v>3</v>
      </c>
      <c r="E310" s="236">
        <f>IF('Table 2'!$L$2="All Diverse Led",$IZ310,IF('Table 2'!$L$2='DATA TEMPLATE 1617'!JG310,4,0))</f>
        <v>0</v>
      </c>
      <c r="F310" s="236">
        <f>IF('Table 2'!$L$2="All Diverse Led",$IZ310,IF('Table 2'!$L$2='DATA TEMPLATE 1617'!JH310,4,0))</f>
        <v>0</v>
      </c>
      <c r="G310" s="237">
        <f t="shared" si="12"/>
        <v>0</v>
      </c>
      <c r="H310" s="1" t="s">
        <v>471</v>
      </c>
      <c r="I310" s="1">
        <v>0</v>
      </c>
      <c r="J310" s="1" t="b">
        <v>0</v>
      </c>
      <c r="K310" s="284">
        <v>308</v>
      </c>
      <c r="L310" t="s">
        <v>447</v>
      </c>
      <c r="M310" t="s">
        <v>436</v>
      </c>
      <c r="N310" s="323" t="s">
        <v>460</v>
      </c>
      <c r="O310" s="76">
        <v>461398</v>
      </c>
      <c r="P310" s="76">
        <v>901929</v>
      </c>
      <c r="Q310" s="76">
        <v>418423</v>
      </c>
      <c r="R310" s="76">
        <v>70000</v>
      </c>
      <c r="S310" s="76">
        <v>20000</v>
      </c>
      <c r="T310" s="76">
        <v>1871750</v>
      </c>
      <c r="U310">
        <v>1084442</v>
      </c>
      <c r="V310">
        <v>69385</v>
      </c>
      <c r="W310">
        <v>60916</v>
      </c>
      <c r="X310">
        <v>224595</v>
      </c>
      <c r="Y310">
        <v>8000</v>
      </c>
      <c r="AB310">
        <v>218654</v>
      </c>
      <c r="AC310">
        <v>42255</v>
      </c>
      <c r="AD310">
        <v>1708247</v>
      </c>
      <c r="AE310" s="1">
        <v>21</v>
      </c>
      <c r="AF310" s="1">
        <v>21</v>
      </c>
      <c r="AG310" s="1">
        <v>1129</v>
      </c>
      <c r="AH310" s="1">
        <v>25</v>
      </c>
      <c r="AI310" s="1">
        <v>0</v>
      </c>
      <c r="AJ310" s="1">
        <v>0</v>
      </c>
      <c r="AK310" s="1">
        <v>0</v>
      </c>
      <c r="AL310" s="1">
        <v>0</v>
      </c>
      <c r="AM310" s="1">
        <v>0</v>
      </c>
      <c r="AN310" s="1">
        <v>0</v>
      </c>
      <c r="AO310" s="1">
        <v>0</v>
      </c>
      <c r="AP310" s="1">
        <v>0</v>
      </c>
      <c r="AQ310" s="1">
        <v>1</v>
      </c>
      <c r="AR310" s="1">
        <v>1</v>
      </c>
      <c r="AS310" s="1">
        <v>0</v>
      </c>
      <c r="AT310" s="1">
        <v>25</v>
      </c>
      <c r="AU310" s="1">
        <v>0</v>
      </c>
      <c r="AV310" s="1">
        <v>0</v>
      </c>
      <c r="AW310" s="1">
        <v>0</v>
      </c>
      <c r="AX310" s="1">
        <v>0</v>
      </c>
      <c r="AY310" s="1">
        <v>0</v>
      </c>
      <c r="AZ310" s="1">
        <v>0</v>
      </c>
      <c r="BA310" s="1">
        <v>0</v>
      </c>
      <c r="BB310" s="1">
        <v>0</v>
      </c>
      <c r="BC310" s="3">
        <v>0</v>
      </c>
      <c r="BD310" s="3">
        <v>0</v>
      </c>
      <c r="BE310" s="3">
        <v>0</v>
      </c>
      <c r="BF310" s="3">
        <v>0</v>
      </c>
      <c r="BG310" s="241">
        <v>1</v>
      </c>
      <c r="BH310" s="242">
        <v>1</v>
      </c>
      <c r="BI310" s="242">
        <v>0</v>
      </c>
      <c r="BJ310" s="243">
        <v>25</v>
      </c>
      <c r="BK310">
        <v>9</v>
      </c>
      <c r="BL310">
        <v>451</v>
      </c>
      <c r="BM310">
        <v>102613</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s="244">
        <v>0</v>
      </c>
      <c r="CJ310" s="244">
        <v>0</v>
      </c>
      <c r="CK310" s="244">
        <v>0</v>
      </c>
      <c r="CL310" s="244">
        <v>0</v>
      </c>
      <c r="CM310" s="241">
        <v>0</v>
      </c>
      <c r="CN310" s="242">
        <v>0</v>
      </c>
      <c r="CO310" s="242">
        <v>0</v>
      </c>
      <c r="CP310" s="243">
        <v>0</v>
      </c>
      <c r="CQ310" s="1">
        <v>14</v>
      </c>
      <c r="CR310" s="1">
        <v>14</v>
      </c>
      <c r="CS310" s="1">
        <v>401</v>
      </c>
      <c r="CT310" s="1">
        <v>0</v>
      </c>
      <c r="CU310" s="1">
        <v>0</v>
      </c>
      <c r="CV310" s="1">
        <v>0</v>
      </c>
      <c r="CW310" s="1">
        <v>0</v>
      </c>
      <c r="CX310" s="1">
        <v>0</v>
      </c>
      <c r="CY310" s="1">
        <v>0</v>
      </c>
      <c r="CZ310" s="1">
        <v>0</v>
      </c>
      <c r="DA310" s="1">
        <v>0</v>
      </c>
      <c r="DB310" s="1">
        <v>0</v>
      </c>
      <c r="DC310" s="1">
        <v>0</v>
      </c>
      <c r="DD310" s="1">
        <v>0</v>
      </c>
      <c r="DE310" s="1">
        <v>0</v>
      </c>
      <c r="DF310" s="1">
        <v>0</v>
      </c>
      <c r="DG310" s="1">
        <v>0</v>
      </c>
      <c r="DH310" s="1">
        <v>0</v>
      </c>
      <c r="DI310" s="1">
        <v>0</v>
      </c>
      <c r="DJ310" s="1">
        <v>0</v>
      </c>
      <c r="DK310" s="1">
        <v>0</v>
      </c>
      <c r="DL310" s="1">
        <v>0</v>
      </c>
      <c r="DM310" s="1">
        <v>0</v>
      </c>
      <c r="DN310" s="1">
        <v>0</v>
      </c>
      <c r="DO310" s="244">
        <v>0</v>
      </c>
      <c r="DP310" s="244">
        <v>0</v>
      </c>
      <c r="DQ310" s="244">
        <v>0</v>
      </c>
      <c r="DR310" s="244">
        <v>0</v>
      </c>
      <c r="DS310" s="241">
        <v>0</v>
      </c>
      <c r="DT310" s="242">
        <v>0</v>
      </c>
      <c r="DU310" s="242">
        <v>0</v>
      </c>
      <c r="DV310" s="243">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s="244">
        <v>0</v>
      </c>
      <c r="EV310" s="244">
        <v>0</v>
      </c>
      <c r="EW310" s="244">
        <v>0</v>
      </c>
      <c r="EX310" s="244">
        <v>0</v>
      </c>
      <c r="EY310" s="241">
        <v>0</v>
      </c>
      <c r="EZ310" s="242">
        <v>0</v>
      </c>
      <c r="FA310" s="242">
        <v>0</v>
      </c>
      <c r="FB310" s="243">
        <v>0</v>
      </c>
      <c r="FC310">
        <v>0</v>
      </c>
      <c r="FD310">
        <v>0</v>
      </c>
      <c r="FE310">
        <v>0</v>
      </c>
      <c r="FF310">
        <v>0</v>
      </c>
      <c r="FG310">
        <v>0</v>
      </c>
      <c r="FH310">
        <v>0</v>
      </c>
      <c r="FI310">
        <v>8</v>
      </c>
      <c r="FJ310">
        <v>961</v>
      </c>
      <c r="FK310">
        <v>0</v>
      </c>
      <c r="FL310">
        <v>0</v>
      </c>
      <c r="FM310">
        <v>0</v>
      </c>
      <c r="FN310">
        <v>0</v>
      </c>
      <c r="FO310">
        <v>0</v>
      </c>
      <c r="FP310">
        <v>0</v>
      </c>
      <c r="FQ310">
        <v>0</v>
      </c>
      <c r="FR310">
        <v>0</v>
      </c>
      <c r="FS310">
        <v>40</v>
      </c>
      <c r="FT310">
        <v>2519</v>
      </c>
      <c r="FU310">
        <v>0</v>
      </c>
      <c r="FV310">
        <v>0</v>
      </c>
      <c r="FW310">
        <v>1</v>
      </c>
      <c r="FX310">
        <v>1000</v>
      </c>
      <c r="FY310">
        <v>303</v>
      </c>
      <c r="FZ310">
        <v>0</v>
      </c>
      <c r="GA310">
        <v>251</v>
      </c>
      <c r="GB310">
        <v>0</v>
      </c>
      <c r="GC310">
        <v>0</v>
      </c>
      <c r="GD310">
        <v>0</v>
      </c>
      <c r="GE310">
        <v>0</v>
      </c>
      <c r="GF310">
        <v>0</v>
      </c>
      <c r="GG310">
        <v>0</v>
      </c>
      <c r="GH310">
        <v>0</v>
      </c>
      <c r="GI310">
        <v>0</v>
      </c>
      <c r="GJ310">
        <v>0</v>
      </c>
      <c r="GK310">
        <v>0</v>
      </c>
      <c r="GL310">
        <v>0</v>
      </c>
      <c r="GM310">
        <v>8</v>
      </c>
      <c r="GN310">
        <v>103100</v>
      </c>
      <c r="GO310">
        <v>5</v>
      </c>
      <c r="GP310">
        <v>20000</v>
      </c>
      <c r="GQ310">
        <v>0</v>
      </c>
      <c r="GR310">
        <v>0</v>
      </c>
      <c r="GS310">
        <v>0</v>
      </c>
      <c r="GT310">
        <v>12000</v>
      </c>
      <c r="GU310">
        <v>0</v>
      </c>
      <c r="GV310">
        <v>0</v>
      </c>
      <c r="GW310">
        <v>0</v>
      </c>
      <c r="GX310">
        <v>0</v>
      </c>
      <c r="GY310">
        <v>48</v>
      </c>
      <c r="GZ310">
        <v>3480</v>
      </c>
      <c r="HA310">
        <v>0</v>
      </c>
      <c r="HB310">
        <v>0</v>
      </c>
      <c r="HC310">
        <v>0</v>
      </c>
      <c r="HD310">
        <v>0</v>
      </c>
      <c r="HE310">
        <v>0</v>
      </c>
      <c r="HF310">
        <v>0</v>
      </c>
      <c r="HG310">
        <v>3</v>
      </c>
      <c r="HH310">
        <v>3</v>
      </c>
      <c r="HI310">
        <v>0</v>
      </c>
      <c r="HJ310">
        <v>0</v>
      </c>
      <c r="HK310">
        <v>0</v>
      </c>
      <c r="HL310">
        <v>4</v>
      </c>
      <c r="HM310">
        <v>5</v>
      </c>
      <c r="HN310">
        <v>0</v>
      </c>
      <c r="HO310">
        <v>0</v>
      </c>
      <c r="HP310">
        <v>0</v>
      </c>
      <c r="HQ310" s="139">
        <v>3</v>
      </c>
      <c r="HR310" s="140">
        <v>1</v>
      </c>
      <c r="HS310" s="140">
        <v>0</v>
      </c>
      <c r="HT310" s="140">
        <v>0</v>
      </c>
      <c r="HU310" s="140">
        <v>0</v>
      </c>
      <c r="HV310" s="139">
        <v>0</v>
      </c>
      <c r="HW310" s="140">
        <v>0</v>
      </c>
      <c r="HX310" s="140">
        <v>0</v>
      </c>
      <c r="HY310" s="140">
        <v>0</v>
      </c>
      <c r="HZ310" s="140">
        <v>0</v>
      </c>
      <c r="IA310" s="139">
        <v>0</v>
      </c>
      <c r="IB310" s="140">
        <v>0</v>
      </c>
      <c r="IC310" s="140">
        <v>0</v>
      </c>
      <c r="ID310" s="140">
        <v>0</v>
      </c>
      <c r="IE310" s="140">
        <v>0</v>
      </c>
      <c r="IF310" s="139">
        <v>7</v>
      </c>
      <c r="IG310" s="140">
        <v>6</v>
      </c>
      <c r="IH310" s="140">
        <v>0</v>
      </c>
      <c r="II310" s="140">
        <v>0</v>
      </c>
      <c r="IJ310" s="140">
        <v>0</v>
      </c>
      <c r="IK310" s="140">
        <v>0</v>
      </c>
      <c r="IL310" s="140">
        <v>0</v>
      </c>
      <c r="IM310" s="140">
        <v>0</v>
      </c>
      <c r="IN310" s="139">
        <v>0</v>
      </c>
      <c r="IO310" s="140">
        <v>2</v>
      </c>
      <c r="IP310" s="140">
        <v>0</v>
      </c>
      <c r="IQ310" s="140">
        <v>0</v>
      </c>
      <c r="IR310" s="141">
        <v>2</v>
      </c>
      <c r="IS310" s="139">
        <v>0</v>
      </c>
      <c r="IT310" s="141">
        <v>0</v>
      </c>
      <c r="IU310" s="141">
        <v>9</v>
      </c>
      <c r="IV310" s="141">
        <v>4</v>
      </c>
      <c r="IW310" s="180">
        <v>13</v>
      </c>
      <c r="IX310" s="182">
        <v>0</v>
      </c>
      <c r="IY310" s="182">
        <v>0.15384615384615385</v>
      </c>
      <c r="IZ310" s="183">
        <v>0</v>
      </c>
      <c r="JA310" s="140">
        <v>0</v>
      </c>
      <c r="JB310" s="140">
        <v>0</v>
      </c>
      <c r="JC310" s="1" t="s">
        <v>427</v>
      </c>
      <c r="JD310" s="1" t="s">
        <v>427</v>
      </c>
      <c r="JE310" s="1" t="s">
        <v>427</v>
      </c>
      <c r="JF310" s="1" t="s">
        <v>427</v>
      </c>
      <c r="JG310" s="1">
        <v>0</v>
      </c>
      <c r="JH310" s="1">
        <v>0</v>
      </c>
      <c r="JI310" s="284"/>
      <c r="JM310" s="261"/>
      <c r="JN310" s="262"/>
      <c r="JO310" s="284"/>
      <c r="JP310" s="284"/>
    </row>
    <row r="311" spans="1:276" x14ac:dyDescent="0.25">
      <c r="A311" s="2">
        <f>IF(OR('Table 1'!$L$2="All Regions",'Table 1'!$L$2=" "), 1,IF('Table 1'!$L$2='DATA TEMPLATE 1617'!L311,1,0))</f>
        <v>1</v>
      </c>
      <c r="B311" s="2">
        <f>IF(OR('Table 1'!$L$3="All Disciplines",'Table 1'!$L$3=" "), 1,IF('Table 1'!$L$3='DATA TEMPLATE 1617'!M311,1,0))</f>
        <v>1</v>
      </c>
      <c r="C311" s="2">
        <f>IF(OR('Table 1'!$L$4="All Organisations",'Table 1'!$L$4=" "), 1,IF('Table 1'!$L$4='DATA TEMPLATE 1617'!N311,1,0))</f>
        <v>1</v>
      </c>
      <c r="D311" s="2">
        <f t="shared" si="13"/>
        <v>3</v>
      </c>
      <c r="E311" s="236">
        <f>IF('Table 2'!$L$2="All Diverse Led",$IZ311,IF('Table 2'!$L$2='DATA TEMPLATE 1617'!JG311,4,0))</f>
        <v>0</v>
      </c>
      <c r="F311" s="236">
        <f>IF('Table 2'!$L$2="All Diverse Led",$IZ311,IF('Table 2'!$L$2='DATA TEMPLATE 1617'!JH311,4,0))</f>
        <v>0</v>
      </c>
      <c r="G311" s="237">
        <f t="shared" si="12"/>
        <v>0</v>
      </c>
      <c r="H311" s="1" t="s">
        <v>471</v>
      </c>
      <c r="I311" s="1">
        <v>0</v>
      </c>
      <c r="J311" s="1" t="b">
        <v>0</v>
      </c>
      <c r="K311" s="284">
        <v>309</v>
      </c>
      <c r="L311" t="s">
        <v>447</v>
      </c>
      <c r="M311" t="s">
        <v>438</v>
      </c>
      <c r="N311" s="323" t="s">
        <v>460</v>
      </c>
      <c r="O311" s="76">
        <v>2569854</v>
      </c>
      <c r="P311" s="76">
        <v>379222</v>
      </c>
      <c r="Q311" s="76">
        <v>294577</v>
      </c>
      <c r="R311" s="76">
        <v>115370</v>
      </c>
      <c r="S311" s="76">
        <v>0</v>
      </c>
      <c r="T311" s="76">
        <v>3359023</v>
      </c>
      <c r="U311">
        <v>2204824</v>
      </c>
      <c r="V311">
        <v>384122</v>
      </c>
      <c r="W311">
        <v>114069</v>
      </c>
      <c r="X311">
        <v>360739</v>
      </c>
      <c r="Y311">
        <v>36937</v>
      </c>
      <c r="AB311">
        <v>470686</v>
      </c>
      <c r="AC311">
        <v>0</v>
      </c>
      <c r="AD311">
        <v>3571377</v>
      </c>
      <c r="AE311" s="1">
        <v>425</v>
      </c>
      <c r="AF311" s="1">
        <v>420</v>
      </c>
      <c r="AG311" s="1">
        <v>92451</v>
      </c>
      <c r="AH311" s="1">
        <v>0</v>
      </c>
      <c r="AI311" s="1">
        <v>0</v>
      </c>
      <c r="AJ311" s="1">
        <v>0</v>
      </c>
      <c r="AK311" s="1">
        <v>0</v>
      </c>
      <c r="AL311" s="1">
        <v>0</v>
      </c>
      <c r="AM311" s="1">
        <v>0</v>
      </c>
      <c r="AN311" s="1">
        <v>0</v>
      </c>
      <c r="AO311" s="1">
        <v>0</v>
      </c>
      <c r="AP311" s="1">
        <v>0</v>
      </c>
      <c r="AQ311" s="1">
        <v>0</v>
      </c>
      <c r="AR311" s="1">
        <v>0</v>
      </c>
      <c r="AS311" s="1">
        <v>0</v>
      </c>
      <c r="AT311" s="1">
        <v>0</v>
      </c>
      <c r="AU311" s="1">
        <v>0</v>
      </c>
      <c r="AV311" s="1">
        <v>0</v>
      </c>
      <c r="AW311" s="1">
        <v>0</v>
      </c>
      <c r="AX311" s="1">
        <v>0</v>
      </c>
      <c r="AY311" s="1">
        <v>0</v>
      </c>
      <c r="AZ311" s="1">
        <v>0</v>
      </c>
      <c r="BA311" s="1">
        <v>0</v>
      </c>
      <c r="BB311" s="1">
        <v>0</v>
      </c>
      <c r="BC311" s="3">
        <v>0</v>
      </c>
      <c r="BD311" s="3">
        <v>0</v>
      </c>
      <c r="BE311" s="3">
        <v>0</v>
      </c>
      <c r="BF311" s="3">
        <v>0</v>
      </c>
      <c r="BG311" s="241">
        <v>0</v>
      </c>
      <c r="BH311" s="242">
        <v>0</v>
      </c>
      <c r="BI311" s="242">
        <v>0</v>
      </c>
      <c r="BJ311" s="243">
        <v>0</v>
      </c>
      <c r="BK311">
        <v>1</v>
      </c>
      <c r="BL311">
        <v>10</v>
      </c>
      <c r="BM311">
        <v>4003</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s="244">
        <v>0</v>
      </c>
      <c r="CJ311" s="244">
        <v>0</v>
      </c>
      <c r="CK311" s="244">
        <v>0</v>
      </c>
      <c r="CL311" s="244">
        <v>0</v>
      </c>
      <c r="CM311" s="241">
        <v>0</v>
      </c>
      <c r="CN311" s="242">
        <v>0</v>
      </c>
      <c r="CO311" s="242">
        <v>0</v>
      </c>
      <c r="CP311" s="243">
        <v>0</v>
      </c>
      <c r="CQ311" s="1">
        <v>1</v>
      </c>
      <c r="CR311" s="1">
        <v>1</v>
      </c>
      <c r="CS311" s="1">
        <v>77</v>
      </c>
      <c r="CT311" s="1">
        <v>0</v>
      </c>
      <c r="CU311" s="1">
        <v>0</v>
      </c>
      <c r="CV311" s="1">
        <v>0</v>
      </c>
      <c r="CW311" s="1">
        <v>0</v>
      </c>
      <c r="CX311" s="1">
        <v>0</v>
      </c>
      <c r="CY311" s="1">
        <v>0</v>
      </c>
      <c r="CZ311" s="1">
        <v>0</v>
      </c>
      <c r="DA311" s="1">
        <v>0</v>
      </c>
      <c r="DB311" s="1">
        <v>0</v>
      </c>
      <c r="DC311" s="1">
        <v>0</v>
      </c>
      <c r="DD311" s="1">
        <v>0</v>
      </c>
      <c r="DE311" s="1">
        <v>0</v>
      </c>
      <c r="DF311" s="1">
        <v>0</v>
      </c>
      <c r="DG311" s="1">
        <v>0</v>
      </c>
      <c r="DH311" s="1">
        <v>0</v>
      </c>
      <c r="DI311" s="1">
        <v>0</v>
      </c>
      <c r="DJ311" s="1">
        <v>0</v>
      </c>
      <c r="DK311" s="1">
        <v>0</v>
      </c>
      <c r="DL311" s="1">
        <v>0</v>
      </c>
      <c r="DM311" s="1">
        <v>0</v>
      </c>
      <c r="DN311" s="1">
        <v>0</v>
      </c>
      <c r="DO311" s="244">
        <v>0</v>
      </c>
      <c r="DP311" s="244">
        <v>0</v>
      </c>
      <c r="DQ311" s="244">
        <v>0</v>
      </c>
      <c r="DR311" s="244">
        <v>0</v>
      </c>
      <c r="DS311" s="241">
        <v>0</v>
      </c>
      <c r="DT311" s="242">
        <v>0</v>
      </c>
      <c r="DU311" s="242">
        <v>0</v>
      </c>
      <c r="DV311" s="243">
        <v>0</v>
      </c>
      <c r="DW311">
        <v>2</v>
      </c>
      <c r="DX311">
        <v>12</v>
      </c>
      <c r="DY311">
        <v>8351</v>
      </c>
      <c r="DZ311">
        <v>0</v>
      </c>
      <c r="EA311">
        <v>0</v>
      </c>
      <c r="EB311">
        <v>0</v>
      </c>
      <c r="EC311">
        <v>0</v>
      </c>
      <c r="ED311">
        <v>0</v>
      </c>
      <c r="EE311">
        <v>0</v>
      </c>
      <c r="EF311">
        <v>0</v>
      </c>
      <c r="EG311">
        <v>0</v>
      </c>
      <c r="EH311">
        <v>0</v>
      </c>
      <c r="EI311">
        <v>43</v>
      </c>
      <c r="EJ311">
        <v>11</v>
      </c>
      <c r="EK311">
        <v>1254</v>
      </c>
      <c r="EL311">
        <v>0</v>
      </c>
      <c r="EM311">
        <v>0</v>
      </c>
      <c r="EN311">
        <v>0</v>
      </c>
      <c r="EO311">
        <v>0</v>
      </c>
      <c r="EP311">
        <v>0</v>
      </c>
      <c r="EQ311">
        <v>0</v>
      </c>
      <c r="ER311">
        <v>0</v>
      </c>
      <c r="ES311">
        <v>0</v>
      </c>
      <c r="ET311">
        <v>0</v>
      </c>
      <c r="EU311" s="244">
        <v>0</v>
      </c>
      <c r="EV311" s="244">
        <v>0</v>
      </c>
      <c r="EW311" s="244">
        <v>0</v>
      </c>
      <c r="EX311" s="244">
        <v>0</v>
      </c>
      <c r="EY311" s="241">
        <v>43</v>
      </c>
      <c r="EZ311" s="242">
        <v>11</v>
      </c>
      <c r="FA311" s="242">
        <v>1254</v>
      </c>
      <c r="FB311" s="243">
        <v>0</v>
      </c>
      <c r="FC311">
        <v>0</v>
      </c>
      <c r="FD311">
        <v>0</v>
      </c>
      <c r="FE311">
        <v>0</v>
      </c>
      <c r="FF311">
        <v>0</v>
      </c>
      <c r="FG311">
        <v>0</v>
      </c>
      <c r="FH311">
        <v>0</v>
      </c>
      <c r="FI311">
        <v>0</v>
      </c>
      <c r="FJ311">
        <v>0</v>
      </c>
      <c r="FK311">
        <v>0</v>
      </c>
      <c r="FL311">
        <v>0</v>
      </c>
      <c r="FM311">
        <v>0</v>
      </c>
      <c r="FN311">
        <v>0</v>
      </c>
      <c r="FO311">
        <v>0</v>
      </c>
      <c r="FP311">
        <v>0</v>
      </c>
      <c r="FQ311">
        <v>0</v>
      </c>
      <c r="FR311">
        <v>0</v>
      </c>
      <c r="FS311">
        <v>0</v>
      </c>
      <c r="FT311">
        <v>0</v>
      </c>
      <c r="FU311">
        <v>0</v>
      </c>
      <c r="FV311">
        <v>0</v>
      </c>
      <c r="FW311">
        <v>0</v>
      </c>
      <c r="FX311">
        <v>0</v>
      </c>
      <c r="FY311">
        <v>0</v>
      </c>
      <c r="FZ311">
        <v>0</v>
      </c>
      <c r="GA311">
        <v>0</v>
      </c>
      <c r="GB311">
        <v>0</v>
      </c>
      <c r="GC311">
        <v>0</v>
      </c>
      <c r="GD311">
        <v>0</v>
      </c>
      <c r="GE311">
        <v>0</v>
      </c>
      <c r="GF311">
        <v>0</v>
      </c>
      <c r="GG311">
        <v>0</v>
      </c>
      <c r="GH311">
        <v>0</v>
      </c>
      <c r="GI311">
        <v>0</v>
      </c>
      <c r="GJ311">
        <v>0</v>
      </c>
      <c r="GK311">
        <v>0</v>
      </c>
      <c r="GL311">
        <v>0</v>
      </c>
      <c r="GM311">
        <v>0</v>
      </c>
      <c r="GN311">
        <v>0</v>
      </c>
      <c r="GO311">
        <v>0</v>
      </c>
      <c r="GP311">
        <v>0</v>
      </c>
      <c r="GQ311">
        <v>0</v>
      </c>
      <c r="GR311">
        <v>0</v>
      </c>
      <c r="GS311">
        <v>0</v>
      </c>
      <c r="GT311">
        <v>0</v>
      </c>
      <c r="GU311">
        <v>0</v>
      </c>
      <c r="GV311">
        <v>0</v>
      </c>
      <c r="GW311">
        <v>0</v>
      </c>
      <c r="GX311">
        <v>0</v>
      </c>
      <c r="GY311">
        <v>0</v>
      </c>
      <c r="GZ311">
        <v>0</v>
      </c>
      <c r="HA311">
        <v>0</v>
      </c>
      <c r="HB311">
        <v>0</v>
      </c>
      <c r="HC311">
        <v>0</v>
      </c>
      <c r="HD311">
        <v>0</v>
      </c>
      <c r="HE311">
        <v>0</v>
      </c>
      <c r="HF311">
        <v>0</v>
      </c>
      <c r="HG311">
        <v>0</v>
      </c>
      <c r="HH311">
        <v>0</v>
      </c>
      <c r="HI311">
        <v>0</v>
      </c>
      <c r="HJ311">
        <v>0</v>
      </c>
      <c r="HK311">
        <v>0</v>
      </c>
      <c r="HL311">
        <v>10</v>
      </c>
      <c r="HM311">
        <v>12</v>
      </c>
      <c r="HN311">
        <v>0</v>
      </c>
      <c r="HO311">
        <v>0</v>
      </c>
      <c r="HP311">
        <v>0</v>
      </c>
      <c r="HQ311" s="139">
        <v>1</v>
      </c>
      <c r="HR311" s="140">
        <v>0</v>
      </c>
      <c r="HS311" s="140">
        <v>0</v>
      </c>
      <c r="HT311" s="140">
        <v>0</v>
      </c>
      <c r="HU311" s="140">
        <v>0</v>
      </c>
      <c r="HV311" s="139">
        <v>1</v>
      </c>
      <c r="HW311" s="140">
        <v>0</v>
      </c>
      <c r="HX311" s="140">
        <v>0</v>
      </c>
      <c r="HY311" s="140">
        <v>0</v>
      </c>
      <c r="HZ311" s="140">
        <v>0</v>
      </c>
      <c r="IA311" s="139">
        <v>0</v>
      </c>
      <c r="IB311" s="140">
        <v>0</v>
      </c>
      <c r="IC311" s="140">
        <v>0</v>
      </c>
      <c r="ID311" s="140">
        <v>0</v>
      </c>
      <c r="IE311" s="140">
        <v>0</v>
      </c>
      <c r="IF311" s="139">
        <v>12</v>
      </c>
      <c r="IG311" s="140">
        <v>12</v>
      </c>
      <c r="IH311" s="140">
        <v>0</v>
      </c>
      <c r="II311" s="140">
        <v>0</v>
      </c>
      <c r="IJ311" s="140">
        <v>0</v>
      </c>
      <c r="IK311" s="140">
        <v>0</v>
      </c>
      <c r="IL311" s="140">
        <v>0</v>
      </c>
      <c r="IM311" s="140">
        <v>0</v>
      </c>
      <c r="IN311" s="139">
        <v>0</v>
      </c>
      <c r="IO311" s="140">
        <v>1</v>
      </c>
      <c r="IP311" s="140">
        <v>1</v>
      </c>
      <c r="IQ311" s="140">
        <v>0</v>
      </c>
      <c r="IR311" s="141">
        <v>2</v>
      </c>
      <c r="IS311" s="139">
        <v>5</v>
      </c>
      <c r="IT311" s="141">
        <v>2</v>
      </c>
      <c r="IU311" s="141">
        <v>22</v>
      </c>
      <c r="IV311" s="141">
        <v>2</v>
      </c>
      <c r="IW311" s="180">
        <v>24</v>
      </c>
      <c r="IX311" s="182">
        <v>8.3333333333333329E-2</v>
      </c>
      <c r="IY311" s="182">
        <v>0.29166666666666669</v>
      </c>
      <c r="IZ311" s="183">
        <v>0</v>
      </c>
      <c r="JA311" s="140">
        <v>0</v>
      </c>
      <c r="JB311" s="140">
        <v>0</v>
      </c>
      <c r="JC311" s="1" t="s">
        <v>427</v>
      </c>
      <c r="JD311" s="1" t="s">
        <v>427</v>
      </c>
      <c r="JE311" s="1" t="s">
        <v>427</v>
      </c>
      <c r="JF311" s="1" t="s">
        <v>427</v>
      </c>
      <c r="JG311" s="1">
        <v>0</v>
      </c>
      <c r="JH311" s="1">
        <v>0</v>
      </c>
      <c r="JI311" s="284"/>
      <c r="JM311" s="261"/>
      <c r="JN311" s="262"/>
      <c r="JO311" s="284"/>
      <c r="JP311" s="284"/>
    </row>
    <row r="312" spans="1:276" x14ac:dyDescent="0.25">
      <c r="A312" s="2">
        <f>IF(OR('Table 1'!$L$2="All Regions",'Table 1'!$L$2=" "), 1,IF('Table 1'!$L$2='DATA TEMPLATE 1617'!L312,1,0))</f>
        <v>1</v>
      </c>
      <c r="B312" s="2">
        <f>IF(OR('Table 1'!$L$3="All Disciplines",'Table 1'!$L$3=" "), 1,IF('Table 1'!$L$3='DATA TEMPLATE 1617'!M312,1,0))</f>
        <v>1</v>
      </c>
      <c r="C312" s="2">
        <f>IF(OR('Table 1'!$L$4="All Organisations",'Table 1'!$L$4=" "), 1,IF('Table 1'!$L$4='DATA TEMPLATE 1617'!N312,1,0))</f>
        <v>1</v>
      </c>
      <c r="D312" s="2">
        <f t="shared" si="13"/>
        <v>3</v>
      </c>
      <c r="E312" s="236">
        <f>IF('Table 2'!$L$2="All Diverse Led",$IZ312,IF('Table 2'!$L$2='DATA TEMPLATE 1617'!JG312,4,0))</f>
        <v>0</v>
      </c>
      <c r="F312" s="236">
        <f>IF('Table 2'!$L$2="All Diverse Led",$IZ312,IF('Table 2'!$L$2='DATA TEMPLATE 1617'!JH312,4,0))</f>
        <v>0</v>
      </c>
      <c r="G312" s="237">
        <f t="shared" si="12"/>
        <v>0</v>
      </c>
      <c r="H312" s="1" t="s">
        <v>471</v>
      </c>
      <c r="I312" s="1">
        <v>0</v>
      </c>
      <c r="J312" s="1" t="b">
        <v>0</v>
      </c>
      <c r="K312" s="284">
        <v>310</v>
      </c>
      <c r="L312" t="s">
        <v>447</v>
      </c>
      <c r="M312" t="s">
        <v>436</v>
      </c>
      <c r="N312" s="323" t="s">
        <v>460</v>
      </c>
      <c r="O312" s="76">
        <v>335118</v>
      </c>
      <c r="P312" s="76">
        <v>1058307</v>
      </c>
      <c r="Q312" s="76">
        <v>335879</v>
      </c>
      <c r="R312" s="76">
        <v>291229</v>
      </c>
      <c r="S312" s="76">
        <v>8625</v>
      </c>
      <c r="T312" s="76">
        <v>2029158</v>
      </c>
      <c r="U312">
        <v>255916</v>
      </c>
      <c r="V312">
        <v>75057</v>
      </c>
      <c r="W312">
        <v>131157</v>
      </c>
      <c r="X312">
        <v>49229</v>
      </c>
      <c r="Y312">
        <v>10673</v>
      </c>
      <c r="AB312">
        <v>284673</v>
      </c>
      <c r="AC312">
        <v>34286</v>
      </c>
      <c r="AD312">
        <v>840991</v>
      </c>
      <c r="AE312" s="1">
        <v>116</v>
      </c>
      <c r="AF312" s="1">
        <v>132</v>
      </c>
      <c r="AG312" s="1">
        <v>2099</v>
      </c>
      <c r="AH312" s="1">
        <v>0</v>
      </c>
      <c r="AI312" s="1">
        <v>0</v>
      </c>
      <c r="AJ312" s="1">
        <v>1</v>
      </c>
      <c r="AK312" s="1">
        <v>0</v>
      </c>
      <c r="AL312" s="1">
        <v>0</v>
      </c>
      <c r="AM312" s="1">
        <v>0</v>
      </c>
      <c r="AN312" s="1">
        <v>0</v>
      </c>
      <c r="AO312" s="1">
        <v>0</v>
      </c>
      <c r="AP312" s="1">
        <v>0</v>
      </c>
      <c r="AQ312" s="1">
        <v>0</v>
      </c>
      <c r="AR312" s="1">
        <v>0</v>
      </c>
      <c r="AS312" s="1">
        <v>0</v>
      </c>
      <c r="AT312" s="1">
        <v>0</v>
      </c>
      <c r="AU312" s="1">
        <v>0</v>
      </c>
      <c r="AV312" s="1">
        <v>0</v>
      </c>
      <c r="AW312" s="1">
        <v>0</v>
      </c>
      <c r="AX312" s="1">
        <v>0</v>
      </c>
      <c r="AY312" s="1">
        <v>0</v>
      </c>
      <c r="AZ312" s="1">
        <v>0</v>
      </c>
      <c r="BA312" s="1">
        <v>0</v>
      </c>
      <c r="BB312" s="1">
        <v>0</v>
      </c>
      <c r="BC312" s="3">
        <v>0</v>
      </c>
      <c r="BD312" s="3">
        <v>1</v>
      </c>
      <c r="BE312" s="3">
        <v>0</v>
      </c>
      <c r="BF312" s="3">
        <v>0</v>
      </c>
      <c r="BG312" s="241">
        <v>0</v>
      </c>
      <c r="BH312" s="242">
        <v>0</v>
      </c>
      <c r="BI312" s="242">
        <v>0</v>
      </c>
      <c r="BJ312" s="243">
        <v>0</v>
      </c>
      <c r="BK312">
        <v>8</v>
      </c>
      <c r="BL312">
        <v>158</v>
      </c>
      <c r="BM312">
        <v>3339</v>
      </c>
      <c r="BN312">
        <v>5600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s="244">
        <v>0</v>
      </c>
      <c r="CJ312" s="244">
        <v>0</v>
      </c>
      <c r="CK312" s="244">
        <v>0</v>
      </c>
      <c r="CL312" s="244">
        <v>0</v>
      </c>
      <c r="CM312" s="241">
        <v>0</v>
      </c>
      <c r="CN312" s="242">
        <v>0</v>
      </c>
      <c r="CO312" s="242">
        <v>0</v>
      </c>
      <c r="CP312" s="243">
        <v>0</v>
      </c>
      <c r="CQ312" s="1">
        <v>48</v>
      </c>
      <c r="CR312" s="1">
        <v>48</v>
      </c>
      <c r="CS312" s="1">
        <v>1274</v>
      </c>
      <c r="CT312" s="1">
        <v>0</v>
      </c>
      <c r="CU312" s="1">
        <v>0</v>
      </c>
      <c r="CV312" s="1">
        <v>0</v>
      </c>
      <c r="CW312" s="1">
        <v>0</v>
      </c>
      <c r="CX312" s="1">
        <v>0</v>
      </c>
      <c r="CY312" s="1">
        <v>0</v>
      </c>
      <c r="CZ312" s="1">
        <v>0</v>
      </c>
      <c r="DA312" s="1">
        <v>0</v>
      </c>
      <c r="DB312" s="1">
        <v>0</v>
      </c>
      <c r="DC312" s="1">
        <v>0</v>
      </c>
      <c r="DD312" s="1">
        <v>0</v>
      </c>
      <c r="DE312" s="1">
        <v>0</v>
      </c>
      <c r="DF312" s="1">
        <v>0</v>
      </c>
      <c r="DG312" s="1">
        <v>0</v>
      </c>
      <c r="DH312" s="1">
        <v>0</v>
      </c>
      <c r="DI312" s="1">
        <v>0</v>
      </c>
      <c r="DJ312" s="1">
        <v>0</v>
      </c>
      <c r="DK312" s="1">
        <v>0</v>
      </c>
      <c r="DL312" s="1">
        <v>0</v>
      </c>
      <c r="DM312" s="1">
        <v>0</v>
      </c>
      <c r="DN312" s="1">
        <v>0</v>
      </c>
      <c r="DO312" s="244">
        <v>0</v>
      </c>
      <c r="DP312" s="244">
        <v>0</v>
      </c>
      <c r="DQ312" s="244">
        <v>0</v>
      </c>
      <c r="DR312" s="244">
        <v>0</v>
      </c>
      <c r="DS312" s="241">
        <v>0</v>
      </c>
      <c r="DT312" s="242">
        <v>0</v>
      </c>
      <c r="DU312" s="242">
        <v>0</v>
      </c>
      <c r="DV312" s="243">
        <v>0</v>
      </c>
      <c r="DW312">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s="244">
        <v>0</v>
      </c>
      <c r="EV312" s="244">
        <v>0</v>
      </c>
      <c r="EW312" s="244">
        <v>0</v>
      </c>
      <c r="EX312" s="244">
        <v>0</v>
      </c>
      <c r="EY312" s="241">
        <v>0</v>
      </c>
      <c r="EZ312" s="242">
        <v>0</v>
      </c>
      <c r="FA312" s="242">
        <v>0</v>
      </c>
      <c r="FB312" s="243">
        <v>0</v>
      </c>
      <c r="FC312">
        <v>0</v>
      </c>
      <c r="FD312">
        <v>0</v>
      </c>
      <c r="FE312">
        <v>0</v>
      </c>
      <c r="FF312">
        <v>0</v>
      </c>
      <c r="FG312">
        <v>0</v>
      </c>
      <c r="FH312">
        <v>0</v>
      </c>
      <c r="FI312">
        <v>1</v>
      </c>
      <c r="FJ312">
        <v>0</v>
      </c>
      <c r="FK312">
        <v>0</v>
      </c>
      <c r="FL312">
        <v>0</v>
      </c>
      <c r="FM312">
        <v>0</v>
      </c>
      <c r="FN312">
        <v>0</v>
      </c>
      <c r="FO312">
        <v>0</v>
      </c>
      <c r="FP312">
        <v>0</v>
      </c>
      <c r="FQ312">
        <v>0</v>
      </c>
      <c r="FR312">
        <v>0</v>
      </c>
      <c r="FS312">
        <v>0</v>
      </c>
      <c r="FT312">
        <v>0</v>
      </c>
      <c r="FU312">
        <v>0</v>
      </c>
      <c r="FV312">
        <v>0</v>
      </c>
      <c r="FW312">
        <v>2</v>
      </c>
      <c r="FX312">
        <v>1300</v>
      </c>
      <c r="FY312">
        <v>0</v>
      </c>
      <c r="FZ312">
        <v>0</v>
      </c>
      <c r="GA312">
        <v>2</v>
      </c>
      <c r="GB312">
        <v>2</v>
      </c>
      <c r="GC312">
        <v>52</v>
      </c>
      <c r="GD312">
        <v>0</v>
      </c>
      <c r="GE312">
        <v>136</v>
      </c>
      <c r="GF312">
        <v>0</v>
      </c>
      <c r="GG312">
        <v>0</v>
      </c>
      <c r="GH312">
        <v>0</v>
      </c>
      <c r="GI312">
        <v>0</v>
      </c>
      <c r="GJ312">
        <v>0</v>
      </c>
      <c r="GK312">
        <v>0</v>
      </c>
      <c r="GL312">
        <v>0</v>
      </c>
      <c r="GM312">
        <v>1</v>
      </c>
      <c r="GN312">
        <v>10000</v>
      </c>
      <c r="GO312">
        <v>1</v>
      </c>
      <c r="GP312">
        <v>10000</v>
      </c>
      <c r="GQ312">
        <v>0</v>
      </c>
      <c r="GR312">
        <v>0</v>
      </c>
      <c r="GS312">
        <v>0</v>
      </c>
      <c r="GT312">
        <v>0</v>
      </c>
      <c r="GU312">
        <v>0</v>
      </c>
      <c r="GV312">
        <v>0</v>
      </c>
      <c r="GW312">
        <v>0</v>
      </c>
      <c r="GX312">
        <v>0</v>
      </c>
      <c r="GY312">
        <v>12</v>
      </c>
      <c r="GZ312">
        <v>0</v>
      </c>
      <c r="HA312">
        <v>0</v>
      </c>
      <c r="HB312">
        <v>0</v>
      </c>
      <c r="HC312">
        <v>0</v>
      </c>
      <c r="HD312">
        <v>0</v>
      </c>
      <c r="HE312">
        <v>0</v>
      </c>
      <c r="HF312">
        <v>0</v>
      </c>
      <c r="HG312">
        <v>0</v>
      </c>
      <c r="HH312">
        <v>0</v>
      </c>
      <c r="HI312">
        <v>0</v>
      </c>
      <c r="HJ312">
        <v>0</v>
      </c>
      <c r="HK312">
        <v>0</v>
      </c>
      <c r="HL312">
        <v>5</v>
      </c>
      <c r="HM312">
        <v>9</v>
      </c>
      <c r="HN312">
        <v>0</v>
      </c>
      <c r="HO312">
        <v>0</v>
      </c>
      <c r="HP312">
        <v>0</v>
      </c>
      <c r="HQ312" s="139">
        <v>7</v>
      </c>
      <c r="HR312" s="140">
        <v>3</v>
      </c>
      <c r="HS312" s="140">
        <v>0</v>
      </c>
      <c r="HT312" s="140">
        <v>0</v>
      </c>
      <c r="HU312" s="140">
        <v>0</v>
      </c>
      <c r="HV312" s="139">
        <v>0</v>
      </c>
      <c r="HW312" s="140">
        <v>0</v>
      </c>
      <c r="HX312" s="140">
        <v>0</v>
      </c>
      <c r="HY312" s="140">
        <v>0</v>
      </c>
      <c r="HZ312" s="140">
        <v>0</v>
      </c>
      <c r="IA312" s="139">
        <v>0</v>
      </c>
      <c r="IB312" s="140">
        <v>0</v>
      </c>
      <c r="IC312" s="140">
        <v>0</v>
      </c>
      <c r="ID312" s="140">
        <v>0</v>
      </c>
      <c r="IE312" s="140">
        <v>0</v>
      </c>
      <c r="IF312" s="139">
        <v>12</v>
      </c>
      <c r="IG312" s="140">
        <v>12</v>
      </c>
      <c r="IH312" s="140">
        <v>0</v>
      </c>
      <c r="II312" s="140">
        <v>0</v>
      </c>
      <c r="IJ312" s="140">
        <v>0</v>
      </c>
      <c r="IK312" s="140">
        <v>1</v>
      </c>
      <c r="IL312" s="140">
        <v>0</v>
      </c>
      <c r="IM312" s="140">
        <v>0</v>
      </c>
      <c r="IN312" s="139">
        <v>1</v>
      </c>
      <c r="IO312" s="140">
        <v>0</v>
      </c>
      <c r="IP312" s="140">
        <v>0</v>
      </c>
      <c r="IQ312" s="140">
        <v>0</v>
      </c>
      <c r="IR312" s="141">
        <v>0</v>
      </c>
      <c r="IS312" s="139">
        <v>0</v>
      </c>
      <c r="IT312" s="141">
        <v>1</v>
      </c>
      <c r="IU312" s="141">
        <v>14</v>
      </c>
      <c r="IV312" s="141">
        <v>10</v>
      </c>
      <c r="IW312" s="180">
        <v>24</v>
      </c>
      <c r="IX312" s="182">
        <v>8.3333333333333329E-2</v>
      </c>
      <c r="IY312" s="182">
        <v>0</v>
      </c>
      <c r="IZ312" s="183">
        <v>0</v>
      </c>
      <c r="JA312" s="140">
        <v>0</v>
      </c>
      <c r="JB312" s="140">
        <v>0</v>
      </c>
      <c r="JC312" s="1" t="s">
        <v>427</v>
      </c>
      <c r="JD312" s="1" t="s">
        <v>427</v>
      </c>
      <c r="JE312" s="1" t="s">
        <v>427</v>
      </c>
      <c r="JF312" s="1" t="s">
        <v>427</v>
      </c>
      <c r="JG312" s="1">
        <v>0</v>
      </c>
      <c r="JH312" s="1">
        <v>0</v>
      </c>
      <c r="JI312" s="284"/>
      <c r="JM312" s="261"/>
      <c r="JN312" s="262"/>
      <c r="JO312" s="284"/>
      <c r="JP312" s="284"/>
    </row>
    <row r="313" spans="1:276" x14ac:dyDescent="0.25">
      <c r="A313" s="2">
        <f>IF(OR('Table 1'!$L$2="All Regions",'Table 1'!$L$2=" "), 1,IF('Table 1'!$L$2='DATA TEMPLATE 1617'!L313,1,0))</f>
        <v>1</v>
      </c>
      <c r="B313" s="2">
        <f>IF(OR('Table 1'!$L$3="All Disciplines",'Table 1'!$L$3=" "), 1,IF('Table 1'!$L$3='DATA TEMPLATE 1617'!M313,1,0))</f>
        <v>1</v>
      </c>
      <c r="C313" s="2">
        <f>IF(OR('Table 1'!$L$4="All Organisations",'Table 1'!$L$4=" "), 1,IF('Table 1'!$L$4='DATA TEMPLATE 1617'!N313,1,0))</f>
        <v>1</v>
      </c>
      <c r="D313" s="2">
        <f t="shared" si="13"/>
        <v>3</v>
      </c>
      <c r="E313" s="236">
        <f>IF('Table 2'!$L$2="All Diverse Led",$IZ313,IF('Table 2'!$L$2='DATA TEMPLATE 1617'!JG313,4,0))</f>
        <v>0</v>
      </c>
      <c r="F313" s="236">
        <f>IF('Table 2'!$L$2="All Diverse Led",$IZ313,IF('Table 2'!$L$2='DATA TEMPLATE 1617'!JH313,4,0))</f>
        <v>0</v>
      </c>
      <c r="G313" s="237">
        <f t="shared" si="12"/>
        <v>0</v>
      </c>
      <c r="H313" s="1" t="s">
        <v>471</v>
      </c>
      <c r="I313" s="1">
        <v>0</v>
      </c>
      <c r="J313" s="1" t="b">
        <v>0</v>
      </c>
      <c r="K313" s="284">
        <v>311</v>
      </c>
      <c r="L313" t="s">
        <v>448</v>
      </c>
      <c r="M313" t="s">
        <v>437</v>
      </c>
      <c r="N313" s="323" t="s">
        <v>460</v>
      </c>
      <c r="O313" s="76">
        <v>1260643</v>
      </c>
      <c r="P313" s="76">
        <v>134158</v>
      </c>
      <c r="Q313" s="76">
        <v>44320</v>
      </c>
      <c r="R313" s="76">
        <v>280685</v>
      </c>
      <c r="S313" s="76">
        <v>4080</v>
      </c>
      <c r="T313" s="76">
        <v>1723886</v>
      </c>
      <c r="U313">
        <v>795631</v>
      </c>
      <c r="V313">
        <v>130423</v>
      </c>
      <c r="W313">
        <v>53703</v>
      </c>
      <c r="X313">
        <v>79936</v>
      </c>
      <c r="Y313">
        <v>15747</v>
      </c>
      <c r="AB313">
        <v>652180</v>
      </c>
      <c r="AC313">
        <v>0</v>
      </c>
      <c r="AD313">
        <v>1727620</v>
      </c>
      <c r="AE313" s="1">
        <v>459</v>
      </c>
      <c r="AF313" s="1">
        <v>145</v>
      </c>
      <c r="AG313" s="1">
        <v>1946</v>
      </c>
      <c r="AH313" s="1">
        <v>56616</v>
      </c>
      <c r="AI313" s="1">
        <v>0</v>
      </c>
      <c r="AJ313" s="1">
        <v>0</v>
      </c>
      <c r="AK313" s="1">
        <v>0</v>
      </c>
      <c r="AL313" s="1">
        <v>0</v>
      </c>
      <c r="AM313" s="1">
        <v>0</v>
      </c>
      <c r="AN313" s="1">
        <v>0</v>
      </c>
      <c r="AO313" s="1">
        <v>0</v>
      </c>
      <c r="AP313" s="1">
        <v>0</v>
      </c>
      <c r="AQ313" s="1">
        <v>35</v>
      </c>
      <c r="AR313" s="1">
        <v>23</v>
      </c>
      <c r="AS313" s="1">
        <v>0</v>
      </c>
      <c r="AT313" s="1">
        <v>3210</v>
      </c>
      <c r="AU313" s="1">
        <v>0</v>
      </c>
      <c r="AV313" s="1">
        <v>0</v>
      </c>
      <c r="AW313" s="1">
        <v>0</v>
      </c>
      <c r="AX313" s="1">
        <v>0</v>
      </c>
      <c r="AY313" s="1">
        <v>0</v>
      </c>
      <c r="AZ313" s="1">
        <v>0</v>
      </c>
      <c r="BA313" s="1">
        <v>0</v>
      </c>
      <c r="BB313" s="1">
        <v>0</v>
      </c>
      <c r="BC313" s="3">
        <v>0</v>
      </c>
      <c r="BD313" s="3">
        <v>0</v>
      </c>
      <c r="BE313" s="3">
        <v>0</v>
      </c>
      <c r="BF313" s="3">
        <v>0</v>
      </c>
      <c r="BG313" s="241">
        <v>35</v>
      </c>
      <c r="BH313" s="242">
        <v>23</v>
      </c>
      <c r="BI313" s="242">
        <v>0</v>
      </c>
      <c r="BJ313" s="243">
        <v>3210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s="244">
        <v>0</v>
      </c>
      <c r="CJ313" s="244">
        <v>0</v>
      </c>
      <c r="CK313" s="244">
        <v>0</v>
      </c>
      <c r="CL313" s="244">
        <v>0</v>
      </c>
      <c r="CM313" s="241">
        <v>0</v>
      </c>
      <c r="CN313" s="242">
        <v>0</v>
      </c>
      <c r="CO313" s="242">
        <v>0</v>
      </c>
      <c r="CP313" s="243">
        <v>0</v>
      </c>
      <c r="CQ313" s="1">
        <v>0</v>
      </c>
      <c r="CR313" s="1">
        <v>0</v>
      </c>
      <c r="CS313" s="1">
        <v>0</v>
      </c>
      <c r="CT313" s="1">
        <v>0</v>
      </c>
      <c r="CU313" s="1">
        <v>0</v>
      </c>
      <c r="CV313" s="1">
        <v>0</v>
      </c>
      <c r="CW313" s="1">
        <v>0</v>
      </c>
      <c r="CX313" s="1">
        <v>0</v>
      </c>
      <c r="CY313" s="1">
        <v>0</v>
      </c>
      <c r="CZ313" s="1">
        <v>0</v>
      </c>
      <c r="DA313" s="1">
        <v>0</v>
      </c>
      <c r="DB313" s="1">
        <v>0</v>
      </c>
      <c r="DC313" s="1">
        <v>0</v>
      </c>
      <c r="DD313" s="1">
        <v>0</v>
      </c>
      <c r="DE313" s="1">
        <v>0</v>
      </c>
      <c r="DF313" s="1">
        <v>0</v>
      </c>
      <c r="DG313" s="1">
        <v>0</v>
      </c>
      <c r="DH313" s="1">
        <v>0</v>
      </c>
      <c r="DI313" s="1">
        <v>0</v>
      </c>
      <c r="DJ313" s="1">
        <v>0</v>
      </c>
      <c r="DK313" s="1">
        <v>0</v>
      </c>
      <c r="DL313" s="1">
        <v>0</v>
      </c>
      <c r="DM313" s="1">
        <v>0</v>
      </c>
      <c r="DN313" s="1">
        <v>0</v>
      </c>
      <c r="DO313" s="244">
        <v>0</v>
      </c>
      <c r="DP313" s="244">
        <v>0</v>
      </c>
      <c r="DQ313" s="244">
        <v>0</v>
      </c>
      <c r="DR313" s="244">
        <v>0</v>
      </c>
      <c r="DS313" s="241">
        <v>0</v>
      </c>
      <c r="DT313" s="242">
        <v>0</v>
      </c>
      <c r="DU313" s="242">
        <v>0</v>
      </c>
      <c r="DV313" s="243">
        <v>0</v>
      </c>
      <c r="DW313">
        <v>2</v>
      </c>
      <c r="DX313">
        <v>15</v>
      </c>
      <c r="DY313">
        <v>1747</v>
      </c>
      <c r="DZ313">
        <v>56616</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s="244">
        <v>0</v>
      </c>
      <c r="EV313" s="244">
        <v>0</v>
      </c>
      <c r="EW313" s="244">
        <v>0</v>
      </c>
      <c r="EX313" s="244">
        <v>0</v>
      </c>
      <c r="EY313" s="241">
        <v>0</v>
      </c>
      <c r="EZ313" s="242">
        <v>0</v>
      </c>
      <c r="FA313" s="242">
        <v>0</v>
      </c>
      <c r="FB313" s="243">
        <v>0</v>
      </c>
      <c r="FC313">
        <v>0</v>
      </c>
      <c r="FD313">
        <v>0</v>
      </c>
      <c r="FE313">
        <v>0</v>
      </c>
      <c r="FF313">
        <v>0</v>
      </c>
      <c r="FG313">
        <v>0</v>
      </c>
      <c r="FH313">
        <v>0</v>
      </c>
      <c r="FI313">
        <v>1</v>
      </c>
      <c r="FJ313">
        <v>1301</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c r="GW313">
        <v>0</v>
      </c>
      <c r="GX313">
        <v>0</v>
      </c>
      <c r="GY313">
        <v>0</v>
      </c>
      <c r="GZ313">
        <v>0</v>
      </c>
      <c r="HA313">
        <v>0</v>
      </c>
      <c r="HB313">
        <v>0</v>
      </c>
      <c r="HC313">
        <v>0</v>
      </c>
      <c r="HD313">
        <v>0</v>
      </c>
      <c r="HE313">
        <v>0</v>
      </c>
      <c r="HF313">
        <v>0</v>
      </c>
      <c r="HG313">
        <v>0</v>
      </c>
      <c r="HH313">
        <v>0</v>
      </c>
      <c r="HI313">
        <v>0</v>
      </c>
      <c r="HJ313">
        <v>0</v>
      </c>
      <c r="HK313">
        <v>0</v>
      </c>
      <c r="HL313">
        <v>2</v>
      </c>
      <c r="HM313">
        <v>7</v>
      </c>
      <c r="HN313">
        <v>0</v>
      </c>
      <c r="HO313">
        <v>0</v>
      </c>
      <c r="HP313">
        <v>0</v>
      </c>
      <c r="HQ313" s="139">
        <v>2</v>
      </c>
      <c r="HR313" s="140">
        <v>7</v>
      </c>
      <c r="HS313" s="140">
        <v>0</v>
      </c>
      <c r="HT313" s="140">
        <v>0</v>
      </c>
      <c r="HU313" s="140">
        <v>0</v>
      </c>
      <c r="HV313" s="139">
        <v>0</v>
      </c>
      <c r="HW313" s="140">
        <v>0</v>
      </c>
      <c r="HX313" s="140">
        <v>0</v>
      </c>
      <c r="HY313" s="140">
        <v>0</v>
      </c>
      <c r="HZ313" s="140">
        <v>0</v>
      </c>
      <c r="IA313" s="139">
        <v>0</v>
      </c>
      <c r="IB313" s="140">
        <v>0</v>
      </c>
      <c r="IC313" s="140">
        <v>0</v>
      </c>
      <c r="ID313" s="140">
        <v>0</v>
      </c>
      <c r="IE313" s="140">
        <v>0</v>
      </c>
      <c r="IF313" s="139">
        <v>4</v>
      </c>
      <c r="IG313" s="140">
        <v>14</v>
      </c>
      <c r="IH313" s="140">
        <v>0</v>
      </c>
      <c r="II313" s="140">
        <v>0</v>
      </c>
      <c r="IJ313" s="140">
        <v>0</v>
      </c>
      <c r="IK313" s="140">
        <v>0</v>
      </c>
      <c r="IL313" s="140">
        <v>0</v>
      </c>
      <c r="IM313" s="140">
        <v>0</v>
      </c>
      <c r="IN313" s="139">
        <v>0</v>
      </c>
      <c r="IO313" s="140">
        <v>0</v>
      </c>
      <c r="IP313" s="140">
        <v>0</v>
      </c>
      <c r="IQ313" s="140">
        <v>0</v>
      </c>
      <c r="IR313" s="141">
        <v>0</v>
      </c>
      <c r="IS313" s="139">
        <v>1</v>
      </c>
      <c r="IT313" s="141">
        <v>0</v>
      </c>
      <c r="IU313" s="141">
        <v>9</v>
      </c>
      <c r="IV313" s="141">
        <v>9</v>
      </c>
      <c r="IW313" s="180">
        <v>18</v>
      </c>
      <c r="IX313" s="182">
        <v>0</v>
      </c>
      <c r="IY313" s="182">
        <v>5.5555555555555552E-2</v>
      </c>
      <c r="IZ313" s="183">
        <v>0</v>
      </c>
      <c r="JA313" s="140">
        <v>0</v>
      </c>
      <c r="JB313" s="140">
        <v>0</v>
      </c>
      <c r="JC313" s="1" t="s">
        <v>427</v>
      </c>
      <c r="JD313" s="1" t="s">
        <v>427</v>
      </c>
      <c r="JE313" s="1" t="s">
        <v>427</v>
      </c>
      <c r="JF313" s="1" t="s">
        <v>427</v>
      </c>
      <c r="JG313" s="1">
        <v>0</v>
      </c>
      <c r="JH313" s="1">
        <v>0</v>
      </c>
      <c r="JI313" s="284"/>
      <c r="JM313" s="261"/>
      <c r="JN313" s="262"/>
      <c r="JO313" s="284"/>
      <c r="JP313" s="284"/>
    </row>
    <row r="314" spans="1:276" x14ac:dyDescent="0.25">
      <c r="A314" s="2">
        <f>IF(OR('Table 1'!$L$2="All Regions",'Table 1'!$L$2=" "), 1,IF('Table 1'!$L$2='DATA TEMPLATE 1617'!L314,1,0))</f>
        <v>1</v>
      </c>
      <c r="B314" s="2">
        <f>IF(OR('Table 1'!$L$3="All Disciplines",'Table 1'!$L$3=" "), 1,IF('Table 1'!$L$3='DATA TEMPLATE 1617'!M314,1,0))</f>
        <v>1</v>
      </c>
      <c r="C314" s="2">
        <f>IF(OR('Table 1'!$L$4="All Organisations",'Table 1'!$L$4=" "), 1,IF('Table 1'!$L$4='DATA TEMPLATE 1617'!N314,1,0))</f>
        <v>1</v>
      </c>
      <c r="D314" s="2">
        <f t="shared" si="13"/>
        <v>3</v>
      </c>
      <c r="E314" s="236">
        <f>IF('Table 2'!$L$2="All Diverse Led",$IZ314,IF('Table 2'!$L$2='DATA TEMPLATE 1617'!JG314,4,0))</f>
        <v>0</v>
      </c>
      <c r="F314" s="236">
        <f>IF('Table 2'!$L$2="All Diverse Led",$IZ314,IF('Table 2'!$L$2='DATA TEMPLATE 1617'!JH314,4,0))</f>
        <v>0</v>
      </c>
      <c r="G314" s="237">
        <f t="shared" si="12"/>
        <v>0</v>
      </c>
      <c r="H314" s="1">
        <v>0</v>
      </c>
      <c r="I314" s="1">
        <v>0</v>
      </c>
      <c r="J314" s="1" t="b">
        <v>0</v>
      </c>
      <c r="K314" s="284">
        <v>312</v>
      </c>
      <c r="L314" t="s">
        <v>447</v>
      </c>
      <c r="M314" t="s">
        <v>440</v>
      </c>
      <c r="N314" s="323" t="s">
        <v>459</v>
      </c>
      <c r="O314" s="76">
        <v>265871</v>
      </c>
      <c r="P314" s="76">
        <v>137800</v>
      </c>
      <c r="Q314" s="76">
        <v>42057</v>
      </c>
      <c r="R314" s="76">
        <v>0</v>
      </c>
      <c r="S314" s="76">
        <v>9268</v>
      </c>
      <c r="T314" s="76">
        <v>454996</v>
      </c>
      <c r="U314">
        <v>133639</v>
      </c>
      <c r="V314">
        <v>2849</v>
      </c>
      <c r="W314">
        <v>2973</v>
      </c>
      <c r="X314">
        <v>52183</v>
      </c>
      <c r="Y314">
        <v>7131</v>
      </c>
      <c r="AB314">
        <v>46251</v>
      </c>
      <c r="AC314">
        <v>147688</v>
      </c>
      <c r="AD314">
        <v>392714</v>
      </c>
      <c r="AE314" s="1">
        <v>29</v>
      </c>
      <c r="AF314" s="1">
        <v>29</v>
      </c>
      <c r="AG314" s="1">
        <v>2300</v>
      </c>
      <c r="AH314" s="1">
        <v>0</v>
      </c>
      <c r="AI314" s="1">
        <v>2</v>
      </c>
      <c r="AJ314" s="1">
        <v>2</v>
      </c>
      <c r="AK314" s="1">
        <v>112</v>
      </c>
      <c r="AL314" s="1">
        <v>0</v>
      </c>
      <c r="AM314" s="1">
        <v>4</v>
      </c>
      <c r="AN314" s="1">
        <v>4</v>
      </c>
      <c r="AO314" s="1">
        <v>230</v>
      </c>
      <c r="AP314" s="1">
        <v>0</v>
      </c>
      <c r="AQ314" s="1">
        <v>0</v>
      </c>
      <c r="AR314" s="1">
        <v>0</v>
      </c>
      <c r="AS314" s="1">
        <v>0</v>
      </c>
      <c r="AT314" s="1">
        <v>0</v>
      </c>
      <c r="AU314" s="1">
        <v>0</v>
      </c>
      <c r="AV314" s="1">
        <v>0</v>
      </c>
      <c r="AW314" s="1">
        <v>0</v>
      </c>
      <c r="AX314" s="1">
        <v>0</v>
      </c>
      <c r="AY314" s="1">
        <v>0</v>
      </c>
      <c r="AZ314" s="1">
        <v>0</v>
      </c>
      <c r="BA314" s="1">
        <v>0</v>
      </c>
      <c r="BB314" s="1">
        <v>0</v>
      </c>
      <c r="BC314" s="3">
        <v>6</v>
      </c>
      <c r="BD314" s="3">
        <v>6</v>
      </c>
      <c r="BE314" s="3">
        <v>342</v>
      </c>
      <c r="BF314" s="3">
        <v>0</v>
      </c>
      <c r="BG314" s="241">
        <v>0</v>
      </c>
      <c r="BH314" s="242">
        <v>0</v>
      </c>
      <c r="BI314" s="242">
        <v>0</v>
      </c>
      <c r="BJ314" s="243">
        <v>0</v>
      </c>
      <c r="BK314">
        <v>2</v>
      </c>
      <c r="BL314">
        <v>414</v>
      </c>
      <c r="BM314">
        <v>1478</v>
      </c>
      <c r="BN314">
        <v>854358</v>
      </c>
      <c r="BO314">
        <v>0</v>
      </c>
      <c r="BP314">
        <v>0</v>
      </c>
      <c r="BQ314">
        <v>0</v>
      </c>
      <c r="BR314">
        <v>0</v>
      </c>
      <c r="BS314">
        <v>1</v>
      </c>
      <c r="BT314">
        <v>363</v>
      </c>
      <c r="BU314">
        <v>0</v>
      </c>
      <c r="BV314">
        <v>122156</v>
      </c>
      <c r="BW314">
        <v>0</v>
      </c>
      <c r="BX314">
        <v>0</v>
      </c>
      <c r="BY314">
        <v>0</v>
      </c>
      <c r="BZ314">
        <v>0</v>
      </c>
      <c r="CA314">
        <v>0</v>
      </c>
      <c r="CB314">
        <v>0</v>
      </c>
      <c r="CC314">
        <v>0</v>
      </c>
      <c r="CD314">
        <v>0</v>
      </c>
      <c r="CE314">
        <v>0</v>
      </c>
      <c r="CF314">
        <v>0</v>
      </c>
      <c r="CG314">
        <v>0</v>
      </c>
      <c r="CH314">
        <v>0</v>
      </c>
      <c r="CI314" s="244">
        <v>1</v>
      </c>
      <c r="CJ314" s="244">
        <v>363</v>
      </c>
      <c r="CK314" s="244">
        <v>0</v>
      </c>
      <c r="CL314" s="244">
        <v>122156</v>
      </c>
      <c r="CM314" s="241">
        <v>0</v>
      </c>
      <c r="CN314" s="242">
        <v>0</v>
      </c>
      <c r="CO314" s="242">
        <v>0</v>
      </c>
      <c r="CP314" s="243">
        <v>0</v>
      </c>
      <c r="CQ314" s="1">
        <v>0</v>
      </c>
      <c r="CR314" s="1">
        <v>0</v>
      </c>
      <c r="CS314" s="1">
        <v>0</v>
      </c>
      <c r="CT314" s="1">
        <v>0</v>
      </c>
      <c r="CU314" s="1">
        <v>0</v>
      </c>
      <c r="CV314" s="1">
        <v>0</v>
      </c>
      <c r="CW314" s="1">
        <v>0</v>
      </c>
      <c r="CX314" s="1">
        <v>0</v>
      </c>
      <c r="CY314" s="1">
        <v>0</v>
      </c>
      <c r="CZ314" s="1">
        <v>0</v>
      </c>
      <c r="DA314" s="1">
        <v>0</v>
      </c>
      <c r="DB314" s="1">
        <v>0</v>
      </c>
      <c r="DC314" s="1">
        <v>0</v>
      </c>
      <c r="DD314" s="1">
        <v>0</v>
      </c>
      <c r="DE314" s="1">
        <v>0</v>
      </c>
      <c r="DF314" s="1">
        <v>0</v>
      </c>
      <c r="DG314" s="1">
        <v>0</v>
      </c>
      <c r="DH314" s="1">
        <v>0</v>
      </c>
      <c r="DI314" s="1">
        <v>0</v>
      </c>
      <c r="DJ314" s="1">
        <v>0</v>
      </c>
      <c r="DK314" s="1">
        <v>0</v>
      </c>
      <c r="DL314" s="1">
        <v>0</v>
      </c>
      <c r="DM314" s="1">
        <v>0</v>
      </c>
      <c r="DN314" s="1">
        <v>0</v>
      </c>
      <c r="DO314" s="244">
        <v>0</v>
      </c>
      <c r="DP314" s="244">
        <v>0</v>
      </c>
      <c r="DQ314" s="244">
        <v>0</v>
      </c>
      <c r="DR314" s="244">
        <v>0</v>
      </c>
      <c r="DS314" s="241">
        <v>0</v>
      </c>
      <c r="DT314" s="242">
        <v>0</v>
      </c>
      <c r="DU314" s="242">
        <v>0</v>
      </c>
      <c r="DV314" s="243">
        <v>0</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s="244">
        <v>0</v>
      </c>
      <c r="EV314" s="244">
        <v>0</v>
      </c>
      <c r="EW314" s="244">
        <v>0</v>
      </c>
      <c r="EX314" s="244">
        <v>0</v>
      </c>
      <c r="EY314" s="241">
        <v>0</v>
      </c>
      <c r="EZ314" s="242">
        <v>0</v>
      </c>
      <c r="FA314" s="242">
        <v>0</v>
      </c>
      <c r="FB314" s="243">
        <v>0</v>
      </c>
      <c r="FC314">
        <v>0</v>
      </c>
      <c r="FD314">
        <v>0</v>
      </c>
      <c r="FE314">
        <v>0</v>
      </c>
      <c r="FF314">
        <v>0</v>
      </c>
      <c r="FG314">
        <v>0</v>
      </c>
      <c r="FH314">
        <v>0</v>
      </c>
      <c r="FI314">
        <v>0</v>
      </c>
      <c r="FJ314">
        <v>0</v>
      </c>
      <c r="FK314">
        <v>0</v>
      </c>
      <c r="FL314">
        <v>0</v>
      </c>
      <c r="FM314">
        <v>0</v>
      </c>
      <c r="FN314">
        <v>0</v>
      </c>
      <c r="FO314">
        <v>0</v>
      </c>
      <c r="FP314">
        <v>0</v>
      </c>
      <c r="FQ314">
        <v>0</v>
      </c>
      <c r="FR314">
        <v>0</v>
      </c>
      <c r="FS314">
        <v>1</v>
      </c>
      <c r="FT314">
        <v>3739</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0</v>
      </c>
      <c r="GO314">
        <v>0</v>
      </c>
      <c r="GP314">
        <v>0</v>
      </c>
      <c r="GQ314">
        <v>0</v>
      </c>
      <c r="GR314">
        <v>0</v>
      </c>
      <c r="GS314">
        <v>0</v>
      </c>
      <c r="GT314">
        <v>0</v>
      </c>
      <c r="GU314">
        <v>0</v>
      </c>
      <c r="GV314">
        <v>0</v>
      </c>
      <c r="GW314">
        <v>0</v>
      </c>
      <c r="GX314">
        <v>0</v>
      </c>
      <c r="GY314">
        <v>3</v>
      </c>
      <c r="GZ314">
        <v>0</v>
      </c>
      <c r="HA314">
        <v>0</v>
      </c>
      <c r="HB314">
        <v>0</v>
      </c>
      <c r="HC314">
        <v>0</v>
      </c>
      <c r="HD314">
        <v>0</v>
      </c>
      <c r="HE314">
        <v>0</v>
      </c>
      <c r="HF314">
        <v>0</v>
      </c>
      <c r="HG314">
        <v>0</v>
      </c>
      <c r="HH314">
        <v>0</v>
      </c>
      <c r="HI314">
        <v>0</v>
      </c>
      <c r="HJ314">
        <v>0</v>
      </c>
      <c r="HK314">
        <v>0</v>
      </c>
      <c r="HL314">
        <v>5</v>
      </c>
      <c r="HM314">
        <v>1</v>
      </c>
      <c r="HN314">
        <v>0</v>
      </c>
      <c r="HO314">
        <v>0</v>
      </c>
      <c r="HP314">
        <v>0</v>
      </c>
      <c r="HQ314" s="139">
        <v>2</v>
      </c>
      <c r="HR314" s="140">
        <v>1</v>
      </c>
      <c r="HS314" s="140">
        <v>0</v>
      </c>
      <c r="HT314" s="140">
        <v>0</v>
      </c>
      <c r="HU314" s="140">
        <v>0</v>
      </c>
      <c r="HV314" s="139">
        <v>0</v>
      </c>
      <c r="HW314" s="140">
        <v>0</v>
      </c>
      <c r="HX314" s="140">
        <v>0</v>
      </c>
      <c r="HY314" s="140">
        <v>0</v>
      </c>
      <c r="HZ314" s="140">
        <v>0</v>
      </c>
      <c r="IA314" s="139">
        <v>0</v>
      </c>
      <c r="IB314" s="140">
        <v>0</v>
      </c>
      <c r="IC314" s="140">
        <v>0</v>
      </c>
      <c r="ID314" s="140">
        <v>0</v>
      </c>
      <c r="IE314" s="140">
        <v>0</v>
      </c>
      <c r="IF314" s="139">
        <v>7</v>
      </c>
      <c r="IG314" s="140">
        <v>2</v>
      </c>
      <c r="IH314" s="140">
        <v>0</v>
      </c>
      <c r="II314" s="140">
        <v>0</v>
      </c>
      <c r="IJ314" s="140">
        <v>0</v>
      </c>
      <c r="IK314" s="140">
        <v>0</v>
      </c>
      <c r="IL314" s="140">
        <v>0</v>
      </c>
      <c r="IM314" s="140">
        <v>0</v>
      </c>
      <c r="IN314" s="139">
        <v>0</v>
      </c>
      <c r="IO314" s="140">
        <v>3</v>
      </c>
      <c r="IP314" s="140">
        <v>0</v>
      </c>
      <c r="IQ314" s="140">
        <v>0</v>
      </c>
      <c r="IR314" s="141">
        <v>3</v>
      </c>
      <c r="IS314" s="139">
        <v>1</v>
      </c>
      <c r="IT314" s="141">
        <v>1</v>
      </c>
      <c r="IU314" s="141">
        <v>6</v>
      </c>
      <c r="IV314" s="141">
        <v>3</v>
      </c>
      <c r="IW314" s="180">
        <v>9</v>
      </c>
      <c r="IX314" s="182">
        <v>0.1111111111111111</v>
      </c>
      <c r="IY314" s="182">
        <v>0.44444444444444442</v>
      </c>
      <c r="IZ314" s="183">
        <v>0</v>
      </c>
      <c r="JA314" s="140">
        <v>0</v>
      </c>
      <c r="JB314" s="140">
        <v>0</v>
      </c>
      <c r="JC314" s="1" t="s">
        <v>427</v>
      </c>
      <c r="JD314" s="1" t="s">
        <v>427</v>
      </c>
      <c r="JE314" s="1" t="s">
        <v>427</v>
      </c>
      <c r="JF314" s="1" t="s">
        <v>427</v>
      </c>
      <c r="JG314" s="1">
        <v>0</v>
      </c>
      <c r="JH314" s="1">
        <v>0</v>
      </c>
      <c r="JI314" s="284"/>
      <c r="JM314" s="261"/>
      <c r="JN314" s="262"/>
      <c r="JO314" s="284"/>
      <c r="JP314" s="284"/>
    </row>
    <row r="315" spans="1:276" x14ac:dyDescent="0.25">
      <c r="A315" s="2">
        <f>IF(OR('Table 1'!$L$2="All Regions",'Table 1'!$L$2=" "), 1,IF('Table 1'!$L$2='DATA TEMPLATE 1617'!L315,1,0))</f>
        <v>1</v>
      </c>
      <c r="B315" s="2">
        <f>IF(OR('Table 1'!$L$3="All Disciplines",'Table 1'!$L$3=" "), 1,IF('Table 1'!$L$3='DATA TEMPLATE 1617'!M315,1,0))</f>
        <v>1</v>
      </c>
      <c r="C315" s="2">
        <f>IF(OR('Table 1'!$L$4="All Organisations",'Table 1'!$L$4=" "), 1,IF('Table 1'!$L$4='DATA TEMPLATE 1617'!N315,1,0))</f>
        <v>1</v>
      </c>
      <c r="D315" s="2">
        <f t="shared" si="13"/>
        <v>3</v>
      </c>
      <c r="E315" s="236">
        <f>IF('Table 2'!$L$2="All Diverse Led",$IZ315,IF('Table 2'!$L$2='DATA TEMPLATE 1617'!JG315,4,0))</f>
        <v>0</v>
      </c>
      <c r="F315" s="236">
        <f>IF('Table 2'!$L$2="All Diverse Led",$IZ315,IF('Table 2'!$L$2='DATA TEMPLATE 1617'!JH315,4,0))</f>
        <v>0</v>
      </c>
      <c r="G315" s="237">
        <f t="shared" ref="G315:G377" si="14">SUM(E315:F315)</f>
        <v>0</v>
      </c>
      <c r="H315" s="1" t="s">
        <v>471</v>
      </c>
      <c r="I315" s="1">
        <v>0</v>
      </c>
      <c r="J315" s="1" t="b">
        <v>0</v>
      </c>
      <c r="K315" s="284">
        <v>313</v>
      </c>
      <c r="L315" t="s">
        <v>448</v>
      </c>
      <c r="M315" t="s">
        <v>436</v>
      </c>
      <c r="N315" s="323" t="s">
        <v>459</v>
      </c>
      <c r="O315" s="76">
        <v>3958</v>
      </c>
      <c r="P315" s="76">
        <v>483191</v>
      </c>
      <c r="Q315" s="76">
        <v>38301</v>
      </c>
      <c r="R315" s="76">
        <v>0</v>
      </c>
      <c r="S315" s="76">
        <v>251727</v>
      </c>
      <c r="T315" s="76">
        <v>777177</v>
      </c>
      <c r="U315">
        <v>406114</v>
      </c>
      <c r="V315">
        <v>120760</v>
      </c>
      <c r="W315">
        <v>80814</v>
      </c>
      <c r="X315">
        <v>37508</v>
      </c>
      <c r="Y315">
        <v>0</v>
      </c>
      <c r="AB315">
        <v>119651</v>
      </c>
      <c r="AC315">
        <v>4398</v>
      </c>
      <c r="AD315">
        <v>769245</v>
      </c>
      <c r="AE315" s="1">
        <v>12</v>
      </c>
      <c r="AF315" s="1">
        <v>12</v>
      </c>
      <c r="AG315" s="1">
        <v>648</v>
      </c>
      <c r="AH315" s="1">
        <v>0</v>
      </c>
      <c r="AI315" s="1">
        <v>0</v>
      </c>
      <c r="AJ315" s="1">
        <v>0</v>
      </c>
      <c r="AK315" s="1">
        <v>0</v>
      </c>
      <c r="AL315" s="1">
        <v>0</v>
      </c>
      <c r="AM315" s="1">
        <v>0</v>
      </c>
      <c r="AN315" s="1">
        <v>0</v>
      </c>
      <c r="AO315" s="1">
        <v>0</v>
      </c>
      <c r="AP315" s="1">
        <v>0</v>
      </c>
      <c r="AQ315" s="1">
        <v>0</v>
      </c>
      <c r="AR315" s="1">
        <v>0</v>
      </c>
      <c r="AS315" s="1">
        <v>0</v>
      </c>
      <c r="AT315" s="1">
        <v>0</v>
      </c>
      <c r="AU315" s="1">
        <v>0</v>
      </c>
      <c r="AV315" s="1">
        <v>0</v>
      </c>
      <c r="AW315" s="1">
        <v>0</v>
      </c>
      <c r="AX315" s="1">
        <v>0</v>
      </c>
      <c r="AY315" s="1">
        <v>0</v>
      </c>
      <c r="AZ315" s="1">
        <v>0</v>
      </c>
      <c r="BA315" s="1">
        <v>0</v>
      </c>
      <c r="BB315" s="1">
        <v>0</v>
      </c>
      <c r="BC315" s="3">
        <v>0</v>
      </c>
      <c r="BD315" s="3">
        <v>0</v>
      </c>
      <c r="BE315" s="3">
        <v>0</v>
      </c>
      <c r="BF315" s="3">
        <v>0</v>
      </c>
      <c r="BG315" s="241">
        <v>0</v>
      </c>
      <c r="BH315" s="242">
        <v>0</v>
      </c>
      <c r="BI315" s="242">
        <v>0</v>
      </c>
      <c r="BJ315" s="243">
        <v>0</v>
      </c>
      <c r="BK315">
        <v>2</v>
      </c>
      <c r="BL315">
        <v>104</v>
      </c>
      <c r="BM315">
        <v>16436</v>
      </c>
      <c r="BN315">
        <v>2000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s="244">
        <v>0</v>
      </c>
      <c r="CJ315" s="244">
        <v>0</v>
      </c>
      <c r="CK315" s="244">
        <v>0</v>
      </c>
      <c r="CL315" s="244">
        <v>0</v>
      </c>
      <c r="CM315" s="241">
        <v>0</v>
      </c>
      <c r="CN315" s="242">
        <v>0</v>
      </c>
      <c r="CO315" s="242">
        <v>0</v>
      </c>
      <c r="CP315" s="243">
        <v>0</v>
      </c>
      <c r="CQ315" s="1">
        <v>0</v>
      </c>
      <c r="CR315" s="1">
        <v>0</v>
      </c>
      <c r="CS315" s="1">
        <v>0</v>
      </c>
      <c r="CT315" s="1">
        <v>0</v>
      </c>
      <c r="CU315" s="1">
        <v>0</v>
      </c>
      <c r="CV315" s="1">
        <v>0</v>
      </c>
      <c r="CW315" s="1">
        <v>0</v>
      </c>
      <c r="CX315" s="1">
        <v>0</v>
      </c>
      <c r="CY315" s="1">
        <v>0</v>
      </c>
      <c r="CZ315" s="1">
        <v>0</v>
      </c>
      <c r="DA315" s="1">
        <v>0</v>
      </c>
      <c r="DB315" s="1">
        <v>0</v>
      </c>
      <c r="DC315" s="1">
        <v>0</v>
      </c>
      <c r="DD315" s="1">
        <v>0</v>
      </c>
      <c r="DE315" s="1">
        <v>0</v>
      </c>
      <c r="DF315" s="1">
        <v>0</v>
      </c>
      <c r="DG315" s="1">
        <v>0</v>
      </c>
      <c r="DH315" s="1">
        <v>0</v>
      </c>
      <c r="DI315" s="1">
        <v>0</v>
      </c>
      <c r="DJ315" s="1">
        <v>0</v>
      </c>
      <c r="DK315" s="1">
        <v>0</v>
      </c>
      <c r="DL315" s="1">
        <v>0</v>
      </c>
      <c r="DM315" s="1">
        <v>0</v>
      </c>
      <c r="DN315" s="1">
        <v>0</v>
      </c>
      <c r="DO315" s="244">
        <v>0</v>
      </c>
      <c r="DP315" s="244">
        <v>0</v>
      </c>
      <c r="DQ315" s="244">
        <v>0</v>
      </c>
      <c r="DR315" s="244">
        <v>0</v>
      </c>
      <c r="DS315" s="241">
        <v>0</v>
      </c>
      <c r="DT315" s="242">
        <v>0</v>
      </c>
      <c r="DU315" s="242">
        <v>0</v>
      </c>
      <c r="DV315" s="243">
        <v>0</v>
      </c>
      <c r="DW315">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s="244">
        <v>0</v>
      </c>
      <c r="EV315" s="244">
        <v>0</v>
      </c>
      <c r="EW315" s="244">
        <v>0</v>
      </c>
      <c r="EX315" s="244">
        <v>0</v>
      </c>
      <c r="EY315" s="241">
        <v>0</v>
      </c>
      <c r="EZ315" s="242">
        <v>0</v>
      </c>
      <c r="FA315" s="242">
        <v>0</v>
      </c>
      <c r="FB315" s="243">
        <v>0</v>
      </c>
      <c r="FC315">
        <v>0</v>
      </c>
      <c r="FD315">
        <v>0</v>
      </c>
      <c r="FE315">
        <v>0</v>
      </c>
      <c r="FF315">
        <v>0</v>
      </c>
      <c r="FG315">
        <v>0</v>
      </c>
      <c r="FH315">
        <v>0</v>
      </c>
      <c r="FI315">
        <v>0</v>
      </c>
      <c r="FJ315">
        <v>0</v>
      </c>
      <c r="FK315">
        <v>0</v>
      </c>
      <c r="FL315">
        <v>0</v>
      </c>
      <c r="FM315">
        <v>0</v>
      </c>
      <c r="FN315">
        <v>0</v>
      </c>
      <c r="FO315">
        <v>0</v>
      </c>
      <c r="FP315">
        <v>0</v>
      </c>
      <c r="FQ315">
        <v>0</v>
      </c>
      <c r="FR315">
        <v>0</v>
      </c>
      <c r="FS315">
        <v>0</v>
      </c>
      <c r="FT315">
        <v>0</v>
      </c>
      <c r="FU315">
        <v>0</v>
      </c>
      <c r="FV315">
        <v>0</v>
      </c>
      <c r="FW315">
        <v>0</v>
      </c>
      <c r="FX315">
        <v>0</v>
      </c>
      <c r="FY315">
        <v>0</v>
      </c>
      <c r="FZ315">
        <v>0</v>
      </c>
      <c r="GA315">
        <v>0</v>
      </c>
      <c r="GB315">
        <v>0</v>
      </c>
      <c r="GC315">
        <v>0</v>
      </c>
      <c r="GD315">
        <v>0</v>
      </c>
      <c r="GE315">
        <v>0</v>
      </c>
      <c r="GF315">
        <v>0</v>
      </c>
      <c r="GG315">
        <v>0</v>
      </c>
      <c r="GH315">
        <v>0</v>
      </c>
      <c r="GI315">
        <v>0</v>
      </c>
      <c r="GJ315">
        <v>0</v>
      </c>
      <c r="GK315">
        <v>0</v>
      </c>
      <c r="GL315">
        <v>0</v>
      </c>
      <c r="GM315">
        <v>0</v>
      </c>
      <c r="GN315">
        <v>0</v>
      </c>
      <c r="GO315">
        <v>0</v>
      </c>
      <c r="GP315">
        <v>0</v>
      </c>
      <c r="GQ315">
        <v>0</v>
      </c>
      <c r="GR315">
        <v>0</v>
      </c>
      <c r="GS315">
        <v>0</v>
      </c>
      <c r="GT315">
        <v>0</v>
      </c>
      <c r="GU315">
        <v>0</v>
      </c>
      <c r="GV315">
        <v>0</v>
      </c>
      <c r="GW315">
        <v>0</v>
      </c>
      <c r="GX315">
        <v>0</v>
      </c>
      <c r="GY315">
        <v>0</v>
      </c>
      <c r="GZ315">
        <v>0</v>
      </c>
      <c r="HA315">
        <v>0</v>
      </c>
      <c r="HB315">
        <v>0</v>
      </c>
      <c r="HC315">
        <v>0</v>
      </c>
      <c r="HD315">
        <v>0</v>
      </c>
      <c r="HE315">
        <v>0</v>
      </c>
      <c r="HF315">
        <v>0</v>
      </c>
      <c r="HG315">
        <v>0</v>
      </c>
      <c r="HH315">
        <v>0</v>
      </c>
      <c r="HI315">
        <v>0</v>
      </c>
      <c r="HJ315">
        <v>0</v>
      </c>
      <c r="HK315">
        <v>0</v>
      </c>
      <c r="HL315">
        <v>8</v>
      </c>
      <c r="HM315">
        <v>5</v>
      </c>
      <c r="HN315">
        <v>0</v>
      </c>
      <c r="HO315">
        <v>0</v>
      </c>
      <c r="HP315">
        <v>6</v>
      </c>
      <c r="HQ315" s="139">
        <v>0</v>
      </c>
      <c r="HR315" s="140">
        <v>0</v>
      </c>
      <c r="HS315" s="140">
        <v>0</v>
      </c>
      <c r="HT315" s="140">
        <v>0</v>
      </c>
      <c r="HU315" s="140">
        <v>0</v>
      </c>
      <c r="HV315" s="139">
        <v>0</v>
      </c>
      <c r="HW315" s="140">
        <v>0</v>
      </c>
      <c r="HX315" s="140">
        <v>0</v>
      </c>
      <c r="HY315" s="140">
        <v>0</v>
      </c>
      <c r="HZ315" s="140">
        <v>0</v>
      </c>
      <c r="IA315" s="139">
        <v>0</v>
      </c>
      <c r="IB315" s="140">
        <v>0</v>
      </c>
      <c r="IC315" s="140">
        <v>0</v>
      </c>
      <c r="ID315" s="140">
        <v>0</v>
      </c>
      <c r="IE315" s="140">
        <v>0</v>
      </c>
      <c r="IF315" s="139">
        <v>8</v>
      </c>
      <c r="IG315" s="140">
        <v>5</v>
      </c>
      <c r="IH315" s="140">
        <v>0</v>
      </c>
      <c r="II315" s="140">
        <v>0</v>
      </c>
      <c r="IJ315" s="140">
        <v>6</v>
      </c>
      <c r="IK315" s="140">
        <v>0</v>
      </c>
      <c r="IL315" s="140">
        <v>0</v>
      </c>
      <c r="IM315" s="140">
        <v>0</v>
      </c>
      <c r="IN315" s="139">
        <v>0</v>
      </c>
      <c r="IO315" s="140">
        <v>0</v>
      </c>
      <c r="IP315" s="140">
        <v>0</v>
      </c>
      <c r="IQ315" s="140">
        <v>0</v>
      </c>
      <c r="IR315" s="141">
        <v>0</v>
      </c>
      <c r="IS315" s="139">
        <v>0</v>
      </c>
      <c r="IT315" s="141">
        <v>0</v>
      </c>
      <c r="IU315" s="141">
        <v>19</v>
      </c>
      <c r="IV315" s="141">
        <v>0</v>
      </c>
      <c r="IW315" s="180">
        <v>19</v>
      </c>
      <c r="IX315" s="182">
        <v>0</v>
      </c>
      <c r="IY315" s="182">
        <v>0</v>
      </c>
      <c r="IZ315" s="183">
        <v>0</v>
      </c>
      <c r="JA315" s="140">
        <v>0</v>
      </c>
      <c r="JB315" s="140">
        <v>0</v>
      </c>
      <c r="JC315" s="1" t="s">
        <v>427</v>
      </c>
      <c r="JD315" s="1" t="s">
        <v>427</v>
      </c>
      <c r="JE315" s="1" t="s">
        <v>427</v>
      </c>
      <c r="JF315" s="1" t="s">
        <v>427</v>
      </c>
      <c r="JG315" s="1">
        <v>0</v>
      </c>
      <c r="JH315" s="1">
        <v>0</v>
      </c>
      <c r="JI315" s="284"/>
      <c r="JM315" s="261"/>
      <c r="JN315" s="262"/>
      <c r="JO315" s="284"/>
      <c r="JP315" s="284"/>
    </row>
    <row r="316" spans="1:276" x14ac:dyDescent="0.25">
      <c r="A316" s="2">
        <f>IF(OR('Table 1'!$L$2="All Regions",'Table 1'!$L$2=" "), 1,IF('Table 1'!$L$2='DATA TEMPLATE 1617'!L316,1,0))</f>
        <v>1</v>
      </c>
      <c r="B316" s="2">
        <f>IF(OR('Table 1'!$L$3="All Disciplines",'Table 1'!$L$3=" "), 1,IF('Table 1'!$L$3='DATA TEMPLATE 1617'!M316,1,0))</f>
        <v>1</v>
      </c>
      <c r="C316" s="2">
        <f>IF(OR('Table 1'!$L$4="All Organisations",'Table 1'!$L$4=" "), 1,IF('Table 1'!$L$4='DATA TEMPLATE 1617'!N316,1,0))</f>
        <v>1</v>
      </c>
      <c r="D316" s="2">
        <f t="shared" si="13"/>
        <v>3</v>
      </c>
      <c r="E316" s="236">
        <f>IF('Table 2'!$L$2="All Diverse Led",$IZ316,IF('Table 2'!$L$2='DATA TEMPLATE 1617'!JG316,4,0))</f>
        <v>2</v>
      </c>
      <c r="F316" s="236">
        <f>IF('Table 2'!$L$2="All Diverse Led",$IZ316,IF('Table 2'!$L$2='DATA TEMPLATE 1617'!JH316,4,0))</f>
        <v>2</v>
      </c>
      <c r="G316" s="237">
        <f t="shared" si="14"/>
        <v>4</v>
      </c>
      <c r="H316" s="1" t="s">
        <v>471</v>
      </c>
      <c r="I316" s="1">
        <v>0</v>
      </c>
      <c r="J316" s="1" t="b">
        <v>0</v>
      </c>
      <c r="K316" s="284">
        <v>314</v>
      </c>
      <c r="L316" t="s">
        <v>448</v>
      </c>
      <c r="M316" t="s">
        <v>437</v>
      </c>
      <c r="N316" s="323" t="s">
        <v>458</v>
      </c>
      <c r="O316" s="76">
        <v>23981</v>
      </c>
      <c r="P316" s="76">
        <v>95827</v>
      </c>
      <c r="Q316" s="76">
        <v>8330</v>
      </c>
      <c r="R316" s="76">
        <v>33731</v>
      </c>
      <c r="S316" s="76">
        <v>0</v>
      </c>
      <c r="T316" s="76">
        <v>161869</v>
      </c>
      <c r="U316">
        <v>116816</v>
      </c>
      <c r="V316">
        <v>11554</v>
      </c>
      <c r="W316">
        <v>19824</v>
      </c>
      <c r="X316">
        <v>0</v>
      </c>
      <c r="Y316">
        <v>1298</v>
      </c>
      <c r="AB316">
        <v>27825</v>
      </c>
      <c r="AC316">
        <v>921</v>
      </c>
      <c r="AD316">
        <v>178238</v>
      </c>
      <c r="AE316" s="1">
        <v>0</v>
      </c>
      <c r="AF316" s="1">
        <v>0</v>
      </c>
      <c r="AG316" s="1">
        <v>0</v>
      </c>
      <c r="AH316" s="1">
        <v>0</v>
      </c>
      <c r="AI316" s="1">
        <v>0</v>
      </c>
      <c r="AJ316" s="1">
        <v>0</v>
      </c>
      <c r="AK316" s="1">
        <v>0</v>
      </c>
      <c r="AL316" s="1">
        <v>0</v>
      </c>
      <c r="AM316" s="1">
        <v>0</v>
      </c>
      <c r="AN316" s="1">
        <v>0</v>
      </c>
      <c r="AO316" s="1">
        <v>0</v>
      </c>
      <c r="AP316" s="1">
        <v>0</v>
      </c>
      <c r="AQ316" s="1">
        <v>0</v>
      </c>
      <c r="AR316" s="1">
        <v>0</v>
      </c>
      <c r="AS316" s="1">
        <v>0</v>
      </c>
      <c r="AT316" s="1">
        <v>0</v>
      </c>
      <c r="AU316" s="1">
        <v>0</v>
      </c>
      <c r="AV316" s="1">
        <v>0</v>
      </c>
      <c r="AW316" s="1">
        <v>0</v>
      </c>
      <c r="AX316" s="1">
        <v>0</v>
      </c>
      <c r="AY316" s="1">
        <v>0</v>
      </c>
      <c r="AZ316" s="1">
        <v>0</v>
      </c>
      <c r="BA316" s="1">
        <v>0</v>
      </c>
      <c r="BB316" s="1">
        <v>0</v>
      </c>
      <c r="BC316" s="3">
        <v>0</v>
      </c>
      <c r="BD316" s="3">
        <v>0</v>
      </c>
      <c r="BE316" s="3">
        <v>0</v>
      </c>
      <c r="BF316" s="3">
        <v>0</v>
      </c>
      <c r="BG316" s="241">
        <v>0</v>
      </c>
      <c r="BH316" s="242">
        <v>0</v>
      </c>
      <c r="BI316" s="242">
        <v>0</v>
      </c>
      <c r="BJ316" s="243">
        <v>0</v>
      </c>
      <c r="BK316">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s="244">
        <v>0</v>
      </c>
      <c r="CJ316" s="244">
        <v>0</v>
      </c>
      <c r="CK316" s="244">
        <v>0</v>
      </c>
      <c r="CL316" s="244">
        <v>0</v>
      </c>
      <c r="CM316" s="241">
        <v>0</v>
      </c>
      <c r="CN316" s="242">
        <v>0</v>
      </c>
      <c r="CO316" s="242">
        <v>0</v>
      </c>
      <c r="CP316" s="243">
        <v>0</v>
      </c>
      <c r="CQ316" s="1">
        <v>0</v>
      </c>
      <c r="CR316" s="1">
        <v>0</v>
      </c>
      <c r="CS316" s="1">
        <v>0</v>
      </c>
      <c r="CT316" s="1">
        <v>0</v>
      </c>
      <c r="CU316" s="1">
        <v>0</v>
      </c>
      <c r="CV316" s="1">
        <v>0</v>
      </c>
      <c r="CW316" s="1">
        <v>0</v>
      </c>
      <c r="CX316" s="1">
        <v>0</v>
      </c>
      <c r="CY316" s="1">
        <v>0</v>
      </c>
      <c r="CZ316" s="1">
        <v>0</v>
      </c>
      <c r="DA316" s="1">
        <v>0</v>
      </c>
      <c r="DB316" s="1">
        <v>0</v>
      </c>
      <c r="DC316" s="1">
        <v>0</v>
      </c>
      <c r="DD316" s="1">
        <v>0</v>
      </c>
      <c r="DE316" s="1">
        <v>0</v>
      </c>
      <c r="DF316" s="1">
        <v>0</v>
      </c>
      <c r="DG316" s="1">
        <v>0</v>
      </c>
      <c r="DH316" s="1">
        <v>0</v>
      </c>
      <c r="DI316" s="1">
        <v>0</v>
      </c>
      <c r="DJ316" s="1">
        <v>0</v>
      </c>
      <c r="DK316" s="1">
        <v>0</v>
      </c>
      <c r="DL316" s="1">
        <v>0</v>
      </c>
      <c r="DM316" s="1">
        <v>0</v>
      </c>
      <c r="DN316" s="1">
        <v>0</v>
      </c>
      <c r="DO316" s="244">
        <v>0</v>
      </c>
      <c r="DP316" s="244">
        <v>0</v>
      </c>
      <c r="DQ316" s="244">
        <v>0</v>
      </c>
      <c r="DR316" s="244">
        <v>0</v>
      </c>
      <c r="DS316" s="241">
        <v>0</v>
      </c>
      <c r="DT316" s="242">
        <v>0</v>
      </c>
      <c r="DU316" s="242">
        <v>0</v>
      </c>
      <c r="DV316" s="243">
        <v>0</v>
      </c>
      <c r="DW316">
        <v>1</v>
      </c>
      <c r="DX316">
        <v>1</v>
      </c>
      <c r="DY316">
        <v>0</v>
      </c>
      <c r="DZ316">
        <v>25000</v>
      </c>
      <c r="EA316">
        <v>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s="244">
        <v>0</v>
      </c>
      <c r="EV316" s="244">
        <v>0</v>
      </c>
      <c r="EW316" s="244">
        <v>0</v>
      </c>
      <c r="EX316" s="244">
        <v>0</v>
      </c>
      <c r="EY316" s="241">
        <v>0</v>
      </c>
      <c r="EZ316" s="242">
        <v>0</v>
      </c>
      <c r="FA316" s="242">
        <v>0</v>
      </c>
      <c r="FB316" s="243">
        <v>0</v>
      </c>
      <c r="FC316">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0</v>
      </c>
      <c r="GO316">
        <v>0</v>
      </c>
      <c r="GP316">
        <v>0</v>
      </c>
      <c r="GQ316">
        <v>0</v>
      </c>
      <c r="GR316">
        <v>0</v>
      </c>
      <c r="GS316">
        <v>0</v>
      </c>
      <c r="GT316">
        <v>0</v>
      </c>
      <c r="GU316">
        <v>0</v>
      </c>
      <c r="GV316">
        <v>0</v>
      </c>
      <c r="GW316">
        <v>0</v>
      </c>
      <c r="GX316">
        <v>0</v>
      </c>
      <c r="GY316">
        <v>0</v>
      </c>
      <c r="GZ316">
        <v>0</v>
      </c>
      <c r="HA316">
        <v>0</v>
      </c>
      <c r="HB316">
        <v>0</v>
      </c>
      <c r="HC316">
        <v>0</v>
      </c>
      <c r="HD316">
        <v>0</v>
      </c>
      <c r="HE316">
        <v>0</v>
      </c>
      <c r="HF316">
        <v>0</v>
      </c>
      <c r="HG316">
        <v>0</v>
      </c>
      <c r="HH316">
        <v>0</v>
      </c>
      <c r="HI316">
        <v>0</v>
      </c>
      <c r="HJ316">
        <v>0</v>
      </c>
      <c r="HK316">
        <v>0</v>
      </c>
      <c r="HL316">
        <v>5</v>
      </c>
      <c r="HM316">
        <v>4</v>
      </c>
      <c r="HN316">
        <v>0</v>
      </c>
      <c r="HO316">
        <v>0</v>
      </c>
      <c r="HP316">
        <v>0</v>
      </c>
      <c r="HQ316" s="139">
        <v>0</v>
      </c>
      <c r="HR316" s="140">
        <v>1</v>
      </c>
      <c r="HS316" s="140">
        <v>0</v>
      </c>
      <c r="HT316" s="140">
        <v>0</v>
      </c>
      <c r="HU316" s="140">
        <v>0</v>
      </c>
      <c r="HV316" s="139">
        <v>0</v>
      </c>
      <c r="HW316" s="140">
        <v>0</v>
      </c>
      <c r="HX316" s="140">
        <v>0</v>
      </c>
      <c r="HY316" s="140">
        <v>0</v>
      </c>
      <c r="HZ316" s="140">
        <v>0</v>
      </c>
      <c r="IA316" s="139">
        <v>0</v>
      </c>
      <c r="IB316" s="140">
        <v>0</v>
      </c>
      <c r="IC316" s="140">
        <v>0</v>
      </c>
      <c r="ID316" s="140">
        <v>0</v>
      </c>
      <c r="IE316" s="140">
        <v>0</v>
      </c>
      <c r="IF316" s="139">
        <v>5</v>
      </c>
      <c r="IG316" s="140">
        <v>5</v>
      </c>
      <c r="IH316" s="140">
        <v>0</v>
      </c>
      <c r="II316" s="140">
        <v>0</v>
      </c>
      <c r="IJ316" s="140">
        <v>0</v>
      </c>
      <c r="IK316" s="140">
        <v>1</v>
      </c>
      <c r="IL316" s="140">
        <v>0</v>
      </c>
      <c r="IM316" s="140">
        <v>0</v>
      </c>
      <c r="IN316" s="139">
        <v>1</v>
      </c>
      <c r="IO316" s="140">
        <v>0</v>
      </c>
      <c r="IP316" s="140">
        <v>0</v>
      </c>
      <c r="IQ316" s="140">
        <v>0</v>
      </c>
      <c r="IR316" s="141">
        <v>0</v>
      </c>
      <c r="IS316" s="139">
        <v>0</v>
      </c>
      <c r="IT316" s="141">
        <v>9</v>
      </c>
      <c r="IU316" s="141">
        <v>9</v>
      </c>
      <c r="IV316" s="141">
        <v>1</v>
      </c>
      <c r="IW316" s="180">
        <v>10</v>
      </c>
      <c r="IX316" s="182">
        <v>1</v>
      </c>
      <c r="IY316" s="182">
        <v>0</v>
      </c>
      <c r="IZ316" s="183">
        <v>2</v>
      </c>
      <c r="JA316" s="140" t="s">
        <v>541</v>
      </c>
      <c r="JB316" s="140">
        <v>0</v>
      </c>
      <c r="JC316" s="1" t="s">
        <v>426</v>
      </c>
      <c r="JD316" s="1" t="s">
        <v>427</v>
      </c>
      <c r="JE316" s="1" t="s">
        <v>427</v>
      </c>
      <c r="JF316" s="1" t="s">
        <v>427</v>
      </c>
      <c r="JG316" s="140" t="s">
        <v>541</v>
      </c>
      <c r="JH316" s="1">
        <v>0</v>
      </c>
      <c r="JI316" s="284"/>
      <c r="JM316" s="261"/>
      <c r="JN316" s="262"/>
      <c r="JO316" s="284"/>
      <c r="JP316" s="284"/>
    </row>
    <row r="317" spans="1:276" x14ac:dyDescent="0.25">
      <c r="A317" s="2">
        <f>IF(OR('Table 1'!$L$2="All Regions",'Table 1'!$L$2=" "), 1,IF('Table 1'!$L$2='DATA TEMPLATE 1617'!L317,1,0))</f>
        <v>1</v>
      </c>
      <c r="B317" s="2">
        <f>IF(OR('Table 1'!$L$3="All Disciplines",'Table 1'!$L$3=" "), 1,IF('Table 1'!$L$3='DATA TEMPLATE 1617'!M317,1,0))</f>
        <v>1</v>
      </c>
      <c r="C317" s="2">
        <f>IF(OR('Table 1'!$L$4="All Organisations",'Table 1'!$L$4=" "), 1,IF('Table 1'!$L$4='DATA TEMPLATE 1617'!N317,1,0))</f>
        <v>1</v>
      </c>
      <c r="D317" s="2">
        <f t="shared" si="13"/>
        <v>3</v>
      </c>
      <c r="E317" s="236">
        <f>IF('Table 2'!$L$2="All Diverse Led",$IZ317,IF('Table 2'!$L$2='DATA TEMPLATE 1617'!JG317,4,0))</f>
        <v>0</v>
      </c>
      <c r="F317" s="236">
        <f>IF('Table 2'!$L$2="All Diverse Led",$IZ317,IF('Table 2'!$L$2='DATA TEMPLATE 1617'!JH317,4,0))</f>
        <v>0</v>
      </c>
      <c r="G317" s="237">
        <f t="shared" si="14"/>
        <v>0</v>
      </c>
      <c r="H317" s="1" t="s">
        <v>471</v>
      </c>
      <c r="I317" s="1">
        <v>0</v>
      </c>
      <c r="J317" s="1" t="b">
        <v>0</v>
      </c>
      <c r="K317" s="284">
        <v>315</v>
      </c>
      <c r="L317" t="s">
        <v>448</v>
      </c>
      <c r="M317" t="s">
        <v>437</v>
      </c>
      <c r="N317" s="323" t="s">
        <v>460</v>
      </c>
      <c r="O317" s="76">
        <v>1638174</v>
      </c>
      <c r="P317" s="76">
        <v>974349</v>
      </c>
      <c r="Q317" s="76">
        <v>214564</v>
      </c>
      <c r="R317" s="76">
        <v>551276</v>
      </c>
      <c r="S317" s="76">
        <v>0</v>
      </c>
      <c r="T317" s="76">
        <v>3378363</v>
      </c>
      <c r="U317">
        <v>2210088</v>
      </c>
      <c r="V317">
        <v>407749</v>
      </c>
      <c r="W317">
        <v>130273</v>
      </c>
      <c r="X317">
        <v>94424</v>
      </c>
      <c r="Y317">
        <v>101552</v>
      </c>
      <c r="AB317">
        <v>243132</v>
      </c>
      <c r="AC317">
        <v>19021</v>
      </c>
      <c r="AD317">
        <v>3206239</v>
      </c>
      <c r="AE317" s="1">
        <v>317</v>
      </c>
      <c r="AF317" s="1">
        <v>269</v>
      </c>
      <c r="AG317" s="1">
        <v>87941</v>
      </c>
      <c r="AH317" s="1">
        <v>0</v>
      </c>
      <c r="AI317" s="1">
        <v>8</v>
      </c>
      <c r="AJ317" s="1">
        <v>5</v>
      </c>
      <c r="AK317" s="1">
        <v>7784</v>
      </c>
      <c r="AL317" s="1">
        <v>0</v>
      </c>
      <c r="AM317" s="1">
        <v>11</v>
      </c>
      <c r="AN317" s="1">
        <v>10</v>
      </c>
      <c r="AO317" s="1">
        <v>3469</v>
      </c>
      <c r="AP317" s="1">
        <v>0</v>
      </c>
      <c r="AQ317" s="1">
        <v>16</v>
      </c>
      <c r="AR317" s="1">
        <v>14</v>
      </c>
      <c r="AS317" s="1">
        <v>5537</v>
      </c>
      <c r="AT317" s="1">
        <v>0</v>
      </c>
      <c r="AU317" s="1">
        <v>0</v>
      </c>
      <c r="AV317" s="1">
        <v>0</v>
      </c>
      <c r="AW317" s="1">
        <v>0</v>
      </c>
      <c r="AX317" s="1">
        <v>0</v>
      </c>
      <c r="AY317" s="1">
        <v>8</v>
      </c>
      <c r="AZ317" s="1">
        <v>6</v>
      </c>
      <c r="BA317" s="1">
        <v>2254</v>
      </c>
      <c r="BB317" s="1">
        <v>0</v>
      </c>
      <c r="BC317" s="3">
        <v>19</v>
      </c>
      <c r="BD317" s="3">
        <v>15</v>
      </c>
      <c r="BE317" s="3">
        <v>11253</v>
      </c>
      <c r="BF317" s="3">
        <v>0</v>
      </c>
      <c r="BG317" s="241">
        <v>24</v>
      </c>
      <c r="BH317" s="242">
        <v>20</v>
      </c>
      <c r="BI317" s="242">
        <v>7791</v>
      </c>
      <c r="BJ317" s="243">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s="244">
        <v>0</v>
      </c>
      <c r="CJ317" s="244">
        <v>0</v>
      </c>
      <c r="CK317" s="244">
        <v>0</v>
      </c>
      <c r="CL317" s="244">
        <v>0</v>
      </c>
      <c r="CM317" s="241">
        <v>0</v>
      </c>
      <c r="CN317" s="242">
        <v>0</v>
      </c>
      <c r="CO317" s="242">
        <v>0</v>
      </c>
      <c r="CP317" s="243">
        <v>0</v>
      </c>
      <c r="CQ317" s="1">
        <v>0</v>
      </c>
      <c r="CR317" s="1">
        <v>0</v>
      </c>
      <c r="CS317" s="1">
        <v>0</v>
      </c>
      <c r="CT317" s="1">
        <v>0</v>
      </c>
      <c r="CU317" s="1">
        <v>0</v>
      </c>
      <c r="CV317" s="1">
        <v>0</v>
      </c>
      <c r="CW317" s="1">
        <v>0</v>
      </c>
      <c r="CX317" s="1">
        <v>0</v>
      </c>
      <c r="CY317" s="1">
        <v>0</v>
      </c>
      <c r="CZ317" s="1">
        <v>0</v>
      </c>
      <c r="DA317" s="1">
        <v>0</v>
      </c>
      <c r="DB317" s="1">
        <v>0</v>
      </c>
      <c r="DC317" s="1">
        <v>0</v>
      </c>
      <c r="DD317" s="1">
        <v>0</v>
      </c>
      <c r="DE317" s="1">
        <v>0</v>
      </c>
      <c r="DF317" s="1">
        <v>0</v>
      </c>
      <c r="DG317" s="1">
        <v>0</v>
      </c>
      <c r="DH317" s="1">
        <v>0</v>
      </c>
      <c r="DI317" s="1">
        <v>0</v>
      </c>
      <c r="DJ317" s="1">
        <v>0</v>
      </c>
      <c r="DK317" s="1">
        <v>0</v>
      </c>
      <c r="DL317" s="1">
        <v>0</v>
      </c>
      <c r="DM317" s="1">
        <v>0</v>
      </c>
      <c r="DN317" s="1">
        <v>0</v>
      </c>
      <c r="DO317" s="244">
        <v>0</v>
      </c>
      <c r="DP317" s="244">
        <v>0</v>
      </c>
      <c r="DQ317" s="244">
        <v>0</v>
      </c>
      <c r="DR317" s="244">
        <v>0</v>
      </c>
      <c r="DS317" s="241">
        <v>0</v>
      </c>
      <c r="DT317" s="242">
        <v>0</v>
      </c>
      <c r="DU317" s="242">
        <v>0</v>
      </c>
      <c r="DV317" s="243">
        <v>0</v>
      </c>
      <c r="DW317">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s="244">
        <v>0</v>
      </c>
      <c r="EV317" s="244">
        <v>0</v>
      </c>
      <c r="EW317" s="244">
        <v>0</v>
      </c>
      <c r="EX317" s="244">
        <v>0</v>
      </c>
      <c r="EY317" s="241">
        <v>0</v>
      </c>
      <c r="EZ317" s="242">
        <v>0</v>
      </c>
      <c r="FA317" s="242">
        <v>0</v>
      </c>
      <c r="FB317" s="243">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1</v>
      </c>
      <c r="FX317">
        <v>500</v>
      </c>
      <c r="FY317">
        <v>410</v>
      </c>
      <c r="FZ317">
        <v>500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0</v>
      </c>
      <c r="GY317">
        <v>0</v>
      </c>
      <c r="GZ317">
        <v>0</v>
      </c>
      <c r="HA317">
        <v>0</v>
      </c>
      <c r="HB317">
        <v>0</v>
      </c>
      <c r="HC317">
        <v>0</v>
      </c>
      <c r="HD317">
        <v>0</v>
      </c>
      <c r="HE317">
        <v>0</v>
      </c>
      <c r="HF317">
        <v>0</v>
      </c>
      <c r="HG317">
        <v>0</v>
      </c>
      <c r="HH317">
        <v>0</v>
      </c>
      <c r="HI317">
        <v>0</v>
      </c>
      <c r="HJ317">
        <v>0</v>
      </c>
      <c r="HK317">
        <v>0</v>
      </c>
      <c r="HL317">
        <v>2</v>
      </c>
      <c r="HM317">
        <v>9</v>
      </c>
      <c r="HN317">
        <v>0</v>
      </c>
      <c r="HO317">
        <v>0</v>
      </c>
      <c r="HP317">
        <v>2</v>
      </c>
      <c r="HQ317" s="139">
        <v>2</v>
      </c>
      <c r="HR317" s="140">
        <v>1</v>
      </c>
      <c r="HS317" s="140">
        <v>0</v>
      </c>
      <c r="HT317" s="140">
        <v>0</v>
      </c>
      <c r="HU317" s="140">
        <v>0</v>
      </c>
      <c r="HV317" s="139">
        <v>0</v>
      </c>
      <c r="HW317" s="140">
        <v>1</v>
      </c>
      <c r="HX317" s="140">
        <v>0</v>
      </c>
      <c r="HY317" s="140">
        <v>0</v>
      </c>
      <c r="HZ317" s="140">
        <v>0</v>
      </c>
      <c r="IA317" s="139">
        <v>0</v>
      </c>
      <c r="IB317" s="140">
        <v>0</v>
      </c>
      <c r="IC317" s="140">
        <v>0</v>
      </c>
      <c r="ID317" s="140">
        <v>0</v>
      </c>
      <c r="IE317" s="140">
        <v>0</v>
      </c>
      <c r="IF317" s="139">
        <v>4</v>
      </c>
      <c r="IG317" s="140">
        <v>11</v>
      </c>
      <c r="IH317" s="140">
        <v>0</v>
      </c>
      <c r="II317" s="140">
        <v>0</v>
      </c>
      <c r="IJ317" s="140">
        <v>2</v>
      </c>
      <c r="IK317" s="140">
        <v>0</v>
      </c>
      <c r="IL317" s="140">
        <v>0</v>
      </c>
      <c r="IM317" s="140">
        <v>0</v>
      </c>
      <c r="IN317" s="139">
        <v>0</v>
      </c>
      <c r="IO317" s="140">
        <v>0</v>
      </c>
      <c r="IP317" s="140">
        <v>0</v>
      </c>
      <c r="IQ317" s="140">
        <v>0</v>
      </c>
      <c r="IR317" s="141">
        <v>0</v>
      </c>
      <c r="IS317" s="139">
        <v>0</v>
      </c>
      <c r="IT317" s="141">
        <v>1</v>
      </c>
      <c r="IU317" s="141">
        <v>13</v>
      </c>
      <c r="IV317" s="141">
        <v>4</v>
      </c>
      <c r="IW317" s="180">
        <v>17</v>
      </c>
      <c r="IX317" s="182">
        <v>5.8823529411764705E-2</v>
      </c>
      <c r="IY317" s="182">
        <v>0</v>
      </c>
      <c r="IZ317" s="183">
        <v>0</v>
      </c>
      <c r="JA317" s="140">
        <v>0</v>
      </c>
      <c r="JB317" s="140">
        <v>0</v>
      </c>
      <c r="JC317" s="1" t="s">
        <v>427</v>
      </c>
      <c r="JD317" s="1" t="s">
        <v>427</v>
      </c>
      <c r="JE317" s="1" t="s">
        <v>427</v>
      </c>
      <c r="JF317" s="1" t="s">
        <v>427</v>
      </c>
      <c r="JG317" s="1">
        <v>0</v>
      </c>
      <c r="JH317" s="1">
        <v>0</v>
      </c>
      <c r="JI317" s="284"/>
      <c r="JM317" s="261"/>
      <c r="JN317" s="262"/>
      <c r="JO317" s="284"/>
      <c r="JP317" s="284"/>
    </row>
    <row r="318" spans="1:276" x14ac:dyDescent="0.25">
      <c r="A318" s="2">
        <f>IF(OR('Table 1'!$L$2="All Regions",'Table 1'!$L$2=" "), 1,IF('Table 1'!$L$2='DATA TEMPLATE 1617'!L318,1,0))</f>
        <v>1</v>
      </c>
      <c r="B318" s="2">
        <f>IF(OR('Table 1'!$L$3="All Disciplines",'Table 1'!$L$3=" "), 1,IF('Table 1'!$L$3='DATA TEMPLATE 1617'!M318,1,0))</f>
        <v>1</v>
      </c>
      <c r="C318" s="2">
        <f>IF(OR('Table 1'!$L$4="All Organisations",'Table 1'!$L$4=" "), 1,IF('Table 1'!$L$4='DATA TEMPLATE 1617'!N318,1,0))</f>
        <v>1</v>
      </c>
      <c r="D318" s="2">
        <f t="shared" si="13"/>
        <v>3</v>
      </c>
      <c r="E318" s="236">
        <f>IF('Table 2'!$L$2="All Diverse Led",$IZ318,IF('Table 2'!$L$2='DATA TEMPLATE 1617'!JG318,4,0))</f>
        <v>0</v>
      </c>
      <c r="F318" s="236">
        <f>IF('Table 2'!$L$2="All Diverse Led",$IZ318,IF('Table 2'!$L$2='DATA TEMPLATE 1617'!JH318,4,0))</f>
        <v>0</v>
      </c>
      <c r="G318" s="237">
        <f t="shared" si="14"/>
        <v>0</v>
      </c>
      <c r="H318" s="1" t="s">
        <v>471</v>
      </c>
      <c r="I318" s="1">
        <v>0</v>
      </c>
      <c r="J318" s="1" t="b">
        <v>0</v>
      </c>
      <c r="K318" s="284">
        <v>316</v>
      </c>
      <c r="L318" t="s">
        <v>448</v>
      </c>
      <c r="M318" t="s">
        <v>438</v>
      </c>
      <c r="N318" s="323" t="s">
        <v>460</v>
      </c>
      <c r="O318" s="76">
        <v>347799</v>
      </c>
      <c r="P318" s="76">
        <v>43122</v>
      </c>
      <c r="Q318" s="76">
        <v>53031</v>
      </c>
      <c r="R318" s="76">
        <v>0</v>
      </c>
      <c r="S318" s="76">
        <v>130556</v>
      </c>
      <c r="T318" s="76">
        <v>574508</v>
      </c>
      <c r="U318">
        <v>327014</v>
      </c>
      <c r="V318">
        <v>54278</v>
      </c>
      <c r="W318">
        <v>0</v>
      </c>
      <c r="X318">
        <v>0</v>
      </c>
      <c r="Y318">
        <v>0</v>
      </c>
      <c r="AB318">
        <v>197505</v>
      </c>
      <c r="AC318">
        <v>0</v>
      </c>
      <c r="AD318">
        <v>578797</v>
      </c>
      <c r="AE318" s="1">
        <v>72</v>
      </c>
      <c r="AF318" s="1">
        <v>72</v>
      </c>
      <c r="AG318" s="1">
        <v>15317</v>
      </c>
      <c r="AH318" s="1">
        <v>0</v>
      </c>
      <c r="AI318" s="1">
        <v>0</v>
      </c>
      <c r="AJ318" s="1">
        <v>0</v>
      </c>
      <c r="AK318" s="1">
        <v>0</v>
      </c>
      <c r="AL318" s="1">
        <v>0</v>
      </c>
      <c r="AM318" s="1">
        <v>0</v>
      </c>
      <c r="AN318" s="1">
        <v>0</v>
      </c>
      <c r="AO318" s="1">
        <v>0</v>
      </c>
      <c r="AP318" s="1">
        <v>0</v>
      </c>
      <c r="AQ318" s="1">
        <v>0</v>
      </c>
      <c r="AR318" s="1">
        <v>0</v>
      </c>
      <c r="AS318" s="1">
        <v>0</v>
      </c>
      <c r="AT318" s="1">
        <v>0</v>
      </c>
      <c r="AU318" s="1">
        <v>0</v>
      </c>
      <c r="AV318" s="1">
        <v>0</v>
      </c>
      <c r="AW318" s="1">
        <v>0</v>
      </c>
      <c r="AX318" s="1">
        <v>0</v>
      </c>
      <c r="AY318" s="1">
        <v>0</v>
      </c>
      <c r="AZ318" s="1">
        <v>0</v>
      </c>
      <c r="BA318" s="1">
        <v>0</v>
      </c>
      <c r="BB318" s="1">
        <v>0</v>
      </c>
      <c r="BC318" s="3">
        <v>0</v>
      </c>
      <c r="BD318" s="3">
        <v>0</v>
      </c>
      <c r="BE318" s="3">
        <v>0</v>
      </c>
      <c r="BF318" s="3">
        <v>0</v>
      </c>
      <c r="BG318" s="241">
        <v>0</v>
      </c>
      <c r="BH318" s="242">
        <v>0</v>
      </c>
      <c r="BI318" s="242">
        <v>0</v>
      </c>
      <c r="BJ318" s="243">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s="244">
        <v>0</v>
      </c>
      <c r="CJ318" s="244">
        <v>0</v>
      </c>
      <c r="CK318" s="244">
        <v>0</v>
      </c>
      <c r="CL318" s="244">
        <v>0</v>
      </c>
      <c r="CM318" s="241">
        <v>0</v>
      </c>
      <c r="CN318" s="242">
        <v>0</v>
      </c>
      <c r="CO318" s="242">
        <v>0</v>
      </c>
      <c r="CP318" s="243">
        <v>0</v>
      </c>
      <c r="CQ318" s="1">
        <v>0</v>
      </c>
      <c r="CR318" s="1">
        <v>0</v>
      </c>
      <c r="CS318" s="1">
        <v>0</v>
      </c>
      <c r="CT318" s="1">
        <v>0</v>
      </c>
      <c r="CU318" s="1">
        <v>0</v>
      </c>
      <c r="CV318" s="1">
        <v>0</v>
      </c>
      <c r="CW318" s="1">
        <v>0</v>
      </c>
      <c r="CX318" s="1">
        <v>0</v>
      </c>
      <c r="CY318" s="1">
        <v>0</v>
      </c>
      <c r="CZ318" s="1">
        <v>0</v>
      </c>
      <c r="DA318" s="1">
        <v>0</v>
      </c>
      <c r="DB318" s="1">
        <v>0</v>
      </c>
      <c r="DC318" s="1">
        <v>0</v>
      </c>
      <c r="DD318" s="1">
        <v>0</v>
      </c>
      <c r="DE318" s="1">
        <v>0</v>
      </c>
      <c r="DF318" s="1">
        <v>0</v>
      </c>
      <c r="DG318" s="1">
        <v>0</v>
      </c>
      <c r="DH318" s="1">
        <v>0</v>
      </c>
      <c r="DI318" s="1">
        <v>0</v>
      </c>
      <c r="DJ318" s="1">
        <v>0</v>
      </c>
      <c r="DK318" s="1">
        <v>0</v>
      </c>
      <c r="DL318" s="1">
        <v>0</v>
      </c>
      <c r="DM318" s="1">
        <v>0</v>
      </c>
      <c r="DN318" s="1">
        <v>0</v>
      </c>
      <c r="DO318" s="244">
        <v>0</v>
      </c>
      <c r="DP318" s="244">
        <v>0</v>
      </c>
      <c r="DQ318" s="244">
        <v>0</v>
      </c>
      <c r="DR318" s="244">
        <v>0</v>
      </c>
      <c r="DS318" s="241">
        <v>0</v>
      </c>
      <c r="DT318" s="242">
        <v>0</v>
      </c>
      <c r="DU318" s="242">
        <v>0</v>
      </c>
      <c r="DV318" s="243">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s="244">
        <v>0</v>
      </c>
      <c r="EV318" s="244">
        <v>0</v>
      </c>
      <c r="EW318" s="244">
        <v>0</v>
      </c>
      <c r="EX318" s="244">
        <v>0</v>
      </c>
      <c r="EY318" s="241">
        <v>0</v>
      </c>
      <c r="EZ318" s="242">
        <v>0</v>
      </c>
      <c r="FA318" s="242">
        <v>0</v>
      </c>
      <c r="FB318" s="243">
        <v>0</v>
      </c>
      <c r="FC318">
        <v>0</v>
      </c>
      <c r="FD318">
        <v>0</v>
      </c>
      <c r="FE318">
        <v>0</v>
      </c>
      <c r="FF318">
        <v>1</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0</v>
      </c>
      <c r="HE318">
        <v>0</v>
      </c>
      <c r="HF318">
        <v>0</v>
      </c>
      <c r="HG318">
        <v>0</v>
      </c>
      <c r="HH318">
        <v>0</v>
      </c>
      <c r="HI318">
        <v>0</v>
      </c>
      <c r="HJ318">
        <v>0</v>
      </c>
      <c r="HK318">
        <v>0</v>
      </c>
      <c r="HL318">
        <v>7</v>
      </c>
      <c r="HM318">
        <v>2</v>
      </c>
      <c r="HN318">
        <v>0</v>
      </c>
      <c r="HO318">
        <v>0</v>
      </c>
      <c r="HP318">
        <v>0</v>
      </c>
      <c r="HQ318" s="139">
        <v>1</v>
      </c>
      <c r="HR318" s="140">
        <v>2</v>
      </c>
      <c r="HS318" s="140">
        <v>0</v>
      </c>
      <c r="HT318" s="140">
        <v>0</v>
      </c>
      <c r="HU318" s="140">
        <v>0</v>
      </c>
      <c r="HV318" s="139">
        <v>0</v>
      </c>
      <c r="HW318" s="140">
        <v>0</v>
      </c>
      <c r="HX318" s="140">
        <v>0</v>
      </c>
      <c r="HY318" s="140">
        <v>0</v>
      </c>
      <c r="HZ318" s="140">
        <v>0</v>
      </c>
      <c r="IA318" s="139">
        <v>0</v>
      </c>
      <c r="IB318" s="140">
        <v>0</v>
      </c>
      <c r="IC318" s="140">
        <v>0</v>
      </c>
      <c r="ID318" s="140">
        <v>0</v>
      </c>
      <c r="IE318" s="140">
        <v>0</v>
      </c>
      <c r="IF318" s="139">
        <v>8</v>
      </c>
      <c r="IG318" s="140">
        <v>4</v>
      </c>
      <c r="IH318" s="140">
        <v>0</v>
      </c>
      <c r="II318" s="140">
        <v>0</v>
      </c>
      <c r="IJ318" s="140">
        <v>0</v>
      </c>
      <c r="IK318" s="140">
        <v>0</v>
      </c>
      <c r="IL318" s="140">
        <v>0</v>
      </c>
      <c r="IM318" s="140">
        <v>0</v>
      </c>
      <c r="IN318" s="139">
        <v>0</v>
      </c>
      <c r="IO318" s="140">
        <v>0</v>
      </c>
      <c r="IP318" s="140">
        <v>0</v>
      </c>
      <c r="IQ318" s="140">
        <v>0</v>
      </c>
      <c r="IR318" s="141">
        <v>0</v>
      </c>
      <c r="IS318" s="139">
        <v>0</v>
      </c>
      <c r="IT318" s="141">
        <v>0</v>
      </c>
      <c r="IU318" s="141">
        <v>9</v>
      </c>
      <c r="IV318" s="141">
        <v>3</v>
      </c>
      <c r="IW318" s="180">
        <v>12</v>
      </c>
      <c r="IX318" s="182">
        <v>0</v>
      </c>
      <c r="IY318" s="182">
        <v>0</v>
      </c>
      <c r="IZ318" s="183">
        <v>0</v>
      </c>
      <c r="JA318" s="140">
        <v>0</v>
      </c>
      <c r="JB318" s="140">
        <v>0</v>
      </c>
      <c r="JC318" s="1" t="s">
        <v>427</v>
      </c>
      <c r="JD318" s="1" t="s">
        <v>427</v>
      </c>
      <c r="JE318" s="1" t="s">
        <v>427</v>
      </c>
      <c r="JF318" s="1" t="s">
        <v>427</v>
      </c>
      <c r="JG318" s="1">
        <v>0</v>
      </c>
      <c r="JH318" s="1">
        <v>0</v>
      </c>
      <c r="JI318" s="284"/>
      <c r="JM318" s="261"/>
      <c r="JN318" s="262"/>
      <c r="JO318" s="284"/>
      <c r="JP318" s="284"/>
    </row>
    <row r="319" spans="1:276" x14ac:dyDescent="0.25">
      <c r="A319" s="2">
        <f>IF(OR('Table 1'!$L$2="All Regions",'Table 1'!$L$2=" "), 1,IF('Table 1'!$L$2='DATA TEMPLATE 1617'!L319,1,0))</f>
        <v>1</v>
      </c>
      <c r="B319" s="2">
        <f>IF(OR('Table 1'!$L$3="All Disciplines",'Table 1'!$L$3=" "), 1,IF('Table 1'!$L$3='DATA TEMPLATE 1617'!M319,1,0))</f>
        <v>1</v>
      </c>
      <c r="C319" s="2">
        <f>IF(OR('Table 1'!$L$4="All Organisations",'Table 1'!$L$4=" "), 1,IF('Table 1'!$L$4='DATA TEMPLATE 1617'!N319,1,0))</f>
        <v>1</v>
      </c>
      <c r="D319" s="2">
        <f t="shared" si="13"/>
        <v>3</v>
      </c>
      <c r="E319" s="236">
        <f>IF('Table 2'!$L$2="All Diverse Led",$IZ319,IF('Table 2'!$L$2='DATA TEMPLATE 1617'!JG319,4,0))</f>
        <v>0</v>
      </c>
      <c r="F319" s="236">
        <f>IF('Table 2'!$L$2="All Diverse Led",$IZ319,IF('Table 2'!$L$2='DATA TEMPLATE 1617'!JH319,4,0))</f>
        <v>0</v>
      </c>
      <c r="G319" s="237">
        <f t="shared" si="14"/>
        <v>0</v>
      </c>
      <c r="H319" s="1" t="s">
        <v>471</v>
      </c>
      <c r="I319" s="1">
        <v>0</v>
      </c>
      <c r="J319" s="1" t="b">
        <v>0</v>
      </c>
      <c r="K319" s="284">
        <v>317</v>
      </c>
      <c r="L319" t="s">
        <v>447</v>
      </c>
      <c r="M319" t="s">
        <v>440</v>
      </c>
      <c r="N319" s="323" t="s">
        <v>460</v>
      </c>
      <c r="O319" s="76">
        <v>148957</v>
      </c>
      <c r="P319" s="76">
        <v>1647607</v>
      </c>
      <c r="Q319" s="76">
        <v>30124</v>
      </c>
      <c r="R319" s="76">
        <v>43897</v>
      </c>
      <c r="S319" s="76">
        <v>230213</v>
      </c>
      <c r="T319" s="76">
        <v>2100798</v>
      </c>
      <c r="U319">
        <v>1115780</v>
      </c>
      <c r="V319">
        <v>0</v>
      </c>
      <c r="W319">
        <v>0</v>
      </c>
      <c r="X319">
        <v>0</v>
      </c>
      <c r="Y319">
        <v>8754</v>
      </c>
      <c r="AB319">
        <v>635366</v>
      </c>
      <c r="AC319">
        <v>0</v>
      </c>
      <c r="AD319">
        <v>1759900</v>
      </c>
      <c r="AE319" s="1">
        <v>0</v>
      </c>
      <c r="AF319" s="1">
        <v>0</v>
      </c>
      <c r="AG319" s="1">
        <v>0</v>
      </c>
      <c r="AH319" s="1">
        <v>0</v>
      </c>
      <c r="AI319" s="1">
        <v>0</v>
      </c>
      <c r="AJ319" s="1">
        <v>0</v>
      </c>
      <c r="AK319" s="1">
        <v>0</v>
      </c>
      <c r="AL319" s="1">
        <v>0</v>
      </c>
      <c r="AM319" s="1">
        <v>0</v>
      </c>
      <c r="AN319" s="1">
        <v>0</v>
      </c>
      <c r="AO319" s="1">
        <v>0</v>
      </c>
      <c r="AP319" s="1">
        <v>0</v>
      </c>
      <c r="AQ319" s="1">
        <v>0</v>
      </c>
      <c r="AR319" s="1">
        <v>0</v>
      </c>
      <c r="AS319" s="1">
        <v>0</v>
      </c>
      <c r="AT319" s="1">
        <v>0</v>
      </c>
      <c r="AU319" s="1">
        <v>0</v>
      </c>
      <c r="AV319" s="1">
        <v>0</v>
      </c>
      <c r="AW319" s="1">
        <v>0</v>
      </c>
      <c r="AX319" s="1">
        <v>0</v>
      </c>
      <c r="AY319" s="1">
        <v>0</v>
      </c>
      <c r="AZ319" s="1">
        <v>0</v>
      </c>
      <c r="BA319" s="1">
        <v>0</v>
      </c>
      <c r="BB319" s="1">
        <v>0</v>
      </c>
      <c r="BC319" s="3">
        <v>0</v>
      </c>
      <c r="BD319" s="3">
        <v>0</v>
      </c>
      <c r="BE319" s="3">
        <v>0</v>
      </c>
      <c r="BF319" s="3">
        <v>0</v>
      </c>
      <c r="BG319" s="241">
        <v>0</v>
      </c>
      <c r="BH319" s="242">
        <v>0</v>
      </c>
      <c r="BI319" s="242">
        <v>0</v>
      </c>
      <c r="BJ319" s="243">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s="244">
        <v>0</v>
      </c>
      <c r="CJ319" s="244">
        <v>0</v>
      </c>
      <c r="CK319" s="244">
        <v>0</v>
      </c>
      <c r="CL319" s="244">
        <v>0</v>
      </c>
      <c r="CM319" s="241">
        <v>0</v>
      </c>
      <c r="CN319" s="242">
        <v>0</v>
      </c>
      <c r="CO319" s="242">
        <v>0</v>
      </c>
      <c r="CP319" s="243">
        <v>0</v>
      </c>
      <c r="CQ319" s="1">
        <v>0</v>
      </c>
      <c r="CR319" s="1">
        <v>0</v>
      </c>
      <c r="CS319" s="1">
        <v>0</v>
      </c>
      <c r="CT319" s="1">
        <v>0</v>
      </c>
      <c r="CU319" s="1">
        <v>0</v>
      </c>
      <c r="CV319" s="1">
        <v>0</v>
      </c>
      <c r="CW319" s="1">
        <v>0</v>
      </c>
      <c r="CX319" s="1">
        <v>0</v>
      </c>
      <c r="CY319" s="1">
        <v>0</v>
      </c>
      <c r="CZ319" s="1">
        <v>0</v>
      </c>
      <c r="DA319" s="1">
        <v>0</v>
      </c>
      <c r="DB319" s="1">
        <v>0</v>
      </c>
      <c r="DC319" s="1">
        <v>0</v>
      </c>
      <c r="DD319" s="1">
        <v>0</v>
      </c>
      <c r="DE319" s="1">
        <v>0</v>
      </c>
      <c r="DF319" s="1">
        <v>0</v>
      </c>
      <c r="DG319" s="1">
        <v>0</v>
      </c>
      <c r="DH319" s="1">
        <v>0</v>
      </c>
      <c r="DI319" s="1">
        <v>0</v>
      </c>
      <c r="DJ319" s="1">
        <v>0</v>
      </c>
      <c r="DK319" s="1">
        <v>0</v>
      </c>
      <c r="DL319" s="1">
        <v>0</v>
      </c>
      <c r="DM319" s="1">
        <v>0</v>
      </c>
      <c r="DN319" s="1">
        <v>0</v>
      </c>
      <c r="DO319" s="244">
        <v>0</v>
      </c>
      <c r="DP319" s="244">
        <v>0</v>
      </c>
      <c r="DQ319" s="244">
        <v>0</v>
      </c>
      <c r="DR319" s="244">
        <v>0</v>
      </c>
      <c r="DS319" s="241">
        <v>0</v>
      </c>
      <c r="DT319" s="242">
        <v>0</v>
      </c>
      <c r="DU319" s="242">
        <v>0</v>
      </c>
      <c r="DV319" s="243">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s="244">
        <v>0</v>
      </c>
      <c r="EV319" s="244">
        <v>0</v>
      </c>
      <c r="EW319" s="244">
        <v>0</v>
      </c>
      <c r="EX319" s="244">
        <v>0</v>
      </c>
      <c r="EY319" s="241">
        <v>0</v>
      </c>
      <c r="EZ319" s="242">
        <v>0</v>
      </c>
      <c r="FA319" s="242">
        <v>0</v>
      </c>
      <c r="FB319" s="243">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0</v>
      </c>
      <c r="GP319">
        <v>0</v>
      </c>
      <c r="GQ319">
        <v>0</v>
      </c>
      <c r="GR319">
        <v>0</v>
      </c>
      <c r="GS319">
        <v>0</v>
      </c>
      <c r="GT319">
        <v>0</v>
      </c>
      <c r="GU319">
        <v>0</v>
      </c>
      <c r="GV319">
        <v>0</v>
      </c>
      <c r="GW319">
        <v>0</v>
      </c>
      <c r="GX319">
        <v>0</v>
      </c>
      <c r="GY319">
        <v>0</v>
      </c>
      <c r="GZ319">
        <v>0</v>
      </c>
      <c r="HA319">
        <v>0</v>
      </c>
      <c r="HB319">
        <v>0</v>
      </c>
      <c r="HC319">
        <v>0</v>
      </c>
      <c r="HD319">
        <v>0</v>
      </c>
      <c r="HE319">
        <v>0</v>
      </c>
      <c r="HF319">
        <v>0</v>
      </c>
      <c r="HG319">
        <v>0</v>
      </c>
      <c r="HH319">
        <v>0</v>
      </c>
      <c r="HI319">
        <v>0</v>
      </c>
      <c r="HJ319">
        <v>0</v>
      </c>
      <c r="HK319">
        <v>0</v>
      </c>
      <c r="HL319">
        <v>8</v>
      </c>
      <c r="HM319">
        <v>1</v>
      </c>
      <c r="HN319">
        <v>0</v>
      </c>
      <c r="HO319">
        <v>0</v>
      </c>
      <c r="HP319">
        <v>0</v>
      </c>
      <c r="HQ319" s="139">
        <v>13</v>
      </c>
      <c r="HR319" s="140">
        <v>3</v>
      </c>
      <c r="HS319" s="140">
        <v>0</v>
      </c>
      <c r="HT319" s="140">
        <v>0</v>
      </c>
      <c r="HU319" s="140">
        <v>0</v>
      </c>
      <c r="HV319" s="139">
        <v>0</v>
      </c>
      <c r="HW319" s="140">
        <v>0</v>
      </c>
      <c r="HX319" s="140">
        <v>0</v>
      </c>
      <c r="HY319" s="140">
        <v>0</v>
      </c>
      <c r="HZ319" s="140">
        <v>0</v>
      </c>
      <c r="IA319" s="139">
        <v>0</v>
      </c>
      <c r="IB319" s="140">
        <v>0</v>
      </c>
      <c r="IC319" s="140">
        <v>0</v>
      </c>
      <c r="ID319" s="140">
        <v>0</v>
      </c>
      <c r="IE319" s="140">
        <v>0</v>
      </c>
      <c r="IF319" s="139">
        <v>21</v>
      </c>
      <c r="IG319" s="140">
        <v>4</v>
      </c>
      <c r="IH319" s="140">
        <v>0</v>
      </c>
      <c r="II319" s="140">
        <v>0</v>
      </c>
      <c r="IJ319" s="140">
        <v>0</v>
      </c>
      <c r="IK319" s="140">
        <v>0</v>
      </c>
      <c r="IL319" s="140">
        <v>0</v>
      </c>
      <c r="IM319" s="140">
        <v>0</v>
      </c>
      <c r="IN319" s="139">
        <v>0</v>
      </c>
      <c r="IO319" s="140">
        <v>0</v>
      </c>
      <c r="IP319" s="140">
        <v>0</v>
      </c>
      <c r="IQ319" s="140">
        <v>0</v>
      </c>
      <c r="IR319" s="141">
        <v>0</v>
      </c>
      <c r="IS319" s="139">
        <v>0</v>
      </c>
      <c r="IT319" s="141">
        <v>1</v>
      </c>
      <c r="IU319" s="141">
        <v>9</v>
      </c>
      <c r="IV319" s="141">
        <v>16</v>
      </c>
      <c r="IW319" s="180">
        <v>25</v>
      </c>
      <c r="IX319" s="182">
        <v>0.04</v>
      </c>
      <c r="IY319" s="182">
        <v>0</v>
      </c>
      <c r="IZ319" s="183">
        <v>0</v>
      </c>
      <c r="JA319" s="140">
        <v>0</v>
      </c>
      <c r="JB319" s="140">
        <v>0</v>
      </c>
      <c r="JC319" s="1" t="s">
        <v>427</v>
      </c>
      <c r="JD319" s="1" t="s">
        <v>427</v>
      </c>
      <c r="JE319" s="1" t="s">
        <v>427</v>
      </c>
      <c r="JF319" s="1" t="s">
        <v>426</v>
      </c>
      <c r="JG319" s="1">
        <v>0</v>
      </c>
      <c r="JH319" s="1">
        <v>0</v>
      </c>
      <c r="JI319" s="284"/>
      <c r="JM319" s="261"/>
      <c r="JN319" s="262"/>
      <c r="JO319" s="284"/>
      <c r="JP319" s="284"/>
    </row>
    <row r="320" spans="1:276" x14ac:dyDescent="0.25">
      <c r="A320" s="2">
        <f>IF(OR('Table 1'!$L$2="All Regions",'Table 1'!$L$2=" "), 1,IF('Table 1'!$L$2='DATA TEMPLATE 1617'!L320,1,0))</f>
        <v>1</v>
      </c>
      <c r="B320" s="2">
        <f>IF(OR('Table 1'!$L$3="All Disciplines",'Table 1'!$L$3=" "), 1,IF('Table 1'!$L$3='DATA TEMPLATE 1617'!M320,1,0))</f>
        <v>1</v>
      </c>
      <c r="C320" s="2">
        <f>IF(OR('Table 1'!$L$4="All Organisations",'Table 1'!$L$4=" "), 1,IF('Table 1'!$L$4='DATA TEMPLATE 1617'!N320,1,0))</f>
        <v>1</v>
      </c>
      <c r="D320" s="2">
        <f t="shared" si="13"/>
        <v>3</v>
      </c>
      <c r="E320" s="236">
        <f>IF('Table 2'!$L$2="All Diverse Led",$IZ320,IF('Table 2'!$L$2='DATA TEMPLATE 1617'!JG320,4,0))</f>
        <v>0</v>
      </c>
      <c r="F320" s="236">
        <f>IF('Table 2'!$L$2="All Diverse Led",$IZ320,IF('Table 2'!$L$2='DATA TEMPLATE 1617'!JH320,4,0))</f>
        <v>0</v>
      </c>
      <c r="G320" s="237">
        <f t="shared" si="14"/>
        <v>0</v>
      </c>
      <c r="H320" s="1">
        <v>0</v>
      </c>
      <c r="I320" s="1">
        <v>0</v>
      </c>
      <c r="J320" s="1" t="b">
        <v>0</v>
      </c>
      <c r="K320" s="284">
        <v>318</v>
      </c>
      <c r="L320" t="s">
        <v>448</v>
      </c>
      <c r="M320" t="s">
        <v>437</v>
      </c>
      <c r="N320" s="323" t="s">
        <v>460</v>
      </c>
      <c r="O320" s="76">
        <v>768307</v>
      </c>
      <c r="P320" s="76">
        <v>230451</v>
      </c>
      <c r="Q320" s="76">
        <v>37279</v>
      </c>
      <c r="R320" s="76">
        <v>77000</v>
      </c>
      <c r="S320" s="76">
        <v>250</v>
      </c>
      <c r="T320" s="76">
        <v>1113287</v>
      </c>
      <c r="U320">
        <v>528741</v>
      </c>
      <c r="V320">
        <v>64618</v>
      </c>
      <c r="W320">
        <v>42329</v>
      </c>
      <c r="X320">
        <v>14238</v>
      </c>
      <c r="Y320">
        <v>9310</v>
      </c>
      <c r="AB320">
        <v>494411</v>
      </c>
      <c r="AC320">
        <v>216563</v>
      </c>
      <c r="AD320">
        <v>1370210</v>
      </c>
      <c r="AE320" s="1">
        <v>214</v>
      </c>
      <c r="AF320" s="1">
        <v>184</v>
      </c>
      <c r="AG320" s="1">
        <v>41434</v>
      </c>
      <c r="AH320" s="1">
        <v>47227</v>
      </c>
      <c r="AI320" s="1">
        <v>0</v>
      </c>
      <c r="AJ320" s="1">
        <v>0</v>
      </c>
      <c r="AK320" s="1">
        <v>0</v>
      </c>
      <c r="AL320" s="1">
        <v>0</v>
      </c>
      <c r="AM320" s="1">
        <v>0</v>
      </c>
      <c r="AN320" s="1">
        <v>0</v>
      </c>
      <c r="AO320" s="1">
        <v>0</v>
      </c>
      <c r="AP320" s="1">
        <v>0</v>
      </c>
      <c r="AQ320" s="1">
        <v>0</v>
      </c>
      <c r="AR320" s="1">
        <v>0</v>
      </c>
      <c r="AS320" s="1">
        <v>0</v>
      </c>
      <c r="AT320" s="1">
        <v>0</v>
      </c>
      <c r="AU320" s="1">
        <v>0</v>
      </c>
      <c r="AV320" s="1">
        <v>0</v>
      </c>
      <c r="AW320" s="1">
        <v>0</v>
      </c>
      <c r="AX320" s="1">
        <v>0</v>
      </c>
      <c r="AY320" s="1">
        <v>0</v>
      </c>
      <c r="AZ320" s="1">
        <v>0</v>
      </c>
      <c r="BA320" s="1">
        <v>0</v>
      </c>
      <c r="BB320" s="1">
        <v>0</v>
      </c>
      <c r="BC320" s="3">
        <v>0</v>
      </c>
      <c r="BD320" s="3">
        <v>0</v>
      </c>
      <c r="BE320" s="3">
        <v>0</v>
      </c>
      <c r="BF320" s="3">
        <v>0</v>
      </c>
      <c r="BG320" s="241">
        <v>0</v>
      </c>
      <c r="BH320" s="242">
        <v>0</v>
      </c>
      <c r="BI320" s="242">
        <v>0</v>
      </c>
      <c r="BJ320" s="243">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s="244">
        <v>0</v>
      </c>
      <c r="CJ320" s="244">
        <v>0</v>
      </c>
      <c r="CK320" s="244">
        <v>0</v>
      </c>
      <c r="CL320" s="244">
        <v>0</v>
      </c>
      <c r="CM320" s="241">
        <v>0</v>
      </c>
      <c r="CN320" s="242">
        <v>0</v>
      </c>
      <c r="CO320" s="242">
        <v>0</v>
      </c>
      <c r="CP320" s="243">
        <v>0</v>
      </c>
      <c r="CQ320" s="1">
        <v>0</v>
      </c>
      <c r="CR320" s="1">
        <v>0</v>
      </c>
      <c r="CS320" s="1">
        <v>0</v>
      </c>
      <c r="CT320" s="1">
        <v>0</v>
      </c>
      <c r="CU320" s="1">
        <v>0</v>
      </c>
      <c r="CV320" s="1">
        <v>0</v>
      </c>
      <c r="CW320" s="1">
        <v>0</v>
      </c>
      <c r="CX320" s="1">
        <v>0</v>
      </c>
      <c r="CY320" s="1">
        <v>0</v>
      </c>
      <c r="CZ320" s="1">
        <v>0</v>
      </c>
      <c r="DA320" s="1">
        <v>0</v>
      </c>
      <c r="DB320" s="1">
        <v>0</v>
      </c>
      <c r="DC320" s="1">
        <v>0</v>
      </c>
      <c r="DD320" s="1">
        <v>0</v>
      </c>
      <c r="DE320" s="1">
        <v>0</v>
      </c>
      <c r="DF320" s="1">
        <v>0</v>
      </c>
      <c r="DG320" s="1">
        <v>0</v>
      </c>
      <c r="DH320" s="1">
        <v>0</v>
      </c>
      <c r="DI320" s="1">
        <v>0</v>
      </c>
      <c r="DJ320" s="1">
        <v>0</v>
      </c>
      <c r="DK320" s="1">
        <v>0</v>
      </c>
      <c r="DL320" s="1">
        <v>0</v>
      </c>
      <c r="DM320" s="1">
        <v>0</v>
      </c>
      <c r="DN320" s="1">
        <v>0</v>
      </c>
      <c r="DO320" s="244">
        <v>0</v>
      </c>
      <c r="DP320" s="244">
        <v>0</v>
      </c>
      <c r="DQ320" s="244">
        <v>0</v>
      </c>
      <c r="DR320" s="244">
        <v>0</v>
      </c>
      <c r="DS320" s="241">
        <v>0</v>
      </c>
      <c r="DT320" s="242">
        <v>0</v>
      </c>
      <c r="DU320" s="242">
        <v>0</v>
      </c>
      <c r="DV320" s="243">
        <v>0</v>
      </c>
      <c r="DW320">
        <v>3</v>
      </c>
      <c r="DX320">
        <v>21</v>
      </c>
      <c r="DY320">
        <v>0</v>
      </c>
      <c r="DZ320">
        <v>205000</v>
      </c>
      <c r="EA320">
        <v>0</v>
      </c>
      <c r="EB320">
        <v>0</v>
      </c>
      <c r="EC320">
        <v>0</v>
      </c>
      <c r="ED320">
        <v>0</v>
      </c>
      <c r="EE320">
        <v>0</v>
      </c>
      <c r="EF320">
        <v>0</v>
      </c>
      <c r="EG320">
        <v>0</v>
      </c>
      <c r="EH320">
        <v>0</v>
      </c>
      <c r="EI320">
        <v>25</v>
      </c>
      <c r="EJ320">
        <v>0</v>
      </c>
      <c r="EK320">
        <v>0</v>
      </c>
      <c r="EL320">
        <v>0</v>
      </c>
      <c r="EM320">
        <v>0</v>
      </c>
      <c r="EN320">
        <v>0</v>
      </c>
      <c r="EO320">
        <v>0</v>
      </c>
      <c r="EP320">
        <v>0</v>
      </c>
      <c r="EQ320">
        <v>0</v>
      </c>
      <c r="ER320">
        <v>0</v>
      </c>
      <c r="ES320">
        <v>0</v>
      </c>
      <c r="ET320">
        <v>0</v>
      </c>
      <c r="EU320" s="244">
        <v>0</v>
      </c>
      <c r="EV320" s="244">
        <v>0</v>
      </c>
      <c r="EW320" s="244">
        <v>0</v>
      </c>
      <c r="EX320" s="244">
        <v>0</v>
      </c>
      <c r="EY320" s="241">
        <v>25</v>
      </c>
      <c r="EZ320" s="242">
        <v>0</v>
      </c>
      <c r="FA320" s="242">
        <v>0</v>
      </c>
      <c r="FB320" s="243">
        <v>0</v>
      </c>
      <c r="FC32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0</v>
      </c>
      <c r="GY320">
        <v>0</v>
      </c>
      <c r="GZ320">
        <v>0</v>
      </c>
      <c r="HA320">
        <v>0</v>
      </c>
      <c r="HB320">
        <v>0</v>
      </c>
      <c r="HC320">
        <v>0</v>
      </c>
      <c r="HD320">
        <v>0</v>
      </c>
      <c r="HE320">
        <v>0</v>
      </c>
      <c r="HF320">
        <v>0</v>
      </c>
      <c r="HG320">
        <v>0</v>
      </c>
      <c r="HH320">
        <v>0</v>
      </c>
      <c r="HI320">
        <v>0</v>
      </c>
      <c r="HJ320">
        <v>0</v>
      </c>
      <c r="HK320">
        <v>0</v>
      </c>
      <c r="HL320">
        <v>5</v>
      </c>
      <c r="HM320">
        <v>4</v>
      </c>
      <c r="HN320">
        <v>0</v>
      </c>
      <c r="HO320">
        <v>0</v>
      </c>
      <c r="HP320">
        <v>0</v>
      </c>
      <c r="HQ320" s="139">
        <v>7</v>
      </c>
      <c r="HR320" s="140">
        <v>2</v>
      </c>
      <c r="HS320" s="140">
        <v>0</v>
      </c>
      <c r="HT320" s="140">
        <v>0</v>
      </c>
      <c r="HU320" s="140">
        <v>0</v>
      </c>
      <c r="HV320" s="139">
        <v>2</v>
      </c>
      <c r="HW320" s="140">
        <v>3</v>
      </c>
      <c r="HX320" s="140">
        <v>0</v>
      </c>
      <c r="HY320" s="140">
        <v>0</v>
      </c>
      <c r="HZ320" s="140">
        <v>0</v>
      </c>
      <c r="IA320" s="139">
        <v>0</v>
      </c>
      <c r="IB320" s="140">
        <v>0</v>
      </c>
      <c r="IC320" s="140">
        <v>0</v>
      </c>
      <c r="ID320" s="140">
        <v>0</v>
      </c>
      <c r="IE320" s="140">
        <v>0</v>
      </c>
      <c r="IF320" s="139">
        <v>14</v>
      </c>
      <c r="IG320" s="140">
        <v>9</v>
      </c>
      <c r="IH320" s="140">
        <v>0</v>
      </c>
      <c r="II320" s="140">
        <v>0</v>
      </c>
      <c r="IJ320" s="140">
        <v>0</v>
      </c>
      <c r="IK320" s="140">
        <v>0</v>
      </c>
      <c r="IL320" s="140">
        <v>1</v>
      </c>
      <c r="IM320" s="140">
        <v>0</v>
      </c>
      <c r="IN320" s="139">
        <v>1</v>
      </c>
      <c r="IO320" s="140">
        <v>0</v>
      </c>
      <c r="IP320" s="140">
        <v>0</v>
      </c>
      <c r="IQ320" s="140">
        <v>0</v>
      </c>
      <c r="IR320" s="141">
        <v>0</v>
      </c>
      <c r="IS320" s="139">
        <v>0</v>
      </c>
      <c r="IT320" s="141">
        <v>1</v>
      </c>
      <c r="IU320" s="141">
        <v>9</v>
      </c>
      <c r="IV320" s="141">
        <v>14</v>
      </c>
      <c r="IW320" s="180">
        <v>23</v>
      </c>
      <c r="IX320" s="182">
        <v>8.6956521739130432E-2</v>
      </c>
      <c r="IY320" s="182">
        <v>0</v>
      </c>
      <c r="IZ320" s="183">
        <v>0</v>
      </c>
      <c r="JA320" s="140">
        <v>0</v>
      </c>
      <c r="JB320" s="140">
        <v>0</v>
      </c>
      <c r="JC320" s="1" t="s">
        <v>427</v>
      </c>
      <c r="JD320" s="1" t="s">
        <v>427</v>
      </c>
      <c r="JE320" s="1" t="s">
        <v>427</v>
      </c>
      <c r="JF320" s="1" t="s">
        <v>426</v>
      </c>
      <c r="JG320" s="1">
        <v>0</v>
      </c>
      <c r="JH320" s="1">
        <v>0</v>
      </c>
      <c r="JI320" s="284"/>
      <c r="JM320" s="261"/>
      <c r="JN320" s="262"/>
      <c r="JO320" s="284"/>
      <c r="JP320" s="284"/>
    </row>
    <row r="321" spans="1:276" x14ac:dyDescent="0.25">
      <c r="A321" s="2">
        <f>IF(OR('Table 1'!$L$2="All Regions",'Table 1'!$L$2=" "), 1,IF('Table 1'!$L$2='DATA TEMPLATE 1617'!L321,1,0))</f>
        <v>1</v>
      </c>
      <c r="B321" s="2">
        <f>IF(OR('Table 1'!$L$3="All Disciplines",'Table 1'!$L$3=" "), 1,IF('Table 1'!$L$3='DATA TEMPLATE 1617'!M321,1,0))</f>
        <v>1</v>
      </c>
      <c r="C321" s="2">
        <f>IF(OR('Table 1'!$L$4="All Organisations",'Table 1'!$L$4=" "), 1,IF('Table 1'!$L$4='DATA TEMPLATE 1617'!N321,1,0))</f>
        <v>1</v>
      </c>
      <c r="D321" s="2">
        <f t="shared" si="13"/>
        <v>3</v>
      </c>
      <c r="E321" s="236">
        <f>IF('Table 2'!$L$2="All Diverse Led",$IZ321,IF('Table 2'!$L$2='DATA TEMPLATE 1617'!JG321,4,0))</f>
        <v>0</v>
      </c>
      <c r="F321" s="236">
        <f>IF('Table 2'!$L$2="All Diverse Led",$IZ321,IF('Table 2'!$L$2='DATA TEMPLATE 1617'!JH321,4,0))</f>
        <v>0</v>
      </c>
      <c r="G321" s="237">
        <f t="shared" si="14"/>
        <v>0</v>
      </c>
      <c r="H321" s="1" t="s">
        <v>471</v>
      </c>
      <c r="I321" s="1">
        <v>0</v>
      </c>
      <c r="J321" s="1" t="b">
        <v>0</v>
      </c>
      <c r="K321" s="284">
        <v>319</v>
      </c>
      <c r="L321" t="s">
        <v>448</v>
      </c>
      <c r="M321" t="s">
        <v>436</v>
      </c>
      <c r="N321" s="323" t="s">
        <v>459</v>
      </c>
      <c r="O321" s="76">
        <v>68544</v>
      </c>
      <c r="P321" s="76">
        <v>278621</v>
      </c>
      <c r="Q321" s="76">
        <v>48311</v>
      </c>
      <c r="R321" s="76">
        <v>19400</v>
      </c>
      <c r="S321" s="76">
        <v>50090</v>
      </c>
      <c r="T321" s="76">
        <v>464966</v>
      </c>
      <c r="U321">
        <v>54152</v>
      </c>
      <c r="V321">
        <v>29244</v>
      </c>
      <c r="W321">
        <v>65102</v>
      </c>
      <c r="X321">
        <v>18209</v>
      </c>
      <c r="Y321">
        <v>25255</v>
      </c>
      <c r="AB321">
        <v>62695</v>
      </c>
      <c r="AC321">
        <v>41194</v>
      </c>
      <c r="AD321">
        <v>295851</v>
      </c>
      <c r="AE321" s="1">
        <v>0</v>
      </c>
      <c r="AF321" s="1">
        <v>0</v>
      </c>
      <c r="AG321" s="1">
        <v>0</v>
      </c>
      <c r="AH321" s="1">
        <v>0</v>
      </c>
      <c r="AI321" s="1">
        <v>0</v>
      </c>
      <c r="AJ321" s="1">
        <v>0</v>
      </c>
      <c r="AK321" s="1">
        <v>0</v>
      </c>
      <c r="AL321" s="1">
        <v>0</v>
      </c>
      <c r="AM321" s="1">
        <v>0</v>
      </c>
      <c r="AN321" s="1">
        <v>0</v>
      </c>
      <c r="AO321" s="1">
        <v>0</v>
      </c>
      <c r="AP321" s="1">
        <v>0</v>
      </c>
      <c r="AQ321" s="1">
        <v>0</v>
      </c>
      <c r="AR321" s="1">
        <v>0</v>
      </c>
      <c r="AS321" s="1">
        <v>0</v>
      </c>
      <c r="AT321" s="1">
        <v>0</v>
      </c>
      <c r="AU321" s="1">
        <v>0</v>
      </c>
      <c r="AV321" s="1">
        <v>0</v>
      </c>
      <c r="AW321" s="1">
        <v>0</v>
      </c>
      <c r="AX321" s="1">
        <v>0</v>
      </c>
      <c r="AY321" s="1">
        <v>0</v>
      </c>
      <c r="AZ321" s="1">
        <v>0</v>
      </c>
      <c r="BA321" s="1">
        <v>0</v>
      </c>
      <c r="BB321" s="1">
        <v>0</v>
      </c>
      <c r="BC321" s="3">
        <v>0</v>
      </c>
      <c r="BD321" s="3">
        <v>0</v>
      </c>
      <c r="BE321" s="3">
        <v>0</v>
      </c>
      <c r="BF321" s="3">
        <v>0</v>
      </c>
      <c r="BG321" s="241">
        <v>0</v>
      </c>
      <c r="BH321" s="242">
        <v>0</v>
      </c>
      <c r="BI321" s="242">
        <v>0</v>
      </c>
      <c r="BJ321" s="243">
        <v>0</v>
      </c>
      <c r="BK321">
        <v>25</v>
      </c>
      <c r="BL321">
        <v>1007</v>
      </c>
      <c r="BM321">
        <v>17075</v>
      </c>
      <c r="BN321">
        <v>60000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s="244">
        <v>0</v>
      </c>
      <c r="CJ321" s="244">
        <v>0</v>
      </c>
      <c r="CK321" s="244">
        <v>0</v>
      </c>
      <c r="CL321" s="244">
        <v>0</v>
      </c>
      <c r="CM321" s="241">
        <v>0</v>
      </c>
      <c r="CN321" s="242">
        <v>0</v>
      </c>
      <c r="CO321" s="242">
        <v>0</v>
      </c>
      <c r="CP321" s="243">
        <v>0</v>
      </c>
      <c r="CQ321" s="1">
        <v>0</v>
      </c>
      <c r="CR321" s="1">
        <v>0</v>
      </c>
      <c r="CS321" s="1">
        <v>0</v>
      </c>
      <c r="CT321" s="1">
        <v>0</v>
      </c>
      <c r="CU321" s="1">
        <v>0</v>
      </c>
      <c r="CV321" s="1">
        <v>0</v>
      </c>
      <c r="CW321" s="1">
        <v>0</v>
      </c>
      <c r="CX321" s="1">
        <v>0</v>
      </c>
      <c r="CY321" s="1">
        <v>0</v>
      </c>
      <c r="CZ321" s="1">
        <v>0</v>
      </c>
      <c r="DA321" s="1">
        <v>0</v>
      </c>
      <c r="DB321" s="1">
        <v>0</v>
      </c>
      <c r="DC321" s="1">
        <v>0</v>
      </c>
      <c r="DD321" s="1">
        <v>0</v>
      </c>
      <c r="DE321" s="1">
        <v>0</v>
      </c>
      <c r="DF321" s="1">
        <v>0</v>
      </c>
      <c r="DG321" s="1">
        <v>0</v>
      </c>
      <c r="DH321" s="1">
        <v>0</v>
      </c>
      <c r="DI321" s="1">
        <v>0</v>
      </c>
      <c r="DJ321" s="1">
        <v>0</v>
      </c>
      <c r="DK321" s="1">
        <v>0</v>
      </c>
      <c r="DL321" s="1">
        <v>0</v>
      </c>
      <c r="DM321" s="1">
        <v>0</v>
      </c>
      <c r="DN321" s="1">
        <v>0</v>
      </c>
      <c r="DO321" s="244">
        <v>0</v>
      </c>
      <c r="DP321" s="244">
        <v>0</v>
      </c>
      <c r="DQ321" s="244">
        <v>0</v>
      </c>
      <c r="DR321" s="244">
        <v>0</v>
      </c>
      <c r="DS321" s="241">
        <v>0</v>
      </c>
      <c r="DT321" s="242">
        <v>0</v>
      </c>
      <c r="DU321" s="242">
        <v>0</v>
      </c>
      <c r="DV321" s="243">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s="244">
        <v>0</v>
      </c>
      <c r="EV321" s="244">
        <v>0</v>
      </c>
      <c r="EW321" s="244">
        <v>0</v>
      </c>
      <c r="EX321" s="244">
        <v>0</v>
      </c>
      <c r="EY321" s="241">
        <v>0</v>
      </c>
      <c r="EZ321" s="242">
        <v>0</v>
      </c>
      <c r="FA321" s="242">
        <v>0</v>
      </c>
      <c r="FB321" s="243">
        <v>0</v>
      </c>
      <c r="FC321">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0</v>
      </c>
      <c r="GO321">
        <v>0</v>
      </c>
      <c r="GP321">
        <v>0</v>
      </c>
      <c r="GQ321">
        <v>0</v>
      </c>
      <c r="GR321">
        <v>0</v>
      </c>
      <c r="GS321">
        <v>0</v>
      </c>
      <c r="GT321">
        <v>0</v>
      </c>
      <c r="GU321">
        <v>0</v>
      </c>
      <c r="GV321">
        <v>0</v>
      </c>
      <c r="GW321">
        <v>0</v>
      </c>
      <c r="GX321">
        <v>0</v>
      </c>
      <c r="GY321">
        <v>0</v>
      </c>
      <c r="GZ321">
        <v>0</v>
      </c>
      <c r="HA321">
        <v>0</v>
      </c>
      <c r="HB321">
        <v>0</v>
      </c>
      <c r="HC321">
        <v>0</v>
      </c>
      <c r="HD321">
        <v>0</v>
      </c>
      <c r="HE321">
        <v>0</v>
      </c>
      <c r="HF321">
        <v>0</v>
      </c>
      <c r="HG321">
        <v>0</v>
      </c>
      <c r="HH321">
        <v>0</v>
      </c>
      <c r="HI321">
        <v>0</v>
      </c>
      <c r="HJ321">
        <v>0</v>
      </c>
      <c r="HK321">
        <v>0</v>
      </c>
      <c r="HL321">
        <v>5</v>
      </c>
      <c r="HM321">
        <v>3</v>
      </c>
      <c r="HN321">
        <v>0</v>
      </c>
      <c r="HO321">
        <v>0</v>
      </c>
      <c r="HP321">
        <v>0</v>
      </c>
      <c r="HQ321" s="139">
        <v>3</v>
      </c>
      <c r="HR321" s="140">
        <v>1</v>
      </c>
      <c r="HS321" s="140">
        <v>0</v>
      </c>
      <c r="HT321" s="140">
        <v>0</v>
      </c>
      <c r="HU321" s="140">
        <v>0</v>
      </c>
      <c r="HV321" s="139">
        <v>0</v>
      </c>
      <c r="HW321" s="140">
        <v>0</v>
      </c>
      <c r="HX321" s="140">
        <v>0</v>
      </c>
      <c r="HY321" s="140">
        <v>0</v>
      </c>
      <c r="HZ321" s="140">
        <v>0</v>
      </c>
      <c r="IA321" s="139">
        <v>0</v>
      </c>
      <c r="IB321" s="140">
        <v>0</v>
      </c>
      <c r="IC321" s="140">
        <v>0</v>
      </c>
      <c r="ID321" s="140">
        <v>0</v>
      </c>
      <c r="IE321" s="140">
        <v>0</v>
      </c>
      <c r="IF321" s="139">
        <v>8</v>
      </c>
      <c r="IG321" s="140">
        <v>4</v>
      </c>
      <c r="IH321" s="140">
        <v>0</v>
      </c>
      <c r="II321" s="140">
        <v>0</v>
      </c>
      <c r="IJ321" s="140">
        <v>0</v>
      </c>
      <c r="IK321" s="140">
        <v>0</v>
      </c>
      <c r="IL321" s="140">
        <v>0</v>
      </c>
      <c r="IM321" s="140">
        <v>0</v>
      </c>
      <c r="IN321" s="139">
        <v>0</v>
      </c>
      <c r="IO321" s="140">
        <v>0</v>
      </c>
      <c r="IP321" s="140">
        <v>0</v>
      </c>
      <c r="IQ321" s="140">
        <v>0</v>
      </c>
      <c r="IR321" s="141">
        <v>0</v>
      </c>
      <c r="IS321" s="139">
        <v>0</v>
      </c>
      <c r="IT321" s="141">
        <v>0</v>
      </c>
      <c r="IU321" s="141">
        <v>8</v>
      </c>
      <c r="IV321" s="141">
        <v>4</v>
      </c>
      <c r="IW321" s="180">
        <v>12</v>
      </c>
      <c r="IX321" s="182">
        <v>0</v>
      </c>
      <c r="IY321" s="182">
        <v>0</v>
      </c>
      <c r="IZ321" s="183">
        <v>0</v>
      </c>
      <c r="JA321" s="140">
        <v>0</v>
      </c>
      <c r="JB321" s="140">
        <v>0</v>
      </c>
      <c r="JC321" s="1" t="s">
        <v>427</v>
      </c>
      <c r="JD321" s="1" t="s">
        <v>427</v>
      </c>
      <c r="JE321" s="1" t="s">
        <v>427</v>
      </c>
      <c r="JF321" s="1" t="s">
        <v>426</v>
      </c>
      <c r="JG321" s="1">
        <v>0</v>
      </c>
      <c r="JH321" s="1">
        <v>0</v>
      </c>
      <c r="JI321" s="284"/>
      <c r="JM321" s="261"/>
      <c r="JN321" s="262"/>
      <c r="JO321" s="284"/>
      <c r="JP321" s="284"/>
    </row>
    <row r="322" spans="1:276" x14ac:dyDescent="0.25">
      <c r="A322" s="2">
        <f>IF(OR('Table 1'!$L$2="All Regions",'Table 1'!$L$2=" "), 1,IF('Table 1'!$L$2='DATA TEMPLATE 1617'!L322,1,0))</f>
        <v>1</v>
      </c>
      <c r="B322" s="2">
        <f>IF(OR('Table 1'!$L$3="All Disciplines",'Table 1'!$L$3=" "), 1,IF('Table 1'!$L$3='DATA TEMPLATE 1617'!M322,1,0))</f>
        <v>1</v>
      </c>
      <c r="C322" s="2">
        <f>IF(OR('Table 1'!$L$4="All Organisations",'Table 1'!$L$4=" "), 1,IF('Table 1'!$L$4='DATA TEMPLATE 1617'!N322,1,0))</f>
        <v>1</v>
      </c>
      <c r="D322" s="2">
        <f t="shared" si="13"/>
        <v>3</v>
      </c>
      <c r="E322" s="236">
        <f>IF('Table 2'!$L$2="All Diverse Led",$IZ322,IF('Table 2'!$L$2='DATA TEMPLATE 1617'!JG322,4,0))</f>
        <v>0</v>
      </c>
      <c r="F322" s="236">
        <f>IF('Table 2'!$L$2="All Diverse Led",$IZ322,IF('Table 2'!$L$2='DATA TEMPLATE 1617'!JH322,4,0))</f>
        <v>0</v>
      </c>
      <c r="G322" s="237">
        <f t="shared" si="14"/>
        <v>0</v>
      </c>
      <c r="H322" s="1" t="s">
        <v>471</v>
      </c>
      <c r="I322" s="1">
        <v>0</v>
      </c>
      <c r="J322" s="1" t="b">
        <v>0</v>
      </c>
      <c r="K322" s="284">
        <v>320</v>
      </c>
      <c r="L322" t="s">
        <v>447</v>
      </c>
      <c r="M322" t="s">
        <v>437</v>
      </c>
      <c r="N322" s="323" t="s">
        <v>460</v>
      </c>
      <c r="O322" s="76">
        <v>12657417</v>
      </c>
      <c r="P322" s="76">
        <v>1740213</v>
      </c>
      <c r="Q322" s="76">
        <v>951246</v>
      </c>
      <c r="R322" s="76">
        <v>250000</v>
      </c>
      <c r="S322" s="76">
        <v>0</v>
      </c>
      <c r="T322" s="76">
        <v>15598876</v>
      </c>
      <c r="U322">
        <v>12175722</v>
      </c>
      <c r="V322">
        <v>1079318</v>
      </c>
      <c r="W322">
        <v>394983</v>
      </c>
      <c r="X322">
        <v>336888</v>
      </c>
      <c r="Y322">
        <v>110302</v>
      </c>
      <c r="AB322">
        <v>1242892</v>
      </c>
      <c r="AC322">
        <v>252079</v>
      </c>
      <c r="AD322">
        <v>15592184</v>
      </c>
      <c r="AE322" s="1">
        <v>508</v>
      </c>
      <c r="AF322" s="1">
        <v>229</v>
      </c>
      <c r="AG322" s="1">
        <v>343453</v>
      </c>
      <c r="AH322" s="1">
        <v>0</v>
      </c>
      <c r="AI322" s="1">
        <v>0</v>
      </c>
      <c r="AJ322" s="1">
        <v>0</v>
      </c>
      <c r="AK322" s="1">
        <v>0</v>
      </c>
      <c r="AL322" s="1">
        <v>0</v>
      </c>
      <c r="AM322" s="1">
        <v>0</v>
      </c>
      <c r="AN322" s="1">
        <v>0</v>
      </c>
      <c r="AO322" s="1">
        <v>0</v>
      </c>
      <c r="AP322" s="1">
        <v>0</v>
      </c>
      <c r="AQ322" s="1">
        <v>93</v>
      </c>
      <c r="AR322" s="1">
        <v>63</v>
      </c>
      <c r="AS322" s="1">
        <v>25708</v>
      </c>
      <c r="AT322" s="1">
        <v>0</v>
      </c>
      <c r="AU322" s="1">
        <v>0</v>
      </c>
      <c r="AV322" s="1">
        <v>0</v>
      </c>
      <c r="AW322" s="1">
        <v>0</v>
      </c>
      <c r="AX322" s="1">
        <v>0</v>
      </c>
      <c r="AY322" s="1">
        <v>0</v>
      </c>
      <c r="AZ322" s="1">
        <v>0</v>
      </c>
      <c r="BA322" s="1">
        <v>0</v>
      </c>
      <c r="BB322" s="1">
        <v>0</v>
      </c>
      <c r="BC322" s="3">
        <v>0</v>
      </c>
      <c r="BD322" s="3">
        <v>0</v>
      </c>
      <c r="BE322" s="3">
        <v>0</v>
      </c>
      <c r="BF322" s="3">
        <v>0</v>
      </c>
      <c r="BG322" s="241">
        <v>93</v>
      </c>
      <c r="BH322" s="242">
        <v>63</v>
      </c>
      <c r="BI322" s="242">
        <v>25708</v>
      </c>
      <c r="BJ322" s="243">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s="244">
        <v>0</v>
      </c>
      <c r="CJ322" s="244">
        <v>0</v>
      </c>
      <c r="CK322" s="244">
        <v>0</v>
      </c>
      <c r="CL322" s="244">
        <v>0</v>
      </c>
      <c r="CM322" s="241">
        <v>0</v>
      </c>
      <c r="CN322" s="242">
        <v>0</v>
      </c>
      <c r="CO322" s="242">
        <v>0</v>
      </c>
      <c r="CP322" s="243">
        <v>0</v>
      </c>
      <c r="CQ322" s="1">
        <v>0</v>
      </c>
      <c r="CR322" s="1">
        <v>0</v>
      </c>
      <c r="CS322" s="1">
        <v>0</v>
      </c>
      <c r="CT322" s="1">
        <v>0</v>
      </c>
      <c r="CU322" s="1">
        <v>0</v>
      </c>
      <c r="CV322" s="1">
        <v>0</v>
      </c>
      <c r="CW322" s="1">
        <v>0</v>
      </c>
      <c r="CX322" s="1">
        <v>0</v>
      </c>
      <c r="CY322" s="1">
        <v>0</v>
      </c>
      <c r="CZ322" s="1">
        <v>0</v>
      </c>
      <c r="DA322" s="1">
        <v>0</v>
      </c>
      <c r="DB322" s="1">
        <v>0</v>
      </c>
      <c r="DC322" s="1">
        <v>0</v>
      </c>
      <c r="DD322" s="1">
        <v>0</v>
      </c>
      <c r="DE322" s="1">
        <v>0</v>
      </c>
      <c r="DF322" s="1">
        <v>0</v>
      </c>
      <c r="DG322" s="1">
        <v>0</v>
      </c>
      <c r="DH322" s="1">
        <v>0</v>
      </c>
      <c r="DI322" s="1">
        <v>0</v>
      </c>
      <c r="DJ322" s="1">
        <v>0</v>
      </c>
      <c r="DK322" s="1">
        <v>0</v>
      </c>
      <c r="DL322" s="1">
        <v>0</v>
      </c>
      <c r="DM322" s="1">
        <v>0</v>
      </c>
      <c r="DN322" s="1">
        <v>0</v>
      </c>
      <c r="DO322" s="244">
        <v>0</v>
      </c>
      <c r="DP322" s="244">
        <v>0</v>
      </c>
      <c r="DQ322" s="244">
        <v>0</v>
      </c>
      <c r="DR322" s="244">
        <v>0</v>
      </c>
      <c r="DS322" s="241">
        <v>0</v>
      </c>
      <c r="DT322" s="242">
        <v>0</v>
      </c>
      <c r="DU322" s="242">
        <v>0</v>
      </c>
      <c r="DV322" s="243">
        <v>0</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s="244">
        <v>0</v>
      </c>
      <c r="EV322" s="244">
        <v>0</v>
      </c>
      <c r="EW322" s="244">
        <v>0</v>
      </c>
      <c r="EX322" s="244">
        <v>0</v>
      </c>
      <c r="EY322" s="241">
        <v>0</v>
      </c>
      <c r="EZ322" s="242">
        <v>0</v>
      </c>
      <c r="FA322" s="242">
        <v>0</v>
      </c>
      <c r="FB322" s="243">
        <v>0</v>
      </c>
      <c r="FC322">
        <v>0</v>
      </c>
      <c r="FD322">
        <v>0</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0</v>
      </c>
      <c r="GO322">
        <v>0</v>
      </c>
      <c r="GP322">
        <v>0</v>
      </c>
      <c r="GQ322">
        <v>0</v>
      </c>
      <c r="GR322">
        <v>0</v>
      </c>
      <c r="GS322">
        <v>0</v>
      </c>
      <c r="GT322">
        <v>0</v>
      </c>
      <c r="GU322">
        <v>0</v>
      </c>
      <c r="GV322">
        <v>0</v>
      </c>
      <c r="GW322">
        <v>0</v>
      </c>
      <c r="GX322">
        <v>0</v>
      </c>
      <c r="GY322">
        <v>0</v>
      </c>
      <c r="GZ322">
        <v>0</v>
      </c>
      <c r="HA322">
        <v>0</v>
      </c>
      <c r="HB322">
        <v>0</v>
      </c>
      <c r="HC322">
        <v>0</v>
      </c>
      <c r="HD322">
        <v>0</v>
      </c>
      <c r="HE322">
        <v>0</v>
      </c>
      <c r="HF322">
        <v>0</v>
      </c>
      <c r="HG322">
        <v>0</v>
      </c>
      <c r="HH322">
        <v>0</v>
      </c>
      <c r="HI322">
        <v>0</v>
      </c>
      <c r="HJ322">
        <v>0</v>
      </c>
      <c r="HK322">
        <v>0</v>
      </c>
      <c r="HL322">
        <v>7</v>
      </c>
      <c r="HM322">
        <v>8</v>
      </c>
      <c r="HN322">
        <v>0</v>
      </c>
      <c r="HO322">
        <v>0</v>
      </c>
      <c r="HP322">
        <v>0</v>
      </c>
      <c r="HQ322" s="139">
        <v>2</v>
      </c>
      <c r="HR322" s="140">
        <v>2</v>
      </c>
      <c r="HS322" s="140">
        <v>0</v>
      </c>
      <c r="HT322" s="140">
        <v>0</v>
      </c>
      <c r="HU322" s="140">
        <v>0</v>
      </c>
      <c r="HV322" s="139">
        <v>0</v>
      </c>
      <c r="HW322" s="140">
        <v>0</v>
      </c>
      <c r="HX322" s="140">
        <v>0</v>
      </c>
      <c r="HY322" s="140">
        <v>0</v>
      </c>
      <c r="HZ322" s="140">
        <v>0</v>
      </c>
      <c r="IA322" s="139">
        <v>0</v>
      </c>
      <c r="IB322" s="140">
        <v>0</v>
      </c>
      <c r="IC322" s="140">
        <v>0</v>
      </c>
      <c r="ID322" s="140">
        <v>0</v>
      </c>
      <c r="IE322" s="140">
        <v>0</v>
      </c>
      <c r="IF322" s="139">
        <v>9</v>
      </c>
      <c r="IG322" s="140">
        <v>10</v>
      </c>
      <c r="IH322" s="140">
        <v>0</v>
      </c>
      <c r="II322" s="140">
        <v>0</v>
      </c>
      <c r="IJ322" s="140">
        <v>0</v>
      </c>
      <c r="IK322" s="140">
        <v>0</v>
      </c>
      <c r="IL322" s="140">
        <v>0</v>
      </c>
      <c r="IM322" s="140">
        <v>0</v>
      </c>
      <c r="IN322" s="139">
        <v>0</v>
      </c>
      <c r="IO322" s="140">
        <v>2</v>
      </c>
      <c r="IP322" s="140">
        <v>0</v>
      </c>
      <c r="IQ322" s="140">
        <v>0</v>
      </c>
      <c r="IR322" s="141">
        <v>2</v>
      </c>
      <c r="IS322" s="139">
        <v>0</v>
      </c>
      <c r="IT322" s="141">
        <v>1</v>
      </c>
      <c r="IU322" s="141">
        <v>15</v>
      </c>
      <c r="IV322" s="141">
        <v>4</v>
      </c>
      <c r="IW322" s="180">
        <v>19</v>
      </c>
      <c r="IX322" s="182">
        <v>5.2631578947368418E-2</v>
      </c>
      <c r="IY322" s="182">
        <v>0.10526315789473684</v>
      </c>
      <c r="IZ322" s="183">
        <v>0</v>
      </c>
      <c r="JA322" s="140">
        <v>0</v>
      </c>
      <c r="JB322" s="140">
        <v>0</v>
      </c>
      <c r="JC322" s="1" t="s">
        <v>427</v>
      </c>
      <c r="JD322" s="1" t="s">
        <v>427</v>
      </c>
      <c r="JE322" s="1" t="s">
        <v>427</v>
      </c>
      <c r="JF322" s="1" t="s">
        <v>427</v>
      </c>
      <c r="JG322" s="1">
        <v>0</v>
      </c>
      <c r="JH322" s="1">
        <v>0</v>
      </c>
      <c r="JI322" s="284"/>
      <c r="JM322" s="261"/>
      <c r="JN322" s="262"/>
      <c r="JO322" s="284"/>
      <c r="JP322" s="284"/>
    </row>
    <row r="323" spans="1:276" x14ac:dyDescent="0.25">
      <c r="A323" s="2">
        <f>IF(OR('Table 1'!$L$2="All Regions",'Table 1'!$L$2=" "), 1,IF('Table 1'!$L$2='DATA TEMPLATE 1617'!L323,1,0))</f>
        <v>1</v>
      </c>
      <c r="B323" s="2">
        <f>IF(OR('Table 1'!$L$3="All Disciplines",'Table 1'!$L$3=" "), 1,IF('Table 1'!$L$3='DATA TEMPLATE 1617'!M323,1,0))</f>
        <v>1</v>
      </c>
      <c r="C323" s="2">
        <f>IF(OR('Table 1'!$L$4="All Organisations",'Table 1'!$L$4=" "), 1,IF('Table 1'!$L$4='DATA TEMPLATE 1617'!N323,1,0))</f>
        <v>1</v>
      </c>
      <c r="D323" s="2">
        <f t="shared" si="13"/>
        <v>3</v>
      </c>
      <c r="E323" s="236">
        <f>IF('Table 2'!$L$2="All Diverse Led",$IZ323,IF('Table 2'!$L$2='DATA TEMPLATE 1617'!JG323,4,0))</f>
        <v>0</v>
      </c>
      <c r="F323" s="236">
        <f>IF('Table 2'!$L$2="All Diverse Led",$IZ323,IF('Table 2'!$L$2='DATA TEMPLATE 1617'!JH323,4,0))</f>
        <v>0</v>
      </c>
      <c r="G323" s="237">
        <f t="shared" si="14"/>
        <v>0</v>
      </c>
      <c r="H323" s="1" t="s">
        <v>471</v>
      </c>
      <c r="I323" s="1">
        <v>0</v>
      </c>
      <c r="J323" s="1" t="b">
        <v>0</v>
      </c>
      <c r="K323" s="284">
        <v>321</v>
      </c>
      <c r="L323" t="s">
        <v>447</v>
      </c>
      <c r="M323" t="s">
        <v>443</v>
      </c>
      <c r="N323" s="323" t="s">
        <v>460</v>
      </c>
      <c r="O323" s="76">
        <v>165620</v>
      </c>
      <c r="P323" s="76">
        <v>289567</v>
      </c>
      <c r="Q323" s="76">
        <v>0</v>
      </c>
      <c r="R323" s="76">
        <v>0</v>
      </c>
      <c r="S323" s="76">
        <v>89650</v>
      </c>
      <c r="T323" s="76">
        <v>544837</v>
      </c>
      <c r="U323">
        <v>354449</v>
      </c>
      <c r="V323">
        <v>37239</v>
      </c>
      <c r="W323">
        <v>0</v>
      </c>
      <c r="X323">
        <v>0</v>
      </c>
      <c r="Y323">
        <v>0</v>
      </c>
      <c r="AB323">
        <v>143932</v>
      </c>
      <c r="AC323">
        <v>0</v>
      </c>
      <c r="AD323">
        <v>535620</v>
      </c>
      <c r="AE323" s="1">
        <v>49</v>
      </c>
      <c r="AF323" s="1">
        <v>39</v>
      </c>
      <c r="AG323" s="1">
        <v>22538</v>
      </c>
      <c r="AH323" s="1">
        <v>220</v>
      </c>
      <c r="AI323" s="1">
        <v>3</v>
      </c>
      <c r="AJ323" s="1">
        <v>3</v>
      </c>
      <c r="AK323" s="1">
        <v>659</v>
      </c>
      <c r="AL323" s="1">
        <v>0</v>
      </c>
      <c r="AM323" s="1">
        <v>5</v>
      </c>
      <c r="AN323" s="1">
        <v>5</v>
      </c>
      <c r="AO323" s="1">
        <v>0</v>
      </c>
      <c r="AP323" s="1">
        <v>1600</v>
      </c>
      <c r="AQ323" s="1">
        <v>30</v>
      </c>
      <c r="AR323" s="1">
        <v>21</v>
      </c>
      <c r="AS323" s="1">
        <v>7295</v>
      </c>
      <c r="AT323" s="1">
        <v>40</v>
      </c>
      <c r="AU323" s="1">
        <v>3</v>
      </c>
      <c r="AV323" s="1">
        <v>3</v>
      </c>
      <c r="AW323" s="1">
        <v>659</v>
      </c>
      <c r="AX323" s="1">
        <v>0</v>
      </c>
      <c r="AY323" s="1">
        <v>0</v>
      </c>
      <c r="AZ323" s="1">
        <v>0</v>
      </c>
      <c r="BA323" s="1">
        <v>0</v>
      </c>
      <c r="BB323" s="1">
        <v>0</v>
      </c>
      <c r="BC323" s="3">
        <v>8</v>
      </c>
      <c r="BD323" s="3">
        <v>8</v>
      </c>
      <c r="BE323" s="3">
        <v>659</v>
      </c>
      <c r="BF323" s="3">
        <v>1600</v>
      </c>
      <c r="BG323" s="241">
        <v>33</v>
      </c>
      <c r="BH323" s="242">
        <v>24</v>
      </c>
      <c r="BI323" s="242">
        <v>7954</v>
      </c>
      <c r="BJ323" s="243">
        <v>40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s="244">
        <v>0</v>
      </c>
      <c r="CJ323" s="244">
        <v>0</v>
      </c>
      <c r="CK323" s="244">
        <v>0</v>
      </c>
      <c r="CL323" s="244">
        <v>0</v>
      </c>
      <c r="CM323" s="241">
        <v>0</v>
      </c>
      <c r="CN323" s="242">
        <v>0</v>
      </c>
      <c r="CO323" s="242">
        <v>0</v>
      </c>
      <c r="CP323" s="243">
        <v>0</v>
      </c>
      <c r="CQ323" s="1">
        <v>0</v>
      </c>
      <c r="CR323" s="1">
        <v>0</v>
      </c>
      <c r="CS323" s="1">
        <v>0</v>
      </c>
      <c r="CT323" s="1">
        <v>0</v>
      </c>
      <c r="CU323" s="1">
        <v>0</v>
      </c>
      <c r="CV323" s="1">
        <v>0</v>
      </c>
      <c r="CW323" s="1">
        <v>0</v>
      </c>
      <c r="CX323" s="1">
        <v>0</v>
      </c>
      <c r="CY323" s="1">
        <v>0</v>
      </c>
      <c r="CZ323" s="1">
        <v>0</v>
      </c>
      <c r="DA323" s="1">
        <v>0</v>
      </c>
      <c r="DB323" s="1">
        <v>0</v>
      </c>
      <c r="DC323" s="1">
        <v>0</v>
      </c>
      <c r="DD323" s="1">
        <v>0</v>
      </c>
      <c r="DE323" s="1">
        <v>0</v>
      </c>
      <c r="DF323" s="1">
        <v>0</v>
      </c>
      <c r="DG323" s="1">
        <v>0</v>
      </c>
      <c r="DH323" s="1">
        <v>0</v>
      </c>
      <c r="DI323" s="1">
        <v>0</v>
      </c>
      <c r="DJ323" s="1">
        <v>0</v>
      </c>
      <c r="DK323" s="1">
        <v>0</v>
      </c>
      <c r="DL323" s="1">
        <v>0</v>
      </c>
      <c r="DM323" s="1">
        <v>0</v>
      </c>
      <c r="DN323" s="1">
        <v>0</v>
      </c>
      <c r="DO323" s="244">
        <v>0</v>
      </c>
      <c r="DP323" s="244">
        <v>0</v>
      </c>
      <c r="DQ323" s="244">
        <v>0</v>
      </c>
      <c r="DR323" s="244">
        <v>0</v>
      </c>
      <c r="DS323" s="241">
        <v>0</v>
      </c>
      <c r="DT323" s="242">
        <v>0</v>
      </c>
      <c r="DU323" s="242">
        <v>0</v>
      </c>
      <c r="DV323" s="243">
        <v>0</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s="244">
        <v>0</v>
      </c>
      <c r="EV323" s="244">
        <v>0</v>
      </c>
      <c r="EW323" s="244">
        <v>0</v>
      </c>
      <c r="EX323" s="244">
        <v>0</v>
      </c>
      <c r="EY323" s="241">
        <v>0</v>
      </c>
      <c r="EZ323" s="242">
        <v>0</v>
      </c>
      <c r="FA323" s="242">
        <v>0</v>
      </c>
      <c r="FB323" s="243">
        <v>0</v>
      </c>
      <c r="FC323">
        <v>0</v>
      </c>
      <c r="FD323">
        <v>0</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2</v>
      </c>
      <c r="FX323">
        <v>0</v>
      </c>
      <c r="FY323">
        <v>0</v>
      </c>
      <c r="FZ323">
        <v>0</v>
      </c>
      <c r="GA323">
        <v>0</v>
      </c>
      <c r="GB323">
        <v>0</v>
      </c>
      <c r="GC323">
        <v>0</v>
      </c>
      <c r="GD323">
        <v>0</v>
      </c>
      <c r="GE323">
        <v>0</v>
      </c>
      <c r="GF323">
        <v>0</v>
      </c>
      <c r="GG323">
        <v>0</v>
      </c>
      <c r="GH323">
        <v>0</v>
      </c>
      <c r="GI323">
        <v>0</v>
      </c>
      <c r="GJ323">
        <v>0</v>
      </c>
      <c r="GK323">
        <v>0</v>
      </c>
      <c r="GL323">
        <v>0</v>
      </c>
      <c r="GM323">
        <v>0</v>
      </c>
      <c r="GN323">
        <v>0</v>
      </c>
      <c r="GO323">
        <v>0</v>
      </c>
      <c r="GP323">
        <v>0</v>
      </c>
      <c r="GQ323">
        <v>1</v>
      </c>
      <c r="GR323">
        <v>500</v>
      </c>
      <c r="GS323">
        <v>0</v>
      </c>
      <c r="GT323">
        <v>0</v>
      </c>
      <c r="GU323">
        <v>0</v>
      </c>
      <c r="GV323">
        <v>50</v>
      </c>
      <c r="GW323">
        <v>0</v>
      </c>
      <c r="GX323">
        <v>0</v>
      </c>
      <c r="GY323">
        <v>0</v>
      </c>
      <c r="GZ323">
        <v>0</v>
      </c>
      <c r="HA323">
        <v>0</v>
      </c>
      <c r="HB323">
        <v>0</v>
      </c>
      <c r="HC323">
        <v>2</v>
      </c>
      <c r="HD323">
        <v>0</v>
      </c>
      <c r="HE323">
        <v>0</v>
      </c>
      <c r="HF323">
        <v>0</v>
      </c>
      <c r="HG323">
        <v>0</v>
      </c>
      <c r="HH323">
        <v>0</v>
      </c>
      <c r="HI323">
        <v>0</v>
      </c>
      <c r="HJ323">
        <v>0</v>
      </c>
      <c r="HK323">
        <v>0</v>
      </c>
      <c r="HL323">
        <v>5</v>
      </c>
      <c r="HM323">
        <v>3</v>
      </c>
      <c r="HN323">
        <v>0</v>
      </c>
      <c r="HO323">
        <v>0</v>
      </c>
      <c r="HP323">
        <v>0</v>
      </c>
      <c r="HQ323" s="139">
        <v>0</v>
      </c>
      <c r="HR323" s="140">
        <v>1</v>
      </c>
      <c r="HS323" s="140">
        <v>0</v>
      </c>
      <c r="HT323" s="140">
        <v>0</v>
      </c>
      <c r="HU323" s="140">
        <v>0</v>
      </c>
      <c r="HV323" s="139">
        <v>0</v>
      </c>
      <c r="HW323" s="140">
        <v>0</v>
      </c>
      <c r="HX323" s="140">
        <v>0</v>
      </c>
      <c r="HY323" s="140">
        <v>0</v>
      </c>
      <c r="HZ323" s="140">
        <v>0</v>
      </c>
      <c r="IA323" s="139">
        <v>0</v>
      </c>
      <c r="IB323" s="140">
        <v>0</v>
      </c>
      <c r="IC323" s="140">
        <v>0</v>
      </c>
      <c r="ID323" s="140">
        <v>0</v>
      </c>
      <c r="IE323" s="140">
        <v>0</v>
      </c>
      <c r="IF323" s="139">
        <v>5</v>
      </c>
      <c r="IG323" s="140">
        <v>4</v>
      </c>
      <c r="IH323" s="140">
        <v>0</v>
      </c>
      <c r="II323" s="140">
        <v>0</v>
      </c>
      <c r="IJ323" s="140">
        <v>0</v>
      </c>
      <c r="IK323" s="140">
        <v>0</v>
      </c>
      <c r="IL323" s="140">
        <v>0</v>
      </c>
      <c r="IM323" s="140">
        <v>0</v>
      </c>
      <c r="IN323" s="139">
        <v>0</v>
      </c>
      <c r="IO323" s="140">
        <v>0</v>
      </c>
      <c r="IP323" s="140">
        <v>0</v>
      </c>
      <c r="IQ323" s="140">
        <v>0</v>
      </c>
      <c r="IR323" s="141">
        <v>0</v>
      </c>
      <c r="IS323" s="139">
        <v>2</v>
      </c>
      <c r="IT323" s="141">
        <v>2</v>
      </c>
      <c r="IU323" s="141">
        <v>8</v>
      </c>
      <c r="IV323" s="141">
        <v>1</v>
      </c>
      <c r="IW323" s="180">
        <v>9</v>
      </c>
      <c r="IX323" s="182">
        <v>0.22222222222222221</v>
      </c>
      <c r="IY323" s="182">
        <v>0.22222222222222221</v>
      </c>
      <c r="IZ323" s="183">
        <v>0</v>
      </c>
      <c r="JA323" s="140">
        <v>0</v>
      </c>
      <c r="JB323" s="140">
        <v>0</v>
      </c>
      <c r="JC323" s="1" t="s">
        <v>427</v>
      </c>
      <c r="JD323" s="1" t="s">
        <v>427</v>
      </c>
      <c r="JE323" s="1" t="s">
        <v>427</v>
      </c>
      <c r="JF323" s="1" t="s">
        <v>426</v>
      </c>
      <c r="JG323" s="1">
        <v>0</v>
      </c>
      <c r="JH323" s="1">
        <v>0</v>
      </c>
      <c r="JI323" s="284"/>
      <c r="JM323" s="261"/>
      <c r="JN323" s="262"/>
      <c r="JO323" s="284"/>
      <c r="JP323" s="284"/>
    </row>
    <row r="324" spans="1:276" x14ac:dyDescent="0.25">
      <c r="A324" s="2">
        <f>IF(OR('Table 1'!$L$2="All Regions",'Table 1'!$L$2=" "), 1,IF('Table 1'!$L$2='DATA TEMPLATE 1617'!L324,1,0))</f>
        <v>1</v>
      </c>
      <c r="B324" s="2">
        <f>IF(OR('Table 1'!$L$3="All Disciplines",'Table 1'!$L$3=" "), 1,IF('Table 1'!$L$3='DATA TEMPLATE 1617'!M324,1,0))</f>
        <v>1</v>
      </c>
      <c r="C324" s="2">
        <f>IF(OR('Table 1'!$L$4="All Organisations",'Table 1'!$L$4=" "), 1,IF('Table 1'!$L$4='DATA TEMPLATE 1617'!N324,1,0))</f>
        <v>1</v>
      </c>
      <c r="D324" s="2">
        <f t="shared" si="13"/>
        <v>3</v>
      </c>
      <c r="E324" s="236">
        <f>IF('Table 2'!$L$2="All Diverse Led",$IZ324,IF('Table 2'!$L$2='DATA TEMPLATE 1617'!JG324,4,0))</f>
        <v>0</v>
      </c>
      <c r="F324" s="236">
        <f>IF('Table 2'!$L$2="All Diverse Led",$IZ324,IF('Table 2'!$L$2='DATA TEMPLATE 1617'!JH324,4,0))</f>
        <v>0</v>
      </c>
      <c r="G324" s="237">
        <f t="shared" si="14"/>
        <v>0</v>
      </c>
      <c r="H324" s="1" t="s">
        <v>471</v>
      </c>
      <c r="I324" s="1">
        <v>0</v>
      </c>
      <c r="J324" s="1" t="b">
        <v>0</v>
      </c>
      <c r="K324" s="284">
        <v>322</v>
      </c>
      <c r="L324" t="s">
        <v>448</v>
      </c>
      <c r="M324" t="s">
        <v>443</v>
      </c>
      <c r="N324" s="323" t="s">
        <v>459</v>
      </c>
      <c r="O324" s="76">
        <v>41935</v>
      </c>
      <c r="P324" s="76">
        <v>241391</v>
      </c>
      <c r="Q324" s="76">
        <v>0</v>
      </c>
      <c r="R324" s="76">
        <v>2335</v>
      </c>
      <c r="S324" s="76">
        <v>0</v>
      </c>
      <c r="T324" s="76">
        <v>285661</v>
      </c>
      <c r="U324">
        <v>138785</v>
      </c>
      <c r="V324">
        <v>16346</v>
      </c>
      <c r="W324">
        <v>3609</v>
      </c>
      <c r="X324">
        <v>234</v>
      </c>
      <c r="Y324">
        <v>951</v>
      </c>
      <c r="AB324">
        <v>140974</v>
      </c>
      <c r="AC324">
        <v>21402</v>
      </c>
      <c r="AD324">
        <v>322301</v>
      </c>
      <c r="AE324" s="1">
        <v>8</v>
      </c>
      <c r="AF324" s="1">
        <v>8</v>
      </c>
      <c r="AG324" s="1">
        <v>523</v>
      </c>
      <c r="AH324" s="1">
        <v>0</v>
      </c>
      <c r="AI324" s="1">
        <v>0</v>
      </c>
      <c r="AJ324" s="1">
        <v>0</v>
      </c>
      <c r="AK324" s="1">
        <v>0</v>
      </c>
      <c r="AL324" s="1">
        <v>0</v>
      </c>
      <c r="AM324" s="1">
        <v>0</v>
      </c>
      <c r="AN324" s="1">
        <v>0</v>
      </c>
      <c r="AO324" s="1">
        <v>0</v>
      </c>
      <c r="AP324" s="1">
        <v>0</v>
      </c>
      <c r="AQ324" s="1">
        <v>0</v>
      </c>
      <c r="AR324" s="1">
        <v>0</v>
      </c>
      <c r="AS324" s="1">
        <v>0</v>
      </c>
      <c r="AT324" s="1">
        <v>0</v>
      </c>
      <c r="AU324" s="1">
        <v>0</v>
      </c>
      <c r="AV324" s="1">
        <v>0</v>
      </c>
      <c r="AW324" s="1">
        <v>0</v>
      </c>
      <c r="AX324" s="1">
        <v>0</v>
      </c>
      <c r="AY324" s="1">
        <v>0</v>
      </c>
      <c r="AZ324" s="1">
        <v>0</v>
      </c>
      <c r="BA324" s="1">
        <v>0</v>
      </c>
      <c r="BB324" s="1">
        <v>0</v>
      </c>
      <c r="BC324" s="3">
        <v>0</v>
      </c>
      <c r="BD324" s="3">
        <v>0</v>
      </c>
      <c r="BE324" s="3">
        <v>0</v>
      </c>
      <c r="BF324" s="3">
        <v>0</v>
      </c>
      <c r="BG324" s="241">
        <v>0</v>
      </c>
      <c r="BH324" s="242">
        <v>0</v>
      </c>
      <c r="BI324" s="242">
        <v>0</v>
      </c>
      <c r="BJ324" s="243">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s="244">
        <v>0</v>
      </c>
      <c r="CJ324" s="244">
        <v>0</v>
      </c>
      <c r="CK324" s="244">
        <v>0</v>
      </c>
      <c r="CL324" s="244">
        <v>0</v>
      </c>
      <c r="CM324" s="241">
        <v>0</v>
      </c>
      <c r="CN324" s="242">
        <v>0</v>
      </c>
      <c r="CO324" s="242">
        <v>0</v>
      </c>
      <c r="CP324" s="243">
        <v>0</v>
      </c>
      <c r="CQ324" s="1">
        <v>0</v>
      </c>
      <c r="CR324" s="1">
        <v>0</v>
      </c>
      <c r="CS324" s="1">
        <v>0</v>
      </c>
      <c r="CT324" s="1">
        <v>0</v>
      </c>
      <c r="CU324" s="1">
        <v>0</v>
      </c>
      <c r="CV324" s="1">
        <v>0</v>
      </c>
      <c r="CW324" s="1">
        <v>0</v>
      </c>
      <c r="CX324" s="1">
        <v>0</v>
      </c>
      <c r="CY324" s="1">
        <v>0</v>
      </c>
      <c r="CZ324" s="1">
        <v>0</v>
      </c>
      <c r="DA324" s="1">
        <v>0</v>
      </c>
      <c r="DB324" s="1">
        <v>0</v>
      </c>
      <c r="DC324" s="1">
        <v>0</v>
      </c>
      <c r="DD324" s="1">
        <v>0</v>
      </c>
      <c r="DE324" s="1">
        <v>0</v>
      </c>
      <c r="DF324" s="1">
        <v>0</v>
      </c>
      <c r="DG324" s="1">
        <v>0</v>
      </c>
      <c r="DH324" s="1">
        <v>0</v>
      </c>
      <c r="DI324" s="1">
        <v>0</v>
      </c>
      <c r="DJ324" s="1">
        <v>0</v>
      </c>
      <c r="DK324" s="1">
        <v>0</v>
      </c>
      <c r="DL324" s="1">
        <v>0</v>
      </c>
      <c r="DM324" s="1">
        <v>0</v>
      </c>
      <c r="DN324" s="1">
        <v>0</v>
      </c>
      <c r="DO324" s="244">
        <v>0</v>
      </c>
      <c r="DP324" s="244">
        <v>0</v>
      </c>
      <c r="DQ324" s="244">
        <v>0</v>
      </c>
      <c r="DR324" s="244">
        <v>0</v>
      </c>
      <c r="DS324" s="241">
        <v>0</v>
      </c>
      <c r="DT324" s="242">
        <v>0</v>
      </c>
      <c r="DU324" s="242">
        <v>0</v>
      </c>
      <c r="DV324" s="243">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s="244">
        <v>0</v>
      </c>
      <c r="EV324" s="244">
        <v>0</v>
      </c>
      <c r="EW324" s="244">
        <v>0</v>
      </c>
      <c r="EX324" s="244">
        <v>0</v>
      </c>
      <c r="EY324" s="241">
        <v>0</v>
      </c>
      <c r="EZ324" s="242">
        <v>0</v>
      </c>
      <c r="FA324" s="242">
        <v>0</v>
      </c>
      <c r="FB324" s="243">
        <v>0</v>
      </c>
      <c r="FC324">
        <v>0</v>
      </c>
      <c r="FD324">
        <v>0</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17883</v>
      </c>
      <c r="GU324">
        <v>0</v>
      </c>
      <c r="GV324">
        <v>0</v>
      </c>
      <c r="GW324">
        <v>25</v>
      </c>
      <c r="GX324">
        <v>312</v>
      </c>
      <c r="GY324">
        <v>0</v>
      </c>
      <c r="GZ324">
        <v>0</v>
      </c>
      <c r="HA324">
        <v>0</v>
      </c>
      <c r="HB324">
        <v>0</v>
      </c>
      <c r="HC324">
        <v>0</v>
      </c>
      <c r="HD324">
        <v>0</v>
      </c>
      <c r="HE324">
        <v>0</v>
      </c>
      <c r="HF324">
        <v>0</v>
      </c>
      <c r="HG324">
        <v>4</v>
      </c>
      <c r="HH324">
        <v>0</v>
      </c>
      <c r="HI324">
        <v>0</v>
      </c>
      <c r="HJ324">
        <v>0</v>
      </c>
      <c r="HK324">
        <v>0</v>
      </c>
      <c r="HL324">
        <v>3</v>
      </c>
      <c r="HM324">
        <v>3</v>
      </c>
      <c r="HN324">
        <v>0</v>
      </c>
      <c r="HO324">
        <v>0</v>
      </c>
      <c r="HP324">
        <v>0</v>
      </c>
      <c r="HQ324" s="139">
        <v>1</v>
      </c>
      <c r="HR324" s="140">
        <v>0</v>
      </c>
      <c r="HS324" s="140">
        <v>0</v>
      </c>
      <c r="HT324" s="140">
        <v>0</v>
      </c>
      <c r="HU324" s="140">
        <v>0</v>
      </c>
      <c r="HV324" s="139">
        <v>0</v>
      </c>
      <c r="HW324" s="140">
        <v>0</v>
      </c>
      <c r="HX324" s="140">
        <v>0</v>
      </c>
      <c r="HY324" s="140">
        <v>0</v>
      </c>
      <c r="HZ324" s="140">
        <v>0</v>
      </c>
      <c r="IA324" s="139">
        <v>0</v>
      </c>
      <c r="IB324" s="140">
        <v>0</v>
      </c>
      <c r="IC324" s="140">
        <v>0</v>
      </c>
      <c r="ID324" s="140">
        <v>0</v>
      </c>
      <c r="IE324" s="140">
        <v>0</v>
      </c>
      <c r="IF324" s="139">
        <v>4</v>
      </c>
      <c r="IG324" s="140">
        <v>3</v>
      </c>
      <c r="IH324" s="140">
        <v>0</v>
      </c>
      <c r="II324" s="140">
        <v>0</v>
      </c>
      <c r="IJ324" s="140">
        <v>0</v>
      </c>
      <c r="IK324" s="140">
        <v>0</v>
      </c>
      <c r="IL324" s="140">
        <v>0</v>
      </c>
      <c r="IM324" s="140">
        <v>0</v>
      </c>
      <c r="IN324" s="139">
        <v>0</v>
      </c>
      <c r="IO324" s="140">
        <v>0</v>
      </c>
      <c r="IP324" s="140">
        <v>0</v>
      </c>
      <c r="IQ324" s="140">
        <v>0</v>
      </c>
      <c r="IR324" s="141">
        <v>0</v>
      </c>
      <c r="IS324" s="139">
        <v>1</v>
      </c>
      <c r="IT324" s="141">
        <v>3</v>
      </c>
      <c r="IU324" s="141">
        <v>6</v>
      </c>
      <c r="IV324" s="141">
        <v>1</v>
      </c>
      <c r="IW324" s="180">
        <v>7</v>
      </c>
      <c r="IX324" s="182">
        <v>0.42857142857142855</v>
      </c>
      <c r="IY324" s="182">
        <v>0.14285714285714285</v>
      </c>
      <c r="IZ324" s="183">
        <v>0</v>
      </c>
      <c r="JA324" s="140">
        <v>0</v>
      </c>
      <c r="JB324" s="140">
        <v>0</v>
      </c>
      <c r="JC324" s="1" t="s">
        <v>427</v>
      </c>
      <c r="JD324" s="1" t="s">
        <v>427</v>
      </c>
      <c r="JE324" s="1" t="s">
        <v>427</v>
      </c>
      <c r="JF324" s="1" t="s">
        <v>427</v>
      </c>
      <c r="JG324" s="1">
        <v>0</v>
      </c>
      <c r="JH324" s="1">
        <v>0</v>
      </c>
      <c r="JI324" s="284"/>
      <c r="JM324" s="261"/>
      <c r="JN324" s="262"/>
      <c r="JO324" s="284"/>
      <c r="JP324" s="284"/>
    </row>
    <row r="325" spans="1:276" x14ac:dyDescent="0.25">
      <c r="A325" s="2">
        <f>IF(OR('Table 1'!$L$2="All Regions",'Table 1'!$L$2=" "), 1,IF('Table 1'!$L$2='DATA TEMPLATE 1617'!L325,1,0))</f>
        <v>1</v>
      </c>
      <c r="B325" s="2">
        <f>IF(OR('Table 1'!$L$3="All Disciplines",'Table 1'!$L$3=" "), 1,IF('Table 1'!$L$3='DATA TEMPLATE 1617'!M325,1,0))</f>
        <v>1</v>
      </c>
      <c r="C325" s="2">
        <f>IF(OR('Table 1'!$L$4="All Organisations",'Table 1'!$L$4=" "), 1,IF('Table 1'!$L$4='DATA TEMPLATE 1617'!N325,1,0))</f>
        <v>1</v>
      </c>
      <c r="D325" s="2">
        <f t="shared" si="13"/>
        <v>3</v>
      </c>
      <c r="E325" s="236">
        <f>IF('Table 2'!$L$2="All Diverse Led",$IZ325,IF('Table 2'!$L$2='DATA TEMPLATE 1617'!JG325,4,0))</f>
        <v>0</v>
      </c>
      <c r="F325" s="236">
        <f>IF('Table 2'!$L$2="All Diverse Led",$IZ325,IF('Table 2'!$L$2='DATA TEMPLATE 1617'!JH325,4,0))</f>
        <v>0</v>
      </c>
      <c r="G325" s="237">
        <f t="shared" si="14"/>
        <v>0</v>
      </c>
      <c r="H325" s="1" t="s">
        <v>471</v>
      </c>
      <c r="I325" s="1">
        <v>0</v>
      </c>
      <c r="J325" s="1" t="b">
        <v>0</v>
      </c>
      <c r="K325" s="284">
        <v>323</v>
      </c>
      <c r="L325" t="s">
        <v>448</v>
      </c>
      <c r="M325" t="s">
        <v>437</v>
      </c>
      <c r="N325" s="323" t="s">
        <v>460</v>
      </c>
      <c r="O325" s="76">
        <v>14810304</v>
      </c>
      <c r="P325" s="76">
        <v>1185500</v>
      </c>
      <c r="Q325" s="76">
        <v>568335</v>
      </c>
      <c r="R325" s="76">
        <v>415000</v>
      </c>
      <c r="S325" s="76">
        <v>0</v>
      </c>
      <c r="T325" s="76">
        <v>16979139</v>
      </c>
      <c r="U325">
        <v>11333359</v>
      </c>
      <c r="V325">
        <v>273170</v>
      </c>
      <c r="W325">
        <v>504062</v>
      </c>
      <c r="X325">
        <v>1121455</v>
      </c>
      <c r="Y325">
        <v>34709</v>
      </c>
      <c r="AB325">
        <v>2629604</v>
      </c>
      <c r="AC325">
        <v>1352667</v>
      </c>
      <c r="AD325">
        <v>17249026</v>
      </c>
      <c r="AE325" s="1">
        <v>690</v>
      </c>
      <c r="AF325" s="1">
        <v>518</v>
      </c>
      <c r="AG325" s="1">
        <v>345470</v>
      </c>
      <c r="AH325" s="1">
        <v>0</v>
      </c>
      <c r="AI325" s="1">
        <v>0</v>
      </c>
      <c r="AJ325" s="1">
        <v>0</v>
      </c>
      <c r="AK325" s="1">
        <v>0</v>
      </c>
      <c r="AL325" s="1">
        <v>0</v>
      </c>
      <c r="AM325" s="1">
        <v>0</v>
      </c>
      <c r="AN325" s="1">
        <v>0</v>
      </c>
      <c r="AO325" s="1">
        <v>0</v>
      </c>
      <c r="AP325" s="1">
        <v>0</v>
      </c>
      <c r="AQ325" s="1">
        <v>193</v>
      </c>
      <c r="AR325" s="1">
        <v>126</v>
      </c>
      <c r="AS325" s="1">
        <v>95166</v>
      </c>
      <c r="AT325" s="1">
        <v>0</v>
      </c>
      <c r="AU325" s="1">
        <v>0</v>
      </c>
      <c r="AV325" s="1">
        <v>0</v>
      </c>
      <c r="AW325" s="1">
        <v>0</v>
      </c>
      <c r="AX325" s="1">
        <v>0</v>
      </c>
      <c r="AY325" s="1">
        <v>0</v>
      </c>
      <c r="AZ325" s="1">
        <v>0</v>
      </c>
      <c r="BA325" s="1">
        <v>0</v>
      </c>
      <c r="BB325" s="1">
        <v>0</v>
      </c>
      <c r="BC325" s="3">
        <v>0</v>
      </c>
      <c r="BD325" s="3">
        <v>0</v>
      </c>
      <c r="BE325" s="3">
        <v>0</v>
      </c>
      <c r="BF325" s="3">
        <v>0</v>
      </c>
      <c r="BG325" s="241">
        <v>193</v>
      </c>
      <c r="BH325" s="242">
        <v>126</v>
      </c>
      <c r="BI325" s="242">
        <v>95166</v>
      </c>
      <c r="BJ325" s="243">
        <v>0</v>
      </c>
      <c r="BK325">
        <v>7</v>
      </c>
      <c r="BL325">
        <v>295</v>
      </c>
      <c r="BM325">
        <v>0</v>
      </c>
      <c r="BN325">
        <v>68910</v>
      </c>
      <c r="BO325">
        <v>0</v>
      </c>
      <c r="BP325">
        <v>0</v>
      </c>
      <c r="BQ325">
        <v>0</v>
      </c>
      <c r="BR325">
        <v>0</v>
      </c>
      <c r="BS325">
        <v>0</v>
      </c>
      <c r="BT325">
        <v>0</v>
      </c>
      <c r="BU325">
        <v>0</v>
      </c>
      <c r="BV325">
        <v>0</v>
      </c>
      <c r="BW325">
        <v>1</v>
      </c>
      <c r="BX325">
        <v>28</v>
      </c>
      <c r="BY325">
        <v>0</v>
      </c>
      <c r="BZ325">
        <v>19000</v>
      </c>
      <c r="CA325">
        <v>0</v>
      </c>
      <c r="CB325">
        <v>0</v>
      </c>
      <c r="CC325">
        <v>0</v>
      </c>
      <c r="CD325">
        <v>0</v>
      </c>
      <c r="CE325">
        <v>0</v>
      </c>
      <c r="CF325">
        <v>0</v>
      </c>
      <c r="CG325">
        <v>0</v>
      </c>
      <c r="CH325">
        <v>0</v>
      </c>
      <c r="CI325" s="244">
        <v>0</v>
      </c>
      <c r="CJ325" s="244">
        <v>0</v>
      </c>
      <c r="CK325" s="244">
        <v>0</v>
      </c>
      <c r="CL325" s="244">
        <v>0</v>
      </c>
      <c r="CM325" s="241">
        <v>1</v>
      </c>
      <c r="CN325" s="242">
        <v>28</v>
      </c>
      <c r="CO325" s="242">
        <v>0</v>
      </c>
      <c r="CP325" s="243">
        <v>19000</v>
      </c>
      <c r="CQ325" s="1">
        <v>1</v>
      </c>
      <c r="CR325" s="1">
        <v>1</v>
      </c>
      <c r="CS325" s="1">
        <v>0</v>
      </c>
      <c r="CT325" s="1">
        <v>30</v>
      </c>
      <c r="CU325" s="1">
        <v>0</v>
      </c>
      <c r="CV325" s="1">
        <v>0</v>
      </c>
      <c r="CW325" s="1">
        <v>0</v>
      </c>
      <c r="CX325" s="1">
        <v>0</v>
      </c>
      <c r="CY325" s="1">
        <v>0</v>
      </c>
      <c r="CZ325" s="1">
        <v>0</v>
      </c>
      <c r="DA325" s="1">
        <v>0</v>
      </c>
      <c r="DB325" s="1">
        <v>0</v>
      </c>
      <c r="DC325" s="1">
        <v>0</v>
      </c>
      <c r="DD325" s="1">
        <v>0</v>
      </c>
      <c r="DE325" s="1">
        <v>0</v>
      </c>
      <c r="DF325" s="1">
        <v>0</v>
      </c>
      <c r="DG325" s="1">
        <v>0</v>
      </c>
      <c r="DH325" s="1">
        <v>0</v>
      </c>
      <c r="DI325" s="1">
        <v>0</v>
      </c>
      <c r="DJ325" s="1">
        <v>0</v>
      </c>
      <c r="DK325" s="1">
        <v>0</v>
      </c>
      <c r="DL325" s="1">
        <v>0</v>
      </c>
      <c r="DM325" s="1">
        <v>0</v>
      </c>
      <c r="DN325" s="1">
        <v>0</v>
      </c>
      <c r="DO325" s="244">
        <v>0</v>
      </c>
      <c r="DP325" s="244">
        <v>0</v>
      </c>
      <c r="DQ325" s="244">
        <v>0</v>
      </c>
      <c r="DR325" s="244">
        <v>0</v>
      </c>
      <c r="DS325" s="241">
        <v>0</v>
      </c>
      <c r="DT325" s="242">
        <v>0</v>
      </c>
      <c r="DU325" s="242">
        <v>0</v>
      </c>
      <c r="DV325" s="243">
        <v>0</v>
      </c>
      <c r="DW325">
        <v>2</v>
      </c>
      <c r="DX325">
        <v>2</v>
      </c>
      <c r="DY325">
        <v>934</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s="244">
        <v>0</v>
      </c>
      <c r="EV325" s="244">
        <v>0</v>
      </c>
      <c r="EW325" s="244">
        <v>0</v>
      </c>
      <c r="EX325" s="244">
        <v>0</v>
      </c>
      <c r="EY325" s="241">
        <v>0</v>
      </c>
      <c r="EZ325" s="242">
        <v>0</v>
      </c>
      <c r="FA325" s="242">
        <v>0</v>
      </c>
      <c r="FB325" s="243">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0</v>
      </c>
      <c r="HE325">
        <v>0</v>
      </c>
      <c r="HF325">
        <v>0</v>
      </c>
      <c r="HG325">
        <v>0</v>
      </c>
      <c r="HH325">
        <v>0</v>
      </c>
      <c r="HI325">
        <v>0</v>
      </c>
      <c r="HJ325">
        <v>0</v>
      </c>
      <c r="HK325">
        <v>0</v>
      </c>
      <c r="HL325">
        <v>2</v>
      </c>
      <c r="HM325">
        <v>4</v>
      </c>
      <c r="HN325">
        <v>0</v>
      </c>
      <c r="HO325">
        <v>0</v>
      </c>
      <c r="HP325">
        <v>0</v>
      </c>
      <c r="HQ325" s="139">
        <v>8</v>
      </c>
      <c r="HR325" s="140">
        <v>10</v>
      </c>
      <c r="HS325" s="140">
        <v>0</v>
      </c>
      <c r="HT325" s="140">
        <v>0</v>
      </c>
      <c r="HU325" s="140">
        <v>0</v>
      </c>
      <c r="HV325" s="139">
        <v>0</v>
      </c>
      <c r="HW325" s="140">
        <v>0</v>
      </c>
      <c r="HX325" s="140">
        <v>0</v>
      </c>
      <c r="HY325" s="140">
        <v>0</v>
      </c>
      <c r="HZ325" s="140">
        <v>0</v>
      </c>
      <c r="IA325" s="139">
        <v>0</v>
      </c>
      <c r="IB325" s="140">
        <v>0</v>
      </c>
      <c r="IC325" s="140">
        <v>0</v>
      </c>
      <c r="ID325" s="140">
        <v>0</v>
      </c>
      <c r="IE325" s="140">
        <v>0</v>
      </c>
      <c r="IF325" s="139">
        <v>10</v>
      </c>
      <c r="IG325" s="140">
        <v>14</v>
      </c>
      <c r="IH325" s="140">
        <v>0</v>
      </c>
      <c r="II325" s="140">
        <v>0</v>
      </c>
      <c r="IJ325" s="140">
        <v>0</v>
      </c>
      <c r="IK325" s="140">
        <v>0</v>
      </c>
      <c r="IL325" s="140">
        <v>0</v>
      </c>
      <c r="IM325" s="140">
        <v>0</v>
      </c>
      <c r="IN325" s="139">
        <v>0</v>
      </c>
      <c r="IO325" s="140">
        <v>0</v>
      </c>
      <c r="IP325" s="140">
        <v>0</v>
      </c>
      <c r="IQ325" s="140">
        <v>0</v>
      </c>
      <c r="IR325" s="141">
        <v>0</v>
      </c>
      <c r="IS325" s="139">
        <v>0</v>
      </c>
      <c r="IT325" s="141">
        <v>0</v>
      </c>
      <c r="IU325" s="141">
        <v>6</v>
      </c>
      <c r="IV325" s="141">
        <v>18</v>
      </c>
      <c r="IW325" s="180">
        <v>24</v>
      </c>
      <c r="IX325" s="182">
        <v>0</v>
      </c>
      <c r="IY325" s="182">
        <v>0</v>
      </c>
      <c r="IZ325" s="183">
        <v>0</v>
      </c>
      <c r="JA325" s="140">
        <v>0</v>
      </c>
      <c r="JB325" s="140">
        <v>0</v>
      </c>
      <c r="JC325" s="1" t="s">
        <v>427</v>
      </c>
      <c r="JD325" s="1" t="s">
        <v>427</v>
      </c>
      <c r="JE325" s="1" t="s">
        <v>427</v>
      </c>
      <c r="JF325" s="1" t="s">
        <v>427</v>
      </c>
      <c r="JG325" s="1">
        <v>0</v>
      </c>
      <c r="JH325" s="1">
        <v>0</v>
      </c>
      <c r="JI325" s="284"/>
      <c r="JM325" s="261"/>
      <c r="JN325" s="262"/>
      <c r="JO325" s="284"/>
      <c r="JP325" s="284"/>
    </row>
    <row r="326" spans="1:276" x14ac:dyDescent="0.25">
      <c r="A326" s="2">
        <f>IF(OR('Table 1'!$L$2="All Regions",'Table 1'!$L$2=" "), 1,IF('Table 1'!$L$2='DATA TEMPLATE 1617'!L326,1,0))</f>
        <v>1</v>
      </c>
      <c r="B326" s="2">
        <f>IF(OR('Table 1'!$L$3="All Disciplines",'Table 1'!$L$3=" "), 1,IF('Table 1'!$L$3='DATA TEMPLATE 1617'!M326,1,0))</f>
        <v>1</v>
      </c>
      <c r="C326" s="2">
        <f>IF(OR('Table 1'!$L$4="All Organisations",'Table 1'!$L$4=" "), 1,IF('Table 1'!$L$4='DATA TEMPLATE 1617'!N326,1,0))</f>
        <v>1</v>
      </c>
      <c r="D326" s="2">
        <f t="shared" si="13"/>
        <v>3</v>
      </c>
      <c r="E326" s="236">
        <f>IF('Table 2'!$L$2="All Diverse Led",$IZ326,IF('Table 2'!$L$2='DATA TEMPLATE 1617'!JG326,4,0))</f>
        <v>0</v>
      </c>
      <c r="F326" s="236">
        <f>IF('Table 2'!$L$2="All Diverse Led",$IZ326,IF('Table 2'!$L$2='DATA TEMPLATE 1617'!JH326,4,0))</f>
        <v>0</v>
      </c>
      <c r="G326" s="237">
        <f t="shared" si="14"/>
        <v>0</v>
      </c>
      <c r="H326" s="1" t="s">
        <v>471</v>
      </c>
      <c r="I326" s="1">
        <v>0</v>
      </c>
      <c r="J326" s="1" t="b">
        <v>0</v>
      </c>
      <c r="K326" s="284">
        <v>324</v>
      </c>
      <c r="L326" t="s">
        <v>448</v>
      </c>
      <c r="M326" t="s">
        <v>440</v>
      </c>
      <c r="N326" s="323" t="s">
        <v>460</v>
      </c>
      <c r="O326" s="76">
        <v>1127454</v>
      </c>
      <c r="P326" s="76">
        <v>125725</v>
      </c>
      <c r="Q326" s="76">
        <v>13985</v>
      </c>
      <c r="R326" s="76">
        <v>157187</v>
      </c>
      <c r="S326" s="76">
        <v>0</v>
      </c>
      <c r="T326" s="76">
        <v>1424351</v>
      </c>
      <c r="U326">
        <v>431613</v>
      </c>
      <c r="V326">
        <v>257215</v>
      </c>
      <c r="W326">
        <v>8896</v>
      </c>
      <c r="X326">
        <v>549364</v>
      </c>
      <c r="Y326">
        <v>6500</v>
      </c>
      <c r="AB326">
        <v>138589</v>
      </c>
      <c r="AC326">
        <v>0</v>
      </c>
      <c r="AD326">
        <v>1392177</v>
      </c>
      <c r="AE326" s="1">
        <v>309</v>
      </c>
      <c r="AF326" s="1">
        <v>327</v>
      </c>
      <c r="AG326" s="1">
        <v>66167</v>
      </c>
      <c r="AH326" s="1">
        <v>2600</v>
      </c>
      <c r="AI326" s="1">
        <v>0</v>
      </c>
      <c r="AJ326" s="1">
        <v>0</v>
      </c>
      <c r="AK326" s="1">
        <v>0</v>
      </c>
      <c r="AL326" s="1">
        <v>0</v>
      </c>
      <c r="AM326" s="1">
        <v>0</v>
      </c>
      <c r="AN326" s="1">
        <v>0</v>
      </c>
      <c r="AO326" s="1">
        <v>0</v>
      </c>
      <c r="AP326" s="1">
        <v>0</v>
      </c>
      <c r="AQ326" s="1">
        <v>0</v>
      </c>
      <c r="AR326" s="1">
        <v>0</v>
      </c>
      <c r="AS326" s="1">
        <v>0</v>
      </c>
      <c r="AT326" s="1">
        <v>0</v>
      </c>
      <c r="AU326" s="1">
        <v>0</v>
      </c>
      <c r="AV326" s="1">
        <v>0</v>
      </c>
      <c r="AW326" s="1">
        <v>0</v>
      </c>
      <c r="AX326" s="1">
        <v>0</v>
      </c>
      <c r="AY326" s="1">
        <v>0</v>
      </c>
      <c r="AZ326" s="1">
        <v>0</v>
      </c>
      <c r="BA326" s="1">
        <v>0</v>
      </c>
      <c r="BB326" s="1">
        <v>0</v>
      </c>
      <c r="BC326" s="3">
        <v>0</v>
      </c>
      <c r="BD326" s="3">
        <v>0</v>
      </c>
      <c r="BE326" s="3">
        <v>0</v>
      </c>
      <c r="BF326" s="3">
        <v>0</v>
      </c>
      <c r="BG326" s="241">
        <v>0</v>
      </c>
      <c r="BH326" s="242">
        <v>0</v>
      </c>
      <c r="BI326" s="242">
        <v>0</v>
      </c>
      <c r="BJ326" s="243">
        <v>0</v>
      </c>
      <c r="BK326">
        <v>29</v>
      </c>
      <c r="BL326">
        <v>322</v>
      </c>
      <c r="BM326">
        <v>24680</v>
      </c>
      <c r="BN326">
        <v>25000</v>
      </c>
      <c r="BO326">
        <v>0</v>
      </c>
      <c r="BP326">
        <v>0</v>
      </c>
      <c r="BQ326">
        <v>0</v>
      </c>
      <c r="BR326">
        <v>0</v>
      </c>
      <c r="BS326">
        <v>0</v>
      </c>
      <c r="BT326">
        <v>0</v>
      </c>
      <c r="BU326">
        <v>0</v>
      </c>
      <c r="BV326">
        <v>0</v>
      </c>
      <c r="BW326">
        <v>3</v>
      </c>
      <c r="BX326">
        <v>91</v>
      </c>
      <c r="BY326">
        <v>0</v>
      </c>
      <c r="BZ326">
        <v>3000</v>
      </c>
      <c r="CA326">
        <v>0</v>
      </c>
      <c r="CB326">
        <v>0</v>
      </c>
      <c r="CC326">
        <v>0</v>
      </c>
      <c r="CD326">
        <v>0</v>
      </c>
      <c r="CE326">
        <v>0</v>
      </c>
      <c r="CF326">
        <v>0</v>
      </c>
      <c r="CG326">
        <v>0</v>
      </c>
      <c r="CH326">
        <v>0</v>
      </c>
      <c r="CI326" s="244">
        <v>0</v>
      </c>
      <c r="CJ326" s="244">
        <v>0</v>
      </c>
      <c r="CK326" s="244">
        <v>0</v>
      </c>
      <c r="CL326" s="244">
        <v>0</v>
      </c>
      <c r="CM326" s="241">
        <v>3</v>
      </c>
      <c r="CN326" s="242">
        <v>91</v>
      </c>
      <c r="CO326" s="242">
        <v>0</v>
      </c>
      <c r="CP326" s="243">
        <v>3000</v>
      </c>
      <c r="CQ326" s="1">
        <v>250</v>
      </c>
      <c r="CR326" s="1">
        <v>221</v>
      </c>
      <c r="CS326" s="1">
        <v>7634</v>
      </c>
      <c r="CT326" s="1">
        <v>320</v>
      </c>
      <c r="CU326" s="1">
        <v>0</v>
      </c>
      <c r="CV326" s="1">
        <v>0</v>
      </c>
      <c r="CW326" s="1">
        <v>0</v>
      </c>
      <c r="CX326" s="1">
        <v>0</v>
      </c>
      <c r="CY326" s="1">
        <v>0</v>
      </c>
      <c r="CZ326" s="1">
        <v>0</v>
      </c>
      <c r="DA326" s="1">
        <v>0</v>
      </c>
      <c r="DB326" s="1">
        <v>0</v>
      </c>
      <c r="DC326" s="1">
        <v>16</v>
      </c>
      <c r="DD326" s="1">
        <v>12</v>
      </c>
      <c r="DE326" s="1">
        <v>299</v>
      </c>
      <c r="DF326" s="1">
        <v>15</v>
      </c>
      <c r="DG326" s="1">
        <v>0</v>
      </c>
      <c r="DH326" s="1">
        <v>0</v>
      </c>
      <c r="DI326" s="1">
        <v>0</v>
      </c>
      <c r="DJ326" s="1">
        <v>0</v>
      </c>
      <c r="DK326" s="1">
        <v>0</v>
      </c>
      <c r="DL326" s="1">
        <v>0</v>
      </c>
      <c r="DM326" s="1">
        <v>0</v>
      </c>
      <c r="DN326" s="1">
        <v>0</v>
      </c>
      <c r="DO326" s="244">
        <v>0</v>
      </c>
      <c r="DP326" s="244">
        <v>0</v>
      </c>
      <c r="DQ326" s="244">
        <v>0</v>
      </c>
      <c r="DR326" s="244">
        <v>0</v>
      </c>
      <c r="DS326" s="241">
        <v>16</v>
      </c>
      <c r="DT326" s="242">
        <v>12</v>
      </c>
      <c r="DU326" s="242">
        <v>299</v>
      </c>
      <c r="DV326" s="243">
        <v>15</v>
      </c>
      <c r="DW326">
        <v>37</v>
      </c>
      <c r="DX326">
        <v>31</v>
      </c>
      <c r="DY326">
        <v>6178</v>
      </c>
      <c r="DZ326">
        <v>120</v>
      </c>
      <c r="EA326">
        <v>0</v>
      </c>
      <c r="EB326">
        <v>0</v>
      </c>
      <c r="EC326">
        <v>0</v>
      </c>
      <c r="ED326">
        <v>0</v>
      </c>
      <c r="EE326">
        <v>0</v>
      </c>
      <c r="EF326">
        <v>0</v>
      </c>
      <c r="EG326">
        <v>0</v>
      </c>
      <c r="EH326">
        <v>0</v>
      </c>
      <c r="EI326">
        <v>7</v>
      </c>
      <c r="EJ326">
        <v>4</v>
      </c>
      <c r="EK326">
        <v>220</v>
      </c>
      <c r="EL326">
        <v>20</v>
      </c>
      <c r="EM326">
        <v>0</v>
      </c>
      <c r="EN326">
        <v>0</v>
      </c>
      <c r="EO326">
        <v>0</v>
      </c>
      <c r="EP326">
        <v>0</v>
      </c>
      <c r="EQ326">
        <v>0</v>
      </c>
      <c r="ER326">
        <v>0</v>
      </c>
      <c r="ES326">
        <v>0</v>
      </c>
      <c r="ET326">
        <v>0</v>
      </c>
      <c r="EU326" s="244">
        <v>0</v>
      </c>
      <c r="EV326" s="244">
        <v>0</v>
      </c>
      <c r="EW326" s="244">
        <v>0</v>
      </c>
      <c r="EX326" s="244">
        <v>0</v>
      </c>
      <c r="EY326" s="241">
        <v>7</v>
      </c>
      <c r="EZ326" s="242">
        <v>4</v>
      </c>
      <c r="FA326" s="242">
        <v>220</v>
      </c>
      <c r="FB326" s="243">
        <v>20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0</v>
      </c>
      <c r="GO326">
        <v>0</v>
      </c>
      <c r="GP326">
        <v>0</v>
      </c>
      <c r="GQ326">
        <v>0</v>
      </c>
      <c r="GR326">
        <v>0</v>
      </c>
      <c r="GS326">
        <v>0</v>
      </c>
      <c r="GT326">
        <v>0</v>
      </c>
      <c r="GU326">
        <v>0</v>
      </c>
      <c r="GV326">
        <v>0</v>
      </c>
      <c r="GW326">
        <v>0</v>
      </c>
      <c r="GX326">
        <v>0</v>
      </c>
      <c r="GY326">
        <v>0</v>
      </c>
      <c r="GZ326">
        <v>0</v>
      </c>
      <c r="HA326">
        <v>0</v>
      </c>
      <c r="HB326">
        <v>0</v>
      </c>
      <c r="HC326">
        <v>0</v>
      </c>
      <c r="HD326">
        <v>0</v>
      </c>
      <c r="HE326">
        <v>0</v>
      </c>
      <c r="HF326">
        <v>0</v>
      </c>
      <c r="HG326">
        <v>0</v>
      </c>
      <c r="HH326">
        <v>0</v>
      </c>
      <c r="HI326">
        <v>0</v>
      </c>
      <c r="HJ326">
        <v>0</v>
      </c>
      <c r="HK326">
        <v>0</v>
      </c>
      <c r="HL326">
        <v>2</v>
      </c>
      <c r="HM326">
        <v>6</v>
      </c>
      <c r="HN326">
        <v>0</v>
      </c>
      <c r="HO326">
        <v>0</v>
      </c>
      <c r="HP326">
        <v>0</v>
      </c>
      <c r="HQ326" s="139">
        <v>5</v>
      </c>
      <c r="HR326" s="140">
        <v>4</v>
      </c>
      <c r="HS326" s="140">
        <v>0</v>
      </c>
      <c r="HT326" s="140">
        <v>0</v>
      </c>
      <c r="HU326" s="140">
        <v>0</v>
      </c>
      <c r="HV326" s="139">
        <v>0</v>
      </c>
      <c r="HW326" s="140">
        <v>0</v>
      </c>
      <c r="HX326" s="140">
        <v>0</v>
      </c>
      <c r="HY326" s="140">
        <v>0</v>
      </c>
      <c r="HZ326" s="140">
        <v>0</v>
      </c>
      <c r="IA326" s="139">
        <v>0</v>
      </c>
      <c r="IB326" s="140">
        <v>0</v>
      </c>
      <c r="IC326" s="140">
        <v>0</v>
      </c>
      <c r="ID326" s="140">
        <v>0</v>
      </c>
      <c r="IE326" s="140">
        <v>0</v>
      </c>
      <c r="IF326" s="139">
        <v>7</v>
      </c>
      <c r="IG326" s="140">
        <v>10</v>
      </c>
      <c r="IH326" s="140">
        <v>0</v>
      </c>
      <c r="II326" s="140">
        <v>0</v>
      </c>
      <c r="IJ326" s="140">
        <v>0</v>
      </c>
      <c r="IK326" s="140">
        <v>0</v>
      </c>
      <c r="IL326" s="140">
        <v>0</v>
      </c>
      <c r="IM326" s="140">
        <v>0</v>
      </c>
      <c r="IN326" s="139">
        <v>0</v>
      </c>
      <c r="IO326" s="140">
        <v>0</v>
      </c>
      <c r="IP326" s="140">
        <v>0</v>
      </c>
      <c r="IQ326" s="140">
        <v>0</v>
      </c>
      <c r="IR326" s="141">
        <v>0</v>
      </c>
      <c r="IS326" s="139">
        <v>0</v>
      </c>
      <c r="IT326" s="141">
        <v>1</v>
      </c>
      <c r="IU326" s="141">
        <v>8</v>
      </c>
      <c r="IV326" s="141">
        <v>9</v>
      </c>
      <c r="IW326" s="180">
        <v>17</v>
      </c>
      <c r="IX326" s="182">
        <v>5.8823529411764705E-2</v>
      </c>
      <c r="IY326" s="182">
        <v>0</v>
      </c>
      <c r="IZ326" s="183">
        <v>0</v>
      </c>
      <c r="JA326" s="140">
        <v>0</v>
      </c>
      <c r="JB326" s="140">
        <v>0</v>
      </c>
      <c r="JC326" s="1" t="s">
        <v>427</v>
      </c>
      <c r="JD326" s="1" t="s">
        <v>427</v>
      </c>
      <c r="JE326" s="1" t="s">
        <v>427</v>
      </c>
      <c r="JF326" s="1" t="s">
        <v>427</v>
      </c>
      <c r="JG326" s="1">
        <v>0</v>
      </c>
      <c r="JH326" s="1">
        <v>0</v>
      </c>
      <c r="JI326" s="284"/>
      <c r="JM326" s="261"/>
      <c r="JN326" s="262"/>
      <c r="JO326" s="284"/>
      <c r="JP326" s="284"/>
    </row>
    <row r="327" spans="1:276" x14ac:dyDescent="0.25">
      <c r="A327" s="2">
        <f>IF(OR('Table 1'!$L$2="All Regions",'Table 1'!$L$2=" "), 1,IF('Table 1'!$L$2='DATA TEMPLATE 1617'!L327,1,0))</f>
        <v>1</v>
      </c>
      <c r="B327" s="2">
        <f>IF(OR('Table 1'!$L$3="All Disciplines",'Table 1'!$L$3=" "), 1,IF('Table 1'!$L$3='DATA TEMPLATE 1617'!M327,1,0))</f>
        <v>1</v>
      </c>
      <c r="C327" s="2">
        <f>IF(OR('Table 1'!$L$4="All Organisations",'Table 1'!$L$4=" "), 1,IF('Table 1'!$L$4='DATA TEMPLATE 1617'!N327,1,0))</f>
        <v>1</v>
      </c>
      <c r="D327" s="2">
        <f t="shared" si="13"/>
        <v>3</v>
      </c>
      <c r="E327" s="236">
        <f>IF('Table 2'!$L$2="All Diverse Led",$IZ327,IF('Table 2'!$L$2='DATA TEMPLATE 1617'!JG327,4,0))</f>
        <v>0</v>
      </c>
      <c r="F327" s="236">
        <f>IF('Table 2'!$L$2="All Diverse Led",$IZ327,IF('Table 2'!$L$2='DATA TEMPLATE 1617'!JH327,4,0))</f>
        <v>0</v>
      </c>
      <c r="G327" s="237">
        <f t="shared" si="14"/>
        <v>0</v>
      </c>
      <c r="H327" s="1" t="s">
        <v>471</v>
      </c>
      <c r="I327" s="1">
        <v>0</v>
      </c>
      <c r="J327" s="1" t="b">
        <v>0</v>
      </c>
      <c r="K327" s="284">
        <v>325</v>
      </c>
      <c r="L327" t="s">
        <v>448</v>
      </c>
      <c r="M327" t="s">
        <v>436</v>
      </c>
      <c r="N327" s="323" t="s">
        <v>459</v>
      </c>
      <c r="O327" s="76">
        <v>80545</v>
      </c>
      <c r="P327" s="76">
        <v>171707</v>
      </c>
      <c r="Q327" s="76">
        <v>11029</v>
      </c>
      <c r="R327" s="76">
        <v>8764</v>
      </c>
      <c r="S327" s="76">
        <v>5170</v>
      </c>
      <c r="T327" s="76">
        <v>277215</v>
      </c>
      <c r="U327">
        <v>125289</v>
      </c>
      <c r="V327">
        <v>13893</v>
      </c>
      <c r="W327">
        <v>44906</v>
      </c>
      <c r="X327">
        <v>9998</v>
      </c>
      <c r="Y327">
        <v>23096</v>
      </c>
      <c r="AB327">
        <v>80805</v>
      </c>
      <c r="AC327">
        <v>0</v>
      </c>
      <c r="AD327">
        <v>297987</v>
      </c>
      <c r="AE327" s="1">
        <v>0</v>
      </c>
      <c r="AF327" s="1">
        <v>0</v>
      </c>
      <c r="AG327" s="1">
        <v>0</v>
      </c>
      <c r="AH327" s="1">
        <v>0</v>
      </c>
      <c r="AI327" s="1">
        <v>0</v>
      </c>
      <c r="AJ327" s="1">
        <v>0</v>
      </c>
      <c r="AK327" s="1">
        <v>0</v>
      </c>
      <c r="AL327" s="1">
        <v>0</v>
      </c>
      <c r="AM327" s="1">
        <v>0</v>
      </c>
      <c r="AN327" s="1">
        <v>0</v>
      </c>
      <c r="AO327" s="1">
        <v>0</v>
      </c>
      <c r="AP327" s="1">
        <v>0</v>
      </c>
      <c r="AQ327" s="1">
        <v>0</v>
      </c>
      <c r="AR327" s="1">
        <v>0</v>
      </c>
      <c r="AS327" s="1">
        <v>0</v>
      </c>
      <c r="AT327" s="1">
        <v>0</v>
      </c>
      <c r="AU327" s="1">
        <v>0</v>
      </c>
      <c r="AV327" s="1">
        <v>0</v>
      </c>
      <c r="AW327" s="1">
        <v>0</v>
      </c>
      <c r="AX327" s="1">
        <v>0</v>
      </c>
      <c r="AY327" s="1">
        <v>0</v>
      </c>
      <c r="AZ327" s="1">
        <v>0</v>
      </c>
      <c r="BA327" s="1">
        <v>0</v>
      </c>
      <c r="BB327" s="1">
        <v>0</v>
      </c>
      <c r="BC327" s="3">
        <v>0</v>
      </c>
      <c r="BD327" s="3">
        <v>0</v>
      </c>
      <c r="BE327" s="3">
        <v>0</v>
      </c>
      <c r="BF327" s="3">
        <v>0</v>
      </c>
      <c r="BG327" s="241">
        <v>0</v>
      </c>
      <c r="BH327" s="242">
        <v>0</v>
      </c>
      <c r="BI327" s="242">
        <v>0</v>
      </c>
      <c r="BJ327" s="243">
        <v>0</v>
      </c>
      <c r="BK327">
        <v>24</v>
      </c>
      <c r="BL327">
        <v>901</v>
      </c>
      <c r="BM327">
        <v>119985</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s="244">
        <v>0</v>
      </c>
      <c r="CJ327" s="244">
        <v>0</v>
      </c>
      <c r="CK327" s="244">
        <v>0</v>
      </c>
      <c r="CL327" s="244">
        <v>0</v>
      </c>
      <c r="CM327" s="241">
        <v>0</v>
      </c>
      <c r="CN327" s="242">
        <v>0</v>
      </c>
      <c r="CO327" s="242">
        <v>0</v>
      </c>
      <c r="CP327" s="243">
        <v>0</v>
      </c>
      <c r="CQ327" s="1">
        <v>17</v>
      </c>
      <c r="CR327" s="1">
        <v>580</v>
      </c>
      <c r="CS327" s="1">
        <v>15670</v>
      </c>
      <c r="CT327" s="1">
        <v>0</v>
      </c>
      <c r="CU327" s="1">
        <v>0</v>
      </c>
      <c r="CV327" s="1">
        <v>0</v>
      </c>
      <c r="CW327" s="1">
        <v>0</v>
      </c>
      <c r="CX327" s="1">
        <v>0</v>
      </c>
      <c r="CY327" s="1">
        <v>0</v>
      </c>
      <c r="CZ327" s="1">
        <v>0</v>
      </c>
      <c r="DA327" s="1">
        <v>0</v>
      </c>
      <c r="DB327" s="1">
        <v>0</v>
      </c>
      <c r="DC327" s="1">
        <v>0</v>
      </c>
      <c r="DD327" s="1">
        <v>0</v>
      </c>
      <c r="DE327" s="1">
        <v>0</v>
      </c>
      <c r="DF327" s="1">
        <v>0</v>
      </c>
      <c r="DG327" s="1">
        <v>0</v>
      </c>
      <c r="DH327" s="1">
        <v>0</v>
      </c>
      <c r="DI327" s="1">
        <v>0</v>
      </c>
      <c r="DJ327" s="1">
        <v>0</v>
      </c>
      <c r="DK327" s="1">
        <v>0</v>
      </c>
      <c r="DL327" s="1">
        <v>0</v>
      </c>
      <c r="DM327" s="1">
        <v>0</v>
      </c>
      <c r="DN327" s="1">
        <v>0</v>
      </c>
      <c r="DO327" s="244">
        <v>0</v>
      </c>
      <c r="DP327" s="244">
        <v>0</v>
      </c>
      <c r="DQ327" s="244">
        <v>0</v>
      </c>
      <c r="DR327" s="244">
        <v>0</v>
      </c>
      <c r="DS327" s="241">
        <v>0</v>
      </c>
      <c r="DT327" s="242">
        <v>0</v>
      </c>
      <c r="DU327" s="242">
        <v>0</v>
      </c>
      <c r="DV327" s="243">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s="244">
        <v>0</v>
      </c>
      <c r="EV327" s="244">
        <v>0</v>
      </c>
      <c r="EW327" s="244">
        <v>0</v>
      </c>
      <c r="EX327" s="244">
        <v>0</v>
      </c>
      <c r="EY327" s="241">
        <v>0</v>
      </c>
      <c r="EZ327" s="242">
        <v>0</v>
      </c>
      <c r="FA327" s="242">
        <v>0</v>
      </c>
      <c r="FB327" s="243">
        <v>0</v>
      </c>
      <c r="FC327">
        <v>0</v>
      </c>
      <c r="FD327">
        <v>0</v>
      </c>
      <c r="FE327">
        <v>0</v>
      </c>
      <c r="FF327">
        <v>0</v>
      </c>
      <c r="FG327">
        <v>0</v>
      </c>
      <c r="FH327">
        <v>0</v>
      </c>
      <c r="FI327">
        <v>0</v>
      </c>
      <c r="FJ327">
        <v>0</v>
      </c>
      <c r="FK327">
        <v>0</v>
      </c>
      <c r="FL327">
        <v>0</v>
      </c>
      <c r="FM327">
        <v>0</v>
      </c>
      <c r="FN327">
        <v>0</v>
      </c>
      <c r="FO327">
        <v>0</v>
      </c>
      <c r="FP327">
        <v>0</v>
      </c>
      <c r="FQ327">
        <v>0</v>
      </c>
      <c r="FR327">
        <v>0</v>
      </c>
      <c r="FS327">
        <v>69</v>
      </c>
      <c r="FT327">
        <v>10069</v>
      </c>
      <c r="FU327">
        <v>0</v>
      </c>
      <c r="FV327">
        <v>0</v>
      </c>
      <c r="FW327">
        <v>1</v>
      </c>
      <c r="FX327">
        <v>1000</v>
      </c>
      <c r="FY327">
        <v>18</v>
      </c>
      <c r="FZ327">
        <v>1000</v>
      </c>
      <c r="GA327">
        <v>0</v>
      </c>
      <c r="GB327">
        <v>0</v>
      </c>
      <c r="GC327">
        <v>1</v>
      </c>
      <c r="GD327">
        <v>1000</v>
      </c>
      <c r="GE327">
        <v>29</v>
      </c>
      <c r="GF327">
        <v>1000</v>
      </c>
      <c r="GG327">
        <v>0</v>
      </c>
      <c r="GH327">
        <v>0</v>
      </c>
      <c r="GI327">
        <v>0</v>
      </c>
      <c r="GJ327">
        <v>0</v>
      </c>
      <c r="GK327">
        <v>0</v>
      </c>
      <c r="GL327">
        <v>0</v>
      </c>
      <c r="GM327">
        <v>13</v>
      </c>
      <c r="GN327">
        <v>45679</v>
      </c>
      <c r="GO327">
        <v>14</v>
      </c>
      <c r="GP327">
        <v>45679</v>
      </c>
      <c r="GQ327">
        <v>1</v>
      </c>
      <c r="GR327">
        <v>5</v>
      </c>
      <c r="GS327">
        <v>0</v>
      </c>
      <c r="GT327">
        <v>45679</v>
      </c>
      <c r="GU327">
        <v>0</v>
      </c>
      <c r="GV327">
        <v>1</v>
      </c>
      <c r="GW327">
        <v>0</v>
      </c>
      <c r="GX327">
        <v>0</v>
      </c>
      <c r="GY327">
        <v>12</v>
      </c>
      <c r="GZ327">
        <v>3005</v>
      </c>
      <c r="HA327">
        <v>0</v>
      </c>
      <c r="HB327">
        <v>0</v>
      </c>
      <c r="HC327">
        <v>0</v>
      </c>
      <c r="HD327">
        <v>0</v>
      </c>
      <c r="HE327">
        <v>0</v>
      </c>
      <c r="HF327">
        <v>0</v>
      </c>
      <c r="HG327">
        <v>0</v>
      </c>
      <c r="HH327">
        <v>0</v>
      </c>
      <c r="HI327">
        <v>5</v>
      </c>
      <c r="HJ327">
        <v>0</v>
      </c>
      <c r="HK327">
        <v>0</v>
      </c>
      <c r="HL327">
        <v>7</v>
      </c>
      <c r="HM327">
        <v>2</v>
      </c>
      <c r="HN327">
        <v>0</v>
      </c>
      <c r="HO327">
        <v>0</v>
      </c>
      <c r="HP327">
        <v>0</v>
      </c>
      <c r="HQ327" s="139">
        <v>5</v>
      </c>
      <c r="HR327" s="140">
        <v>2</v>
      </c>
      <c r="HS327" s="140">
        <v>0</v>
      </c>
      <c r="HT327" s="140">
        <v>0</v>
      </c>
      <c r="HU327" s="140">
        <v>0</v>
      </c>
      <c r="HV327" s="139">
        <v>0</v>
      </c>
      <c r="HW327" s="140">
        <v>0</v>
      </c>
      <c r="HX327" s="140">
        <v>0</v>
      </c>
      <c r="HY327" s="140">
        <v>0</v>
      </c>
      <c r="HZ327" s="140">
        <v>0</v>
      </c>
      <c r="IA327" s="139">
        <v>0</v>
      </c>
      <c r="IB327" s="140">
        <v>0</v>
      </c>
      <c r="IC327" s="140">
        <v>0</v>
      </c>
      <c r="ID327" s="140">
        <v>0</v>
      </c>
      <c r="IE327" s="140">
        <v>0</v>
      </c>
      <c r="IF327" s="139">
        <v>12</v>
      </c>
      <c r="IG327" s="140">
        <v>4</v>
      </c>
      <c r="IH327" s="140">
        <v>0</v>
      </c>
      <c r="II327" s="140">
        <v>0</v>
      </c>
      <c r="IJ327" s="140">
        <v>0</v>
      </c>
      <c r="IK327" s="140">
        <v>0</v>
      </c>
      <c r="IL327" s="140">
        <v>0</v>
      </c>
      <c r="IM327" s="140">
        <v>0</v>
      </c>
      <c r="IN327" s="139">
        <v>0</v>
      </c>
      <c r="IO327" s="140">
        <v>0</v>
      </c>
      <c r="IP327" s="140">
        <v>0</v>
      </c>
      <c r="IQ327" s="140">
        <v>0</v>
      </c>
      <c r="IR327" s="141">
        <v>0</v>
      </c>
      <c r="IS327" s="139">
        <v>0</v>
      </c>
      <c r="IT327" s="141">
        <v>1</v>
      </c>
      <c r="IU327" s="141">
        <v>9</v>
      </c>
      <c r="IV327" s="141">
        <v>7</v>
      </c>
      <c r="IW327" s="180">
        <v>16</v>
      </c>
      <c r="IX327" s="182">
        <v>6.25E-2</v>
      </c>
      <c r="IY327" s="182">
        <v>0</v>
      </c>
      <c r="IZ327" s="183">
        <v>0</v>
      </c>
      <c r="JA327" s="140">
        <v>0</v>
      </c>
      <c r="JB327" s="140">
        <v>0</v>
      </c>
      <c r="JC327" s="1" t="s">
        <v>427</v>
      </c>
      <c r="JD327" s="1" t="s">
        <v>427</v>
      </c>
      <c r="JE327" s="1" t="s">
        <v>427</v>
      </c>
      <c r="JF327" s="1" t="s">
        <v>427</v>
      </c>
      <c r="JG327" s="1">
        <v>0</v>
      </c>
      <c r="JH327" s="1">
        <v>0</v>
      </c>
      <c r="JI327" s="284"/>
      <c r="JM327" s="261"/>
      <c r="JN327" s="262"/>
      <c r="JO327" s="284"/>
      <c r="JP327" s="284"/>
    </row>
    <row r="328" spans="1:276" x14ac:dyDescent="0.25">
      <c r="A328" s="2">
        <f>IF(OR('Table 1'!$L$2="All Regions",'Table 1'!$L$2=" "), 1,IF('Table 1'!$L$2='DATA TEMPLATE 1617'!L328,1,0))</f>
        <v>1</v>
      </c>
      <c r="B328" s="2">
        <f>IF(OR('Table 1'!$L$3="All Disciplines",'Table 1'!$L$3=" "), 1,IF('Table 1'!$L$3='DATA TEMPLATE 1617'!M328,1,0))</f>
        <v>1</v>
      </c>
      <c r="C328" s="2">
        <f>IF(OR('Table 1'!$L$4="All Organisations",'Table 1'!$L$4=" "), 1,IF('Table 1'!$L$4='DATA TEMPLATE 1617'!N328,1,0))</f>
        <v>1</v>
      </c>
      <c r="D328" s="2">
        <f t="shared" si="13"/>
        <v>3</v>
      </c>
      <c r="E328" s="236">
        <f>IF('Table 2'!$L$2="All Diverse Led",$IZ328,IF('Table 2'!$L$2='DATA TEMPLATE 1617'!JG328,4,0))</f>
        <v>0</v>
      </c>
      <c r="F328" s="236">
        <f>IF('Table 2'!$L$2="All Diverse Led",$IZ328,IF('Table 2'!$L$2='DATA TEMPLATE 1617'!JH328,4,0))</f>
        <v>0</v>
      </c>
      <c r="G328" s="237">
        <f t="shared" si="14"/>
        <v>0</v>
      </c>
      <c r="H328" s="1" t="s">
        <v>471</v>
      </c>
      <c r="I328" s="1">
        <v>0</v>
      </c>
      <c r="J328" s="1" t="b">
        <v>0</v>
      </c>
      <c r="K328" s="284">
        <v>326</v>
      </c>
      <c r="L328" t="s">
        <v>448</v>
      </c>
      <c r="M328" t="s">
        <v>438</v>
      </c>
      <c r="N328" s="323" t="s">
        <v>460</v>
      </c>
      <c r="O328" s="76">
        <v>2878560</v>
      </c>
      <c r="P328" s="76">
        <v>2554790</v>
      </c>
      <c r="Q328" s="76">
        <v>936964</v>
      </c>
      <c r="R328" s="76">
        <v>374683</v>
      </c>
      <c r="S328" s="76">
        <v>0</v>
      </c>
      <c r="T328" s="76">
        <v>6744997</v>
      </c>
      <c r="U328">
        <v>4813715</v>
      </c>
      <c r="V328">
        <v>360224</v>
      </c>
      <c r="W328">
        <v>384426</v>
      </c>
      <c r="X328">
        <v>241355</v>
      </c>
      <c r="Y328">
        <v>16680</v>
      </c>
      <c r="AB328">
        <v>799654</v>
      </c>
      <c r="AC328">
        <v>0</v>
      </c>
      <c r="AD328">
        <v>6616054</v>
      </c>
      <c r="AE328" s="1">
        <v>143</v>
      </c>
      <c r="AF328" s="1">
        <v>133</v>
      </c>
      <c r="AG328" s="1">
        <v>125803</v>
      </c>
      <c r="AH328" s="1">
        <v>0</v>
      </c>
      <c r="AI328" s="1">
        <v>1</v>
      </c>
      <c r="AJ328" s="1">
        <v>1</v>
      </c>
      <c r="AK328" s="1">
        <v>1446</v>
      </c>
      <c r="AL328" s="1">
        <v>0</v>
      </c>
      <c r="AM328" s="1">
        <v>0</v>
      </c>
      <c r="AN328" s="1">
        <v>0</v>
      </c>
      <c r="AO328" s="1">
        <v>0</v>
      </c>
      <c r="AP328" s="1">
        <v>0</v>
      </c>
      <c r="AQ328" s="1">
        <v>14</v>
      </c>
      <c r="AR328" s="1">
        <v>11</v>
      </c>
      <c r="AS328" s="1">
        <v>14969</v>
      </c>
      <c r="AT328" s="1">
        <v>0</v>
      </c>
      <c r="AU328" s="1">
        <v>0</v>
      </c>
      <c r="AV328" s="1">
        <v>0</v>
      </c>
      <c r="AW328" s="1">
        <v>0</v>
      </c>
      <c r="AX328" s="1">
        <v>0</v>
      </c>
      <c r="AY328" s="1">
        <v>0</v>
      </c>
      <c r="AZ328" s="1">
        <v>0</v>
      </c>
      <c r="BA328" s="1">
        <v>0</v>
      </c>
      <c r="BB328" s="1">
        <v>0</v>
      </c>
      <c r="BC328" s="3">
        <v>1</v>
      </c>
      <c r="BD328" s="3">
        <v>1</v>
      </c>
      <c r="BE328" s="3">
        <v>1446</v>
      </c>
      <c r="BF328" s="3">
        <v>0</v>
      </c>
      <c r="BG328" s="241">
        <v>14</v>
      </c>
      <c r="BH328" s="242">
        <v>11</v>
      </c>
      <c r="BI328" s="242">
        <v>14969</v>
      </c>
      <c r="BJ328" s="243">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s="244">
        <v>0</v>
      </c>
      <c r="CJ328" s="244">
        <v>0</v>
      </c>
      <c r="CK328" s="244">
        <v>0</v>
      </c>
      <c r="CL328" s="244">
        <v>0</v>
      </c>
      <c r="CM328" s="241">
        <v>0</v>
      </c>
      <c r="CN328" s="242">
        <v>0</v>
      </c>
      <c r="CO328" s="242">
        <v>0</v>
      </c>
      <c r="CP328" s="243">
        <v>0</v>
      </c>
      <c r="CQ328" s="1">
        <v>2</v>
      </c>
      <c r="CR328" s="1">
        <v>1</v>
      </c>
      <c r="CS328" s="1">
        <v>2129</v>
      </c>
      <c r="CT328" s="1">
        <v>0</v>
      </c>
      <c r="CU328" s="1">
        <v>0</v>
      </c>
      <c r="CV328" s="1">
        <v>0</v>
      </c>
      <c r="CW328" s="1">
        <v>0</v>
      </c>
      <c r="CX328" s="1">
        <v>0</v>
      </c>
      <c r="CY328" s="1">
        <v>0</v>
      </c>
      <c r="CZ328" s="1">
        <v>0</v>
      </c>
      <c r="DA328" s="1">
        <v>0</v>
      </c>
      <c r="DB328" s="1">
        <v>0</v>
      </c>
      <c r="DC328" s="1">
        <v>0</v>
      </c>
      <c r="DD328" s="1">
        <v>0</v>
      </c>
      <c r="DE328" s="1">
        <v>0</v>
      </c>
      <c r="DF328" s="1">
        <v>0</v>
      </c>
      <c r="DG328" s="1">
        <v>0</v>
      </c>
      <c r="DH328" s="1">
        <v>0</v>
      </c>
      <c r="DI328" s="1">
        <v>0</v>
      </c>
      <c r="DJ328" s="1">
        <v>0</v>
      </c>
      <c r="DK328" s="1">
        <v>0</v>
      </c>
      <c r="DL328" s="1">
        <v>0</v>
      </c>
      <c r="DM328" s="1">
        <v>0</v>
      </c>
      <c r="DN328" s="1">
        <v>0</v>
      </c>
      <c r="DO328" s="244">
        <v>0</v>
      </c>
      <c r="DP328" s="244">
        <v>0</v>
      </c>
      <c r="DQ328" s="244">
        <v>0</v>
      </c>
      <c r="DR328" s="244">
        <v>0</v>
      </c>
      <c r="DS328" s="241">
        <v>0</v>
      </c>
      <c r="DT328" s="242">
        <v>0</v>
      </c>
      <c r="DU328" s="242">
        <v>0</v>
      </c>
      <c r="DV328" s="243">
        <v>0</v>
      </c>
      <c r="DW328">
        <v>7</v>
      </c>
      <c r="DX328">
        <v>12</v>
      </c>
      <c r="DY328">
        <v>5848</v>
      </c>
      <c r="DZ328">
        <v>0</v>
      </c>
      <c r="EA328">
        <v>1</v>
      </c>
      <c r="EB328">
        <v>1</v>
      </c>
      <c r="EC328">
        <v>1446</v>
      </c>
      <c r="ED328">
        <v>0</v>
      </c>
      <c r="EE328">
        <v>0</v>
      </c>
      <c r="EF328">
        <v>0</v>
      </c>
      <c r="EG328">
        <v>0</v>
      </c>
      <c r="EH328">
        <v>0</v>
      </c>
      <c r="EI328">
        <v>0</v>
      </c>
      <c r="EJ328">
        <v>0</v>
      </c>
      <c r="EK328">
        <v>0</v>
      </c>
      <c r="EL328">
        <v>0</v>
      </c>
      <c r="EM328">
        <v>0</v>
      </c>
      <c r="EN328">
        <v>0</v>
      </c>
      <c r="EO328">
        <v>0</v>
      </c>
      <c r="EP328">
        <v>0</v>
      </c>
      <c r="EQ328">
        <v>0</v>
      </c>
      <c r="ER328">
        <v>0</v>
      </c>
      <c r="ES328">
        <v>0</v>
      </c>
      <c r="ET328">
        <v>0</v>
      </c>
      <c r="EU328" s="244">
        <v>1</v>
      </c>
      <c r="EV328" s="244">
        <v>1</v>
      </c>
      <c r="EW328" s="244">
        <v>1446</v>
      </c>
      <c r="EX328" s="244">
        <v>0</v>
      </c>
      <c r="EY328" s="241">
        <v>0</v>
      </c>
      <c r="EZ328" s="242">
        <v>0</v>
      </c>
      <c r="FA328" s="242">
        <v>0</v>
      </c>
      <c r="FB328" s="243">
        <v>0</v>
      </c>
      <c r="FC328">
        <v>0</v>
      </c>
      <c r="FD328">
        <v>0</v>
      </c>
      <c r="FE328">
        <v>0</v>
      </c>
      <c r="FF328">
        <v>5</v>
      </c>
      <c r="FG328">
        <v>0</v>
      </c>
      <c r="FH328">
        <v>715000</v>
      </c>
      <c r="FI328">
        <v>1</v>
      </c>
      <c r="FJ328">
        <v>16000</v>
      </c>
      <c r="FK328">
        <v>0</v>
      </c>
      <c r="FL328">
        <v>0</v>
      </c>
      <c r="FM328">
        <v>0</v>
      </c>
      <c r="FN328">
        <v>0</v>
      </c>
      <c r="FO328">
        <v>0</v>
      </c>
      <c r="FP328">
        <v>0</v>
      </c>
      <c r="FQ328">
        <v>0</v>
      </c>
      <c r="FR328">
        <v>0</v>
      </c>
      <c r="FS328">
        <v>0</v>
      </c>
      <c r="FT328">
        <v>0</v>
      </c>
      <c r="FU328">
        <v>0</v>
      </c>
      <c r="FV328">
        <v>0</v>
      </c>
      <c r="FW328">
        <v>1</v>
      </c>
      <c r="FX328">
        <v>3000</v>
      </c>
      <c r="FY328">
        <v>1</v>
      </c>
      <c r="FZ328">
        <v>1400</v>
      </c>
      <c r="GA328">
        <v>1</v>
      </c>
      <c r="GB328">
        <v>1000</v>
      </c>
      <c r="GC328">
        <v>0</v>
      </c>
      <c r="GD328">
        <v>0</v>
      </c>
      <c r="GE328">
        <v>0</v>
      </c>
      <c r="GF328">
        <v>0</v>
      </c>
      <c r="GG328">
        <v>0</v>
      </c>
      <c r="GH328">
        <v>0</v>
      </c>
      <c r="GI328">
        <v>0</v>
      </c>
      <c r="GJ328">
        <v>0</v>
      </c>
      <c r="GK328">
        <v>0</v>
      </c>
      <c r="GL328">
        <v>0</v>
      </c>
      <c r="GM328">
        <v>10</v>
      </c>
      <c r="GN328">
        <v>245200</v>
      </c>
      <c r="GO328">
        <v>12</v>
      </c>
      <c r="GP328">
        <v>248200</v>
      </c>
      <c r="GQ328">
        <v>1</v>
      </c>
      <c r="GR328">
        <v>2000</v>
      </c>
      <c r="GS328">
        <v>0</v>
      </c>
      <c r="GT328">
        <v>248200</v>
      </c>
      <c r="GU328">
        <v>100</v>
      </c>
      <c r="GV328">
        <v>1000</v>
      </c>
      <c r="GW328">
        <v>4</v>
      </c>
      <c r="GX328">
        <v>105</v>
      </c>
      <c r="GY328">
        <v>0</v>
      </c>
      <c r="GZ328">
        <v>0</v>
      </c>
      <c r="HA328">
        <v>0</v>
      </c>
      <c r="HB328">
        <v>0</v>
      </c>
      <c r="HC328">
        <v>0</v>
      </c>
      <c r="HD328">
        <v>0</v>
      </c>
      <c r="HE328">
        <v>0</v>
      </c>
      <c r="HF328">
        <v>0</v>
      </c>
      <c r="HG328">
        <v>0</v>
      </c>
      <c r="HH328">
        <v>0</v>
      </c>
      <c r="HI328">
        <v>4</v>
      </c>
      <c r="HJ328">
        <v>4</v>
      </c>
      <c r="HK328">
        <v>0</v>
      </c>
      <c r="HL328">
        <v>3</v>
      </c>
      <c r="HM328">
        <v>7</v>
      </c>
      <c r="HN328">
        <v>0</v>
      </c>
      <c r="HO328">
        <v>0</v>
      </c>
      <c r="HP328">
        <v>1</v>
      </c>
      <c r="HQ328" s="139">
        <v>5</v>
      </c>
      <c r="HR328" s="140">
        <v>2</v>
      </c>
      <c r="HS328" s="140">
        <v>0</v>
      </c>
      <c r="HT328" s="140">
        <v>0</v>
      </c>
      <c r="HU328" s="140">
        <v>0</v>
      </c>
      <c r="HV328" s="139">
        <v>0</v>
      </c>
      <c r="HW328" s="140">
        <v>0</v>
      </c>
      <c r="HX328" s="140">
        <v>0</v>
      </c>
      <c r="HY328" s="140">
        <v>0</v>
      </c>
      <c r="HZ328" s="140">
        <v>0</v>
      </c>
      <c r="IA328" s="139">
        <v>0</v>
      </c>
      <c r="IB328" s="140">
        <v>0</v>
      </c>
      <c r="IC328" s="140">
        <v>0</v>
      </c>
      <c r="ID328" s="140">
        <v>0</v>
      </c>
      <c r="IE328" s="140">
        <v>0</v>
      </c>
      <c r="IF328" s="139">
        <v>8</v>
      </c>
      <c r="IG328" s="140">
        <v>9</v>
      </c>
      <c r="IH328" s="140">
        <v>0</v>
      </c>
      <c r="II328" s="140">
        <v>0</v>
      </c>
      <c r="IJ328" s="140">
        <v>1</v>
      </c>
      <c r="IK328" s="140">
        <v>0</v>
      </c>
      <c r="IL328" s="140">
        <v>0</v>
      </c>
      <c r="IM328" s="140">
        <v>0</v>
      </c>
      <c r="IN328" s="139">
        <v>0</v>
      </c>
      <c r="IO328" s="140">
        <v>4</v>
      </c>
      <c r="IP328" s="140">
        <v>0</v>
      </c>
      <c r="IQ328" s="140">
        <v>0</v>
      </c>
      <c r="IR328" s="141">
        <v>4</v>
      </c>
      <c r="IS328" s="139">
        <v>4</v>
      </c>
      <c r="IT328" s="141">
        <v>1</v>
      </c>
      <c r="IU328" s="141">
        <v>11</v>
      </c>
      <c r="IV328" s="141">
        <v>7</v>
      </c>
      <c r="IW328" s="180">
        <v>18</v>
      </c>
      <c r="IX328" s="182">
        <v>5.5555555555555552E-2</v>
      </c>
      <c r="IY328" s="182">
        <v>0.44444444444444442</v>
      </c>
      <c r="IZ328" s="183">
        <v>0</v>
      </c>
      <c r="JA328" s="140">
        <v>0</v>
      </c>
      <c r="JB328" s="140">
        <v>0</v>
      </c>
      <c r="JC328" s="1" t="s">
        <v>427</v>
      </c>
      <c r="JD328" s="1" t="s">
        <v>427</v>
      </c>
      <c r="JE328" s="1" t="s">
        <v>427</v>
      </c>
      <c r="JF328" s="1" t="s">
        <v>427</v>
      </c>
      <c r="JG328" s="1">
        <v>0</v>
      </c>
      <c r="JH328" s="1">
        <v>0</v>
      </c>
      <c r="JI328" s="284"/>
      <c r="JM328" s="261"/>
      <c r="JN328" s="262"/>
      <c r="JO328" s="284"/>
      <c r="JP328" s="284"/>
    </row>
    <row r="329" spans="1:276" x14ac:dyDescent="0.25">
      <c r="A329" s="2">
        <f>IF(OR('Table 1'!$L$2="All Regions",'Table 1'!$L$2=" "), 1,IF('Table 1'!$L$2='DATA TEMPLATE 1617'!L329,1,0))</f>
        <v>1</v>
      </c>
      <c r="B329" s="2">
        <f>IF(OR('Table 1'!$L$3="All Disciplines",'Table 1'!$L$3=" "), 1,IF('Table 1'!$L$3='DATA TEMPLATE 1617'!M329,1,0))</f>
        <v>1</v>
      </c>
      <c r="C329" s="2">
        <f>IF(OR('Table 1'!$L$4="All Organisations",'Table 1'!$L$4=" "), 1,IF('Table 1'!$L$4='DATA TEMPLATE 1617'!N329,1,0))</f>
        <v>1</v>
      </c>
      <c r="D329" s="2">
        <f t="shared" si="13"/>
        <v>3</v>
      </c>
      <c r="E329" s="236">
        <f>IF('Table 2'!$L$2="All Diverse Led",$IZ329,IF('Table 2'!$L$2='DATA TEMPLATE 1617'!JG329,4,0))</f>
        <v>0</v>
      </c>
      <c r="F329" s="236">
        <f>IF('Table 2'!$L$2="All Diverse Led",$IZ329,IF('Table 2'!$L$2='DATA TEMPLATE 1617'!JH329,4,0))</f>
        <v>0</v>
      </c>
      <c r="G329" s="237">
        <f t="shared" si="14"/>
        <v>0</v>
      </c>
      <c r="H329" s="1" t="s">
        <v>471</v>
      </c>
      <c r="I329" s="1">
        <v>0</v>
      </c>
      <c r="J329" s="1" t="b">
        <v>0</v>
      </c>
      <c r="K329" s="284">
        <v>327</v>
      </c>
      <c r="L329" t="s">
        <v>448</v>
      </c>
      <c r="M329" t="s">
        <v>440</v>
      </c>
      <c r="N329" s="323" t="s">
        <v>460</v>
      </c>
      <c r="O329" s="76">
        <v>3912414</v>
      </c>
      <c r="P329" s="76">
        <v>377546</v>
      </c>
      <c r="Q329" s="76">
        <v>99630</v>
      </c>
      <c r="R329" s="76">
        <v>195050</v>
      </c>
      <c r="S329" s="76">
        <v>5012</v>
      </c>
      <c r="T329" s="76">
        <v>4589652</v>
      </c>
      <c r="U329">
        <v>3061454</v>
      </c>
      <c r="V329">
        <v>356109</v>
      </c>
      <c r="W329">
        <v>255850</v>
      </c>
      <c r="X329">
        <v>36989</v>
      </c>
      <c r="Y329">
        <v>44794</v>
      </c>
      <c r="AB329">
        <v>825970</v>
      </c>
      <c r="AC329">
        <v>0</v>
      </c>
      <c r="AD329">
        <v>4581166</v>
      </c>
      <c r="AE329" s="1">
        <v>669</v>
      </c>
      <c r="AF329" s="1">
        <v>276</v>
      </c>
      <c r="AG329" s="1">
        <v>167374</v>
      </c>
      <c r="AH329" s="1">
        <v>0</v>
      </c>
      <c r="AI329" s="1">
        <v>0</v>
      </c>
      <c r="AJ329" s="1">
        <v>0</v>
      </c>
      <c r="AK329" s="1">
        <v>0</v>
      </c>
      <c r="AL329" s="1">
        <v>0</v>
      </c>
      <c r="AM329" s="1">
        <v>0</v>
      </c>
      <c r="AN329" s="1">
        <v>0</v>
      </c>
      <c r="AO329" s="1">
        <v>0</v>
      </c>
      <c r="AP329" s="1">
        <v>0</v>
      </c>
      <c r="AQ329" s="1">
        <v>86</v>
      </c>
      <c r="AR329" s="1">
        <v>157</v>
      </c>
      <c r="AS329" s="1">
        <v>83926</v>
      </c>
      <c r="AT329" s="1">
        <v>0</v>
      </c>
      <c r="AU329" s="1">
        <v>0</v>
      </c>
      <c r="AV329" s="1">
        <v>0</v>
      </c>
      <c r="AW329" s="1">
        <v>0</v>
      </c>
      <c r="AX329" s="1">
        <v>0</v>
      </c>
      <c r="AY329" s="1">
        <v>0</v>
      </c>
      <c r="AZ329" s="1">
        <v>0</v>
      </c>
      <c r="BA329" s="1">
        <v>0</v>
      </c>
      <c r="BB329" s="1">
        <v>0</v>
      </c>
      <c r="BC329" s="3">
        <v>0</v>
      </c>
      <c r="BD329" s="3">
        <v>0</v>
      </c>
      <c r="BE329" s="3">
        <v>0</v>
      </c>
      <c r="BF329" s="3">
        <v>0</v>
      </c>
      <c r="BG329" s="241">
        <v>86</v>
      </c>
      <c r="BH329" s="242">
        <v>157</v>
      </c>
      <c r="BI329" s="242">
        <v>83926</v>
      </c>
      <c r="BJ329" s="243">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s="244">
        <v>0</v>
      </c>
      <c r="CJ329" s="244">
        <v>0</v>
      </c>
      <c r="CK329" s="244">
        <v>0</v>
      </c>
      <c r="CL329" s="244">
        <v>0</v>
      </c>
      <c r="CM329" s="241">
        <v>0</v>
      </c>
      <c r="CN329" s="242">
        <v>0</v>
      </c>
      <c r="CO329" s="242">
        <v>0</v>
      </c>
      <c r="CP329" s="243">
        <v>0</v>
      </c>
      <c r="CQ329" s="1">
        <v>0</v>
      </c>
      <c r="CR329" s="1">
        <v>0</v>
      </c>
      <c r="CS329" s="1">
        <v>0</v>
      </c>
      <c r="CT329" s="1">
        <v>0</v>
      </c>
      <c r="CU329" s="1">
        <v>0</v>
      </c>
      <c r="CV329" s="1">
        <v>0</v>
      </c>
      <c r="CW329" s="1">
        <v>0</v>
      </c>
      <c r="CX329" s="1">
        <v>0</v>
      </c>
      <c r="CY329" s="1">
        <v>0</v>
      </c>
      <c r="CZ329" s="1">
        <v>0</v>
      </c>
      <c r="DA329" s="1">
        <v>0</v>
      </c>
      <c r="DB329" s="1">
        <v>0</v>
      </c>
      <c r="DC329" s="1">
        <v>0</v>
      </c>
      <c r="DD329" s="1">
        <v>0</v>
      </c>
      <c r="DE329" s="1">
        <v>0</v>
      </c>
      <c r="DF329" s="1">
        <v>0</v>
      </c>
      <c r="DG329" s="1">
        <v>0</v>
      </c>
      <c r="DH329" s="1">
        <v>0</v>
      </c>
      <c r="DI329" s="1">
        <v>0</v>
      </c>
      <c r="DJ329" s="1">
        <v>0</v>
      </c>
      <c r="DK329" s="1">
        <v>0</v>
      </c>
      <c r="DL329" s="1">
        <v>0</v>
      </c>
      <c r="DM329" s="1">
        <v>0</v>
      </c>
      <c r="DN329" s="1">
        <v>0</v>
      </c>
      <c r="DO329" s="244">
        <v>0</v>
      </c>
      <c r="DP329" s="244">
        <v>0</v>
      </c>
      <c r="DQ329" s="244">
        <v>0</v>
      </c>
      <c r="DR329" s="244">
        <v>0</v>
      </c>
      <c r="DS329" s="241">
        <v>0</v>
      </c>
      <c r="DT329" s="242">
        <v>0</v>
      </c>
      <c r="DU329" s="242">
        <v>0</v>
      </c>
      <c r="DV329" s="243">
        <v>0</v>
      </c>
      <c r="DW329">
        <v>1</v>
      </c>
      <c r="DX329">
        <v>3</v>
      </c>
      <c r="DY329">
        <v>0</v>
      </c>
      <c r="DZ329">
        <v>450</v>
      </c>
      <c r="EA329">
        <v>0</v>
      </c>
      <c r="EB329">
        <v>0</v>
      </c>
      <c r="EC329">
        <v>0</v>
      </c>
      <c r="ED329">
        <v>0</v>
      </c>
      <c r="EE329">
        <v>0</v>
      </c>
      <c r="EF329">
        <v>0</v>
      </c>
      <c r="EG329">
        <v>0</v>
      </c>
      <c r="EH329">
        <v>0</v>
      </c>
      <c r="EI329">
        <v>1</v>
      </c>
      <c r="EJ329">
        <v>3</v>
      </c>
      <c r="EK329">
        <v>0</v>
      </c>
      <c r="EL329">
        <v>400</v>
      </c>
      <c r="EM329">
        <v>0</v>
      </c>
      <c r="EN329">
        <v>0</v>
      </c>
      <c r="EO329">
        <v>0</v>
      </c>
      <c r="EP329">
        <v>0</v>
      </c>
      <c r="EQ329">
        <v>0</v>
      </c>
      <c r="ER329">
        <v>0</v>
      </c>
      <c r="ES329">
        <v>0</v>
      </c>
      <c r="ET329">
        <v>0</v>
      </c>
      <c r="EU329" s="244">
        <v>0</v>
      </c>
      <c r="EV329" s="244">
        <v>0</v>
      </c>
      <c r="EW329" s="244">
        <v>0</v>
      </c>
      <c r="EX329" s="244">
        <v>0</v>
      </c>
      <c r="EY329" s="241">
        <v>1</v>
      </c>
      <c r="EZ329" s="242">
        <v>3</v>
      </c>
      <c r="FA329" s="242">
        <v>0</v>
      </c>
      <c r="FB329" s="243">
        <v>400</v>
      </c>
      <c r="FC329">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0</v>
      </c>
      <c r="GW329">
        <v>0</v>
      </c>
      <c r="GX329">
        <v>0</v>
      </c>
      <c r="GY329">
        <v>0</v>
      </c>
      <c r="GZ329">
        <v>0</v>
      </c>
      <c r="HA329">
        <v>0</v>
      </c>
      <c r="HB329">
        <v>0</v>
      </c>
      <c r="HC329">
        <v>0</v>
      </c>
      <c r="HD329">
        <v>0</v>
      </c>
      <c r="HE329">
        <v>0</v>
      </c>
      <c r="HF329">
        <v>0</v>
      </c>
      <c r="HG329">
        <v>0</v>
      </c>
      <c r="HH329">
        <v>0</v>
      </c>
      <c r="HI329">
        <v>0</v>
      </c>
      <c r="HJ329">
        <v>0</v>
      </c>
      <c r="HK329">
        <v>0</v>
      </c>
      <c r="HL329">
        <v>3</v>
      </c>
      <c r="HM329">
        <v>9</v>
      </c>
      <c r="HN329">
        <v>0</v>
      </c>
      <c r="HO329">
        <v>0</v>
      </c>
      <c r="HP329">
        <v>0</v>
      </c>
      <c r="HQ329" s="139">
        <v>3</v>
      </c>
      <c r="HR329" s="140">
        <v>3</v>
      </c>
      <c r="HS329" s="140">
        <v>0</v>
      </c>
      <c r="HT329" s="140">
        <v>0</v>
      </c>
      <c r="HU329" s="140">
        <v>0</v>
      </c>
      <c r="HV329" s="139">
        <v>0</v>
      </c>
      <c r="HW329" s="140">
        <v>0</v>
      </c>
      <c r="HX329" s="140">
        <v>0</v>
      </c>
      <c r="HY329" s="140">
        <v>0</v>
      </c>
      <c r="HZ329" s="140">
        <v>0</v>
      </c>
      <c r="IA329" s="139">
        <v>0</v>
      </c>
      <c r="IB329" s="140">
        <v>0</v>
      </c>
      <c r="IC329" s="140">
        <v>0</v>
      </c>
      <c r="ID329" s="140">
        <v>0</v>
      </c>
      <c r="IE329" s="140">
        <v>0</v>
      </c>
      <c r="IF329" s="139">
        <v>6</v>
      </c>
      <c r="IG329" s="140">
        <v>12</v>
      </c>
      <c r="IH329" s="140">
        <v>0</v>
      </c>
      <c r="II329" s="140">
        <v>0</v>
      </c>
      <c r="IJ329" s="140">
        <v>0</v>
      </c>
      <c r="IK329" s="140">
        <v>0</v>
      </c>
      <c r="IL329" s="140">
        <v>0</v>
      </c>
      <c r="IM329" s="140">
        <v>0</v>
      </c>
      <c r="IN329" s="139">
        <v>0</v>
      </c>
      <c r="IO329" s="140">
        <v>0</v>
      </c>
      <c r="IP329" s="140">
        <v>0</v>
      </c>
      <c r="IQ329" s="140">
        <v>0</v>
      </c>
      <c r="IR329" s="141">
        <v>0</v>
      </c>
      <c r="IS329" s="139">
        <v>1</v>
      </c>
      <c r="IT329" s="141">
        <v>2</v>
      </c>
      <c r="IU329" s="141">
        <v>12</v>
      </c>
      <c r="IV329" s="141">
        <v>6</v>
      </c>
      <c r="IW329" s="180">
        <v>18</v>
      </c>
      <c r="IX329" s="182">
        <v>0.1111111111111111</v>
      </c>
      <c r="IY329" s="182">
        <v>5.5555555555555552E-2</v>
      </c>
      <c r="IZ329" s="183">
        <v>0</v>
      </c>
      <c r="JA329" s="140">
        <v>0</v>
      </c>
      <c r="JB329" s="140">
        <v>0</v>
      </c>
      <c r="JC329" s="1" t="s">
        <v>427</v>
      </c>
      <c r="JD329" s="1" t="s">
        <v>427</v>
      </c>
      <c r="JE329" s="1" t="s">
        <v>427</v>
      </c>
      <c r="JF329" s="1" t="s">
        <v>427</v>
      </c>
      <c r="JG329" s="1">
        <v>0</v>
      </c>
      <c r="JH329" s="1">
        <v>0</v>
      </c>
      <c r="JI329" s="284"/>
      <c r="JM329" s="261"/>
      <c r="JN329" s="262"/>
      <c r="JO329" s="284"/>
      <c r="JP329" s="284"/>
    </row>
    <row r="330" spans="1:276" x14ac:dyDescent="0.25">
      <c r="A330" s="2">
        <f>IF(OR('Table 1'!$L$2="All Regions",'Table 1'!$L$2=" "), 1,IF('Table 1'!$L$2='DATA TEMPLATE 1617'!L330,1,0))</f>
        <v>1</v>
      </c>
      <c r="B330" s="2">
        <f>IF(OR('Table 1'!$L$3="All Disciplines",'Table 1'!$L$3=" "), 1,IF('Table 1'!$L$3='DATA TEMPLATE 1617'!M330,1,0))</f>
        <v>1</v>
      </c>
      <c r="C330" s="2">
        <f>IF(OR('Table 1'!$L$4="All Organisations",'Table 1'!$L$4=" "), 1,IF('Table 1'!$L$4='DATA TEMPLATE 1617'!N330,1,0))</f>
        <v>1</v>
      </c>
      <c r="D330" s="2">
        <f t="shared" si="13"/>
        <v>3</v>
      </c>
      <c r="E330" s="236">
        <f>IF('Table 2'!$L$2="All Diverse Led",$IZ330,IF('Table 2'!$L$2='DATA TEMPLATE 1617'!JG330,4,0))</f>
        <v>0</v>
      </c>
      <c r="F330" s="236">
        <f>IF('Table 2'!$L$2="All Diverse Led",$IZ330,IF('Table 2'!$L$2='DATA TEMPLATE 1617'!JH330,4,0))</f>
        <v>0</v>
      </c>
      <c r="G330" s="237">
        <f t="shared" si="14"/>
        <v>0</v>
      </c>
      <c r="H330" s="1" t="s">
        <v>471</v>
      </c>
      <c r="I330" s="1">
        <v>0</v>
      </c>
      <c r="J330" s="1" t="b">
        <v>0</v>
      </c>
      <c r="K330" s="284">
        <v>328</v>
      </c>
      <c r="L330" t="s">
        <v>448</v>
      </c>
      <c r="M330" t="s">
        <v>440</v>
      </c>
      <c r="N330" s="323" t="s">
        <v>460</v>
      </c>
      <c r="O330" s="76">
        <v>116748</v>
      </c>
      <c r="P330" s="76">
        <v>99716</v>
      </c>
      <c r="Q330" s="76">
        <v>101202</v>
      </c>
      <c r="R330" s="76">
        <v>108897</v>
      </c>
      <c r="S330" s="76">
        <v>39067</v>
      </c>
      <c r="T330" s="76">
        <v>465630</v>
      </c>
      <c r="U330">
        <v>190916</v>
      </c>
      <c r="V330">
        <v>0</v>
      </c>
      <c r="W330">
        <v>0</v>
      </c>
      <c r="X330">
        <v>0</v>
      </c>
      <c r="Y330">
        <v>0</v>
      </c>
      <c r="AB330">
        <v>234951</v>
      </c>
      <c r="AC330">
        <v>0</v>
      </c>
      <c r="AD330">
        <v>425867</v>
      </c>
      <c r="AE330" s="1">
        <v>165</v>
      </c>
      <c r="AF330" s="1">
        <v>145</v>
      </c>
      <c r="AG330" s="1">
        <v>21447</v>
      </c>
      <c r="AH330" s="1">
        <v>4150</v>
      </c>
      <c r="AI330" s="1">
        <v>0</v>
      </c>
      <c r="AJ330" s="1">
        <v>0</v>
      </c>
      <c r="AK330" s="1">
        <v>0</v>
      </c>
      <c r="AL330" s="1">
        <v>0</v>
      </c>
      <c r="AM330" s="1">
        <v>0</v>
      </c>
      <c r="AN330" s="1">
        <v>0</v>
      </c>
      <c r="AO330" s="1">
        <v>0</v>
      </c>
      <c r="AP330" s="1">
        <v>0</v>
      </c>
      <c r="AQ330" s="1">
        <v>4</v>
      </c>
      <c r="AR330" s="1">
        <v>4</v>
      </c>
      <c r="AS330" s="1">
        <v>406</v>
      </c>
      <c r="AT330" s="1">
        <v>0</v>
      </c>
      <c r="AU330" s="1">
        <v>0</v>
      </c>
      <c r="AV330" s="1">
        <v>0</v>
      </c>
      <c r="AW330" s="1">
        <v>0</v>
      </c>
      <c r="AX330" s="1">
        <v>0</v>
      </c>
      <c r="AY330" s="1">
        <v>0</v>
      </c>
      <c r="AZ330" s="1">
        <v>0</v>
      </c>
      <c r="BA330" s="1">
        <v>0</v>
      </c>
      <c r="BB330" s="1">
        <v>0</v>
      </c>
      <c r="BC330" s="3">
        <v>0</v>
      </c>
      <c r="BD330" s="3">
        <v>0</v>
      </c>
      <c r="BE330" s="3">
        <v>0</v>
      </c>
      <c r="BF330" s="3">
        <v>0</v>
      </c>
      <c r="BG330" s="241">
        <v>4</v>
      </c>
      <c r="BH330" s="242">
        <v>4</v>
      </c>
      <c r="BI330" s="242">
        <v>406</v>
      </c>
      <c r="BJ330" s="243">
        <v>0</v>
      </c>
      <c r="BK330">
        <v>4</v>
      </c>
      <c r="BL330">
        <v>221</v>
      </c>
      <c r="BM330">
        <v>7969</v>
      </c>
      <c r="BN330">
        <v>5247</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s="244">
        <v>0</v>
      </c>
      <c r="CJ330" s="244">
        <v>0</v>
      </c>
      <c r="CK330" s="244">
        <v>0</v>
      </c>
      <c r="CL330" s="244">
        <v>0</v>
      </c>
      <c r="CM330" s="241">
        <v>0</v>
      </c>
      <c r="CN330" s="242">
        <v>0</v>
      </c>
      <c r="CO330" s="242">
        <v>0</v>
      </c>
      <c r="CP330" s="243">
        <v>0</v>
      </c>
      <c r="CQ330" s="1">
        <v>9</v>
      </c>
      <c r="CR330" s="1">
        <v>9</v>
      </c>
      <c r="CS330" s="1">
        <v>440</v>
      </c>
      <c r="CT330" s="1">
        <v>0</v>
      </c>
      <c r="CU330" s="1">
        <v>0</v>
      </c>
      <c r="CV330" s="1">
        <v>0</v>
      </c>
      <c r="CW330" s="1">
        <v>0</v>
      </c>
      <c r="CX330" s="1">
        <v>0</v>
      </c>
      <c r="CY330" s="1">
        <v>0</v>
      </c>
      <c r="CZ330" s="1">
        <v>0</v>
      </c>
      <c r="DA330" s="1">
        <v>0</v>
      </c>
      <c r="DB330" s="1">
        <v>0</v>
      </c>
      <c r="DC330" s="1">
        <v>0</v>
      </c>
      <c r="DD330" s="1">
        <v>0</v>
      </c>
      <c r="DE330" s="1">
        <v>0</v>
      </c>
      <c r="DF330" s="1">
        <v>0</v>
      </c>
      <c r="DG330" s="1">
        <v>0</v>
      </c>
      <c r="DH330" s="1">
        <v>0</v>
      </c>
      <c r="DI330" s="1">
        <v>0</v>
      </c>
      <c r="DJ330" s="1">
        <v>0</v>
      </c>
      <c r="DK330" s="1">
        <v>0</v>
      </c>
      <c r="DL330" s="1">
        <v>0</v>
      </c>
      <c r="DM330" s="1">
        <v>0</v>
      </c>
      <c r="DN330" s="1">
        <v>0</v>
      </c>
      <c r="DO330" s="244">
        <v>0</v>
      </c>
      <c r="DP330" s="244">
        <v>0</v>
      </c>
      <c r="DQ330" s="244">
        <v>0</v>
      </c>
      <c r="DR330" s="244">
        <v>0</v>
      </c>
      <c r="DS330" s="241">
        <v>0</v>
      </c>
      <c r="DT330" s="242">
        <v>0</v>
      </c>
      <c r="DU330" s="242">
        <v>0</v>
      </c>
      <c r="DV330" s="243">
        <v>0</v>
      </c>
      <c r="DW330">
        <v>1</v>
      </c>
      <c r="DX330">
        <v>30</v>
      </c>
      <c r="DY330">
        <v>0</v>
      </c>
      <c r="DZ330">
        <v>9535</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s="244">
        <v>0</v>
      </c>
      <c r="EV330" s="244">
        <v>0</v>
      </c>
      <c r="EW330" s="244">
        <v>0</v>
      </c>
      <c r="EX330" s="244">
        <v>0</v>
      </c>
      <c r="EY330" s="241">
        <v>0</v>
      </c>
      <c r="EZ330" s="242">
        <v>0</v>
      </c>
      <c r="FA330" s="242">
        <v>0</v>
      </c>
      <c r="FB330" s="243">
        <v>0</v>
      </c>
      <c r="FC330">
        <v>0</v>
      </c>
      <c r="FD330">
        <v>0</v>
      </c>
      <c r="FE330">
        <v>0</v>
      </c>
      <c r="FF330">
        <v>1</v>
      </c>
      <c r="FG330">
        <v>0</v>
      </c>
      <c r="FH330">
        <v>250</v>
      </c>
      <c r="FI330">
        <v>0</v>
      </c>
      <c r="FJ330">
        <v>0</v>
      </c>
      <c r="FK330">
        <v>0</v>
      </c>
      <c r="FL330">
        <v>0</v>
      </c>
      <c r="FM330">
        <v>0</v>
      </c>
      <c r="FN330">
        <v>0</v>
      </c>
      <c r="FO330">
        <v>0</v>
      </c>
      <c r="FP330">
        <v>0</v>
      </c>
      <c r="FQ330">
        <v>0</v>
      </c>
      <c r="FR330">
        <v>0</v>
      </c>
      <c r="FS330">
        <v>0</v>
      </c>
      <c r="FT330">
        <v>0</v>
      </c>
      <c r="FU330">
        <v>0</v>
      </c>
      <c r="FV330">
        <v>0</v>
      </c>
      <c r="FW330">
        <v>2</v>
      </c>
      <c r="FX330">
        <v>1300</v>
      </c>
      <c r="FY330">
        <v>0</v>
      </c>
      <c r="FZ330">
        <v>0</v>
      </c>
      <c r="GA330">
        <v>2</v>
      </c>
      <c r="GB330">
        <v>1300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103</v>
      </c>
      <c r="GX330">
        <v>1829</v>
      </c>
      <c r="GY330">
        <v>0</v>
      </c>
      <c r="GZ330">
        <v>0</v>
      </c>
      <c r="HA330">
        <v>0</v>
      </c>
      <c r="HB330">
        <v>0</v>
      </c>
      <c r="HC330">
        <v>0</v>
      </c>
      <c r="HD330">
        <v>0</v>
      </c>
      <c r="HE330">
        <v>0</v>
      </c>
      <c r="HF330">
        <v>0</v>
      </c>
      <c r="HG330">
        <v>0</v>
      </c>
      <c r="HH330">
        <v>0</v>
      </c>
      <c r="HI330">
        <v>4</v>
      </c>
      <c r="HJ330">
        <v>0</v>
      </c>
      <c r="HK330">
        <v>0</v>
      </c>
      <c r="HL330">
        <v>12</v>
      </c>
      <c r="HM330">
        <v>7</v>
      </c>
      <c r="HN330">
        <v>0</v>
      </c>
      <c r="HO330">
        <v>0</v>
      </c>
      <c r="HP330">
        <v>0</v>
      </c>
      <c r="HQ330" s="139">
        <v>2</v>
      </c>
      <c r="HR330" s="140">
        <v>1</v>
      </c>
      <c r="HS330" s="140">
        <v>0</v>
      </c>
      <c r="HT330" s="140">
        <v>0</v>
      </c>
      <c r="HU330" s="140">
        <v>0</v>
      </c>
      <c r="HV330" s="139">
        <v>0</v>
      </c>
      <c r="HW330" s="140">
        <v>0</v>
      </c>
      <c r="HX330" s="140">
        <v>0</v>
      </c>
      <c r="HY330" s="140">
        <v>0</v>
      </c>
      <c r="HZ330" s="140">
        <v>0</v>
      </c>
      <c r="IA330" s="139">
        <v>0</v>
      </c>
      <c r="IB330" s="140">
        <v>0</v>
      </c>
      <c r="IC330" s="140">
        <v>0</v>
      </c>
      <c r="ID330" s="140">
        <v>0</v>
      </c>
      <c r="IE330" s="140">
        <v>0</v>
      </c>
      <c r="IF330" s="139">
        <v>14</v>
      </c>
      <c r="IG330" s="140">
        <v>8</v>
      </c>
      <c r="IH330" s="140">
        <v>0</v>
      </c>
      <c r="II330" s="140">
        <v>0</v>
      </c>
      <c r="IJ330" s="140">
        <v>0</v>
      </c>
      <c r="IK330" s="140">
        <v>1</v>
      </c>
      <c r="IL330" s="140">
        <v>0</v>
      </c>
      <c r="IM330" s="140">
        <v>0</v>
      </c>
      <c r="IN330" s="139">
        <v>1</v>
      </c>
      <c r="IO330" s="140">
        <v>0</v>
      </c>
      <c r="IP330" s="140">
        <v>0</v>
      </c>
      <c r="IQ330" s="140">
        <v>0</v>
      </c>
      <c r="IR330" s="141">
        <v>0</v>
      </c>
      <c r="IS330" s="139">
        <v>0</v>
      </c>
      <c r="IT330" s="141">
        <v>2</v>
      </c>
      <c r="IU330" s="141">
        <v>19</v>
      </c>
      <c r="IV330" s="141">
        <v>3</v>
      </c>
      <c r="IW330" s="180">
        <v>22</v>
      </c>
      <c r="IX330" s="182">
        <v>0.13636363636363635</v>
      </c>
      <c r="IY330" s="182">
        <v>0</v>
      </c>
      <c r="IZ330" s="183">
        <v>0</v>
      </c>
      <c r="JA330" s="140">
        <v>0</v>
      </c>
      <c r="JB330" s="140">
        <v>0</v>
      </c>
      <c r="JC330" s="1" t="s">
        <v>427</v>
      </c>
      <c r="JD330" s="1" t="s">
        <v>427</v>
      </c>
      <c r="JE330" s="1" t="s">
        <v>427</v>
      </c>
      <c r="JF330" s="1" t="s">
        <v>427</v>
      </c>
      <c r="JG330" s="1">
        <v>0</v>
      </c>
      <c r="JH330" s="1">
        <v>0</v>
      </c>
      <c r="JI330" s="284"/>
      <c r="JM330" s="261"/>
      <c r="JN330" s="262"/>
      <c r="JO330" s="284"/>
      <c r="JP330" s="284"/>
    </row>
    <row r="331" spans="1:276" x14ac:dyDescent="0.25">
      <c r="A331" s="2">
        <f>IF(OR('Table 1'!$L$2="All Regions",'Table 1'!$L$2=" "), 1,IF('Table 1'!$L$2='DATA TEMPLATE 1617'!L331,1,0))</f>
        <v>1</v>
      </c>
      <c r="B331" s="2">
        <f>IF(OR('Table 1'!$L$3="All Disciplines",'Table 1'!$L$3=" "), 1,IF('Table 1'!$L$3='DATA TEMPLATE 1617'!M331,1,0))</f>
        <v>1</v>
      </c>
      <c r="C331" s="2">
        <f>IF(OR('Table 1'!$L$4="All Organisations",'Table 1'!$L$4=" "), 1,IF('Table 1'!$L$4='DATA TEMPLATE 1617'!N331,1,0))</f>
        <v>1</v>
      </c>
      <c r="D331" s="2">
        <f t="shared" si="13"/>
        <v>3</v>
      </c>
      <c r="E331" s="236">
        <f>IF('Table 2'!$L$2="All Diverse Led",$IZ331,IF('Table 2'!$L$2='DATA TEMPLATE 1617'!JG331,4,0))</f>
        <v>0</v>
      </c>
      <c r="F331" s="236">
        <f>IF('Table 2'!$L$2="All Diverse Led",$IZ331,IF('Table 2'!$L$2='DATA TEMPLATE 1617'!JH331,4,0))</f>
        <v>0</v>
      </c>
      <c r="G331" s="237">
        <f t="shared" si="14"/>
        <v>0</v>
      </c>
      <c r="H331" s="1" t="s">
        <v>471</v>
      </c>
      <c r="I331" s="1">
        <v>0</v>
      </c>
      <c r="J331" s="1" t="b">
        <v>0</v>
      </c>
      <c r="K331" s="284">
        <v>329</v>
      </c>
      <c r="L331" t="s">
        <v>448</v>
      </c>
      <c r="M331" t="s">
        <v>436</v>
      </c>
      <c r="N331" s="323" t="s">
        <v>459</v>
      </c>
      <c r="O331" s="76">
        <v>213994</v>
      </c>
      <c r="P331" s="76">
        <v>195000</v>
      </c>
      <c r="Q331" s="76">
        <v>14284</v>
      </c>
      <c r="R331" s="76">
        <v>37500</v>
      </c>
      <c r="S331" s="76">
        <v>102189</v>
      </c>
      <c r="T331" s="76">
        <v>562967</v>
      </c>
      <c r="U331">
        <v>103417</v>
      </c>
      <c r="V331">
        <v>10119</v>
      </c>
      <c r="W331">
        <v>4814</v>
      </c>
      <c r="X331">
        <v>21913</v>
      </c>
      <c r="Y331">
        <v>5500</v>
      </c>
      <c r="AB331">
        <v>313502</v>
      </c>
      <c r="AC331">
        <v>11303</v>
      </c>
      <c r="AD331">
        <v>470568</v>
      </c>
      <c r="AE331" s="1">
        <v>6</v>
      </c>
      <c r="AF331" s="1">
        <v>6</v>
      </c>
      <c r="AG331" s="1">
        <v>148</v>
      </c>
      <c r="AH331" s="1">
        <v>0</v>
      </c>
      <c r="AI331" s="1">
        <v>0</v>
      </c>
      <c r="AJ331" s="1">
        <v>0</v>
      </c>
      <c r="AK331" s="1">
        <v>0</v>
      </c>
      <c r="AL331" s="1">
        <v>0</v>
      </c>
      <c r="AM331" s="1">
        <v>0</v>
      </c>
      <c r="AN331" s="1">
        <v>0</v>
      </c>
      <c r="AO331" s="1">
        <v>0</v>
      </c>
      <c r="AP331" s="1">
        <v>0</v>
      </c>
      <c r="AQ331" s="1">
        <v>0</v>
      </c>
      <c r="AR331" s="1">
        <v>0</v>
      </c>
      <c r="AS331" s="1">
        <v>0</v>
      </c>
      <c r="AT331" s="1">
        <v>0</v>
      </c>
      <c r="AU331" s="1">
        <v>0</v>
      </c>
      <c r="AV331" s="1">
        <v>0</v>
      </c>
      <c r="AW331" s="1">
        <v>0</v>
      </c>
      <c r="AX331" s="1">
        <v>0</v>
      </c>
      <c r="AY331" s="1">
        <v>0</v>
      </c>
      <c r="AZ331" s="1">
        <v>0</v>
      </c>
      <c r="BA331" s="1">
        <v>0</v>
      </c>
      <c r="BB331" s="1">
        <v>0</v>
      </c>
      <c r="BC331" s="3">
        <v>0</v>
      </c>
      <c r="BD331" s="3">
        <v>0</v>
      </c>
      <c r="BE331" s="3">
        <v>0</v>
      </c>
      <c r="BF331" s="3">
        <v>0</v>
      </c>
      <c r="BG331" s="241">
        <v>0</v>
      </c>
      <c r="BH331" s="242">
        <v>0</v>
      </c>
      <c r="BI331" s="242">
        <v>0</v>
      </c>
      <c r="BJ331" s="243">
        <v>0</v>
      </c>
      <c r="BK331">
        <v>13</v>
      </c>
      <c r="BL331">
        <v>342</v>
      </c>
      <c r="BM331">
        <v>0</v>
      </c>
      <c r="BN331">
        <v>31797</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s="244">
        <v>0</v>
      </c>
      <c r="CJ331" s="244">
        <v>0</v>
      </c>
      <c r="CK331" s="244">
        <v>0</v>
      </c>
      <c r="CL331" s="244">
        <v>0</v>
      </c>
      <c r="CM331" s="241">
        <v>0</v>
      </c>
      <c r="CN331" s="242">
        <v>0</v>
      </c>
      <c r="CO331" s="242">
        <v>0</v>
      </c>
      <c r="CP331" s="243">
        <v>0</v>
      </c>
      <c r="CQ331" s="1">
        <v>567</v>
      </c>
      <c r="CR331" s="1">
        <v>258</v>
      </c>
      <c r="CS331" s="1">
        <v>16284</v>
      </c>
      <c r="CT331" s="1">
        <v>0</v>
      </c>
      <c r="CU331" s="1">
        <v>0</v>
      </c>
      <c r="CV331" s="1">
        <v>0</v>
      </c>
      <c r="CW331" s="1">
        <v>0</v>
      </c>
      <c r="CX331" s="1">
        <v>0</v>
      </c>
      <c r="CY331" s="1">
        <v>0</v>
      </c>
      <c r="CZ331" s="1">
        <v>0</v>
      </c>
      <c r="DA331" s="1">
        <v>0</v>
      </c>
      <c r="DB331" s="1">
        <v>0</v>
      </c>
      <c r="DC331" s="1">
        <v>0</v>
      </c>
      <c r="DD331" s="1">
        <v>0</v>
      </c>
      <c r="DE331" s="1">
        <v>0</v>
      </c>
      <c r="DF331" s="1">
        <v>0</v>
      </c>
      <c r="DG331" s="1">
        <v>0</v>
      </c>
      <c r="DH331" s="1">
        <v>0</v>
      </c>
      <c r="DI331" s="1">
        <v>0</v>
      </c>
      <c r="DJ331" s="1">
        <v>0</v>
      </c>
      <c r="DK331" s="1">
        <v>0</v>
      </c>
      <c r="DL331" s="1">
        <v>0</v>
      </c>
      <c r="DM331" s="1">
        <v>0</v>
      </c>
      <c r="DN331" s="1">
        <v>0</v>
      </c>
      <c r="DO331" s="244">
        <v>0</v>
      </c>
      <c r="DP331" s="244">
        <v>0</v>
      </c>
      <c r="DQ331" s="244">
        <v>0</v>
      </c>
      <c r="DR331" s="244">
        <v>0</v>
      </c>
      <c r="DS331" s="241">
        <v>0</v>
      </c>
      <c r="DT331" s="242">
        <v>0</v>
      </c>
      <c r="DU331" s="242">
        <v>0</v>
      </c>
      <c r="DV331" s="243">
        <v>0</v>
      </c>
      <c r="DW331">
        <v>4</v>
      </c>
      <c r="DX331">
        <v>10</v>
      </c>
      <c r="DY331">
        <v>317</v>
      </c>
      <c r="DZ331">
        <v>450</v>
      </c>
      <c r="EA331">
        <v>0</v>
      </c>
      <c r="EB331">
        <v>0</v>
      </c>
      <c r="EC331">
        <v>0</v>
      </c>
      <c r="ED331">
        <v>0</v>
      </c>
      <c r="EE331">
        <v>0</v>
      </c>
      <c r="EF331">
        <v>0</v>
      </c>
      <c r="EG331">
        <v>0</v>
      </c>
      <c r="EH331">
        <v>0</v>
      </c>
      <c r="EI331">
        <v>2</v>
      </c>
      <c r="EJ331">
        <v>4</v>
      </c>
      <c r="EK331">
        <v>96</v>
      </c>
      <c r="EL331">
        <v>300</v>
      </c>
      <c r="EM331">
        <v>0</v>
      </c>
      <c r="EN331">
        <v>0</v>
      </c>
      <c r="EO331">
        <v>0</v>
      </c>
      <c r="EP331">
        <v>0</v>
      </c>
      <c r="EQ331">
        <v>0</v>
      </c>
      <c r="ER331">
        <v>0</v>
      </c>
      <c r="ES331">
        <v>0</v>
      </c>
      <c r="ET331">
        <v>0</v>
      </c>
      <c r="EU331" s="244">
        <v>0</v>
      </c>
      <c r="EV331" s="244">
        <v>0</v>
      </c>
      <c r="EW331" s="244">
        <v>0</v>
      </c>
      <c r="EX331" s="244">
        <v>0</v>
      </c>
      <c r="EY331" s="241">
        <v>2</v>
      </c>
      <c r="EZ331" s="242">
        <v>4</v>
      </c>
      <c r="FA331" s="242">
        <v>96</v>
      </c>
      <c r="FB331" s="243">
        <v>300</v>
      </c>
      <c r="FC331">
        <v>0</v>
      </c>
      <c r="FD331">
        <v>0</v>
      </c>
      <c r="FE331">
        <v>0</v>
      </c>
      <c r="FF331">
        <v>1</v>
      </c>
      <c r="FG331">
        <v>0</v>
      </c>
      <c r="FH331">
        <v>36666.67</v>
      </c>
      <c r="FI331">
        <v>10</v>
      </c>
      <c r="FJ331">
        <v>3790</v>
      </c>
      <c r="FK331">
        <v>0</v>
      </c>
      <c r="FL331">
        <v>0</v>
      </c>
      <c r="FM331">
        <v>0</v>
      </c>
      <c r="FN331">
        <v>0</v>
      </c>
      <c r="FO331">
        <v>0</v>
      </c>
      <c r="FP331">
        <v>0</v>
      </c>
      <c r="FQ331">
        <v>0</v>
      </c>
      <c r="FR331">
        <v>0</v>
      </c>
      <c r="FS331">
        <v>1</v>
      </c>
      <c r="FT331">
        <v>16</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2</v>
      </c>
      <c r="GN331">
        <v>31000</v>
      </c>
      <c r="GO331">
        <v>10</v>
      </c>
      <c r="GP331">
        <v>31000</v>
      </c>
      <c r="GQ331">
        <v>0</v>
      </c>
      <c r="GR331">
        <v>0</v>
      </c>
      <c r="GS331">
        <v>0</v>
      </c>
      <c r="GT331">
        <v>0</v>
      </c>
      <c r="GU331">
        <v>0</v>
      </c>
      <c r="GV331">
        <v>0</v>
      </c>
      <c r="GW331">
        <v>0</v>
      </c>
      <c r="GX331">
        <v>0</v>
      </c>
      <c r="GY331">
        <v>9</v>
      </c>
      <c r="GZ331">
        <v>0</v>
      </c>
      <c r="HA331">
        <v>0</v>
      </c>
      <c r="HB331">
        <v>0</v>
      </c>
      <c r="HC331">
        <v>0</v>
      </c>
      <c r="HD331">
        <v>0</v>
      </c>
      <c r="HE331">
        <v>0</v>
      </c>
      <c r="HF331">
        <v>0</v>
      </c>
      <c r="HG331">
        <v>0</v>
      </c>
      <c r="HH331">
        <v>0</v>
      </c>
      <c r="HI331">
        <v>0</v>
      </c>
      <c r="HJ331">
        <v>0</v>
      </c>
      <c r="HK331">
        <v>0</v>
      </c>
      <c r="HL331">
        <v>2</v>
      </c>
      <c r="HM331">
        <v>4</v>
      </c>
      <c r="HN331">
        <v>0</v>
      </c>
      <c r="HO331">
        <v>0</v>
      </c>
      <c r="HP331">
        <v>0</v>
      </c>
      <c r="HQ331" s="139">
        <v>3</v>
      </c>
      <c r="HR331" s="140">
        <v>0</v>
      </c>
      <c r="HS331" s="140">
        <v>0</v>
      </c>
      <c r="HT331" s="140">
        <v>0</v>
      </c>
      <c r="HU331" s="140">
        <v>0</v>
      </c>
      <c r="HV331" s="139">
        <v>0</v>
      </c>
      <c r="HW331" s="140">
        <v>0</v>
      </c>
      <c r="HX331" s="140">
        <v>0</v>
      </c>
      <c r="HY331" s="140">
        <v>0</v>
      </c>
      <c r="HZ331" s="140">
        <v>0</v>
      </c>
      <c r="IA331" s="139">
        <v>0</v>
      </c>
      <c r="IB331" s="140">
        <v>0</v>
      </c>
      <c r="IC331" s="140">
        <v>0</v>
      </c>
      <c r="ID331" s="140">
        <v>0</v>
      </c>
      <c r="IE331" s="140">
        <v>0</v>
      </c>
      <c r="IF331" s="139">
        <v>5</v>
      </c>
      <c r="IG331" s="140">
        <v>4</v>
      </c>
      <c r="IH331" s="140">
        <v>0</v>
      </c>
      <c r="II331" s="140">
        <v>0</v>
      </c>
      <c r="IJ331" s="140">
        <v>0</v>
      </c>
      <c r="IK331" s="140">
        <v>1</v>
      </c>
      <c r="IL331" s="140">
        <v>0</v>
      </c>
      <c r="IM331" s="140">
        <v>0</v>
      </c>
      <c r="IN331" s="139">
        <v>1</v>
      </c>
      <c r="IO331" s="140">
        <v>0</v>
      </c>
      <c r="IP331" s="140">
        <v>0</v>
      </c>
      <c r="IQ331" s="140">
        <v>0</v>
      </c>
      <c r="IR331" s="141">
        <v>0</v>
      </c>
      <c r="IS331" s="139">
        <v>0</v>
      </c>
      <c r="IT331" s="141">
        <v>0</v>
      </c>
      <c r="IU331" s="141">
        <v>6</v>
      </c>
      <c r="IV331" s="141">
        <v>3</v>
      </c>
      <c r="IW331" s="180">
        <v>9</v>
      </c>
      <c r="IX331" s="182">
        <v>0.1111111111111111</v>
      </c>
      <c r="IY331" s="182">
        <v>0</v>
      </c>
      <c r="IZ331" s="183">
        <v>0</v>
      </c>
      <c r="JA331" s="140">
        <v>0</v>
      </c>
      <c r="JB331" s="140">
        <v>0</v>
      </c>
      <c r="JC331" s="1" t="s">
        <v>427</v>
      </c>
      <c r="JD331" s="1" t="s">
        <v>427</v>
      </c>
      <c r="JE331" s="1" t="s">
        <v>427</v>
      </c>
      <c r="JF331" s="1" t="s">
        <v>427</v>
      </c>
      <c r="JG331" s="1">
        <v>0</v>
      </c>
      <c r="JH331" s="1">
        <v>0</v>
      </c>
      <c r="JI331" s="284"/>
      <c r="JM331" s="261"/>
      <c r="JN331" s="262"/>
      <c r="JO331" s="284"/>
      <c r="JP331" s="284"/>
    </row>
    <row r="332" spans="1:276" x14ac:dyDescent="0.25">
      <c r="A332" s="2">
        <f>IF(OR('Table 1'!$L$2="All Regions",'Table 1'!$L$2=" "), 1,IF('Table 1'!$L$2='DATA TEMPLATE 1617'!L332,1,0))</f>
        <v>1</v>
      </c>
      <c r="B332" s="2">
        <f>IF(OR('Table 1'!$L$3="All Disciplines",'Table 1'!$L$3=" "), 1,IF('Table 1'!$L$3='DATA TEMPLATE 1617'!M332,1,0))</f>
        <v>1</v>
      </c>
      <c r="C332" s="2">
        <f>IF(OR('Table 1'!$L$4="All Organisations",'Table 1'!$L$4=" "), 1,IF('Table 1'!$L$4='DATA TEMPLATE 1617'!N332,1,0))</f>
        <v>1</v>
      </c>
      <c r="D332" s="2">
        <f t="shared" si="13"/>
        <v>3</v>
      </c>
      <c r="E332" s="236">
        <f>IF('Table 2'!$L$2="All Diverse Led",$IZ332,IF('Table 2'!$L$2='DATA TEMPLATE 1617'!JG332,4,0))</f>
        <v>0</v>
      </c>
      <c r="F332" s="236">
        <f>IF('Table 2'!$L$2="All Diverse Led",$IZ332,IF('Table 2'!$L$2='DATA TEMPLATE 1617'!JH332,4,0))</f>
        <v>0</v>
      </c>
      <c r="G332" s="237">
        <f t="shared" si="14"/>
        <v>0</v>
      </c>
      <c r="H332" s="1" t="s">
        <v>471</v>
      </c>
      <c r="I332" s="1">
        <v>0</v>
      </c>
      <c r="J332" s="1" t="b">
        <v>0</v>
      </c>
      <c r="K332" s="284">
        <v>330</v>
      </c>
      <c r="L332" t="s">
        <v>448</v>
      </c>
      <c r="M332" t="s">
        <v>440</v>
      </c>
      <c r="N332" s="323" t="s">
        <v>459</v>
      </c>
      <c r="O332" s="76">
        <v>369526</v>
      </c>
      <c r="P332" s="76">
        <v>397862</v>
      </c>
      <c r="Q332" s="76">
        <v>142955</v>
      </c>
      <c r="R332" s="76">
        <v>40052</v>
      </c>
      <c r="S332" s="76">
        <v>3203</v>
      </c>
      <c r="T332" s="76">
        <v>953598</v>
      </c>
      <c r="U332">
        <v>179210</v>
      </c>
      <c r="V332">
        <v>32916</v>
      </c>
      <c r="W332">
        <v>9204</v>
      </c>
      <c r="X332">
        <v>65084</v>
      </c>
      <c r="Y332">
        <v>2810</v>
      </c>
      <c r="AB332">
        <v>234951</v>
      </c>
      <c r="AC332">
        <v>13220</v>
      </c>
      <c r="AD332">
        <v>537395</v>
      </c>
      <c r="AE332" s="1">
        <v>196</v>
      </c>
      <c r="AF332" s="1">
        <v>196</v>
      </c>
      <c r="AG332" s="1">
        <v>16659</v>
      </c>
      <c r="AH332" s="1">
        <v>3000</v>
      </c>
      <c r="AI332" s="1">
        <v>0</v>
      </c>
      <c r="AJ332" s="1">
        <v>0</v>
      </c>
      <c r="AK332" s="1">
        <v>0</v>
      </c>
      <c r="AL332" s="1">
        <v>0</v>
      </c>
      <c r="AM332" s="1">
        <v>0</v>
      </c>
      <c r="AN332" s="1">
        <v>0</v>
      </c>
      <c r="AO332" s="1">
        <v>0</v>
      </c>
      <c r="AP332" s="1">
        <v>0</v>
      </c>
      <c r="AQ332" s="1">
        <v>14</v>
      </c>
      <c r="AR332" s="1">
        <v>12</v>
      </c>
      <c r="AS332" s="1">
        <v>799</v>
      </c>
      <c r="AT332" s="1">
        <v>2000</v>
      </c>
      <c r="AU332" s="1">
        <v>0</v>
      </c>
      <c r="AV332" s="1">
        <v>0</v>
      </c>
      <c r="AW332" s="1">
        <v>0</v>
      </c>
      <c r="AX332" s="1">
        <v>0</v>
      </c>
      <c r="AY332" s="1">
        <v>0</v>
      </c>
      <c r="AZ332" s="1">
        <v>0</v>
      </c>
      <c r="BA332" s="1">
        <v>0</v>
      </c>
      <c r="BB332" s="1">
        <v>0</v>
      </c>
      <c r="BC332" s="3">
        <v>0</v>
      </c>
      <c r="BD332" s="3">
        <v>0</v>
      </c>
      <c r="BE332" s="3">
        <v>0</v>
      </c>
      <c r="BF332" s="3">
        <v>0</v>
      </c>
      <c r="BG332" s="241">
        <v>14</v>
      </c>
      <c r="BH332" s="242">
        <v>12</v>
      </c>
      <c r="BI332" s="242">
        <v>799</v>
      </c>
      <c r="BJ332" s="243">
        <v>2000</v>
      </c>
      <c r="BK332">
        <v>13</v>
      </c>
      <c r="BL332">
        <v>588</v>
      </c>
      <c r="BM332">
        <v>6380</v>
      </c>
      <c r="BN332">
        <v>9800</v>
      </c>
      <c r="BO332">
        <v>0</v>
      </c>
      <c r="BP332">
        <v>0</v>
      </c>
      <c r="BQ332">
        <v>0</v>
      </c>
      <c r="BR332">
        <v>0</v>
      </c>
      <c r="BS332">
        <v>0</v>
      </c>
      <c r="BT332">
        <v>0</v>
      </c>
      <c r="BU332">
        <v>0</v>
      </c>
      <c r="BV332">
        <v>0</v>
      </c>
      <c r="BW332">
        <v>1</v>
      </c>
      <c r="BX332">
        <v>10</v>
      </c>
      <c r="BY332">
        <v>500</v>
      </c>
      <c r="BZ332">
        <v>800</v>
      </c>
      <c r="CA332">
        <v>0</v>
      </c>
      <c r="CB332">
        <v>0</v>
      </c>
      <c r="CC332">
        <v>0</v>
      </c>
      <c r="CD332">
        <v>0</v>
      </c>
      <c r="CE332">
        <v>0</v>
      </c>
      <c r="CF332">
        <v>0</v>
      </c>
      <c r="CG332">
        <v>0</v>
      </c>
      <c r="CH332">
        <v>0</v>
      </c>
      <c r="CI332" s="244">
        <v>0</v>
      </c>
      <c r="CJ332" s="244">
        <v>0</v>
      </c>
      <c r="CK332" s="244">
        <v>0</v>
      </c>
      <c r="CL332" s="244">
        <v>0</v>
      </c>
      <c r="CM332" s="241">
        <v>1</v>
      </c>
      <c r="CN332" s="242">
        <v>10</v>
      </c>
      <c r="CO332" s="242">
        <v>500</v>
      </c>
      <c r="CP332" s="243">
        <v>800</v>
      </c>
      <c r="CQ332" s="1">
        <v>0</v>
      </c>
      <c r="CR332" s="1">
        <v>0</v>
      </c>
      <c r="CS332" s="1">
        <v>0</v>
      </c>
      <c r="CT332" s="1">
        <v>0</v>
      </c>
      <c r="CU332" s="1">
        <v>0</v>
      </c>
      <c r="CV332" s="1">
        <v>0</v>
      </c>
      <c r="CW332" s="1">
        <v>0</v>
      </c>
      <c r="CX332" s="1">
        <v>0</v>
      </c>
      <c r="CY332" s="1">
        <v>0</v>
      </c>
      <c r="CZ332" s="1">
        <v>0</v>
      </c>
      <c r="DA332" s="1">
        <v>0</v>
      </c>
      <c r="DB332" s="1">
        <v>0</v>
      </c>
      <c r="DC332" s="1">
        <v>0</v>
      </c>
      <c r="DD332" s="1">
        <v>0</v>
      </c>
      <c r="DE332" s="1">
        <v>0</v>
      </c>
      <c r="DF332" s="1">
        <v>0</v>
      </c>
      <c r="DG332" s="1">
        <v>0</v>
      </c>
      <c r="DH332" s="1">
        <v>0</v>
      </c>
      <c r="DI332" s="1">
        <v>0</v>
      </c>
      <c r="DJ332" s="1">
        <v>0</v>
      </c>
      <c r="DK332" s="1">
        <v>0</v>
      </c>
      <c r="DL332" s="1">
        <v>0</v>
      </c>
      <c r="DM332" s="1">
        <v>0</v>
      </c>
      <c r="DN332" s="1">
        <v>0</v>
      </c>
      <c r="DO332" s="244">
        <v>0</v>
      </c>
      <c r="DP332" s="244">
        <v>0</v>
      </c>
      <c r="DQ332" s="244">
        <v>0</v>
      </c>
      <c r="DR332" s="244">
        <v>0</v>
      </c>
      <c r="DS332" s="241">
        <v>0</v>
      </c>
      <c r="DT332" s="242">
        <v>0</v>
      </c>
      <c r="DU332" s="242">
        <v>0</v>
      </c>
      <c r="DV332" s="243">
        <v>0</v>
      </c>
      <c r="DW332">
        <v>23</v>
      </c>
      <c r="DX332">
        <v>5</v>
      </c>
      <c r="DY332">
        <v>2568</v>
      </c>
      <c r="DZ332">
        <v>136</v>
      </c>
      <c r="EA332">
        <v>0</v>
      </c>
      <c r="EB332">
        <v>0</v>
      </c>
      <c r="EC332">
        <v>0</v>
      </c>
      <c r="ED332">
        <v>0</v>
      </c>
      <c r="EE332">
        <v>0</v>
      </c>
      <c r="EF332">
        <v>0</v>
      </c>
      <c r="EG332">
        <v>0</v>
      </c>
      <c r="EH332">
        <v>0</v>
      </c>
      <c r="EI332">
        <v>3</v>
      </c>
      <c r="EJ332">
        <v>3</v>
      </c>
      <c r="EK332">
        <v>435</v>
      </c>
      <c r="EL332">
        <v>24</v>
      </c>
      <c r="EM332">
        <v>0</v>
      </c>
      <c r="EN332">
        <v>0</v>
      </c>
      <c r="EO332">
        <v>0</v>
      </c>
      <c r="EP332">
        <v>0</v>
      </c>
      <c r="EQ332">
        <v>0</v>
      </c>
      <c r="ER332">
        <v>0</v>
      </c>
      <c r="ES332">
        <v>0</v>
      </c>
      <c r="ET332">
        <v>0</v>
      </c>
      <c r="EU332" s="244">
        <v>0</v>
      </c>
      <c r="EV332" s="244">
        <v>0</v>
      </c>
      <c r="EW332" s="244">
        <v>0</v>
      </c>
      <c r="EX332" s="244">
        <v>0</v>
      </c>
      <c r="EY332" s="241">
        <v>3</v>
      </c>
      <c r="EZ332" s="242">
        <v>3</v>
      </c>
      <c r="FA332" s="242">
        <v>435</v>
      </c>
      <c r="FB332" s="243">
        <v>24</v>
      </c>
      <c r="FC332">
        <v>0</v>
      </c>
      <c r="FD332">
        <v>0</v>
      </c>
      <c r="FE332">
        <v>0</v>
      </c>
      <c r="FF332">
        <v>0</v>
      </c>
      <c r="FG332">
        <v>0</v>
      </c>
      <c r="FH332">
        <v>0</v>
      </c>
      <c r="FI332">
        <v>0</v>
      </c>
      <c r="FJ332">
        <v>0</v>
      </c>
      <c r="FK332">
        <v>4</v>
      </c>
      <c r="FL332">
        <v>310</v>
      </c>
      <c r="FM332">
        <v>0</v>
      </c>
      <c r="FN332">
        <v>0</v>
      </c>
      <c r="FO332">
        <v>0</v>
      </c>
      <c r="FP332">
        <v>0</v>
      </c>
      <c r="FQ332">
        <v>0</v>
      </c>
      <c r="FR332">
        <v>0</v>
      </c>
      <c r="FS332">
        <v>0</v>
      </c>
      <c r="FT332">
        <v>0</v>
      </c>
      <c r="FU332">
        <v>10</v>
      </c>
      <c r="FV332">
        <v>577</v>
      </c>
      <c r="FW332">
        <v>1</v>
      </c>
      <c r="FX332">
        <v>500</v>
      </c>
      <c r="FY332">
        <v>129</v>
      </c>
      <c r="FZ332">
        <v>500</v>
      </c>
      <c r="GA332">
        <v>0</v>
      </c>
      <c r="GB332">
        <v>0</v>
      </c>
      <c r="GC332">
        <v>8</v>
      </c>
      <c r="GD332">
        <v>0</v>
      </c>
      <c r="GE332">
        <v>166</v>
      </c>
      <c r="GF332">
        <v>0</v>
      </c>
      <c r="GG332">
        <v>0</v>
      </c>
      <c r="GH332">
        <v>0</v>
      </c>
      <c r="GI332">
        <v>1</v>
      </c>
      <c r="GJ332">
        <v>10</v>
      </c>
      <c r="GK332">
        <v>10</v>
      </c>
      <c r="GL332">
        <v>182</v>
      </c>
      <c r="GM332">
        <v>12</v>
      </c>
      <c r="GN332">
        <v>200000</v>
      </c>
      <c r="GO332">
        <v>12</v>
      </c>
      <c r="GP332">
        <v>200000</v>
      </c>
      <c r="GQ332">
        <v>0</v>
      </c>
      <c r="GR332">
        <v>0</v>
      </c>
      <c r="GS332">
        <v>0</v>
      </c>
      <c r="GT332">
        <v>200000</v>
      </c>
      <c r="GU332">
        <v>0</v>
      </c>
      <c r="GV332">
        <v>0</v>
      </c>
      <c r="GW332">
        <v>0</v>
      </c>
      <c r="GX332">
        <v>0</v>
      </c>
      <c r="GY332">
        <v>0</v>
      </c>
      <c r="GZ332">
        <v>0</v>
      </c>
      <c r="HA332">
        <v>0</v>
      </c>
      <c r="HB332">
        <v>0</v>
      </c>
      <c r="HC332">
        <v>0</v>
      </c>
      <c r="HD332">
        <v>0</v>
      </c>
      <c r="HE332">
        <v>0</v>
      </c>
      <c r="HF332">
        <v>0</v>
      </c>
      <c r="HG332">
        <v>6</v>
      </c>
      <c r="HH332">
        <v>6</v>
      </c>
      <c r="HI332">
        <v>0</v>
      </c>
      <c r="HJ332">
        <v>0</v>
      </c>
      <c r="HK332">
        <v>0</v>
      </c>
      <c r="HL332">
        <v>3</v>
      </c>
      <c r="HM332">
        <v>6</v>
      </c>
      <c r="HN332">
        <v>0</v>
      </c>
      <c r="HO332">
        <v>0</v>
      </c>
      <c r="HP332">
        <v>0</v>
      </c>
      <c r="HQ332" s="139">
        <v>1</v>
      </c>
      <c r="HR332" s="140">
        <v>1</v>
      </c>
      <c r="HS332" s="140">
        <v>0</v>
      </c>
      <c r="HT332" s="140">
        <v>0</v>
      </c>
      <c r="HU332" s="140">
        <v>0</v>
      </c>
      <c r="HV332" s="139">
        <v>0</v>
      </c>
      <c r="HW332" s="140">
        <v>0</v>
      </c>
      <c r="HX332" s="140">
        <v>0</v>
      </c>
      <c r="HY332" s="140">
        <v>0</v>
      </c>
      <c r="HZ332" s="140">
        <v>0</v>
      </c>
      <c r="IA332" s="139">
        <v>0</v>
      </c>
      <c r="IB332" s="140">
        <v>0</v>
      </c>
      <c r="IC332" s="140">
        <v>0</v>
      </c>
      <c r="ID332" s="140">
        <v>0</v>
      </c>
      <c r="IE332" s="140">
        <v>0</v>
      </c>
      <c r="IF332" s="139">
        <v>4</v>
      </c>
      <c r="IG332" s="140">
        <v>7</v>
      </c>
      <c r="IH332" s="140">
        <v>0</v>
      </c>
      <c r="II332" s="140">
        <v>0</v>
      </c>
      <c r="IJ332" s="140">
        <v>0</v>
      </c>
      <c r="IK332" s="140">
        <v>0</v>
      </c>
      <c r="IL332" s="140">
        <v>0</v>
      </c>
      <c r="IM332" s="140">
        <v>0</v>
      </c>
      <c r="IN332" s="139">
        <v>0</v>
      </c>
      <c r="IO332" s="140">
        <v>0</v>
      </c>
      <c r="IP332" s="140">
        <v>0</v>
      </c>
      <c r="IQ332" s="140">
        <v>0</v>
      </c>
      <c r="IR332" s="141">
        <v>0</v>
      </c>
      <c r="IS332" s="139">
        <v>0</v>
      </c>
      <c r="IT332" s="141">
        <v>0</v>
      </c>
      <c r="IU332" s="141">
        <v>9</v>
      </c>
      <c r="IV332" s="141">
        <v>2</v>
      </c>
      <c r="IW332" s="180">
        <v>11</v>
      </c>
      <c r="IX332" s="182">
        <v>0</v>
      </c>
      <c r="IY332" s="182">
        <v>0</v>
      </c>
      <c r="IZ332" s="183">
        <v>0</v>
      </c>
      <c r="JA332" s="140">
        <v>0</v>
      </c>
      <c r="JB332" s="140">
        <v>0</v>
      </c>
      <c r="JC332" s="1" t="s">
        <v>427</v>
      </c>
      <c r="JD332" s="1" t="s">
        <v>427</v>
      </c>
      <c r="JE332" s="1" t="s">
        <v>427</v>
      </c>
      <c r="JF332" s="1" t="s">
        <v>426</v>
      </c>
      <c r="JG332" s="1">
        <v>0</v>
      </c>
      <c r="JH332" s="1">
        <v>0</v>
      </c>
      <c r="JI332" s="284"/>
      <c r="JM332" s="261"/>
      <c r="JN332" s="262"/>
      <c r="JO332" s="284"/>
      <c r="JP332" s="284"/>
    </row>
    <row r="333" spans="1:276" x14ac:dyDescent="0.25">
      <c r="A333" s="2">
        <f>IF(OR('Table 1'!$L$2="All Regions",'Table 1'!$L$2=" "), 1,IF('Table 1'!$L$2='DATA TEMPLATE 1617'!L333,1,0))</f>
        <v>1</v>
      </c>
      <c r="B333" s="2">
        <f>IF(OR('Table 1'!$L$3="All Disciplines",'Table 1'!$L$3=" "), 1,IF('Table 1'!$L$3='DATA TEMPLATE 1617'!M333,1,0))</f>
        <v>1</v>
      </c>
      <c r="C333" s="2">
        <f>IF(OR('Table 1'!$L$4="All Organisations",'Table 1'!$L$4=" "), 1,IF('Table 1'!$L$4='DATA TEMPLATE 1617'!N333,1,0))</f>
        <v>1</v>
      </c>
      <c r="D333" s="2">
        <f t="shared" si="13"/>
        <v>3</v>
      </c>
      <c r="E333" s="236">
        <f>IF('Table 2'!$L$2="All Diverse Led",$IZ333,IF('Table 2'!$L$2='DATA TEMPLATE 1617'!JG333,4,0))</f>
        <v>0</v>
      </c>
      <c r="F333" s="236">
        <f>IF('Table 2'!$L$2="All Diverse Led",$IZ333,IF('Table 2'!$L$2='DATA TEMPLATE 1617'!JH333,4,0))</f>
        <v>0</v>
      </c>
      <c r="G333" s="237">
        <f t="shared" si="14"/>
        <v>0</v>
      </c>
      <c r="H333" s="1" t="s">
        <v>471</v>
      </c>
      <c r="I333" s="1">
        <v>0</v>
      </c>
      <c r="J333" s="1" t="b">
        <v>0</v>
      </c>
      <c r="K333" s="284">
        <v>331</v>
      </c>
      <c r="L333" t="s">
        <v>448</v>
      </c>
      <c r="M333" t="s">
        <v>436</v>
      </c>
      <c r="N333" s="323" t="s">
        <v>458</v>
      </c>
      <c r="O333" s="76">
        <v>51326</v>
      </c>
      <c r="P333" s="76">
        <v>53274</v>
      </c>
      <c r="Q333" s="76">
        <v>2596</v>
      </c>
      <c r="R333" s="76">
        <v>39025</v>
      </c>
      <c r="S333" s="76">
        <v>0</v>
      </c>
      <c r="T333" s="76">
        <v>146221</v>
      </c>
      <c r="U333">
        <v>14857</v>
      </c>
      <c r="V333">
        <v>860</v>
      </c>
      <c r="W333">
        <v>65413</v>
      </c>
      <c r="X333">
        <v>9701</v>
      </c>
      <c r="Y333">
        <v>5846</v>
      </c>
      <c r="AB333">
        <v>23920</v>
      </c>
      <c r="AC333">
        <v>0</v>
      </c>
      <c r="AD333">
        <v>120597</v>
      </c>
      <c r="AE333" s="1">
        <v>1</v>
      </c>
      <c r="AF333" s="1">
        <v>1</v>
      </c>
      <c r="AG333" s="1">
        <v>17</v>
      </c>
      <c r="AH333" s="1">
        <v>0</v>
      </c>
      <c r="AI333" s="1">
        <v>0</v>
      </c>
      <c r="AJ333" s="1">
        <v>0</v>
      </c>
      <c r="AK333" s="1">
        <v>0</v>
      </c>
      <c r="AL333" s="1">
        <v>0</v>
      </c>
      <c r="AM333" s="1">
        <v>0</v>
      </c>
      <c r="AN333" s="1">
        <v>0</v>
      </c>
      <c r="AO333" s="1">
        <v>0</v>
      </c>
      <c r="AP333" s="1">
        <v>0</v>
      </c>
      <c r="AQ333" s="1">
        <v>0</v>
      </c>
      <c r="AR333" s="1">
        <v>0</v>
      </c>
      <c r="AS333" s="1">
        <v>0</v>
      </c>
      <c r="AT333" s="1">
        <v>0</v>
      </c>
      <c r="AU333" s="1">
        <v>0</v>
      </c>
      <c r="AV333" s="1">
        <v>0</v>
      </c>
      <c r="AW333" s="1">
        <v>0</v>
      </c>
      <c r="AX333" s="1">
        <v>0</v>
      </c>
      <c r="AY333" s="1">
        <v>0</v>
      </c>
      <c r="AZ333" s="1">
        <v>0</v>
      </c>
      <c r="BA333" s="1">
        <v>0</v>
      </c>
      <c r="BB333" s="1">
        <v>0</v>
      </c>
      <c r="BC333" s="3">
        <v>0</v>
      </c>
      <c r="BD333" s="3">
        <v>0</v>
      </c>
      <c r="BE333" s="3">
        <v>0</v>
      </c>
      <c r="BF333" s="3">
        <v>0</v>
      </c>
      <c r="BG333" s="241">
        <v>0</v>
      </c>
      <c r="BH333" s="242">
        <v>0</v>
      </c>
      <c r="BI333" s="242">
        <v>0</v>
      </c>
      <c r="BJ333" s="243">
        <v>0</v>
      </c>
      <c r="BK333">
        <v>8</v>
      </c>
      <c r="BL333">
        <v>331</v>
      </c>
      <c r="BM333">
        <v>0</v>
      </c>
      <c r="BN333">
        <v>28770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s="244">
        <v>0</v>
      </c>
      <c r="CJ333" s="244">
        <v>0</v>
      </c>
      <c r="CK333" s="244">
        <v>0</v>
      </c>
      <c r="CL333" s="244">
        <v>0</v>
      </c>
      <c r="CM333" s="241">
        <v>0</v>
      </c>
      <c r="CN333" s="242">
        <v>0</v>
      </c>
      <c r="CO333" s="242">
        <v>0</v>
      </c>
      <c r="CP333" s="243">
        <v>0</v>
      </c>
      <c r="CQ333" s="1">
        <v>0</v>
      </c>
      <c r="CR333" s="1">
        <v>0</v>
      </c>
      <c r="CS333" s="1">
        <v>0</v>
      </c>
      <c r="CT333" s="1">
        <v>0</v>
      </c>
      <c r="CU333" s="1">
        <v>0</v>
      </c>
      <c r="CV333" s="1">
        <v>0</v>
      </c>
      <c r="CW333" s="1">
        <v>0</v>
      </c>
      <c r="CX333" s="1">
        <v>0</v>
      </c>
      <c r="CY333" s="1">
        <v>0</v>
      </c>
      <c r="CZ333" s="1">
        <v>0</v>
      </c>
      <c r="DA333" s="1">
        <v>0</v>
      </c>
      <c r="DB333" s="1">
        <v>0</v>
      </c>
      <c r="DC333" s="1">
        <v>0</v>
      </c>
      <c r="DD333" s="1">
        <v>0</v>
      </c>
      <c r="DE333" s="1">
        <v>0</v>
      </c>
      <c r="DF333" s="1">
        <v>0</v>
      </c>
      <c r="DG333" s="1">
        <v>0</v>
      </c>
      <c r="DH333" s="1">
        <v>0</v>
      </c>
      <c r="DI333" s="1">
        <v>0</v>
      </c>
      <c r="DJ333" s="1">
        <v>0</v>
      </c>
      <c r="DK333" s="1">
        <v>0</v>
      </c>
      <c r="DL333" s="1">
        <v>0</v>
      </c>
      <c r="DM333" s="1">
        <v>0</v>
      </c>
      <c r="DN333" s="1">
        <v>0</v>
      </c>
      <c r="DO333" s="244">
        <v>0</v>
      </c>
      <c r="DP333" s="244">
        <v>0</v>
      </c>
      <c r="DQ333" s="244">
        <v>0</v>
      </c>
      <c r="DR333" s="244">
        <v>0</v>
      </c>
      <c r="DS333" s="241">
        <v>0</v>
      </c>
      <c r="DT333" s="242">
        <v>0</v>
      </c>
      <c r="DU333" s="242">
        <v>0</v>
      </c>
      <c r="DV333" s="24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s="244">
        <v>0</v>
      </c>
      <c r="EV333" s="244">
        <v>0</v>
      </c>
      <c r="EW333" s="244">
        <v>0</v>
      </c>
      <c r="EX333" s="244">
        <v>0</v>
      </c>
      <c r="EY333" s="241">
        <v>0</v>
      </c>
      <c r="EZ333" s="242">
        <v>0</v>
      </c>
      <c r="FA333" s="242">
        <v>0</v>
      </c>
      <c r="FB333" s="24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0</v>
      </c>
      <c r="GX333">
        <v>0</v>
      </c>
      <c r="GY333">
        <v>0</v>
      </c>
      <c r="GZ333">
        <v>0</v>
      </c>
      <c r="HA333">
        <v>0</v>
      </c>
      <c r="HB333">
        <v>0</v>
      </c>
      <c r="HC333">
        <v>0</v>
      </c>
      <c r="HD333">
        <v>0</v>
      </c>
      <c r="HE333">
        <v>0</v>
      </c>
      <c r="HF333">
        <v>0</v>
      </c>
      <c r="HG333">
        <v>0</v>
      </c>
      <c r="HH333">
        <v>0</v>
      </c>
      <c r="HI333">
        <v>0</v>
      </c>
      <c r="HJ333">
        <v>0</v>
      </c>
      <c r="HK333">
        <v>0</v>
      </c>
      <c r="HL333">
        <v>3</v>
      </c>
      <c r="HM333">
        <v>5</v>
      </c>
      <c r="HN333">
        <v>0</v>
      </c>
      <c r="HO333">
        <v>0</v>
      </c>
      <c r="HP333">
        <v>0</v>
      </c>
      <c r="HQ333" s="139">
        <v>1</v>
      </c>
      <c r="HR333" s="140">
        <v>2</v>
      </c>
      <c r="HS333" s="140">
        <v>0</v>
      </c>
      <c r="HT333" s="140">
        <v>0</v>
      </c>
      <c r="HU333" s="140">
        <v>0</v>
      </c>
      <c r="HV333" s="139">
        <v>0</v>
      </c>
      <c r="HW333" s="140">
        <v>0</v>
      </c>
      <c r="HX333" s="140">
        <v>0</v>
      </c>
      <c r="HY333" s="140">
        <v>0</v>
      </c>
      <c r="HZ333" s="140">
        <v>0</v>
      </c>
      <c r="IA333" s="139">
        <v>0</v>
      </c>
      <c r="IB333" s="140">
        <v>0</v>
      </c>
      <c r="IC333" s="140">
        <v>0</v>
      </c>
      <c r="ID333" s="140">
        <v>0</v>
      </c>
      <c r="IE333" s="140">
        <v>0</v>
      </c>
      <c r="IF333" s="139">
        <v>4</v>
      </c>
      <c r="IG333" s="140">
        <v>7</v>
      </c>
      <c r="IH333" s="140">
        <v>0</v>
      </c>
      <c r="II333" s="140">
        <v>0</v>
      </c>
      <c r="IJ333" s="140">
        <v>0</v>
      </c>
      <c r="IK333" s="140">
        <v>0</v>
      </c>
      <c r="IL333" s="140">
        <v>0</v>
      </c>
      <c r="IM333" s="140">
        <v>0</v>
      </c>
      <c r="IN333" s="139">
        <v>0</v>
      </c>
      <c r="IO333" s="140">
        <v>0</v>
      </c>
      <c r="IP333" s="140">
        <v>0</v>
      </c>
      <c r="IQ333" s="140">
        <v>0</v>
      </c>
      <c r="IR333" s="141">
        <v>0</v>
      </c>
      <c r="IS333" s="139">
        <v>1</v>
      </c>
      <c r="IT333" s="141">
        <v>2</v>
      </c>
      <c r="IU333" s="141">
        <v>8</v>
      </c>
      <c r="IV333" s="141">
        <v>3</v>
      </c>
      <c r="IW333" s="180">
        <v>11</v>
      </c>
      <c r="IX333" s="182">
        <v>0.18181818181818182</v>
      </c>
      <c r="IY333" s="182">
        <v>9.0909090909090912E-2</v>
      </c>
      <c r="IZ333" s="183">
        <v>0</v>
      </c>
      <c r="JA333" s="140">
        <v>0</v>
      </c>
      <c r="JB333" s="140">
        <v>0</v>
      </c>
      <c r="JC333" s="1" t="s">
        <v>427</v>
      </c>
      <c r="JD333" s="1" t="s">
        <v>427</v>
      </c>
      <c r="JE333" s="1" t="s">
        <v>427</v>
      </c>
      <c r="JF333" s="1" t="s">
        <v>427</v>
      </c>
      <c r="JG333" s="1">
        <v>0</v>
      </c>
      <c r="JH333" s="1">
        <v>0</v>
      </c>
      <c r="JI333" s="284"/>
      <c r="JM333" s="261"/>
      <c r="JN333" s="262"/>
      <c r="JO333" s="284"/>
      <c r="JP333" s="284"/>
    </row>
    <row r="334" spans="1:276" x14ac:dyDescent="0.25">
      <c r="A334" s="2">
        <f>IF(OR('Table 1'!$L$2="All Regions",'Table 1'!$L$2=" "), 1,IF('Table 1'!$L$2='DATA TEMPLATE 1617'!L334,1,0))</f>
        <v>1</v>
      </c>
      <c r="B334" s="2">
        <f>IF(OR('Table 1'!$L$3="All Disciplines",'Table 1'!$L$3=" "), 1,IF('Table 1'!$L$3='DATA TEMPLATE 1617'!M334,1,0))</f>
        <v>1</v>
      </c>
      <c r="C334" s="2">
        <f>IF(OR('Table 1'!$L$4="All Organisations",'Table 1'!$L$4=" "), 1,IF('Table 1'!$L$4='DATA TEMPLATE 1617'!N334,1,0))</f>
        <v>1</v>
      </c>
      <c r="D334" s="2">
        <f t="shared" si="13"/>
        <v>3</v>
      </c>
      <c r="E334" s="236">
        <f>IF('Table 2'!$L$2="All Diverse Led",$IZ334,IF('Table 2'!$L$2='DATA TEMPLATE 1617'!JG334,4,0))</f>
        <v>0</v>
      </c>
      <c r="F334" s="236">
        <f>IF('Table 2'!$L$2="All Diverse Led",$IZ334,IF('Table 2'!$L$2='DATA TEMPLATE 1617'!JH334,4,0))</f>
        <v>0</v>
      </c>
      <c r="G334" s="237">
        <f t="shared" si="14"/>
        <v>0</v>
      </c>
      <c r="H334" s="1" t="s">
        <v>471</v>
      </c>
      <c r="I334" s="1">
        <v>0</v>
      </c>
      <c r="J334" s="1" t="b">
        <v>0</v>
      </c>
      <c r="K334" s="284">
        <v>332</v>
      </c>
      <c r="L334" t="s">
        <v>448</v>
      </c>
      <c r="M334" t="s">
        <v>440</v>
      </c>
      <c r="N334" s="323" t="s">
        <v>460</v>
      </c>
      <c r="O334" s="76">
        <v>993831</v>
      </c>
      <c r="P334" s="76">
        <v>85493</v>
      </c>
      <c r="Q334" s="76">
        <v>101342</v>
      </c>
      <c r="R334" s="76">
        <v>10830</v>
      </c>
      <c r="S334" s="76">
        <v>52050</v>
      </c>
      <c r="T334" s="76">
        <v>1243546</v>
      </c>
      <c r="U334">
        <v>763019</v>
      </c>
      <c r="V334">
        <v>140045</v>
      </c>
      <c r="W334">
        <v>130963</v>
      </c>
      <c r="X334">
        <v>125430</v>
      </c>
      <c r="Y334">
        <v>87481</v>
      </c>
      <c r="AB334">
        <v>121710</v>
      </c>
      <c r="AC334">
        <v>0</v>
      </c>
      <c r="AD334">
        <v>1368648</v>
      </c>
      <c r="AE334" s="1">
        <v>56</v>
      </c>
      <c r="AF334" s="1">
        <v>30</v>
      </c>
      <c r="AG334" s="1">
        <v>1734</v>
      </c>
      <c r="AH334" s="1">
        <v>0</v>
      </c>
      <c r="AI334" s="1">
        <v>0</v>
      </c>
      <c r="AJ334" s="1">
        <v>0</v>
      </c>
      <c r="AK334" s="1">
        <v>0</v>
      </c>
      <c r="AL334" s="1">
        <v>0</v>
      </c>
      <c r="AM334" s="1">
        <v>0</v>
      </c>
      <c r="AN334" s="1">
        <v>0</v>
      </c>
      <c r="AO334" s="1">
        <v>0</v>
      </c>
      <c r="AP334" s="1">
        <v>0</v>
      </c>
      <c r="AQ334" s="1">
        <v>0</v>
      </c>
      <c r="AR334" s="1">
        <v>0</v>
      </c>
      <c r="AS334" s="1">
        <v>0</v>
      </c>
      <c r="AT334" s="1">
        <v>0</v>
      </c>
      <c r="AU334" s="1">
        <v>0</v>
      </c>
      <c r="AV334" s="1">
        <v>0</v>
      </c>
      <c r="AW334" s="1">
        <v>0</v>
      </c>
      <c r="AX334" s="1">
        <v>0</v>
      </c>
      <c r="AY334" s="1">
        <v>0</v>
      </c>
      <c r="AZ334" s="1">
        <v>0</v>
      </c>
      <c r="BA334" s="1">
        <v>0</v>
      </c>
      <c r="BB334" s="1">
        <v>0</v>
      </c>
      <c r="BC334" s="3">
        <v>0</v>
      </c>
      <c r="BD334" s="3">
        <v>0</v>
      </c>
      <c r="BE334" s="3">
        <v>0</v>
      </c>
      <c r="BF334" s="3">
        <v>0</v>
      </c>
      <c r="BG334" s="241">
        <v>0</v>
      </c>
      <c r="BH334" s="242">
        <v>0</v>
      </c>
      <c r="BI334" s="242">
        <v>0</v>
      </c>
      <c r="BJ334" s="243">
        <v>0</v>
      </c>
      <c r="BK334">
        <v>0</v>
      </c>
      <c r="BL334">
        <v>0</v>
      </c>
      <c r="BM334">
        <v>0</v>
      </c>
      <c r="BN334">
        <v>0</v>
      </c>
      <c r="BO334">
        <v>0</v>
      </c>
      <c r="BP334">
        <v>0</v>
      </c>
      <c r="BQ334">
        <v>0</v>
      </c>
      <c r="BR334">
        <v>0</v>
      </c>
      <c r="BS334">
        <v>0</v>
      </c>
      <c r="BT334">
        <v>0</v>
      </c>
      <c r="BU334">
        <v>0</v>
      </c>
      <c r="BV334">
        <v>0</v>
      </c>
      <c r="BW334">
        <v>0</v>
      </c>
      <c r="BX334">
        <v>0</v>
      </c>
      <c r="BY334">
        <v>0</v>
      </c>
      <c r="BZ334">
        <v>0</v>
      </c>
      <c r="CA334">
        <v>0</v>
      </c>
      <c r="CB334">
        <v>0</v>
      </c>
      <c r="CC334">
        <v>0</v>
      </c>
      <c r="CD334">
        <v>0</v>
      </c>
      <c r="CE334">
        <v>0</v>
      </c>
      <c r="CF334">
        <v>0</v>
      </c>
      <c r="CG334">
        <v>0</v>
      </c>
      <c r="CH334">
        <v>0</v>
      </c>
      <c r="CI334" s="244">
        <v>0</v>
      </c>
      <c r="CJ334" s="244">
        <v>0</v>
      </c>
      <c r="CK334" s="244">
        <v>0</v>
      </c>
      <c r="CL334" s="244">
        <v>0</v>
      </c>
      <c r="CM334" s="241">
        <v>0</v>
      </c>
      <c r="CN334" s="242">
        <v>0</v>
      </c>
      <c r="CO334" s="242">
        <v>0</v>
      </c>
      <c r="CP334" s="243">
        <v>0</v>
      </c>
      <c r="CQ334" s="1">
        <v>0</v>
      </c>
      <c r="CR334" s="1">
        <v>0</v>
      </c>
      <c r="CS334" s="1">
        <v>0</v>
      </c>
      <c r="CT334" s="1">
        <v>0</v>
      </c>
      <c r="CU334" s="1">
        <v>92</v>
      </c>
      <c r="CV334" s="1">
        <v>82</v>
      </c>
      <c r="CW334" s="1">
        <v>7064</v>
      </c>
      <c r="CX334" s="1">
        <v>0</v>
      </c>
      <c r="CY334" s="1">
        <v>302</v>
      </c>
      <c r="CZ334" s="1">
        <v>269</v>
      </c>
      <c r="DA334" s="1">
        <v>12834</v>
      </c>
      <c r="DB334" s="1">
        <v>0</v>
      </c>
      <c r="DC334" s="1">
        <v>0</v>
      </c>
      <c r="DD334" s="1">
        <v>0</v>
      </c>
      <c r="DE334" s="1">
        <v>0</v>
      </c>
      <c r="DF334" s="1">
        <v>0</v>
      </c>
      <c r="DG334" s="1">
        <v>0</v>
      </c>
      <c r="DH334" s="1">
        <v>0</v>
      </c>
      <c r="DI334" s="1">
        <v>0</v>
      </c>
      <c r="DJ334" s="1">
        <v>0</v>
      </c>
      <c r="DK334" s="1">
        <v>40</v>
      </c>
      <c r="DL334" s="1">
        <v>36</v>
      </c>
      <c r="DM334" s="1">
        <v>1496</v>
      </c>
      <c r="DN334" s="1">
        <v>0</v>
      </c>
      <c r="DO334" s="244">
        <v>394</v>
      </c>
      <c r="DP334" s="244">
        <v>351</v>
      </c>
      <c r="DQ334" s="244">
        <v>19898</v>
      </c>
      <c r="DR334" s="244">
        <v>0</v>
      </c>
      <c r="DS334" s="241">
        <v>40</v>
      </c>
      <c r="DT334" s="242">
        <v>36</v>
      </c>
      <c r="DU334" s="242">
        <v>1496</v>
      </c>
      <c r="DV334" s="243">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s="244">
        <v>0</v>
      </c>
      <c r="EV334" s="244">
        <v>0</v>
      </c>
      <c r="EW334" s="244">
        <v>0</v>
      </c>
      <c r="EX334" s="244">
        <v>0</v>
      </c>
      <c r="EY334" s="241">
        <v>0</v>
      </c>
      <c r="EZ334" s="242">
        <v>0</v>
      </c>
      <c r="FA334" s="242">
        <v>0</v>
      </c>
      <c r="FB334" s="243">
        <v>0</v>
      </c>
      <c r="FC334">
        <v>0</v>
      </c>
      <c r="FD334">
        <v>0</v>
      </c>
      <c r="FE334">
        <v>0</v>
      </c>
      <c r="FF334">
        <v>0</v>
      </c>
      <c r="FG334">
        <v>0</v>
      </c>
      <c r="FH334">
        <v>0</v>
      </c>
      <c r="FI334">
        <v>1</v>
      </c>
      <c r="FJ334">
        <v>64</v>
      </c>
      <c r="FK334">
        <v>0</v>
      </c>
      <c r="FL334">
        <v>0</v>
      </c>
      <c r="FM334">
        <v>0</v>
      </c>
      <c r="FN334">
        <v>0</v>
      </c>
      <c r="FO334">
        <v>0</v>
      </c>
      <c r="FP334">
        <v>0</v>
      </c>
      <c r="FQ334">
        <v>0</v>
      </c>
      <c r="FR334">
        <v>0</v>
      </c>
      <c r="FS334">
        <v>0</v>
      </c>
      <c r="FT334">
        <v>0</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0</v>
      </c>
      <c r="GO334">
        <v>0</v>
      </c>
      <c r="GP334">
        <v>0</v>
      </c>
      <c r="GQ334">
        <v>0</v>
      </c>
      <c r="GR334">
        <v>0</v>
      </c>
      <c r="GS334">
        <v>0</v>
      </c>
      <c r="GT334">
        <v>0</v>
      </c>
      <c r="GU334">
        <v>0</v>
      </c>
      <c r="GV334">
        <v>0</v>
      </c>
      <c r="GW334">
        <v>0</v>
      </c>
      <c r="GX334">
        <v>0</v>
      </c>
      <c r="GY334">
        <v>0</v>
      </c>
      <c r="GZ334">
        <v>0</v>
      </c>
      <c r="HA334">
        <v>0</v>
      </c>
      <c r="HB334">
        <v>0</v>
      </c>
      <c r="HC334">
        <v>0</v>
      </c>
      <c r="HD334">
        <v>0</v>
      </c>
      <c r="HE334">
        <v>0</v>
      </c>
      <c r="HF334">
        <v>0</v>
      </c>
      <c r="HG334">
        <v>0</v>
      </c>
      <c r="HH334">
        <v>0</v>
      </c>
      <c r="HI334">
        <v>0</v>
      </c>
      <c r="HJ334">
        <v>0</v>
      </c>
      <c r="HK334">
        <v>0</v>
      </c>
      <c r="HL334">
        <v>4</v>
      </c>
      <c r="HM334">
        <v>5</v>
      </c>
      <c r="HN334">
        <v>0</v>
      </c>
      <c r="HO334">
        <v>0</v>
      </c>
      <c r="HP334">
        <v>0</v>
      </c>
      <c r="HQ334" s="139">
        <v>6</v>
      </c>
      <c r="HR334" s="140">
        <v>3</v>
      </c>
      <c r="HS334" s="140">
        <v>0</v>
      </c>
      <c r="HT334" s="140">
        <v>0</v>
      </c>
      <c r="HU334" s="140">
        <v>0</v>
      </c>
      <c r="HV334" s="139">
        <v>0</v>
      </c>
      <c r="HW334" s="140">
        <v>0</v>
      </c>
      <c r="HX334" s="140">
        <v>0</v>
      </c>
      <c r="HY334" s="140">
        <v>0</v>
      </c>
      <c r="HZ334" s="140">
        <v>0</v>
      </c>
      <c r="IA334" s="139">
        <v>0</v>
      </c>
      <c r="IB334" s="140">
        <v>0</v>
      </c>
      <c r="IC334" s="140">
        <v>0</v>
      </c>
      <c r="ID334" s="140">
        <v>0</v>
      </c>
      <c r="IE334" s="140">
        <v>0</v>
      </c>
      <c r="IF334" s="139">
        <v>10</v>
      </c>
      <c r="IG334" s="140">
        <v>8</v>
      </c>
      <c r="IH334" s="140">
        <v>0</v>
      </c>
      <c r="II334" s="140">
        <v>0</v>
      </c>
      <c r="IJ334" s="140">
        <v>0</v>
      </c>
      <c r="IK334" s="140">
        <v>0</v>
      </c>
      <c r="IL334" s="140">
        <v>0</v>
      </c>
      <c r="IM334" s="140">
        <v>0</v>
      </c>
      <c r="IN334" s="139">
        <v>0</v>
      </c>
      <c r="IO334" s="140">
        <v>0</v>
      </c>
      <c r="IP334" s="140">
        <v>0</v>
      </c>
      <c r="IQ334" s="140">
        <v>0</v>
      </c>
      <c r="IR334" s="141">
        <v>0</v>
      </c>
      <c r="IS334" s="139">
        <v>0</v>
      </c>
      <c r="IT334" s="141">
        <v>0</v>
      </c>
      <c r="IU334" s="141">
        <v>9</v>
      </c>
      <c r="IV334" s="141">
        <v>9</v>
      </c>
      <c r="IW334" s="180">
        <v>18</v>
      </c>
      <c r="IX334" s="182">
        <v>0</v>
      </c>
      <c r="IY334" s="182">
        <v>0</v>
      </c>
      <c r="IZ334" s="183">
        <v>0</v>
      </c>
      <c r="JA334" s="140">
        <v>0</v>
      </c>
      <c r="JB334" s="140">
        <v>0</v>
      </c>
      <c r="JC334" s="1" t="s">
        <v>427</v>
      </c>
      <c r="JD334" s="1" t="s">
        <v>427</v>
      </c>
      <c r="JE334" s="1" t="s">
        <v>427</v>
      </c>
      <c r="JF334" s="1" t="s">
        <v>427</v>
      </c>
      <c r="JG334" s="1">
        <v>0</v>
      </c>
      <c r="JH334" s="1">
        <v>0</v>
      </c>
      <c r="JI334" s="284"/>
      <c r="JM334" s="261"/>
      <c r="JN334" s="262"/>
      <c r="JO334" s="284"/>
      <c r="JP334" s="284"/>
    </row>
    <row r="335" spans="1:276" x14ac:dyDescent="0.25">
      <c r="A335" s="2">
        <f>IF(OR('Table 1'!$L$2="All Regions",'Table 1'!$L$2=" "), 1,IF('Table 1'!$L$2='DATA TEMPLATE 1617'!L335,1,0))</f>
        <v>1</v>
      </c>
      <c r="B335" s="2">
        <f>IF(OR('Table 1'!$L$3="All Disciplines",'Table 1'!$L$3=" "), 1,IF('Table 1'!$L$3='DATA TEMPLATE 1617'!M335,1,0))</f>
        <v>1</v>
      </c>
      <c r="C335" s="2">
        <f>IF(OR('Table 1'!$L$4="All Organisations",'Table 1'!$L$4=" "), 1,IF('Table 1'!$L$4='DATA TEMPLATE 1617'!N335,1,0))</f>
        <v>1</v>
      </c>
      <c r="D335" s="2">
        <f t="shared" si="13"/>
        <v>3</v>
      </c>
      <c r="E335" s="236">
        <f>IF('Table 2'!$L$2="All Diverse Led",$IZ335,IF('Table 2'!$L$2='DATA TEMPLATE 1617'!JG335,4,0))</f>
        <v>0</v>
      </c>
      <c r="F335" s="236">
        <f>IF('Table 2'!$L$2="All Diverse Led",$IZ335,IF('Table 2'!$L$2='DATA TEMPLATE 1617'!JH335,4,0))</f>
        <v>0</v>
      </c>
      <c r="G335" s="237">
        <f t="shared" si="14"/>
        <v>0</v>
      </c>
      <c r="H335" s="1" t="s">
        <v>471</v>
      </c>
      <c r="I335" s="1">
        <v>0</v>
      </c>
      <c r="J335" s="1" t="b">
        <v>0</v>
      </c>
      <c r="K335" s="284">
        <v>333</v>
      </c>
      <c r="L335" t="s">
        <v>448</v>
      </c>
      <c r="M335" t="s">
        <v>440</v>
      </c>
      <c r="N335" s="323" t="s">
        <v>460</v>
      </c>
      <c r="O335" s="76">
        <v>2798603</v>
      </c>
      <c r="P335" s="76">
        <v>213551</v>
      </c>
      <c r="Q335" s="76">
        <v>2689241</v>
      </c>
      <c r="R335" s="76">
        <v>0</v>
      </c>
      <c r="S335" s="76">
        <v>0</v>
      </c>
      <c r="T335" s="76">
        <v>5701395</v>
      </c>
      <c r="U335">
        <v>4054951</v>
      </c>
      <c r="V335">
        <v>513182</v>
      </c>
      <c r="W335">
        <v>265117</v>
      </c>
      <c r="X335">
        <v>461920</v>
      </c>
      <c r="Y335">
        <v>9581</v>
      </c>
      <c r="AB335">
        <v>660542</v>
      </c>
      <c r="AC335">
        <v>0</v>
      </c>
      <c r="AD335">
        <v>5965293</v>
      </c>
      <c r="AE335" s="1">
        <v>0</v>
      </c>
      <c r="AF335" s="1">
        <v>0</v>
      </c>
      <c r="AG335" s="1">
        <v>0</v>
      </c>
      <c r="AH335" s="1">
        <v>0</v>
      </c>
      <c r="AI335" s="1">
        <v>0</v>
      </c>
      <c r="AJ335" s="1">
        <v>0</v>
      </c>
      <c r="AK335" s="1">
        <v>0</v>
      </c>
      <c r="AL335" s="1">
        <v>0</v>
      </c>
      <c r="AM335" s="1">
        <v>0</v>
      </c>
      <c r="AN335" s="1">
        <v>0</v>
      </c>
      <c r="AO335" s="1">
        <v>0</v>
      </c>
      <c r="AP335" s="1">
        <v>0</v>
      </c>
      <c r="AQ335" s="1">
        <v>0</v>
      </c>
      <c r="AR335" s="1">
        <v>0</v>
      </c>
      <c r="AS335" s="1">
        <v>0</v>
      </c>
      <c r="AT335" s="1">
        <v>0</v>
      </c>
      <c r="AU335" s="1">
        <v>0</v>
      </c>
      <c r="AV335" s="1">
        <v>0</v>
      </c>
      <c r="AW335" s="1">
        <v>0</v>
      </c>
      <c r="AX335" s="1">
        <v>0</v>
      </c>
      <c r="AY335" s="1">
        <v>0</v>
      </c>
      <c r="AZ335" s="1">
        <v>0</v>
      </c>
      <c r="BA335" s="1">
        <v>0</v>
      </c>
      <c r="BB335" s="1">
        <v>0</v>
      </c>
      <c r="BC335" s="3">
        <v>0</v>
      </c>
      <c r="BD335" s="3">
        <v>0</v>
      </c>
      <c r="BE335" s="3">
        <v>0</v>
      </c>
      <c r="BF335" s="3">
        <v>0</v>
      </c>
      <c r="BG335" s="241">
        <v>0</v>
      </c>
      <c r="BH335" s="242">
        <v>0</v>
      </c>
      <c r="BI335" s="242">
        <v>0</v>
      </c>
      <c r="BJ335" s="243">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s="244">
        <v>0</v>
      </c>
      <c r="CJ335" s="244">
        <v>0</v>
      </c>
      <c r="CK335" s="244">
        <v>0</v>
      </c>
      <c r="CL335" s="244">
        <v>0</v>
      </c>
      <c r="CM335" s="241">
        <v>0</v>
      </c>
      <c r="CN335" s="242">
        <v>0</v>
      </c>
      <c r="CO335" s="242">
        <v>0</v>
      </c>
      <c r="CP335" s="243">
        <v>0</v>
      </c>
      <c r="CQ335" s="1">
        <v>0</v>
      </c>
      <c r="CR335" s="1">
        <v>0</v>
      </c>
      <c r="CS335" s="1">
        <v>0</v>
      </c>
      <c r="CT335" s="1">
        <v>0</v>
      </c>
      <c r="CU335" s="1">
        <v>0</v>
      </c>
      <c r="CV335" s="1">
        <v>0</v>
      </c>
      <c r="CW335" s="1">
        <v>0</v>
      </c>
      <c r="CX335" s="1">
        <v>0</v>
      </c>
      <c r="CY335" s="1">
        <v>0</v>
      </c>
      <c r="CZ335" s="1">
        <v>0</v>
      </c>
      <c r="DA335" s="1">
        <v>0</v>
      </c>
      <c r="DB335" s="1">
        <v>0</v>
      </c>
      <c r="DC335" s="1">
        <v>0</v>
      </c>
      <c r="DD335" s="1">
        <v>0</v>
      </c>
      <c r="DE335" s="1">
        <v>0</v>
      </c>
      <c r="DF335" s="1">
        <v>0</v>
      </c>
      <c r="DG335" s="1">
        <v>0</v>
      </c>
      <c r="DH335" s="1">
        <v>0</v>
      </c>
      <c r="DI335" s="1">
        <v>0</v>
      </c>
      <c r="DJ335" s="1">
        <v>0</v>
      </c>
      <c r="DK335" s="1">
        <v>0</v>
      </c>
      <c r="DL335" s="1">
        <v>0</v>
      </c>
      <c r="DM335" s="1">
        <v>0</v>
      </c>
      <c r="DN335" s="1">
        <v>0</v>
      </c>
      <c r="DO335" s="244">
        <v>0</v>
      </c>
      <c r="DP335" s="244">
        <v>0</v>
      </c>
      <c r="DQ335" s="244">
        <v>0</v>
      </c>
      <c r="DR335" s="244">
        <v>0</v>
      </c>
      <c r="DS335" s="241">
        <v>0</v>
      </c>
      <c r="DT335" s="242">
        <v>0</v>
      </c>
      <c r="DU335" s="242">
        <v>0</v>
      </c>
      <c r="DV335" s="243">
        <v>0</v>
      </c>
      <c r="DW335">
        <v>4</v>
      </c>
      <c r="DX335">
        <v>36</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s="244">
        <v>0</v>
      </c>
      <c r="EV335" s="244">
        <v>0</v>
      </c>
      <c r="EW335" s="244">
        <v>0</v>
      </c>
      <c r="EX335" s="244">
        <v>0</v>
      </c>
      <c r="EY335" s="241">
        <v>0</v>
      </c>
      <c r="EZ335" s="242">
        <v>0</v>
      </c>
      <c r="FA335" s="242">
        <v>0</v>
      </c>
      <c r="FB335" s="243">
        <v>0</v>
      </c>
      <c r="FC335">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0</v>
      </c>
      <c r="GP335">
        <v>0</v>
      </c>
      <c r="GQ335">
        <v>0</v>
      </c>
      <c r="GR335">
        <v>0</v>
      </c>
      <c r="GS335">
        <v>0</v>
      </c>
      <c r="GT335">
        <v>0</v>
      </c>
      <c r="GU335">
        <v>0</v>
      </c>
      <c r="GV335">
        <v>0</v>
      </c>
      <c r="GW335">
        <v>0</v>
      </c>
      <c r="GX335">
        <v>0</v>
      </c>
      <c r="GY335">
        <v>0</v>
      </c>
      <c r="GZ335">
        <v>0</v>
      </c>
      <c r="HA335">
        <v>0</v>
      </c>
      <c r="HB335">
        <v>0</v>
      </c>
      <c r="HC335">
        <v>0</v>
      </c>
      <c r="HD335">
        <v>0</v>
      </c>
      <c r="HE335">
        <v>0</v>
      </c>
      <c r="HF335">
        <v>0</v>
      </c>
      <c r="HG335">
        <v>0</v>
      </c>
      <c r="HH335">
        <v>0</v>
      </c>
      <c r="HI335">
        <v>0</v>
      </c>
      <c r="HJ335">
        <v>0</v>
      </c>
      <c r="HK335">
        <v>0</v>
      </c>
      <c r="HL335">
        <v>4</v>
      </c>
      <c r="HM335">
        <v>6</v>
      </c>
      <c r="HN335">
        <v>0</v>
      </c>
      <c r="HO335">
        <v>0</v>
      </c>
      <c r="HP335">
        <v>0</v>
      </c>
      <c r="HQ335" s="139">
        <v>3</v>
      </c>
      <c r="HR335" s="140">
        <v>4</v>
      </c>
      <c r="HS335" s="140">
        <v>0</v>
      </c>
      <c r="HT335" s="140">
        <v>0</v>
      </c>
      <c r="HU335" s="140">
        <v>0</v>
      </c>
      <c r="HV335" s="139">
        <v>0</v>
      </c>
      <c r="HW335" s="140">
        <v>0</v>
      </c>
      <c r="HX335" s="140">
        <v>0</v>
      </c>
      <c r="HY335" s="140">
        <v>0</v>
      </c>
      <c r="HZ335" s="140">
        <v>0</v>
      </c>
      <c r="IA335" s="139">
        <v>0</v>
      </c>
      <c r="IB335" s="140">
        <v>0</v>
      </c>
      <c r="IC335" s="140">
        <v>0</v>
      </c>
      <c r="ID335" s="140">
        <v>0</v>
      </c>
      <c r="IE335" s="140">
        <v>0</v>
      </c>
      <c r="IF335" s="139">
        <v>7</v>
      </c>
      <c r="IG335" s="140">
        <v>10</v>
      </c>
      <c r="IH335" s="140">
        <v>0</v>
      </c>
      <c r="II335" s="140">
        <v>0</v>
      </c>
      <c r="IJ335" s="140">
        <v>0</v>
      </c>
      <c r="IK335" s="140">
        <v>0</v>
      </c>
      <c r="IL335" s="140">
        <v>0</v>
      </c>
      <c r="IM335" s="140">
        <v>0</v>
      </c>
      <c r="IN335" s="139">
        <v>0</v>
      </c>
      <c r="IO335" s="140">
        <v>0</v>
      </c>
      <c r="IP335" s="140">
        <v>0</v>
      </c>
      <c r="IQ335" s="140">
        <v>0</v>
      </c>
      <c r="IR335" s="141">
        <v>0</v>
      </c>
      <c r="IS335" s="139">
        <v>0</v>
      </c>
      <c r="IT335" s="141">
        <v>0</v>
      </c>
      <c r="IU335" s="141">
        <v>10</v>
      </c>
      <c r="IV335" s="141">
        <v>7</v>
      </c>
      <c r="IW335" s="180">
        <v>17</v>
      </c>
      <c r="IX335" s="182">
        <v>0</v>
      </c>
      <c r="IY335" s="182">
        <v>0</v>
      </c>
      <c r="IZ335" s="183">
        <v>0</v>
      </c>
      <c r="JA335" s="140">
        <v>0</v>
      </c>
      <c r="JB335" s="140">
        <v>0</v>
      </c>
      <c r="JC335" s="1" t="s">
        <v>427</v>
      </c>
      <c r="JD335" s="1" t="s">
        <v>427</v>
      </c>
      <c r="JE335" s="1" t="s">
        <v>427</v>
      </c>
      <c r="JF335" s="1" t="s">
        <v>426</v>
      </c>
      <c r="JG335" s="1">
        <v>0</v>
      </c>
      <c r="JH335" s="1">
        <v>0</v>
      </c>
      <c r="JI335" s="284"/>
      <c r="JM335" s="261"/>
      <c r="JN335" s="262"/>
      <c r="JO335" s="284"/>
      <c r="JP335" s="284"/>
    </row>
    <row r="336" spans="1:276" x14ac:dyDescent="0.25">
      <c r="A336" s="2">
        <f>IF(OR('Table 1'!$L$2="All Regions",'Table 1'!$L$2=" "), 1,IF('Table 1'!$L$2='DATA TEMPLATE 1617'!L336,1,0))</f>
        <v>1</v>
      </c>
      <c r="B336" s="2">
        <f>IF(OR('Table 1'!$L$3="All Disciplines",'Table 1'!$L$3=" "), 1,IF('Table 1'!$L$3='DATA TEMPLATE 1617'!M336,1,0))</f>
        <v>1</v>
      </c>
      <c r="C336" s="2">
        <f>IF(OR('Table 1'!$L$4="All Organisations",'Table 1'!$L$4=" "), 1,IF('Table 1'!$L$4='DATA TEMPLATE 1617'!N336,1,0))</f>
        <v>1</v>
      </c>
      <c r="D336" s="2">
        <f t="shared" si="13"/>
        <v>3</v>
      </c>
      <c r="E336" s="236">
        <f>IF('Table 2'!$L$2="All Diverse Led",$IZ336,IF('Table 2'!$L$2='DATA TEMPLATE 1617'!JG336,4,0))</f>
        <v>0</v>
      </c>
      <c r="F336" s="236">
        <f>IF('Table 2'!$L$2="All Diverse Led",$IZ336,IF('Table 2'!$L$2='DATA TEMPLATE 1617'!JH336,4,0))</f>
        <v>0</v>
      </c>
      <c r="G336" s="237">
        <f t="shared" si="14"/>
        <v>0</v>
      </c>
      <c r="H336" s="1" t="s">
        <v>471</v>
      </c>
      <c r="I336" s="1">
        <v>0</v>
      </c>
      <c r="J336" s="1" t="b">
        <v>0</v>
      </c>
      <c r="K336" s="284">
        <v>334</v>
      </c>
      <c r="L336" t="s">
        <v>448</v>
      </c>
      <c r="M336" t="s">
        <v>440</v>
      </c>
      <c r="N336" s="323" t="s">
        <v>459</v>
      </c>
      <c r="O336" s="76">
        <v>22201</v>
      </c>
      <c r="P336" s="76">
        <v>416618</v>
      </c>
      <c r="Q336" s="76">
        <v>33244</v>
      </c>
      <c r="R336" s="76">
        <v>94391</v>
      </c>
      <c r="S336" s="76">
        <v>82775</v>
      </c>
      <c r="T336" s="76">
        <v>649229</v>
      </c>
      <c r="U336">
        <v>332430</v>
      </c>
      <c r="V336">
        <v>54476</v>
      </c>
      <c r="W336">
        <v>0</v>
      </c>
      <c r="X336">
        <v>47749</v>
      </c>
      <c r="Y336">
        <v>1536</v>
      </c>
      <c r="AB336">
        <v>195561</v>
      </c>
      <c r="AC336">
        <v>0</v>
      </c>
      <c r="AD336">
        <v>631752</v>
      </c>
      <c r="AE336" s="1">
        <v>182</v>
      </c>
      <c r="AF336" s="1">
        <v>80</v>
      </c>
      <c r="AG336" s="1">
        <v>298</v>
      </c>
      <c r="AH336" s="1">
        <v>28789</v>
      </c>
      <c r="AI336" s="1">
        <v>0</v>
      </c>
      <c r="AJ336" s="1">
        <v>0</v>
      </c>
      <c r="AK336" s="1">
        <v>0</v>
      </c>
      <c r="AL336" s="1">
        <v>0</v>
      </c>
      <c r="AM336" s="1">
        <v>0</v>
      </c>
      <c r="AN336" s="1">
        <v>0</v>
      </c>
      <c r="AO336" s="1">
        <v>0</v>
      </c>
      <c r="AP336" s="1">
        <v>0</v>
      </c>
      <c r="AQ336" s="1">
        <v>0</v>
      </c>
      <c r="AR336" s="1">
        <v>0</v>
      </c>
      <c r="AS336" s="1">
        <v>0</v>
      </c>
      <c r="AT336" s="1">
        <v>0</v>
      </c>
      <c r="AU336" s="1">
        <v>0</v>
      </c>
      <c r="AV336" s="1">
        <v>0</v>
      </c>
      <c r="AW336" s="1">
        <v>0</v>
      </c>
      <c r="AX336" s="1">
        <v>0</v>
      </c>
      <c r="AY336" s="1">
        <v>0</v>
      </c>
      <c r="AZ336" s="1">
        <v>0</v>
      </c>
      <c r="BA336" s="1">
        <v>0</v>
      </c>
      <c r="BB336" s="1">
        <v>0</v>
      </c>
      <c r="BC336" s="3">
        <v>0</v>
      </c>
      <c r="BD336" s="3">
        <v>0</v>
      </c>
      <c r="BE336" s="3">
        <v>0</v>
      </c>
      <c r="BF336" s="3">
        <v>0</v>
      </c>
      <c r="BG336" s="241">
        <v>0</v>
      </c>
      <c r="BH336" s="242">
        <v>0</v>
      </c>
      <c r="BI336" s="242">
        <v>0</v>
      </c>
      <c r="BJ336" s="243">
        <v>0</v>
      </c>
      <c r="BK336">
        <v>1</v>
      </c>
      <c r="BL336">
        <v>30</v>
      </c>
      <c r="BM336">
        <v>0</v>
      </c>
      <c r="BN336">
        <v>300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s="244">
        <v>0</v>
      </c>
      <c r="CJ336" s="244">
        <v>0</v>
      </c>
      <c r="CK336" s="244">
        <v>0</v>
      </c>
      <c r="CL336" s="244">
        <v>0</v>
      </c>
      <c r="CM336" s="241">
        <v>0</v>
      </c>
      <c r="CN336" s="242">
        <v>0</v>
      </c>
      <c r="CO336" s="242">
        <v>0</v>
      </c>
      <c r="CP336" s="243">
        <v>0</v>
      </c>
      <c r="CQ336" s="1">
        <v>0</v>
      </c>
      <c r="CR336" s="1">
        <v>0</v>
      </c>
      <c r="CS336" s="1">
        <v>0</v>
      </c>
      <c r="CT336" s="1">
        <v>0</v>
      </c>
      <c r="CU336" s="1">
        <v>0</v>
      </c>
      <c r="CV336" s="1">
        <v>0</v>
      </c>
      <c r="CW336" s="1">
        <v>0</v>
      </c>
      <c r="CX336" s="1">
        <v>0</v>
      </c>
      <c r="CY336" s="1">
        <v>0</v>
      </c>
      <c r="CZ336" s="1">
        <v>0</v>
      </c>
      <c r="DA336" s="1">
        <v>0</v>
      </c>
      <c r="DB336" s="1">
        <v>0</v>
      </c>
      <c r="DC336" s="1">
        <v>0</v>
      </c>
      <c r="DD336" s="1">
        <v>0</v>
      </c>
      <c r="DE336" s="1">
        <v>0</v>
      </c>
      <c r="DF336" s="1">
        <v>0</v>
      </c>
      <c r="DG336" s="1">
        <v>0</v>
      </c>
      <c r="DH336" s="1">
        <v>0</v>
      </c>
      <c r="DI336" s="1">
        <v>0</v>
      </c>
      <c r="DJ336" s="1">
        <v>0</v>
      </c>
      <c r="DK336" s="1">
        <v>0</v>
      </c>
      <c r="DL336" s="1">
        <v>0</v>
      </c>
      <c r="DM336" s="1">
        <v>0</v>
      </c>
      <c r="DN336" s="1">
        <v>0</v>
      </c>
      <c r="DO336" s="244">
        <v>0</v>
      </c>
      <c r="DP336" s="244">
        <v>0</v>
      </c>
      <c r="DQ336" s="244">
        <v>0</v>
      </c>
      <c r="DR336" s="244">
        <v>0</v>
      </c>
      <c r="DS336" s="241">
        <v>0</v>
      </c>
      <c r="DT336" s="242">
        <v>0</v>
      </c>
      <c r="DU336" s="242">
        <v>0</v>
      </c>
      <c r="DV336" s="243">
        <v>0</v>
      </c>
      <c r="DW336">
        <v>1</v>
      </c>
      <c r="DX336">
        <v>10</v>
      </c>
      <c r="DY336">
        <v>0</v>
      </c>
      <c r="DZ336">
        <v>26413</v>
      </c>
      <c r="EA336">
        <v>0</v>
      </c>
      <c r="EB336">
        <v>0</v>
      </c>
      <c r="EC336">
        <v>0</v>
      </c>
      <c r="ED336">
        <v>0</v>
      </c>
      <c r="EE336">
        <v>0</v>
      </c>
      <c r="EF336">
        <v>0</v>
      </c>
      <c r="EG336">
        <v>0</v>
      </c>
      <c r="EH336">
        <v>0</v>
      </c>
      <c r="EI336">
        <v>1</v>
      </c>
      <c r="EJ336">
        <v>10</v>
      </c>
      <c r="EK336">
        <v>0</v>
      </c>
      <c r="EL336">
        <v>15420</v>
      </c>
      <c r="EM336">
        <v>0</v>
      </c>
      <c r="EN336">
        <v>0</v>
      </c>
      <c r="EO336">
        <v>0</v>
      </c>
      <c r="EP336">
        <v>0</v>
      </c>
      <c r="EQ336">
        <v>0</v>
      </c>
      <c r="ER336">
        <v>0</v>
      </c>
      <c r="ES336">
        <v>0</v>
      </c>
      <c r="ET336">
        <v>0</v>
      </c>
      <c r="EU336" s="244">
        <v>0</v>
      </c>
      <c r="EV336" s="244">
        <v>0</v>
      </c>
      <c r="EW336" s="244">
        <v>0</v>
      </c>
      <c r="EX336" s="244">
        <v>0</v>
      </c>
      <c r="EY336" s="241">
        <v>1</v>
      </c>
      <c r="EZ336" s="242">
        <v>10</v>
      </c>
      <c r="FA336" s="242">
        <v>0</v>
      </c>
      <c r="FB336" s="243">
        <v>15420</v>
      </c>
      <c r="FC336">
        <v>1</v>
      </c>
      <c r="FD336">
        <v>0</v>
      </c>
      <c r="FE336">
        <v>146</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0</v>
      </c>
      <c r="HE336">
        <v>0</v>
      </c>
      <c r="HF336">
        <v>0</v>
      </c>
      <c r="HG336">
        <v>0</v>
      </c>
      <c r="HH336">
        <v>0</v>
      </c>
      <c r="HI336">
        <v>0</v>
      </c>
      <c r="HJ336">
        <v>0</v>
      </c>
      <c r="HK336">
        <v>0</v>
      </c>
      <c r="HL336">
        <v>8</v>
      </c>
      <c r="HM336">
        <v>3</v>
      </c>
      <c r="HN336">
        <v>0</v>
      </c>
      <c r="HO336">
        <v>0</v>
      </c>
      <c r="HP336">
        <v>0</v>
      </c>
      <c r="HQ336" s="139">
        <v>1</v>
      </c>
      <c r="HR336" s="140">
        <v>0</v>
      </c>
      <c r="HS336" s="140">
        <v>0</v>
      </c>
      <c r="HT336" s="140">
        <v>0</v>
      </c>
      <c r="HU336" s="140">
        <v>0</v>
      </c>
      <c r="HV336" s="139">
        <v>0</v>
      </c>
      <c r="HW336" s="140">
        <v>0</v>
      </c>
      <c r="HX336" s="140">
        <v>0</v>
      </c>
      <c r="HY336" s="140">
        <v>0</v>
      </c>
      <c r="HZ336" s="140">
        <v>0</v>
      </c>
      <c r="IA336" s="139">
        <v>0</v>
      </c>
      <c r="IB336" s="140">
        <v>0</v>
      </c>
      <c r="IC336" s="140">
        <v>0</v>
      </c>
      <c r="ID336" s="140">
        <v>0</v>
      </c>
      <c r="IE336" s="140">
        <v>0</v>
      </c>
      <c r="IF336" s="139">
        <v>9</v>
      </c>
      <c r="IG336" s="140">
        <v>3</v>
      </c>
      <c r="IH336" s="140">
        <v>0</v>
      </c>
      <c r="II336" s="140">
        <v>0</v>
      </c>
      <c r="IJ336" s="140">
        <v>0</v>
      </c>
      <c r="IK336" s="140">
        <v>0</v>
      </c>
      <c r="IL336" s="140">
        <v>0</v>
      </c>
      <c r="IM336" s="140">
        <v>0</v>
      </c>
      <c r="IN336" s="139">
        <v>0</v>
      </c>
      <c r="IO336" s="140">
        <v>0</v>
      </c>
      <c r="IP336" s="140">
        <v>0</v>
      </c>
      <c r="IQ336" s="140">
        <v>0</v>
      </c>
      <c r="IR336" s="141">
        <v>0</v>
      </c>
      <c r="IS336" s="139">
        <v>0</v>
      </c>
      <c r="IT336" s="141">
        <v>1</v>
      </c>
      <c r="IU336" s="141">
        <v>11</v>
      </c>
      <c r="IV336" s="141">
        <v>1</v>
      </c>
      <c r="IW336" s="180">
        <v>12</v>
      </c>
      <c r="IX336" s="182">
        <v>8.3333333333333329E-2</v>
      </c>
      <c r="IY336" s="182">
        <v>0</v>
      </c>
      <c r="IZ336" s="183">
        <v>0</v>
      </c>
      <c r="JA336" s="140">
        <v>0</v>
      </c>
      <c r="JB336" s="140">
        <v>0</v>
      </c>
      <c r="JC336" s="1" t="s">
        <v>427</v>
      </c>
      <c r="JD336" s="1" t="s">
        <v>427</v>
      </c>
      <c r="JE336" s="1" t="s">
        <v>427</v>
      </c>
      <c r="JF336" s="1" t="s">
        <v>427</v>
      </c>
      <c r="JG336" s="1">
        <v>0</v>
      </c>
      <c r="JH336" s="1">
        <v>0</v>
      </c>
      <c r="JI336" s="284"/>
      <c r="JM336" s="261"/>
      <c r="JN336" s="262"/>
      <c r="JO336" s="284"/>
      <c r="JP336" s="284"/>
    </row>
    <row r="337" spans="1:276" x14ac:dyDescent="0.25">
      <c r="A337" s="2">
        <f>IF(OR('Table 1'!$L$2="All Regions",'Table 1'!$L$2=" "), 1,IF('Table 1'!$L$2='DATA TEMPLATE 1617'!L337,1,0))</f>
        <v>1</v>
      </c>
      <c r="B337" s="2">
        <f>IF(OR('Table 1'!$L$3="All Disciplines",'Table 1'!$L$3=" "), 1,IF('Table 1'!$L$3='DATA TEMPLATE 1617'!M337,1,0))</f>
        <v>1</v>
      </c>
      <c r="C337" s="2">
        <f>IF(OR('Table 1'!$L$4="All Organisations",'Table 1'!$L$4=" "), 1,IF('Table 1'!$L$4='DATA TEMPLATE 1617'!N337,1,0))</f>
        <v>1</v>
      </c>
      <c r="D337" s="2">
        <f t="shared" si="13"/>
        <v>3</v>
      </c>
      <c r="E337" s="236">
        <f>IF('Table 2'!$L$2="All Diverse Led",$IZ337,IF('Table 2'!$L$2='DATA TEMPLATE 1617'!JG337,4,0))</f>
        <v>0</v>
      </c>
      <c r="F337" s="236">
        <f>IF('Table 2'!$L$2="All Diverse Led",$IZ337,IF('Table 2'!$L$2='DATA TEMPLATE 1617'!JH337,4,0))</f>
        <v>0</v>
      </c>
      <c r="G337" s="237">
        <f t="shared" si="14"/>
        <v>0</v>
      </c>
      <c r="H337" s="1" t="s">
        <v>471</v>
      </c>
      <c r="I337" s="1">
        <v>0</v>
      </c>
      <c r="J337" s="1" t="b">
        <v>0</v>
      </c>
      <c r="K337" s="284">
        <v>335</v>
      </c>
      <c r="L337" t="s">
        <v>448</v>
      </c>
      <c r="M337" t="s">
        <v>440</v>
      </c>
      <c r="N337" s="323" t="s">
        <v>458</v>
      </c>
      <c r="O337" s="76">
        <v>28538</v>
      </c>
      <c r="P337" s="76">
        <v>42243</v>
      </c>
      <c r="Q337" s="76">
        <v>2415</v>
      </c>
      <c r="R337" s="76">
        <v>0</v>
      </c>
      <c r="S337" s="76">
        <v>25192</v>
      </c>
      <c r="T337" s="76">
        <v>98388</v>
      </c>
      <c r="U337">
        <v>63172</v>
      </c>
      <c r="V337">
        <v>3945</v>
      </c>
      <c r="W337">
        <v>0</v>
      </c>
      <c r="X337">
        <v>0</v>
      </c>
      <c r="Y337">
        <v>0</v>
      </c>
      <c r="AB337">
        <v>40938</v>
      </c>
      <c r="AC337">
        <v>0</v>
      </c>
      <c r="AD337">
        <v>108055</v>
      </c>
      <c r="AE337" s="1">
        <v>69</v>
      </c>
      <c r="AF337" s="1">
        <v>69</v>
      </c>
      <c r="AG337" s="1">
        <v>3500</v>
      </c>
      <c r="AH337" s="1">
        <v>0</v>
      </c>
      <c r="AI337" s="1">
        <v>0</v>
      </c>
      <c r="AJ337" s="1">
        <v>0</v>
      </c>
      <c r="AK337" s="1">
        <v>0</v>
      </c>
      <c r="AL337" s="1">
        <v>0</v>
      </c>
      <c r="AM337" s="1">
        <v>0</v>
      </c>
      <c r="AN337" s="1">
        <v>0</v>
      </c>
      <c r="AO337" s="1">
        <v>0</v>
      </c>
      <c r="AP337" s="1">
        <v>0</v>
      </c>
      <c r="AQ337" s="1">
        <v>15</v>
      </c>
      <c r="AR337" s="1">
        <v>15</v>
      </c>
      <c r="AS337" s="1">
        <v>550</v>
      </c>
      <c r="AT337" s="1">
        <v>0</v>
      </c>
      <c r="AU337" s="1">
        <v>0</v>
      </c>
      <c r="AV337" s="1">
        <v>0</v>
      </c>
      <c r="AW337" s="1">
        <v>0</v>
      </c>
      <c r="AX337" s="1">
        <v>0</v>
      </c>
      <c r="AY337" s="1">
        <v>0</v>
      </c>
      <c r="AZ337" s="1">
        <v>0</v>
      </c>
      <c r="BA337" s="1">
        <v>0</v>
      </c>
      <c r="BB337" s="1">
        <v>0</v>
      </c>
      <c r="BC337" s="3">
        <v>0</v>
      </c>
      <c r="BD337" s="3">
        <v>0</v>
      </c>
      <c r="BE337" s="3">
        <v>0</v>
      </c>
      <c r="BF337" s="3">
        <v>0</v>
      </c>
      <c r="BG337" s="241">
        <v>15</v>
      </c>
      <c r="BH337" s="242">
        <v>15</v>
      </c>
      <c r="BI337" s="242">
        <v>550</v>
      </c>
      <c r="BJ337" s="243">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s="244">
        <v>0</v>
      </c>
      <c r="CJ337" s="244">
        <v>0</v>
      </c>
      <c r="CK337" s="244">
        <v>0</v>
      </c>
      <c r="CL337" s="244">
        <v>0</v>
      </c>
      <c r="CM337" s="241">
        <v>0</v>
      </c>
      <c r="CN337" s="242">
        <v>0</v>
      </c>
      <c r="CO337" s="242">
        <v>0</v>
      </c>
      <c r="CP337" s="243">
        <v>0</v>
      </c>
      <c r="CQ337" s="1">
        <v>0</v>
      </c>
      <c r="CR337" s="1">
        <v>0</v>
      </c>
      <c r="CS337" s="1">
        <v>0</v>
      </c>
      <c r="CT337" s="1">
        <v>0</v>
      </c>
      <c r="CU337" s="1">
        <v>0</v>
      </c>
      <c r="CV337" s="1">
        <v>0</v>
      </c>
      <c r="CW337" s="1">
        <v>0</v>
      </c>
      <c r="CX337" s="1">
        <v>0</v>
      </c>
      <c r="CY337" s="1">
        <v>0</v>
      </c>
      <c r="CZ337" s="1">
        <v>0</v>
      </c>
      <c r="DA337" s="1">
        <v>0</v>
      </c>
      <c r="DB337" s="1">
        <v>0</v>
      </c>
      <c r="DC337" s="1">
        <v>0</v>
      </c>
      <c r="DD337" s="1">
        <v>0</v>
      </c>
      <c r="DE337" s="1">
        <v>0</v>
      </c>
      <c r="DF337" s="1">
        <v>0</v>
      </c>
      <c r="DG337" s="1">
        <v>0</v>
      </c>
      <c r="DH337" s="1">
        <v>0</v>
      </c>
      <c r="DI337" s="1">
        <v>0</v>
      </c>
      <c r="DJ337" s="1">
        <v>0</v>
      </c>
      <c r="DK337" s="1">
        <v>0</v>
      </c>
      <c r="DL337" s="1">
        <v>0</v>
      </c>
      <c r="DM337" s="1">
        <v>0</v>
      </c>
      <c r="DN337" s="1">
        <v>0</v>
      </c>
      <c r="DO337" s="244">
        <v>0</v>
      </c>
      <c r="DP337" s="244">
        <v>0</v>
      </c>
      <c r="DQ337" s="244">
        <v>0</v>
      </c>
      <c r="DR337" s="244">
        <v>0</v>
      </c>
      <c r="DS337" s="241">
        <v>0</v>
      </c>
      <c r="DT337" s="242">
        <v>0</v>
      </c>
      <c r="DU337" s="242">
        <v>0</v>
      </c>
      <c r="DV337" s="243">
        <v>0</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s="244">
        <v>0</v>
      </c>
      <c r="EV337" s="244">
        <v>0</v>
      </c>
      <c r="EW337" s="244">
        <v>0</v>
      </c>
      <c r="EX337" s="244">
        <v>0</v>
      </c>
      <c r="EY337" s="241">
        <v>0</v>
      </c>
      <c r="EZ337" s="242">
        <v>0</v>
      </c>
      <c r="FA337" s="242">
        <v>0</v>
      </c>
      <c r="FB337" s="243">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c r="GW337">
        <v>0</v>
      </c>
      <c r="GX337">
        <v>0</v>
      </c>
      <c r="GY337">
        <v>0</v>
      </c>
      <c r="GZ337">
        <v>0</v>
      </c>
      <c r="HA337">
        <v>0</v>
      </c>
      <c r="HB337">
        <v>0</v>
      </c>
      <c r="HC337">
        <v>0</v>
      </c>
      <c r="HD337">
        <v>0</v>
      </c>
      <c r="HE337">
        <v>0</v>
      </c>
      <c r="HF337">
        <v>0</v>
      </c>
      <c r="HG337">
        <v>0</v>
      </c>
      <c r="HH337">
        <v>0</v>
      </c>
      <c r="HI337">
        <v>0</v>
      </c>
      <c r="HJ337">
        <v>0</v>
      </c>
      <c r="HK337">
        <v>0</v>
      </c>
      <c r="HL337">
        <v>3</v>
      </c>
      <c r="HM337">
        <v>3</v>
      </c>
      <c r="HN337">
        <v>0</v>
      </c>
      <c r="HO337">
        <v>0</v>
      </c>
      <c r="HP337">
        <v>0</v>
      </c>
      <c r="HQ337" s="139">
        <v>1</v>
      </c>
      <c r="HR337" s="140">
        <v>1</v>
      </c>
      <c r="HS337" s="140">
        <v>0</v>
      </c>
      <c r="HT337" s="140">
        <v>0</v>
      </c>
      <c r="HU337" s="140">
        <v>0</v>
      </c>
      <c r="HV337" s="139">
        <v>0</v>
      </c>
      <c r="HW337" s="140">
        <v>0</v>
      </c>
      <c r="HX337" s="140">
        <v>0</v>
      </c>
      <c r="HY337" s="140">
        <v>0</v>
      </c>
      <c r="HZ337" s="140">
        <v>0</v>
      </c>
      <c r="IA337" s="139">
        <v>0</v>
      </c>
      <c r="IB337" s="140">
        <v>0</v>
      </c>
      <c r="IC337" s="140">
        <v>0</v>
      </c>
      <c r="ID337" s="140">
        <v>0</v>
      </c>
      <c r="IE337" s="140">
        <v>0</v>
      </c>
      <c r="IF337" s="139">
        <v>4</v>
      </c>
      <c r="IG337" s="140">
        <v>4</v>
      </c>
      <c r="IH337" s="140">
        <v>0</v>
      </c>
      <c r="II337" s="140">
        <v>0</v>
      </c>
      <c r="IJ337" s="140">
        <v>0</v>
      </c>
      <c r="IK337" s="140">
        <v>0</v>
      </c>
      <c r="IL337" s="140">
        <v>0</v>
      </c>
      <c r="IM337" s="140">
        <v>0</v>
      </c>
      <c r="IN337" s="139">
        <v>0</v>
      </c>
      <c r="IO337" s="140">
        <v>0</v>
      </c>
      <c r="IP337" s="140">
        <v>0</v>
      </c>
      <c r="IQ337" s="140">
        <v>0</v>
      </c>
      <c r="IR337" s="141">
        <v>0</v>
      </c>
      <c r="IS337" s="139">
        <v>0</v>
      </c>
      <c r="IT337" s="141">
        <v>0</v>
      </c>
      <c r="IU337" s="141">
        <v>6</v>
      </c>
      <c r="IV337" s="141">
        <v>2</v>
      </c>
      <c r="IW337" s="180">
        <v>8</v>
      </c>
      <c r="IX337" s="182">
        <v>0</v>
      </c>
      <c r="IY337" s="182">
        <v>0</v>
      </c>
      <c r="IZ337" s="183">
        <v>0</v>
      </c>
      <c r="JA337" s="140">
        <v>0</v>
      </c>
      <c r="JB337" s="140">
        <v>0</v>
      </c>
      <c r="JC337" s="1" t="s">
        <v>427</v>
      </c>
      <c r="JD337" s="1" t="s">
        <v>427</v>
      </c>
      <c r="JE337" s="1" t="s">
        <v>427</v>
      </c>
      <c r="JF337" s="1" t="s">
        <v>426</v>
      </c>
      <c r="JG337" s="1">
        <v>0</v>
      </c>
      <c r="JH337" s="1">
        <v>0</v>
      </c>
      <c r="JI337" s="284"/>
      <c r="JM337" s="261"/>
      <c r="JN337" s="262"/>
      <c r="JO337" s="284"/>
      <c r="JP337" s="284"/>
    </row>
    <row r="338" spans="1:276" x14ac:dyDescent="0.25">
      <c r="A338" s="2">
        <f>IF(OR('Table 1'!$L$2="All Regions",'Table 1'!$L$2=" "), 1,IF('Table 1'!$L$2='DATA TEMPLATE 1617'!L338,1,0))</f>
        <v>1</v>
      </c>
      <c r="B338" s="2">
        <f>IF(OR('Table 1'!$L$3="All Disciplines",'Table 1'!$L$3=" "), 1,IF('Table 1'!$L$3='DATA TEMPLATE 1617'!M338,1,0))</f>
        <v>1</v>
      </c>
      <c r="C338" s="2">
        <f>IF(OR('Table 1'!$L$4="All Organisations",'Table 1'!$L$4=" "), 1,IF('Table 1'!$L$4='DATA TEMPLATE 1617'!N338,1,0))</f>
        <v>1</v>
      </c>
      <c r="D338" s="2">
        <f t="shared" si="13"/>
        <v>3</v>
      </c>
      <c r="E338" s="236">
        <f>IF('Table 2'!$L$2="All Diverse Led",$IZ338,IF('Table 2'!$L$2='DATA TEMPLATE 1617'!JG338,4,0))</f>
        <v>2</v>
      </c>
      <c r="F338" s="236">
        <f>IF('Table 2'!$L$2="All Diverse Led",$IZ338,IF('Table 2'!$L$2='DATA TEMPLATE 1617'!JH338,4,0))</f>
        <v>2</v>
      </c>
      <c r="G338" s="237">
        <f t="shared" si="14"/>
        <v>4</v>
      </c>
      <c r="H338" s="1" t="s">
        <v>471</v>
      </c>
      <c r="I338" s="1">
        <v>0</v>
      </c>
      <c r="J338" s="1" t="b">
        <v>0</v>
      </c>
      <c r="K338" s="284">
        <v>336</v>
      </c>
      <c r="L338" t="s">
        <v>448</v>
      </c>
      <c r="M338" t="s">
        <v>440</v>
      </c>
      <c r="N338" s="323" t="s">
        <v>458</v>
      </c>
      <c r="O338" s="76">
        <v>61489</v>
      </c>
      <c r="P338" s="76">
        <v>280870</v>
      </c>
      <c r="Q338" s="76">
        <v>114928</v>
      </c>
      <c r="R338" s="76">
        <v>15000</v>
      </c>
      <c r="S338" s="76">
        <v>0</v>
      </c>
      <c r="T338" s="76">
        <v>472287</v>
      </c>
      <c r="U338">
        <v>305571</v>
      </c>
      <c r="V338">
        <v>9630</v>
      </c>
      <c r="W338">
        <v>5817</v>
      </c>
      <c r="X338">
        <v>119540</v>
      </c>
      <c r="Y338">
        <v>1273</v>
      </c>
      <c r="AB338">
        <v>24996</v>
      </c>
      <c r="AC338">
        <v>7532</v>
      </c>
      <c r="AD338">
        <v>474359</v>
      </c>
      <c r="AE338" s="1">
        <v>22</v>
      </c>
      <c r="AF338" s="1">
        <v>22</v>
      </c>
      <c r="AG338" s="1">
        <v>6565</v>
      </c>
      <c r="AH338" s="1">
        <v>8000</v>
      </c>
      <c r="AI338" s="1">
        <v>0</v>
      </c>
      <c r="AJ338" s="1">
        <v>0</v>
      </c>
      <c r="AK338" s="1">
        <v>0</v>
      </c>
      <c r="AL338" s="1">
        <v>0</v>
      </c>
      <c r="AM338" s="1">
        <v>16</v>
      </c>
      <c r="AN338" s="1">
        <v>16</v>
      </c>
      <c r="AO338" s="1">
        <v>790</v>
      </c>
      <c r="AP338" s="1">
        <v>10068</v>
      </c>
      <c r="AQ338" s="1">
        <v>1</v>
      </c>
      <c r="AR338" s="1">
        <v>1</v>
      </c>
      <c r="AS338" s="1">
        <v>0</v>
      </c>
      <c r="AT338" s="1">
        <v>0</v>
      </c>
      <c r="AU338" s="1">
        <v>0</v>
      </c>
      <c r="AV338" s="1">
        <v>0</v>
      </c>
      <c r="AW338" s="1">
        <v>0</v>
      </c>
      <c r="AX338" s="1">
        <v>0</v>
      </c>
      <c r="AY338" s="1">
        <v>2</v>
      </c>
      <c r="AZ338" s="1">
        <v>2</v>
      </c>
      <c r="BA338" s="1">
        <v>30</v>
      </c>
      <c r="BB338" s="253">
        <v>0</v>
      </c>
      <c r="BC338" s="3">
        <v>16</v>
      </c>
      <c r="BD338" s="3">
        <v>16</v>
      </c>
      <c r="BE338" s="3">
        <v>790</v>
      </c>
      <c r="BF338" s="3">
        <v>10068</v>
      </c>
      <c r="BG338" s="241">
        <v>3</v>
      </c>
      <c r="BH338" s="242">
        <v>3</v>
      </c>
      <c r="BI338" s="242">
        <v>30</v>
      </c>
      <c r="BJ338" s="243">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s="244">
        <v>0</v>
      </c>
      <c r="CJ338" s="244">
        <v>0</v>
      </c>
      <c r="CK338" s="244">
        <v>0</v>
      </c>
      <c r="CL338" s="244">
        <v>0</v>
      </c>
      <c r="CM338" s="241">
        <v>0</v>
      </c>
      <c r="CN338" s="242">
        <v>0</v>
      </c>
      <c r="CO338" s="242">
        <v>0</v>
      </c>
      <c r="CP338" s="243">
        <v>0</v>
      </c>
      <c r="CQ338" s="1">
        <v>0</v>
      </c>
      <c r="CR338" s="1">
        <v>0</v>
      </c>
      <c r="CS338" s="1">
        <v>0</v>
      </c>
      <c r="CT338" s="1">
        <v>0</v>
      </c>
      <c r="CU338" s="1">
        <v>0</v>
      </c>
      <c r="CV338" s="1">
        <v>0</v>
      </c>
      <c r="CW338" s="1">
        <v>0</v>
      </c>
      <c r="CX338" s="1">
        <v>0</v>
      </c>
      <c r="CY338" s="1">
        <v>0</v>
      </c>
      <c r="CZ338" s="1">
        <v>0</v>
      </c>
      <c r="DA338" s="1">
        <v>0</v>
      </c>
      <c r="DB338" s="1">
        <v>0</v>
      </c>
      <c r="DC338" s="1">
        <v>0</v>
      </c>
      <c r="DD338" s="1">
        <v>0</v>
      </c>
      <c r="DE338" s="1">
        <v>0</v>
      </c>
      <c r="DF338" s="1">
        <v>0</v>
      </c>
      <c r="DG338" s="1">
        <v>0</v>
      </c>
      <c r="DH338" s="1">
        <v>0</v>
      </c>
      <c r="DI338" s="1">
        <v>0</v>
      </c>
      <c r="DJ338" s="1">
        <v>0</v>
      </c>
      <c r="DK338" s="1">
        <v>0</v>
      </c>
      <c r="DL338" s="1">
        <v>0</v>
      </c>
      <c r="DM338" s="1">
        <v>0</v>
      </c>
      <c r="DN338" s="1">
        <v>0</v>
      </c>
      <c r="DO338" s="244">
        <v>0</v>
      </c>
      <c r="DP338" s="244">
        <v>0</v>
      </c>
      <c r="DQ338" s="244">
        <v>0</v>
      </c>
      <c r="DR338" s="244">
        <v>0</v>
      </c>
      <c r="DS338" s="241">
        <v>0</v>
      </c>
      <c r="DT338" s="242">
        <v>0</v>
      </c>
      <c r="DU338" s="242">
        <v>0</v>
      </c>
      <c r="DV338" s="243">
        <v>0</v>
      </c>
      <c r="DW338">
        <v>3</v>
      </c>
      <c r="DX338">
        <v>3</v>
      </c>
      <c r="DY338">
        <v>2000</v>
      </c>
      <c r="DZ338">
        <v>3000</v>
      </c>
      <c r="EA338">
        <v>0</v>
      </c>
      <c r="EB338">
        <v>0</v>
      </c>
      <c r="EC338">
        <v>0</v>
      </c>
      <c r="ED338">
        <v>0</v>
      </c>
      <c r="EE338">
        <v>3</v>
      </c>
      <c r="EF338">
        <v>3</v>
      </c>
      <c r="EG338">
        <v>5000</v>
      </c>
      <c r="EH338">
        <v>20500</v>
      </c>
      <c r="EI338">
        <v>0</v>
      </c>
      <c r="EJ338">
        <v>0</v>
      </c>
      <c r="EK338">
        <v>0</v>
      </c>
      <c r="EL338">
        <v>0</v>
      </c>
      <c r="EM338">
        <v>0</v>
      </c>
      <c r="EN338">
        <v>0</v>
      </c>
      <c r="EO338">
        <v>0</v>
      </c>
      <c r="EP338">
        <v>0</v>
      </c>
      <c r="EQ338">
        <v>0</v>
      </c>
      <c r="ER338">
        <v>0</v>
      </c>
      <c r="ES338">
        <v>0</v>
      </c>
      <c r="ET338">
        <v>0</v>
      </c>
      <c r="EU338" s="244">
        <v>3</v>
      </c>
      <c r="EV338" s="244">
        <v>3</v>
      </c>
      <c r="EW338" s="244">
        <v>5000</v>
      </c>
      <c r="EX338" s="244">
        <v>20500</v>
      </c>
      <c r="EY338" s="241">
        <v>0</v>
      </c>
      <c r="EZ338" s="242">
        <v>0</v>
      </c>
      <c r="FA338" s="242">
        <v>0</v>
      </c>
      <c r="FB338" s="243">
        <v>0</v>
      </c>
      <c r="FC338">
        <v>0</v>
      </c>
      <c r="FD338">
        <v>0</v>
      </c>
      <c r="FE338">
        <v>0</v>
      </c>
      <c r="FF338">
        <v>4</v>
      </c>
      <c r="FG338">
        <v>0</v>
      </c>
      <c r="FH338">
        <v>1000000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0</v>
      </c>
      <c r="HE338">
        <v>0</v>
      </c>
      <c r="HF338">
        <v>0</v>
      </c>
      <c r="HG338">
        <v>0</v>
      </c>
      <c r="HH338">
        <v>0</v>
      </c>
      <c r="HI338">
        <v>0</v>
      </c>
      <c r="HJ338">
        <v>0</v>
      </c>
      <c r="HK338">
        <v>0</v>
      </c>
      <c r="HL338">
        <v>1</v>
      </c>
      <c r="HM338">
        <v>4</v>
      </c>
      <c r="HN338">
        <v>0</v>
      </c>
      <c r="HO338">
        <v>0</v>
      </c>
      <c r="HP338">
        <v>0</v>
      </c>
      <c r="HQ338" s="139">
        <v>0</v>
      </c>
      <c r="HR338" s="140">
        <v>1</v>
      </c>
      <c r="HS338" s="140">
        <v>0</v>
      </c>
      <c r="HT338" s="140">
        <v>0</v>
      </c>
      <c r="HU338" s="140">
        <v>0</v>
      </c>
      <c r="HV338" s="139">
        <v>0</v>
      </c>
      <c r="HW338" s="140">
        <v>6</v>
      </c>
      <c r="HX338" s="140">
        <v>0</v>
      </c>
      <c r="HY338" s="140">
        <v>0</v>
      </c>
      <c r="HZ338" s="140">
        <v>0</v>
      </c>
      <c r="IA338" s="139">
        <v>0</v>
      </c>
      <c r="IB338" s="140">
        <v>0</v>
      </c>
      <c r="IC338" s="140">
        <v>0</v>
      </c>
      <c r="ID338" s="140">
        <v>0</v>
      </c>
      <c r="IE338" s="140">
        <v>0</v>
      </c>
      <c r="IF338" s="139">
        <v>1</v>
      </c>
      <c r="IG338" s="140">
        <v>11</v>
      </c>
      <c r="IH338" s="140">
        <v>0</v>
      </c>
      <c r="II338" s="140">
        <v>0</v>
      </c>
      <c r="IJ338" s="140">
        <v>0</v>
      </c>
      <c r="IK338" s="140">
        <v>1</v>
      </c>
      <c r="IL338" s="140">
        <v>5</v>
      </c>
      <c r="IM338" s="140">
        <v>0</v>
      </c>
      <c r="IN338" s="139">
        <v>6</v>
      </c>
      <c r="IO338" s="140">
        <v>0</v>
      </c>
      <c r="IP338" s="140">
        <v>0</v>
      </c>
      <c r="IQ338" s="140">
        <v>0</v>
      </c>
      <c r="IR338" s="141">
        <v>0</v>
      </c>
      <c r="IS338" s="139">
        <v>0</v>
      </c>
      <c r="IT338" s="141">
        <v>3</v>
      </c>
      <c r="IU338" s="141">
        <v>5</v>
      </c>
      <c r="IV338" s="141">
        <v>7</v>
      </c>
      <c r="IW338" s="180">
        <v>12</v>
      </c>
      <c r="IX338" s="182">
        <v>0.75</v>
      </c>
      <c r="IY338" s="182">
        <v>0</v>
      </c>
      <c r="IZ338" s="183">
        <v>2</v>
      </c>
      <c r="JA338" s="140" t="s">
        <v>541</v>
      </c>
      <c r="JB338" s="140">
        <v>0</v>
      </c>
      <c r="JC338" s="1" t="s">
        <v>426</v>
      </c>
      <c r="JD338" s="1" t="s">
        <v>427</v>
      </c>
      <c r="JE338" s="1" t="s">
        <v>427</v>
      </c>
      <c r="JF338" s="1" t="s">
        <v>427</v>
      </c>
      <c r="JG338" s="140" t="s">
        <v>541</v>
      </c>
      <c r="JH338" s="1">
        <v>0</v>
      </c>
      <c r="JI338" s="284"/>
      <c r="JM338" s="261"/>
      <c r="JN338" s="262"/>
      <c r="JO338" s="284"/>
      <c r="JP338" s="284"/>
    </row>
    <row r="339" spans="1:276" x14ac:dyDescent="0.25">
      <c r="A339" s="2">
        <f>IF(OR('Table 1'!$L$2="All Regions",'Table 1'!$L$2=" "), 1,IF('Table 1'!$L$2='DATA TEMPLATE 1617'!L339,1,0))</f>
        <v>1</v>
      </c>
      <c r="B339" s="2">
        <f>IF(OR('Table 1'!$L$3="All Disciplines",'Table 1'!$L$3=" "), 1,IF('Table 1'!$L$3='DATA TEMPLATE 1617'!M339,1,0))</f>
        <v>1</v>
      </c>
      <c r="C339" s="2">
        <f>IF(OR('Table 1'!$L$4="All Organisations",'Table 1'!$L$4=" "), 1,IF('Table 1'!$L$4='DATA TEMPLATE 1617'!N339,1,0))</f>
        <v>1</v>
      </c>
      <c r="D339" s="2">
        <f t="shared" si="13"/>
        <v>3</v>
      </c>
      <c r="E339" s="236">
        <f>IF('Table 2'!$L$2="All Diverse Led",$IZ339,IF('Table 2'!$L$2='DATA TEMPLATE 1617'!JG339,4,0))</f>
        <v>0</v>
      </c>
      <c r="F339" s="236">
        <f>IF('Table 2'!$L$2="All Diverse Led",$IZ339,IF('Table 2'!$L$2='DATA TEMPLATE 1617'!JH339,4,0))</f>
        <v>0</v>
      </c>
      <c r="G339" s="237">
        <f t="shared" si="14"/>
        <v>0</v>
      </c>
      <c r="H339" s="1" t="s">
        <v>471</v>
      </c>
      <c r="I339" s="1">
        <v>0</v>
      </c>
      <c r="J339" s="1" t="b">
        <v>0</v>
      </c>
      <c r="K339" s="284">
        <v>337</v>
      </c>
      <c r="L339" t="s">
        <v>448</v>
      </c>
      <c r="M339" t="s">
        <v>437</v>
      </c>
      <c r="N339" s="323" t="s">
        <v>460</v>
      </c>
      <c r="O339" s="76">
        <v>2547550</v>
      </c>
      <c r="P339" s="76">
        <v>844289</v>
      </c>
      <c r="Q339" s="76">
        <v>129859</v>
      </c>
      <c r="R339" s="76">
        <v>144845</v>
      </c>
      <c r="S339" s="76">
        <v>0</v>
      </c>
      <c r="T339" s="76">
        <v>3666543</v>
      </c>
      <c r="U339">
        <v>2033913</v>
      </c>
      <c r="V339">
        <v>226794</v>
      </c>
      <c r="W339">
        <v>157287</v>
      </c>
      <c r="X339">
        <v>17358</v>
      </c>
      <c r="Y339">
        <v>14659</v>
      </c>
      <c r="AB339">
        <v>912402</v>
      </c>
      <c r="AC339">
        <v>170189</v>
      </c>
      <c r="AD339">
        <v>3532602</v>
      </c>
      <c r="AE339" s="1">
        <v>422</v>
      </c>
      <c r="AF339" s="1">
        <v>0</v>
      </c>
      <c r="AG339" s="1">
        <v>109690</v>
      </c>
      <c r="AH339" s="1">
        <v>0</v>
      </c>
      <c r="AI339" s="1">
        <v>0</v>
      </c>
      <c r="AJ339" s="1">
        <v>0</v>
      </c>
      <c r="AK339" s="1">
        <v>0</v>
      </c>
      <c r="AL339" s="1">
        <v>0</v>
      </c>
      <c r="AM339" s="1">
        <v>0</v>
      </c>
      <c r="AN339" s="1">
        <v>0</v>
      </c>
      <c r="AO339" s="1">
        <v>0</v>
      </c>
      <c r="AP339" s="1">
        <v>0</v>
      </c>
      <c r="AQ339" s="1">
        <v>0</v>
      </c>
      <c r="AR339" s="1">
        <v>0</v>
      </c>
      <c r="AS339" s="1">
        <v>0</v>
      </c>
      <c r="AT339" s="1">
        <v>0</v>
      </c>
      <c r="AU339" s="1">
        <v>0</v>
      </c>
      <c r="AV339" s="1">
        <v>0</v>
      </c>
      <c r="AW339" s="1">
        <v>0</v>
      </c>
      <c r="AX339" s="1">
        <v>0</v>
      </c>
      <c r="AY339" s="1">
        <v>0</v>
      </c>
      <c r="AZ339" s="1">
        <v>0</v>
      </c>
      <c r="BA339" s="1">
        <v>0</v>
      </c>
      <c r="BB339" s="1">
        <v>0</v>
      </c>
      <c r="BC339" s="3">
        <v>0</v>
      </c>
      <c r="BD339" s="3">
        <v>0</v>
      </c>
      <c r="BE339" s="3">
        <v>0</v>
      </c>
      <c r="BF339" s="3">
        <v>0</v>
      </c>
      <c r="BG339" s="241">
        <v>0</v>
      </c>
      <c r="BH339" s="242">
        <v>0</v>
      </c>
      <c r="BI339" s="242">
        <v>0</v>
      </c>
      <c r="BJ339" s="243">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s="244">
        <v>0</v>
      </c>
      <c r="CJ339" s="244">
        <v>0</v>
      </c>
      <c r="CK339" s="244">
        <v>0</v>
      </c>
      <c r="CL339" s="244">
        <v>0</v>
      </c>
      <c r="CM339" s="241">
        <v>0</v>
      </c>
      <c r="CN339" s="242">
        <v>0</v>
      </c>
      <c r="CO339" s="242">
        <v>0</v>
      </c>
      <c r="CP339" s="243">
        <v>0</v>
      </c>
      <c r="CQ339" s="1">
        <v>0</v>
      </c>
      <c r="CR339" s="1">
        <v>0</v>
      </c>
      <c r="CS339" s="1">
        <v>0</v>
      </c>
      <c r="CT339" s="1">
        <v>0</v>
      </c>
      <c r="CU339" s="1">
        <v>0</v>
      </c>
      <c r="CV339" s="1">
        <v>0</v>
      </c>
      <c r="CW339" s="1">
        <v>0</v>
      </c>
      <c r="CX339" s="1">
        <v>0</v>
      </c>
      <c r="CY339" s="1">
        <v>0</v>
      </c>
      <c r="CZ339" s="1">
        <v>0</v>
      </c>
      <c r="DA339" s="1">
        <v>0</v>
      </c>
      <c r="DB339" s="1">
        <v>0</v>
      </c>
      <c r="DC339" s="1">
        <v>0</v>
      </c>
      <c r="DD339" s="1">
        <v>0</v>
      </c>
      <c r="DE339" s="1">
        <v>0</v>
      </c>
      <c r="DF339" s="1">
        <v>0</v>
      </c>
      <c r="DG339" s="1">
        <v>0</v>
      </c>
      <c r="DH339" s="1">
        <v>0</v>
      </c>
      <c r="DI339" s="1">
        <v>0</v>
      </c>
      <c r="DJ339" s="1">
        <v>0</v>
      </c>
      <c r="DK339" s="1">
        <v>0</v>
      </c>
      <c r="DL339" s="1">
        <v>0</v>
      </c>
      <c r="DM339" s="1">
        <v>0</v>
      </c>
      <c r="DN339" s="1">
        <v>0</v>
      </c>
      <c r="DO339" s="244">
        <v>0</v>
      </c>
      <c r="DP339" s="244">
        <v>0</v>
      </c>
      <c r="DQ339" s="244">
        <v>0</v>
      </c>
      <c r="DR339" s="244">
        <v>0</v>
      </c>
      <c r="DS339" s="241">
        <v>0</v>
      </c>
      <c r="DT339" s="242">
        <v>0</v>
      </c>
      <c r="DU339" s="242">
        <v>0</v>
      </c>
      <c r="DV339" s="243">
        <v>0</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s="244">
        <v>0</v>
      </c>
      <c r="EV339" s="244">
        <v>0</v>
      </c>
      <c r="EW339" s="244">
        <v>0</v>
      </c>
      <c r="EX339" s="244">
        <v>0</v>
      </c>
      <c r="EY339" s="241">
        <v>0</v>
      </c>
      <c r="EZ339" s="242">
        <v>0</v>
      </c>
      <c r="FA339" s="242">
        <v>0</v>
      </c>
      <c r="FB339" s="243">
        <v>0</v>
      </c>
      <c r="FC339">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0</v>
      </c>
      <c r="GO339">
        <v>0</v>
      </c>
      <c r="GP339">
        <v>0</v>
      </c>
      <c r="GQ339">
        <v>0</v>
      </c>
      <c r="GR339">
        <v>0</v>
      </c>
      <c r="GS339">
        <v>0</v>
      </c>
      <c r="GT339">
        <v>0</v>
      </c>
      <c r="GU339">
        <v>0</v>
      </c>
      <c r="GV339">
        <v>0</v>
      </c>
      <c r="GW339">
        <v>0</v>
      </c>
      <c r="GX339">
        <v>0</v>
      </c>
      <c r="GY339">
        <v>0</v>
      </c>
      <c r="GZ339">
        <v>0</v>
      </c>
      <c r="HA339">
        <v>0</v>
      </c>
      <c r="HB339">
        <v>0</v>
      </c>
      <c r="HC339">
        <v>0</v>
      </c>
      <c r="HD339">
        <v>0</v>
      </c>
      <c r="HE339">
        <v>0</v>
      </c>
      <c r="HF339">
        <v>0</v>
      </c>
      <c r="HG339">
        <v>0</v>
      </c>
      <c r="HH339">
        <v>0</v>
      </c>
      <c r="HI339">
        <v>0</v>
      </c>
      <c r="HJ339">
        <v>0</v>
      </c>
      <c r="HK339">
        <v>0</v>
      </c>
      <c r="HL339">
        <v>1</v>
      </c>
      <c r="HM339">
        <v>6</v>
      </c>
      <c r="HN339">
        <v>0</v>
      </c>
      <c r="HO339">
        <v>0</v>
      </c>
      <c r="HP339">
        <v>0</v>
      </c>
      <c r="HQ339" s="139">
        <v>2</v>
      </c>
      <c r="HR339" s="140">
        <v>3</v>
      </c>
      <c r="HS339" s="140">
        <v>0</v>
      </c>
      <c r="HT339" s="140">
        <v>0</v>
      </c>
      <c r="HU339" s="140">
        <v>0</v>
      </c>
      <c r="HV339" s="139">
        <v>2</v>
      </c>
      <c r="HW339" s="140">
        <v>0</v>
      </c>
      <c r="HX339" s="140">
        <v>0</v>
      </c>
      <c r="HY339" s="140">
        <v>0</v>
      </c>
      <c r="HZ339" s="140">
        <v>0</v>
      </c>
      <c r="IA339" s="139">
        <v>0</v>
      </c>
      <c r="IB339" s="140">
        <v>0</v>
      </c>
      <c r="IC339" s="140">
        <v>0</v>
      </c>
      <c r="ID339" s="140">
        <v>0</v>
      </c>
      <c r="IE339" s="140">
        <v>0</v>
      </c>
      <c r="IF339" s="139">
        <v>5</v>
      </c>
      <c r="IG339" s="140">
        <v>9</v>
      </c>
      <c r="IH339" s="140">
        <v>0</v>
      </c>
      <c r="II339" s="140">
        <v>0</v>
      </c>
      <c r="IJ339" s="140">
        <v>0</v>
      </c>
      <c r="IK339" s="140">
        <v>0</v>
      </c>
      <c r="IL339" s="140">
        <v>0</v>
      </c>
      <c r="IM339" s="140">
        <v>0</v>
      </c>
      <c r="IN339" s="139">
        <v>0</v>
      </c>
      <c r="IO339" s="140">
        <v>0</v>
      </c>
      <c r="IP339" s="140">
        <v>0</v>
      </c>
      <c r="IQ339" s="140">
        <v>0</v>
      </c>
      <c r="IR339" s="141">
        <v>0</v>
      </c>
      <c r="IS339" s="139">
        <v>0</v>
      </c>
      <c r="IT339" s="141">
        <v>1</v>
      </c>
      <c r="IU339" s="141">
        <v>7</v>
      </c>
      <c r="IV339" s="141">
        <v>7</v>
      </c>
      <c r="IW339" s="180">
        <v>14</v>
      </c>
      <c r="IX339" s="182">
        <v>7.1428571428571425E-2</v>
      </c>
      <c r="IY339" s="182">
        <v>0</v>
      </c>
      <c r="IZ339" s="183">
        <v>0</v>
      </c>
      <c r="JA339" s="140">
        <v>0</v>
      </c>
      <c r="JB339" s="140">
        <v>0</v>
      </c>
      <c r="JC339" s="1" t="s">
        <v>427</v>
      </c>
      <c r="JD339" s="1" t="s">
        <v>427</v>
      </c>
      <c r="JE339" s="1" t="s">
        <v>427</v>
      </c>
      <c r="JF339" s="1" t="s">
        <v>427</v>
      </c>
      <c r="JG339" s="1">
        <v>0</v>
      </c>
      <c r="JH339" s="1">
        <v>0</v>
      </c>
      <c r="JI339" s="284"/>
      <c r="JM339" s="261"/>
      <c r="JN339" s="262"/>
      <c r="JO339" s="284"/>
      <c r="JP339" s="284"/>
    </row>
    <row r="340" spans="1:276" x14ac:dyDescent="0.25">
      <c r="A340" s="2">
        <f>IF(OR('Table 1'!$L$2="All Regions",'Table 1'!$L$2=" "), 1,IF('Table 1'!$L$2='DATA TEMPLATE 1617'!L340,1,0))</f>
        <v>1</v>
      </c>
      <c r="B340" s="2">
        <f>IF(OR('Table 1'!$L$3="All Disciplines",'Table 1'!$L$3=" "), 1,IF('Table 1'!$L$3='DATA TEMPLATE 1617'!M340,1,0))</f>
        <v>1</v>
      </c>
      <c r="C340" s="2">
        <f>IF(OR('Table 1'!$L$4="All Organisations",'Table 1'!$L$4=" "), 1,IF('Table 1'!$L$4='DATA TEMPLATE 1617'!N340,1,0))</f>
        <v>1</v>
      </c>
      <c r="D340" s="2">
        <f t="shared" si="13"/>
        <v>3</v>
      </c>
      <c r="E340" s="236">
        <f>IF('Table 2'!$L$2="All Diverse Led",$IZ340,IF('Table 2'!$L$2='DATA TEMPLATE 1617'!JG340,4,0))</f>
        <v>0</v>
      </c>
      <c r="F340" s="236">
        <f>IF('Table 2'!$L$2="All Diverse Led",$IZ340,IF('Table 2'!$L$2='DATA TEMPLATE 1617'!JH340,4,0))</f>
        <v>0</v>
      </c>
      <c r="G340" s="237">
        <f t="shared" si="14"/>
        <v>0</v>
      </c>
      <c r="H340" s="1" t="s">
        <v>471</v>
      </c>
      <c r="I340" s="1">
        <v>0</v>
      </c>
      <c r="J340" s="1" t="b">
        <v>0</v>
      </c>
      <c r="K340" s="284">
        <v>338</v>
      </c>
      <c r="L340" t="s">
        <v>448</v>
      </c>
      <c r="M340" t="s">
        <v>437</v>
      </c>
      <c r="N340" s="323" t="s">
        <v>459</v>
      </c>
      <c r="O340" s="76">
        <v>38039</v>
      </c>
      <c r="P340" s="76">
        <v>120451</v>
      </c>
      <c r="Q340" s="76">
        <v>99140</v>
      </c>
      <c r="R340" s="76">
        <v>36240</v>
      </c>
      <c r="S340" s="76">
        <v>165796</v>
      </c>
      <c r="T340" s="76">
        <v>459666</v>
      </c>
      <c r="U340">
        <v>368893</v>
      </c>
      <c r="V340">
        <v>6236</v>
      </c>
      <c r="W340">
        <v>0</v>
      </c>
      <c r="X340">
        <v>0</v>
      </c>
      <c r="Y340">
        <v>0</v>
      </c>
      <c r="AB340">
        <v>50830</v>
      </c>
      <c r="AC340">
        <v>0</v>
      </c>
      <c r="AD340">
        <v>425959</v>
      </c>
      <c r="AE340" s="1">
        <v>58</v>
      </c>
      <c r="AF340" s="1">
        <v>58</v>
      </c>
      <c r="AG340" s="1">
        <v>3844</v>
      </c>
      <c r="AH340" s="1">
        <v>0</v>
      </c>
      <c r="AI340" s="1">
        <v>1</v>
      </c>
      <c r="AJ340" s="1">
        <v>1</v>
      </c>
      <c r="AK340" s="1">
        <v>60</v>
      </c>
      <c r="AL340" s="1">
        <v>0</v>
      </c>
      <c r="AM340" s="1">
        <v>0</v>
      </c>
      <c r="AN340" s="1">
        <v>0</v>
      </c>
      <c r="AO340" s="1">
        <v>0</v>
      </c>
      <c r="AP340" s="1">
        <v>0</v>
      </c>
      <c r="AQ340" s="1">
        <v>35</v>
      </c>
      <c r="AR340" s="1">
        <v>35</v>
      </c>
      <c r="AS340" s="1">
        <v>2377</v>
      </c>
      <c r="AT340" s="1">
        <v>0</v>
      </c>
      <c r="AU340" s="1">
        <v>0</v>
      </c>
      <c r="AV340" s="1">
        <v>0</v>
      </c>
      <c r="AW340" s="1">
        <v>0</v>
      </c>
      <c r="AX340" s="1">
        <v>0</v>
      </c>
      <c r="AY340" s="1">
        <v>0</v>
      </c>
      <c r="AZ340" s="1">
        <v>0</v>
      </c>
      <c r="BA340" s="1">
        <v>0</v>
      </c>
      <c r="BB340" s="1">
        <v>0</v>
      </c>
      <c r="BC340" s="3">
        <v>1</v>
      </c>
      <c r="BD340" s="3">
        <v>1</v>
      </c>
      <c r="BE340" s="3">
        <v>60</v>
      </c>
      <c r="BF340" s="3">
        <v>0</v>
      </c>
      <c r="BG340" s="241">
        <v>35</v>
      </c>
      <c r="BH340" s="242">
        <v>35</v>
      </c>
      <c r="BI340" s="242">
        <v>2377</v>
      </c>
      <c r="BJ340" s="243">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s="244">
        <v>0</v>
      </c>
      <c r="CJ340" s="244">
        <v>0</v>
      </c>
      <c r="CK340" s="244">
        <v>0</v>
      </c>
      <c r="CL340" s="244">
        <v>0</v>
      </c>
      <c r="CM340" s="241">
        <v>0</v>
      </c>
      <c r="CN340" s="242">
        <v>0</v>
      </c>
      <c r="CO340" s="242">
        <v>0</v>
      </c>
      <c r="CP340" s="243">
        <v>0</v>
      </c>
      <c r="CQ340" s="1">
        <v>0</v>
      </c>
      <c r="CR340" s="1">
        <v>0</v>
      </c>
      <c r="CS340" s="1">
        <v>0</v>
      </c>
      <c r="CT340" s="1">
        <v>0</v>
      </c>
      <c r="CU340" s="1">
        <v>0</v>
      </c>
      <c r="CV340" s="1">
        <v>0</v>
      </c>
      <c r="CW340" s="1">
        <v>0</v>
      </c>
      <c r="CX340" s="1">
        <v>0</v>
      </c>
      <c r="CY340" s="1">
        <v>0</v>
      </c>
      <c r="CZ340" s="1">
        <v>0</v>
      </c>
      <c r="DA340" s="1">
        <v>0</v>
      </c>
      <c r="DB340" s="1">
        <v>0</v>
      </c>
      <c r="DC340" s="1">
        <v>0</v>
      </c>
      <c r="DD340" s="1">
        <v>0</v>
      </c>
      <c r="DE340" s="1">
        <v>0</v>
      </c>
      <c r="DF340" s="1">
        <v>0</v>
      </c>
      <c r="DG340" s="1">
        <v>0</v>
      </c>
      <c r="DH340" s="1">
        <v>0</v>
      </c>
      <c r="DI340" s="1">
        <v>0</v>
      </c>
      <c r="DJ340" s="1">
        <v>0</v>
      </c>
      <c r="DK340" s="1">
        <v>0</v>
      </c>
      <c r="DL340" s="1">
        <v>0</v>
      </c>
      <c r="DM340" s="1">
        <v>0</v>
      </c>
      <c r="DN340" s="1">
        <v>0</v>
      </c>
      <c r="DO340" s="244">
        <v>0</v>
      </c>
      <c r="DP340" s="244">
        <v>0</v>
      </c>
      <c r="DQ340" s="244">
        <v>0</v>
      </c>
      <c r="DR340" s="244">
        <v>0</v>
      </c>
      <c r="DS340" s="241">
        <v>0</v>
      </c>
      <c r="DT340" s="242">
        <v>0</v>
      </c>
      <c r="DU340" s="242">
        <v>0</v>
      </c>
      <c r="DV340" s="243">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s="244">
        <v>0</v>
      </c>
      <c r="EV340" s="244">
        <v>0</v>
      </c>
      <c r="EW340" s="244">
        <v>0</v>
      </c>
      <c r="EX340" s="244">
        <v>0</v>
      </c>
      <c r="EY340" s="241">
        <v>0</v>
      </c>
      <c r="EZ340" s="242">
        <v>0</v>
      </c>
      <c r="FA340" s="242">
        <v>0</v>
      </c>
      <c r="FB340" s="243">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v>0</v>
      </c>
      <c r="HD340">
        <v>0</v>
      </c>
      <c r="HE340">
        <v>0</v>
      </c>
      <c r="HF340">
        <v>0</v>
      </c>
      <c r="HG340">
        <v>0</v>
      </c>
      <c r="HH340">
        <v>0</v>
      </c>
      <c r="HI340">
        <v>0</v>
      </c>
      <c r="HJ340">
        <v>0</v>
      </c>
      <c r="HK340">
        <v>0</v>
      </c>
      <c r="HL340">
        <v>5</v>
      </c>
      <c r="HM340">
        <v>2</v>
      </c>
      <c r="HN340">
        <v>0</v>
      </c>
      <c r="HO340">
        <v>0</v>
      </c>
      <c r="HP340">
        <v>0</v>
      </c>
      <c r="HQ340" s="139">
        <v>1</v>
      </c>
      <c r="HR340" s="140">
        <v>1</v>
      </c>
      <c r="HS340" s="140">
        <v>0</v>
      </c>
      <c r="HT340" s="140">
        <v>0</v>
      </c>
      <c r="HU340" s="140">
        <v>0</v>
      </c>
      <c r="HV340" s="139">
        <v>0</v>
      </c>
      <c r="HW340" s="140">
        <v>0</v>
      </c>
      <c r="HX340" s="140">
        <v>0</v>
      </c>
      <c r="HY340" s="140">
        <v>0</v>
      </c>
      <c r="HZ340" s="140">
        <v>0</v>
      </c>
      <c r="IA340" s="139">
        <v>0</v>
      </c>
      <c r="IB340" s="140">
        <v>0</v>
      </c>
      <c r="IC340" s="140">
        <v>0</v>
      </c>
      <c r="ID340" s="140">
        <v>0</v>
      </c>
      <c r="IE340" s="140">
        <v>0</v>
      </c>
      <c r="IF340" s="139">
        <v>6</v>
      </c>
      <c r="IG340" s="140">
        <v>3</v>
      </c>
      <c r="IH340" s="140">
        <v>0</v>
      </c>
      <c r="II340" s="140">
        <v>0</v>
      </c>
      <c r="IJ340" s="140">
        <v>0</v>
      </c>
      <c r="IK340" s="140">
        <v>0</v>
      </c>
      <c r="IL340" s="140">
        <v>0</v>
      </c>
      <c r="IM340" s="140">
        <v>0</v>
      </c>
      <c r="IN340" s="139">
        <v>0</v>
      </c>
      <c r="IO340" s="140">
        <v>1</v>
      </c>
      <c r="IP340" s="140">
        <v>0</v>
      </c>
      <c r="IQ340" s="140">
        <v>0</v>
      </c>
      <c r="IR340" s="141">
        <v>1</v>
      </c>
      <c r="IS340" s="139">
        <v>2</v>
      </c>
      <c r="IT340" s="141">
        <v>1</v>
      </c>
      <c r="IU340" s="141">
        <v>7</v>
      </c>
      <c r="IV340" s="141">
        <v>2</v>
      </c>
      <c r="IW340" s="180">
        <v>9</v>
      </c>
      <c r="IX340" s="182">
        <v>0.1111111111111111</v>
      </c>
      <c r="IY340" s="182">
        <v>0.33333333333333331</v>
      </c>
      <c r="IZ340" s="183">
        <v>0</v>
      </c>
      <c r="JA340" s="140">
        <v>0</v>
      </c>
      <c r="JB340" s="140">
        <v>0</v>
      </c>
      <c r="JC340" s="1" t="s">
        <v>427</v>
      </c>
      <c r="JD340" s="1" t="s">
        <v>427</v>
      </c>
      <c r="JE340" s="1" t="s">
        <v>427</v>
      </c>
      <c r="JF340" s="1" t="s">
        <v>427</v>
      </c>
      <c r="JG340" s="1">
        <v>0</v>
      </c>
      <c r="JH340" s="1">
        <v>0</v>
      </c>
      <c r="JI340" s="284"/>
      <c r="JM340" s="261"/>
      <c r="JN340" s="262"/>
      <c r="JO340" s="284"/>
      <c r="JP340" s="284"/>
    </row>
    <row r="341" spans="1:276" x14ac:dyDescent="0.25">
      <c r="A341" s="2">
        <f>IF(OR('Table 1'!$L$2="All Regions",'Table 1'!$L$2=" "), 1,IF('Table 1'!$L$2='DATA TEMPLATE 1617'!L341,1,0))</f>
        <v>1</v>
      </c>
      <c r="B341" s="2">
        <f>IF(OR('Table 1'!$L$3="All Disciplines",'Table 1'!$L$3=" "), 1,IF('Table 1'!$L$3='DATA TEMPLATE 1617'!M341,1,0))</f>
        <v>1</v>
      </c>
      <c r="C341" s="2">
        <f>IF(OR('Table 1'!$L$4="All Organisations",'Table 1'!$L$4=" "), 1,IF('Table 1'!$L$4='DATA TEMPLATE 1617'!N341,1,0))</f>
        <v>1</v>
      </c>
      <c r="D341" s="2">
        <f t="shared" si="13"/>
        <v>3</v>
      </c>
      <c r="E341" s="236">
        <f>IF('Table 2'!$L$2="All Diverse Led",$IZ341,IF('Table 2'!$L$2='DATA TEMPLATE 1617'!JG341,4,0))</f>
        <v>0</v>
      </c>
      <c r="F341" s="236">
        <f>IF('Table 2'!$L$2="All Diverse Led",$IZ341,IF('Table 2'!$L$2='DATA TEMPLATE 1617'!JH341,4,0))</f>
        <v>0</v>
      </c>
      <c r="G341" s="237">
        <f t="shared" si="14"/>
        <v>0</v>
      </c>
      <c r="H341" s="1" t="s">
        <v>471</v>
      </c>
      <c r="I341" s="1">
        <v>0</v>
      </c>
      <c r="J341" s="1" t="b">
        <v>0</v>
      </c>
      <c r="K341" s="284">
        <v>339</v>
      </c>
      <c r="L341" t="s">
        <v>448</v>
      </c>
      <c r="M341" t="s">
        <v>437</v>
      </c>
      <c r="N341" s="323" t="s">
        <v>460</v>
      </c>
      <c r="O341" s="76">
        <v>859805</v>
      </c>
      <c r="P341" s="76">
        <v>113552</v>
      </c>
      <c r="Q341" s="76">
        <v>2619</v>
      </c>
      <c r="R341" s="76">
        <v>36736</v>
      </c>
      <c r="S341" s="76">
        <v>0</v>
      </c>
      <c r="T341" s="76">
        <v>1012712</v>
      </c>
      <c r="U341">
        <v>62423</v>
      </c>
      <c r="V341">
        <v>17548</v>
      </c>
      <c r="W341">
        <v>489080</v>
      </c>
      <c r="X341">
        <v>180008</v>
      </c>
      <c r="Y341">
        <v>2500</v>
      </c>
      <c r="AB341">
        <v>211290</v>
      </c>
      <c r="AC341">
        <v>0</v>
      </c>
      <c r="AD341">
        <v>962849</v>
      </c>
      <c r="AE341" s="1">
        <v>63</v>
      </c>
      <c r="AF341" s="1">
        <v>56</v>
      </c>
      <c r="AG341" s="1">
        <v>6091</v>
      </c>
      <c r="AH341" s="1">
        <v>0</v>
      </c>
      <c r="AI341" s="1">
        <v>0</v>
      </c>
      <c r="AJ341" s="1">
        <v>0</v>
      </c>
      <c r="AK341" s="1">
        <v>0</v>
      </c>
      <c r="AL341" s="1">
        <v>0</v>
      </c>
      <c r="AM341" s="1">
        <v>0</v>
      </c>
      <c r="AN341" s="1">
        <v>0</v>
      </c>
      <c r="AO341" s="1">
        <v>0</v>
      </c>
      <c r="AP341" s="1">
        <v>0</v>
      </c>
      <c r="AQ341" s="1">
        <v>0</v>
      </c>
      <c r="AR341" s="1">
        <v>0</v>
      </c>
      <c r="AS341" s="1">
        <v>0</v>
      </c>
      <c r="AT341" s="1">
        <v>0</v>
      </c>
      <c r="AU341" s="1">
        <v>0</v>
      </c>
      <c r="AV341" s="1">
        <v>0</v>
      </c>
      <c r="AW341" s="1">
        <v>0</v>
      </c>
      <c r="AX341" s="1">
        <v>0</v>
      </c>
      <c r="AY341" s="1">
        <v>0</v>
      </c>
      <c r="AZ341" s="1">
        <v>0</v>
      </c>
      <c r="BA341" s="1">
        <v>0</v>
      </c>
      <c r="BB341" s="1">
        <v>0</v>
      </c>
      <c r="BC341" s="3">
        <v>0</v>
      </c>
      <c r="BD341" s="3">
        <v>0</v>
      </c>
      <c r="BE341" s="3">
        <v>0</v>
      </c>
      <c r="BF341" s="3">
        <v>0</v>
      </c>
      <c r="BG341" s="241">
        <v>0</v>
      </c>
      <c r="BH341" s="242">
        <v>0</v>
      </c>
      <c r="BI341" s="242">
        <v>0</v>
      </c>
      <c r="BJ341" s="243">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s="244">
        <v>0</v>
      </c>
      <c r="CJ341" s="244">
        <v>0</v>
      </c>
      <c r="CK341" s="244">
        <v>0</v>
      </c>
      <c r="CL341" s="244">
        <v>0</v>
      </c>
      <c r="CM341" s="241">
        <v>0</v>
      </c>
      <c r="CN341" s="242">
        <v>0</v>
      </c>
      <c r="CO341" s="242">
        <v>0</v>
      </c>
      <c r="CP341" s="243">
        <v>0</v>
      </c>
      <c r="CQ341" s="1">
        <v>0</v>
      </c>
      <c r="CR341" s="1">
        <v>0</v>
      </c>
      <c r="CS341" s="1">
        <v>0</v>
      </c>
      <c r="CT341" s="1">
        <v>0</v>
      </c>
      <c r="CU341" s="1">
        <v>0</v>
      </c>
      <c r="CV341" s="1">
        <v>0</v>
      </c>
      <c r="CW341" s="1">
        <v>0</v>
      </c>
      <c r="CX341" s="1">
        <v>0</v>
      </c>
      <c r="CY341" s="1">
        <v>0</v>
      </c>
      <c r="CZ341" s="1">
        <v>0</v>
      </c>
      <c r="DA341" s="1">
        <v>0</v>
      </c>
      <c r="DB341" s="1">
        <v>0</v>
      </c>
      <c r="DC341" s="1">
        <v>0</v>
      </c>
      <c r="DD341" s="1">
        <v>0</v>
      </c>
      <c r="DE341" s="1">
        <v>0</v>
      </c>
      <c r="DF341" s="1">
        <v>0</v>
      </c>
      <c r="DG341" s="1">
        <v>0</v>
      </c>
      <c r="DH341" s="1">
        <v>0</v>
      </c>
      <c r="DI341" s="1">
        <v>0</v>
      </c>
      <c r="DJ341" s="1">
        <v>0</v>
      </c>
      <c r="DK341" s="1">
        <v>0</v>
      </c>
      <c r="DL341" s="1">
        <v>0</v>
      </c>
      <c r="DM341" s="1">
        <v>0</v>
      </c>
      <c r="DN341" s="1">
        <v>0</v>
      </c>
      <c r="DO341" s="244">
        <v>0</v>
      </c>
      <c r="DP341" s="244">
        <v>0</v>
      </c>
      <c r="DQ341" s="244">
        <v>0</v>
      </c>
      <c r="DR341" s="244">
        <v>0</v>
      </c>
      <c r="DS341" s="241">
        <v>0</v>
      </c>
      <c r="DT341" s="242">
        <v>0</v>
      </c>
      <c r="DU341" s="242">
        <v>0</v>
      </c>
      <c r="DV341" s="243">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s="244">
        <v>0</v>
      </c>
      <c r="EV341" s="244">
        <v>0</v>
      </c>
      <c r="EW341" s="244">
        <v>0</v>
      </c>
      <c r="EX341" s="244">
        <v>0</v>
      </c>
      <c r="EY341" s="241">
        <v>0</v>
      </c>
      <c r="EZ341" s="242">
        <v>0</v>
      </c>
      <c r="FA341" s="242">
        <v>0</v>
      </c>
      <c r="FB341" s="243">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0</v>
      </c>
      <c r="GP341">
        <v>0</v>
      </c>
      <c r="GQ341">
        <v>0</v>
      </c>
      <c r="GR341">
        <v>0</v>
      </c>
      <c r="GS341">
        <v>0</v>
      </c>
      <c r="GT341">
        <v>0</v>
      </c>
      <c r="GU341">
        <v>0</v>
      </c>
      <c r="GV341">
        <v>0</v>
      </c>
      <c r="GW341">
        <v>0</v>
      </c>
      <c r="GX341">
        <v>0</v>
      </c>
      <c r="GY341">
        <v>0</v>
      </c>
      <c r="GZ341">
        <v>0</v>
      </c>
      <c r="HA341">
        <v>0</v>
      </c>
      <c r="HB341">
        <v>0</v>
      </c>
      <c r="HC341">
        <v>0</v>
      </c>
      <c r="HD341">
        <v>0</v>
      </c>
      <c r="HE341">
        <v>0</v>
      </c>
      <c r="HF341">
        <v>0</v>
      </c>
      <c r="HG341">
        <v>0</v>
      </c>
      <c r="HH341">
        <v>0</v>
      </c>
      <c r="HI341">
        <v>0</v>
      </c>
      <c r="HJ341">
        <v>0</v>
      </c>
      <c r="HK341">
        <v>0</v>
      </c>
      <c r="HL341">
        <v>6</v>
      </c>
      <c r="HM341">
        <v>1</v>
      </c>
      <c r="HN341">
        <v>0</v>
      </c>
      <c r="HO341">
        <v>0</v>
      </c>
      <c r="HP341">
        <v>0</v>
      </c>
      <c r="HQ341" s="139">
        <v>7</v>
      </c>
      <c r="HR341" s="140">
        <v>5</v>
      </c>
      <c r="HS341" s="140">
        <v>0</v>
      </c>
      <c r="HT341" s="140">
        <v>0</v>
      </c>
      <c r="HU341" s="140">
        <v>0</v>
      </c>
      <c r="HV341" s="139">
        <v>0</v>
      </c>
      <c r="HW341" s="140">
        <v>0</v>
      </c>
      <c r="HX341" s="140">
        <v>0</v>
      </c>
      <c r="HY341" s="140">
        <v>0</v>
      </c>
      <c r="HZ341" s="140">
        <v>0</v>
      </c>
      <c r="IA341" s="139">
        <v>0</v>
      </c>
      <c r="IB341" s="140">
        <v>0</v>
      </c>
      <c r="IC341" s="140">
        <v>0</v>
      </c>
      <c r="ID341" s="140">
        <v>0</v>
      </c>
      <c r="IE341" s="140">
        <v>0</v>
      </c>
      <c r="IF341" s="139">
        <v>13</v>
      </c>
      <c r="IG341" s="140">
        <v>6</v>
      </c>
      <c r="IH341" s="140">
        <v>0</v>
      </c>
      <c r="II341" s="140">
        <v>0</v>
      </c>
      <c r="IJ341" s="140">
        <v>0</v>
      </c>
      <c r="IK341" s="140">
        <v>1</v>
      </c>
      <c r="IL341" s="140">
        <v>0</v>
      </c>
      <c r="IM341" s="140">
        <v>0</v>
      </c>
      <c r="IN341" s="139">
        <v>1</v>
      </c>
      <c r="IO341" s="140">
        <v>0</v>
      </c>
      <c r="IP341" s="140">
        <v>0</v>
      </c>
      <c r="IQ341" s="140">
        <v>0</v>
      </c>
      <c r="IR341" s="141">
        <v>0</v>
      </c>
      <c r="IS341" s="139">
        <v>0</v>
      </c>
      <c r="IT341" s="141">
        <v>3</v>
      </c>
      <c r="IU341" s="141">
        <v>7</v>
      </c>
      <c r="IV341" s="141">
        <v>12</v>
      </c>
      <c r="IW341" s="180">
        <v>19</v>
      </c>
      <c r="IX341" s="182">
        <v>0.21052631578947367</v>
      </c>
      <c r="IY341" s="182">
        <v>0</v>
      </c>
      <c r="IZ341" s="183">
        <v>0</v>
      </c>
      <c r="JA341" s="140">
        <v>0</v>
      </c>
      <c r="JB341" s="140">
        <v>0</v>
      </c>
      <c r="JC341" s="1" t="s">
        <v>427</v>
      </c>
      <c r="JD341" s="1" t="s">
        <v>427</v>
      </c>
      <c r="JE341" s="1" t="s">
        <v>427</v>
      </c>
      <c r="JF341" s="1" t="s">
        <v>427</v>
      </c>
      <c r="JG341" s="1">
        <v>0</v>
      </c>
      <c r="JH341" s="1">
        <v>0</v>
      </c>
      <c r="JI341" s="284"/>
      <c r="JM341" s="261"/>
      <c r="JN341" s="262"/>
      <c r="JO341" s="284"/>
      <c r="JP341" s="284"/>
    </row>
    <row r="342" spans="1:276" x14ac:dyDescent="0.25">
      <c r="A342" s="2">
        <f>IF(OR('Table 1'!$L$2="All Regions",'Table 1'!$L$2=" "), 1,IF('Table 1'!$L$2='DATA TEMPLATE 1617'!L342,1,0))</f>
        <v>1</v>
      </c>
      <c r="B342" s="2">
        <f>IF(OR('Table 1'!$L$3="All Disciplines",'Table 1'!$L$3=" "), 1,IF('Table 1'!$L$3='DATA TEMPLATE 1617'!M342,1,0))</f>
        <v>1</v>
      </c>
      <c r="C342" s="2">
        <f>IF(OR('Table 1'!$L$4="All Organisations",'Table 1'!$L$4=" "), 1,IF('Table 1'!$L$4='DATA TEMPLATE 1617'!N342,1,0))</f>
        <v>1</v>
      </c>
      <c r="D342" s="2">
        <f t="shared" si="13"/>
        <v>3</v>
      </c>
      <c r="E342" s="236">
        <f>IF('Table 2'!$L$2="All Diverse Led",$IZ342,IF('Table 2'!$L$2='DATA TEMPLATE 1617'!JG342,4,0))</f>
        <v>0</v>
      </c>
      <c r="F342" s="236">
        <f>IF('Table 2'!$L$2="All Diverse Led",$IZ342,IF('Table 2'!$L$2='DATA TEMPLATE 1617'!JH342,4,0))</f>
        <v>0</v>
      </c>
      <c r="G342" s="237">
        <f t="shared" si="14"/>
        <v>0</v>
      </c>
      <c r="H342" s="1" t="s">
        <v>471</v>
      </c>
      <c r="I342" s="1">
        <v>0</v>
      </c>
      <c r="J342" s="1" t="b">
        <v>0</v>
      </c>
      <c r="K342" s="284">
        <v>340</v>
      </c>
      <c r="L342" t="s">
        <v>448</v>
      </c>
      <c r="M342" t="s">
        <v>436</v>
      </c>
      <c r="N342" s="323" t="s">
        <v>458</v>
      </c>
      <c r="O342" s="76">
        <v>109638</v>
      </c>
      <c r="P342" s="76">
        <v>67463</v>
      </c>
      <c r="Q342" s="76">
        <v>57035</v>
      </c>
      <c r="R342" s="76">
        <v>0</v>
      </c>
      <c r="S342" s="76">
        <v>0</v>
      </c>
      <c r="T342" s="76">
        <v>234136</v>
      </c>
      <c r="U342">
        <v>158404</v>
      </c>
      <c r="V342">
        <v>17565</v>
      </c>
      <c r="W342">
        <v>712</v>
      </c>
      <c r="X342">
        <v>0</v>
      </c>
      <c r="Y342">
        <v>2636</v>
      </c>
      <c r="AB342">
        <v>80773</v>
      </c>
      <c r="AC342">
        <v>0</v>
      </c>
      <c r="AD342">
        <v>260090</v>
      </c>
      <c r="AE342" s="1">
        <v>64</v>
      </c>
      <c r="AF342" s="1">
        <v>64</v>
      </c>
      <c r="AG342" s="1">
        <v>3087</v>
      </c>
      <c r="AH342" s="1">
        <v>3000</v>
      </c>
      <c r="AI342" s="1">
        <v>0</v>
      </c>
      <c r="AJ342" s="1">
        <v>0</v>
      </c>
      <c r="AK342" s="1">
        <v>0</v>
      </c>
      <c r="AL342" s="1">
        <v>0</v>
      </c>
      <c r="AM342" s="1">
        <v>0</v>
      </c>
      <c r="AN342" s="1">
        <v>0</v>
      </c>
      <c r="AO342" s="1">
        <v>0</v>
      </c>
      <c r="AP342" s="1">
        <v>0</v>
      </c>
      <c r="AQ342" s="1">
        <v>21</v>
      </c>
      <c r="AR342" s="1">
        <v>21</v>
      </c>
      <c r="AS342" s="1">
        <v>1025</v>
      </c>
      <c r="AT342" s="1">
        <v>3000</v>
      </c>
      <c r="AU342" s="1">
        <v>0</v>
      </c>
      <c r="AV342" s="1">
        <v>0</v>
      </c>
      <c r="AW342" s="1">
        <v>0</v>
      </c>
      <c r="AX342" s="1">
        <v>0</v>
      </c>
      <c r="AY342" s="1">
        <v>0</v>
      </c>
      <c r="AZ342" s="1">
        <v>0</v>
      </c>
      <c r="BA342" s="1">
        <v>0</v>
      </c>
      <c r="BB342" s="1">
        <v>0</v>
      </c>
      <c r="BC342" s="3">
        <v>0</v>
      </c>
      <c r="BD342" s="3">
        <v>0</v>
      </c>
      <c r="BE342" s="3">
        <v>0</v>
      </c>
      <c r="BF342" s="3">
        <v>0</v>
      </c>
      <c r="BG342" s="241">
        <v>21</v>
      </c>
      <c r="BH342" s="242">
        <v>21</v>
      </c>
      <c r="BI342" s="242">
        <v>1025</v>
      </c>
      <c r="BJ342" s="243">
        <v>3000</v>
      </c>
      <c r="BK342">
        <v>8</v>
      </c>
      <c r="BL342">
        <v>240</v>
      </c>
      <c r="BM342">
        <v>19721</v>
      </c>
      <c r="BN342">
        <v>0</v>
      </c>
      <c r="BO342">
        <v>0</v>
      </c>
      <c r="BP342">
        <v>0</v>
      </c>
      <c r="BQ342">
        <v>0</v>
      </c>
      <c r="BR342">
        <v>0</v>
      </c>
      <c r="BS342">
        <v>0</v>
      </c>
      <c r="BT342">
        <v>0</v>
      </c>
      <c r="BU342">
        <v>0</v>
      </c>
      <c r="BV342">
        <v>0</v>
      </c>
      <c r="BW342">
        <v>1</v>
      </c>
      <c r="BX342">
        <v>4</v>
      </c>
      <c r="BY342">
        <v>39</v>
      </c>
      <c r="BZ342">
        <v>0</v>
      </c>
      <c r="CA342">
        <v>0</v>
      </c>
      <c r="CB342">
        <v>0</v>
      </c>
      <c r="CC342">
        <v>0</v>
      </c>
      <c r="CD342">
        <v>0</v>
      </c>
      <c r="CE342">
        <v>0</v>
      </c>
      <c r="CF342">
        <v>0</v>
      </c>
      <c r="CG342">
        <v>0</v>
      </c>
      <c r="CH342">
        <v>0</v>
      </c>
      <c r="CI342" s="244">
        <v>0</v>
      </c>
      <c r="CJ342" s="244">
        <v>0</v>
      </c>
      <c r="CK342" s="244">
        <v>0</v>
      </c>
      <c r="CL342" s="244">
        <v>0</v>
      </c>
      <c r="CM342" s="241">
        <v>1</v>
      </c>
      <c r="CN342" s="242">
        <v>4</v>
      </c>
      <c r="CO342" s="242">
        <v>39</v>
      </c>
      <c r="CP342" s="243">
        <v>0</v>
      </c>
      <c r="CQ342" s="1">
        <v>0</v>
      </c>
      <c r="CR342" s="1">
        <v>0</v>
      </c>
      <c r="CS342" s="1">
        <v>0</v>
      </c>
      <c r="CT342" s="1">
        <v>0</v>
      </c>
      <c r="CU342" s="1">
        <v>0</v>
      </c>
      <c r="CV342" s="1">
        <v>0</v>
      </c>
      <c r="CW342" s="1">
        <v>0</v>
      </c>
      <c r="CX342" s="1">
        <v>0</v>
      </c>
      <c r="CY342" s="1">
        <v>0</v>
      </c>
      <c r="CZ342" s="1">
        <v>0</v>
      </c>
      <c r="DA342" s="1">
        <v>0</v>
      </c>
      <c r="DB342" s="1">
        <v>0</v>
      </c>
      <c r="DC342" s="1">
        <v>0</v>
      </c>
      <c r="DD342" s="1">
        <v>0</v>
      </c>
      <c r="DE342" s="1">
        <v>0</v>
      </c>
      <c r="DF342" s="1">
        <v>0</v>
      </c>
      <c r="DG342" s="1">
        <v>0</v>
      </c>
      <c r="DH342" s="1">
        <v>0</v>
      </c>
      <c r="DI342" s="1">
        <v>0</v>
      </c>
      <c r="DJ342" s="1">
        <v>0</v>
      </c>
      <c r="DK342" s="1">
        <v>0</v>
      </c>
      <c r="DL342" s="1">
        <v>0</v>
      </c>
      <c r="DM342" s="1">
        <v>0</v>
      </c>
      <c r="DN342" s="1">
        <v>0</v>
      </c>
      <c r="DO342" s="244">
        <v>0</v>
      </c>
      <c r="DP342" s="244">
        <v>0</v>
      </c>
      <c r="DQ342" s="244">
        <v>0</v>
      </c>
      <c r="DR342" s="244">
        <v>0</v>
      </c>
      <c r="DS342" s="241">
        <v>0</v>
      </c>
      <c r="DT342" s="242">
        <v>0</v>
      </c>
      <c r="DU342" s="242">
        <v>0</v>
      </c>
      <c r="DV342" s="243">
        <v>0</v>
      </c>
      <c r="DW342">
        <v>5</v>
      </c>
      <c r="DX342">
        <v>16</v>
      </c>
      <c r="DY342">
        <v>389</v>
      </c>
      <c r="DZ342">
        <v>53000</v>
      </c>
      <c r="EA342">
        <v>0</v>
      </c>
      <c r="EB342">
        <v>0</v>
      </c>
      <c r="EC342">
        <v>0</v>
      </c>
      <c r="ED342">
        <v>0</v>
      </c>
      <c r="EE342">
        <v>0</v>
      </c>
      <c r="EF342">
        <v>0</v>
      </c>
      <c r="EG342">
        <v>0</v>
      </c>
      <c r="EH342">
        <v>0</v>
      </c>
      <c r="EI342">
        <v>2</v>
      </c>
      <c r="EJ342">
        <v>4</v>
      </c>
      <c r="EK342">
        <v>155</v>
      </c>
      <c r="EL342">
        <v>1000</v>
      </c>
      <c r="EM342">
        <v>0</v>
      </c>
      <c r="EN342">
        <v>0</v>
      </c>
      <c r="EO342">
        <v>0</v>
      </c>
      <c r="EP342">
        <v>0</v>
      </c>
      <c r="EQ342">
        <v>0</v>
      </c>
      <c r="ER342">
        <v>0</v>
      </c>
      <c r="ES342">
        <v>0</v>
      </c>
      <c r="ET342">
        <v>0</v>
      </c>
      <c r="EU342" s="244">
        <v>0</v>
      </c>
      <c r="EV342" s="244">
        <v>0</v>
      </c>
      <c r="EW342" s="244">
        <v>0</v>
      </c>
      <c r="EX342" s="244">
        <v>0</v>
      </c>
      <c r="EY342" s="241">
        <v>2</v>
      </c>
      <c r="EZ342" s="242">
        <v>4</v>
      </c>
      <c r="FA342" s="242">
        <v>155</v>
      </c>
      <c r="FB342" s="243">
        <v>1000</v>
      </c>
      <c r="FC342">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17</v>
      </c>
      <c r="GN342">
        <v>68130</v>
      </c>
      <c r="GO342">
        <v>46</v>
      </c>
      <c r="GP342">
        <v>68130</v>
      </c>
      <c r="GQ342">
        <v>0</v>
      </c>
      <c r="GR342">
        <v>0</v>
      </c>
      <c r="GS342">
        <v>28</v>
      </c>
      <c r="GT342">
        <v>58426</v>
      </c>
      <c r="GU342">
        <v>0</v>
      </c>
      <c r="GV342">
        <v>0</v>
      </c>
      <c r="GW342">
        <v>26</v>
      </c>
      <c r="GX342">
        <v>1231</v>
      </c>
      <c r="GY342">
        <v>1</v>
      </c>
      <c r="GZ342">
        <v>1085</v>
      </c>
      <c r="HA342">
        <v>1</v>
      </c>
      <c r="HB342">
        <v>188</v>
      </c>
      <c r="HC342">
        <v>0</v>
      </c>
      <c r="HD342">
        <v>0</v>
      </c>
      <c r="HE342">
        <v>0</v>
      </c>
      <c r="HF342">
        <v>0</v>
      </c>
      <c r="HG342">
        <v>1</v>
      </c>
      <c r="HH342">
        <v>0</v>
      </c>
      <c r="HI342">
        <v>5</v>
      </c>
      <c r="HJ342">
        <v>4</v>
      </c>
      <c r="HK342">
        <v>0</v>
      </c>
      <c r="HL342">
        <v>6</v>
      </c>
      <c r="HM342">
        <v>12</v>
      </c>
      <c r="HN342">
        <v>0</v>
      </c>
      <c r="HO342">
        <v>0</v>
      </c>
      <c r="HP342">
        <v>0</v>
      </c>
      <c r="HQ342" s="139">
        <v>0</v>
      </c>
      <c r="HR342" s="140">
        <v>0</v>
      </c>
      <c r="HS342" s="140">
        <v>0</v>
      </c>
      <c r="HT342" s="140">
        <v>0</v>
      </c>
      <c r="HU342" s="140">
        <v>0</v>
      </c>
      <c r="HV342" s="139">
        <v>0</v>
      </c>
      <c r="HW342" s="140">
        <v>0</v>
      </c>
      <c r="HX342" s="140">
        <v>0</v>
      </c>
      <c r="HY342" s="140">
        <v>0</v>
      </c>
      <c r="HZ342" s="140">
        <v>0</v>
      </c>
      <c r="IA342" s="139">
        <v>0</v>
      </c>
      <c r="IB342" s="140">
        <v>0</v>
      </c>
      <c r="IC342" s="140">
        <v>0</v>
      </c>
      <c r="ID342" s="140">
        <v>0</v>
      </c>
      <c r="IE342" s="140">
        <v>0</v>
      </c>
      <c r="IF342" s="139">
        <v>6</v>
      </c>
      <c r="IG342" s="140">
        <v>12</v>
      </c>
      <c r="IH342" s="140">
        <v>0</v>
      </c>
      <c r="II342" s="140">
        <v>0</v>
      </c>
      <c r="IJ342" s="140">
        <v>0</v>
      </c>
      <c r="IK342" s="140">
        <v>0</v>
      </c>
      <c r="IL342" s="140">
        <v>0</v>
      </c>
      <c r="IM342" s="140">
        <v>0</v>
      </c>
      <c r="IN342" s="139">
        <v>0</v>
      </c>
      <c r="IO342" s="140">
        <v>0</v>
      </c>
      <c r="IP342" s="140">
        <v>0</v>
      </c>
      <c r="IQ342" s="140">
        <v>0</v>
      </c>
      <c r="IR342" s="141">
        <v>0</v>
      </c>
      <c r="IS342" s="139">
        <v>0</v>
      </c>
      <c r="IT342" s="141">
        <v>2</v>
      </c>
      <c r="IU342" s="141">
        <v>18</v>
      </c>
      <c r="IV342" s="141">
        <v>0</v>
      </c>
      <c r="IW342" s="180">
        <v>18</v>
      </c>
      <c r="IX342" s="182">
        <v>0.1111111111111111</v>
      </c>
      <c r="IY342" s="182">
        <v>0</v>
      </c>
      <c r="IZ342" s="183">
        <v>0</v>
      </c>
      <c r="JA342" s="140">
        <v>0</v>
      </c>
      <c r="JB342" s="140">
        <v>0</v>
      </c>
      <c r="JC342" s="1" t="s">
        <v>427</v>
      </c>
      <c r="JD342" s="1" t="s">
        <v>427</v>
      </c>
      <c r="JE342" s="1" t="s">
        <v>427</v>
      </c>
      <c r="JF342" s="1" t="s">
        <v>427</v>
      </c>
      <c r="JG342" s="1">
        <v>0</v>
      </c>
      <c r="JH342" s="1">
        <v>0</v>
      </c>
      <c r="JI342" s="284"/>
      <c r="JM342" s="261"/>
      <c r="JN342" s="262"/>
      <c r="JO342" s="284"/>
      <c r="JP342" s="284"/>
    </row>
    <row r="343" spans="1:276" x14ac:dyDescent="0.25">
      <c r="A343" s="2">
        <f>IF(OR('Table 1'!$L$2="All Regions",'Table 1'!$L$2=" "), 1,IF('Table 1'!$L$2='DATA TEMPLATE 1617'!L343,1,0))</f>
        <v>1</v>
      </c>
      <c r="B343" s="2">
        <f>IF(OR('Table 1'!$L$3="All Disciplines",'Table 1'!$L$3=" "), 1,IF('Table 1'!$L$3='DATA TEMPLATE 1617'!M343,1,0))</f>
        <v>1</v>
      </c>
      <c r="C343" s="2">
        <f>IF(OR('Table 1'!$L$4="All Organisations",'Table 1'!$L$4=" "), 1,IF('Table 1'!$L$4='DATA TEMPLATE 1617'!N343,1,0))</f>
        <v>1</v>
      </c>
      <c r="D343" s="2">
        <f t="shared" si="13"/>
        <v>3</v>
      </c>
      <c r="E343" s="236">
        <f>IF('Table 2'!$L$2="All Diverse Led",$IZ343,IF('Table 2'!$L$2='DATA TEMPLATE 1617'!JG343,4,0))</f>
        <v>0</v>
      </c>
      <c r="F343" s="236">
        <f>IF('Table 2'!$L$2="All Diverse Led",$IZ343,IF('Table 2'!$L$2='DATA TEMPLATE 1617'!JH343,4,0))</f>
        <v>0</v>
      </c>
      <c r="G343" s="237">
        <f t="shared" si="14"/>
        <v>0</v>
      </c>
      <c r="H343" s="1" t="s">
        <v>471</v>
      </c>
      <c r="I343" s="1">
        <v>0</v>
      </c>
      <c r="J343" s="1" t="b">
        <v>0</v>
      </c>
      <c r="K343" s="284">
        <v>341</v>
      </c>
      <c r="L343" t="s">
        <v>448</v>
      </c>
      <c r="M343" t="s">
        <v>440</v>
      </c>
      <c r="N343" s="323" t="s">
        <v>458</v>
      </c>
      <c r="O343" s="76">
        <v>72651</v>
      </c>
      <c r="P343" s="76">
        <v>55319</v>
      </c>
      <c r="Q343" s="76">
        <v>6877</v>
      </c>
      <c r="R343" s="76">
        <v>42712</v>
      </c>
      <c r="S343" s="76">
        <v>28020</v>
      </c>
      <c r="T343" s="76">
        <v>205579</v>
      </c>
      <c r="U343">
        <v>155561</v>
      </c>
      <c r="V343">
        <v>6200</v>
      </c>
      <c r="W343">
        <v>4905</v>
      </c>
      <c r="X343">
        <v>0</v>
      </c>
      <c r="Y343">
        <v>0</v>
      </c>
      <c r="AB343">
        <v>37317</v>
      </c>
      <c r="AC343">
        <v>8672</v>
      </c>
      <c r="AD343">
        <v>212655</v>
      </c>
      <c r="AE343" s="1">
        <v>55</v>
      </c>
      <c r="AF343" s="1">
        <v>145</v>
      </c>
      <c r="AG343" s="1">
        <v>11240</v>
      </c>
      <c r="AH343" s="1">
        <v>1200</v>
      </c>
      <c r="AI343" s="1">
        <v>0</v>
      </c>
      <c r="AJ343" s="1">
        <v>0</v>
      </c>
      <c r="AK343" s="1">
        <v>0</v>
      </c>
      <c r="AL343" s="1">
        <v>0</v>
      </c>
      <c r="AM343" s="1">
        <v>0</v>
      </c>
      <c r="AN343" s="1">
        <v>0</v>
      </c>
      <c r="AO343" s="1">
        <v>0</v>
      </c>
      <c r="AP343" s="1">
        <v>0</v>
      </c>
      <c r="AQ343" s="1">
        <v>8</v>
      </c>
      <c r="AR343" s="1">
        <v>28</v>
      </c>
      <c r="AS343" s="1">
        <v>2006</v>
      </c>
      <c r="AT343" s="1">
        <v>0</v>
      </c>
      <c r="AU343" s="1">
        <v>0</v>
      </c>
      <c r="AV343" s="1">
        <v>0</v>
      </c>
      <c r="AW343" s="1">
        <v>0</v>
      </c>
      <c r="AX343" s="1">
        <v>0</v>
      </c>
      <c r="AY343" s="1">
        <v>0</v>
      </c>
      <c r="AZ343" s="1">
        <v>0</v>
      </c>
      <c r="BA343" s="1">
        <v>0</v>
      </c>
      <c r="BB343" s="1">
        <v>0</v>
      </c>
      <c r="BC343" s="3">
        <v>0</v>
      </c>
      <c r="BD343" s="3">
        <v>0</v>
      </c>
      <c r="BE343" s="3">
        <v>0</v>
      </c>
      <c r="BF343" s="3">
        <v>0</v>
      </c>
      <c r="BG343" s="241">
        <v>8</v>
      </c>
      <c r="BH343" s="242">
        <v>28</v>
      </c>
      <c r="BI343" s="242">
        <v>2006</v>
      </c>
      <c r="BJ343" s="243">
        <v>0</v>
      </c>
      <c r="BK343">
        <v>1</v>
      </c>
      <c r="BL343">
        <v>23</v>
      </c>
      <c r="BM343">
        <v>0</v>
      </c>
      <c r="BN343">
        <v>770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s="244">
        <v>0</v>
      </c>
      <c r="CJ343" s="244">
        <v>0</v>
      </c>
      <c r="CK343" s="244">
        <v>0</v>
      </c>
      <c r="CL343" s="244">
        <v>0</v>
      </c>
      <c r="CM343" s="241">
        <v>0</v>
      </c>
      <c r="CN343" s="242">
        <v>0</v>
      </c>
      <c r="CO343" s="242">
        <v>0</v>
      </c>
      <c r="CP343" s="243">
        <v>0</v>
      </c>
      <c r="CQ343" s="1">
        <v>0</v>
      </c>
      <c r="CR343" s="1">
        <v>0</v>
      </c>
      <c r="CS343" s="1">
        <v>0</v>
      </c>
      <c r="CT343" s="1">
        <v>0</v>
      </c>
      <c r="CU343" s="1">
        <v>0</v>
      </c>
      <c r="CV343" s="1">
        <v>0</v>
      </c>
      <c r="CW343" s="1">
        <v>0</v>
      </c>
      <c r="CX343" s="1">
        <v>0</v>
      </c>
      <c r="CY343" s="1">
        <v>0</v>
      </c>
      <c r="CZ343" s="1">
        <v>0</v>
      </c>
      <c r="DA343" s="1">
        <v>0</v>
      </c>
      <c r="DB343" s="1">
        <v>0</v>
      </c>
      <c r="DC343" s="1">
        <v>0</v>
      </c>
      <c r="DD343" s="1">
        <v>0</v>
      </c>
      <c r="DE343" s="1">
        <v>0</v>
      </c>
      <c r="DF343" s="1">
        <v>0</v>
      </c>
      <c r="DG343" s="1">
        <v>0</v>
      </c>
      <c r="DH343" s="1">
        <v>0</v>
      </c>
      <c r="DI343" s="1">
        <v>0</v>
      </c>
      <c r="DJ343" s="1">
        <v>0</v>
      </c>
      <c r="DK343" s="1">
        <v>0</v>
      </c>
      <c r="DL343" s="1">
        <v>0</v>
      </c>
      <c r="DM343" s="1">
        <v>0</v>
      </c>
      <c r="DN343" s="1">
        <v>0</v>
      </c>
      <c r="DO343" s="244">
        <v>0</v>
      </c>
      <c r="DP343" s="244">
        <v>0</v>
      </c>
      <c r="DQ343" s="244">
        <v>0</v>
      </c>
      <c r="DR343" s="244">
        <v>0</v>
      </c>
      <c r="DS343" s="241">
        <v>0</v>
      </c>
      <c r="DT343" s="242">
        <v>0</v>
      </c>
      <c r="DU343" s="242">
        <v>0</v>
      </c>
      <c r="DV343" s="243">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s="244">
        <v>0</v>
      </c>
      <c r="EV343" s="244">
        <v>0</v>
      </c>
      <c r="EW343" s="244">
        <v>0</v>
      </c>
      <c r="EX343" s="244">
        <v>0</v>
      </c>
      <c r="EY343" s="241">
        <v>0</v>
      </c>
      <c r="EZ343" s="242">
        <v>0</v>
      </c>
      <c r="FA343" s="242">
        <v>0</v>
      </c>
      <c r="FB343" s="2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v>0</v>
      </c>
      <c r="HD343">
        <v>0</v>
      </c>
      <c r="HE343">
        <v>0</v>
      </c>
      <c r="HF343">
        <v>0</v>
      </c>
      <c r="HG343">
        <v>0</v>
      </c>
      <c r="HH343">
        <v>0</v>
      </c>
      <c r="HI343">
        <v>0</v>
      </c>
      <c r="HJ343">
        <v>0</v>
      </c>
      <c r="HK343">
        <v>0</v>
      </c>
      <c r="HL343">
        <v>5</v>
      </c>
      <c r="HM343">
        <v>4</v>
      </c>
      <c r="HN343">
        <v>0</v>
      </c>
      <c r="HO343">
        <v>0</v>
      </c>
      <c r="HP343">
        <v>0</v>
      </c>
      <c r="HQ343" s="139">
        <v>2</v>
      </c>
      <c r="HR343" s="140">
        <v>0</v>
      </c>
      <c r="HS343" s="140">
        <v>0</v>
      </c>
      <c r="HT343" s="140">
        <v>0</v>
      </c>
      <c r="HU343" s="140">
        <v>0</v>
      </c>
      <c r="HV343" s="139">
        <v>0</v>
      </c>
      <c r="HW343" s="140">
        <v>0</v>
      </c>
      <c r="HX343" s="140">
        <v>0</v>
      </c>
      <c r="HY343" s="140">
        <v>0</v>
      </c>
      <c r="HZ343" s="140">
        <v>0</v>
      </c>
      <c r="IA343" s="139">
        <v>0</v>
      </c>
      <c r="IB343" s="140">
        <v>0</v>
      </c>
      <c r="IC343" s="140">
        <v>0</v>
      </c>
      <c r="ID343" s="140">
        <v>0</v>
      </c>
      <c r="IE343" s="140">
        <v>0</v>
      </c>
      <c r="IF343" s="139">
        <v>7</v>
      </c>
      <c r="IG343" s="140">
        <v>4</v>
      </c>
      <c r="IH343" s="140">
        <v>0</v>
      </c>
      <c r="II343" s="140">
        <v>0</v>
      </c>
      <c r="IJ343" s="140">
        <v>0</v>
      </c>
      <c r="IK343" s="140">
        <v>0</v>
      </c>
      <c r="IL343" s="140">
        <v>0</v>
      </c>
      <c r="IM343" s="140">
        <v>0</v>
      </c>
      <c r="IN343" s="139">
        <v>0</v>
      </c>
      <c r="IO343" s="140">
        <v>0</v>
      </c>
      <c r="IP343" s="140">
        <v>0</v>
      </c>
      <c r="IQ343" s="140">
        <v>0</v>
      </c>
      <c r="IR343" s="141">
        <v>0</v>
      </c>
      <c r="IS343" s="139">
        <v>0</v>
      </c>
      <c r="IT343" s="141">
        <v>0</v>
      </c>
      <c r="IU343" s="141">
        <v>9</v>
      </c>
      <c r="IV343" s="141">
        <v>2</v>
      </c>
      <c r="IW343" s="180">
        <v>11</v>
      </c>
      <c r="IX343" s="182">
        <v>0</v>
      </c>
      <c r="IY343" s="182">
        <v>0</v>
      </c>
      <c r="IZ343" s="183">
        <v>0</v>
      </c>
      <c r="JA343" s="140">
        <v>0</v>
      </c>
      <c r="JB343" s="140">
        <v>0</v>
      </c>
      <c r="JC343" s="1" t="s">
        <v>427</v>
      </c>
      <c r="JD343" s="1" t="s">
        <v>427</v>
      </c>
      <c r="JE343" s="1" t="s">
        <v>427</v>
      </c>
      <c r="JF343" s="1" t="s">
        <v>427</v>
      </c>
      <c r="JG343" s="1">
        <v>0</v>
      </c>
      <c r="JH343" s="1">
        <v>0</v>
      </c>
      <c r="JI343" s="284"/>
      <c r="JM343" s="261"/>
      <c r="JN343" s="262"/>
      <c r="JO343" s="284"/>
      <c r="JP343" s="284"/>
    </row>
    <row r="344" spans="1:276" x14ac:dyDescent="0.25">
      <c r="A344" s="2">
        <f>IF(OR('Table 1'!$L$2="All Regions",'Table 1'!$L$2=" "), 1,IF('Table 1'!$L$2='DATA TEMPLATE 1617'!L344,1,0))</f>
        <v>1</v>
      </c>
      <c r="B344" s="2">
        <f>IF(OR('Table 1'!$L$3="All Disciplines",'Table 1'!$L$3=" "), 1,IF('Table 1'!$L$3='DATA TEMPLATE 1617'!M344,1,0))</f>
        <v>1</v>
      </c>
      <c r="C344" s="2">
        <f>IF(OR('Table 1'!$L$4="All Organisations",'Table 1'!$L$4=" "), 1,IF('Table 1'!$L$4='DATA TEMPLATE 1617'!N344,1,0))</f>
        <v>1</v>
      </c>
      <c r="D344" s="2">
        <f t="shared" si="13"/>
        <v>3</v>
      </c>
      <c r="E344" s="236">
        <f>IF('Table 2'!$L$2="All Diverse Led",$IZ344,IF('Table 2'!$L$2='DATA TEMPLATE 1617'!JG344,4,0))</f>
        <v>0</v>
      </c>
      <c r="F344" s="236">
        <f>IF('Table 2'!$L$2="All Diverse Led",$IZ344,IF('Table 2'!$L$2='DATA TEMPLATE 1617'!JH344,4,0))</f>
        <v>0</v>
      </c>
      <c r="G344" s="237">
        <f t="shared" si="14"/>
        <v>0</v>
      </c>
      <c r="H344" s="1" t="s">
        <v>471</v>
      </c>
      <c r="I344" s="1">
        <v>0</v>
      </c>
      <c r="J344" s="1" t="b">
        <v>0</v>
      </c>
      <c r="K344" s="284">
        <v>342</v>
      </c>
      <c r="L344" t="s">
        <v>448</v>
      </c>
      <c r="M344" t="s">
        <v>442</v>
      </c>
      <c r="N344" s="323" t="s">
        <v>458</v>
      </c>
      <c r="O344" s="76">
        <v>13235</v>
      </c>
      <c r="P344" s="76">
        <v>43600</v>
      </c>
      <c r="Q344" s="76">
        <v>275</v>
      </c>
      <c r="R344" s="76">
        <v>0</v>
      </c>
      <c r="S344" s="76">
        <v>0</v>
      </c>
      <c r="T344" s="76">
        <v>57110</v>
      </c>
      <c r="U344">
        <v>6014</v>
      </c>
      <c r="V344">
        <v>0</v>
      </c>
      <c r="W344">
        <v>17254</v>
      </c>
      <c r="X344">
        <v>27163</v>
      </c>
      <c r="Y344">
        <v>1000</v>
      </c>
      <c r="AB344">
        <v>9477</v>
      </c>
      <c r="AC344">
        <v>1500</v>
      </c>
      <c r="AD344">
        <v>62408</v>
      </c>
      <c r="AE344" s="1">
        <v>1</v>
      </c>
      <c r="AF344" s="1">
        <v>1</v>
      </c>
      <c r="AG344" s="1">
        <v>0</v>
      </c>
      <c r="AH344" s="1">
        <v>0</v>
      </c>
      <c r="AI344" s="1">
        <v>0</v>
      </c>
      <c r="AJ344" s="1">
        <v>0</v>
      </c>
      <c r="AK344" s="1">
        <v>0</v>
      </c>
      <c r="AL344" s="1">
        <v>0</v>
      </c>
      <c r="AM344" s="1">
        <v>0</v>
      </c>
      <c r="AN344" s="1">
        <v>0</v>
      </c>
      <c r="AO344" s="1">
        <v>0</v>
      </c>
      <c r="AP344" s="1">
        <v>0</v>
      </c>
      <c r="AQ344" s="1">
        <v>1</v>
      </c>
      <c r="AR344" s="1">
        <v>1</v>
      </c>
      <c r="AS344" s="1">
        <v>0</v>
      </c>
      <c r="AT344" s="1">
        <v>0</v>
      </c>
      <c r="AU344" s="1">
        <v>0</v>
      </c>
      <c r="AV344" s="1">
        <v>0</v>
      </c>
      <c r="AW344" s="1">
        <v>0</v>
      </c>
      <c r="AX344" s="1">
        <v>0</v>
      </c>
      <c r="AY344" s="1">
        <v>0</v>
      </c>
      <c r="AZ344" s="1">
        <v>0</v>
      </c>
      <c r="BA344" s="1">
        <v>0</v>
      </c>
      <c r="BB344" s="1">
        <v>0</v>
      </c>
      <c r="BC344" s="3">
        <v>0</v>
      </c>
      <c r="BD344" s="3">
        <v>0</v>
      </c>
      <c r="BE344" s="3">
        <v>0</v>
      </c>
      <c r="BF344" s="3">
        <v>0</v>
      </c>
      <c r="BG344" s="241">
        <v>1</v>
      </c>
      <c r="BH344" s="242">
        <v>1</v>
      </c>
      <c r="BI344" s="242">
        <v>0</v>
      </c>
      <c r="BJ344" s="243">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s="244">
        <v>0</v>
      </c>
      <c r="CJ344" s="244">
        <v>0</v>
      </c>
      <c r="CK344" s="244">
        <v>0</v>
      </c>
      <c r="CL344" s="244">
        <v>0</v>
      </c>
      <c r="CM344" s="241">
        <v>0</v>
      </c>
      <c r="CN344" s="242">
        <v>0</v>
      </c>
      <c r="CO344" s="242">
        <v>0</v>
      </c>
      <c r="CP344" s="243">
        <v>0</v>
      </c>
      <c r="CQ344" s="1">
        <v>0</v>
      </c>
      <c r="CR344" s="1">
        <v>0</v>
      </c>
      <c r="CS344" s="1">
        <v>0</v>
      </c>
      <c r="CT344" s="1">
        <v>0</v>
      </c>
      <c r="CU344" s="1">
        <v>0</v>
      </c>
      <c r="CV344" s="1">
        <v>0</v>
      </c>
      <c r="CW344" s="1">
        <v>0</v>
      </c>
      <c r="CX344" s="1">
        <v>0</v>
      </c>
      <c r="CY344" s="1">
        <v>0</v>
      </c>
      <c r="CZ344" s="1">
        <v>0</v>
      </c>
      <c r="DA344" s="1">
        <v>0</v>
      </c>
      <c r="DB344" s="1">
        <v>0</v>
      </c>
      <c r="DC344" s="1">
        <v>0</v>
      </c>
      <c r="DD344" s="1">
        <v>0</v>
      </c>
      <c r="DE344" s="1">
        <v>0</v>
      </c>
      <c r="DF344" s="1">
        <v>0</v>
      </c>
      <c r="DG344" s="1">
        <v>0</v>
      </c>
      <c r="DH344" s="1">
        <v>0</v>
      </c>
      <c r="DI344" s="1">
        <v>0</v>
      </c>
      <c r="DJ344" s="1">
        <v>0</v>
      </c>
      <c r="DK344" s="1">
        <v>0</v>
      </c>
      <c r="DL344" s="1">
        <v>0</v>
      </c>
      <c r="DM344" s="1">
        <v>0</v>
      </c>
      <c r="DN344" s="1">
        <v>0</v>
      </c>
      <c r="DO344" s="244">
        <v>0</v>
      </c>
      <c r="DP344" s="244">
        <v>0</v>
      </c>
      <c r="DQ344" s="244">
        <v>0</v>
      </c>
      <c r="DR344" s="244">
        <v>0</v>
      </c>
      <c r="DS344" s="241">
        <v>0</v>
      </c>
      <c r="DT344" s="242">
        <v>0</v>
      </c>
      <c r="DU344" s="242">
        <v>0</v>
      </c>
      <c r="DV344" s="243">
        <v>0</v>
      </c>
      <c r="DW344">
        <v>1</v>
      </c>
      <c r="DX344">
        <v>21</v>
      </c>
      <c r="DY344">
        <v>600</v>
      </c>
      <c r="DZ344">
        <v>80</v>
      </c>
      <c r="EA344">
        <v>0</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s="244">
        <v>0</v>
      </c>
      <c r="EV344" s="244">
        <v>0</v>
      </c>
      <c r="EW344" s="244">
        <v>0</v>
      </c>
      <c r="EX344" s="244">
        <v>0</v>
      </c>
      <c r="EY344" s="241">
        <v>0</v>
      </c>
      <c r="EZ344" s="242">
        <v>0</v>
      </c>
      <c r="FA344" s="242">
        <v>0</v>
      </c>
      <c r="FB344" s="243">
        <v>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0</v>
      </c>
      <c r="GX344">
        <v>0</v>
      </c>
      <c r="GY344">
        <v>0</v>
      </c>
      <c r="GZ344">
        <v>0</v>
      </c>
      <c r="HA344">
        <v>0</v>
      </c>
      <c r="HB344">
        <v>0</v>
      </c>
      <c r="HC344">
        <v>0</v>
      </c>
      <c r="HD344">
        <v>0</v>
      </c>
      <c r="HE344">
        <v>0</v>
      </c>
      <c r="HF344">
        <v>0</v>
      </c>
      <c r="HG344">
        <v>0</v>
      </c>
      <c r="HH344">
        <v>0</v>
      </c>
      <c r="HI344">
        <v>0</v>
      </c>
      <c r="HJ344">
        <v>0</v>
      </c>
      <c r="HK344">
        <v>0</v>
      </c>
      <c r="HL344">
        <v>7</v>
      </c>
      <c r="HM344">
        <v>4</v>
      </c>
      <c r="HN344">
        <v>0</v>
      </c>
      <c r="HO344">
        <v>0</v>
      </c>
      <c r="HP344">
        <v>0</v>
      </c>
      <c r="HQ344" s="139">
        <v>0</v>
      </c>
      <c r="HR344" s="140">
        <v>1</v>
      </c>
      <c r="HS344" s="140">
        <v>0</v>
      </c>
      <c r="HT344" s="140">
        <v>0</v>
      </c>
      <c r="HU344" s="140">
        <v>0</v>
      </c>
      <c r="HV344" s="139">
        <v>0</v>
      </c>
      <c r="HW344" s="140">
        <v>0</v>
      </c>
      <c r="HX344" s="140">
        <v>0</v>
      </c>
      <c r="HY344" s="140">
        <v>0</v>
      </c>
      <c r="HZ344" s="140">
        <v>0</v>
      </c>
      <c r="IA344" s="139">
        <v>0</v>
      </c>
      <c r="IB344" s="140">
        <v>0</v>
      </c>
      <c r="IC344" s="140">
        <v>0</v>
      </c>
      <c r="ID344" s="140">
        <v>0</v>
      </c>
      <c r="IE344" s="140">
        <v>0</v>
      </c>
      <c r="IF344" s="139">
        <v>7</v>
      </c>
      <c r="IG344" s="140">
        <v>5</v>
      </c>
      <c r="IH344" s="140">
        <v>0</v>
      </c>
      <c r="II344" s="140">
        <v>0</v>
      </c>
      <c r="IJ344" s="140">
        <v>0</v>
      </c>
      <c r="IK344" s="140">
        <v>0</v>
      </c>
      <c r="IL344" s="140">
        <v>0</v>
      </c>
      <c r="IM344" s="140">
        <v>0</v>
      </c>
      <c r="IN344" s="139">
        <v>0</v>
      </c>
      <c r="IO344" s="140">
        <v>0</v>
      </c>
      <c r="IP344" s="140">
        <v>0</v>
      </c>
      <c r="IQ344" s="140">
        <v>0</v>
      </c>
      <c r="IR344" s="141">
        <v>0</v>
      </c>
      <c r="IS344" s="139">
        <v>1</v>
      </c>
      <c r="IT344" s="141">
        <v>3</v>
      </c>
      <c r="IU344" s="141">
        <v>11</v>
      </c>
      <c r="IV344" s="141">
        <v>1</v>
      </c>
      <c r="IW344" s="180">
        <v>12</v>
      </c>
      <c r="IX344" s="182">
        <v>0.25</v>
      </c>
      <c r="IY344" s="182">
        <v>8.3333333333333329E-2</v>
      </c>
      <c r="IZ344" s="183">
        <v>0</v>
      </c>
      <c r="JA344" s="140">
        <v>0</v>
      </c>
      <c r="JB344" s="140">
        <v>0</v>
      </c>
      <c r="JC344" s="1" t="s">
        <v>427</v>
      </c>
      <c r="JD344" s="1" t="s">
        <v>427</v>
      </c>
      <c r="JE344" s="1" t="s">
        <v>427</v>
      </c>
      <c r="JF344" s="1" t="s">
        <v>427</v>
      </c>
      <c r="JG344" s="1">
        <v>0</v>
      </c>
      <c r="JH344" s="1">
        <v>0</v>
      </c>
      <c r="JI344" s="284"/>
      <c r="JM344" s="261"/>
      <c r="JN344" s="262"/>
      <c r="JO344" s="284"/>
      <c r="JP344" s="284"/>
    </row>
    <row r="345" spans="1:276" x14ac:dyDescent="0.25">
      <c r="A345" s="2">
        <f>IF(OR('Table 1'!$L$2="All Regions",'Table 1'!$L$2=" "), 1,IF('Table 1'!$L$2='DATA TEMPLATE 1617'!L345,1,0))</f>
        <v>1</v>
      </c>
      <c r="B345" s="2">
        <f>IF(OR('Table 1'!$L$3="All Disciplines",'Table 1'!$L$3=" "), 1,IF('Table 1'!$L$3='DATA TEMPLATE 1617'!M345,1,0))</f>
        <v>1</v>
      </c>
      <c r="C345" s="2">
        <f>IF(OR('Table 1'!$L$4="All Organisations",'Table 1'!$L$4=" "), 1,IF('Table 1'!$L$4='DATA TEMPLATE 1617'!N345,1,0))</f>
        <v>1</v>
      </c>
      <c r="D345" s="2">
        <f t="shared" si="13"/>
        <v>3</v>
      </c>
      <c r="E345" s="236">
        <f>IF('Table 2'!$L$2="All Diverse Led",$IZ345,IF('Table 2'!$L$2='DATA TEMPLATE 1617'!JG345,4,0))</f>
        <v>0</v>
      </c>
      <c r="F345" s="236">
        <f>IF('Table 2'!$L$2="All Diverse Led",$IZ345,IF('Table 2'!$L$2='DATA TEMPLATE 1617'!JH345,4,0))</f>
        <v>0</v>
      </c>
      <c r="G345" s="237">
        <f t="shared" si="14"/>
        <v>0</v>
      </c>
      <c r="H345" s="1" t="s">
        <v>471</v>
      </c>
      <c r="I345" s="1">
        <v>0</v>
      </c>
      <c r="J345" s="1" t="b">
        <v>0</v>
      </c>
      <c r="K345" s="284">
        <v>343</v>
      </c>
      <c r="L345" t="s">
        <v>448</v>
      </c>
      <c r="M345" t="s">
        <v>440</v>
      </c>
      <c r="N345" s="323" t="s">
        <v>459</v>
      </c>
      <c r="O345" s="76">
        <v>61468</v>
      </c>
      <c r="P345" s="76">
        <v>69258</v>
      </c>
      <c r="Q345" s="76">
        <v>9483</v>
      </c>
      <c r="R345" s="76">
        <v>4608</v>
      </c>
      <c r="S345" s="76">
        <v>0</v>
      </c>
      <c r="T345" s="76">
        <v>144817</v>
      </c>
      <c r="U345">
        <v>19352</v>
      </c>
      <c r="V345">
        <v>10960</v>
      </c>
      <c r="W345">
        <v>20818</v>
      </c>
      <c r="X345">
        <v>24163</v>
      </c>
      <c r="Y345">
        <v>13491</v>
      </c>
      <c r="AB345">
        <v>62663</v>
      </c>
      <c r="AC345">
        <v>0</v>
      </c>
      <c r="AD345">
        <v>151447</v>
      </c>
      <c r="AE345" s="1">
        <v>23</v>
      </c>
      <c r="AF345" s="1">
        <v>1</v>
      </c>
      <c r="AG345" s="1">
        <v>475</v>
      </c>
      <c r="AH345" s="1">
        <v>0</v>
      </c>
      <c r="AI345" s="1">
        <v>0</v>
      </c>
      <c r="AJ345" s="1">
        <v>0</v>
      </c>
      <c r="AK345" s="1">
        <v>0</v>
      </c>
      <c r="AL345" s="1">
        <v>0</v>
      </c>
      <c r="AM345" s="1">
        <v>0</v>
      </c>
      <c r="AN345" s="1">
        <v>0</v>
      </c>
      <c r="AO345" s="1">
        <v>0</v>
      </c>
      <c r="AP345" s="1">
        <v>0</v>
      </c>
      <c r="AQ345" s="1">
        <v>0</v>
      </c>
      <c r="AR345" s="1">
        <v>0</v>
      </c>
      <c r="AS345" s="1">
        <v>0</v>
      </c>
      <c r="AT345" s="1">
        <v>0</v>
      </c>
      <c r="AU345" s="1">
        <v>0</v>
      </c>
      <c r="AV345" s="1">
        <v>0</v>
      </c>
      <c r="AW345" s="1">
        <v>0</v>
      </c>
      <c r="AX345" s="1">
        <v>0</v>
      </c>
      <c r="AY345" s="1">
        <v>0</v>
      </c>
      <c r="AZ345" s="1">
        <v>0</v>
      </c>
      <c r="BA345" s="1">
        <v>0</v>
      </c>
      <c r="BB345" s="1">
        <v>0</v>
      </c>
      <c r="BC345" s="3">
        <v>0</v>
      </c>
      <c r="BD345" s="3">
        <v>0</v>
      </c>
      <c r="BE345" s="3">
        <v>0</v>
      </c>
      <c r="BF345" s="3">
        <v>0</v>
      </c>
      <c r="BG345" s="241">
        <v>0</v>
      </c>
      <c r="BH345" s="242">
        <v>0</v>
      </c>
      <c r="BI345" s="242">
        <v>0</v>
      </c>
      <c r="BJ345" s="243">
        <v>0</v>
      </c>
      <c r="BK345">
        <v>18</v>
      </c>
      <c r="BL345">
        <v>756</v>
      </c>
      <c r="BM345">
        <v>0</v>
      </c>
      <c r="BN345">
        <v>29835</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s="244">
        <v>0</v>
      </c>
      <c r="CJ345" s="244">
        <v>0</v>
      </c>
      <c r="CK345" s="244">
        <v>0</v>
      </c>
      <c r="CL345" s="244">
        <v>0</v>
      </c>
      <c r="CM345" s="241">
        <v>0</v>
      </c>
      <c r="CN345" s="242">
        <v>0</v>
      </c>
      <c r="CO345" s="242">
        <v>0</v>
      </c>
      <c r="CP345" s="243">
        <v>0</v>
      </c>
      <c r="CQ345" s="1">
        <v>0</v>
      </c>
      <c r="CR345" s="1">
        <v>0</v>
      </c>
      <c r="CS345" s="1">
        <v>0</v>
      </c>
      <c r="CT345" s="1">
        <v>0</v>
      </c>
      <c r="CU345" s="1">
        <v>0</v>
      </c>
      <c r="CV345" s="1">
        <v>0</v>
      </c>
      <c r="CW345" s="1">
        <v>0</v>
      </c>
      <c r="CX345" s="1">
        <v>0</v>
      </c>
      <c r="CY345" s="1">
        <v>0</v>
      </c>
      <c r="CZ345" s="1">
        <v>0</v>
      </c>
      <c r="DA345" s="1">
        <v>0</v>
      </c>
      <c r="DB345" s="1">
        <v>0</v>
      </c>
      <c r="DC345" s="1">
        <v>0</v>
      </c>
      <c r="DD345" s="1">
        <v>0</v>
      </c>
      <c r="DE345" s="1">
        <v>0</v>
      </c>
      <c r="DF345" s="1">
        <v>0</v>
      </c>
      <c r="DG345" s="1">
        <v>0</v>
      </c>
      <c r="DH345" s="1">
        <v>0</v>
      </c>
      <c r="DI345" s="1">
        <v>0</v>
      </c>
      <c r="DJ345" s="1">
        <v>0</v>
      </c>
      <c r="DK345" s="1">
        <v>0</v>
      </c>
      <c r="DL345" s="1">
        <v>0</v>
      </c>
      <c r="DM345" s="1">
        <v>0</v>
      </c>
      <c r="DN345" s="1">
        <v>0</v>
      </c>
      <c r="DO345" s="244">
        <v>0</v>
      </c>
      <c r="DP345" s="244">
        <v>0</v>
      </c>
      <c r="DQ345" s="244">
        <v>0</v>
      </c>
      <c r="DR345" s="244">
        <v>0</v>
      </c>
      <c r="DS345" s="241">
        <v>0</v>
      </c>
      <c r="DT345" s="242">
        <v>0</v>
      </c>
      <c r="DU345" s="242">
        <v>0</v>
      </c>
      <c r="DV345" s="243">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s="244">
        <v>0</v>
      </c>
      <c r="EV345" s="244">
        <v>0</v>
      </c>
      <c r="EW345" s="244">
        <v>0</v>
      </c>
      <c r="EX345" s="244">
        <v>0</v>
      </c>
      <c r="EY345" s="241">
        <v>0</v>
      </c>
      <c r="EZ345" s="242">
        <v>0</v>
      </c>
      <c r="FA345" s="242">
        <v>0</v>
      </c>
      <c r="FB345" s="243">
        <v>0</v>
      </c>
      <c r="FC345">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v>0</v>
      </c>
      <c r="HD345">
        <v>0</v>
      </c>
      <c r="HE345">
        <v>0</v>
      </c>
      <c r="HF345">
        <v>0</v>
      </c>
      <c r="HG345">
        <v>0</v>
      </c>
      <c r="HH345">
        <v>0</v>
      </c>
      <c r="HI345">
        <v>0</v>
      </c>
      <c r="HJ345">
        <v>0</v>
      </c>
      <c r="HK345">
        <v>0</v>
      </c>
      <c r="HL345">
        <v>5</v>
      </c>
      <c r="HM345">
        <v>6</v>
      </c>
      <c r="HN345">
        <v>0</v>
      </c>
      <c r="HO345">
        <v>0</v>
      </c>
      <c r="HP345">
        <v>0</v>
      </c>
      <c r="HQ345" s="139">
        <v>0</v>
      </c>
      <c r="HR345" s="140">
        <v>1</v>
      </c>
      <c r="HS345" s="140">
        <v>0</v>
      </c>
      <c r="HT345" s="140">
        <v>0</v>
      </c>
      <c r="HU345" s="140">
        <v>0</v>
      </c>
      <c r="HV345" s="139">
        <v>0</v>
      </c>
      <c r="HW345" s="140">
        <v>0</v>
      </c>
      <c r="HX345" s="140">
        <v>0</v>
      </c>
      <c r="HY345" s="140">
        <v>0</v>
      </c>
      <c r="HZ345" s="140">
        <v>0</v>
      </c>
      <c r="IA345" s="139">
        <v>0</v>
      </c>
      <c r="IB345" s="140">
        <v>0</v>
      </c>
      <c r="IC345" s="140">
        <v>0</v>
      </c>
      <c r="ID345" s="140">
        <v>0</v>
      </c>
      <c r="IE345" s="140">
        <v>0</v>
      </c>
      <c r="IF345" s="139">
        <v>5</v>
      </c>
      <c r="IG345" s="140">
        <v>7</v>
      </c>
      <c r="IH345" s="140">
        <v>0</v>
      </c>
      <c r="II345" s="140">
        <v>0</v>
      </c>
      <c r="IJ345" s="140">
        <v>0</v>
      </c>
      <c r="IK345" s="140">
        <v>0</v>
      </c>
      <c r="IL345" s="140">
        <v>0</v>
      </c>
      <c r="IM345" s="140">
        <v>0</v>
      </c>
      <c r="IN345" s="139">
        <v>0</v>
      </c>
      <c r="IO345" s="140">
        <v>0</v>
      </c>
      <c r="IP345" s="140">
        <v>0</v>
      </c>
      <c r="IQ345" s="140">
        <v>0</v>
      </c>
      <c r="IR345" s="141">
        <v>0</v>
      </c>
      <c r="IS345" s="139">
        <v>0</v>
      </c>
      <c r="IT345" s="141">
        <v>0</v>
      </c>
      <c r="IU345" s="141">
        <v>11</v>
      </c>
      <c r="IV345" s="141">
        <v>1</v>
      </c>
      <c r="IW345" s="180">
        <v>12</v>
      </c>
      <c r="IX345" s="182">
        <v>0</v>
      </c>
      <c r="IY345" s="182">
        <v>0</v>
      </c>
      <c r="IZ345" s="183">
        <v>0</v>
      </c>
      <c r="JA345" s="140">
        <v>0</v>
      </c>
      <c r="JB345" s="140">
        <v>0</v>
      </c>
      <c r="JC345" s="1" t="s">
        <v>427</v>
      </c>
      <c r="JD345" s="1" t="s">
        <v>427</v>
      </c>
      <c r="JE345" s="1" t="s">
        <v>427</v>
      </c>
      <c r="JF345" s="1" t="s">
        <v>427</v>
      </c>
      <c r="JG345" s="1">
        <v>0</v>
      </c>
      <c r="JH345" s="1">
        <v>0</v>
      </c>
      <c r="JI345" s="284"/>
      <c r="JM345" s="261"/>
      <c r="JN345" s="262"/>
      <c r="JO345" s="284"/>
      <c r="JP345" s="284"/>
    </row>
    <row r="346" spans="1:276" x14ac:dyDescent="0.25">
      <c r="A346" s="2">
        <f>IF(OR('Table 1'!$L$2="All Regions",'Table 1'!$L$2=" "), 1,IF('Table 1'!$L$2='DATA TEMPLATE 1617'!L346,1,0))</f>
        <v>1</v>
      </c>
      <c r="B346" s="2">
        <f>IF(OR('Table 1'!$L$3="All Disciplines",'Table 1'!$L$3=" "), 1,IF('Table 1'!$L$3='DATA TEMPLATE 1617'!M346,1,0))</f>
        <v>1</v>
      </c>
      <c r="C346" s="2">
        <f>IF(OR('Table 1'!$L$4="All Organisations",'Table 1'!$L$4=" "), 1,IF('Table 1'!$L$4='DATA TEMPLATE 1617'!N346,1,0))</f>
        <v>1</v>
      </c>
      <c r="D346" s="2">
        <f t="shared" si="13"/>
        <v>3</v>
      </c>
      <c r="E346" s="236">
        <f>IF('Table 2'!$L$2="All Diverse Led",$IZ346,IF('Table 2'!$L$2='DATA TEMPLATE 1617'!JG346,4,0))</f>
        <v>0</v>
      </c>
      <c r="F346" s="236">
        <f>IF('Table 2'!$L$2="All Diverse Led",$IZ346,IF('Table 2'!$L$2='DATA TEMPLATE 1617'!JH346,4,0))</f>
        <v>0</v>
      </c>
      <c r="G346" s="237">
        <f t="shared" si="14"/>
        <v>0</v>
      </c>
      <c r="H346" s="1" t="s">
        <v>471</v>
      </c>
      <c r="I346" s="1">
        <v>0</v>
      </c>
      <c r="J346" s="1" t="b">
        <v>0</v>
      </c>
      <c r="K346" s="284">
        <v>344</v>
      </c>
      <c r="L346" t="s">
        <v>448</v>
      </c>
      <c r="M346" t="s">
        <v>440</v>
      </c>
      <c r="N346" s="323" t="s">
        <v>460</v>
      </c>
      <c r="O346" s="76">
        <v>292071</v>
      </c>
      <c r="P346" s="76">
        <v>189406</v>
      </c>
      <c r="Q346" s="76">
        <v>312398</v>
      </c>
      <c r="R346" s="76">
        <v>111118</v>
      </c>
      <c r="S346" s="76">
        <v>34499</v>
      </c>
      <c r="T346" s="76">
        <v>939492</v>
      </c>
      <c r="U346">
        <v>403957</v>
      </c>
      <c r="V346">
        <v>130854</v>
      </c>
      <c r="W346">
        <v>21155</v>
      </c>
      <c r="X346">
        <v>41148</v>
      </c>
      <c r="Y346">
        <v>8808</v>
      </c>
      <c r="AB346">
        <v>65997</v>
      </c>
      <c r="AC346">
        <v>242751</v>
      </c>
      <c r="AD346">
        <v>914670</v>
      </c>
      <c r="AE346" s="1">
        <v>117</v>
      </c>
      <c r="AF346" s="1">
        <v>16</v>
      </c>
      <c r="AG346" s="1">
        <v>17636</v>
      </c>
      <c r="AH346" s="1">
        <v>16910</v>
      </c>
      <c r="AI346" s="1">
        <v>0</v>
      </c>
      <c r="AJ346" s="1">
        <v>0</v>
      </c>
      <c r="AK346" s="1">
        <v>0</v>
      </c>
      <c r="AL346" s="1">
        <v>0</v>
      </c>
      <c r="AM346" s="1">
        <v>0</v>
      </c>
      <c r="AN346" s="1">
        <v>0</v>
      </c>
      <c r="AO346" s="1">
        <v>0</v>
      </c>
      <c r="AP346" s="1">
        <v>0</v>
      </c>
      <c r="AQ346" s="1">
        <v>31</v>
      </c>
      <c r="AR346" s="1">
        <v>13</v>
      </c>
      <c r="AS346" s="1">
        <v>1911</v>
      </c>
      <c r="AT346" s="1">
        <v>11770</v>
      </c>
      <c r="AU346" s="1">
        <v>0</v>
      </c>
      <c r="AV346" s="1">
        <v>0</v>
      </c>
      <c r="AW346" s="1">
        <v>0</v>
      </c>
      <c r="AX346" s="1">
        <v>0</v>
      </c>
      <c r="AY346" s="1">
        <v>0</v>
      </c>
      <c r="AZ346" s="1">
        <v>0</v>
      </c>
      <c r="BA346" s="1">
        <v>0</v>
      </c>
      <c r="BB346" s="1">
        <v>0</v>
      </c>
      <c r="BC346" s="3">
        <v>0</v>
      </c>
      <c r="BD346" s="3">
        <v>0</v>
      </c>
      <c r="BE346" s="3">
        <v>0</v>
      </c>
      <c r="BF346" s="3">
        <v>0</v>
      </c>
      <c r="BG346" s="241">
        <v>31</v>
      </c>
      <c r="BH346" s="242">
        <v>13</v>
      </c>
      <c r="BI346" s="242">
        <v>1911</v>
      </c>
      <c r="BJ346" s="243">
        <v>11770</v>
      </c>
      <c r="BK346">
        <v>2</v>
      </c>
      <c r="BL346">
        <v>16</v>
      </c>
      <c r="BM346">
        <v>0</v>
      </c>
      <c r="BN346">
        <v>5266</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s="244">
        <v>0</v>
      </c>
      <c r="CJ346" s="244">
        <v>0</v>
      </c>
      <c r="CK346" s="244">
        <v>0</v>
      </c>
      <c r="CL346" s="244">
        <v>0</v>
      </c>
      <c r="CM346" s="241">
        <v>0</v>
      </c>
      <c r="CN346" s="242">
        <v>0</v>
      </c>
      <c r="CO346" s="242">
        <v>0</v>
      </c>
      <c r="CP346" s="243">
        <v>0</v>
      </c>
      <c r="CQ346" s="1">
        <v>12</v>
      </c>
      <c r="CR346" s="1">
        <v>8</v>
      </c>
      <c r="CS346" s="1">
        <v>717</v>
      </c>
      <c r="CT346" s="1">
        <v>0</v>
      </c>
      <c r="CU346" s="1">
        <v>0</v>
      </c>
      <c r="CV346" s="1">
        <v>0</v>
      </c>
      <c r="CW346" s="1">
        <v>0</v>
      </c>
      <c r="CX346" s="1">
        <v>0</v>
      </c>
      <c r="CY346" s="1">
        <v>0</v>
      </c>
      <c r="CZ346" s="1">
        <v>0</v>
      </c>
      <c r="DA346" s="1">
        <v>0</v>
      </c>
      <c r="DB346" s="1">
        <v>0</v>
      </c>
      <c r="DC346" s="1">
        <v>1</v>
      </c>
      <c r="DD346" s="1">
        <v>1</v>
      </c>
      <c r="DE346" s="1">
        <v>114</v>
      </c>
      <c r="DF346" s="1">
        <v>0</v>
      </c>
      <c r="DG346" s="1">
        <v>0</v>
      </c>
      <c r="DH346" s="1">
        <v>0</v>
      </c>
      <c r="DI346" s="1">
        <v>0</v>
      </c>
      <c r="DJ346" s="1">
        <v>0</v>
      </c>
      <c r="DK346" s="1">
        <v>0</v>
      </c>
      <c r="DL346" s="1">
        <v>0</v>
      </c>
      <c r="DM346" s="1">
        <v>0</v>
      </c>
      <c r="DN346" s="1">
        <v>0</v>
      </c>
      <c r="DO346" s="244">
        <v>0</v>
      </c>
      <c r="DP346" s="244">
        <v>0</v>
      </c>
      <c r="DQ346" s="244">
        <v>0</v>
      </c>
      <c r="DR346" s="244">
        <v>0</v>
      </c>
      <c r="DS346" s="241">
        <v>1</v>
      </c>
      <c r="DT346" s="242">
        <v>1</v>
      </c>
      <c r="DU346" s="242">
        <v>114</v>
      </c>
      <c r="DV346" s="243">
        <v>0</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s="244">
        <v>0</v>
      </c>
      <c r="EV346" s="244">
        <v>0</v>
      </c>
      <c r="EW346" s="244">
        <v>0</v>
      </c>
      <c r="EX346" s="244">
        <v>0</v>
      </c>
      <c r="EY346" s="241">
        <v>0</v>
      </c>
      <c r="EZ346" s="242">
        <v>0</v>
      </c>
      <c r="FA346" s="242">
        <v>0</v>
      </c>
      <c r="FB346" s="243">
        <v>0</v>
      </c>
      <c r="FC346">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v>0</v>
      </c>
      <c r="HD346">
        <v>0</v>
      </c>
      <c r="HE346">
        <v>0</v>
      </c>
      <c r="HF346">
        <v>0</v>
      </c>
      <c r="HG346">
        <v>0</v>
      </c>
      <c r="HH346">
        <v>0</v>
      </c>
      <c r="HI346">
        <v>0</v>
      </c>
      <c r="HJ346">
        <v>0</v>
      </c>
      <c r="HK346">
        <v>0</v>
      </c>
      <c r="HL346">
        <v>7</v>
      </c>
      <c r="HM346">
        <v>4</v>
      </c>
      <c r="HN346">
        <v>0</v>
      </c>
      <c r="HO346">
        <v>0</v>
      </c>
      <c r="HP346">
        <v>0</v>
      </c>
      <c r="HQ346" s="139">
        <v>1</v>
      </c>
      <c r="HR346" s="140">
        <v>0</v>
      </c>
      <c r="HS346" s="140">
        <v>0</v>
      </c>
      <c r="HT346" s="140">
        <v>0</v>
      </c>
      <c r="HU346" s="140">
        <v>0</v>
      </c>
      <c r="HV346" s="139">
        <v>0</v>
      </c>
      <c r="HW346" s="140">
        <v>0</v>
      </c>
      <c r="HX346" s="140">
        <v>0</v>
      </c>
      <c r="HY346" s="140">
        <v>0</v>
      </c>
      <c r="HZ346" s="140">
        <v>0</v>
      </c>
      <c r="IA346" s="139">
        <v>0</v>
      </c>
      <c r="IB346" s="140">
        <v>0</v>
      </c>
      <c r="IC346" s="140">
        <v>0</v>
      </c>
      <c r="ID346" s="140">
        <v>0</v>
      </c>
      <c r="IE346" s="140">
        <v>0</v>
      </c>
      <c r="IF346" s="139">
        <v>8</v>
      </c>
      <c r="IG346" s="140">
        <v>4</v>
      </c>
      <c r="IH346" s="140">
        <v>0</v>
      </c>
      <c r="II346" s="140">
        <v>0</v>
      </c>
      <c r="IJ346" s="140">
        <v>0</v>
      </c>
      <c r="IK346" s="140">
        <v>0</v>
      </c>
      <c r="IL346" s="140">
        <v>0</v>
      </c>
      <c r="IM346" s="140">
        <v>0</v>
      </c>
      <c r="IN346" s="139">
        <v>0</v>
      </c>
      <c r="IO346" s="140">
        <v>0</v>
      </c>
      <c r="IP346" s="140">
        <v>0</v>
      </c>
      <c r="IQ346" s="140">
        <v>0</v>
      </c>
      <c r="IR346" s="141">
        <v>0</v>
      </c>
      <c r="IS346" s="139">
        <v>0</v>
      </c>
      <c r="IT346" s="141">
        <v>0</v>
      </c>
      <c r="IU346" s="141">
        <v>11</v>
      </c>
      <c r="IV346" s="141">
        <v>1</v>
      </c>
      <c r="IW346" s="180">
        <v>12</v>
      </c>
      <c r="IX346" s="182">
        <v>0</v>
      </c>
      <c r="IY346" s="182">
        <v>0</v>
      </c>
      <c r="IZ346" s="183">
        <v>0</v>
      </c>
      <c r="JA346" s="140">
        <v>0</v>
      </c>
      <c r="JB346" s="140">
        <v>0</v>
      </c>
      <c r="JC346" s="1" t="s">
        <v>427</v>
      </c>
      <c r="JD346" s="1" t="s">
        <v>427</v>
      </c>
      <c r="JE346" s="1" t="s">
        <v>427</v>
      </c>
      <c r="JF346" s="1" t="s">
        <v>427</v>
      </c>
      <c r="JG346" s="1">
        <v>0</v>
      </c>
      <c r="JH346" s="1">
        <v>0</v>
      </c>
      <c r="JI346" s="284"/>
      <c r="JM346" s="261"/>
      <c r="JN346" s="262"/>
      <c r="JO346" s="284"/>
      <c r="JP346" s="284"/>
    </row>
    <row r="347" spans="1:276" x14ac:dyDescent="0.25">
      <c r="A347" s="2">
        <f>IF(OR('Table 1'!$L$2="All Regions",'Table 1'!$L$2=" "), 1,IF('Table 1'!$L$2='DATA TEMPLATE 1617'!L347,1,0))</f>
        <v>1</v>
      </c>
      <c r="B347" s="2">
        <f>IF(OR('Table 1'!$L$3="All Disciplines",'Table 1'!$L$3=" "), 1,IF('Table 1'!$L$3='DATA TEMPLATE 1617'!M347,1,0))</f>
        <v>1</v>
      </c>
      <c r="C347" s="2">
        <f>IF(OR('Table 1'!$L$4="All Organisations",'Table 1'!$L$4=" "), 1,IF('Table 1'!$L$4='DATA TEMPLATE 1617'!N347,1,0))</f>
        <v>1</v>
      </c>
      <c r="D347" s="2">
        <f t="shared" si="13"/>
        <v>3</v>
      </c>
      <c r="E347" s="236">
        <f>IF('Table 2'!$L$2="All Diverse Led",$IZ347,IF('Table 2'!$L$2='DATA TEMPLATE 1617'!JG347,4,0))</f>
        <v>0</v>
      </c>
      <c r="F347" s="236">
        <f>IF('Table 2'!$L$2="All Diverse Led",$IZ347,IF('Table 2'!$L$2='DATA TEMPLATE 1617'!JH347,4,0))</f>
        <v>0</v>
      </c>
      <c r="G347" s="237">
        <f t="shared" si="14"/>
        <v>0</v>
      </c>
      <c r="H347" s="1" t="s">
        <v>471</v>
      </c>
      <c r="I347" s="1">
        <v>0</v>
      </c>
      <c r="J347" s="1" t="b">
        <v>0</v>
      </c>
      <c r="K347" s="284">
        <v>345</v>
      </c>
      <c r="L347" t="s">
        <v>448</v>
      </c>
      <c r="M347" t="s">
        <v>437</v>
      </c>
      <c r="N347" s="323" t="s">
        <v>459</v>
      </c>
      <c r="O347" s="76">
        <v>88299</v>
      </c>
      <c r="P347" s="76">
        <v>286534</v>
      </c>
      <c r="Q347" s="76">
        <v>3539</v>
      </c>
      <c r="R347" s="76">
        <v>16021</v>
      </c>
      <c r="S347" s="76">
        <v>15501</v>
      </c>
      <c r="T347" s="76">
        <v>409894</v>
      </c>
      <c r="U347">
        <v>246788</v>
      </c>
      <c r="V347">
        <v>31358</v>
      </c>
      <c r="W347">
        <v>0</v>
      </c>
      <c r="X347">
        <v>29003</v>
      </c>
      <c r="Y347">
        <v>18687</v>
      </c>
      <c r="AB347">
        <v>66933</v>
      </c>
      <c r="AC347">
        <v>5814</v>
      </c>
      <c r="AD347">
        <v>398583</v>
      </c>
      <c r="AE347" s="1">
        <v>0</v>
      </c>
      <c r="AF347" s="1">
        <v>0</v>
      </c>
      <c r="AG347" s="1">
        <v>0</v>
      </c>
      <c r="AH347" s="1">
        <v>0</v>
      </c>
      <c r="AI347" s="1">
        <v>0</v>
      </c>
      <c r="AJ347" s="1">
        <v>0</v>
      </c>
      <c r="AK347" s="1">
        <v>0</v>
      </c>
      <c r="AL347" s="1">
        <v>0</v>
      </c>
      <c r="AM347" s="1">
        <v>0</v>
      </c>
      <c r="AN347" s="1">
        <v>0</v>
      </c>
      <c r="AO347" s="1">
        <v>0</v>
      </c>
      <c r="AP347" s="1">
        <v>0</v>
      </c>
      <c r="AQ347" s="1">
        <v>85</v>
      </c>
      <c r="AR347" s="1">
        <v>58</v>
      </c>
      <c r="AS347" s="1">
        <v>0</v>
      </c>
      <c r="AT347" s="1">
        <v>0</v>
      </c>
      <c r="AU347" s="1">
        <v>0</v>
      </c>
      <c r="AV347" s="1">
        <v>0</v>
      </c>
      <c r="AW347" s="1">
        <v>0</v>
      </c>
      <c r="AX347" s="1">
        <v>0</v>
      </c>
      <c r="AY347" s="1">
        <v>0</v>
      </c>
      <c r="AZ347" s="1">
        <v>0</v>
      </c>
      <c r="BA347" s="1">
        <v>0</v>
      </c>
      <c r="BB347" s="1">
        <v>0</v>
      </c>
      <c r="BC347" s="3">
        <v>0</v>
      </c>
      <c r="BD347" s="3">
        <v>0</v>
      </c>
      <c r="BE347" s="3">
        <v>0</v>
      </c>
      <c r="BF347" s="3">
        <v>0</v>
      </c>
      <c r="BG347" s="241">
        <v>85</v>
      </c>
      <c r="BH347" s="242">
        <v>58</v>
      </c>
      <c r="BI347" s="242">
        <v>0</v>
      </c>
      <c r="BJ347" s="243">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s="244">
        <v>0</v>
      </c>
      <c r="CJ347" s="244">
        <v>0</v>
      </c>
      <c r="CK347" s="244">
        <v>0</v>
      </c>
      <c r="CL347" s="244">
        <v>0</v>
      </c>
      <c r="CM347" s="241">
        <v>0</v>
      </c>
      <c r="CN347" s="242">
        <v>0</v>
      </c>
      <c r="CO347" s="242">
        <v>0</v>
      </c>
      <c r="CP347" s="243">
        <v>0</v>
      </c>
      <c r="CQ347" s="1">
        <v>0</v>
      </c>
      <c r="CR347" s="1">
        <v>0</v>
      </c>
      <c r="CS347" s="1">
        <v>0</v>
      </c>
      <c r="CT347" s="1">
        <v>0</v>
      </c>
      <c r="CU347" s="1">
        <v>0</v>
      </c>
      <c r="CV347" s="1">
        <v>0</v>
      </c>
      <c r="CW347" s="1">
        <v>0</v>
      </c>
      <c r="CX347" s="1">
        <v>0</v>
      </c>
      <c r="CY347" s="1">
        <v>0</v>
      </c>
      <c r="CZ347" s="1">
        <v>0</v>
      </c>
      <c r="DA347" s="1">
        <v>0</v>
      </c>
      <c r="DB347" s="1">
        <v>0</v>
      </c>
      <c r="DC347" s="1">
        <v>0</v>
      </c>
      <c r="DD347" s="1">
        <v>0</v>
      </c>
      <c r="DE347" s="1">
        <v>0</v>
      </c>
      <c r="DF347" s="1">
        <v>0</v>
      </c>
      <c r="DG347" s="1">
        <v>0</v>
      </c>
      <c r="DH347" s="1">
        <v>0</v>
      </c>
      <c r="DI347" s="1">
        <v>0</v>
      </c>
      <c r="DJ347" s="1">
        <v>0</v>
      </c>
      <c r="DK347" s="1">
        <v>0</v>
      </c>
      <c r="DL347" s="1">
        <v>0</v>
      </c>
      <c r="DM347" s="1">
        <v>0</v>
      </c>
      <c r="DN347" s="1">
        <v>0</v>
      </c>
      <c r="DO347" s="244">
        <v>0</v>
      </c>
      <c r="DP347" s="244">
        <v>0</v>
      </c>
      <c r="DQ347" s="244">
        <v>0</v>
      </c>
      <c r="DR347" s="244">
        <v>0</v>
      </c>
      <c r="DS347" s="241">
        <v>0</v>
      </c>
      <c r="DT347" s="242">
        <v>0</v>
      </c>
      <c r="DU347" s="242">
        <v>0</v>
      </c>
      <c r="DV347" s="243">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s="244">
        <v>0</v>
      </c>
      <c r="EV347" s="244">
        <v>0</v>
      </c>
      <c r="EW347" s="244">
        <v>0</v>
      </c>
      <c r="EX347" s="244">
        <v>0</v>
      </c>
      <c r="EY347" s="241">
        <v>0</v>
      </c>
      <c r="EZ347" s="242">
        <v>0</v>
      </c>
      <c r="FA347" s="242">
        <v>0</v>
      </c>
      <c r="FB347" s="243">
        <v>0</v>
      </c>
      <c r="FC347">
        <v>0</v>
      </c>
      <c r="FD347">
        <v>0</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2</v>
      </c>
      <c r="GJ347">
        <v>133</v>
      </c>
      <c r="GK347">
        <v>1</v>
      </c>
      <c r="GL347">
        <v>64</v>
      </c>
      <c r="GM347">
        <v>3</v>
      </c>
      <c r="GN347">
        <v>3300</v>
      </c>
      <c r="GO347">
        <v>0</v>
      </c>
      <c r="GP347">
        <v>0</v>
      </c>
      <c r="GQ347">
        <v>1</v>
      </c>
      <c r="GR347">
        <v>10</v>
      </c>
      <c r="GS347">
        <v>0</v>
      </c>
      <c r="GT347">
        <v>3100</v>
      </c>
      <c r="GU347">
        <v>10</v>
      </c>
      <c r="GV347">
        <v>19</v>
      </c>
      <c r="GW347">
        <v>0</v>
      </c>
      <c r="GX347">
        <v>0</v>
      </c>
      <c r="GY347">
        <v>10</v>
      </c>
      <c r="GZ347">
        <v>2210</v>
      </c>
      <c r="HA347">
        <v>0</v>
      </c>
      <c r="HB347">
        <v>0</v>
      </c>
      <c r="HC347">
        <v>0</v>
      </c>
      <c r="HD347">
        <v>0</v>
      </c>
      <c r="HE347">
        <v>2</v>
      </c>
      <c r="HF347">
        <v>2</v>
      </c>
      <c r="HG347">
        <v>1</v>
      </c>
      <c r="HH347">
        <v>3</v>
      </c>
      <c r="HI347">
        <v>4</v>
      </c>
      <c r="HJ347">
        <v>4</v>
      </c>
      <c r="HK347">
        <v>0</v>
      </c>
      <c r="HL347">
        <v>4</v>
      </c>
      <c r="HM347">
        <v>5</v>
      </c>
      <c r="HN347">
        <v>0</v>
      </c>
      <c r="HO347">
        <v>0</v>
      </c>
      <c r="HP347">
        <v>0</v>
      </c>
      <c r="HQ347" s="139">
        <v>1</v>
      </c>
      <c r="HR347" s="140">
        <v>0</v>
      </c>
      <c r="HS347" s="140">
        <v>0</v>
      </c>
      <c r="HT347" s="140">
        <v>0</v>
      </c>
      <c r="HU347" s="140">
        <v>0</v>
      </c>
      <c r="HV347" s="139">
        <v>0</v>
      </c>
      <c r="HW347" s="140">
        <v>0</v>
      </c>
      <c r="HX347" s="140">
        <v>0</v>
      </c>
      <c r="HY347" s="140">
        <v>0</v>
      </c>
      <c r="HZ347" s="140">
        <v>0</v>
      </c>
      <c r="IA347" s="139">
        <v>0</v>
      </c>
      <c r="IB347" s="140">
        <v>0</v>
      </c>
      <c r="IC347" s="140">
        <v>0</v>
      </c>
      <c r="ID347" s="140">
        <v>0</v>
      </c>
      <c r="IE347" s="140">
        <v>0</v>
      </c>
      <c r="IF347" s="139">
        <v>5</v>
      </c>
      <c r="IG347" s="140">
        <v>5</v>
      </c>
      <c r="IH347" s="140">
        <v>0</v>
      </c>
      <c r="II347" s="140">
        <v>0</v>
      </c>
      <c r="IJ347" s="140">
        <v>0</v>
      </c>
      <c r="IK347" s="140">
        <v>0</v>
      </c>
      <c r="IL347" s="140">
        <v>0</v>
      </c>
      <c r="IM347" s="140">
        <v>0</v>
      </c>
      <c r="IN347" s="139">
        <v>0</v>
      </c>
      <c r="IO347" s="140">
        <v>0</v>
      </c>
      <c r="IP347" s="140">
        <v>0</v>
      </c>
      <c r="IQ347" s="140">
        <v>0</v>
      </c>
      <c r="IR347" s="141">
        <v>0</v>
      </c>
      <c r="IS347" s="139">
        <v>1</v>
      </c>
      <c r="IT347" s="141">
        <v>1</v>
      </c>
      <c r="IU347" s="141">
        <v>9</v>
      </c>
      <c r="IV347" s="141">
        <v>1</v>
      </c>
      <c r="IW347" s="180">
        <v>10</v>
      </c>
      <c r="IX347" s="182">
        <v>0.1</v>
      </c>
      <c r="IY347" s="182">
        <v>0.1</v>
      </c>
      <c r="IZ347" s="183">
        <v>0</v>
      </c>
      <c r="JA347" s="140">
        <v>0</v>
      </c>
      <c r="JB347" s="140">
        <v>0</v>
      </c>
      <c r="JC347" s="1" t="s">
        <v>427</v>
      </c>
      <c r="JD347" s="1" t="s">
        <v>427</v>
      </c>
      <c r="JE347" s="1" t="s">
        <v>427</v>
      </c>
      <c r="JF347" s="1" t="s">
        <v>427</v>
      </c>
      <c r="JG347" s="1">
        <v>0</v>
      </c>
      <c r="JH347" s="1">
        <v>0</v>
      </c>
      <c r="JI347" s="284"/>
      <c r="JM347" s="261"/>
      <c r="JN347" s="262"/>
      <c r="JO347" s="284"/>
      <c r="JP347" s="284"/>
    </row>
    <row r="348" spans="1:276" x14ac:dyDescent="0.25">
      <c r="A348" s="2">
        <f>IF(OR('Table 1'!$L$2="All Regions",'Table 1'!$L$2=" "), 1,IF('Table 1'!$L$2='DATA TEMPLATE 1617'!L348,1,0))</f>
        <v>1</v>
      </c>
      <c r="B348" s="2">
        <f>IF(OR('Table 1'!$L$3="All Disciplines",'Table 1'!$L$3=" "), 1,IF('Table 1'!$L$3='DATA TEMPLATE 1617'!M348,1,0))</f>
        <v>1</v>
      </c>
      <c r="C348" s="2">
        <f>IF(OR('Table 1'!$L$4="All Organisations",'Table 1'!$L$4=" "), 1,IF('Table 1'!$L$4='DATA TEMPLATE 1617'!N348,1,0))</f>
        <v>1</v>
      </c>
      <c r="D348" s="2">
        <f t="shared" si="13"/>
        <v>3</v>
      </c>
      <c r="E348" s="236">
        <f>IF('Table 2'!$L$2="All Diverse Led",$IZ348,IF('Table 2'!$L$2='DATA TEMPLATE 1617'!JG348,4,0))</f>
        <v>0</v>
      </c>
      <c r="F348" s="236">
        <f>IF('Table 2'!$L$2="All Diverse Led",$IZ348,IF('Table 2'!$L$2='DATA TEMPLATE 1617'!JH348,4,0))</f>
        <v>0</v>
      </c>
      <c r="G348" s="237">
        <f t="shared" si="14"/>
        <v>0</v>
      </c>
      <c r="H348" s="1" t="s">
        <v>471</v>
      </c>
      <c r="I348" s="1">
        <v>0</v>
      </c>
      <c r="J348" s="1" t="b">
        <v>0</v>
      </c>
      <c r="K348" s="284">
        <v>346</v>
      </c>
      <c r="L348" t="s">
        <v>448</v>
      </c>
      <c r="M348" t="s">
        <v>443</v>
      </c>
      <c r="N348" s="323" t="s">
        <v>460</v>
      </c>
      <c r="O348" s="76">
        <v>316619</v>
      </c>
      <c r="P348" s="76">
        <v>439585</v>
      </c>
      <c r="Q348" s="76">
        <v>23676</v>
      </c>
      <c r="R348" s="76">
        <v>273670</v>
      </c>
      <c r="S348" s="76">
        <v>14700</v>
      </c>
      <c r="T348" s="76">
        <v>1068250</v>
      </c>
      <c r="U348">
        <v>625621</v>
      </c>
      <c r="V348">
        <v>90314</v>
      </c>
      <c r="W348">
        <v>0</v>
      </c>
      <c r="X348">
        <v>40920</v>
      </c>
      <c r="Y348">
        <v>15724</v>
      </c>
      <c r="AB348">
        <v>235486</v>
      </c>
      <c r="AC348">
        <v>17961</v>
      </c>
      <c r="AD348">
        <v>1026026</v>
      </c>
      <c r="AE348" s="1">
        <v>59</v>
      </c>
      <c r="AF348" s="1">
        <v>64</v>
      </c>
      <c r="AG348" s="1">
        <v>3867</v>
      </c>
      <c r="AH348" s="1">
        <v>3216</v>
      </c>
      <c r="AI348" s="1">
        <v>0</v>
      </c>
      <c r="AJ348" s="1">
        <v>0</v>
      </c>
      <c r="AK348" s="1">
        <v>0</v>
      </c>
      <c r="AL348" s="1">
        <v>0</v>
      </c>
      <c r="AM348" s="1">
        <v>0</v>
      </c>
      <c r="AN348" s="1">
        <v>0</v>
      </c>
      <c r="AO348" s="1">
        <v>0</v>
      </c>
      <c r="AP348" s="1">
        <v>0</v>
      </c>
      <c r="AQ348" s="1">
        <v>13</v>
      </c>
      <c r="AR348" s="1">
        <v>13</v>
      </c>
      <c r="AS348" s="1">
        <v>1099</v>
      </c>
      <c r="AT348" s="1">
        <v>0</v>
      </c>
      <c r="AU348" s="1">
        <v>0</v>
      </c>
      <c r="AV348" s="1">
        <v>0</v>
      </c>
      <c r="AW348" s="1">
        <v>0</v>
      </c>
      <c r="AX348" s="1">
        <v>0</v>
      </c>
      <c r="AY348" s="1">
        <v>0</v>
      </c>
      <c r="AZ348" s="1">
        <v>0</v>
      </c>
      <c r="BA348" s="1">
        <v>0</v>
      </c>
      <c r="BB348" s="1">
        <v>0</v>
      </c>
      <c r="BC348" s="3">
        <v>0</v>
      </c>
      <c r="BD348" s="3">
        <v>0</v>
      </c>
      <c r="BE348" s="3">
        <v>0</v>
      </c>
      <c r="BF348" s="3">
        <v>0</v>
      </c>
      <c r="BG348" s="241">
        <v>13</v>
      </c>
      <c r="BH348" s="242">
        <v>13</v>
      </c>
      <c r="BI348" s="242">
        <v>1099</v>
      </c>
      <c r="BJ348" s="243">
        <v>0</v>
      </c>
      <c r="BK348">
        <v>6</v>
      </c>
      <c r="BL348">
        <v>185</v>
      </c>
      <c r="BM348">
        <v>0</v>
      </c>
      <c r="BN348">
        <v>3800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s="244">
        <v>0</v>
      </c>
      <c r="CJ348" s="244">
        <v>0</v>
      </c>
      <c r="CK348" s="244">
        <v>0</v>
      </c>
      <c r="CL348" s="244">
        <v>0</v>
      </c>
      <c r="CM348" s="241">
        <v>0</v>
      </c>
      <c r="CN348" s="242">
        <v>0</v>
      </c>
      <c r="CO348" s="242">
        <v>0</v>
      </c>
      <c r="CP348" s="243">
        <v>0</v>
      </c>
      <c r="CQ348" s="1">
        <v>6</v>
      </c>
      <c r="CR348" s="1">
        <v>6</v>
      </c>
      <c r="CS348" s="1">
        <v>584</v>
      </c>
      <c r="CT348" s="1">
        <v>0</v>
      </c>
      <c r="CU348" s="1">
        <v>0</v>
      </c>
      <c r="CV348" s="1">
        <v>0</v>
      </c>
      <c r="CW348" s="1">
        <v>0</v>
      </c>
      <c r="CX348" s="1">
        <v>0</v>
      </c>
      <c r="CY348" s="1">
        <v>0</v>
      </c>
      <c r="CZ348" s="1">
        <v>0</v>
      </c>
      <c r="DA348" s="1">
        <v>0</v>
      </c>
      <c r="DB348" s="1">
        <v>0</v>
      </c>
      <c r="DC348" s="1">
        <v>0</v>
      </c>
      <c r="DD348" s="1">
        <v>0</v>
      </c>
      <c r="DE348" s="1">
        <v>0</v>
      </c>
      <c r="DF348" s="1">
        <v>0</v>
      </c>
      <c r="DG348" s="1">
        <v>0</v>
      </c>
      <c r="DH348" s="1">
        <v>0</v>
      </c>
      <c r="DI348" s="1">
        <v>0</v>
      </c>
      <c r="DJ348" s="1">
        <v>0</v>
      </c>
      <c r="DK348" s="1">
        <v>0</v>
      </c>
      <c r="DL348" s="1">
        <v>0</v>
      </c>
      <c r="DM348" s="1">
        <v>0</v>
      </c>
      <c r="DN348" s="1">
        <v>0</v>
      </c>
      <c r="DO348" s="244">
        <v>0</v>
      </c>
      <c r="DP348" s="244">
        <v>0</v>
      </c>
      <c r="DQ348" s="244">
        <v>0</v>
      </c>
      <c r="DR348" s="244">
        <v>0</v>
      </c>
      <c r="DS348" s="241">
        <v>0</v>
      </c>
      <c r="DT348" s="242">
        <v>0</v>
      </c>
      <c r="DU348" s="242">
        <v>0</v>
      </c>
      <c r="DV348" s="243">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s="244">
        <v>0</v>
      </c>
      <c r="EV348" s="244">
        <v>0</v>
      </c>
      <c r="EW348" s="244">
        <v>0</v>
      </c>
      <c r="EX348" s="244">
        <v>0</v>
      </c>
      <c r="EY348" s="241">
        <v>0</v>
      </c>
      <c r="EZ348" s="242">
        <v>0</v>
      </c>
      <c r="FA348" s="242">
        <v>0</v>
      </c>
      <c r="FB348" s="243">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6</v>
      </c>
      <c r="GX348">
        <v>88</v>
      </c>
      <c r="GY348">
        <v>0</v>
      </c>
      <c r="GZ348">
        <v>0</v>
      </c>
      <c r="HA348">
        <v>0</v>
      </c>
      <c r="HB348">
        <v>0</v>
      </c>
      <c r="HC348">
        <v>0</v>
      </c>
      <c r="HD348">
        <v>0</v>
      </c>
      <c r="HE348">
        <v>0</v>
      </c>
      <c r="HF348">
        <v>0</v>
      </c>
      <c r="HG348">
        <v>0</v>
      </c>
      <c r="HH348">
        <v>0</v>
      </c>
      <c r="HI348">
        <v>0</v>
      </c>
      <c r="HJ348">
        <v>0</v>
      </c>
      <c r="HK348">
        <v>0</v>
      </c>
      <c r="HL348">
        <v>6</v>
      </c>
      <c r="HM348">
        <v>5</v>
      </c>
      <c r="HN348">
        <v>0</v>
      </c>
      <c r="HO348">
        <v>0</v>
      </c>
      <c r="HP348">
        <v>0</v>
      </c>
      <c r="HQ348" s="139">
        <v>5</v>
      </c>
      <c r="HR348" s="140">
        <v>1</v>
      </c>
      <c r="HS348" s="140">
        <v>0</v>
      </c>
      <c r="HT348" s="140">
        <v>0</v>
      </c>
      <c r="HU348" s="140">
        <v>0</v>
      </c>
      <c r="HV348" s="139">
        <v>0</v>
      </c>
      <c r="HW348" s="140">
        <v>0</v>
      </c>
      <c r="HX348" s="140">
        <v>0</v>
      </c>
      <c r="HY348" s="140">
        <v>0</v>
      </c>
      <c r="HZ348" s="140">
        <v>0</v>
      </c>
      <c r="IA348" s="139">
        <v>0</v>
      </c>
      <c r="IB348" s="140">
        <v>0</v>
      </c>
      <c r="IC348" s="140">
        <v>0</v>
      </c>
      <c r="ID348" s="140">
        <v>0</v>
      </c>
      <c r="IE348" s="140">
        <v>0</v>
      </c>
      <c r="IF348" s="139">
        <v>11</v>
      </c>
      <c r="IG348" s="140">
        <v>6</v>
      </c>
      <c r="IH348" s="140">
        <v>0</v>
      </c>
      <c r="II348" s="140">
        <v>0</v>
      </c>
      <c r="IJ348" s="140">
        <v>0</v>
      </c>
      <c r="IK348" s="140">
        <v>2</v>
      </c>
      <c r="IL348" s="140">
        <v>0</v>
      </c>
      <c r="IM348" s="140">
        <v>0</v>
      </c>
      <c r="IN348" s="139">
        <v>2</v>
      </c>
      <c r="IO348" s="140">
        <v>0</v>
      </c>
      <c r="IP348" s="140">
        <v>0</v>
      </c>
      <c r="IQ348" s="140">
        <v>0</v>
      </c>
      <c r="IR348" s="141">
        <v>0</v>
      </c>
      <c r="IS348" s="139">
        <v>0</v>
      </c>
      <c r="IT348" s="141">
        <v>2</v>
      </c>
      <c r="IU348" s="141">
        <v>11</v>
      </c>
      <c r="IV348" s="141">
        <v>6</v>
      </c>
      <c r="IW348" s="180">
        <v>17</v>
      </c>
      <c r="IX348" s="182">
        <v>0.23529411764705882</v>
      </c>
      <c r="IY348" s="182">
        <v>0</v>
      </c>
      <c r="IZ348" s="183">
        <v>0</v>
      </c>
      <c r="JA348" s="140">
        <v>0</v>
      </c>
      <c r="JB348" s="140">
        <v>0</v>
      </c>
      <c r="JC348" s="1" t="s">
        <v>427</v>
      </c>
      <c r="JD348" s="1" t="s">
        <v>427</v>
      </c>
      <c r="JE348" s="1" t="s">
        <v>427</v>
      </c>
      <c r="JF348" s="1" t="s">
        <v>427</v>
      </c>
      <c r="JG348" s="1">
        <v>0</v>
      </c>
      <c r="JH348" s="1">
        <v>0</v>
      </c>
      <c r="JI348" s="284"/>
      <c r="JM348" s="261"/>
      <c r="JN348" s="262"/>
      <c r="JO348" s="284"/>
      <c r="JP348" s="284"/>
    </row>
    <row r="349" spans="1:276" x14ac:dyDescent="0.25">
      <c r="A349" s="2">
        <f>IF(OR('Table 1'!$L$2="All Regions",'Table 1'!$L$2=" "), 1,IF('Table 1'!$L$2='DATA TEMPLATE 1617'!L349,1,0))</f>
        <v>1</v>
      </c>
      <c r="B349" s="2">
        <f>IF(OR('Table 1'!$L$3="All Disciplines",'Table 1'!$L$3=" "), 1,IF('Table 1'!$L$3='DATA TEMPLATE 1617'!M349,1,0))</f>
        <v>1</v>
      </c>
      <c r="C349" s="2">
        <f>IF(OR('Table 1'!$L$4="All Organisations",'Table 1'!$L$4=" "), 1,IF('Table 1'!$L$4='DATA TEMPLATE 1617'!N349,1,0))</f>
        <v>1</v>
      </c>
      <c r="D349" s="2">
        <f t="shared" si="13"/>
        <v>3</v>
      </c>
      <c r="E349" s="236">
        <f>IF('Table 2'!$L$2="All Diverse Led",$IZ349,IF('Table 2'!$L$2='DATA TEMPLATE 1617'!JG349,4,0))</f>
        <v>0</v>
      </c>
      <c r="F349" s="236">
        <f>IF('Table 2'!$L$2="All Diverse Led",$IZ349,IF('Table 2'!$L$2='DATA TEMPLATE 1617'!JH349,4,0))</f>
        <v>0</v>
      </c>
      <c r="G349" s="237">
        <f t="shared" si="14"/>
        <v>0</v>
      </c>
      <c r="H349" s="1" t="s">
        <v>471</v>
      </c>
      <c r="I349" s="1">
        <v>0</v>
      </c>
      <c r="J349" s="1" t="b">
        <v>0</v>
      </c>
      <c r="K349" s="284">
        <v>347</v>
      </c>
      <c r="L349" t="s">
        <v>448</v>
      </c>
      <c r="M349" t="s">
        <v>440</v>
      </c>
      <c r="N349" s="323" t="s">
        <v>458</v>
      </c>
      <c r="O349" s="76">
        <v>123395</v>
      </c>
      <c r="P349" s="76">
        <v>92948</v>
      </c>
      <c r="Q349" s="76">
        <v>20244</v>
      </c>
      <c r="R349" s="76">
        <v>9731</v>
      </c>
      <c r="S349" s="76">
        <v>0</v>
      </c>
      <c r="T349" s="76">
        <v>246318</v>
      </c>
      <c r="U349">
        <v>0</v>
      </c>
      <c r="V349">
        <v>16751</v>
      </c>
      <c r="W349">
        <v>193766</v>
      </c>
      <c r="X349">
        <v>616</v>
      </c>
      <c r="Y349">
        <v>7401</v>
      </c>
      <c r="AB349">
        <v>16566</v>
      </c>
      <c r="AC349">
        <v>8713</v>
      </c>
      <c r="AD349">
        <v>243813</v>
      </c>
      <c r="AE349" s="1">
        <v>10</v>
      </c>
      <c r="AF349" s="1">
        <v>10</v>
      </c>
      <c r="AG349" s="1">
        <v>354</v>
      </c>
      <c r="AH349" s="1">
        <v>600</v>
      </c>
      <c r="AI349" s="1">
        <v>0</v>
      </c>
      <c r="AJ349" s="1">
        <v>0</v>
      </c>
      <c r="AK349" s="1">
        <v>0</v>
      </c>
      <c r="AL349" s="1">
        <v>0</v>
      </c>
      <c r="AM349" s="1">
        <v>0</v>
      </c>
      <c r="AN349" s="1">
        <v>0</v>
      </c>
      <c r="AO349" s="1">
        <v>0</v>
      </c>
      <c r="AP349" s="1">
        <v>0</v>
      </c>
      <c r="AQ349" s="1">
        <v>8</v>
      </c>
      <c r="AR349" s="1">
        <v>8</v>
      </c>
      <c r="AS349" s="1">
        <v>148</v>
      </c>
      <c r="AT349" s="1">
        <v>600</v>
      </c>
      <c r="AU349" s="1">
        <v>0</v>
      </c>
      <c r="AV349" s="1">
        <v>0</v>
      </c>
      <c r="AW349" s="1">
        <v>0</v>
      </c>
      <c r="AX349" s="1">
        <v>0</v>
      </c>
      <c r="AY349" s="1">
        <v>0</v>
      </c>
      <c r="AZ349" s="1">
        <v>0</v>
      </c>
      <c r="BA349" s="1">
        <v>0</v>
      </c>
      <c r="BB349" s="1">
        <v>0</v>
      </c>
      <c r="BC349" s="3">
        <v>0</v>
      </c>
      <c r="BD349" s="3">
        <v>0</v>
      </c>
      <c r="BE349" s="3">
        <v>0</v>
      </c>
      <c r="BF349" s="3">
        <v>0</v>
      </c>
      <c r="BG349" s="241">
        <v>8</v>
      </c>
      <c r="BH349" s="242">
        <v>8</v>
      </c>
      <c r="BI349" s="242">
        <v>148</v>
      </c>
      <c r="BJ349" s="243">
        <v>600</v>
      </c>
      <c r="BK349">
        <v>8</v>
      </c>
      <c r="BL349">
        <v>302</v>
      </c>
      <c r="BM349">
        <v>267</v>
      </c>
      <c r="BN349">
        <v>300</v>
      </c>
      <c r="BO349">
        <v>0</v>
      </c>
      <c r="BP349">
        <v>0</v>
      </c>
      <c r="BQ349">
        <v>0</v>
      </c>
      <c r="BR349">
        <v>0</v>
      </c>
      <c r="BS349">
        <v>0</v>
      </c>
      <c r="BT349">
        <v>0</v>
      </c>
      <c r="BU349">
        <v>0</v>
      </c>
      <c r="BV349">
        <v>0</v>
      </c>
      <c r="BW349">
        <v>2</v>
      </c>
      <c r="BX349">
        <v>64</v>
      </c>
      <c r="BY349">
        <v>97</v>
      </c>
      <c r="BZ349">
        <v>100</v>
      </c>
      <c r="CA349">
        <v>0</v>
      </c>
      <c r="CB349">
        <v>0</v>
      </c>
      <c r="CC349">
        <v>0</v>
      </c>
      <c r="CD349">
        <v>0</v>
      </c>
      <c r="CE349">
        <v>0</v>
      </c>
      <c r="CF349">
        <v>0</v>
      </c>
      <c r="CG349">
        <v>0</v>
      </c>
      <c r="CH349">
        <v>0</v>
      </c>
      <c r="CI349" s="244">
        <v>0</v>
      </c>
      <c r="CJ349" s="244">
        <v>0</v>
      </c>
      <c r="CK349" s="244">
        <v>0</v>
      </c>
      <c r="CL349" s="244">
        <v>0</v>
      </c>
      <c r="CM349" s="241">
        <v>2</v>
      </c>
      <c r="CN349" s="242">
        <v>64</v>
      </c>
      <c r="CO349" s="242">
        <v>97</v>
      </c>
      <c r="CP349" s="243">
        <v>100</v>
      </c>
      <c r="CQ349" s="1">
        <v>2</v>
      </c>
      <c r="CR349" s="1">
        <v>2</v>
      </c>
      <c r="CS349" s="1">
        <v>70</v>
      </c>
      <c r="CT349" s="1">
        <v>0</v>
      </c>
      <c r="CU349" s="1">
        <v>0</v>
      </c>
      <c r="CV349" s="1">
        <v>0</v>
      </c>
      <c r="CW349" s="1">
        <v>0</v>
      </c>
      <c r="CX349" s="1">
        <v>0</v>
      </c>
      <c r="CY349" s="1">
        <v>0</v>
      </c>
      <c r="CZ349" s="1">
        <v>0</v>
      </c>
      <c r="DA349" s="1">
        <v>0</v>
      </c>
      <c r="DB349" s="1">
        <v>0</v>
      </c>
      <c r="DC349" s="1">
        <v>1</v>
      </c>
      <c r="DD349" s="1">
        <v>1</v>
      </c>
      <c r="DE349" s="1">
        <v>20</v>
      </c>
      <c r="DF349" s="1">
        <v>0</v>
      </c>
      <c r="DG349" s="1">
        <v>0</v>
      </c>
      <c r="DH349" s="1">
        <v>0</v>
      </c>
      <c r="DI349" s="1">
        <v>0</v>
      </c>
      <c r="DJ349" s="1">
        <v>0</v>
      </c>
      <c r="DK349" s="1">
        <v>0</v>
      </c>
      <c r="DL349" s="1">
        <v>0</v>
      </c>
      <c r="DM349" s="1">
        <v>0</v>
      </c>
      <c r="DN349" s="1">
        <v>0</v>
      </c>
      <c r="DO349" s="244">
        <v>0</v>
      </c>
      <c r="DP349" s="244">
        <v>0</v>
      </c>
      <c r="DQ349" s="244">
        <v>0</v>
      </c>
      <c r="DR349" s="244">
        <v>0</v>
      </c>
      <c r="DS349" s="241">
        <v>1</v>
      </c>
      <c r="DT349" s="242">
        <v>1</v>
      </c>
      <c r="DU349" s="242">
        <v>20</v>
      </c>
      <c r="DV349" s="243">
        <v>0</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s="244">
        <v>0</v>
      </c>
      <c r="EV349" s="244">
        <v>0</v>
      </c>
      <c r="EW349" s="244">
        <v>0</v>
      </c>
      <c r="EX349" s="244">
        <v>0</v>
      </c>
      <c r="EY349" s="241">
        <v>0</v>
      </c>
      <c r="EZ349" s="242">
        <v>0</v>
      </c>
      <c r="FA349" s="242">
        <v>0</v>
      </c>
      <c r="FB349" s="243">
        <v>0</v>
      </c>
      <c r="FC349">
        <v>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0</v>
      </c>
      <c r="GO349">
        <v>0</v>
      </c>
      <c r="GP349">
        <v>0</v>
      </c>
      <c r="GQ349">
        <v>0</v>
      </c>
      <c r="GR349">
        <v>0</v>
      </c>
      <c r="GS349">
        <v>0</v>
      </c>
      <c r="GT349">
        <v>0</v>
      </c>
      <c r="GU349">
        <v>0</v>
      </c>
      <c r="GV349">
        <v>0</v>
      </c>
      <c r="GW349">
        <v>0</v>
      </c>
      <c r="GX349">
        <v>0</v>
      </c>
      <c r="GY349">
        <v>0</v>
      </c>
      <c r="GZ349">
        <v>0</v>
      </c>
      <c r="HA349">
        <v>0</v>
      </c>
      <c r="HB349">
        <v>0</v>
      </c>
      <c r="HC349">
        <v>0</v>
      </c>
      <c r="HD349">
        <v>0</v>
      </c>
      <c r="HE349">
        <v>0</v>
      </c>
      <c r="HF349">
        <v>0</v>
      </c>
      <c r="HG349">
        <v>0</v>
      </c>
      <c r="HH349">
        <v>0</v>
      </c>
      <c r="HI349">
        <v>0</v>
      </c>
      <c r="HJ349">
        <v>0</v>
      </c>
      <c r="HK349">
        <v>0</v>
      </c>
      <c r="HL349">
        <v>7</v>
      </c>
      <c r="HM349">
        <v>2</v>
      </c>
      <c r="HN349">
        <v>0</v>
      </c>
      <c r="HO349">
        <v>0</v>
      </c>
      <c r="HP349">
        <v>0</v>
      </c>
      <c r="HQ349" s="139">
        <v>2</v>
      </c>
      <c r="HR349" s="140">
        <v>0</v>
      </c>
      <c r="HS349" s="140">
        <v>0</v>
      </c>
      <c r="HT349" s="140">
        <v>0</v>
      </c>
      <c r="HU349" s="140">
        <v>0</v>
      </c>
      <c r="HV349" s="139">
        <v>0</v>
      </c>
      <c r="HW349" s="140">
        <v>0</v>
      </c>
      <c r="HX349" s="140">
        <v>0</v>
      </c>
      <c r="HY349" s="140">
        <v>0</v>
      </c>
      <c r="HZ349" s="140">
        <v>0</v>
      </c>
      <c r="IA349" s="139">
        <v>0</v>
      </c>
      <c r="IB349" s="140">
        <v>0</v>
      </c>
      <c r="IC349" s="140">
        <v>0</v>
      </c>
      <c r="ID349" s="140">
        <v>0</v>
      </c>
      <c r="IE349" s="140">
        <v>0</v>
      </c>
      <c r="IF349" s="139">
        <v>9</v>
      </c>
      <c r="IG349" s="140">
        <v>2</v>
      </c>
      <c r="IH349" s="140">
        <v>0</v>
      </c>
      <c r="II349" s="140">
        <v>0</v>
      </c>
      <c r="IJ349" s="140">
        <v>0</v>
      </c>
      <c r="IK349" s="140">
        <v>0</v>
      </c>
      <c r="IL349" s="140">
        <v>0</v>
      </c>
      <c r="IM349" s="140">
        <v>0</v>
      </c>
      <c r="IN349" s="139">
        <v>0</v>
      </c>
      <c r="IO349" s="140">
        <v>0</v>
      </c>
      <c r="IP349" s="140">
        <v>0</v>
      </c>
      <c r="IQ349" s="140">
        <v>0</v>
      </c>
      <c r="IR349" s="141">
        <v>0</v>
      </c>
      <c r="IS349" s="139">
        <v>1</v>
      </c>
      <c r="IT349" s="141">
        <v>0</v>
      </c>
      <c r="IU349" s="141">
        <v>9</v>
      </c>
      <c r="IV349" s="141">
        <v>2</v>
      </c>
      <c r="IW349" s="180">
        <v>11</v>
      </c>
      <c r="IX349" s="182">
        <v>0</v>
      </c>
      <c r="IY349" s="182">
        <v>9.0909090909090912E-2</v>
      </c>
      <c r="IZ349" s="183">
        <v>0</v>
      </c>
      <c r="JA349" s="140">
        <v>0</v>
      </c>
      <c r="JB349" s="140">
        <v>0</v>
      </c>
      <c r="JC349" s="1" t="s">
        <v>427</v>
      </c>
      <c r="JD349" s="1" t="s">
        <v>427</v>
      </c>
      <c r="JE349" s="1" t="s">
        <v>427</v>
      </c>
      <c r="JF349" s="1" t="s">
        <v>427</v>
      </c>
      <c r="JG349" s="1">
        <v>0</v>
      </c>
      <c r="JH349" s="1">
        <v>0</v>
      </c>
      <c r="JI349" s="284"/>
      <c r="JM349" s="261"/>
      <c r="JN349" s="262"/>
      <c r="JO349" s="284"/>
      <c r="JP349" s="284"/>
    </row>
    <row r="350" spans="1:276" x14ac:dyDescent="0.25">
      <c r="A350" s="2">
        <f>IF(OR('Table 1'!$L$2="All Regions",'Table 1'!$L$2=" "), 1,IF('Table 1'!$L$2='DATA TEMPLATE 1617'!L350,1,0))</f>
        <v>1</v>
      </c>
      <c r="B350" s="2">
        <f>IF(OR('Table 1'!$L$3="All Disciplines",'Table 1'!$L$3=" "), 1,IF('Table 1'!$L$3='DATA TEMPLATE 1617'!M350,1,0))</f>
        <v>1</v>
      </c>
      <c r="C350" s="2">
        <f>IF(OR('Table 1'!$L$4="All Organisations",'Table 1'!$L$4=" "), 1,IF('Table 1'!$L$4='DATA TEMPLATE 1617'!N350,1,0))</f>
        <v>1</v>
      </c>
      <c r="D350" s="2">
        <f t="shared" si="13"/>
        <v>3</v>
      </c>
      <c r="E350" s="236">
        <f>IF('Table 2'!$L$2="All Diverse Led",$IZ350,IF('Table 2'!$L$2='DATA TEMPLATE 1617'!JG350,4,0))</f>
        <v>0</v>
      </c>
      <c r="F350" s="236">
        <f>IF('Table 2'!$L$2="All Diverse Led",$IZ350,IF('Table 2'!$L$2='DATA TEMPLATE 1617'!JH350,4,0))</f>
        <v>0</v>
      </c>
      <c r="G350" s="237">
        <f t="shared" si="14"/>
        <v>0</v>
      </c>
      <c r="H350" s="1" t="s">
        <v>471</v>
      </c>
      <c r="I350" s="1">
        <v>0</v>
      </c>
      <c r="J350" s="1" t="b">
        <v>0</v>
      </c>
      <c r="K350" s="284">
        <v>348</v>
      </c>
      <c r="L350" t="s">
        <v>448</v>
      </c>
      <c r="M350" t="s">
        <v>440</v>
      </c>
      <c r="N350" s="323" t="s">
        <v>460</v>
      </c>
      <c r="O350" s="76">
        <v>328851</v>
      </c>
      <c r="P350" s="76">
        <v>259248</v>
      </c>
      <c r="Q350" s="76">
        <v>52162</v>
      </c>
      <c r="R350" s="76">
        <v>0</v>
      </c>
      <c r="S350" s="76">
        <v>0</v>
      </c>
      <c r="T350" s="76">
        <v>640261</v>
      </c>
      <c r="U350">
        <v>481310</v>
      </c>
      <c r="V350">
        <v>61826</v>
      </c>
      <c r="W350">
        <v>0</v>
      </c>
      <c r="X350">
        <v>956</v>
      </c>
      <c r="Y350">
        <v>7276</v>
      </c>
      <c r="AB350">
        <v>172278</v>
      </c>
      <c r="AC350">
        <v>31338</v>
      </c>
      <c r="AD350">
        <v>754984</v>
      </c>
      <c r="AE350" s="1">
        <v>160</v>
      </c>
      <c r="AF350" s="1">
        <v>151</v>
      </c>
      <c r="AG350" s="1">
        <v>15051</v>
      </c>
      <c r="AH350" s="1">
        <v>9177</v>
      </c>
      <c r="AI350" s="1">
        <v>0</v>
      </c>
      <c r="AJ350" s="1">
        <v>0</v>
      </c>
      <c r="AK350" s="1">
        <v>0</v>
      </c>
      <c r="AL350" s="1">
        <v>0</v>
      </c>
      <c r="AM350" s="1">
        <v>0</v>
      </c>
      <c r="AN350" s="1">
        <v>0</v>
      </c>
      <c r="AO350" s="1">
        <v>0</v>
      </c>
      <c r="AP350" s="1">
        <v>0</v>
      </c>
      <c r="AQ350" s="1">
        <v>14</v>
      </c>
      <c r="AR350" s="1">
        <v>14</v>
      </c>
      <c r="AS350" s="1">
        <v>793</v>
      </c>
      <c r="AT350" s="1">
        <v>3000</v>
      </c>
      <c r="AU350" s="1">
        <v>0</v>
      </c>
      <c r="AV350" s="1">
        <v>0</v>
      </c>
      <c r="AW350" s="1">
        <v>0</v>
      </c>
      <c r="AX350" s="1">
        <v>0</v>
      </c>
      <c r="AY350" s="1">
        <v>0</v>
      </c>
      <c r="AZ350" s="1">
        <v>0</v>
      </c>
      <c r="BA350" s="1">
        <v>0</v>
      </c>
      <c r="BB350" s="1">
        <v>0</v>
      </c>
      <c r="BC350" s="3">
        <v>0</v>
      </c>
      <c r="BD350" s="3">
        <v>0</v>
      </c>
      <c r="BE350" s="3">
        <v>0</v>
      </c>
      <c r="BF350" s="3">
        <v>0</v>
      </c>
      <c r="BG350" s="241">
        <v>14</v>
      </c>
      <c r="BH350" s="242">
        <v>14</v>
      </c>
      <c r="BI350" s="242">
        <v>793</v>
      </c>
      <c r="BJ350" s="243">
        <v>3000</v>
      </c>
      <c r="BK350">
        <v>8</v>
      </c>
      <c r="BL350">
        <v>261</v>
      </c>
      <c r="BM350">
        <v>15051</v>
      </c>
      <c r="BN350">
        <v>9396</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s="244">
        <v>0</v>
      </c>
      <c r="CJ350" s="244">
        <v>0</v>
      </c>
      <c r="CK350" s="244">
        <v>0</v>
      </c>
      <c r="CL350" s="244">
        <v>0</v>
      </c>
      <c r="CM350" s="241">
        <v>0</v>
      </c>
      <c r="CN350" s="242">
        <v>0</v>
      </c>
      <c r="CO350" s="242">
        <v>0</v>
      </c>
      <c r="CP350" s="243">
        <v>0</v>
      </c>
      <c r="CQ350" s="1">
        <v>45</v>
      </c>
      <c r="CR350" s="1">
        <v>41</v>
      </c>
      <c r="CS350" s="1">
        <v>1802</v>
      </c>
      <c r="CT350" s="1">
        <v>330</v>
      </c>
      <c r="CU350" s="1">
        <v>0</v>
      </c>
      <c r="CV350" s="1">
        <v>0</v>
      </c>
      <c r="CW350" s="1">
        <v>0</v>
      </c>
      <c r="CX350" s="1">
        <v>0</v>
      </c>
      <c r="CY350" s="1">
        <v>0</v>
      </c>
      <c r="CZ350" s="1">
        <v>0</v>
      </c>
      <c r="DA350" s="1">
        <v>0</v>
      </c>
      <c r="DB350" s="1">
        <v>0</v>
      </c>
      <c r="DC350" s="1">
        <v>10</v>
      </c>
      <c r="DD350" s="1">
        <v>10</v>
      </c>
      <c r="DE350" s="1">
        <v>245</v>
      </c>
      <c r="DF350" s="1">
        <v>200</v>
      </c>
      <c r="DG350" s="1">
        <v>0</v>
      </c>
      <c r="DH350" s="1">
        <v>0</v>
      </c>
      <c r="DI350" s="1">
        <v>0</v>
      </c>
      <c r="DJ350" s="1">
        <v>0</v>
      </c>
      <c r="DK350" s="1">
        <v>0</v>
      </c>
      <c r="DL350" s="1">
        <v>0</v>
      </c>
      <c r="DM350" s="1">
        <v>0</v>
      </c>
      <c r="DN350" s="1">
        <v>0</v>
      </c>
      <c r="DO350" s="244">
        <v>0</v>
      </c>
      <c r="DP350" s="244">
        <v>0</v>
      </c>
      <c r="DQ350" s="244">
        <v>0</v>
      </c>
      <c r="DR350" s="244">
        <v>0</v>
      </c>
      <c r="DS350" s="241">
        <v>10</v>
      </c>
      <c r="DT350" s="242">
        <v>10</v>
      </c>
      <c r="DU350" s="242">
        <v>245</v>
      </c>
      <c r="DV350" s="243">
        <v>200</v>
      </c>
      <c r="DW350">
        <v>1</v>
      </c>
      <c r="DX350">
        <v>16</v>
      </c>
      <c r="DY350">
        <v>2960</v>
      </c>
      <c r="DZ350">
        <v>0</v>
      </c>
      <c r="EA350">
        <v>0</v>
      </c>
      <c r="EB350">
        <v>0</v>
      </c>
      <c r="EC350">
        <v>0</v>
      </c>
      <c r="ED350">
        <v>0</v>
      </c>
      <c r="EE350">
        <v>0</v>
      </c>
      <c r="EF350">
        <v>0</v>
      </c>
      <c r="EG350">
        <v>0</v>
      </c>
      <c r="EH350">
        <v>0</v>
      </c>
      <c r="EI350">
        <v>1</v>
      </c>
      <c r="EJ350">
        <v>1</v>
      </c>
      <c r="EK350">
        <v>47</v>
      </c>
      <c r="EL350">
        <v>0</v>
      </c>
      <c r="EM350">
        <v>0</v>
      </c>
      <c r="EN350">
        <v>0</v>
      </c>
      <c r="EO350">
        <v>0</v>
      </c>
      <c r="EP350">
        <v>0</v>
      </c>
      <c r="EQ350">
        <v>0</v>
      </c>
      <c r="ER350">
        <v>0</v>
      </c>
      <c r="ES350">
        <v>0</v>
      </c>
      <c r="ET350">
        <v>0</v>
      </c>
      <c r="EU350" s="244">
        <v>0</v>
      </c>
      <c r="EV350" s="244">
        <v>0</v>
      </c>
      <c r="EW350" s="244">
        <v>0</v>
      </c>
      <c r="EX350" s="244">
        <v>0</v>
      </c>
      <c r="EY350" s="241">
        <v>1</v>
      </c>
      <c r="EZ350" s="242">
        <v>1</v>
      </c>
      <c r="FA350" s="242">
        <v>47</v>
      </c>
      <c r="FB350" s="243">
        <v>0</v>
      </c>
      <c r="FC350">
        <v>1</v>
      </c>
      <c r="FD350">
        <v>7700000</v>
      </c>
      <c r="FE350">
        <v>0</v>
      </c>
      <c r="FF350">
        <v>12</v>
      </c>
      <c r="FG350">
        <v>120</v>
      </c>
      <c r="FH350">
        <v>720</v>
      </c>
      <c r="FI350">
        <v>0</v>
      </c>
      <c r="FJ350">
        <v>0</v>
      </c>
      <c r="FK350">
        <v>17</v>
      </c>
      <c r="FL350">
        <v>960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9</v>
      </c>
      <c r="GN350">
        <v>491</v>
      </c>
      <c r="GO350">
        <v>14</v>
      </c>
      <c r="GP350">
        <v>1829</v>
      </c>
      <c r="GQ350">
        <v>3</v>
      </c>
      <c r="GR350">
        <v>30</v>
      </c>
      <c r="GS350">
        <v>0</v>
      </c>
      <c r="GT350">
        <v>2320</v>
      </c>
      <c r="GU350">
        <v>0</v>
      </c>
      <c r="GV350">
        <v>30</v>
      </c>
      <c r="GW350">
        <v>3</v>
      </c>
      <c r="GX350">
        <v>30</v>
      </c>
      <c r="GY350">
        <v>0</v>
      </c>
      <c r="GZ350">
        <v>0</v>
      </c>
      <c r="HA350">
        <v>0</v>
      </c>
      <c r="HB350">
        <v>0</v>
      </c>
      <c r="HC350">
        <v>0</v>
      </c>
      <c r="HD350">
        <v>0</v>
      </c>
      <c r="HE350">
        <v>0</v>
      </c>
      <c r="HF350">
        <v>0</v>
      </c>
      <c r="HG350">
        <v>0</v>
      </c>
      <c r="HH350">
        <v>0</v>
      </c>
      <c r="HI350">
        <v>3</v>
      </c>
      <c r="HJ350">
        <v>0</v>
      </c>
      <c r="HK350">
        <v>0</v>
      </c>
      <c r="HL350">
        <v>6</v>
      </c>
      <c r="HM350">
        <v>3</v>
      </c>
      <c r="HN350">
        <v>0</v>
      </c>
      <c r="HO350">
        <v>0</v>
      </c>
      <c r="HP350">
        <v>0</v>
      </c>
      <c r="HQ350" s="139">
        <v>4</v>
      </c>
      <c r="HR350" s="140">
        <v>1</v>
      </c>
      <c r="HS350" s="140">
        <v>0</v>
      </c>
      <c r="HT350" s="140">
        <v>0</v>
      </c>
      <c r="HU350" s="140">
        <v>0</v>
      </c>
      <c r="HV350" s="139">
        <v>0</v>
      </c>
      <c r="HW350" s="140">
        <v>0</v>
      </c>
      <c r="HX350" s="140">
        <v>0</v>
      </c>
      <c r="HY350" s="140">
        <v>0</v>
      </c>
      <c r="HZ350" s="140">
        <v>0</v>
      </c>
      <c r="IA350" s="139">
        <v>0</v>
      </c>
      <c r="IB350" s="140">
        <v>0</v>
      </c>
      <c r="IC350" s="140">
        <v>0</v>
      </c>
      <c r="ID350" s="140">
        <v>0</v>
      </c>
      <c r="IE350" s="140">
        <v>0</v>
      </c>
      <c r="IF350" s="139">
        <v>10</v>
      </c>
      <c r="IG350" s="140">
        <v>4</v>
      </c>
      <c r="IH350" s="140">
        <v>0</v>
      </c>
      <c r="II350" s="140">
        <v>0</v>
      </c>
      <c r="IJ350" s="140">
        <v>0</v>
      </c>
      <c r="IK350" s="140">
        <v>1</v>
      </c>
      <c r="IL350" s="140">
        <v>0</v>
      </c>
      <c r="IM350" s="140">
        <v>0</v>
      </c>
      <c r="IN350" s="139">
        <v>1</v>
      </c>
      <c r="IO350" s="140">
        <v>1</v>
      </c>
      <c r="IP350" s="140">
        <v>0</v>
      </c>
      <c r="IQ350" s="140">
        <v>0</v>
      </c>
      <c r="IR350" s="141">
        <v>1</v>
      </c>
      <c r="IS350" s="139">
        <v>1</v>
      </c>
      <c r="IT350" s="141">
        <v>0</v>
      </c>
      <c r="IU350" s="141">
        <v>9</v>
      </c>
      <c r="IV350" s="141">
        <v>5</v>
      </c>
      <c r="IW350" s="180">
        <v>14</v>
      </c>
      <c r="IX350" s="182">
        <v>7.1428571428571425E-2</v>
      </c>
      <c r="IY350" s="182">
        <v>0.14285714285714285</v>
      </c>
      <c r="IZ350" s="183">
        <v>0</v>
      </c>
      <c r="JA350" s="140">
        <v>0</v>
      </c>
      <c r="JB350" s="140">
        <v>0</v>
      </c>
      <c r="JC350" s="1" t="s">
        <v>427</v>
      </c>
      <c r="JD350" s="1" t="s">
        <v>427</v>
      </c>
      <c r="JE350" s="1" t="s">
        <v>427</v>
      </c>
      <c r="JF350" s="1" t="s">
        <v>427</v>
      </c>
      <c r="JG350" s="1">
        <v>0</v>
      </c>
      <c r="JH350" s="1">
        <v>0</v>
      </c>
      <c r="JI350" s="284"/>
      <c r="JM350" s="261"/>
      <c r="JN350" s="262"/>
      <c r="JO350" s="284"/>
      <c r="JP350" s="284"/>
    </row>
    <row r="351" spans="1:276" x14ac:dyDescent="0.25">
      <c r="A351" s="2">
        <f>IF(OR('Table 1'!$L$2="All Regions",'Table 1'!$L$2=" "), 1,IF('Table 1'!$L$2='DATA TEMPLATE 1617'!L351,1,0))</f>
        <v>1</v>
      </c>
      <c r="B351" s="2">
        <f>IF(OR('Table 1'!$L$3="All Disciplines",'Table 1'!$L$3=" "), 1,IF('Table 1'!$L$3='DATA TEMPLATE 1617'!M351,1,0))</f>
        <v>1</v>
      </c>
      <c r="C351" s="2">
        <f>IF(OR('Table 1'!$L$4="All Organisations",'Table 1'!$L$4=" "), 1,IF('Table 1'!$L$4='DATA TEMPLATE 1617'!N351,1,0))</f>
        <v>1</v>
      </c>
      <c r="D351" s="2">
        <f t="shared" si="13"/>
        <v>3</v>
      </c>
      <c r="E351" s="236">
        <f>IF('Table 2'!$L$2="All Diverse Led",$IZ351,IF('Table 2'!$L$2='DATA TEMPLATE 1617'!JG351,4,0))</f>
        <v>0</v>
      </c>
      <c r="F351" s="236">
        <f>IF('Table 2'!$L$2="All Diverse Led",$IZ351,IF('Table 2'!$L$2='DATA TEMPLATE 1617'!JH351,4,0))</f>
        <v>0</v>
      </c>
      <c r="G351" s="237">
        <f t="shared" si="14"/>
        <v>0</v>
      </c>
      <c r="H351" s="1" t="s">
        <v>471</v>
      </c>
      <c r="I351" s="1">
        <v>0</v>
      </c>
      <c r="J351" s="1" t="b">
        <v>0</v>
      </c>
      <c r="K351" s="284">
        <v>349</v>
      </c>
      <c r="L351" t="s">
        <v>448</v>
      </c>
      <c r="M351" t="s">
        <v>440</v>
      </c>
      <c r="N351" s="323" t="s">
        <v>460</v>
      </c>
      <c r="O351" s="76">
        <v>3326204</v>
      </c>
      <c r="P351" s="76">
        <v>848919</v>
      </c>
      <c r="Q351" s="76">
        <v>113130</v>
      </c>
      <c r="R351" s="76">
        <v>167460</v>
      </c>
      <c r="S351" s="76">
        <v>798887</v>
      </c>
      <c r="T351" s="76">
        <v>5254600</v>
      </c>
      <c r="U351">
        <v>2168368</v>
      </c>
      <c r="V351">
        <v>223054</v>
      </c>
      <c r="W351">
        <v>198299</v>
      </c>
      <c r="X351">
        <v>1302482</v>
      </c>
      <c r="Y351">
        <v>72230</v>
      </c>
      <c r="AB351">
        <v>768947</v>
      </c>
      <c r="AC351">
        <v>347236</v>
      </c>
      <c r="AD351">
        <v>5080616</v>
      </c>
      <c r="AE351" s="1">
        <v>38</v>
      </c>
      <c r="AF351" s="1">
        <v>38</v>
      </c>
      <c r="AG351" s="1">
        <v>50</v>
      </c>
      <c r="AH351" s="1">
        <v>849</v>
      </c>
      <c r="AI351" s="1">
        <v>0</v>
      </c>
      <c r="AJ351" s="1">
        <v>0</v>
      </c>
      <c r="AK351" s="1">
        <v>0</v>
      </c>
      <c r="AL351" s="1">
        <v>0</v>
      </c>
      <c r="AM351" s="1">
        <v>0</v>
      </c>
      <c r="AN351" s="1">
        <v>0</v>
      </c>
      <c r="AO351" s="1">
        <v>0</v>
      </c>
      <c r="AP351" s="1">
        <v>0</v>
      </c>
      <c r="AQ351" s="1">
        <v>0</v>
      </c>
      <c r="AR351" s="1">
        <v>0</v>
      </c>
      <c r="AS351" s="1">
        <v>0</v>
      </c>
      <c r="AT351" s="1">
        <v>0</v>
      </c>
      <c r="AU351" s="1">
        <v>0</v>
      </c>
      <c r="AV351" s="1">
        <v>0</v>
      </c>
      <c r="AW351" s="1">
        <v>0</v>
      </c>
      <c r="AX351" s="1">
        <v>0</v>
      </c>
      <c r="AY351" s="1">
        <v>0</v>
      </c>
      <c r="AZ351" s="1">
        <v>0</v>
      </c>
      <c r="BA351" s="1">
        <v>0</v>
      </c>
      <c r="BB351" s="1">
        <v>0</v>
      </c>
      <c r="BC351" s="3">
        <v>0</v>
      </c>
      <c r="BD351" s="3">
        <v>0</v>
      </c>
      <c r="BE351" s="3">
        <v>0</v>
      </c>
      <c r="BF351" s="3">
        <v>0</v>
      </c>
      <c r="BG351" s="241">
        <v>0</v>
      </c>
      <c r="BH351" s="242">
        <v>0</v>
      </c>
      <c r="BI351" s="242">
        <v>0</v>
      </c>
      <c r="BJ351" s="243">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s="244">
        <v>0</v>
      </c>
      <c r="CJ351" s="244">
        <v>0</v>
      </c>
      <c r="CK351" s="244">
        <v>0</v>
      </c>
      <c r="CL351" s="244">
        <v>0</v>
      </c>
      <c r="CM351" s="241">
        <v>0</v>
      </c>
      <c r="CN351" s="242">
        <v>0</v>
      </c>
      <c r="CO351" s="242">
        <v>0</v>
      </c>
      <c r="CP351" s="243">
        <v>0</v>
      </c>
      <c r="CQ351" s="1">
        <v>5840</v>
      </c>
      <c r="CR351" s="1">
        <v>361</v>
      </c>
      <c r="CS351" s="1">
        <v>172821</v>
      </c>
      <c r="CT351" s="1">
        <v>0</v>
      </c>
      <c r="CU351" s="1">
        <v>0</v>
      </c>
      <c r="CV351" s="1">
        <v>0</v>
      </c>
      <c r="CW351" s="1">
        <v>0</v>
      </c>
      <c r="CX351" s="1">
        <v>0</v>
      </c>
      <c r="CY351" s="1">
        <v>0</v>
      </c>
      <c r="CZ351" s="1">
        <v>0</v>
      </c>
      <c r="DA351" s="1">
        <v>0</v>
      </c>
      <c r="DB351" s="1">
        <v>0</v>
      </c>
      <c r="DC351" s="1">
        <v>126</v>
      </c>
      <c r="DD351" s="1">
        <v>81</v>
      </c>
      <c r="DE351" s="1">
        <v>4840</v>
      </c>
      <c r="DF351" s="1">
        <v>0</v>
      </c>
      <c r="DG351" s="1">
        <v>0</v>
      </c>
      <c r="DH351" s="1">
        <v>0</v>
      </c>
      <c r="DI351" s="1">
        <v>0</v>
      </c>
      <c r="DJ351" s="1">
        <v>0</v>
      </c>
      <c r="DK351" s="1">
        <v>0</v>
      </c>
      <c r="DL351" s="1">
        <v>0</v>
      </c>
      <c r="DM351" s="1">
        <v>0</v>
      </c>
      <c r="DN351" s="1">
        <v>0</v>
      </c>
      <c r="DO351" s="244">
        <v>0</v>
      </c>
      <c r="DP351" s="244">
        <v>0</v>
      </c>
      <c r="DQ351" s="244">
        <v>0</v>
      </c>
      <c r="DR351" s="244">
        <v>0</v>
      </c>
      <c r="DS351" s="241">
        <v>126</v>
      </c>
      <c r="DT351" s="242">
        <v>81</v>
      </c>
      <c r="DU351" s="242">
        <v>4840</v>
      </c>
      <c r="DV351" s="243">
        <v>0</v>
      </c>
      <c r="DW351">
        <v>72</v>
      </c>
      <c r="DX351">
        <v>18</v>
      </c>
      <c r="DY351">
        <v>2937</v>
      </c>
      <c r="DZ351">
        <v>0</v>
      </c>
      <c r="EA351">
        <v>0</v>
      </c>
      <c r="EB351">
        <v>0</v>
      </c>
      <c r="EC351">
        <v>0</v>
      </c>
      <c r="ED351">
        <v>0</v>
      </c>
      <c r="EE351">
        <v>0</v>
      </c>
      <c r="EF351">
        <v>0</v>
      </c>
      <c r="EG351">
        <v>0</v>
      </c>
      <c r="EH351">
        <v>0</v>
      </c>
      <c r="EI351">
        <v>9</v>
      </c>
      <c r="EJ351">
        <v>4</v>
      </c>
      <c r="EK351">
        <v>106</v>
      </c>
      <c r="EL351">
        <v>0</v>
      </c>
      <c r="EM351">
        <v>0</v>
      </c>
      <c r="EN351">
        <v>0</v>
      </c>
      <c r="EO351">
        <v>0</v>
      </c>
      <c r="EP351">
        <v>0</v>
      </c>
      <c r="EQ351">
        <v>0</v>
      </c>
      <c r="ER351">
        <v>0</v>
      </c>
      <c r="ES351">
        <v>0</v>
      </c>
      <c r="ET351">
        <v>0</v>
      </c>
      <c r="EU351" s="244">
        <v>0</v>
      </c>
      <c r="EV351" s="244">
        <v>0</v>
      </c>
      <c r="EW351" s="244">
        <v>0</v>
      </c>
      <c r="EX351" s="244">
        <v>0</v>
      </c>
      <c r="EY351" s="241">
        <v>9</v>
      </c>
      <c r="EZ351" s="242">
        <v>4</v>
      </c>
      <c r="FA351" s="242">
        <v>106</v>
      </c>
      <c r="FB351" s="243">
        <v>0</v>
      </c>
      <c r="FC351">
        <v>0</v>
      </c>
      <c r="FD351">
        <v>0</v>
      </c>
      <c r="FE351">
        <v>0</v>
      </c>
      <c r="FF351">
        <v>0</v>
      </c>
      <c r="FG351">
        <v>0</v>
      </c>
      <c r="FH351">
        <v>0</v>
      </c>
      <c r="FI351">
        <v>1</v>
      </c>
      <c r="FJ351">
        <v>1200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12</v>
      </c>
      <c r="GX351">
        <v>39253</v>
      </c>
      <c r="GY351">
        <v>65</v>
      </c>
      <c r="GZ351">
        <v>51680</v>
      </c>
      <c r="HA351">
        <v>0</v>
      </c>
      <c r="HB351">
        <v>0</v>
      </c>
      <c r="HC351">
        <v>0</v>
      </c>
      <c r="HD351">
        <v>0</v>
      </c>
      <c r="HE351">
        <v>0</v>
      </c>
      <c r="HF351">
        <v>0</v>
      </c>
      <c r="HG351">
        <v>0</v>
      </c>
      <c r="HH351">
        <v>0</v>
      </c>
      <c r="HI351">
        <v>0</v>
      </c>
      <c r="HJ351">
        <v>0</v>
      </c>
      <c r="HK351">
        <v>0</v>
      </c>
      <c r="HL351">
        <v>7</v>
      </c>
      <c r="HM351">
        <v>6</v>
      </c>
      <c r="HN351">
        <v>0</v>
      </c>
      <c r="HO351">
        <v>0</v>
      </c>
      <c r="HP351">
        <v>0</v>
      </c>
      <c r="HQ351" s="139">
        <v>0</v>
      </c>
      <c r="HR351" s="140">
        <v>0</v>
      </c>
      <c r="HS351" s="140">
        <v>0</v>
      </c>
      <c r="HT351" s="140">
        <v>0</v>
      </c>
      <c r="HU351" s="140">
        <v>0</v>
      </c>
      <c r="HV351" s="139">
        <v>0</v>
      </c>
      <c r="HW351" s="140">
        <v>0</v>
      </c>
      <c r="HX351" s="140">
        <v>0</v>
      </c>
      <c r="HY351" s="140">
        <v>0</v>
      </c>
      <c r="HZ351" s="140">
        <v>0</v>
      </c>
      <c r="IA351" s="139">
        <v>0</v>
      </c>
      <c r="IB351" s="140">
        <v>0</v>
      </c>
      <c r="IC351" s="140">
        <v>0</v>
      </c>
      <c r="ID351" s="140">
        <v>0</v>
      </c>
      <c r="IE351" s="140">
        <v>0</v>
      </c>
      <c r="IF351" s="139">
        <v>7</v>
      </c>
      <c r="IG351" s="140">
        <v>6</v>
      </c>
      <c r="IH351" s="140">
        <v>0</v>
      </c>
      <c r="II351" s="140">
        <v>0</v>
      </c>
      <c r="IJ351" s="140">
        <v>0</v>
      </c>
      <c r="IK351" s="140">
        <v>0</v>
      </c>
      <c r="IL351" s="140">
        <v>0</v>
      </c>
      <c r="IM351" s="140">
        <v>0</v>
      </c>
      <c r="IN351" s="139">
        <v>0</v>
      </c>
      <c r="IO351" s="140">
        <v>0</v>
      </c>
      <c r="IP351" s="140">
        <v>0</v>
      </c>
      <c r="IQ351" s="140">
        <v>0</v>
      </c>
      <c r="IR351" s="141">
        <v>0</v>
      </c>
      <c r="IS351" s="139">
        <v>11</v>
      </c>
      <c r="IT351" s="141">
        <v>4</v>
      </c>
      <c r="IU351" s="141">
        <v>13</v>
      </c>
      <c r="IV351" s="141">
        <v>0</v>
      </c>
      <c r="IW351" s="180">
        <v>13</v>
      </c>
      <c r="IX351" s="182">
        <v>0.30769230769230771</v>
      </c>
      <c r="IY351" s="182">
        <v>0.84615384615384615</v>
      </c>
      <c r="IZ351" s="183">
        <v>0</v>
      </c>
      <c r="JA351" s="140">
        <v>0</v>
      </c>
      <c r="JB351" s="140" t="s">
        <v>476</v>
      </c>
      <c r="JC351" s="1" t="s">
        <v>427</v>
      </c>
      <c r="JD351" s="1" t="s">
        <v>427</v>
      </c>
      <c r="JE351" s="1" t="s">
        <v>427</v>
      </c>
      <c r="JF351" s="1" t="s">
        <v>427</v>
      </c>
      <c r="JG351" s="1">
        <v>0</v>
      </c>
      <c r="JH351" s="1">
        <v>0</v>
      </c>
      <c r="JI351" s="284"/>
      <c r="JM351" s="261"/>
      <c r="JN351" s="262"/>
      <c r="JO351" s="284"/>
      <c r="JP351" s="284"/>
    </row>
    <row r="352" spans="1:276" x14ac:dyDescent="0.25">
      <c r="A352" s="2">
        <f>IF(OR('Table 1'!$L$2="All Regions",'Table 1'!$L$2=" "), 1,IF('Table 1'!$L$2='DATA TEMPLATE 1617'!L352,1,0))</f>
        <v>1</v>
      </c>
      <c r="B352" s="2">
        <f>IF(OR('Table 1'!$L$3="All Disciplines",'Table 1'!$L$3=" "), 1,IF('Table 1'!$L$3='DATA TEMPLATE 1617'!M352,1,0))</f>
        <v>1</v>
      </c>
      <c r="C352" s="2">
        <f>IF(OR('Table 1'!$L$4="All Organisations",'Table 1'!$L$4=" "), 1,IF('Table 1'!$L$4='DATA TEMPLATE 1617'!N352,1,0))</f>
        <v>1</v>
      </c>
      <c r="D352" s="2">
        <f t="shared" si="13"/>
        <v>3</v>
      </c>
      <c r="E352" s="236">
        <f>IF('Table 2'!$L$2="All Diverse Led",$IZ352,IF('Table 2'!$L$2='DATA TEMPLATE 1617'!JG352,4,0))</f>
        <v>0</v>
      </c>
      <c r="F352" s="236">
        <f>IF('Table 2'!$L$2="All Diverse Led",$IZ352,IF('Table 2'!$L$2='DATA TEMPLATE 1617'!JH352,4,0))</f>
        <v>0</v>
      </c>
      <c r="G352" s="237">
        <f t="shared" si="14"/>
        <v>0</v>
      </c>
      <c r="H352" s="1" t="s">
        <v>471</v>
      </c>
      <c r="I352" s="1">
        <v>0</v>
      </c>
      <c r="J352" s="1" t="b">
        <v>0</v>
      </c>
      <c r="K352" s="284">
        <v>350</v>
      </c>
      <c r="L352" t="s">
        <v>448</v>
      </c>
      <c r="M352" t="s">
        <v>436</v>
      </c>
      <c r="N352" s="323" t="s">
        <v>459</v>
      </c>
      <c r="O352" s="76">
        <v>128685</v>
      </c>
      <c r="P352" s="76">
        <v>68947</v>
      </c>
      <c r="Q352" s="76">
        <v>2944</v>
      </c>
      <c r="R352" s="76">
        <v>5000</v>
      </c>
      <c r="S352" s="76">
        <v>0</v>
      </c>
      <c r="T352" s="76">
        <v>205576</v>
      </c>
      <c r="U352">
        <v>96004</v>
      </c>
      <c r="V352">
        <v>8573</v>
      </c>
      <c r="W352">
        <v>3879</v>
      </c>
      <c r="X352">
        <v>17143</v>
      </c>
      <c r="Y352">
        <v>9176</v>
      </c>
      <c r="AB352">
        <v>84932</v>
      </c>
      <c r="AC352">
        <v>41449</v>
      </c>
      <c r="AD352">
        <v>261156</v>
      </c>
      <c r="AE352" s="1">
        <v>254</v>
      </c>
      <c r="AF352" s="1">
        <v>106</v>
      </c>
      <c r="AG352" s="1">
        <v>346</v>
      </c>
      <c r="AH352" s="1">
        <v>8717</v>
      </c>
      <c r="AI352" s="1">
        <v>0</v>
      </c>
      <c r="AJ352" s="1">
        <v>0</v>
      </c>
      <c r="AK352" s="1">
        <v>0</v>
      </c>
      <c r="AL352" s="1">
        <v>0</v>
      </c>
      <c r="AM352" s="1">
        <v>0</v>
      </c>
      <c r="AN352" s="1">
        <v>0</v>
      </c>
      <c r="AO352" s="1">
        <v>0</v>
      </c>
      <c r="AP352" s="1">
        <v>0</v>
      </c>
      <c r="AQ352" s="1">
        <v>6</v>
      </c>
      <c r="AR352" s="1">
        <v>6</v>
      </c>
      <c r="AS352" s="1">
        <v>0</v>
      </c>
      <c r="AT352" s="1">
        <v>828</v>
      </c>
      <c r="AU352" s="1">
        <v>0</v>
      </c>
      <c r="AV352" s="1">
        <v>0</v>
      </c>
      <c r="AW352" s="1">
        <v>0</v>
      </c>
      <c r="AX352" s="1">
        <v>0</v>
      </c>
      <c r="AY352" s="1">
        <v>0</v>
      </c>
      <c r="AZ352" s="1">
        <v>0</v>
      </c>
      <c r="BA352" s="1">
        <v>0</v>
      </c>
      <c r="BB352" s="1">
        <v>0</v>
      </c>
      <c r="BC352" s="3">
        <v>0</v>
      </c>
      <c r="BD352" s="3">
        <v>0</v>
      </c>
      <c r="BE352" s="3">
        <v>0</v>
      </c>
      <c r="BF352" s="3">
        <v>0</v>
      </c>
      <c r="BG352" s="241">
        <v>6</v>
      </c>
      <c r="BH352" s="242">
        <v>6</v>
      </c>
      <c r="BI352" s="242">
        <v>0</v>
      </c>
      <c r="BJ352" s="243">
        <v>828</v>
      </c>
      <c r="BK352">
        <v>101</v>
      </c>
      <c r="BL352">
        <v>787</v>
      </c>
      <c r="BM352">
        <v>0</v>
      </c>
      <c r="BN352">
        <v>31531</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s="244">
        <v>0</v>
      </c>
      <c r="CJ352" s="244">
        <v>0</v>
      </c>
      <c r="CK352" s="244">
        <v>0</v>
      </c>
      <c r="CL352" s="244">
        <v>0</v>
      </c>
      <c r="CM352" s="241">
        <v>0</v>
      </c>
      <c r="CN352" s="242">
        <v>0</v>
      </c>
      <c r="CO352" s="242">
        <v>0</v>
      </c>
      <c r="CP352" s="243">
        <v>0</v>
      </c>
      <c r="CQ352" s="1">
        <v>4</v>
      </c>
      <c r="CR352" s="1">
        <v>4</v>
      </c>
      <c r="CS352" s="1">
        <v>9</v>
      </c>
      <c r="CT352" s="1">
        <v>123</v>
      </c>
      <c r="CU352" s="1">
        <v>0</v>
      </c>
      <c r="CV352" s="1">
        <v>0</v>
      </c>
      <c r="CW352" s="1">
        <v>0</v>
      </c>
      <c r="CX352" s="1">
        <v>0</v>
      </c>
      <c r="CY352" s="1">
        <v>0</v>
      </c>
      <c r="CZ352" s="1">
        <v>0</v>
      </c>
      <c r="DA352" s="1">
        <v>0</v>
      </c>
      <c r="DB352" s="1">
        <v>0</v>
      </c>
      <c r="DC352" s="1">
        <v>0</v>
      </c>
      <c r="DD352" s="1">
        <v>0</v>
      </c>
      <c r="DE352" s="1">
        <v>0</v>
      </c>
      <c r="DF352" s="1">
        <v>0</v>
      </c>
      <c r="DG352" s="1">
        <v>0</v>
      </c>
      <c r="DH352" s="1">
        <v>0</v>
      </c>
      <c r="DI352" s="1">
        <v>0</v>
      </c>
      <c r="DJ352" s="1">
        <v>0</v>
      </c>
      <c r="DK352" s="1">
        <v>0</v>
      </c>
      <c r="DL352" s="1">
        <v>0</v>
      </c>
      <c r="DM352" s="1">
        <v>0</v>
      </c>
      <c r="DN352" s="1">
        <v>0</v>
      </c>
      <c r="DO352" s="244">
        <v>0</v>
      </c>
      <c r="DP352" s="244">
        <v>0</v>
      </c>
      <c r="DQ352" s="244">
        <v>0</v>
      </c>
      <c r="DR352" s="244">
        <v>0</v>
      </c>
      <c r="DS352" s="241">
        <v>0</v>
      </c>
      <c r="DT352" s="242">
        <v>0</v>
      </c>
      <c r="DU352" s="242">
        <v>0</v>
      </c>
      <c r="DV352" s="243">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s="244">
        <v>0</v>
      </c>
      <c r="EV352" s="244">
        <v>0</v>
      </c>
      <c r="EW352" s="244">
        <v>0</v>
      </c>
      <c r="EX352" s="244">
        <v>0</v>
      </c>
      <c r="EY352" s="241">
        <v>0</v>
      </c>
      <c r="EZ352" s="242">
        <v>0</v>
      </c>
      <c r="FA352" s="242">
        <v>0</v>
      </c>
      <c r="FB352" s="243">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0</v>
      </c>
      <c r="HE352">
        <v>0</v>
      </c>
      <c r="HF352">
        <v>0</v>
      </c>
      <c r="HG352">
        <v>0</v>
      </c>
      <c r="HH352">
        <v>0</v>
      </c>
      <c r="HI352">
        <v>0</v>
      </c>
      <c r="HJ352">
        <v>0</v>
      </c>
      <c r="HK352">
        <v>0</v>
      </c>
      <c r="HL352">
        <v>2</v>
      </c>
      <c r="HM352">
        <v>5</v>
      </c>
      <c r="HN352">
        <v>0</v>
      </c>
      <c r="HO352">
        <v>0</v>
      </c>
      <c r="HP352">
        <v>0</v>
      </c>
      <c r="HQ352" s="139">
        <v>1</v>
      </c>
      <c r="HR352" s="140">
        <v>1</v>
      </c>
      <c r="HS352" s="140">
        <v>0</v>
      </c>
      <c r="HT352" s="140">
        <v>0</v>
      </c>
      <c r="HU352" s="140">
        <v>0</v>
      </c>
      <c r="HV352" s="139">
        <v>0</v>
      </c>
      <c r="HW352" s="140">
        <v>0</v>
      </c>
      <c r="HX352" s="140">
        <v>0</v>
      </c>
      <c r="HY352" s="140">
        <v>0</v>
      </c>
      <c r="HZ352" s="140">
        <v>0</v>
      </c>
      <c r="IA352" s="139">
        <v>0</v>
      </c>
      <c r="IB352" s="140">
        <v>0</v>
      </c>
      <c r="IC352" s="140">
        <v>0</v>
      </c>
      <c r="ID352" s="140">
        <v>0</v>
      </c>
      <c r="IE352" s="140">
        <v>0</v>
      </c>
      <c r="IF352" s="139">
        <v>3</v>
      </c>
      <c r="IG352" s="140">
        <v>6</v>
      </c>
      <c r="IH352" s="140">
        <v>0</v>
      </c>
      <c r="II352" s="140">
        <v>0</v>
      </c>
      <c r="IJ352" s="140">
        <v>0</v>
      </c>
      <c r="IK352" s="140">
        <v>0</v>
      </c>
      <c r="IL352" s="140">
        <v>0</v>
      </c>
      <c r="IM352" s="140">
        <v>0</v>
      </c>
      <c r="IN352" s="139">
        <v>0</v>
      </c>
      <c r="IO352" s="140">
        <v>0</v>
      </c>
      <c r="IP352" s="140">
        <v>0</v>
      </c>
      <c r="IQ352" s="140">
        <v>0</v>
      </c>
      <c r="IR352" s="141">
        <v>0</v>
      </c>
      <c r="IS352" s="139">
        <v>0</v>
      </c>
      <c r="IT352" s="141">
        <v>0</v>
      </c>
      <c r="IU352" s="141">
        <v>7</v>
      </c>
      <c r="IV352" s="141">
        <v>2</v>
      </c>
      <c r="IW352" s="180">
        <v>9</v>
      </c>
      <c r="IX352" s="182">
        <v>0</v>
      </c>
      <c r="IY352" s="182">
        <v>0</v>
      </c>
      <c r="IZ352" s="183">
        <v>0</v>
      </c>
      <c r="JA352" s="140">
        <v>0</v>
      </c>
      <c r="JB352" s="140">
        <v>0</v>
      </c>
      <c r="JC352" s="1" t="s">
        <v>427</v>
      </c>
      <c r="JD352" s="1" t="s">
        <v>427</v>
      </c>
      <c r="JE352" s="1" t="s">
        <v>427</v>
      </c>
      <c r="JF352" s="1" t="s">
        <v>427</v>
      </c>
      <c r="JG352" s="1">
        <v>0</v>
      </c>
      <c r="JH352" s="1">
        <v>0</v>
      </c>
      <c r="JI352" s="284"/>
      <c r="JM352" s="261"/>
      <c r="JN352" s="262"/>
      <c r="JO352" s="284"/>
      <c r="JP352" s="284"/>
    </row>
    <row r="353" spans="1:276" x14ac:dyDescent="0.25">
      <c r="A353" s="2">
        <f>IF(OR('Table 1'!$L$2="All Regions",'Table 1'!$L$2=" "), 1,IF('Table 1'!$L$2='DATA TEMPLATE 1617'!L353,1,0))</f>
        <v>1</v>
      </c>
      <c r="B353" s="2">
        <f>IF(OR('Table 1'!$L$3="All Disciplines",'Table 1'!$L$3=" "), 1,IF('Table 1'!$L$3='DATA TEMPLATE 1617'!M353,1,0))</f>
        <v>1</v>
      </c>
      <c r="C353" s="2">
        <f>IF(OR('Table 1'!$L$4="All Organisations",'Table 1'!$L$4=" "), 1,IF('Table 1'!$L$4='DATA TEMPLATE 1617'!N353,1,0))</f>
        <v>1</v>
      </c>
      <c r="D353" s="2">
        <f t="shared" si="13"/>
        <v>3</v>
      </c>
      <c r="E353" s="236">
        <f>IF('Table 2'!$L$2="All Diverse Led",$IZ353,IF('Table 2'!$L$2='DATA TEMPLATE 1617'!JG353,4,0))</f>
        <v>0</v>
      </c>
      <c r="F353" s="236">
        <f>IF('Table 2'!$L$2="All Diverse Led",$IZ353,IF('Table 2'!$L$2='DATA TEMPLATE 1617'!JH353,4,0))</f>
        <v>0</v>
      </c>
      <c r="G353" s="237">
        <f t="shared" si="14"/>
        <v>0</v>
      </c>
      <c r="H353" s="1" t="s">
        <v>471</v>
      </c>
      <c r="I353" s="1">
        <v>0</v>
      </c>
      <c r="J353" s="1" t="b">
        <v>0</v>
      </c>
      <c r="K353" s="284">
        <v>351</v>
      </c>
      <c r="L353" t="s">
        <v>448</v>
      </c>
      <c r="M353" t="s">
        <v>437</v>
      </c>
      <c r="N353" s="323" t="s">
        <v>459</v>
      </c>
      <c r="O353" s="76">
        <v>157198</v>
      </c>
      <c r="P353" s="76">
        <v>233597</v>
      </c>
      <c r="Q353" s="76">
        <v>23680</v>
      </c>
      <c r="R353" s="76">
        <v>31488</v>
      </c>
      <c r="S353" s="76">
        <v>9258</v>
      </c>
      <c r="T353" s="76">
        <v>455221</v>
      </c>
      <c r="U353">
        <v>200708</v>
      </c>
      <c r="V353">
        <v>10280</v>
      </c>
      <c r="W353">
        <v>59918</v>
      </c>
      <c r="X353">
        <v>17995</v>
      </c>
      <c r="Y353">
        <v>792</v>
      </c>
      <c r="AB353">
        <v>108910</v>
      </c>
      <c r="AC353">
        <v>0</v>
      </c>
      <c r="AD353">
        <v>398603</v>
      </c>
      <c r="AE353" s="1">
        <v>323</v>
      </c>
      <c r="AF353" s="1">
        <v>175</v>
      </c>
      <c r="AG353" s="1">
        <v>34446</v>
      </c>
      <c r="AH353" s="1">
        <v>3653</v>
      </c>
      <c r="AI353" s="1">
        <v>0</v>
      </c>
      <c r="AJ353" s="1">
        <v>0</v>
      </c>
      <c r="AK353" s="1">
        <v>0</v>
      </c>
      <c r="AL353" s="1">
        <v>0</v>
      </c>
      <c r="AM353" s="1">
        <v>0</v>
      </c>
      <c r="AN353" s="1">
        <v>0</v>
      </c>
      <c r="AO353" s="1">
        <v>0</v>
      </c>
      <c r="AP353" s="1">
        <v>0</v>
      </c>
      <c r="AQ353" s="1">
        <v>323</v>
      </c>
      <c r="AR353" s="1">
        <v>175</v>
      </c>
      <c r="AS353" s="1">
        <v>34446</v>
      </c>
      <c r="AT353" s="1">
        <v>3653</v>
      </c>
      <c r="AU353" s="1">
        <v>0</v>
      </c>
      <c r="AV353" s="1">
        <v>0</v>
      </c>
      <c r="AW353" s="1">
        <v>0</v>
      </c>
      <c r="AX353" s="1">
        <v>0</v>
      </c>
      <c r="AY353" s="1">
        <v>0</v>
      </c>
      <c r="AZ353" s="1">
        <v>0</v>
      </c>
      <c r="BA353" s="1">
        <v>0</v>
      </c>
      <c r="BB353" s="1">
        <v>0</v>
      </c>
      <c r="BC353" s="3">
        <v>0</v>
      </c>
      <c r="BD353" s="3">
        <v>0</v>
      </c>
      <c r="BE353" s="3">
        <v>0</v>
      </c>
      <c r="BF353" s="3">
        <v>0</v>
      </c>
      <c r="BG353" s="241">
        <v>323</v>
      </c>
      <c r="BH353" s="242">
        <v>175</v>
      </c>
      <c r="BI353" s="242">
        <v>34446</v>
      </c>
      <c r="BJ353" s="243">
        <v>3653</v>
      </c>
      <c r="BK353">
        <v>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s="244">
        <v>0</v>
      </c>
      <c r="CJ353" s="244">
        <v>0</v>
      </c>
      <c r="CK353" s="244">
        <v>0</v>
      </c>
      <c r="CL353" s="244">
        <v>0</v>
      </c>
      <c r="CM353" s="241">
        <v>0</v>
      </c>
      <c r="CN353" s="242">
        <v>0</v>
      </c>
      <c r="CO353" s="242">
        <v>0</v>
      </c>
      <c r="CP353" s="243">
        <v>0</v>
      </c>
      <c r="CQ353" s="1">
        <v>2</v>
      </c>
      <c r="CR353" s="1">
        <v>1</v>
      </c>
      <c r="CS353" s="1">
        <v>0</v>
      </c>
      <c r="CT353" s="1">
        <v>70</v>
      </c>
      <c r="CU353" s="1">
        <v>0</v>
      </c>
      <c r="CV353" s="1">
        <v>0</v>
      </c>
      <c r="CW353" s="1">
        <v>0</v>
      </c>
      <c r="CX353" s="1">
        <v>0</v>
      </c>
      <c r="CY353" s="1">
        <v>0</v>
      </c>
      <c r="CZ353" s="1">
        <v>0</v>
      </c>
      <c r="DA353" s="1">
        <v>0</v>
      </c>
      <c r="DB353" s="1">
        <v>0</v>
      </c>
      <c r="DC353" s="1">
        <v>0</v>
      </c>
      <c r="DD353" s="1">
        <v>0</v>
      </c>
      <c r="DE353" s="1">
        <v>0</v>
      </c>
      <c r="DF353" s="1">
        <v>0</v>
      </c>
      <c r="DG353" s="1">
        <v>0</v>
      </c>
      <c r="DH353" s="1">
        <v>0</v>
      </c>
      <c r="DI353" s="1">
        <v>0</v>
      </c>
      <c r="DJ353" s="1">
        <v>0</v>
      </c>
      <c r="DK353" s="1">
        <v>0</v>
      </c>
      <c r="DL353" s="1">
        <v>0</v>
      </c>
      <c r="DM353" s="1">
        <v>0</v>
      </c>
      <c r="DN353" s="1">
        <v>0</v>
      </c>
      <c r="DO353" s="244">
        <v>0</v>
      </c>
      <c r="DP353" s="244">
        <v>0</v>
      </c>
      <c r="DQ353" s="244">
        <v>0</v>
      </c>
      <c r="DR353" s="244">
        <v>0</v>
      </c>
      <c r="DS353" s="241">
        <v>0</v>
      </c>
      <c r="DT353" s="242">
        <v>0</v>
      </c>
      <c r="DU353" s="242">
        <v>0</v>
      </c>
      <c r="DV353" s="243">
        <v>0</v>
      </c>
      <c r="DW353">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s="244">
        <v>0</v>
      </c>
      <c r="EV353" s="244">
        <v>0</v>
      </c>
      <c r="EW353" s="244">
        <v>0</v>
      </c>
      <c r="EX353" s="244">
        <v>0</v>
      </c>
      <c r="EY353" s="241">
        <v>0</v>
      </c>
      <c r="EZ353" s="242">
        <v>0</v>
      </c>
      <c r="FA353" s="242">
        <v>0</v>
      </c>
      <c r="FB353" s="243">
        <v>0</v>
      </c>
      <c r="FC353">
        <v>0</v>
      </c>
      <c r="FD353">
        <v>0</v>
      </c>
      <c r="FE353">
        <v>0</v>
      </c>
      <c r="FF353">
        <v>0</v>
      </c>
      <c r="FG353">
        <v>0</v>
      </c>
      <c r="FH353">
        <v>0</v>
      </c>
      <c r="FI353">
        <v>0</v>
      </c>
      <c r="FJ353">
        <v>0</v>
      </c>
      <c r="FK353">
        <v>0</v>
      </c>
      <c r="FL353">
        <v>0</v>
      </c>
      <c r="FM353">
        <v>0</v>
      </c>
      <c r="FN353">
        <v>0</v>
      </c>
      <c r="FO353">
        <v>0</v>
      </c>
      <c r="FP353">
        <v>0</v>
      </c>
      <c r="FQ353">
        <v>0</v>
      </c>
      <c r="FR353">
        <v>0</v>
      </c>
      <c r="FS353">
        <v>0</v>
      </c>
      <c r="FT353">
        <v>0</v>
      </c>
      <c r="FU353">
        <v>0</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v>0</v>
      </c>
      <c r="HD353">
        <v>0</v>
      </c>
      <c r="HE353">
        <v>0</v>
      </c>
      <c r="HF353">
        <v>0</v>
      </c>
      <c r="HG353">
        <v>0</v>
      </c>
      <c r="HH353">
        <v>0</v>
      </c>
      <c r="HI353">
        <v>0</v>
      </c>
      <c r="HJ353">
        <v>0</v>
      </c>
      <c r="HK353">
        <v>0</v>
      </c>
      <c r="HL353">
        <v>5</v>
      </c>
      <c r="HM353">
        <v>3</v>
      </c>
      <c r="HN353">
        <v>0</v>
      </c>
      <c r="HO353">
        <v>0</v>
      </c>
      <c r="HP353">
        <v>0</v>
      </c>
      <c r="HQ353" s="139">
        <v>2</v>
      </c>
      <c r="HR353" s="140">
        <v>0</v>
      </c>
      <c r="HS353" s="140">
        <v>0</v>
      </c>
      <c r="HT353" s="140">
        <v>0</v>
      </c>
      <c r="HU353" s="140">
        <v>0</v>
      </c>
      <c r="HV353" s="139">
        <v>0</v>
      </c>
      <c r="HW353" s="140">
        <v>0</v>
      </c>
      <c r="HX353" s="140">
        <v>0</v>
      </c>
      <c r="HY353" s="140">
        <v>0</v>
      </c>
      <c r="HZ353" s="140">
        <v>0</v>
      </c>
      <c r="IA353" s="139">
        <v>0</v>
      </c>
      <c r="IB353" s="140">
        <v>0</v>
      </c>
      <c r="IC353" s="140">
        <v>0</v>
      </c>
      <c r="ID353" s="140">
        <v>0</v>
      </c>
      <c r="IE353" s="140">
        <v>0</v>
      </c>
      <c r="IF353" s="139">
        <v>7</v>
      </c>
      <c r="IG353" s="140">
        <v>3</v>
      </c>
      <c r="IH353" s="140">
        <v>0</v>
      </c>
      <c r="II353" s="140">
        <v>0</v>
      </c>
      <c r="IJ353" s="140">
        <v>0</v>
      </c>
      <c r="IK353" s="140">
        <v>1</v>
      </c>
      <c r="IL353" s="140">
        <v>0</v>
      </c>
      <c r="IM353" s="140">
        <v>0</v>
      </c>
      <c r="IN353" s="139">
        <v>1</v>
      </c>
      <c r="IO353" s="140">
        <v>0</v>
      </c>
      <c r="IP353" s="140">
        <v>0</v>
      </c>
      <c r="IQ353" s="140">
        <v>0</v>
      </c>
      <c r="IR353" s="141">
        <v>0</v>
      </c>
      <c r="IS353" s="139">
        <v>0</v>
      </c>
      <c r="IT353" s="141">
        <v>2</v>
      </c>
      <c r="IU353" s="141">
        <v>8</v>
      </c>
      <c r="IV353" s="141">
        <v>2</v>
      </c>
      <c r="IW353" s="180">
        <v>10</v>
      </c>
      <c r="IX353" s="182">
        <v>0.3</v>
      </c>
      <c r="IY353" s="182">
        <v>0</v>
      </c>
      <c r="IZ353" s="183">
        <v>0</v>
      </c>
      <c r="JA353" s="140">
        <v>0</v>
      </c>
      <c r="JB353" s="140">
        <v>0</v>
      </c>
      <c r="JC353" s="1" t="s">
        <v>427</v>
      </c>
      <c r="JD353" s="1" t="s">
        <v>427</v>
      </c>
      <c r="JE353" s="1" t="s">
        <v>427</v>
      </c>
      <c r="JF353" s="1" t="s">
        <v>427</v>
      </c>
      <c r="JG353" s="1">
        <v>0</v>
      </c>
      <c r="JH353" s="1">
        <v>0</v>
      </c>
      <c r="JI353" s="284"/>
      <c r="JM353" s="261"/>
      <c r="JN353" s="262"/>
      <c r="JO353" s="284"/>
      <c r="JP353" s="284"/>
    </row>
    <row r="354" spans="1:276" x14ac:dyDescent="0.25">
      <c r="A354" s="2">
        <f>IF(OR('Table 1'!$L$2="All Regions",'Table 1'!$L$2=" "), 1,IF('Table 1'!$L$2='DATA TEMPLATE 1617'!L354,1,0))</f>
        <v>1</v>
      </c>
      <c r="B354" s="2">
        <f>IF(OR('Table 1'!$L$3="All Disciplines",'Table 1'!$L$3=" "), 1,IF('Table 1'!$L$3='DATA TEMPLATE 1617'!M354,1,0))</f>
        <v>1</v>
      </c>
      <c r="C354" s="2">
        <f>IF(OR('Table 1'!$L$4="All Organisations",'Table 1'!$L$4=" "), 1,IF('Table 1'!$L$4='DATA TEMPLATE 1617'!N354,1,0))</f>
        <v>1</v>
      </c>
      <c r="D354" s="2">
        <f t="shared" si="13"/>
        <v>3</v>
      </c>
      <c r="E354" s="236">
        <f>IF('Table 2'!$L$2="All Diverse Led",$IZ354,IF('Table 2'!$L$2='DATA TEMPLATE 1617'!JG354,4,0))</f>
        <v>0</v>
      </c>
      <c r="F354" s="236">
        <f>IF('Table 2'!$L$2="All Diverse Led",$IZ354,IF('Table 2'!$L$2='DATA TEMPLATE 1617'!JH354,4,0))</f>
        <v>0</v>
      </c>
      <c r="G354" s="237">
        <f t="shared" si="14"/>
        <v>0</v>
      </c>
      <c r="H354" s="1" t="s">
        <v>471</v>
      </c>
      <c r="I354" s="1">
        <v>0</v>
      </c>
      <c r="J354" s="1" t="b">
        <v>0</v>
      </c>
      <c r="K354" s="284">
        <v>352</v>
      </c>
      <c r="L354" t="s">
        <v>448</v>
      </c>
      <c r="M354" t="s">
        <v>438</v>
      </c>
      <c r="N354" s="323" t="s">
        <v>460</v>
      </c>
      <c r="O354" s="76">
        <v>639075</v>
      </c>
      <c r="P354" s="76">
        <v>101675</v>
      </c>
      <c r="Q354" s="76">
        <v>143010</v>
      </c>
      <c r="R354" s="76">
        <v>30078</v>
      </c>
      <c r="S354" s="76">
        <v>2170</v>
      </c>
      <c r="T354" s="76">
        <v>916008</v>
      </c>
      <c r="U354">
        <v>309059</v>
      </c>
      <c r="V354">
        <v>75809</v>
      </c>
      <c r="W354">
        <v>219440</v>
      </c>
      <c r="X354">
        <v>96865</v>
      </c>
      <c r="Y354">
        <v>5020</v>
      </c>
      <c r="AB354">
        <v>140741</v>
      </c>
      <c r="AC354">
        <v>107357</v>
      </c>
      <c r="AD354">
        <v>954291</v>
      </c>
      <c r="AE354" s="1">
        <v>167</v>
      </c>
      <c r="AF354" s="1">
        <v>0</v>
      </c>
      <c r="AG354" s="1">
        <v>22599</v>
      </c>
      <c r="AH354" s="1">
        <v>3110</v>
      </c>
      <c r="AI354" s="1">
        <v>0</v>
      </c>
      <c r="AJ354" s="1">
        <v>0</v>
      </c>
      <c r="AK354" s="1">
        <v>0</v>
      </c>
      <c r="AL354" s="1">
        <v>0</v>
      </c>
      <c r="AM354" s="1">
        <v>0</v>
      </c>
      <c r="AN354" s="1">
        <v>0</v>
      </c>
      <c r="AO354" s="1">
        <v>0</v>
      </c>
      <c r="AP354" s="1">
        <v>0</v>
      </c>
      <c r="AQ354" s="1">
        <v>0</v>
      </c>
      <c r="AR354" s="1">
        <v>0</v>
      </c>
      <c r="AS354" s="1">
        <v>0</v>
      </c>
      <c r="AT354" s="1">
        <v>0</v>
      </c>
      <c r="AU354" s="1">
        <v>0</v>
      </c>
      <c r="AV354" s="1">
        <v>0</v>
      </c>
      <c r="AW354" s="1">
        <v>0</v>
      </c>
      <c r="AX354" s="1">
        <v>0</v>
      </c>
      <c r="AY354" s="1">
        <v>0</v>
      </c>
      <c r="AZ354" s="1">
        <v>0</v>
      </c>
      <c r="BA354" s="1">
        <v>0</v>
      </c>
      <c r="BB354" s="1">
        <v>0</v>
      </c>
      <c r="BC354" s="3">
        <v>0</v>
      </c>
      <c r="BD354" s="3">
        <v>0</v>
      </c>
      <c r="BE354" s="3">
        <v>0</v>
      </c>
      <c r="BF354" s="3">
        <v>0</v>
      </c>
      <c r="BG354" s="241">
        <v>0</v>
      </c>
      <c r="BH354" s="242">
        <v>0</v>
      </c>
      <c r="BI354" s="242">
        <v>0</v>
      </c>
      <c r="BJ354" s="243">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s="244">
        <v>0</v>
      </c>
      <c r="CJ354" s="244">
        <v>0</v>
      </c>
      <c r="CK354" s="244">
        <v>0</v>
      </c>
      <c r="CL354" s="244">
        <v>0</v>
      </c>
      <c r="CM354" s="241">
        <v>0</v>
      </c>
      <c r="CN354" s="242">
        <v>0</v>
      </c>
      <c r="CO354" s="242">
        <v>0</v>
      </c>
      <c r="CP354" s="243">
        <v>0</v>
      </c>
      <c r="CQ354" s="1">
        <v>15</v>
      </c>
      <c r="CR354" s="1">
        <v>0</v>
      </c>
      <c r="CS354" s="1">
        <v>1852</v>
      </c>
      <c r="CT354" s="1">
        <v>0</v>
      </c>
      <c r="CU354" s="1">
        <v>0</v>
      </c>
      <c r="CV354" s="1">
        <v>0</v>
      </c>
      <c r="CW354" s="1">
        <v>0</v>
      </c>
      <c r="CX354" s="1">
        <v>0</v>
      </c>
      <c r="CY354" s="1">
        <v>0</v>
      </c>
      <c r="CZ354" s="1">
        <v>0</v>
      </c>
      <c r="DA354" s="1">
        <v>0</v>
      </c>
      <c r="DB354" s="1">
        <v>0</v>
      </c>
      <c r="DC354" s="1">
        <v>0</v>
      </c>
      <c r="DD354" s="1">
        <v>0</v>
      </c>
      <c r="DE354" s="1">
        <v>0</v>
      </c>
      <c r="DF354" s="1">
        <v>0</v>
      </c>
      <c r="DG354" s="1">
        <v>0</v>
      </c>
      <c r="DH354" s="1">
        <v>0</v>
      </c>
      <c r="DI354" s="1">
        <v>0</v>
      </c>
      <c r="DJ354" s="1">
        <v>0</v>
      </c>
      <c r="DK354" s="1">
        <v>0</v>
      </c>
      <c r="DL354" s="1">
        <v>0</v>
      </c>
      <c r="DM354" s="1">
        <v>0</v>
      </c>
      <c r="DN354" s="1">
        <v>0</v>
      </c>
      <c r="DO354" s="244">
        <v>0</v>
      </c>
      <c r="DP354" s="244">
        <v>0</v>
      </c>
      <c r="DQ354" s="244">
        <v>0</v>
      </c>
      <c r="DR354" s="244">
        <v>0</v>
      </c>
      <c r="DS354" s="241">
        <v>0</v>
      </c>
      <c r="DT354" s="242">
        <v>0</v>
      </c>
      <c r="DU354" s="242">
        <v>0</v>
      </c>
      <c r="DV354" s="243">
        <v>0</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s="244">
        <v>0</v>
      </c>
      <c r="EV354" s="244">
        <v>0</v>
      </c>
      <c r="EW354" s="244">
        <v>0</v>
      </c>
      <c r="EX354" s="244">
        <v>0</v>
      </c>
      <c r="EY354" s="241">
        <v>0</v>
      </c>
      <c r="EZ354" s="242">
        <v>0</v>
      </c>
      <c r="FA354" s="242">
        <v>0</v>
      </c>
      <c r="FB354" s="243">
        <v>0</v>
      </c>
      <c r="FC354">
        <v>0</v>
      </c>
      <c r="FD354">
        <v>0</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v>0</v>
      </c>
      <c r="FZ354">
        <v>0</v>
      </c>
      <c r="GA354">
        <v>0</v>
      </c>
      <c r="GB354">
        <v>0</v>
      </c>
      <c r="GC354">
        <v>0</v>
      </c>
      <c r="GD354">
        <v>0</v>
      </c>
      <c r="GE354">
        <v>0</v>
      </c>
      <c r="GF354">
        <v>0</v>
      </c>
      <c r="GG354">
        <v>0</v>
      </c>
      <c r="GH354">
        <v>0</v>
      </c>
      <c r="GI354">
        <v>0</v>
      </c>
      <c r="GJ354">
        <v>0</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v>0</v>
      </c>
      <c r="HD354">
        <v>0</v>
      </c>
      <c r="HE354">
        <v>0</v>
      </c>
      <c r="HF354">
        <v>0</v>
      </c>
      <c r="HG354">
        <v>0</v>
      </c>
      <c r="HH354">
        <v>0</v>
      </c>
      <c r="HI354">
        <v>0</v>
      </c>
      <c r="HJ354">
        <v>0</v>
      </c>
      <c r="HK354">
        <v>0</v>
      </c>
      <c r="HL354">
        <v>5</v>
      </c>
      <c r="HM354">
        <v>7</v>
      </c>
      <c r="HN354">
        <v>0</v>
      </c>
      <c r="HO354">
        <v>0</v>
      </c>
      <c r="HP354">
        <v>0</v>
      </c>
      <c r="HQ354" s="139">
        <v>1</v>
      </c>
      <c r="HR354" s="140">
        <v>1</v>
      </c>
      <c r="HS354" s="140">
        <v>0</v>
      </c>
      <c r="HT354" s="140">
        <v>0</v>
      </c>
      <c r="HU354" s="140">
        <v>0</v>
      </c>
      <c r="HV354" s="139">
        <v>8</v>
      </c>
      <c r="HW354" s="140">
        <v>7</v>
      </c>
      <c r="HX354" s="140">
        <v>0</v>
      </c>
      <c r="HY354" s="140">
        <v>0</v>
      </c>
      <c r="HZ354" s="140">
        <v>0</v>
      </c>
      <c r="IA354" s="139">
        <v>0</v>
      </c>
      <c r="IB354" s="140">
        <v>0</v>
      </c>
      <c r="IC354" s="140">
        <v>0</v>
      </c>
      <c r="ID354" s="140">
        <v>0</v>
      </c>
      <c r="IE354" s="140">
        <v>0</v>
      </c>
      <c r="IF354" s="139">
        <v>14</v>
      </c>
      <c r="IG354" s="140">
        <v>15</v>
      </c>
      <c r="IH354" s="140">
        <v>0</v>
      </c>
      <c r="II354" s="140">
        <v>0</v>
      </c>
      <c r="IJ354" s="140">
        <v>0</v>
      </c>
      <c r="IK354" s="140">
        <v>0</v>
      </c>
      <c r="IL354" s="140">
        <v>0</v>
      </c>
      <c r="IM354" s="140">
        <v>0</v>
      </c>
      <c r="IN354" s="139">
        <v>0</v>
      </c>
      <c r="IO354" s="140">
        <v>0</v>
      </c>
      <c r="IP354" s="140">
        <v>0</v>
      </c>
      <c r="IQ354" s="140">
        <v>0</v>
      </c>
      <c r="IR354" s="141">
        <v>0</v>
      </c>
      <c r="IS354" s="139">
        <v>12</v>
      </c>
      <c r="IT354" s="141">
        <v>0</v>
      </c>
      <c r="IU354" s="141">
        <v>12</v>
      </c>
      <c r="IV354" s="141">
        <v>17</v>
      </c>
      <c r="IW354" s="180">
        <v>29</v>
      </c>
      <c r="IX354" s="182">
        <v>0</v>
      </c>
      <c r="IY354" s="182">
        <v>0.41379310344827586</v>
      </c>
      <c r="IZ354" s="183">
        <v>0</v>
      </c>
      <c r="JA354" s="140">
        <v>0</v>
      </c>
      <c r="JB354" s="140">
        <v>0</v>
      </c>
      <c r="JC354" s="1" t="s">
        <v>427</v>
      </c>
      <c r="JD354" s="1" t="s">
        <v>427</v>
      </c>
      <c r="JE354" s="1" t="s">
        <v>427</v>
      </c>
      <c r="JF354" s="1" t="s">
        <v>427</v>
      </c>
      <c r="JG354" s="1">
        <v>0</v>
      </c>
      <c r="JH354" s="1">
        <v>0</v>
      </c>
      <c r="JI354" s="284"/>
      <c r="JM354" s="261"/>
      <c r="JN354" s="262"/>
      <c r="JO354" s="284"/>
      <c r="JP354" s="284"/>
    </row>
    <row r="355" spans="1:276" x14ac:dyDescent="0.25">
      <c r="A355" s="2">
        <f>IF(OR('Table 1'!$L$2="All Regions",'Table 1'!$L$2=" "), 1,IF('Table 1'!$L$2='DATA TEMPLATE 1617'!L355,1,0))</f>
        <v>1</v>
      </c>
      <c r="B355" s="2">
        <f>IF(OR('Table 1'!$L$3="All Disciplines",'Table 1'!$L$3=" "), 1,IF('Table 1'!$L$3='DATA TEMPLATE 1617'!M355,1,0))</f>
        <v>1</v>
      </c>
      <c r="C355" s="2">
        <f>IF(OR('Table 1'!$L$4="All Organisations",'Table 1'!$L$4=" "), 1,IF('Table 1'!$L$4='DATA TEMPLATE 1617'!N355,1,0))</f>
        <v>1</v>
      </c>
      <c r="D355" s="2">
        <f t="shared" si="13"/>
        <v>3</v>
      </c>
      <c r="E355" s="236">
        <f>IF('Table 2'!$L$2="All Diverse Led",$IZ355,IF('Table 2'!$L$2='DATA TEMPLATE 1617'!JG355,4,0))</f>
        <v>0</v>
      </c>
      <c r="F355" s="236">
        <f>IF('Table 2'!$L$2="All Diverse Led",$IZ355,IF('Table 2'!$L$2='DATA TEMPLATE 1617'!JH355,4,0))</f>
        <v>0</v>
      </c>
      <c r="G355" s="237">
        <f t="shared" si="14"/>
        <v>0</v>
      </c>
      <c r="H355" s="1" t="s">
        <v>471</v>
      </c>
      <c r="I355" s="1">
        <v>0</v>
      </c>
      <c r="J355" s="1" t="b">
        <v>0</v>
      </c>
      <c r="K355" s="284">
        <v>353</v>
      </c>
      <c r="L355" t="s">
        <v>448</v>
      </c>
      <c r="M355" t="s">
        <v>440</v>
      </c>
      <c r="N355" s="323" t="s">
        <v>458</v>
      </c>
      <c r="O355" s="76">
        <v>24445</v>
      </c>
      <c r="P355" s="76">
        <v>95893</v>
      </c>
      <c r="Q355" s="76">
        <v>29445</v>
      </c>
      <c r="R355" s="76">
        <v>0</v>
      </c>
      <c r="S355" s="76">
        <v>106035</v>
      </c>
      <c r="T355" s="76">
        <v>255818</v>
      </c>
      <c r="U355">
        <v>85279</v>
      </c>
      <c r="V355">
        <v>10433</v>
      </c>
      <c r="W355">
        <v>17256</v>
      </c>
      <c r="X355">
        <v>17595</v>
      </c>
      <c r="Y355">
        <v>10385</v>
      </c>
      <c r="AB355">
        <v>58108</v>
      </c>
      <c r="AC355">
        <v>101560</v>
      </c>
      <c r="AD355">
        <v>300616</v>
      </c>
      <c r="AE355" s="1">
        <v>22</v>
      </c>
      <c r="AF355" s="1">
        <v>55</v>
      </c>
      <c r="AG355" s="1">
        <v>3361</v>
      </c>
      <c r="AH355" s="1">
        <v>0</v>
      </c>
      <c r="AI355" s="1">
        <v>0</v>
      </c>
      <c r="AJ355" s="1">
        <v>0</v>
      </c>
      <c r="AK355" s="1">
        <v>0</v>
      </c>
      <c r="AL355" s="1">
        <v>0</v>
      </c>
      <c r="AM355" s="1">
        <v>0</v>
      </c>
      <c r="AN355" s="1">
        <v>0</v>
      </c>
      <c r="AO355" s="1">
        <v>0</v>
      </c>
      <c r="AP355" s="1">
        <v>0</v>
      </c>
      <c r="AQ355" s="1">
        <v>2</v>
      </c>
      <c r="AR355" s="1">
        <v>5</v>
      </c>
      <c r="AS355" s="1">
        <v>170</v>
      </c>
      <c r="AT355" s="1">
        <v>0</v>
      </c>
      <c r="AU355" s="1">
        <v>0</v>
      </c>
      <c r="AV355" s="1">
        <v>0</v>
      </c>
      <c r="AW355" s="1">
        <v>0</v>
      </c>
      <c r="AX355" s="1">
        <v>0</v>
      </c>
      <c r="AY355" s="1">
        <v>0</v>
      </c>
      <c r="AZ355" s="1">
        <v>0</v>
      </c>
      <c r="BA355" s="1">
        <v>0</v>
      </c>
      <c r="BB355" s="1">
        <v>0</v>
      </c>
      <c r="BC355" s="3">
        <v>0</v>
      </c>
      <c r="BD355" s="3">
        <v>0</v>
      </c>
      <c r="BE355" s="3">
        <v>0</v>
      </c>
      <c r="BF355" s="3">
        <v>0</v>
      </c>
      <c r="BG355" s="241">
        <v>2</v>
      </c>
      <c r="BH355" s="242">
        <v>5</v>
      </c>
      <c r="BI355" s="242">
        <v>170</v>
      </c>
      <c r="BJ355" s="243">
        <v>0</v>
      </c>
      <c r="BK355">
        <v>11</v>
      </c>
      <c r="BL355">
        <v>98</v>
      </c>
      <c r="BM355">
        <v>5490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s="244">
        <v>0</v>
      </c>
      <c r="CJ355" s="244">
        <v>0</v>
      </c>
      <c r="CK355" s="244">
        <v>0</v>
      </c>
      <c r="CL355" s="244">
        <v>0</v>
      </c>
      <c r="CM355" s="241">
        <v>0</v>
      </c>
      <c r="CN355" s="242">
        <v>0</v>
      </c>
      <c r="CO355" s="242">
        <v>0</v>
      </c>
      <c r="CP355" s="243">
        <v>0</v>
      </c>
      <c r="CQ355" s="1">
        <v>69</v>
      </c>
      <c r="CR355" s="1">
        <v>69</v>
      </c>
      <c r="CS355" s="1">
        <v>3115</v>
      </c>
      <c r="CT355" s="1">
        <v>0</v>
      </c>
      <c r="CU355" s="1">
        <v>0</v>
      </c>
      <c r="CV355" s="1">
        <v>0</v>
      </c>
      <c r="CW355" s="1">
        <v>0</v>
      </c>
      <c r="CX355" s="1">
        <v>0</v>
      </c>
      <c r="CY355" s="1">
        <v>0</v>
      </c>
      <c r="CZ355" s="1">
        <v>0</v>
      </c>
      <c r="DA355" s="1">
        <v>0</v>
      </c>
      <c r="DB355" s="1">
        <v>0</v>
      </c>
      <c r="DC355" s="1">
        <v>0</v>
      </c>
      <c r="DD355" s="1">
        <v>0</v>
      </c>
      <c r="DE355" s="1">
        <v>0</v>
      </c>
      <c r="DF355" s="1">
        <v>0</v>
      </c>
      <c r="DG355" s="1">
        <v>0</v>
      </c>
      <c r="DH355" s="1">
        <v>0</v>
      </c>
      <c r="DI355" s="1">
        <v>0</v>
      </c>
      <c r="DJ355" s="1">
        <v>0</v>
      </c>
      <c r="DK355" s="1">
        <v>0</v>
      </c>
      <c r="DL355" s="1">
        <v>0</v>
      </c>
      <c r="DM355" s="1">
        <v>0</v>
      </c>
      <c r="DN355" s="1">
        <v>0</v>
      </c>
      <c r="DO355" s="244">
        <v>0</v>
      </c>
      <c r="DP355" s="244">
        <v>0</v>
      </c>
      <c r="DQ355" s="244">
        <v>0</v>
      </c>
      <c r="DR355" s="244">
        <v>0</v>
      </c>
      <c r="DS355" s="241">
        <v>0</v>
      </c>
      <c r="DT355" s="242">
        <v>0</v>
      </c>
      <c r="DU355" s="242">
        <v>0</v>
      </c>
      <c r="DV355" s="243">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s="244">
        <v>0</v>
      </c>
      <c r="EV355" s="244">
        <v>0</v>
      </c>
      <c r="EW355" s="244">
        <v>0</v>
      </c>
      <c r="EX355" s="244">
        <v>0</v>
      </c>
      <c r="EY355" s="241">
        <v>0</v>
      </c>
      <c r="EZ355" s="242">
        <v>0</v>
      </c>
      <c r="FA355" s="242">
        <v>0</v>
      </c>
      <c r="FB355" s="243">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0</v>
      </c>
      <c r="HF355">
        <v>0</v>
      </c>
      <c r="HG355">
        <v>0</v>
      </c>
      <c r="HH355">
        <v>0</v>
      </c>
      <c r="HI355">
        <v>0</v>
      </c>
      <c r="HJ355">
        <v>0</v>
      </c>
      <c r="HK355">
        <v>0</v>
      </c>
      <c r="HL355">
        <v>3</v>
      </c>
      <c r="HM355">
        <v>6</v>
      </c>
      <c r="HN355">
        <v>0</v>
      </c>
      <c r="HO355">
        <v>0</v>
      </c>
      <c r="HP355">
        <v>0</v>
      </c>
      <c r="HQ355" s="139">
        <v>3</v>
      </c>
      <c r="HR355" s="140">
        <v>0</v>
      </c>
      <c r="HS355" s="140">
        <v>0</v>
      </c>
      <c r="HT355" s="140">
        <v>0</v>
      </c>
      <c r="HU355" s="140">
        <v>0</v>
      </c>
      <c r="HV355" s="139">
        <v>0</v>
      </c>
      <c r="HW355" s="140">
        <v>0</v>
      </c>
      <c r="HX355" s="140">
        <v>0</v>
      </c>
      <c r="HY355" s="140">
        <v>0</v>
      </c>
      <c r="HZ355" s="140">
        <v>0</v>
      </c>
      <c r="IA355" s="139">
        <v>0</v>
      </c>
      <c r="IB355" s="140">
        <v>0</v>
      </c>
      <c r="IC355" s="140">
        <v>0</v>
      </c>
      <c r="ID355" s="140">
        <v>0</v>
      </c>
      <c r="IE355" s="140">
        <v>0</v>
      </c>
      <c r="IF355" s="139">
        <v>6</v>
      </c>
      <c r="IG355" s="140">
        <v>6</v>
      </c>
      <c r="IH355" s="140">
        <v>0</v>
      </c>
      <c r="II355" s="140">
        <v>0</v>
      </c>
      <c r="IJ355" s="140">
        <v>0</v>
      </c>
      <c r="IK355" s="140">
        <v>0</v>
      </c>
      <c r="IL355" s="140">
        <v>0</v>
      </c>
      <c r="IM355" s="140">
        <v>0</v>
      </c>
      <c r="IN355" s="139">
        <v>0</v>
      </c>
      <c r="IO355" s="140">
        <v>0</v>
      </c>
      <c r="IP355" s="140">
        <v>0</v>
      </c>
      <c r="IQ355" s="140">
        <v>0</v>
      </c>
      <c r="IR355" s="141">
        <v>0</v>
      </c>
      <c r="IS355" s="139">
        <v>0</v>
      </c>
      <c r="IT355" s="141">
        <v>0</v>
      </c>
      <c r="IU355" s="141">
        <v>9</v>
      </c>
      <c r="IV355" s="141">
        <v>3</v>
      </c>
      <c r="IW355" s="180">
        <v>12</v>
      </c>
      <c r="IX355" s="182">
        <v>0</v>
      </c>
      <c r="IY355" s="182">
        <v>0</v>
      </c>
      <c r="IZ355" s="183">
        <v>0</v>
      </c>
      <c r="JA355" s="140">
        <v>0</v>
      </c>
      <c r="JB355" s="140">
        <v>0</v>
      </c>
      <c r="JC355" s="1" t="s">
        <v>427</v>
      </c>
      <c r="JD355" s="1" t="s">
        <v>427</v>
      </c>
      <c r="JE355" s="1" t="s">
        <v>427</v>
      </c>
      <c r="JF355" s="1" t="s">
        <v>427</v>
      </c>
      <c r="JG355" s="1">
        <v>0</v>
      </c>
      <c r="JH355" s="1">
        <v>0</v>
      </c>
      <c r="JI355" s="284"/>
      <c r="JM355" s="261"/>
      <c r="JN355" s="262"/>
      <c r="JO355" s="284"/>
      <c r="JP355" s="284"/>
    </row>
    <row r="356" spans="1:276" x14ac:dyDescent="0.25">
      <c r="A356" s="2">
        <f>IF(OR('Table 1'!$L$2="All Regions",'Table 1'!$L$2=" "), 1,IF('Table 1'!$L$2='DATA TEMPLATE 1617'!L356,1,0))</f>
        <v>1</v>
      </c>
      <c r="B356" s="2">
        <f>IF(OR('Table 1'!$L$3="All Disciplines",'Table 1'!$L$3=" "), 1,IF('Table 1'!$L$3='DATA TEMPLATE 1617'!M356,1,0))</f>
        <v>1</v>
      </c>
      <c r="C356" s="2">
        <f>IF(OR('Table 1'!$L$4="All Organisations",'Table 1'!$L$4=" "), 1,IF('Table 1'!$L$4='DATA TEMPLATE 1617'!N356,1,0))</f>
        <v>1</v>
      </c>
      <c r="D356" s="2">
        <f t="shared" si="13"/>
        <v>3</v>
      </c>
      <c r="E356" s="236">
        <f>IF('Table 2'!$L$2="All Diverse Led",$IZ356,IF('Table 2'!$L$2='DATA TEMPLATE 1617'!JG356,4,0))</f>
        <v>0</v>
      </c>
      <c r="F356" s="236">
        <f>IF('Table 2'!$L$2="All Diverse Led",$IZ356,IF('Table 2'!$L$2='DATA TEMPLATE 1617'!JH356,4,0))</f>
        <v>0</v>
      </c>
      <c r="G356" s="237">
        <f t="shared" si="14"/>
        <v>0</v>
      </c>
      <c r="H356" s="1" t="s">
        <v>471</v>
      </c>
      <c r="I356" s="1">
        <v>0</v>
      </c>
      <c r="J356" s="1" t="b">
        <v>0</v>
      </c>
      <c r="K356" s="284">
        <v>354</v>
      </c>
      <c r="L356" t="s">
        <v>448</v>
      </c>
      <c r="M356" t="s">
        <v>436</v>
      </c>
      <c r="N356" s="323" t="s">
        <v>460</v>
      </c>
      <c r="O356" s="76">
        <v>598631</v>
      </c>
      <c r="P356" s="76">
        <v>783795</v>
      </c>
      <c r="Q356" s="76">
        <v>147341</v>
      </c>
      <c r="R356" s="76">
        <v>25000</v>
      </c>
      <c r="S356" s="76">
        <v>0</v>
      </c>
      <c r="T356" s="76">
        <v>1554767</v>
      </c>
      <c r="U356">
        <v>164310</v>
      </c>
      <c r="V356">
        <v>27832</v>
      </c>
      <c r="W356">
        <v>1610</v>
      </c>
      <c r="X356">
        <v>469101</v>
      </c>
      <c r="Y356">
        <v>19758</v>
      </c>
      <c r="AB356">
        <v>252356</v>
      </c>
      <c r="AC356">
        <v>178728</v>
      </c>
      <c r="AD356">
        <v>1113695</v>
      </c>
      <c r="AE356" s="1">
        <v>21</v>
      </c>
      <c r="AF356" s="1">
        <v>11</v>
      </c>
      <c r="AG356" s="1">
        <v>872</v>
      </c>
      <c r="AH356" s="1">
        <v>0</v>
      </c>
      <c r="AI356" s="1">
        <v>0</v>
      </c>
      <c r="AJ356" s="1">
        <v>0</v>
      </c>
      <c r="AK356" s="1">
        <v>0</v>
      </c>
      <c r="AL356" s="1">
        <v>0</v>
      </c>
      <c r="AM356" s="1">
        <v>0</v>
      </c>
      <c r="AN356" s="1">
        <v>0</v>
      </c>
      <c r="AO356" s="1">
        <v>0</v>
      </c>
      <c r="AP356" s="1">
        <v>0</v>
      </c>
      <c r="AQ356" s="1">
        <v>0</v>
      </c>
      <c r="AR356" s="1">
        <v>0</v>
      </c>
      <c r="AS356" s="1">
        <v>0</v>
      </c>
      <c r="AT356" s="1">
        <v>0</v>
      </c>
      <c r="AU356" s="1">
        <v>0</v>
      </c>
      <c r="AV356" s="1">
        <v>0</v>
      </c>
      <c r="AW356" s="1">
        <v>0</v>
      </c>
      <c r="AX356" s="1">
        <v>0</v>
      </c>
      <c r="AY356" s="1">
        <v>0</v>
      </c>
      <c r="AZ356" s="1">
        <v>0</v>
      </c>
      <c r="BA356" s="1">
        <v>0</v>
      </c>
      <c r="BB356" s="1">
        <v>0</v>
      </c>
      <c r="BC356" s="3">
        <v>0</v>
      </c>
      <c r="BD356" s="3">
        <v>0</v>
      </c>
      <c r="BE356" s="3">
        <v>0</v>
      </c>
      <c r="BF356" s="3">
        <v>0</v>
      </c>
      <c r="BG356" s="241">
        <v>0</v>
      </c>
      <c r="BH356" s="242">
        <v>0</v>
      </c>
      <c r="BI356" s="242">
        <v>0</v>
      </c>
      <c r="BJ356" s="243">
        <v>0</v>
      </c>
      <c r="BK356">
        <v>14</v>
      </c>
      <c r="BL356">
        <v>856</v>
      </c>
      <c r="BM356">
        <v>163300</v>
      </c>
      <c r="BN356">
        <v>0</v>
      </c>
      <c r="BO356">
        <v>1</v>
      </c>
      <c r="BP356">
        <v>85</v>
      </c>
      <c r="BQ356">
        <v>8138</v>
      </c>
      <c r="BR356">
        <v>0</v>
      </c>
      <c r="BS356">
        <v>7</v>
      </c>
      <c r="BT356">
        <v>325</v>
      </c>
      <c r="BU356">
        <v>58491</v>
      </c>
      <c r="BV356">
        <v>100</v>
      </c>
      <c r="BW356">
        <v>0</v>
      </c>
      <c r="BX356">
        <v>0</v>
      </c>
      <c r="BY356">
        <v>0</v>
      </c>
      <c r="BZ356">
        <v>0</v>
      </c>
      <c r="CA356">
        <v>0</v>
      </c>
      <c r="CB356">
        <v>0</v>
      </c>
      <c r="CC356">
        <v>0</v>
      </c>
      <c r="CD356">
        <v>0</v>
      </c>
      <c r="CE356">
        <v>0</v>
      </c>
      <c r="CF356">
        <v>0</v>
      </c>
      <c r="CG356">
        <v>0</v>
      </c>
      <c r="CH356">
        <v>0</v>
      </c>
      <c r="CI356" s="244">
        <v>8</v>
      </c>
      <c r="CJ356" s="244">
        <v>410</v>
      </c>
      <c r="CK356" s="244">
        <v>66629</v>
      </c>
      <c r="CL356" s="244">
        <v>100</v>
      </c>
      <c r="CM356" s="241">
        <v>0</v>
      </c>
      <c r="CN356" s="242">
        <v>0</v>
      </c>
      <c r="CO356" s="242">
        <v>0</v>
      </c>
      <c r="CP356" s="243">
        <v>0</v>
      </c>
      <c r="CQ356" s="1">
        <v>9</v>
      </c>
      <c r="CR356" s="1">
        <v>9</v>
      </c>
      <c r="CS356" s="1">
        <v>209</v>
      </c>
      <c r="CT356" s="1">
        <v>0</v>
      </c>
      <c r="CU356" s="1">
        <v>0</v>
      </c>
      <c r="CV356" s="1">
        <v>0</v>
      </c>
      <c r="CW356" s="1">
        <v>0</v>
      </c>
      <c r="CX356" s="1">
        <v>0</v>
      </c>
      <c r="CY356" s="1">
        <v>4</v>
      </c>
      <c r="CZ356" s="1">
        <v>4</v>
      </c>
      <c r="DA356" s="1">
        <v>883</v>
      </c>
      <c r="DB356" s="1">
        <v>0</v>
      </c>
      <c r="DC356" s="1">
        <v>0</v>
      </c>
      <c r="DD356" s="1">
        <v>0</v>
      </c>
      <c r="DE356" s="1">
        <v>0</v>
      </c>
      <c r="DF356" s="1">
        <v>0</v>
      </c>
      <c r="DG356" s="1">
        <v>0</v>
      </c>
      <c r="DH356" s="1">
        <v>0</v>
      </c>
      <c r="DI356" s="1">
        <v>0</v>
      </c>
      <c r="DJ356" s="1">
        <v>0</v>
      </c>
      <c r="DK356" s="1">
        <v>0</v>
      </c>
      <c r="DL356" s="1">
        <v>0</v>
      </c>
      <c r="DM356" s="1">
        <v>0</v>
      </c>
      <c r="DN356" s="1">
        <v>0</v>
      </c>
      <c r="DO356" s="244">
        <v>4</v>
      </c>
      <c r="DP356" s="244">
        <v>4</v>
      </c>
      <c r="DQ356" s="244">
        <v>883</v>
      </c>
      <c r="DR356" s="244">
        <v>0</v>
      </c>
      <c r="DS356" s="241">
        <v>0</v>
      </c>
      <c r="DT356" s="242">
        <v>0</v>
      </c>
      <c r="DU356" s="242">
        <v>0</v>
      </c>
      <c r="DV356" s="243">
        <v>0</v>
      </c>
      <c r="DW356">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s="244">
        <v>0</v>
      </c>
      <c r="EV356" s="244">
        <v>0</v>
      </c>
      <c r="EW356" s="244">
        <v>0</v>
      </c>
      <c r="EX356" s="244">
        <v>0</v>
      </c>
      <c r="EY356" s="241">
        <v>0</v>
      </c>
      <c r="EZ356" s="242">
        <v>0</v>
      </c>
      <c r="FA356" s="242">
        <v>0</v>
      </c>
      <c r="FB356" s="243">
        <v>0</v>
      </c>
      <c r="FC356">
        <v>0</v>
      </c>
      <c r="FD356">
        <v>0</v>
      </c>
      <c r="FE356">
        <v>0</v>
      </c>
      <c r="FF356">
        <v>1</v>
      </c>
      <c r="FG356">
        <v>0</v>
      </c>
      <c r="FH356">
        <v>30000</v>
      </c>
      <c r="FI356">
        <v>6</v>
      </c>
      <c r="FJ356">
        <v>1496</v>
      </c>
      <c r="FK356">
        <v>0</v>
      </c>
      <c r="FL356">
        <v>0</v>
      </c>
      <c r="FM356">
        <v>0</v>
      </c>
      <c r="FN356">
        <v>0</v>
      </c>
      <c r="FO356">
        <v>0</v>
      </c>
      <c r="FP356">
        <v>0</v>
      </c>
      <c r="FQ356">
        <v>0</v>
      </c>
      <c r="FR356">
        <v>0</v>
      </c>
      <c r="FS356">
        <v>0</v>
      </c>
      <c r="FT356">
        <v>0</v>
      </c>
      <c r="FU356">
        <v>0</v>
      </c>
      <c r="FV356">
        <v>0</v>
      </c>
      <c r="FW356">
        <v>3</v>
      </c>
      <c r="FX356">
        <v>0</v>
      </c>
      <c r="FY356">
        <v>6</v>
      </c>
      <c r="FZ356">
        <v>0</v>
      </c>
      <c r="GA356">
        <v>303</v>
      </c>
      <c r="GB356">
        <v>0</v>
      </c>
      <c r="GC356">
        <v>10</v>
      </c>
      <c r="GD356">
        <v>0</v>
      </c>
      <c r="GE356">
        <v>25</v>
      </c>
      <c r="GF356">
        <v>0</v>
      </c>
      <c r="GG356">
        <v>14</v>
      </c>
      <c r="GH356">
        <v>0</v>
      </c>
      <c r="GI356">
        <v>39</v>
      </c>
      <c r="GJ356">
        <v>4000</v>
      </c>
      <c r="GK356">
        <v>0</v>
      </c>
      <c r="GL356">
        <v>0</v>
      </c>
      <c r="GM356">
        <v>5</v>
      </c>
      <c r="GN356">
        <v>45000</v>
      </c>
      <c r="GO356">
        <v>5</v>
      </c>
      <c r="GP356">
        <v>45000</v>
      </c>
      <c r="GQ356">
        <v>0</v>
      </c>
      <c r="GR356">
        <v>0</v>
      </c>
      <c r="GS356">
        <v>0</v>
      </c>
      <c r="GT356">
        <v>0</v>
      </c>
      <c r="GU356">
        <v>0</v>
      </c>
      <c r="GV356">
        <v>0</v>
      </c>
      <c r="GW356">
        <v>9</v>
      </c>
      <c r="GX356">
        <v>174</v>
      </c>
      <c r="GY356">
        <v>3</v>
      </c>
      <c r="GZ356">
        <v>856</v>
      </c>
      <c r="HA356">
        <v>0</v>
      </c>
      <c r="HB356">
        <v>0</v>
      </c>
      <c r="HC356">
        <v>0</v>
      </c>
      <c r="HD356">
        <v>0</v>
      </c>
      <c r="HE356">
        <v>0</v>
      </c>
      <c r="HF356">
        <v>0</v>
      </c>
      <c r="HG356">
        <v>0</v>
      </c>
      <c r="HH356">
        <v>0</v>
      </c>
      <c r="HI356">
        <v>0</v>
      </c>
      <c r="HJ356">
        <v>0</v>
      </c>
      <c r="HK356">
        <v>0</v>
      </c>
      <c r="HL356">
        <v>5</v>
      </c>
      <c r="HM356">
        <v>5</v>
      </c>
      <c r="HN356">
        <v>0</v>
      </c>
      <c r="HO356">
        <v>0</v>
      </c>
      <c r="HP356">
        <v>0</v>
      </c>
      <c r="HQ356" s="139">
        <v>3</v>
      </c>
      <c r="HR356" s="140">
        <v>1</v>
      </c>
      <c r="HS356" s="140">
        <v>0</v>
      </c>
      <c r="HT356" s="140">
        <v>0</v>
      </c>
      <c r="HU356" s="140">
        <v>0</v>
      </c>
      <c r="HV356" s="139">
        <v>0</v>
      </c>
      <c r="HW356" s="140">
        <v>0</v>
      </c>
      <c r="HX356" s="140">
        <v>0</v>
      </c>
      <c r="HY356" s="140">
        <v>0</v>
      </c>
      <c r="HZ356" s="140">
        <v>0</v>
      </c>
      <c r="IA356" s="139">
        <v>0</v>
      </c>
      <c r="IB356" s="140">
        <v>0</v>
      </c>
      <c r="IC356" s="140">
        <v>0</v>
      </c>
      <c r="ID356" s="140">
        <v>0</v>
      </c>
      <c r="IE356" s="140">
        <v>0</v>
      </c>
      <c r="IF356" s="139">
        <v>8</v>
      </c>
      <c r="IG356" s="140">
        <v>6</v>
      </c>
      <c r="IH356" s="140">
        <v>0</v>
      </c>
      <c r="II356" s="140">
        <v>0</v>
      </c>
      <c r="IJ356" s="140">
        <v>0</v>
      </c>
      <c r="IK356" s="140">
        <v>1</v>
      </c>
      <c r="IL356" s="140">
        <v>0</v>
      </c>
      <c r="IM356" s="140">
        <v>0</v>
      </c>
      <c r="IN356" s="139">
        <v>1</v>
      </c>
      <c r="IO356" s="140">
        <v>0</v>
      </c>
      <c r="IP356" s="140">
        <v>0</v>
      </c>
      <c r="IQ356" s="140">
        <v>0</v>
      </c>
      <c r="IR356" s="141">
        <v>0</v>
      </c>
      <c r="IS356" s="139">
        <v>0</v>
      </c>
      <c r="IT356" s="141">
        <v>1</v>
      </c>
      <c r="IU356" s="141">
        <v>10</v>
      </c>
      <c r="IV356" s="141">
        <v>4</v>
      </c>
      <c r="IW356" s="180">
        <v>14</v>
      </c>
      <c r="IX356" s="182">
        <v>0.14285714285714285</v>
      </c>
      <c r="IY356" s="182">
        <v>0</v>
      </c>
      <c r="IZ356" s="183">
        <v>0</v>
      </c>
      <c r="JA356" s="140">
        <v>0</v>
      </c>
      <c r="JB356" s="140">
        <v>0</v>
      </c>
      <c r="JC356" s="1" t="s">
        <v>427</v>
      </c>
      <c r="JD356" s="1" t="s">
        <v>427</v>
      </c>
      <c r="JE356" s="1" t="s">
        <v>427</v>
      </c>
      <c r="JF356" s="1" t="s">
        <v>426</v>
      </c>
      <c r="JG356" s="1">
        <v>0</v>
      </c>
      <c r="JH356" s="1">
        <v>0</v>
      </c>
      <c r="JI356" s="284"/>
      <c r="JM356" s="261"/>
      <c r="JN356" s="262"/>
      <c r="JO356" s="284"/>
      <c r="JP356" s="284"/>
    </row>
    <row r="357" spans="1:276" x14ac:dyDescent="0.25">
      <c r="A357" s="2">
        <f>IF(OR('Table 1'!$L$2="All Regions",'Table 1'!$L$2=" "), 1,IF('Table 1'!$L$2='DATA TEMPLATE 1617'!L357,1,0))</f>
        <v>1</v>
      </c>
      <c r="B357" s="2">
        <f>IF(OR('Table 1'!$L$3="All Disciplines",'Table 1'!$L$3=" "), 1,IF('Table 1'!$L$3='DATA TEMPLATE 1617'!M357,1,0))</f>
        <v>1</v>
      </c>
      <c r="C357" s="2">
        <f>IF(OR('Table 1'!$L$4="All Organisations",'Table 1'!$L$4=" "), 1,IF('Table 1'!$L$4='DATA TEMPLATE 1617'!N357,1,0))</f>
        <v>1</v>
      </c>
      <c r="D357" s="2">
        <f t="shared" si="13"/>
        <v>3</v>
      </c>
      <c r="E357" s="236">
        <f>IF('Table 2'!$L$2="All Diverse Led",$IZ357,IF('Table 2'!$L$2='DATA TEMPLATE 1617'!JG357,4,0))</f>
        <v>0</v>
      </c>
      <c r="F357" s="236">
        <f>IF('Table 2'!$L$2="All Diverse Led",$IZ357,IF('Table 2'!$L$2='DATA TEMPLATE 1617'!JH357,4,0))</f>
        <v>0</v>
      </c>
      <c r="G357" s="237">
        <f t="shared" si="14"/>
        <v>0</v>
      </c>
      <c r="H357" s="1" t="s">
        <v>471</v>
      </c>
      <c r="I357" s="1">
        <v>0</v>
      </c>
      <c r="J357" s="1" t="b">
        <v>0</v>
      </c>
      <c r="K357" s="284">
        <v>355</v>
      </c>
      <c r="L357" t="s">
        <v>448</v>
      </c>
      <c r="M357" t="s">
        <v>436</v>
      </c>
      <c r="N357" s="323" t="s">
        <v>459</v>
      </c>
      <c r="O357" s="76">
        <v>178692</v>
      </c>
      <c r="P357" s="76">
        <v>406761</v>
      </c>
      <c r="Q357" s="76">
        <v>72465</v>
      </c>
      <c r="R357" s="76">
        <v>25000</v>
      </c>
      <c r="S357" s="76">
        <v>0</v>
      </c>
      <c r="T357" s="76">
        <v>682918</v>
      </c>
      <c r="U357">
        <v>68687</v>
      </c>
      <c r="V357">
        <v>19011</v>
      </c>
      <c r="W357">
        <v>15069</v>
      </c>
      <c r="X357">
        <v>119909</v>
      </c>
      <c r="Y357">
        <v>261118</v>
      </c>
      <c r="AB357">
        <v>189362</v>
      </c>
      <c r="AC357">
        <v>7298</v>
      </c>
      <c r="AD357">
        <v>680454</v>
      </c>
      <c r="AE357" s="1">
        <v>0</v>
      </c>
      <c r="AF357" s="1">
        <v>0</v>
      </c>
      <c r="AG357" s="1">
        <v>0</v>
      </c>
      <c r="AH357" s="1">
        <v>0</v>
      </c>
      <c r="AI357" s="1">
        <v>0</v>
      </c>
      <c r="AJ357" s="1">
        <v>0</v>
      </c>
      <c r="AK357" s="1">
        <v>0</v>
      </c>
      <c r="AL357" s="1">
        <v>0</v>
      </c>
      <c r="AM357" s="1">
        <v>0</v>
      </c>
      <c r="AN357" s="1">
        <v>0</v>
      </c>
      <c r="AO357" s="1">
        <v>0</v>
      </c>
      <c r="AP357" s="1">
        <v>0</v>
      </c>
      <c r="AQ357" s="1">
        <v>0</v>
      </c>
      <c r="AR357" s="1">
        <v>0</v>
      </c>
      <c r="AS357" s="1">
        <v>0</v>
      </c>
      <c r="AT357" s="1">
        <v>0</v>
      </c>
      <c r="AU357" s="1">
        <v>0</v>
      </c>
      <c r="AV357" s="1">
        <v>0</v>
      </c>
      <c r="AW357" s="1">
        <v>0</v>
      </c>
      <c r="AX357" s="1">
        <v>0</v>
      </c>
      <c r="AY357" s="1">
        <v>0</v>
      </c>
      <c r="AZ357" s="1">
        <v>0</v>
      </c>
      <c r="BA357" s="1">
        <v>0</v>
      </c>
      <c r="BB357" s="1">
        <v>0</v>
      </c>
      <c r="BC357" s="3">
        <v>0</v>
      </c>
      <c r="BD357" s="3">
        <v>0</v>
      </c>
      <c r="BE357" s="3">
        <v>0</v>
      </c>
      <c r="BF357" s="3">
        <v>0</v>
      </c>
      <c r="BG357" s="241">
        <v>0</v>
      </c>
      <c r="BH357" s="242">
        <v>0</v>
      </c>
      <c r="BI357" s="242">
        <v>0</v>
      </c>
      <c r="BJ357" s="243">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s="244">
        <v>0</v>
      </c>
      <c r="CJ357" s="244">
        <v>0</v>
      </c>
      <c r="CK357" s="244">
        <v>0</v>
      </c>
      <c r="CL357" s="244">
        <v>0</v>
      </c>
      <c r="CM357" s="241">
        <v>0</v>
      </c>
      <c r="CN357" s="242">
        <v>0</v>
      </c>
      <c r="CO357" s="242">
        <v>0</v>
      </c>
      <c r="CP357" s="243">
        <v>0</v>
      </c>
      <c r="CQ357" s="1">
        <v>0</v>
      </c>
      <c r="CR357" s="1">
        <v>0</v>
      </c>
      <c r="CS357" s="1">
        <v>0</v>
      </c>
      <c r="CT357" s="1">
        <v>0</v>
      </c>
      <c r="CU357" s="1">
        <v>0</v>
      </c>
      <c r="CV357" s="1">
        <v>0</v>
      </c>
      <c r="CW357" s="1">
        <v>0</v>
      </c>
      <c r="CX357" s="1">
        <v>0</v>
      </c>
      <c r="CY357" s="1">
        <v>0</v>
      </c>
      <c r="CZ357" s="1">
        <v>0</v>
      </c>
      <c r="DA357" s="1">
        <v>0</v>
      </c>
      <c r="DB357" s="1">
        <v>0</v>
      </c>
      <c r="DC357" s="1">
        <v>0</v>
      </c>
      <c r="DD357" s="1">
        <v>0</v>
      </c>
      <c r="DE357" s="1">
        <v>0</v>
      </c>
      <c r="DF357" s="1">
        <v>0</v>
      </c>
      <c r="DG357" s="1">
        <v>0</v>
      </c>
      <c r="DH357" s="1">
        <v>0</v>
      </c>
      <c r="DI357" s="1">
        <v>0</v>
      </c>
      <c r="DJ357" s="1">
        <v>0</v>
      </c>
      <c r="DK357" s="1">
        <v>0</v>
      </c>
      <c r="DL357" s="1">
        <v>0</v>
      </c>
      <c r="DM357" s="1">
        <v>0</v>
      </c>
      <c r="DN357" s="1">
        <v>0</v>
      </c>
      <c r="DO357" s="244">
        <v>0</v>
      </c>
      <c r="DP357" s="244">
        <v>0</v>
      </c>
      <c r="DQ357" s="244">
        <v>0</v>
      </c>
      <c r="DR357" s="244">
        <v>0</v>
      </c>
      <c r="DS357" s="241">
        <v>0</v>
      </c>
      <c r="DT357" s="242">
        <v>0</v>
      </c>
      <c r="DU357" s="242">
        <v>0</v>
      </c>
      <c r="DV357" s="243">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s="244">
        <v>0</v>
      </c>
      <c r="EV357" s="244">
        <v>0</v>
      </c>
      <c r="EW357" s="244">
        <v>0</v>
      </c>
      <c r="EX357" s="244">
        <v>0</v>
      </c>
      <c r="EY357" s="241">
        <v>0</v>
      </c>
      <c r="EZ357" s="242">
        <v>0</v>
      </c>
      <c r="FA357" s="242">
        <v>0</v>
      </c>
      <c r="FB357" s="243">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0</v>
      </c>
      <c r="HF357">
        <v>0</v>
      </c>
      <c r="HG357">
        <v>0</v>
      </c>
      <c r="HH357">
        <v>0</v>
      </c>
      <c r="HI357">
        <v>0</v>
      </c>
      <c r="HJ357">
        <v>0</v>
      </c>
      <c r="HK357">
        <v>0</v>
      </c>
      <c r="HL357">
        <v>4</v>
      </c>
      <c r="HM357">
        <v>6</v>
      </c>
      <c r="HN357">
        <v>0</v>
      </c>
      <c r="HO357">
        <v>0</v>
      </c>
      <c r="HP357">
        <v>0</v>
      </c>
      <c r="HQ357" s="139">
        <v>0</v>
      </c>
      <c r="HR357" s="140">
        <v>1</v>
      </c>
      <c r="HS357" s="140">
        <v>0</v>
      </c>
      <c r="HT357" s="140">
        <v>0</v>
      </c>
      <c r="HU357" s="140">
        <v>0</v>
      </c>
      <c r="HV357" s="139">
        <v>0</v>
      </c>
      <c r="HW357" s="140">
        <v>0</v>
      </c>
      <c r="HX357" s="140">
        <v>0</v>
      </c>
      <c r="HY357" s="140">
        <v>0</v>
      </c>
      <c r="HZ357" s="140">
        <v>0</v>
      </c>
      <c r="IA357" s="139">
        <v>0</v>
      </c>
      <c r="IB357" s="140">
        <v>0</v>
      </c>
      <c r="IC357" s="140">
        <v>0</v>
      </c>
      <c r="ID357" s="140">
        <v>0</v>
      </c>
      <c r="IE357" s="140">
        <v>0</v>
      </c>
      <c r="IF357" s="139">
        <v>4</v>
      </c>
      <c r="IG357" s="140">
        <v>7</v>
      </c>
      <c r="IH357" s="140">
        <v>0</v>
      </c>
      <c r="II357" s="140">
        <v>0</v>
      </c>
      <c r="IJ357" s="140">
        <v>0</v>
      </c>
      <c r="IK357" s="140">
        <v>0</v>
      </c>
      <c r="IL357" s="140">
        <v>0</v>
      </c>
      <c r="IM357" s="140">
        <v>0</v>
      </c>
      <c r="IN357" s="139">
        <v>0</v>
      </c>
      <c r="IO357" s="140">
        <v>0</v>
      </c>
      <c r="IP357" s="140">
        <v>0</v>
      </c>
      <c r="IQ357" s="140">
        <v>0</v>
      </c>
      <c r="IR357" s="141">
        <v>0</v>
      </c>
      <c r="IS357" s="139">
        <v>1</v>
      </c>
      <c r="IT357" s="141">
        <v>1</v>
      </c>
      <c r="IU357" s="141">
        <v>10</v>
      </c>
      <c r="IV357" s="141">
        <v>1</v>
      </c>
      <c r="IW357" s="180">
        <v>11</v>
      </c>
      <c r="IX357" s="182">
        <v>9.0909090909090912E-2</v>
      </c>
      <c r="IY357" s="182">
        <v>9.0909090909090912E-2</v>
      </c>
      <c r="IZ357" s="183">
        <v>0</v>
      </c>
      <c r="JA357" s="140">
        <v>0</v>
      </c>
      <c r="JB357" s="140">
        <v>0</v>
      </c>
      <c r="JC357" s="1" t="s">
        <v>427</v>
      </c>
      <c r="JD357" s="1" t="s">
        <v>427</v>
      </c>
      <c r="JE357" s="1" t="s">
        <v>427</v>
      </c>
      <c r="JF357" s="1" t="s">
        <v>427</v>
      </c>
      <c r="JG357" s="1">
        <v>0</v>
      </c>
      <c r="JH357" s="1">
        <v>0</v>
      </c>
      <c r="JI357" s="284"/>
      <c r="JM357" s="261"/>
      <c r="JN357" s="262"/>
      <c r="JO357" s="284"/>
      <c r="JP357" s="284"/>
    </row>
    <row r="358" spans="1:276" x14ac:dyDescent="0.25">
      <c r="A358" s="2">
        <f>IF(OR('Table 1'!$L$2="All Regions",'Table 1'!$L$2=" "), 1,IF('Table 1'!$L$2='DATA TEMPLATE 1617'!L358,1,0))</f>
        <v>1</v>
      </c>
      <c r="B358" s="2">
        <f>IF(OR('Table 1'!$L$3="All Disciplines",'Table 1'!$L$3=" "), 1,IF('Table 1'!$L$3='DATA TEMPLATE 1617'!M358,1,0))</f>
        <v>1</v>
      </c>
      <c r="C358" s="2">
        <f>IF(OR('Table 1'!$L$4="All Organisations",'Table 1'!$L$4=" "), 1,IF('Table 1'!$L$4='DATA TEMPLATE 1617'!N358,1,0))</f>
        <v>1</v>
      </c>
      <c r="D358" s="2">
        <f t="shared" si="13"/>
        <v>3</v>
      </c>
      <c r="E358" s="236">
        <f>IF('Table 2'!$L$2="All Diverse Led",$IZ358,IF('Table 2'!$L$2='DATA TEMPLATE 1617'!JG358,4,0))</f>
        <v>0</v>
      </c>
      <c r="F358" s="236">
        <f>IF('Table 2'!$L$2="All Diverse Led",$IZ358,IF('Table 2'!$L$2='DATA TEMPLATE 1617'!JH358,4,0))</f>
        <v>0</v>
      </c>
      <c r="G358" s="237">
        <f t="shared" si="14"/>
        <v>0</v>
      </c>
      <c r="H358" s="1" t="s">
        <v>471</v>
      </c>
      <c r="I358" s="1">
        <v>0</v>
      </c>
      <c r="J358" s="1" t="b">
        <v>0</v>
      </c>
      <c r="K358" s="284">
        <v>356</v>
      </c>
      <c r="L358" t="s">
        <v>448</v>
      </c>
      <c r="M358" t="s">
        <v>437</v>
      </c>
      <c r="N358" s="323" t="s">
        <v>460</v>
      </c>
      <c r="O358" s="76">
        <v>2265391</v>
      </c>
      <c r="P358" s="76">
        <v>2399364</v>
      </c>
      <c r="Q358" s="76">
        <v>1965838</v>
      </c>
      <c r="R358" s="76">
        <v>288640</v>
      </c>
      <c r="S358" s="76">
        <v>189730</v>
      </c>
      <c r="T358" s="76">
        <v>7108963</v>
      </c>
      <c r="U358">
        <v>3577674</v>
      </c>
      <c r="V358">
        <v>419471</v>
      </c>
      <c r="W358">
        <v>94232</v>
      </c>
      <c r="X358">
        <v>540802</v>
      </c>
      <c r="Y358">
        <v>14700</v>
      </c>
      <c r="AB358">
        <v>885813</v>
      </c>
      <c r="AC358">
        <v>0</v>
      </c>
      <c r="AD358">
        <v>5532692</v>
      </c>
      <c r="AE358" s="1">
        <v>350</v>
      </c>
      <c r="AF358" s="1">
        <v>279</v>
      </c>
      <c r="AG358" s="1">
        <v>94893</v>
      </c>
      <c r="AH358" s="1">
        <v>0</v>
      </c>
      <c r="AI358" s="1">
        <v>0</v>
      </c>
      <c r="AJ358" s="1">
        <v>0</v>
      </c>
      <c r="AK358" s="1">
        <v>0</v>
      </c>
      <c r="AL358" s="1">
        <v>0</v>
      </c>
      <c r="AM358" s="1">
        <v>0</v>
      </c>
      <c r="AN358" s="1">
        <v>0</v>
      </c>
      <c r="AO358" s="1">
        <v>0</v>
      </c>
      <c r="AP358" s="1">
        <v>0</v>
      </c>
      <c r="AQ358" s="1">
        <v>52</v>
      </c>
      <c r="AR358" s="1">
        <v>34</v>
      </c>
      <c r="AS358" s="1">
        <v>6092</v>
      </c>
      <c r="AT358" s="1">
        <v>0</v>
      </c>
      <c r="AU358" s="1">
        <v>0</v>
      </c>
      <c r="AV358" s="1">
        <v>0</v>
      </c>
      <c r="AW358" s="1">
        <v>0</v>
      </c>
      <c r="AX358" s="1">
        <v>0</v>
      </c>
      <c r="AY358" s="1">
        <v>0</v>
      </c>
      <c r="AZ358" s="1">
        <v>0</v>
      </c>
      <c r="BA358" s="1">
        <v>0</v>
      </c>
      <c r="BB358" s="1">
        <v>0</v>
      </c>
      <c r="BC358" s="3">
        <v>0</v>
      </c>
      <c r="BD358" s="3">
        <v>0</v>
      </c>
      <c r="BE358" s="3">
        <v>0</v>
      </c>
      <c r="BF358" s="3">
        <v>0</v>
      </c>
      <c r="BG358" s="241">
        <v>52</v>
      </c>
      <c r="BH358" s="242">
        <v>34</v>
      </c>
      <c r="BI358" s="242">
        <v>6092</v>
      </c>
      <c r="BJ358" s="243">
        <v>0</v>
      </c>
      <c r="BK358">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s="244">
        <v>0</v>
      </c>
      <c r="CJ358" s="244">
        <v>0</v>
      </c>
      <c r="CK358" s="244">
        <v>0</v>
      </c>
      <c r="CL358" s="244">
        <v>0</v>
      </c>
      <c r="CM358" s="241">
        <v>0</v>
      </c>
      <c r="CN358" s="242">
        <v>0</v>
      </c>
      <c r="CO358" s="242">
        <v>0</v>
      </c>
      <c r="CP358" s="243">
        <v>0</v>
      </c>
      <c r="CQ358" s="1">
        <v>0</v>
      </c>
      <c r="CR358" s="1">
        <v>0</v>
      </c>
      <c r="CS358" s="1">
        <v>0</v>
      </c>
      <c r="CT358" s="1">
        <v>0</v>
      </c>
      <c r="CU358" s="1">
        <v>0</v>
      </c>
      <c r="CV358" s="1">
        <v>0</v>
      </c>
      <c r="CW358" s="1">
        <v>0</v>
      </c>
      <c r="CX358" s="1">
        <v>0</v>
      </c>
      <c r="CY358" s="1">
        <v>0</v>
      </c>
      <c r="CZ358" s="1">
        <v>0</v>
      </c>
      <c r="DA358" s="1">
        <v>0</v>
      </c>
      <c r="DB358" s="1">
        <v>0</v>
      </c>
      <c r="DC358" s="1">
        <v>0</v>
      </c>
      <c r="DD358" s="1">
        <v>0</v>
      </c>
      <c r="DE358" s="1">
        <v>0</v>
      </c>
      <c r="DF358" s="1">
        <v>0</v>
      </c>
      <c r="DG358" s="1">
        <v>0</v>
      </c>
      <c r="DH358" s="1">
        <v>0</v>
      </c>
      <c r="DI358" s="1">
        <v>0</v>
      </c>
      <c r="DJ358" s="1">
        <v>0</v>
      </c>
      <c r="DK358" s="1">
        <v>0</v>
      </c>
      <c r="DL358" s="1">
        <v>0</v>
      </c>
      <c r="DM358" s="1">
        <v>0</v>
      </c>
      <c r="DN358" s="1">
        <v>0</v>
      </c>
      <c r="DO358" s="244">
        <v>0</v>
      </c>
      <c r="DP358" s="244">
        <v>0</v>
      </c>
      <c r="DQ358" s="244">
        <v>0</v>
      </c>
      <c r="DR358" s="244">
        <v>0</v>
      </c>
      <c r="DS358" s="241">
        <v>0</v>
      </c>
      <c r="DT358" s="242">
        <v>0</v>
      </c>
      <c r="DU358" s="242">
        <v>0</v>
      </c>
      <c r="DV358" s="243">
        <v>0</v>
      </c>
      <c r="DW358">
        <v>2</v>
      </c>
      <c r="DX358">
        <v>17</v>
      </c>
      <c r="DY358">
        <v>3625</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s="244">
        <v>0</v>
      </c>
      <c r="EV358" s="244">
        <v>0</v>
      </c>
      <c r="EW358" s="244">
        <v>0</v>
      </c>
      <c r="EX358" s="244">
        <v>0</v>
      </c>
      <c r="EY358" s="241">
        <v>0</v>
      </c>
      <c r="EZ358" s="242">
        <v>0</v>
      </c>
      <c r="FA358" s="242">
        <v>0</v>
      </c>
      <c r="FB358" s="243">
        <v>0</v>
      </c>
      <c r="FC358">
        <v>0</v>
      </c>
      <c r="FD358">
        <v>0</v>
      </c>
      <c r="FE358">
        <v>0</v>
      </c>
      <c r="FF358">
        <v>0</v>
      </c>
      <c r="FG358">
        <v>0</v>
      </c>
      <c r="FH358">
        <v>0</v>
      </c>
      <c r="FI358">
        <v>0</v>
      </c>
      <c r="FJ358">
        <v>0</v>
      </c>
      <c r="FK358">
        <v>0</v>
      </c>
      <c r="FL358">
        <v>0</v>
      </c>
      <c r="FM358">
        <v>0</v>
      </c>
      <c r="FN358">
        <v>0</v>
      </c>
      <c r="FO358">
        <v>0</v>
      </c>
      <c r="FP358">
        <v>0</v>
      </c>
      <c r="FQ358">
        <v>0</v>
      </c>
      <c r="FR358">
        <v>0</v>
      </c>
      <c r="FS358">
        <v>0</v>
      </c>
      <c r="FT358">
        <v>0</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0</v>
      </c>
      <c r="HE358">
        <v>0</v>
      </c>
      <c r="HF358">
        <v>0</v>
      </c>
      <c r="HG358">
        <v>0</v>
      </c>
      <c r="HH358">
        <v>0</v>
      </c>
      <c r="HI358">
        <v>0</v>
      </c>
      <c r="HJ358">
        <v>0</v>
      </c>
      <c r="HK358">
        <v>0</v>
      </c>
      <c r="HL358">
        <v>4</v>
      </c>
      <c r="HM358">
        <v>9</v>
      </c>
      <c r="HN358">
        <v>0</v>
      </c>
      <c r="HO358">
        <v>0</v>
      </c>
      <c r="HP358">
        <v>0</v>
      </c>
      <c r="HQ358" s="139">
        <v>3</v>
      </c>
      <c r="HR358" s="140">
        <v>5</v>
      </c>
      <c r="HS358" s="140">
        <v>0</v>
      </c>
      <c r="HT358" s="140">
        <v>0</v>
      </c>
      <c r="HU358" s="140">
        <v>0</v>
      </c>
      <c r="HV358" s="139">
        <v>0</v>
      </c>
      <c r="HW358" s="140">
        <v>0</v>
      </c>
      <c r="HX358" s="140">
        <v>0</v>
      </c>
      <c r="HY358" s="140">
        <v>0</v>
      </c>
      <c r="HZ358" s="140">
        <v>0</v>
      </c>
      <c r="IA358" s="139">
        <v>0</v>
      </c>
      <c r="IB358" s="140">
        <v>0</v>
      </c>
      <c r="IC358" s="140">
        <v>0</v>
      </c>
      <c r="ID358" s="140">
        <v>0</v>
      </c>
      <c r="IE358" s="140">
        <v>0</v>
      </c>
      <c r="IF358" s="139">
        <v>7</v>
      </c>
      <c r="IG358" s="140">
        <v>14</v>
      </c>
      <c r="IH358" s="140">
        <v>0</v>
      </c>
      <c r="II358" s="140">
        <v>0</v>
      </c>
      <c r="IJ358" s="140">
        <v>0</v>
      </c>
      <c r="IK358" s="140">
        <v>1</v>
      </c>
      <c r="IL358" s="140">
        <v>0</v>
      </c>
      <c r="IM358" s="140">
        <v>0</v>
      </c>
      <c r="IN358" s="139">
        <v>1</v>
      </c>
      <c r="IO358" s="140">
        <v>0</v>
      </c>
      <c r="IP358" s="140">
        <v>0</v>
      </c>
      <c r="IQ358" s="140">
        <v>0</v>
      </c>
      <c r="IR358" s="141">
        <v>0</v>
      </c>
      <c r="IS358" s="139">
        <v>0</v>
      </c>
      <c r="IT358" s="141">
        <v>1</v>
      </c>
      <c r="IU358" s="141">
        <v>13</v>
      </c>
      <c r="IV358" s="141">
        <v>8</v>
      </c>
      <c r="IW358" s="180">
        <v>21</v>
      </c>
      <c r="IX358" s="182">
        <v>9.5238095238095233E-2</v>
      </c>
      <c r="IY358" s="182">
        <v>0</v>
      </c>
      <c r="IZ358" s="183">
        <v>0</v>
      </c>
      <c r="JA358" s="140">
        <v>0</v>
      </c>
      <c r="JB358" s="140">
        <v>0</v>
      </c>
      <c r="JC358" s="1" t="s">
        <v>427</v>
      </c>
      <c r="JD358" s="1" t="s">
        <v>427</v>
      </c>
      <c r="JE358" s="1" t="s">
        <v>427</v>
      </c>
      <c r="JF358" s="1" t="s">
        <v>427</v>
      </c>
      <c r="JG358" s="1">
        <v>0</v>
      </c>
      <c r="JH358" s="1">
        <v>0</v>
      </c>
      <c r="JI358" s="284"/>
      <c r="JM358" s="261"/>
      <c r="JN358" s="262"/>
      <c r="JO358" s="284"/>
      <c r="JP358" s="284"/>
    </row>
    <row r="359" spans="1:276" x14ac:dyDescent="0.25">
      <c r="A359" s="2">
        <f>IF(OR('Table 1'!$L$2="All Regions",'Table 1'!$L$2=" "), 1,IF('Table 1'!$L$2='DATA TEMPLATE 1617'!L359,1,0))</f>
        <v>1</v>
      </c>
      <c r="B359" s="2">
        <f>IF(OR('Table 1'!$L$3="All Disciplines",'Table 1'!$L$3=" "), 1,IF('Table 1'!$L$3='DATA TEMPLATE 1617'!M359,1,0))</f>
        <v>1</v>
      </c>
      <c r="C359" s="2">
        <f>IF(OR('Table 1'!$L$4="All Organisations",'Table 1'!$L$4=" "), 1,IF('Table 1'!$L$4='DATA TEMPLATE 1617'!N359,1,0))</f>
        <v>1</v>
      </c>
      <c r="D359" s="2">
        <f t="shared" si="13"/>
        <v>3</v>
      </c>
      <c r="E359" s="236">
        <f>IF('Table 2'!$L$2="All Diverse Led",$IZ359,IF('Table 2'!$L$2='DATA TEMPLATE 1617'!JG359,4,0))</f>
        <v>0</v>
      </c>
      <c r="F359" s="236">
        <f>IF('Table 2'!$L$2="All Diverse Led",$IZ359,IF('Table 2'!$L$2='DATA TEMPLATE 1617'!JH359,4,0))</f>
        <v>0</v>
      </c>
      <c r="G359" s="237">
        <f t="shared" si="14"/>
        <v>0</v>
      </c>
      <c r="H359" s="1" t="s">
        <v>471</v>
      </c>
      <c r="I359" s="1">
        <v>0</v>
      </c>
      <c r="J359" s="1" t="b">
        <v>0</v>
      </c>
      <c r="K359" s="284">
        <v>357</v>
      </c>
      <c r="L359" t="s">
        <v>448</v>
      </c>
      <c r="M359" t="s">
        <v>437</v>
      </c>
      <c r="N359" s="323" t="s">
        <v>459</v>
      </c>
      <c r="O359" s="76">
        <v>181782</v>
      </c>
      <c r="P359" s="76">
        <v>115000</v>
      </c>
      <c r="Q359" s="76">
        <v>56288</v>
      </c>
      <c r="R359" s="76">
        <v>15000</v>
      </c>
      <c r="S359" s="76">
        <v>2335</v>
      </c>
      <c r="T359" s="76">
        <v>370405</v>
      </c>
      <c r="U359">
        <v>217106</v>
      </c>
      <c r="V359">
        <v>48598</v>
      </c>
      <c r="W359">
        <v>1474</v>
      </c>
      <c r="X359">
        <v>6073</v>
      </c>
      <c r="Y359">
        <v>14473</v>
      </c>
      <c r="AB359">
        <v>51272</v>
      </c>
      <c r="AC359">
        <v>6599</v>
      </c>
      <c r="AD359">
        <v>345595</v>
      </c>
      <c r="AE359" s="1">
        <v>0</v>
      </c>
      <c r="AF359" s="1">
        <v>0</v>
      </c>
      <c r="AG359" s="1">
        <v>0</v>
      </c>
      <c r="AH359" s="1">
        <v>0</v>
      </c>
      <c r="AI359" s="1">
        <v>0</v>
      </c>
      <c r="AJ359" s="1">
        <v>0</v>
      </c>
      <c r="AK359" s="1">
        <v>0</v>
      </c>
      <c r="AL359" s="1">
        <v>0</v>
      </c>
      <c r="AM359" s="1">
        <v>0</v>
      </c>
      <c r="AN359" s="1">
        <v>0</v>
      </c>
      <c r="AO359" s="1">
        <v>0</v>
      </c>
      <c r="AP359" s="1">
        <v>0</v>
      </c>
      <c r="AQ359" s="1">
        <v>0</v>
      </c>
      <c r="AR359" s="1">
        <v>0</v>
      </c>
      <c r="AS359" s="1">
        <v>0</v>
      </c>
      <c r="AT359" s="1">
        <v>0</v>
      </c>
      <c r="AU359" s="1">
        <v>0</v>
      </c>
      <c r="AV359" s="1">
        <v>0</v>
      </c>
      <c r="AW359" s="1">
        <v>0</v>
      </c>
      <c r="AX359" s="1">
        <v>0</v>
      </c>
      <c r="AY359" s="1">
        <v>0</v>
      </c>
      <c r="AZ359" s="1">
        <v>0</v>
      </c>
      <c r="BA359" s="1">
        <v>0</v>
      </c>
      <c r="BB359" s="1">
        <v>0</v>
      </c>
      <c r="BC359" s="3">
        <v>0</v>
      </c>
      <c r="BD359" s="3">
        <v>0</v>
      </c>
      <c r="BE359" s="3">
        <v>0</v>
      </c>
      <c r="BF359" s="3">
        <v>0</v>
      </c>
      <c r="BG359" s="241">
        <v>0</v>
      </c>
      <c r="BH359" s="242">
        <v>0</v>
      </c>
      <c r="BI359" s="242">
        <v>0</v>
      </c>
      <c r="BJ359" s="243">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s="244">
        <v>0</v>
      </c>
      <c r="CJ359" s="244">
        <v>0</v>
      </c>
      <c r="CK359" s="244">
        <v>0</v>
      </c>
      <c r="CL359" s="244">
        <v>0</v>
      </c>
      <c r="CM359" s="241">
        <v>0</v>
      </c>
      <c r="CN359" s="242">
        <v>0</v>
      </c>
      <c r="CO359" s="242">
        <v>0</v>
      </c>
      <c r="CP359" s="243">
        <v>0</v>
      </c>
      <c r="CQ359" s="1">
        <v>0</v>
      </c>
      <c r="CR359" s="1">
        <v>0</v>
      </c>
      <c r="CS359" s="1">
        <v>0</v>
      </c>
      <c r="CT359" s="1">
        <v>0</v>
      </c>
      <c r="CU359" s="1">
        <v>0</v>
      </c>
      <c r="CV359" s="1">
        <v>0</v>
      </c>
      <c r="CW359" s="1">
        <v>0</v>
      </c>
      <c r="CX359" s="1">
        <v>0</v>
      </c>
      <c r="CY359" s="1">
        <v>0</v>
      </c>
      <c r="CZ359" s="1">
        <v>0</v>
      </c>
      <c r="DA359" s="1">
        <v>0</v>
      </c>
      <c r="DB359" s="1">
        <v>0</v>
      </c>
      <c r="DC359" s="1">
        <v>0</v>
      </c>
      <c r="DD359" s="1">
        <v>0</v>
      </c>
      <c r="DE359" s="1">
        <v>0</v>
      </c>
      <c r="DF359" s="1">
        <v>0</v>
      </c>
      <c r="DG359" s="1">
        <v>0</v>
      </c>
      <c r="DH359" s="1">
        <v>0</v>
      </c>
      <c r="DI359" s="1">
        <v>0</v>
      </c>
      <c r="DJ359" s="1">
        <v>0</v>
      </c>
      <c r="DK359" s="1">
        <v>0</v>
      </c>
      <c r="DL359" s="1">
        <v>0</v>
      </c>
      <c r="DM359" s="1">
        <v>0</v>
      </c>
      <c r="DN359" s="1">
        <v>0</v>
      </c>
      <c r="DO359" s="244">
        <v>0</v>
      </c>
      <c r="DP359" s="244">
        <v>0</v>
      </c>
      <c r="DQ359" s="244">
        <v>0</v>
      </c>
      <c r="DR359" s="244">
        <v>0</v>
      </c>
      <c r="DS359" s="241">
        <v>0</v>
      </c>
      <c r="DT359" s="242">
        <v>0</v>
      </c>
      <c r="DU359" s="242">
        <v>0</v>
      </c>
      <c r="DV359" s="243">
        <v>0</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s="244">
        <v>0</v>
      </c>
      <c r="EV359" s="244">
        <v>0</v>
      </c>
      <c r="EW359" s="244">
        <v>0</v>
      </c>
      <c r="EX359" s="244">
        <v>0</v>
      </c>
      <c r="EY359" s="241">
        <v>0</v>
      </c>
      <c r="EZ359" s="242">
        <v>0</v>
      </c>
      <c r="FA359" s="242">
        <v>0</v>
      </c>
      <c r="FB359" s="243">
        <v>0</v>
      </c>
      <c r="FC359">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v>0</v>
      </c>
      <c r="GD359">
        <v>0</v>
      </c>
      <c r="GE359">
        <v>0</v>
      </c>
      <c r="GF359">
        <v>0</v>
      </c>
      <c r="GG359">
        <v>0</v>
      </c>
      <c r="GH359">
        <v>0</v>
      </c>
      <c r="GI359">
        <v>0</v>
      </c>
      <c r="GJ359">
        <v>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0</v>
      </c>
      <c r="HD359">
        <v>0</v>
      </c>
      <c r="HE359">
        <v>0</v>
      </c>
      <c r="HF359">
        <v>0</v>
      </c>
      <c r="HG359">
        <v>0</v>
      </c>
      <c r="HH359">
        <v>0</v>
      </c>
      <c r="HI359">
        <v>0</v>
      </c>
      <c r="HJ359">
        <v>0</v>
      </c>
      <c r="HK359">
        <v>0</v>
      </c>
      <c r="HL359">
        <v>4</v>
      </c>
      <c r="HM359">
        <v>3</v>
      </c>
      <c r="HN359">
        <v>0</v>
      </c>
      <c r="HO359">
        <v>0</v>
      </c>
      <c r="HP359">
        <v>0</v>
      </c>
      <c r="HQ359" s="139">
        <v>0</v>
      </c>
      <c r="HR359" s="140">
        <v>0</v>
      </c>
      <c r="HS359" s="140">
        <v>0</v>
      </c>
      <c r="HT359" s="140">
        <v>0</v>
      </c>
      <c r="HU359" s="140">
        <v>0</v>
      </c>
      <c r="HV359" s="139">
        <v>0</v>
      </c>
      <c r="HW359" s="140">
        <v>0</v>
      </c>
      <c r="HX359" s="140">
        <v>0</v>
      </c>
      <c r="HY359" s="140">
        <v>0</v>
      </c>
      <c r="HZ359" s="140">
        <v>0</v>
      </c>
      <c r="IA359" s="139">
        <v>0</v>
      </c>
      <c r="IB359" s="140">
        <v>0</v>
      </c>
      <c r="IC359" s="140">
        <v>0</v>
      </c>
      <c r="ID359" s="140">
        <v>0</v>
      </c>
      <c r="IE359" s="140">
        <v>0</v>
      </c>
      <c r="IF359" s="139">
        <v>4</v>
      </c>
      <c r="IG359" s="140">
        <v>3</v>
      </c>
      <c r="IH359" s="140">
        <v>0</v>
      </c>
      <c r="II359" s="140">
        <v>0</v>
      </c>
      <c r="IJ359" s="140">
        <v>0</v>
      </c>
      <c r="IK359" s="140">
        <v>0</v>
      </c>
      <c r="IL359" s="140">
        <v>0</v>
      </c>
      <c r="IM359" s="140">
        <v>0</v>
      </c>
      <c r="IN359" s="139">
        <v>0</v>
      </c>
      <c r="IO359" s="140">
        <v>0</v>
      </c>
      <c r="IP359" s="140">
        <v>0</v>
      </c>
      <c r="IQ359" s="140">
        <v>0</v>
      </c>
      <c r="IR359" s="141">
        <v>0</v>
      </c>
      <c r="IS359" s="139">
        <v>1</v>
      </c>
      <c r="IT359" s="141">
        <v>1</v>
      </c>
      <c r="IU359" s="141">
        <v>7</v>
      </c>
      <c r="IV359" s="141">
        <v>0</v>
      </c>
      <c r="IW359" s="180">
        <v>7</v>
      </c>
      <c r="IX359" s="182">
        <v>0.14285714285714285</v>
      </c>
      <c r="IY359" s="182">
        <v>0.14285714285714285</v>
      </c>
      <c r="IZ359" s="183">
        <v>0</v>
      </c>
      <c r="JA359" s="140">
        <v>0</v>
      </c>
      <c r="JB359" s="140">
        <v>0</v>
      </c>
      <c r="JC359" s="1" t="s">
        <v>427</v>
      </c>
      <c r="JD359" s="1" t="s">
        <v>427</v>
      </c>
      <c r="JE359" s="1" t="s">
        <v>427</v>
      </c>
      <c r="JF359" s="1" t="s">
        <v>427</v>
      </c>
      <c r="JG359" s="1">
        <v>0</v>
      </c>
      <c r="JH359" s="1">
        <v>0</v>
      </c>
      <c r="JI359" s="284"/>
      <c r="JM359" s="261"/>
      <c r="JN359" s="262"/>
      <c r="JO359" s="284"/>
      <c r="JP359" s="284"/>
    </row>
    <row r="360" spans="1:276" x14ac:dyDescent="0.25">
      <c r="A360" s="2">
        <f>IF(OR('Table 1'!$L$2="All Regions",'Table 1'!$L$2=" "), 1,IF('Table 1'!$L$2='DATA TEMPLATE 1617'!L360,1,0))</f>
        <v>1</v>
      </c>
      <c r="B360" s="2">
        <f>IF(OR('Table 1'!$L$3="All Disciplines",'Table 1'!$L$3=" "), 1,IF('Table 1'!$L$3='DATA TEMPLATE 1617'!M360,1,0))</f>
        <v>1</v>
      </c>
      <c r="C360" s="2">
        <f>IF(OR('Table 1'!$L$4="All Organisations",'Table 1'!$L$4=" "), 1,IF('Table 1'!$L$4='DATA TEMPLATE 1617'!N360,1,0))</f>
        <v>1</v>
      </c>
      <c r="D360" s="2">
        <f t="shared" si="13"/>
        <v>3</v>
      </c>
      <c r="E360" s="236">
        <f>IF('Table 2'!$L$2="All Diverse Led",$IZ360,IF('Table 2'!$L$2='DATA TEMPLATE 1617'!JG360,4,0))</f>
        <v>0</v>
      </c>
      <c r="F360" s="236">
        <f>IF('Table 2'!$L$2="All Diverse Led",$IZ360,IF('Table 2'!$L$2='DATA TEMPLATE 1617'!JH360,4,0))</f>
        <v>0</v>
      </c>
      <c r="G360" s="237">
        <f t="shared" si="14"/>
        <v>0</v>
      </c>
      <c r="H360" s="1" t="s">
        <v>471</v>
      </c>
      <c r="I360" s="1">
        <v>0</v>
      </c>
      <c r="J360" s="1" t="b">
        <v>0</v>
      </c>
      <c r="K360" s="284">
        <v>358</v>
      </c>
      <c r="L360" t="s">
        <v>448</v>
      </c>
      <c r="M360" t="s">
        <v>443</v>
      </c>
      <c r="N360" s="323" t="s">
        <v>460</v>
      </c>
      <c r="O360" s="76">
        <v>208706</v>
      </c>
      <c r="P360" s="76">
        <v>207816</v>
      </c>
      <c r="Q360" s="76">
        <v>4036</v>
      </c>
      <c r="R360" s="76">
        <v>50000</v>
      </c>
      <c r="S360" s="76">
        <v>327813</v>
      </c>
      <c r="T360" s="76">
        <v>798371</v>
      </c>
      <c r="U360">
        <v>41516</v>
      </c>
      <c r="V360">
        <v>10419</v>
      </c>
      <c r="W360">
        <v>71600</v>
      </c>
      <c r="X360">
        <v>482338</v>
      </c>
      <c r="Y360">
        <v>9093</v>
      </c>
      <c r="AB360">
        <v>28304</v>
      </c>
      <c r="AC360">
        <v>0</v>
      </c>
      <c r="AD360">
        <v>643270</v>
      </c>
      <c r="AE360" s="1">
        <v>23</v>
      </c>
      <c r="AF360" s="1">
        <v>30</v>
      </c>
      <c r="AG360" s="1">
        <v>2361</v>
      </c>
      <c r="AH360" s="1">
        <v>14000</v>
      </c>
      <c r="AI360" s="1">
        <v>0</v>
      </c>
      <c r="AJ360" s="1">
        <v>0</v>
      </c>
      <c r="AK360" s="1">
        <v>0</v>
      </c>
      <c r="AL360" s="1">
        <v>0</v>
      </c>
      <c r="AM360" s="1">
        <v>0</v>
      </c>
      <c r="AN360" s="1">
        <v>0</v>
      </c>
      <c r="AO360" s="1">
        <v>0</v>
      </c>
      <c r="AP360" s="1">
        <v>0</v>
      </c>
      <c r="AQ360" s="1">
        <v>6</v>
      </c>
      <c r="AR360" s="1">
        <v>10</v>
      </c>
      <c r="AS360" s="1">
        <v>1040</v>
      </c>
      <c r="AT360" s="1">
        <v>0</v>
      </c>
      <c r="AU360" s="1">
        <v>0</v>
      </c>
      <c r="AV360" s="1">
        <v>0</v>
      </c>
      <c r="AW360" s="1">
        <v>0</v>
      </c>
      <c r="AX360" s="1">
        <v>0</v>
      </c>
      <c r="AY360" s="1">
        <v>0</v>
      </c>
      <c r="AZ360" s="1">
        <v>0</v>
      </c>
      <c r="BA360" s="1">
        <v>0</v>
      </c>
      <c r="BB360" s="1">
        <v>0</v>
      </c>
      <c r="BC360" s="3">
        <v>0</v>
      </c>
      <c r="BD360" s="3">
        <v>0</v>
      </c>
      <c r="BE360" s="3">
        <v>0</v>
      </c>
      <c r="BF360" s="3">
        <v>0</v>
      </c>
      <c r="BG360" s="241">
        <v>6</v>
      </c>
      <c r="BH360" s="242">
        <v>10</v>
      </c>
      <c r="BI360" s="242">
        <v>1040</v>
      </c>
      <c r="BJ360" s="243">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s="244">
        <v>0</v>
      </c>
      <c r="CJ360" s="244">
        <v>0</v>
      </c>
      <c r="CK360" s="244">
        <v>0</v>
      </c>
      <c r="CL360" s="244">
        <v>0</v>
      </c>
      <c r="CM360" s="241">
        <v>0</v>
      </c>
      <c r="CN360" s="242">
        <v>0</v>
      </c>
      <c r="CO360" s="242">
        <v>0</v>
      </c>
      <c r="CP360" s="243">
        <v>0</v>
      </c>
      <c r="CQ360" s="1">
        <v>0</v>
      </c>
      <c r="CR360" s="1">
        <v>0</v>
      </c>
      <c r="CS360" s="1">
        <v>0</v>
      </c>
      <c r="CT360" s="1">
        <v>0</v>
      </c>
      <c r="CU360" s="1">
        <v>0</v>
      </c>
      <c r="CV360" s="1">
        <v>0</v>
      </c>
      <c r="CW360" s="1">
        <v>0</v>
      </c>
      <c r="CX360" s="1">
        <v>0</v>
      </c>
      <c r="CY360" s="1">
        <v>0</v>
      </c>
      <c r="CZ360" s="1">
        <v>0</v>
      </c>
      <c r="DA360" s="1">
        <v>0</v>
      </c>
      <c r="DB360" s="1">
        <v>0</v>
      </c>
      <c r="DC360" s="1">
        <v>0</v>
      </c>
      <c r="DD360" s="1">
        <v>0</v>
      </c>
      <c r="DE360" s="1">
        <v>0</v>
      </c>
      <c r="DF360" s="1">
        <v>0</v>
      </c>
      <c r="DG360" s="1">
        <v>0</v>
      </c>
      <c r="DH360" s="1">
        <v>0</v>
      </c>
      <c r="DI360" s="1">
        <v>0</v>
      </c>
      <c r="DJ360" s="1">
        <v>0</v>
      </c>
      <c r="DK360" s="1">
        <v>0</v>
      </c>
      <c r="DL360" s="1">
        <v>0</v>
      </c>
      <c r="DM360" s="1">
        <v>0</v>
      </c>
      <c r="DN360" s="1">
        <v>0</v>
      </c>
      <c r="DO360" s="244">
        <v>0</v>
      </c>
      <c r="DP360" s="244">
        <v>0</v>
      </c>
      <c r="DQ360" s="244">
        <v>0</v>
      </c>
      <c r="DR360" s="244">
        <v>0</v>
      </c>
      <c r="DS360" s="241">
        <v>0</v>
      </c>
      <c r="DT360" s="242">
        <v>0</v>
      </c>
      <c r="DU360" s="242">
        <v>0</v>
      </c>
      <c r="DV360" s="243">
        <v>0</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s="244">
        <v>0</v>
      </c>
      <c r="EV360" s="244">
        <v>0</v>
      </c>
      <c r="EW360" s="244">
        <v>0</v>
      </c>
      <c r="EX360" s="244">
        <v>0</v>
      </c>
      <c r="EY360" s="241">
        <v>0</v>
      </c>
      <c r="EZ360" s="242">
        <v>0</v>
      </c>
      <c r="FA360" s="242">
        <v>0</v>
      </c>
      <c r="FB360" s="243">
        <v>0</v>
      </c>
      <c r="FC360">
        <v>0</v>
      </c>
      <c r="FD360">
        <v>0</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0</v>
      </c>
      <c r="HE360">
        <v>0</v>
      </c>
      <c r="HF360">
        <v>0</v>
      </c>
      <c r="HG360">
        <v>0</v>
      </c>
      <c r="HH360">
        <v>0</v>
      </c>
      <c r="HI360">
        <v>0</v>
      </c>
      <c r="HJ360">
        <v>0</v>
      </c>
      <c r="HK360">
        <v>0</v>
      </c>
      <c r="HL360">
        <v>5</v>
      </c>
      <c r="HM360">
        <v>3</v>
      </c>
      <c r="HN360">
        <v>0</v>
      </c>
      <c r="HO360">
        <v>0</v>
      </c>
      <c r="HP360">
        <v>0</v>
      </c>
      <c r="HQ360" s="139">
        <v>1</v>
      </c>
      <c r="HR360" s="140">
        <v>0</v>
      </c>
      <c r="HS360" s="140">
        <v>0</v>
      </c>
      <c r="HT360" s="140">
        <v>0</v>
      </c>
      <c r="HU360" s="140">
        <v>0</v>
      </c>
      <c r="HV360" s="139">
        <v>0</v>
      </c>
      <c r="HW360" s="140">
        <v>0</v>
      </c>
      <c r="HX360" s="140">
        <v>0</v>
      </c>
      <c r="HY360" s="140">
        <v>0</v>
      </c>
      <c r="HZ360" s="140">
        <v>0</v>
      </c>
      <c r="IA360" s="139">
        <v>0</v>
      </c>
      <c r="IB360" s="140">
        <v>0</v>
      </c>
      <c r="IC360" s="140">
        <v>0</v>
      </c>
      <c r="ID360" s="140">
        <v>0</v>
      </c>
      <c r="IE360" s="140">
        <v>0</v>
      </c>
      <c r="IF360" s="139">
        <v>6</v>
      </c>
      <c r="IG360" s="140">
        <v>3</v>
      </c>
      <c r="IH360" s="140">
        <v>0</v>
      </c>
      <c r="II360" s="140">
        <v>0</v>
      </c>
      <c r="IJ360" s="140">
        <v>0</v>
      </c>
      <c r="IK360" s="140">
        <v>0</v>
      </c>
      <c r="IL360" s="140">
        <v>0</v>
      </c>
      <c r="IM360" s="140">
        <v>0</v>
      </c>
      <c r="IN360" s="139">
        <v>0</v>
      </c>
      <c r="IO360" s="140">
        <v>0</v>
      </c>
      <c r="IP360" s="140">
        <v>0</v>
      </c>
      <c r="IQ360" s="140">
        <v>0</v>
      </c>
      <c r="IR360" s="141">
        <v>0</v>
      </c>
      <c r="IS360" s="139">
        <v>1</v>
      </c>
      <c r="IT360" s="141">
        <v>1</v>
      </c>
      <c r="IU360" s="141">
        <v>8</v>
      </c>
      <c r="IV360" s="141">
        <v>1</v>
      </c>
      <c r="IW360" s="180">
        <v>9</v>
      </c>
      <c r="IX360" s="182">
        <v>0.1111111111111111</v>
      </c>
      <c r="IY360" s="182">
        <v>0.1111111111111111</v>
      </c>
      <c r="IZ360" s="183">
        <v>0</v>
      </c>
      <c r="JA360" s="140">
        <v>0</v>
      </c>
      <c r="JB360" s="140">
        <v>0</v>
      </c>
      <c r="JC360" s="1" t="s">
        <v>427</v>
      </c>
      <c r="JD360" s="1" t="s">
        <v>427</v>
      </c>
      <c r="JE360" s="1" t="s">
        <v>427</v>
      </c>
      <c r="JF360" s="1" t="s">
        <v>427</v>
      </c>
      <c r="JG360" s="1">
        <v>0</v>
      </c>
      <c r="JH360" s="1">
        <v>0</v>
      </c>
      <c r="JI360" s="284"/>
      <c r="JM360" s="261"/>
      <c r="JN360" s="262"/>
      <c r="JO360" s="284"/>
      <c r="JP360" s="284"/>
    </row>
    <row r="361" spans="1:276" x14ac:dyDescent="0.25">
      <c r="A361" s="2">
        <f>IF(OR('Table 1'!$L$2="All Regions",'Table 1'!$L$2=" "), 1,IF('Table 1'!$L$2='DATA TEMPLATE 1617'!L361,1,0))</f>
        <v>1</v>
      </c>
      <c r="B361" s="2">
        <f>IF(OR('Table 1'!$L$3="All Disciplines",'Table 1'!$L$3=" "), 1,IF('Table 1'!$L$3='DATA TEMPLATE 1617'!M361,1,0))</f>
        <v>1</v>
      </c>
      <c r="C361" s="2">
        <f>IF(OR('Table 1'!$L$4="All Organisations",'Table 1'!$L$4=" "), 1,IF('Table 1'!$L$4='DATA TEMPLATE 1617'!N361,1,0))</f>
        <v>1</v>
      </c>
      <c r="D361" s="2">
        <f t="shared" si="13"/>
        <v>3</v>
      </c>
      <c r="E361" s="236">
        <f>IF('Table 2'!$L$2="All Diverse Led",$IZ361,IF('Table 2'!$L$2='DATA TEMPLATE 1617'!JG361,4,0))</f>
        <v>0</v>
      </c>
      <c r="F361" s="236">
        <f>IF('Table 2'!$L$2="All Diverse Led",$IZ361,IF('Table 2'!$L$2='DATA TEMPLATE 1617'!JH361,4,0))</f>
        <v>0</v>
      </c>
      <c r="G361" s="237">
        <f t="shared" si="14"/>
        <v>0</v>
      </c>
      <c r="H361" s="1" t="s">
        <v>471</v>
      </c>
      <c r="I361" s="1">
        <v>0</v>
      </c>
      <c r="J361" s="1" t="b">
        <v>0</v>
      </c>
      <c r="K361" s="284">
        <v>359</v>
      </c>
      <c r="L361" t="s">
        <v>448</v>
      </c>
      <c r="M361" t="s">
        <v>437</v>
      </c>
      <c r="N361" s="323" t="s">
        <v>460</v>
      </c>
      <c r="O361" s="76">
        <v>1504318</v>
      </c>
      <c r="P361" s="76">
        <v>396672</v>
      </c>
      <c r="Q361" s="76">
        <v>57673</v>
      </c>
      <c r="R361" s="76">
        <v>20000</v>
      </c>
      <c r="S361" s="76">
        <v>33750</v>
      </c>
      <c r="T361" s="76">
        <v>2012413</v>
      </c>
      <c r="U361">
        <v>1519014</v>
      </c>
      <c r="V361">
        <v>72329</v>
      </c>
      <c r="W361">
        <v>0</v>
      </c>
      <c r="X361">
        <v>61628</v>
      </c>
      <c r="Y361">
        <v>16540</v>
      </c>
      <c r="AB361">
        <v>118020</v>
      </c>
      <c r="AC361">
        <v>4347</v>
      </c>
      <c r="AD361">
        <v>1791878</v>
      </c>
      <c r="AE361" s="1">
        <v>143</v>
      </c>
      <c r="AF361" s="1">
        <v>98</v>
      </c>
      <c r="AG361" s="1">
        <v>71087</v>
      </c>
      <c r="AH361" s="1">
        <v>300</v>
      </c>
      <c r="AI361" s="1">
        <v>0</v>
      </c>
      <c r="AJ361" s="1">
        <v>0</v>
      </c>
      <c r="AK361" s="1">
        <v>0</v>
      </c>
      <c r="AL361" s="1">
        <v>0</v>
      </c>
      <c r="AM361" s="1">
        <v>116</v>
      </c>
      <c r="AN361" s="1">
        <v>85</v>
      </c>
      <c r="AO361" s="1">
        <v>35292</v>
      </c>
      <c r="AP361" s="1">
        <v>4964</v>
      </c>
      <c r="AQ361" s="1">
        <v>0</v>
      </c>
      <c r="AR361" s="1">
        <v>0</v>
      </c>
      <c r="AS361" s="1">
        <v>0</v>
      </c>
      <c r="AT361" s="1">
        <v>0</v>
      </c>
      <c r="AU361" s="1">
        <v>0</v>
      </c>
      <c r="AV361" s="1">
        <v>0</v>
      </c>
      <c r="AW361" s="1">
        <v>0</v>
      </c>
      <c r="AX361" s="1">
        <v>0</v>
      </c>
      <c r="AY361" s="1">
        <v>0</v>
      </c>
      <c r="AZ361" s="1">
        <v>0</v>
      </c>
      <c r="BA361" s="1">
        <v>0</v>
      </c>
      <c r="BB361" s="1">
        <v>0</v>
      </c>
      <c r="BC361" s="3">
        <v>116</v>
      </c>
      <c r="BD361" s="3">
        <v>85</v>
      </c>
      <c r="BE361" s="3">
        <v>35292</v>
      </c>
      <c r="BF361" s="3">
        <v>4964</v>
      </c>
      <c r="BG361" s="241">
        <v>0</v>
      </c>
      <c r="BH361" s="242">
        <v>0</v>
      </c>
      <c r="BI361" s="242">
        <v>0</v>
      </c>
      <c r="BJ361" s="243">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s="244">
        <v>0</v>
      </c>
      <c r="CJ361" s="244">
        <v>0</v>
      </c>
      <c r="CK361" s="244">
        <v>0</v>
      </c>
      <c r="CL361" s="244">
        <v>0</v>
      </c>
      <c r="CM361" s="241">
        <v>0</v>
      </c>
      <c r="CN361" s="242">
        <v>0</v>
      </c>
      <c r="CO361" s="242">
        <v>0</v>
      </c>
      <c r="CP361" s="243">
        <v>0</v>
      </c>
      <c r="CQ361" s="1">
        <v>0</v>
      </c>
      <c r="CR361" s="1">
        <v>0</v>
      </c>
      <c r="CS361" s="1">
        <v>0</v>
      </c>
      <c r="CT361" s="1">
        <v>0</v>
      </c>
      <c r="CU361" s="1">
        <v>0</v>
      </c>
      <c r="CV361" s="1">
        <v>0</v>
      </c>
      <c r="CW361" s="1">
        <v>0</v>
      </c>
      <c r="CX361" s="1">
        <v>0</v>
      </c>
      <c r="CY361" s="1">
        <v>0</v>
      </c>
      <c r="CZ361" s="1">
        <v>0</v>
      </c>
      <c r="DA361" s="1">
        <v>0</v>
      </c>
      <c r="DB361" s="1">
        <v>0</v>
      </c>
      <c r="DC361" s="1">
        <v>0</v>
      </c>
      <c r="DD361" s="1">
        <v>0</v>
      </c>
      <c r="DE361" s="1">
        <v>0</v>
      </c>
      <c r="DF361" s="1">
        <v>0</v>
      </c>
      <c r="DG361" s="1">
        <v>0</v>
      </c>
      <c r="DH361" s="1">
        <v>0</v>
      </c>
      <c r="DI361" s="1">
        <v>0</v>
      </c>
      <c r="DJ361" s="1">
        <v>0</v>
      </c>
      <c r="DK361" s="1">
        <v>0</v>
      </c>
      <c r="DL361" s="1">
        <v>0</v>
      </c>
      <c r="DM361" s="1">
        <v>0</v>
      </c>
      <c r="DN361" s="1">
        <v>0</v>
      </c>
      <c r="DO361" s="244">
        <v>0</v>
      </c>
      <c r="DP361" s="244">
        <v>0</v>
      </c>
      <c r="DQ361" s="244">
        <v>0</v>
      </c>
      <c r="DR361" s="244">
        <v>0</v>
      </c>
      <c r="DS361" s="241">
        <v>0</v>
      </c>
      <c r="DT361" s="242">
        <v>0</v>
      </c>
      <c r="DU361" s="242">
        <v>0</v>
      </c>
      <c r="DV361" s="243">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s="244">
        <v>0</v>
      </c>
      <c r="EV361" s="244">
        <v>0</v>
      </c>
      <c r="EW361" s="244">
        <v>0</v>
      </c>
      <c r="EX361" s="244">
        <v>0</v>
      </c>
      <c r="EY361" s="241">
        <v>0</v>
      </c>
      <c r="EZ361" s="242">
        <v>0</v>
      </c>
      <c r="FA361" s="242">
        <v>0</v>
      </c>
      <c r="FB361" s="243">
        <v>0</v>
      </c>
      <c r="FC361">
        <v>0</v>
      </c>
      <c r="FD361">
        <v>0</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1</v>
      </c>
      <c r="FX361">
        <v>500</v>
      </c>
      <c r="FY361">
        <v>296</v>
      </c>
      <c r="FZ361">
        <v>0</v>
      </c>
      <c r="GA361">
        <v>380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0</v>
      </c>
      <c r="HF361">
        <v>0</v>
      </c>
      <c r="HG361">
        <v>0</v>
      </c>
      <c r="HH361">
        <v>0</v>
      </c>
      <c r="HI361">
        <v>0</v>
      </c>
      <c r="HJ361">
        <v>0</v>
      </c>
      <c r="HK361">
        <v>0</v>
      </c>
      <c r="HL361">
        <v>3</v>
      </c>
      <c r="HM361">
        <v>3</v>
      </c>
      <c r="HN361">
        <v>0</v>
      </c>
      <c r="HO361">
        <v>0</v>
      </c>
      <c r="HP361">
        <v>0</v>
      </c>
      <c r="HQ361" s="139">
        <v>1</v>
      </c>
      <c r="HR361" s="140">
        <v>1</v>
      </c>
      <c r="HS361" s="140">
        <v>0</v>
      </c>
      <c r="HT361" s="140">
        <v>0</v>
      </c>
      <c r="HU361" s="140">
        <v>0</v>
      </c>
      <c r="HV361" s="139">
        <v>0</v>
      </c>
      <c r="HW361" s="140">
        <v>0</v>
      </c>
      <c r="HX361" s="140">
        <v>0</v>
      </c>
      <c r="HY361" s="140">
        <v>0</v>
      </c>
      <c r="HZ361" s="140">
        <v>0</v>
      </c>
      <c r="IA361" s="139">
        <v>0</v>
      </c>
      <c r="IB361" s="140">
        <v>0</v>
      </c>
      <c r="IC361" s="140">
        <v>0</v>
      </c>
      <c r="ID361" s="140">
        <v>0</v>
      </c>
      <c r="IE361" s="140">
        <v>0</v>
      </c>
      <c r="IF361" s="139">
        <v>4</v>
      </c>
      <c r="IG361" s="140">
        <v>4</v>
      </c>
      <c r="IH361" s="140">
        <v>0</v>
      </c>
      <c r="II361" s="140">
        <v>0</v>
      </c>
      <c r="IJ361" s="140">
        <v>0</v>
      </c>
      <c r="IK361" s="140">
        <v>0</v>
      </c>
      <c r="IL361" s="140">
        <v>0</v>
      </c>
      <c r="IM361" s="140">
        <v>0</v>
      </c>
      <c r="IN361" s="139">
        <v>0</v>
      </c>
      <c r="IO361" s="140">
        <v>0</v>
      </c>
      <c r="IP361" s="140">
        <v>0</v>
      </c>
      <c r="IQ361" s="140">
        <v>0</v>
      </c>
      <c r="IR361" s="141">
        <v>0</v>
      </c>
      <c r="IS361" s="139">
        <v>0</v>
      </c>
      <c r="IT361" s="141">
        <v>1</v>
      </c>
      <c r="IU361" s="141">
        <v>6</v>
      </c>
      <c r="IV361" s="141">
        <v>2</v>
      </c>
      <c r="IW361" s="180">
        <v>8</v>
      </c>
      <c r="IX361" s="182">
        <v>0.125</v>
      </c>
      <c r="IY361" s="182">
        <v>0</v>
      </c>
      <c r="IZ361" s="183">
        <v>0</v>
      </c>
      <c r="JA361" s="140">
        <v>0</v>
      </c>
      <c r="JB361" s="140">
        <v>0</v>
      </c>
      <c r="JC361" s="1" t="s">
        <v>427</v>
      </c>
      <c r="JD361" s="1" t="s">
        <v>427</v>
      </c>
      <c r="JE361" s="1" t="s">
        <v>427</v>
      </c>
      <c r="JF361" s="1" t="s">
        <v>427</v>
      </c>
      <c r="JG361" s="1">
        <v>0</v>
      </c>
      <c r="JH361" s="1">
        <v>0</v>
      </c>
      <c r="JI361" s="284"/>
      <c r="JM361" s="261"/>
      <c r="JN361" s="262"/>
      <c r="JO361" s="284"/>
      <c r="JP361" s="284"/>
    </row>
    <row r="362" spans="1:276" x14ac:dyDescent="0.25">
      <c r="A362" s="2">
        <f>IF(OR('Table 1'!$L$2="All Regions",'Table 1'!$L$2=" "), 1,IF('Table 1'!$L$2='DATA TEMPLATE 1617'!L362,1,0))</f>
        <v>1</v>
      </c>
      <c r="B362" s="2">
        <f>IF(OR('Table 1'!$L$3="All Disciplines",'Table 1'!$L$3=" "), 1,IF('Table 1'!$L$3='DATA TEMPLATE 1617'!M362,1,0))</f>
        <v>1</v>
      </c>
      <c r="C362" s="2">
        <f>IF(OR('Table 1'!$L$4="All Organisations",'Table 1'!$L$4=" "), 1,IF('Table 1'!$L$4='DATA TEMPLATE 1617'!N362,1,0))</f>
        <v>1</v>
      </c>
      <c r="D362" s="2">
        <f t="shared" si="13"/>
        <v>3</v>
      </c>
      <c r="E362" s="236">
        <f>IF('Table 2'!$L$2="All Diverse Led",$IZ362,IF('Table 2'!$L$2='DATA TEMPLATE 1617'!JG362,4,0))</f>
        <v>0</v>
      </c>
      <c r="F362" s="236">
        <f>IF('Table 2'!$L$2="All Diverse Led",$IZ362,IF('Table 2'!$L$2='DATA TEMPLATE 1617'!JH362,4,0))</f>
        <v>0</v>
      </c>
      <c r="G362" s="237">
        <f t="shared" si="14"/>
        <v>0</v>
      </c>
      <c r="H362" s="1" t="s">
        <v>471</v>
      </c>
      <c r="I362" s="1">
        <v>0</v>
      </c>
      <c r="J362" s="1" t="b">
        <v>0</v>
      </c>
      <c r="K362" s="284">
        <v>360</v>
      </c>
      <c r="L362" t="s">
        <v>448</v>
      </c>
      <c r="M362" t="s">
        <v>440</v>
      </c>
      <c r="N362" s="323" t="s">
        <v>459</v>
      </c>
      <c r="O362" s="76">
        <v>77467</v>
      </c>
      <c r="P362" s="76">
        <v>166114</v>
      </c>
      <c r="Q362" s="76">
        <v>85106</v>
      </c>
      <c r="R362" s="76">
        <v>22663</v>
      </c>
      <c r="S362" s="76">
        <v>44456</v>
      </c>
      <c r="T362" s="76">
        <v>395806</v>
      </c>
      <c r="U362">
        <v>92994</v>
      </c>
      <c r="V362">
        <v>3317</v>
      </c>
      <c r="W362">
        <v>109156</v>
      </c>
      <c r="X362">
        <v>35000</v>
      </c>
      <c r="Y362">
        <v>7832</v>
      </c>
      <c r="AB362">
        <v>56029</v>
      </c>
      <c r="AC362">
        <v>92698</v>
      </c>
      <c r="AD362">
        <v>397026</v>
      </c>
      <c r="AE362" s="1">
        <v>0</v>
      </c>
      <c r="AF362" s="1">
        <v>0</v>
      </c>
      <c r="AG362" s="1">
        <v>0</v>
      </c>
      <c r="AH362" s="1">
        <v>0</v>
      </c>
      <c r="AI362" s="1">
        <v>0</v>
      </c>
      <c r="AJ362" s="1">
        <v>0</v>
      </c>
      <c r="AK362" s="1">
        <v>0</v>
      </c>
      <c r="AL362" s="1">
        <v>0</v>
      </c>
      <c r="AM362" s="1">
        <v>0</v>
      </c>
      <c r="AN362" s="1">
        <v>0</v>
      </c>
      <c r="AO362" s="1">
        <v>0</v>
      </c>
      <c r="AP362" s="1">
        <v>0</v>
      </c>
      <c r="AQ362" s="1">
        <v>0</v>
      </c>
      <c r="AR362" s="1">
        <v>0</v>
      </c>
      <c r="AS362" s="1">
        <v>0</v>
      </c>
      <c r="AT362" s="1">
        <v>0</v>
      </c>
      <c r="AU362" s="1">
        <v>0</v>
      </c>
      <c r="AV362" s="1">
        <v>0</v>
      </c>
      <c r="AW362" s="1">
        <v>0</v>
      </c>
      <c r="AX362" s="1">
        <v>0</v>
      </c>
      <c r="AY362" s="1">
        <v>0</v>
      </c>
      <c r="AZ362" s="1">
        <v>0</v>
      </c>
      <c r="BA362" s="1">
        <v>0</v>
      </c>
      <c r="BB362" s="1">
        <v>0</v>
      </c>
      <c r="BC362" s="3">
        <v>0</v>
      </c>
      <c r="BD362" s="3">
        <v>0</v>
      </c>
      <c r="BE362" s="3">
        <v>0</v>
      </c>
      <c r="BF362" s="3">
        <v>0</v>
      </c>
      <c r="BG362" s="241">
        <v>0</v>
      </c>
      <c r="BH362" s="242">
        <v>0</v>
      </c>
      <c r="BI362" s="242">
        <v>0</v>
      </c>
      <c r="BJ362" s="243">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s="244">
        <v>0</v>
      </c>
      <c r="CJ362" s="244">
        <v>0</v>
      </c>
      <c r="CK362" s="244">
        <v>0</v>
      </c>
      <c r="CL362" s="244">
        <v>0</v>
      </c>
      <c r="CM362" s="241">
        <v>0</v>
      </c>
      <c r="CN362" s="242">
        <v>0</v>
      </c>
      <c r="CO362" s="242">
        <v>0</v>
      </c>
      <c r="CP362" s="243">
        <v>0</v>
      </c>
      <c r="CQ362" s="1">
        <v>0</v>
      </c>
      <c r="CR362" s="1">
        <v>0</v>
      </c>
      <c r="CS362" s="1">
        <v>0</v>
      </c>
      <c r="CT362" s="1">
        <v>0</v>
      </c>
      <c r="CU362" s="1">
        <v>0</v>
      </c>
      <c r="CV362" s="1">
        <v>0</v>
      </c>
      <c r="CW362" s="1">
        <v>0</v>
      </c>
      <c r="CX362" s="1">
        <v>0</v>
      </c>
      <c r="CY362" s="1">
        <v>0</v>
      </c>
      <c r="CZ362" s="1">
        <v>0</v>
      </c>
      <c r="DA362" s="1">
        <v>0</v>
      </c>
      <c r="DB362" s="1">
        <v>0</v>
      </c>
      <c r="DC362" s="1">
        <v>0</v>
      </c>
      <c r="DD362" s="1">
        <v>0</v>
      </c>
      <c r="DE362" s="1">
        <v>0</v>
      </c>
      <c r="DF362" s="1">
        <v>0</v>
      </c>
      <c r="DG362" s="1">
        <v>0</v>
      </c>
      <c r="DH362" s="1">
        <v>0</v>
      </c>
      <c r="DI362" s="1">
        <v>0</v>
      </c>
      <c r="DJ362" s="1">
        <v>0</v>
      </c>
      <c r="DK362" s="1">
        <v>0</v>
      </c>
      <c r="DL362" s="1">
        <v>0</v>
      </c>
      <c r="DM362" s="1">
        <v>0</v>
      </c>
      <c r="DN362" s="1">
        <v>0</v>
      </c>
      <c r="DO362" s="244">
        <v>0</v>
      </c>
      <c r="DP362" s="244">
        <v>0</v>
      </c>
      <c r="DQ362" s="244">
        <v>0</v>
      </c>
      <c r="DR362" s="244">
        <v>0</v>
      </c>
      <c r="DS362" s="241">
        <v>0</v>
      </c>
      <c r="DT362" s="242">
        <v>0</v>
      </c>
      <c r="DU362" s="242">
        <v>0</v>
      </c>
      <c r="DV362" s="243">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s="244">
        <v>0</v>
      </c>
      <c r="EV362" s="244">
        <v>0</v>
      </c>
      <c r="EW362" s="244">
        <v>0</v>
      </c>
      <c r="EX362" s="244">
        <v>0</v>
      </c>
      <c r="EY362" s="241">
        <v>0</v>
      </c>
      <c r="EZ362" s="242">
        <v>0</v>
      </c>
      <c r="FA362" s="242">
        <v>0</v>
      </c>
      <c r="FB362" s="243">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0</v>
      </c>
      <c r="HF362">
        <v>0</v>
      </c>
      <c r="HG362">
        <v>0</v>
      </c>
      <c r="HH362">
        <v>0</v>
      </c>
      <c r="HI362">
        <v>0</v>
      </c>
      <c r="HJ362">
        <v>0</v>
      </c>
      <c r="HK362">
        <v>0</v>
      </c>
      <c r="HL362">
        <v>6</v>
      </c>
      <c r="HM362">
        <v>2</v>
      </c>
      <c r="HN362">
        <v>0</v>
      </c>
      <c r="HO362">
        <v>0</v>
      </c>
      <c r="HP362">
        <v>0</v>
      </c>
      <c r="HQ362" s="139">
        <v>0</v>
      </c>
      <c r="HR362" s="140">
        <v>1</v>
      </c>
      <c r="HS362" s="140">
        <v>0</v>
      </c>
      <c r="HT362" s="140">
        <v>0</v>
      </c>
      <c r="HU362" s="140">
        <v>0</v>
      </c>
      <c r="HV362" s="139">
        <v>0</v>
      </c>
      <c r="HW362" s="140">
        <v>0</v>
      </c>
      <c r="HX362" s="140">
        <v>0</v>
      </c>
      <c r="HY362" s="140">
        <v>0</v>
      </c>
      <c r="HZ362" s="140">
        <v>0</v>
      </c>
      <c r="IA362" s="139">
        <v>0</v>
      </c>
      <c r="IB362" s="140">
        <v>0</v>
      </c>
      <c r="IC362" s="140">
        <v>0</v>
      </c>
      <c r="ID362" s="140">
        <v>0</v>
      </c>
      <c r="IE362" s="140">
        <v>0</v>
      </c>
      <c r="IF362" s="139">
        <v>6</v>
      </c>
      <c r="IG362" s="140">
        <v>3</v>
      </c>
      <c r="IH362" s="140">
        <v>0</v>
      </c>
      <c r="II362" s="140">
        <v>0</v>
      </c>
      <c r="IJ362" s="140">
        <v>0</v>
      </c>
      <c r="IK362" s="140">
        <v>0</v>
      </c>
      <c r="IL362" s="140">
        <v>0</v>
      </c>
      <c r="IM362" s="140">
        <v>0</v>
      </c>
      <c r="IN362" s="139">
        <v>0</v>
      </c>
      <c r="IO362" s="140">
        <v>0</v>
      </c>
      <c r="IP362" s="140">
        <v>0</v>
      </c>
      <c r="IQ362" s="140">
        <v>0</v>
      </c>
      <c r="IR362" s="141">
        <v>0</v>
      </c>
      <c r="IS362" s="139">
        <v>0</v>
      </c>
      <c r="IT362" s="141">
        <v>0</v>
      </c>
      <c r="IU362" s="141">
        <v>8</v>
      </c>
      <c r="IV362" s="141">
        <v>1</v>
      </c>
      <c r="IW362" s="180">
        <v>9</v>
      </c>
      <c r="IX362" s="182">
        <v>0</v>
      </c>
      <c r="IY362" s="182">
        <v>0</v>
      </c>
      <c r="IZ362" s="183">
        <v>0</v>
      </c>
      <c r="JA362" s="140">
        <v>0</v>
      </c>
      <c r="JB362" s="140">
        <v>0</v>
      </c>
      <c r="JC362" s="1" t="s">
        <v>427</v>
      </c>
      <c r="JD362" s="1" t="s">
        <v>427</v>
      </c>
      <c r="JE362" s="1" t="s">
        <v>427</v>
      </c>
      <c r="JF362" s="1" t="s">
        <v>427</v>
      </c>
      <c r="JG362" s="1">
        <v>0</v>
      </c>
      <c r="JH362" s="1">
        <v>0</v>
      </c>
      <c r="JI362" s="284"/>
      <c r="JM362" s="261"/>
      <c r="JN362" s="262"/>
      <c r="JO362" s="284"/>
      <c r="JP362" s="284"/>
    </row>
    <row r="363" spans="1:276" x14ac:dyDescent="0.25">
      <c r="A363" s="2">
        <f>IF(OR('Table 1'!$L$2="All Regions",'Table 1'!$L$2=" "), 1,IF('Table 1'!$L$2='DATA TEMPLATE 1617'!L363,1,0))</f>
        <v>1</v>
      </c>
      <c r="B363" s="2">
        <f>IF(OR('Table 1'!$L$3="All Disciplines",'Table 1'!$L$3=" "), 1,IF('Table 1'!$L$3='DATA TEMPLATE 1617'!M363,1,0))</f>
        <v>1</v>
      </c>
      <c r="C363" s="2">
        <f>IF(OR('Table 1'!$L$4="All Organisations",'Table 1'!$L$4=" "), 1,IF('Table 1'!$L$4='DATA TEMPLATE 1617'!N363,1,0))</f>
        <v>1</v>
      </c>
      <c r="D363" s="2">
        <f t="shared" si="13"/>
        <v>3</v>
      </c>
      <c r="E363" s="236">
        <f>IF('Table 2'!$L$2="All Diverse Led",$IZ363,IF('Table 2'!$L$2='DATA TEMPLATE 1617'!JG363,4,0))</f>
        <v>0</v>
      </c>
      <c r="F363" s="236">
        <f>IF('Table 2'!$L$2="All Diverse Led",$IZ363,IF('Table 2'!$L$2='DATA TEMPLATE 1617'!JH363,4,0))</f>
        <v>0</v>
      </c>
      <c r="G363" s="237">
        <f t="shared" si="14"/>
        <v>0</v>
      </c>
      <c r="H363" s="1" t="s">
        <v>471</v>
      </c>
      <c r="I363" s="1">
        <v>0</v>
      </c>
      <c r="J363" s="1" t="b">
        <v>0</v>
      </c>
      <c r="K363" s="284">
        <v>361</v>
      </c>
      <c r="L363" t="s">
        <v>448</v>
      </c>
      <c r="M363" t="s">
        <v>442</v>
      </c>
      <c r="N363" s="323" t="s">
        <v>460</v>
      </c>
      <c r="O363" s="76">
        <v>3744</v>
      </c>
      <c r="P363" s="76">
        <v>129114</v>
      </c>
      <c r="Q363" s="76">
        <v>60636</v>
      </c>
      <c r="R363" s="76">
        <v>0</v>
      </c>
      <c r="S363" s="76">
        <v>0</v>
      </c>
      <c r="T363" s="76">
        <v>193494</v>
      </c>
      <c r="U363">
        <v>96541</v>
      </c>
      <c r="V363">
        <v>0</v>
      </c>
      <c r="W363">
        <v>0</v>
      </c>
      <c r="X363">
        <v>5885</v>
      </c>
      <c r="Y363">
        <v>0</v>
      </c>
      <c r="AB363">
        <v>18744</v>
      </c>
      <c r="AC363">
        <v>155311</v>
      </c>
      <c r="AD363">
        <v>276481</v>
      </c>
      <c r="AE363" s="1">
        <v>0</v>
      </c>
      <c r="AF363" s="1">
        <v>0</v>
      </c>
      <c r="AG363" s="1">
        <v>0</v>
      </c>
      <c r="AH363" s="1">
        <v>0</v>
      </c>
      <c r="AI363" s="1">
        <v>0</v>
      </c>
      <c r="AJ363" s="1">
        <v>0</v>
      </c>
      <c r="AK363" s="1">
        <v>0</v>
      </c>
      <c r="AL363" s="1">
        <v>0</v>
      </c>
      <c r="AM363" s="1">
        <v>0</v>
      </c>
      <c r="AN363" s="1">
        <v>0</v>
      </c>
      <c r="AO363" s="1">
        <v>0</v>
      </c>
      <c r="AP363" s="1">
        <v>0</v>
      </c>
      <c r="AQ363" s="1">
        <v>0</v>
      </c>
      <c r="AR363" s="1">
        <v>0</v>
      </c>
      <c r="AS363" s="1">
        <v>0</v>
      </c>
      <c r="AT363" s="1">
        <v>0</v>
      </c>
      <c r="AU363" s="1">
        <v>0</v>
      </c>
      <c r="AV363" s="1">
        <v>0</v>
      </c>
      <c r="AW363" s="1">
        <v>0</v>
      </c>
      <c r="AX363" s="1">
        <v>0</v>
      </c>
      <c r="AY363" s="1">
        <v>0</v>
      </c>
      <c r="AZ363" s="1">
        <v>0</v>
      </c>
      <c r="BA363" s="1">
        <v>0</v>
      </c>
      <c r="BB363" s="1">
        <v>0</v>
      </c>
      <c r="BC363" s="3">
        <v>0</v>
      </c>
      <c r="BD363" s="3">
        <v>0</v>
      </c>
      <c r="BE363" s="3">
        <v>0</v>
      </c>
      <c r="BF363" s="3">
        <v>0</v>
      </c>
      <c r="BG363" s="241">
        <v>0</v>
      </c>
      <c r="BH363" s="242">
        <v>0</v>
      </c>
      <c r="BI363" s="242">
        <v>0</v>
      </c>
      <c r="BJ363" s="24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s="244">
        <v>0</v>
      </c>
      <c r="CJ363" s="244">
        <v>0</v>
      </c>
      <c r="CK363" s="244">
        <v>0</v>
      </c>
      <c r="CL363" s="244">
        <v>0</v>
      </c>
      <c r="CM363" s="241">
        <v>0</v>
      </c>
      <c r="CN363" s="242">
        <v>0</v>
      </c>
      <c r="CO363" s="242">
        <v>0</v>
      </c>
      <c r="CP363" s="243">
        <v>0</v>
      </c>
      <c r="CQ363" s="1">
        <v>0</v>
      </c>
      <c r="CR363" s="1">
        <v>0</v>
      </c>
      <c r="CS363" s="1">
        <v>0</v>
      </c>
      <c r="CT363" s="1">
        <v>0</v>
      </c>
      <c r="CU363" s="1">
        <v>0</v>
      </c>
      <c r="CV363" s="1">
        <v>0</v>
      </c>
      <c r="CW363" s="1">
        <v>0</v>
      </c>
      <c r="CX363" s="1">
        <v>0</v>
      </c>
      <c r="CY363" s="1">
        <v>0</v>
      </c>
      <c r="CZ363" s="1">
        <v>0</v>
      </c>
      <c r="DA363" s="1">
        <v>0</v>
      </c>
      <c r="DB363" s="1">
        <v>0</v>
      </c>
      <c r="DC363" s="1">
        <v>0</v>
      </c>
      <c r="DD363" s="1">
        <v>0</v>
      </c>
      <c r="DE363" s="1">
        <v>0</v>
      </c>
      <c r="DF363" s="1">
        <v>0</v>
      </c>
      <c r="DG363" s="1">
        <v>0</v>
      </c>
      <c r="DH363" s="1">
        <v>0</v>
      </c>
      <c r="DI363" s="1">
        <v>0</v>
      </c>
      <c r="DJ363" s="1">
        <v>0</v>
      </c>
      <c r="DK363" s="1">
        <v>0</v>
      </c>
      <c r="DL363" s="1">
        <v>0</v>
      </c>
      <c r="DM363" s="1">
        <v>0</v>
      </c>
      <c r="DN363" s="1">
        <v>0</v>
      </c>
      <c r="DO363" s="244">
        <v>0</v>
      </c>
      <c r="DP363" s="244">
        <v>0</v>
      </c>
      <c r="DQ363" s="244">
        <v>0</v>
      </c>
      <c r="DR363" s="244">
        <v>0</v>
      </c>
      <c r="DS363" s="241">
        <v>0</v>
      </c>
      <c r="DT363" s="242">
        <v>0</v>
      </c>
      <c r="DU363" s="242">
        <v>0</v>
      </c>
      <c r="DV363" s="24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s="244">
        <v>0</v>
      </c>
      <c r="EV363" s="244">
        <v>0</v>
      </c>
      <c r="EW363" s="244">
        <v>0</v>
      </c>
      <c r="EX363" s="244">
        <v>0</v>
      </c>
      <c r="EY363" s="241">
        <v>0</v>
      </c>
      <c r="EZ363" s="242">
        <v>0</v>
      </c>
      <c r="FA363" s="242">
        <v>0</v>
      </c>
      <c r="FB363" s="243">
        <v>0</v>
      </c>
      <c r="FC363">
        <v>0</v>
      </c>
      <c r="FD363">
        <v>0</v>
      </c>
      <c r="FE363">
        <v>0</v>
      </c>
      <c r="FF363">
        <v>0</v>
      </c>
      <c r="FG363">
        <v>0</v>
      </c>
      <c r="FH363">
        <v>0</v>
      </c>
      <c r="FI363">
        <v>0</v>
      </c>
      <c r="FJ363">
        <v>0</v>
      </c>
      <c r="FK363">
        <v>0</v>
      </c>
      <c r="FL363">
        <v>0</v>
      </c>
      <c r="FM363">
        <v>0</v>
      </c>
      <c r="FN363">
        <v>0</v>
      </c>
      <c r="FO363">
        <v>0</v>
      </c>
      <c r="FP363">
        <v>0</v>
      </c>
      <c r="FQ363">
        <v>0</v>
      </c>
      <c r="FR363">
        <v>0</v>
      </c>
      <c r="FS363">
        <v>2643</v>
      </c>
      <c r="FT363">
        <v>2018915</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10</v>
      </c>
      <c r="GP363">
        <v>10</v>
      </c>
      <c r="GQ363">
        <v>0</v>
      </c>
      <c r="GR363">
        <v>0</v>
      </c>
      <c r="GS363">
        <v>0</v>
      </c>
      <c r="GT363">
        <v>0</v>
      </c>
      <c r="GU363">
        <v>97</v>
      </c>
      <c r="GV363">
        <v>121</v>
      </c>
      <c r="GW363">
        <v>737</v>
      </c>
      <c r="GX363">
        <v>923</v>
      </c>
      <c r="GY363">
        <v>0</v>
      </c>
      <c r="GZ363">
        <v>0</v>
      </c>
      <c r="HA363">
        <v>0</v>
      </c>
      <c r="HB363">
        <v>0</v>
      </c>
      <c r="HC363">
        <v>0</v>
      </c>
      <c r="HD363">
        <v>0</v>
      </c>
      <c r="HE363">
        <v>0</v>
      </c>
      <c r="HF363">
        <v>0</v>
      </c>
      <c r="HG363">
        <v>10</v>
      </c>
      <c r="HH363">
        <v>0</v>
      </c>
      <c r="HI363">
        <v>737</v>
      </c>
      <c r="HJ363">
        <v>0</v>
      </c>
      <c r="HK363">
        <v>0</v>
      </c>
      <c r="HL363">
        <v>6</v>
      </c>
      <c r="HM363">
        <v>2</v>
      </c>
      <c r="HN363">
        <v>0</v>
      </c>
      <c r="HO363">
        <v>0</v>
      </c>
      <c r="HP363">
        <v>0</v>
      </c>
      <c r="HQ363" s="139">
        <v>1</v>
      </c>
      <c r="HR363" s="140">
        <v>0</v>
      </c>
      <c r="HS363" s="140">
        <v>0</v>
      </c>
      <c r="HT363" s="140">
        <v>0</v>
      </c>
      <c r="HU363" s="140">
        <v>0</v>
      </c>
      <c r="HV363" s="139">
        <v>0</v>
      </c>
      <c r="HW363" s="140">
        <v>0</v>
      </c>
      <c r="HX363" s="140">
        <v>0</v>
      </c>
      <c r="HY363" s="140">
        <v>0</v>
      </c>
      <c r="HZ363" s="140">
        <v>0</v>
      </c>
      <c r="IA363" s="139">
        <v>0</v>
      </c>
      <c r="IB363" s="140">
        <v>0</v>
      </c>
      <c r="IC363" s="140">
        <v>0</v>
      </c>
      <c r="ID363" s="140">
        <v>0</v>
      </c>
      <c r="IE363" s="140">
        <v>0</v>
      </c>
      <c r="IF363" s="139">
        <v>7</v>
      </c>
      <c r="IG363" s="140">
        <v>2</v>
      </c>
      <c r="IH363" s="140">
        <v>0</v>
      </c>
      <c r="II363" s="140">
        <v>0</v>
      </c>
      <c r="IJ363" s="140">
        <v>0</v>
      </c>
      <c r="IK363" s="140">
        <v>0</v>
      </c>
      <c r="IL363" s="140">
        <v>0</v>
      </c>
      <c r="IM363" s="140">
        <v>0</v>
      </c>
      <c r="IN363" s="139">
        <v>0</v>
      </c>
      <c r="IO363" s="140">
        <v>0</v>
      </c>
      <c r="IP363" s="140">
        <v>0</v>
      </c>
      <c r="IQ363" s="140">
        <v>0</v>
      </c>
      <c r="IR363" s="141">
        <v>0</v>
      </c>
      <c r="IS363" s="139">
        <v>0</v>
      </c>
      <c r="IT363" s="141">
        <v>2</v>
      </c>
      <c r="IU363" s="141">
        <v>8</v>
      </c>
      <c r="IV363" s="141">
        <v>1</v>
      </c>
      <c r="IW363" s="180">
        <v>9</v>
      </c>
      <c r="IX363" s="182">
        <v>0.22222222222222221</v>
      </c>
      <c r="IY363" s="182">
        <v>0</v>
      </c>
      <c r="IZ363" s="183">
        <v>0</v>
      </c>
      <c r="JA363" s="140">
        <v>0</v>
      </c>
      <c r="JB363" s="140">
        <v>0</v>
      </c>
      <c r="JC363" s="1" t="s">
        <v>427</v>
      </c>
      <c r="JD363" s="1" t="s">
        <v>427</v>
      </c>
      <c r="JE363" s="1" t="s">
        <v>427</v>
      </c>
      <c r="JF363" s="1" t="s">
        <v>427</v>
      </c>
      <c r="JG363" s="1">
        <v>0</v>
      </c>
      <c r="JH363" s="1">
        <v>0</v>
      </c>
      <c r="JI363" s="284"/>
      <c r="JM363" s="261"/>
      <c r="JN363" s="262"/>
      <c r="JO363" s="284"/>
      <c r="JP363" s="284"/>
    </row>
    <row r="364" spans="1:276" x14ac:dyDescent="0.25">
      <c r="A364" s="2">
        <f>IF(OR('Table 1'!$L$2="All Regions",'Table 1'!$L$2=" "), 1,IF('Table 1'!$L$2='DATA TEMPLATE 1617'!L364,1,0))</f>
        <v>1</v>
      </c>
      <c r="B364" s="2">
        <f>IF(OR('Table 1'!$L$3="All Disciplines",'Table 1'!$L$3=" "), 1,IF('Table 1'!$L$3='DATA TEMPLATE 1617'!M364,1,0))</f>
        <v>1</v>
      </c>
      <c r="C364" s="2">
        <f>IF(OR('Table 1'!$L$4="All Organisations",'Table 1'!$L$4=" "), 1,IF('Table 1'!$L$4='DATA TEMPLATE 1617'!N364,1,0))</f>
        <v>1</v>
      </c>
      <c r="D364" s="2">
        <f t="shared" si="13"/>
        <v>3</v>
      </c>
      <c r="E364" s="236">
        <f>IF('Table 2'!$L$2="All Diverse Led",$IZ364,IF('Table 2'!$L$2='DATA TEMPLATE 1617'!JG364,4,0))</f>
        <v>0</v>
      </c>
      <c r="F364" s="236">
        <f>IF('Table 2'!$L$2="All Diverse Led",$IZ364,IF('Table 2'!$L$2='DATA TEMPLATE 1617'!JH364,4,0))</f>
        <v>0</v>
      </c>
      <c r="G364" s="237">
        <f t="shared" si="14"/>
        <v>0</v>
      </c>
      <c r="H364" s="1" t="s">
        <v>471</v>
      </c>
      <c r="I364" s="1">
        <v>0</v>
      </c>
      <c r="J364" s="1" t="b">
        <v>0</v>
      </c>
      <c r="K364" s="284">
        <v>362</v>
      </c>
      <c r="L364" t="s">
        <v>448</v>
      </c>
      <c r="M364" t="s">
        <v>440</v>
      </c>
      <c r="N364" s="323" t="s">
        <v>460</v>
      </c>
      <c r="O364" s="76">
        <v>2697159</v>
      </c>
      <c r="P364" s="76">
        <v>3155032</v>
      </c>
      <c r="Q364" s="76">
        <v>163776</v>
      </c>
      <c r="R364" s="76">
        <v>441864</v>
      </c>
      <c r="S364" s="76">
        <v>0</v>
      </c>
      <c r="T364" s="76">
        <v>6457831</v>
      </c>
      <c r="U364">
        <v>1451409</v>
      </c>
      <c r="V364">
        <v>358647</v>
      </c>
      <c r="W364">
        <v>26065</v>
      </c>
      <c r="X364">
        <v>187118</v>
      </c>
      <c r="Y364">
        <v>355</v>
      </c>
      <c r="AB364">
        <v>1506684</v>
      </c>
      <c r="AC364">
        <v>0</v>
      </c>
      <c r="AD364">
        <v>3530278</v>
      </c>
      <c r="AE364" s="1">
        <v>63</v>
      </c>
      <c r="AF364" s="1">
        <v>234</v>
      </c>
      <c r="AG364" s="1">
        <v>57201</v>
      </c>
      <c r="AH364" s="1">
        <v>0</v>
      </c>
      <c r="AI364" s="1">
        <v>0</v>
      </c>
      <c r="AJ364" s="1">
        <v>0</v>
      </c>
      <c r="AK364" s="1">
        <v>0</v>
      </c>
      <c r="AL364" s="1">
        <v>0</v>
      </c>
      <c r="AM364" s="1">
        <v>0</v>
      </c>
      <c r="AN364" s="1">
        <v>0</v>
      </c>
      <c r="AO364" s="1">
        <v>0</v>
      </c>
      <c r="AP364" s="1">
        <v>0</v>
      </c>
      <c r="AQ364" s="1">
        <v>19</v>
      </c>
      <c r="AR364" s="1">
        <v>87</v>
      </c>
      <c r="AS364" s="1">
        <v>31233</v>
      </c>
      <c r="AT364" s="1">
        <v>0</v>
      </c>
      <c r="AU364" s="1">
        <v>0</v>
      </c>
      <c r="AV364" s="1">
        <v>0</v>
      </c>
      <c r="AW364" s="1">
        <v>0</v>
      </c>
      <c r="AX364" s="1">
        <v>0</v>
      </c>
      <c r="AY364" s="1">
        <v>0</v>
      </c>
      <c r="AZ364" s="1">
        <v>0</v>
      </c>
      <c r="BA364" s="1">
        <v>0</v>
      </c>
      <c r="BB364" s="1">
        <v>0</v>
      </c>
      <c r="BC364" s="3">
        <v>0</v>
      </c>
      <c r="BD364" s="3">
        <v>0</v>
      </c>
      <c r="BE364" s="3">
        <v>0</v>
      </c>
      <c r="BF364" s="3">
        <v>0</v>
      </c>
      <c r="BG364" s="241">
        <v>19</v>
      </c>
      <c r="BH364" s="242">
        <v>87</v>
      </c>
      <c r="BI364" s="242">
        <v>31233</v>
      </c>
      <c r="BJ364" s="243">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s="244">
        <v>0</v>
      </c>
      <c r="CJ364" s="244">
        <v>0</v>
      </c>
      <c r="CK364" s="244">
        <v>0</v>
      </c>
      <c r="CL364" s="244">
        <v>0</v>
      </c>
      <c r="CM364" s="241">
        <v>0</v>
      </c>
      <c r="CN364" s="242">
        <v>0</v>
      </c>
      <c r="CO364" s="242">
        <v>0</v>
      </c>
      <c r="CP364" s="243">
        <v>0</v>
      </c>
      <c r="CQ364" s="1">
        <v>0</v>
      </c>
      <c r="CR364" s="1">
        <v>0</v>
      </c>
      <c r="CS364" s="1">
        <v>0</v>
      </c>
      <c r="CT364" s="1">
        <v>0</v>
      </c>
      <c r="CU364" s="1">
        <v>0</v>
      </c>
      <c r="CV364" s="1">
        <v>0</v>
      </c>
      <c r="CW364" s="1">
        <v>0</v>
      </c>
      <c r="CX364" s="1">
        <v>0</v>
      </c>
      <c r="CY364" s="1">
        <v>0</v>
      </c>
      <c r="CZ364" s="1">
        <v>0</v>
      </c>
      <c r="DA364" s="1">
        <v>0</v>
      </c>
      <c r="DB364" s="1">
        <v>0</v>
      </c>
      <c r="DC364" s="1">
        <v>0</v>
      </c>
      <c r="DD364" s="1">
        <v>0</v>
      </c>
      <c r="DE364" s="1">
        <v>0</v>
      </c>
      <c r="DF364" s="1">
        <v>0</v>
      </c>
      <c r="DG364" s="1">
        <v>0</v>
      </c>
      <c r="DH364" s="1">
        <v>0</v>
      </c>
      <c r="DI364" s="1">
        <v>0</v>
      </c>
      <c r="DJ364" s="1">
        <v>0</v>
      </c>
      <c r="DK364" s="1">
        <v>0</v>
      </c>
      <c r="DL364" s="1">
        <v>0</v>
      </c>
      <c r="DM364" s="1">
        <v>0</v>
      </c>
      <c r="DN364" s="1">
        <v>0</v>
      </c>
      <c r="DO364" s="244">
        <v>0</v>
      </c>
      <c r="DP364" s="244">
        <v>0</v>
      </c>
      <c r="DQ364" s="244">
        <v>0</v>
      </c>
      <c r="DR364" s="244">
        <v>0</v>
      </c>
      <c r="DS364" s="241">
        <v>0</v>
      </c>
      <c r="DT364" s="242">
        <v>0</v>
      </c>
      <c r="DU364" s="242">
        <v>0</v>
      </c>
      <c r="DV364" s="243">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s="244">
        <v>0</v>
      </c>
      <c r="EV364" s="244">
        <v>0</v>
      </c>
      <c r="EW364" s="244">
        <v>0</v>
      </c>
      <c r="EX364" s="244">
        <v>0</v>
      </c>
      <c r="EY364" s="241">
        <v>0</v>
      </c>
      <c r="EZ364" s="242">
        <v>0</v>
      </c>
      <c r="FA364" s="242">
        <v>0</v>
      </c>
      <c r="FB364" s="243">
        <v>0</v>
      </c>
      <c r="FC364">
        <v>0</v>
      </c>
      <c r="FD364">
        <v>0</v>
      </c>
      <c r="FE364">
        <v>0</v>
      </c>
      <c r="FF364">
        <v>0</v>
      </c>
      <c r="FG364">
        <v>0</v>
      </c>
      <c r="FH364">
        <v>0</v>
      </c>
      <c r="FI364">
        <v>0</v>
      </c>
      <c r="FJ364">
        <v>0</v>
      </c>
      <c r="FK364">
        <v>19</v>
      </c>
      <c r="FL364">
        <v>1599</v>
      </c>
      <c r="FM364">
        <v>0</v>
      </c>
      <c r="FN364">
        <v>0</v>
      </c>
      <c r="FO364">
        <v>0</v>
      </c>
      <c r="FP364">
        <v>0</v>
      </c>
      <c r="FQ364">
        <v>0</v>
      </c>
      <c r="FR364">
        <v>0</v>
      </c>
      <c r="FS364">
        <v>0</v>
      </c>
      <c r="FT364">
        <v>0</v>
      </c>
      <c r="FU364">
        <v>14</v>
      </c>
      <c r="FV364">
        <v>929</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0</v>
      </c>
      <c r="HF364">
        <v>0</v>
      </c>
      <c r="HG364">
        <v>0</v>
      </c>
      <c r="HH364">
        <v>0</v>
      </c>
      <c r="HI364">
        <v>0</v>
      </c>
      <c r="HJ364">
        <v>0</v>
      </c>
      <c r="HK364">
        <v>0</v>
      </c>
      <c r="HL364">
        <v>3</v>
      </c>
      <c r="HM364">
        <v>6</v>
      </c>
      <c r="HN364">
        <v>0</v>
      </c>
      <c r="HO364">
        <v>0</v>
      </c>
      <c r="HP364">
        <v>0</v>
      </c>
      <c r="HQ364" s="139">
        <v>1</v>
      </c>
      <c r="HR364" s="140">
        <v>3</v>
      </c>
      <c r="HS364" s="140">
        <v>0</v>
      </c>
      <c r="HT364" s="140">
        <v>0</v>
      </c>
      <c r="HU364" s="140">
        <v>0</v>
      </c>
      <c r="HV364" s="139">
        <v>0</v>
      </c>
      <c r="HW364" s="140">
        <v>0</v>
      </c>
      <c r="HX364" s="140">
        <v>0</v>
      </c>
      <c r="HY364" s="140">
        <v>0</v>
      </c>
      <c r="HZ364" s="140">
        <v>0</v>
      </c>
      <c r="IA364" s="139">
        <v>0</v>
      </c>
      <c r="IB364" s="140">
        <v>0</v>
      </c>
      <c r="IC364" s="140">
        <v>0</v>
      </c>
      <c r="ID364" s="140">
        <v>0</v>
      </c>
      <c r="IE364" s="140">
        <v>0</v>
      </c>
      <c r="IF364" s="139">
        <v>4</v>
      </c>
      <c r="IG364" s="140">
        <v>9</v>
      </c>
      <c r="IH364" s="140">
        <v>0</v>
      </c>
      <c r="II364" s="140">
        <v>0</v>
      </c>
      <c r="IJ364" s="140">
        <v>0</v>
      </c>
      <c r="IK364" s="140">
        <v>0</v>
      </c>
      <c r="IL364" s="140">
        <v>0</v>
      </c>
      <c r="IM364" s="140">
        <v>0</v>
      </c>
      <c r="IN364" s="139">
        <v>0</v>
      </c>
      <c r="IO364" s="140">
        <v>0</v>
      </c>
      <c r="IP364" s="140">
        <v>0</v>
      </c>
      <c r="IQ364" s="140">
        <v>0</v>
      </c>
      <c r="IR364" s="141">
        <v>0</v>
      </c>
      <c r="IS364" s="139">
        <v>0</v>
      </c>
      <c r="IT364" s="141">
        <v>1</v>
      </c>
      <c r="IU364" s="141">
        <v>9</v>
      </c>
      <c r="IV364" s="141">
        <v>4</v>
      </c>
      <c r="IW364" s="180">
        <v>13</v>
      </c>
      <c r="IX364" s="182">
        <v>7.6923076923076927E-2</v>
      </c>
      <c r="IY364" s="182">
        <v>0</v>
      </c>
      <c r="IZ364" s="183">
        <v>0</v>
      </c>
      <c r="JA364" s="140">
        <v>0</v>
      </c>
      <c r="JB364" s="140">
        <v>0</v>
      </c>
      <c r="JC364" s="1" t="s">
        <v>427</v>
      </c>
      <c r="JD364" s="1" t="s">
        <v>427</v>
      </c>
      <c r="JE364" s="1" t="s">
        <v>427</v>
      </c>
      <c r="JF364" s="1" t="s">
        <v>427</v>
      </c>
      <c r="JG364" s="1">
        <v>0</v>
      </c>
      <c r="JH364" s="1">
        <v>0</v>
      </c>
      <c r="JI364" s="284"/>
      <c r="JM364" s="261"/>
      <c r="JN364" s="262"/>
      <c r="JO364" s="284"/>
      <c r="JP364" s="284"/>
    </row>
    <row r="365" spans="1:276" x14ac:dyDescent="0.25">
      <c r="A365" s="2">
        <f>IF(OR('Table 1'!$L$2="All Regions",'Table 1'!$L$2=" "), 1,IF('Table 1'!$L$2='DATA TEMPLATE 1617'!L365,1,0))</f>
        <v>1</v>
      </c>
      <c r="B365" s="2">
        <f>IF(OR('Table 1'!$L$3="All Disciplines",'Table 1'!$L$3=" "), 1,IF('Table 1'!$L$3='DATA TEMPLATE 1617'!M365,1,0))</f>
        <v>1</v>
      </c>
      <c r="C365" s="2">
        <f>IF(OR('Table 1'!$L$4="All Organisations",'Table 1'!$L$4=" "), 1,IF('Table 1'!$L$4='DATA TEMPLATE 1617'!N365,1,0))</f>
        <v>1</v>
      </c>
      <c r="D365" s="2">
        <f t="shared" si="13"/>
        <v>3</v>
      </c>
      <c r="E365" s="236">
        <f>IF('Table 2'!$L$2="All Diverse Led",$IZ365,IF('Table 2'!$L$2='DATA TEMPLATE 1617'!JG365,4,0))</f>
        <v>0</v>
      </c>
      <c r="F365" s="236">
        <f>IF('Table 2'!$L$2="All Diverse Led",$IZ365,IF('Table 2'!$L$2='DATA TEMPLATE 1617'!JH365,4,0))</f>
        <v>0</v>
      </c>
      <c r="G365" s="237">
        <f t="shared" si="14"/>
        <v>0</v>
      </c>
      <c r="H365" s="1" t="s">
        <v>471</v>
      </c>
      <c r="I365" s="1">
        <v>0</v>
      </c>
      <c r="J365" s="1" t="b">
        <v>0</v>
      </c>
      <c r="K365" s="284">
        <v>363</v>
      </c>
      <c r="L365" t="s">
        <v>448</v>
      </c>
      <c r="M365" t="s">
        <v>440</v>
      </c>
      <c r="N365" s="323" t="s">
        <v>459</v>
      </c>
      <c r="O365" s="76">
        <v>356648</v>
      </c>
      <c r="P365" s="76">
        <v>204043</v>
      </c>
      <c r="Q365" s="76">
        <v>23886</v>
      </c>
      <c r="R365" s="76">
        <v>42206</v>
      </c>
      <c r="S365" s="76">
        <v>0</v>
      </c>
      <c r="T365" s="76">
        <v>626783</v>
      </c>
      <c r="U365">
        <v>238002</v>
      </c>
      <c r="V365">
        <v>48960</v>
      </c>
      <c r="W365">
        <v>117958</v>
      </c>
      <c r="X365">
        <v>56370</v>
      </c>
      <c r="Y365">
        <v>20542</v>
      </c>
      <c r="AB365">
        <v>110798</v>
      </c>
      <c r="AC365">
        <v>30146</v>
      </c>
      <c r="AD365">
        <v>622776</v>
      </c>
      <c r="AE365" s="1">
        <v>187</v>
      </c>
      <c r="AF365" s="1">
        <v>130</v>
      </c>
      <c r="AG365" s="1">
        <v>16411</v>
      </c>
      <c r="AH365" s="1">
        <v>0</v>
      </c>
      <c r="AI365" s="1">
        <v>0</v>
      </c>
      <c r="AJ365" s="1">
        <v>0</v>
      </c>
      <c r="AK365" s="1">
        <v>0</v>
      </c>
      <c r="AL365" s="1">
        <v>0</v>
      </c>
      <c r="AM365" s="1">
        <v>0</v>
      </c>
      <c r="AN365" s="1">
        <v>0</v>
      </c>
      <c r="AO365" s="1">
        <v>0</v>
      </c>
      <c r="AP365" s="1">
        <v>0</v>
      </c>
      <c r="AQ365" s="1">
        <v>46</v>
      </c>
      <c r="AR365" s="1">
        <v>39</v>
      </c>
      <c r="AS365" s="1">
        <v>3874</v>
      </c>
      <c r="AT365" s="1">
        <v>0</v>
      </c>
      <c r="AU365" s="1">
        <v>0</v>
      </c>
      <c r="AV365" s="1">
        <v>0</v>
      </c>
      <c r="AW365" s="1">
        <v>0</v>
      </c>
      <c r="AX365" s="1">
        <v>0</v>
      </c>
      <c r="AY365" s="1">
        <v>0</v>
      </c>
      <c r="AZ365" s="1">
        <v>0</v>
      </c>
      <c r="BA365" s="1">
        <v>0</v>
      </c>
      <c r="BB365" s="1">
        <v>0</v>
      </c>
      <c r="BC365" s="3">
        <v>0</v>
      </c>
      <c r="BD365" s="3">
        <v>0</v>
      </c>
      <c r="BE365" s="3">
        <v>0</v>
      </c>
      <c r="BF365" s="3">
        <v>0</v>
      </c>
      <c r="BG365" s="241">
        <v>46</v>
      </c>
      <c r="BH365" s="242">
        <v>39</v>
      </c>
      <c r="BI365" s="242">
        <v>3874</v>
      </c>
      <c r="BJ365" s="243">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s="244">
        <v>0</v>
      </c>
      <c r="CJ365" s="244">
        <v>0</v>
      </c>
      <c r="CK365" s="244">
        <v>0</v>
      </c>
      <c r="CL365" s="244">
        <v>0</v>
      </c>
      <c r="CM365" s="241">
        <v>0</v>
      </c>
      <c r="CN365" s="242">
        <v>0</v>
      </c>
      <c r="CO365" s="242">
        <v>0</v>
      </c>
      <c r="CP365" s="243">
        <v>0</v>
      </c>
      <c r="CQ365" s="1">
        <v>0</v>
      </c>
      <c r="CR365" s="1">
        <v>0</v>
      </c>
      <c r="CS365" s="1">
        <v>0</v>
      </c>
      <c r="CT365" s="1">
        <v>0</v>
      </c>
      <c r="CU365" s="1">
        <v>0</v>
      </c>
      <c r="CV365" s="1">
        <v>0</v>
      </c>
      <c r="CW365" s="1">
        <v>0</v>
      </c>
      <c r="CX365" s="1">
        <v>0</v>
      </c>
      <c r="CY365" s="1">
        <v>0</v>
      </c>
      <c r="CZ365" s="1">
        <v>0</v>
      </c>
      <c r="DA365" s="1">
        <v>0</v>
      </c>
      <c r="DB365" s="1">
        <v>0</v>
      </c>
      <c r="DC365" s="1">
        <v>0</v>
      </c>
      <c r="DD365" s="1">
        <v>0</v>
      </c>
      <c r="DE365" s="1">
        <v>0</v>
      </c>
      <c r="DF365" s="1">
        <v>0</v>
      </c>
      <c r="DG365" s="1">
        <v>0</v>
      </c>
      <c r="DH365" s="1">
        <v>0</v>
      </c>
      <c r="DI365" s="1">
        <v>0</v>
      </c>
      <c r="DJ365" s="1">
        <v>0</v>
      </c>
      <c r="DK365" s="1">
        <v>0</v>
      </c>
      <c r="DL365" s="1">
        <v>0</v>
      </c>
      <c r="DM365" s="1">
        <v>0</v>
      </c>
      <c r="DN365" s="1">
        <v>0</v>
      </c>
      <c r="DO365" s="244">
        <v>0</v>
      </c>
      <c r="DP365" s="244">
        <v>0</v>
      </c>
      <c r="DQ365" s="244">
        <v>0</v>
      </c>
      <c r="DR365" s="244">
        <v>0</v>
      </c>
      <c r="DS365" s="241">
        <v>0</v>
      </c>
      <c r="DT365" s="242">
        <v>0</v>
      </c>
      <c r="DU365" s="242">
        <v>0</v>
      </c>
      <c r="DV365" s="243">
        <v>0</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s="244">
        <v>0</v>
      </c>
      <c r="EV365" s="244">
        <v>0</v>
      </c>
      <c r="EW365" s="244">
        <v>0</v>
      </c>
      <c r="EX365" s="244">
        <v>0</v>
      </c>
      <c r="EY365" s="241">
        <v>0</v>
      </c>
      <c r="EZ365" s="242">
        <v>0</v>
      </c>
      <c r="FA365" s="242">
        <v>0</v>
      </c>
      <c r="FB365" s="243">
        <v>0</v>
      </c>
      <c r="FC365">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0</v>
      </c>
      <c r="HE365">
        <v>0</v>
      </c>
      <c r="HF365">
        <v>0</v>
      </c>
      <c r="HG365">
        <v>0</v>
      </c>
      <c r="HH365">
        <v>0</v>
      </c>
      <c r="HI365">
        <v>0</v>
      </c>
      <c r="HJ365">
        <v>0</v>
      </c>
      <c r="HK365">
        <v>0</v>
      </c>
      <c r="HL365">
        <v>2</v>
      </c>
      <c r="HM365">
        <v>5</v>
      </c>
      <c r="HN365">
        <v>0</v>
      </c>
      <c r="HO365">
        <v>0</v>
      </c>
      <c r="HP365">
        <v>0</v>
      </c>
      <c r="HQ365" s="139">
        <v>1</v>
      </c>
      <c r="HR365" s="140">
        <v>3</v>
      </c>
      <c r="HS365" s="140">
        <v>0</v>
      </c>
      <c r="HT365" s="140">
        <v>0</v>
      </c>
      <c r="HU365" s="140">
        <v>0</v>
      </c>
      <c r="HV365" s="139">
        <v>0</v>
      </c>
      <c r="HW365" s="140">
        <v>0</v>
      </c>
      <c r="HX365" s="140">
        <v>0</v>
      </c>
      <c r="HY365" s="140">
        <v>0</v>
      </c>
      <c r="HZ365" s="140">
        <v>0</v>
      </c>
      <c r="IA365" s="139">
        <v>0</v>
      </c>
      <c r="IB365" s="140">
        <v>0</v>
      </c>
      <c r="IC365" s="140">
        <v>0</v>
      </c>
      <c r="ID365" s="140">
        <v>0</v>
      </c>
      <c r="IE365" s="140">
        <v>0</v>
      </c>
      <c r="IF365" s="139">
        <v>3</v>
      </c>
      <c r="IG365" s="140">
        <v>8</v>
      </c>
      <c r="IH365" s="140">
        <v>0</v>
      </c>
      <c r="II365" s="140">
        <v>0</v>
      </c>
      <c r="IJ365" s="140">
        <v>0</v>
      </c>
      <c r="IK365" s="140">
        <v>0</v>
      </c>
      <c r="IL365" s="140">
        <v>0</v>
      </c>
      <c r="IM365" s="140">
        <v>0</v>
      </c>
      <c r="IN365" s="139">
        <v>0</v>
      </c>
      <c r="IO365" s="140">
        <v>1</v>
      </c>
      <c r="IP365" s="140">
        <v>0</v>
      </c>
      <c r="IQ365" s="140">
        <v>0</v>
      </c>
      <c r="IR365" s="141">
        <v>1</v>
      </c>
      <c r="IS365" s="139">
        <v>0</v>
      </c>
      <c r="IT365" s="141">
        <v>2</v>
      </c>
      <c r="IU365" s="141">
        <v>7</v>
      </c>
      <c r="IV365" s="141">
        <v>4</v>
      </c>
      <c r="IW365" s="180">
        <v>11</v>
      </c>
      <c r="IX365" s="182">
        <v>0.18181818181818182</v>
      </c>
      <c r="IY365" s="182">
        <v>9.0909090909090912E-2</v>
      </c>
      <c r="IZ365" s="183">
        <v>0</v>
      </c>
      <c r="JA365" s="140">
        <v>0</v>
      </c>
      <c r="JB365" s="140">
        <v>0</v>
      </c>
      <c r="JC365" s="1" t="s">
        <v>426</v>
      </c>
      <c r="JD365" s="1" t="s">
        <v>427</v>
      </c>
      <c r="JE365" s="1" t="s">
        <v>427</v>
      </c>
      <c r="JF365" s="1" t="s">
        <v>427</v>
      </c>
      <c r="JG365" s="1">
        <v>0</v>
      </c>
      <c r="JH365" s="1">
        <v>0</v>
      </c>
      <c r="JI365" s="284"/>
      <c r="JM365" s="261"/>
      <c r="JN365" s="262"/>
      <c r="JO365" s="284"/>
      <c r="JP365" s="284"/>
    </row>
    <row r="366" spans="1:276" x14ac:dyDescent="0.25">
      <c r="A366" s="2">
        <f>IF(OR('Table 1'!$L$2="All Regions",'Table 1'!$L$2=" "), 1,IF('Table 1'!$L$2='DATA TEMPLATE 1617'!L366,1,0))</f>
        <v>1</v>
      </c>
      <c r="B366" s="2">
        <f>IF(OR('Table 1'!$L$3="All Disciplines",'Table 1'!$L$3=" "), 1,IF('Table 1'!$L$3='DATA TEMPLATE 1617'!M366,1,0))</f>
        <v>1</v>
      </c>
      <c r="C366" s="2">
        <f>IF(OR('Table 1'!$L$4="All Organisations",'Table 1'!$L$4=" "), 1,IF('Table 1'!$L$4='DATA TEMPLATE 1617'!N366,1,0))</f>
        <v>1</v>
      </c>
      <c r="D366" s="2">
        <f t="shared" si="13"/>
        <v>3</v>
      </c>
      <c r="E366" s="236">
        <f>IF('Table 2'!$L$2="All Diverse Led",$IZ366,IF('Table 2'!$L$2='DATA TEMPLATE 1617'!JG366,4,0))</f>
        <v>0</v>
      </c>
      <c r="F366" s="236">
        <f>IF('Table 2'!$L$2="All Diverse Led",$IZ366,IF('Table 2'!$L$2='DATA TEMPLATE 1617'!JH366,4,0))</f>
        <v>0</v>
      </c>
      <c r="G366" s="237">
        <f t="shared" si="14"/>
        <v>0</v>
      </c>
      <c r="H366" s="1" t="s">
        <v>471</v>
      </c>
      <c r="I366" s="1">
        <v>0</v>
      </c>
      <c r="J366" s="1" t="b">
        <v>0</v>
      </c>
      <c r="K366" s="284">
        <v>364</v>
      </c>
      <c r="L366" t="s">
        <v>448</v>
      </c>
      <c r="M366" t="s">
        <v>437</v>
      </c>
      <c r="N366" s="323" t="s">
        <v>458</v>
      </c>
      <c r="O366" s="76">
        <v>53180</v>
      </c>
      <c r="P366" s="76">
        <v>87937</v>
      </c>
      <c r="Q366" s="76">
        <v>57313</v>
      </c>
      <c r="R366" s="76">
        <v>30240</v>
      </c>
      <c r="S366" s="76">
        <v>0</v>
      </c>
      <c r="T366" s="76">
        <v>228670</v>
      </c>
      <c r="U366">
        <v>69764</v>
      </c>
      <c r="V366">
        <v>14715</v>
      </c>
      <c r="W366">
        <v>77000</v>
      </c>
      <c r="X366">
        <v>1001</v>
      </c>
      <c r="Y366">
        <v>470</v>
      </c>
      <c r="AB366">
        <v>77304</v>
      </c>
      <c r="AC366">
        <v>0</v>
      </c>
      <c r="AD366">
        <v>240254</v>
      </c>
      <c r="AE366" s="1">
        <v>10</v>
      </c>
      <c r="AF366" s="1">
        <v>8</v>
      </c>
      <c r="AG366" s="1">
        <v>434</v>
      </c>
      <c r="AH366" s="1">
        <v>0</v>
      </c>
      <c r="AI366" s="1">
        <v>0</v>
      </c>
      <c r="AJ366" s="1">
        <v>0</v>
      </c>
      <c r="AK366" s="1">
        <v>0</v>
      </c>
      <c r="AL366" s="1">
        <v>0</v>
      </c>
      <c r="AM366" s="1">
        <v>0</v>
      </c>
      <c r="AN366" s="1">
        <v>0</v>
      </c>
      <c r="AO366" s="1">
        <v>0</v>
      </c>
      <c r="AP366" s="1">
        <v>0</v>
      </c>
      <c r="AQ366" s="1">
        <v>10</v>
      </c>
      <c r="AR366" s="1">
        <v>8</v>
      </c>
      <c r="AS366" s="1">
        <v>434</v>
      </c>
      <c r="AT366" s="1">
        <v>0</v>
      </c>
      <c r="AU366" s="1">
        <v>0</v>
      </c>
      <c r="AV366" s="1">
        <v>0</v>
      </c>
      <c r="AW366" s="1">
        <v>0</v>
      </c>
      <c r="AX366" s="1">
        <v>0</v>
      </c>
      <c r="AY366" s="1">
        <v>0</v>
      </c>
      <c r="AZ366" s="1">
        <v>0</v>
      </c>
      <c r="BA366" s="1">
        <v>0</v>
      </c>
      <c r="BB366" s="1">
        <v>0</v>
      </c>
      <c r="BC366" s="3">
        <v>0</v>
      </c>
      <c r="BD366" s="3">
        <v>0</v>
      </c>
      <c r="BE366" s="3">
        <v>0</v>
      </c>
      <c r="BF366" s="3">
        <v>0</v>
      </c>
      <c r="BG366" s="241">
        <v>10</v>
      </c>
      <c r="BH366" s="242">
        <v>8</v>
      </c>
      <c r="BI366" s="242">
        <v>434</v>
      </c>
      <c r="BJ366" s="243">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s="244">
        <v>0</v>
      </c>
      <c r="CJ366" s="244">
        <v>0</v>
      </c>
      <c r="CK366" s="244">
        <v>0</v>
      </c>
      <c r="CL366" s="244">
        <v>0</v>
      </c>
      <c r="CM366" s="241">
        <v>0</v>
      </c>
      <c r="CN366" s="242">
        <v>0</v>
      </c>
      <c r="CO366" s="242">
        <v>0</v>
      </c>
      <c r="CP366" s="243">
        <v>0</v>
      </c>
      <c r="CQ366" s="1">
        <v>0</v>
      </c>
      <c r="CR366" s="1">
        <v>0</v>
      </c>
      <c r="CS366" s="1">
        <v>0</v>
      </c>
      <c r="CT366" s="1">
        <v>0</v>
      </c>
      <c r="CU366" s="1">
        <v>0</v>
      </c>
      <c r="CV366" s="1">
        <v>0</v>
      </c>
      <c r="CW366" s="1">
        <v>0</v>
      </c>
      <c r="CX366" s="1">
        <v>0</v>
      </c>
      <c r="CY366" s="1">
        <v>0</v>
      </c>
      <c r="CZ366" s="1">
        <v>0</v>
      </c>
      <c r="DA366" s="1">
        <v>0</v>
      </c>
      <c r="DB366" s="1">
        <v>0</v>
      </c>
      <c r="DC366" s="1">
        <v>0</v>
      </c>
      <c r="DD366" s="1">
        <v>0</v>
      </c>
      <c r="DE366" s="1">
        <v>0</v>
      </c>
      <c r="DF366" s="1">
        <v>0</v>
      </c>
      <c r="DG366" s="1">
        <v>0</v>
      </c>
      <c r="DH366" s="1">
        <v>0</v>
      </c>
      <c r="DI366" s="1">
        <v>0</v>
      </c>
      <c r="DJ366" s="1">
        <v>0</v>
      </c>
      <c r="DK366" s="1">
        <v>0</v>
      </c>
      <c r="DL366" s="1">
        <v>0</v>
      </c>
      <c r="DM366" s="1">
        <v>0</v>
      </c>
      <c r="DN366" s="1">
        <v>0</v>
      </c>
      <c r="DO366" s="244">
        <v>0</v>
      </c>
      <c r="DP366" s="244">
        <v>0</v>
      </c>
      <c r="DQ366" s="244">
        <v>0</v>
      </c>
      <c r="DR366" s="244">
        <v>0</v>
      </c>
      <c r="DS366" s="241">
        <v>0</v>
      </c>
      <c r="DT366" s="242">
        <v>0</v>
      </c>
      <c r="DU366" s="242">
        <v>0</v>
      </c>
      <c r="DV366" s="243">
        <v>0</v>
      </c>
      <c r="DW366">
        <v>1</v>
      </c>
      <c r="DX366">
        <v>1</v>
      </c>
      <c r="DY366">
        <v>0</v>
      </c>
      <c r="DZ366">
        <v>5000</v>
      </c>
      <c r="EA366">
        <v>0</v>
      </c>
      <c r="EB366">
        <v>0</v>
      </c>
      <c r="EC366">
        <v>0</v>
      </c>
      <c r="ED366">
        <v>0</v>
      </c>
      <c r="EE366">
        <v>0</v>
      </c>
      <c r="EF366">
        <v>0</v>
      </c>
      <c r="EG366">
        <v>0</v>
      </c>
      <c r="EH366">
        <v>0</v>
      </c>
      <c r="EI366">
        <v>1</v>
      </c>
      <c r="EJ366">
        <v>1</v>
      </c>
      <c r="EK366">
        <v>0</v>
      </c>
      <c r="EL366">
        <v>5000</v>
      </c>
      <c r="EM366">
        <v>0</v>
      </c>
      <c r="EN366">
        <v>0</v>
      </c>
      <c r="EO366">
        <v>0</v>
      </c>
      <c r="EP366">
        <v>0</v>
      </c>
      <c r="EQ366">
        <v>0</v>
      </c>
      <c r="ER366">
        <v>0</v>
      </c>
      <c r="ES366">
        <v>0</v>
      </c>
      <c r="ET366">
        <v>0</v>
      </c>
      <c r="EU366" s="244">
        <v>0</v>
      </c>
      <c r="EV366" s="244">
        <v>0</v>
      </c>
      <c r="EW366" s="244">
        <v>0</v>
      </c>
      <c r="EX366" s="244">
        <v>0</v>
      </c>
      <c r="EY366" s="241">
        <v>1</v>
      </c>
      <c r="EZ366" s="242">
        <v>1</v>
      </c>
      <c r="FA366" s="242">
        <v>0</v>
      </c>
      <c r="FB366" s="243">
        <v>5000</v>
      </c>
      <c r="FC366">
        <v>0</v>
      </c>
      <c r="FD366">
        <v>0</v>
      </c>
      <c r="FE366">
        <v>0</v>
      </c>
      <c r="FF366">
        <v>0</v>
      </c>
      <c r="FG366">
        <v>0</v>
      </c>
      <c r="FH366">
        <v>0</v>
      </c>
      <c r="FI366">
        <v>0</v>
      </c>
      <c r="FJ366">
        <v>0</v>
      </c>
      <c r="FK366">
        <v>0</v>
      </c>
      <c r="FL366">
        <v>0</v>
      </c>
      <c r="FM366">
        <v>0</v>
      </c>
      <c r="FN366">
        <v>0</v>
      </c>
      <c r="FO366">
        <v>0</v>
      </c>
      <c r="FP366">
        <v>5</v>
      </c>
      <c r="FQ366">
        <v>0</v>
      </c>
      <c r="FR366">
        <v>32000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6</v>
      </c>
      <c r="HM366">
        <v>4</v>
      </c>
      <c r="HN366">
        <v>0</v>
      </c>
      <c r="HO366">
        <v>0</v>
      </c>
      <c r="HP366">
        <v>0</v>
      </c>
      <c r="HQ366" s="139">
        <v>1</v>
      </c>
      <c r="HR366" s="140">
        <v>0</v>
      </c>
      <c r="HS366" s="140">
        <v>0</v>
      </c>
      <c r="HT366" s="140">
        <v>0</v>
      </c>
      <c r="HU366" s="140">
        <v>0</v>
      </c>
      <c r="HV366" s="139">
        <v>0</v>
      </c>
      <c r="HW366" s="140">
        <v>0</v>
      </c>
      <c r="HX366" s="140">
        <v>0</v>
      </c>
      <c r="HY366" s="140">
        <v>0</v>
      </c>
      <c r="HZ366" s="140">
        <v>0</v>
      </c>
      <c r="IA366" s="139">
        <v>0</v>
      </c>
      <c r="IB366" s="140">
        <v>0</v>
      </c>
      <c r="IC366" s="140">
        <v>0</v>
      </c>
      <c r="ID366" s="140">
        <v>0</v>
      </c>
      <c r="IE366" s="140">
        <v>0</v>
      </c>
      <c r="IF366" s="139">
        <v>7</v>
      </c>
      <c r="IG366" s="140">
        <v>4</v>
      </c>
      <c r="IH366" s="140">
        <v>0</v>
      </c>
      <c r="II366" s="140">
        <v>0</v>
      </c>
      <c r="IJ366" s="140">
        <v>0</v>
      </c>
      <c r="IK366" s="140">
        <v>0</v>
      </c>
      <c r="IL366" s="140">
        <v>0</v>
      </c>
      <c r="IM366" s="140">
        <v>0</v>
      </c>
      <c r="IN366" s="139">
        <v>0</v>
      </c>
      <c r="IO366" s="140">
        <v>1</v>
      </c>
      <c r="IP366" s="140">
        <v>0</v>
      </c>
      <c r="IQ366" s="140">
        <v>0</v>
      </c>
      <c r="IR366" s="141">
        <v>1</v>
      </c>
      <c r="IS366" s="139">
        <v>4</v>
      </c>
      <c r="IT366" s="141">
        <v>2</v>
      </c>
      <c r="IU366" s="141">
        <v>10</v>
      </c>
      <c r="IV366" s="141">
        <v>1</v>
      </c>
      <c r="IW366" s="180">
        <v>11</v>
      </c>
      <c r="IX366" s="182">
        <v>0.18181818181818182</v>
      </c>
      <c r="IY366" s="182">
        <v>0.45454545454545453</v>
      </c>
      <c r="IZ366" s="183">
        <v>0</v>
      </c>
      <c r="JA366" s="140">
        <v>0</v>
      </c>
      <c r="JB366" s="140">
        <v>0</v>
      </c>
      <c r="JC366" s="1" t="s">
        <v>427</v>
      </c>
      <c r="JD366" s="1" t="s">
        <v>427</v>
      </c>
      <c r="JE366" s="1" t="s">
        <v>427</v>
      </c>
      <c r="JF366" s="1" t="s">
        <v>427</v>
      </c>
      <c r="JG366" s="1">
        <v>0</v>
      </c>
      <c r="JH366" s="1">
        <v>0</v>
      </c>
      <c r="JI366" s="284"/>
      <c r="JM366" s="261"/>
      <c r="JN366" s="262"/>
      <c r="JO366" s="284"/>
      <c r="JP366" s="284"/>
    </row>
    <row r="367" spans="1:276" x14ac:dyDescent="0.25">
      <c r="A367" s="2">
        <f>IF(OR('Table 1'!$L$2="All Regions",'Table 1'!$L$2=" "), 1,IF('Table 1'!$L$2='DATA TEMPLATE 1617'!L367,1,0))</f>
        <v>1</v>
      </c>
      <c r="B367" s="2">
        <f>IF(OR('Table 1'!$L$3="All Disciplines",'Table 1'!$L$3=" "), 1,IF('Table 1'!$L$3='DATA TEMPLATE 1617'!M367,1,0))</f>
        <v>1</v>
      </c>
      <c r="C367" s="2">
        <f>IF(OR('Table 1'!$L$4="All Organisations",'Table 1'!$L$4=" "), 1,IF('Table 1'!$L$4='DATA TEMPLATE 1617'!N367,1,0))</f>
        <v>1</v>
      </c>
      <c r="D367" s="2">
        <f t="shared" si="13"/>
        <v>3</v>
      </c>
      <c r="E367" s="236">
        <f>IF('Table 2'!$L$2="All Diverse Led",$IZ367,IF('Table 2'!$L$2='DATA TEMPLATE 1617'!JG367,4,0))</f>
        <v>0</v>
      </c>
      <c r="F367" s="236">
        <f>IF('Table 2'!$L$2="All Diverse Led",$IZ367,IF('Table 2'!$L$2='DATA TEMPLATE 1617'!JH367,4,0))</f>
        <v>0</v>
      </c>
      <c r="G367" s="237">
        <f t="shared" si="14"/>
        <v>0</v>
      </c>
      <c r="H367" s="1" t="s">
        <v>471</v>
      </c>
      <c r="I367" s="1">
        <v>0</v>
      </c>
      <c r="J367" s="1" t="b">
        <v>0</v>
      </c>
      <c r="K367" s="284">
        <v>365</v>
      </c>
      <c r="L367" t="s">
        <v>448</v>
      </c>
      <c r="M367" t="s">
        <v>440</v>
      </c>
      <c r="N367" s="323" t="s">
        <v>460</v>
      </c>
      <c r="O367" s="76">
        <v>5242963</v>
      </c>
      <c r="P367" s="76">
        <v>376282</v>
      </c>
      <c r="Q367" s="76">
        <v>217966</v>
      </c>
      <c r="R367" s="76">
        <v>195000</v>
      </c>
      <c r="S367" s="76">
        <v>0</v>
      </c>
      <c r="T367" s="76">
        <v>6032211</v>
      </c>
      <c r="U367">
        <v>3814512</v>
      </c>
      <c r="V367">
        <v>481464</v>
      </c>
      <c r="W367">
        <v>186847</v>
      </c>
      <c r="X367">
        <v>75199</v>
      </c>
      <c r="Y367">
        <v>20000</v>
      </c>
      <c r="AB367">
        <v>811272</v>
      </c>
      <c r="AC367">
        <v>486033</v>
      </c>
      <c r="AD367">
        <v>5875327</v>
      </c>
      <c r="AE367" s="1">
        <v>322</v>
      </c>
      <c r="AF367" s="1">
        <v>241</v>
      </c>
      <c r="AG367" s="1">
        <v>189562</v>
      </c>
      <c r="AH367" s="1">
        <v>1450</v>
      </c>
      <c r="AI367" s="1">
        <v>0</v>
      </c>
      <c r="AJ367" s="1">
        <v>0</v>
      </c>
      <c r="AK367" s="1">
        <v>0</v>
      </c>
      <c r="AL367" s="1">
        <v>0</v>
      </c>
      <c r="AM367" s="1">
        <v>0</v>
      </c>
      <c r="AN367" s="1">
        <v>0</v>
      </c>
      <c r="AO367" s="1">
        <v>0</v>
      </c>
      <c r="AP367" s="1">
        <v>0</v>
      </c>
      <c r="AQ367" s="1">
        <v>94</v>
      </c>
      <c r="AR367" s="1">
        <v>0</v>
      </c>
      <c r="AS367" s="1">
        <v>54883</v>
      </c>
      <c r="AT367" s="1">
        <v>560</v>
      </c>
      <c r="AU367" s="1">
        <v>0</v>
      </c>
      <c r="AV367" s="1">
        <v>0</v>
      </c>
      <c r="AW367" s="1">
        <v>0</v>
      </c>
      <c r="AX367" s="1">
        <v>0</v>
      </c>
      <c r="AY367" s="1">
        <v>0</v>
      </c>
      <c r="AZ367" s="1">
        <v>0</v>
      </c>
      <c r="BA367" s="1">
        <v>0</v>
      </c>
      <c r="BB367" s="1">
        <v>0</v>
      </c>
      <c r="BC367" s="3">
        <v>0</v>
      </c>
      <c r="BD367" s="3">
        <v>0</v>
      </c>
      <c r="BE367" s="3">
        <v>0</v>
      </c>
      <c r="BF367" s="3">
        <v>0</v>
      </c>
      <c r="BG367" s="241">
        <v>94</v>
      </c>
      <c r="BH367" s="242">
        <v>0</v>
      </c>
      <c r="BI367" s="242">
        <v>54883</v>
      </c>
      <c r="BJ367" s="243">
        <v>560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s="244">
        <v>0</v>
      </c>
      <c r="CJ367" s="244">
        <v>0</v>
      </c>
      <c r="CK367" s="244">
        <v>0</v>
      </c>
      <c r="CL367" s="244">
        <v>0</v>
      </c>
      <c r="CM367" s="241">
        <v>0</v>
      </c>
      <c r="CN367" s="242">
        <v>0</v>
      </c>
      <c r="CO367" s="242">
        <v>0</v>
      </c>
      <c r="CP367" s="243">
        <v>0</v>
      </c>
      <c r="CQ367" s="1">
        <v>6</v>
      </c>
      <c r="CR367" s="1">
        <v>6</v>
      </c>
      <c r="CS367" s="1">
        <v>4717</v>
      </c>
      <c r="CT367" s="1">
        <v>0</v>
      </c>
      <c r="CU367" s="1">
        <v>0</v>
      </c>
      <c r="CV367" s="1">
        <v>0</v>
      </c>
      <c r="CW367" s="1">
        <v>0</v>
      </c>
      <c r="CX367" s="1">
        <v>0</v>
      </c>
      <c r="CY367" s="1">
        <v>0</v>
      </c>
      <c r="CZ367" s="1">
        <v>0</v>
      </c>
      <c r="DA367" s="1">
        <v>0</v>
      </c>
      <c r="DB367" s="1">
        <v>0</v>
      </c>
      <c r="DC367" s="1">
        <v>0</v>
      </c>
      <c r="DD367" s="1">
        <v>0</v>
      </c>
      <c r="DE367" s="1">
        <v>0</v>
      </c>
      <c r="DF367" s="1">
        <v>0</v>
      </c>
      <c r="DG367" s="1">
        <v>0</v>
      </c>
      <c r="DH367" s="1">
        <v>0</v>
      </c>
      <c r="DI367" s="1">
        <v>0</v>
      </c>
      <c r="DJ367" s="1">
        <v>0</v>
      </c>
      <c r="DK367" s="1">
        <v>0</v>
      </c>
      <c r="DL367" s="1">
        <v>0</v>
      </c>
      <c r="DM367" s="1">
        <v>0</v>
      </c>
      <c r="DN367" s="1">
        <v>0</v>
      </c>
      <c r="DO367" s="244">
        <v>0</v>
      </c>
      <c r="DP367" s="244">
        <v>0</v>
      </c>
      <c r="DQ367" s="244">
        <v>0</v>
      </c>
      <c r="DR367" s="244">
        <v>0</v>
      </c>
      <c r="DS367" s="241">
        <v>0</v>
      </c>
      <c r="DT367" s="242">
        <v>0</v>
      </c>
      <c r="DU367" s="242">
        <v>0</v>
      </c>
      <c r="DV367" s="243">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s="244">
        <v>0</v>
      </c>
      <c r="EV367" s="244">
        <v>0</v>
      </c>
      <c r="EW367" s="244">
        <v>0</v>
      </c>
      <c r="EX367" s="244">
        <v>0</v>
      </c>
      <c r="EY367" s="241">
        <v>0</v>
      </c>
      <c r="EZ367" s="242">
        <v>0</v>
      </c>
      <c r="FA367" s="242">
        <v>0</v>
      </c>
      <c r="FB367" s="243">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0</v>
      </c>
      <c r="HL367">
        <v>4</v>
      </c>
      <c r="HM367">
        <v>5</v>
      </c>
      <c r="HN367">
        <v>0</v>
      </c>
      <c r="HO367">
        <v>0</v>
      </c>
      <c r="HP367">
        <v>0</v>
      </c>
      <c r="HQ367" s="139">
        <v>5</v>
      </c>
      <c r="HR367" s="140">
        <v>3</v>
      </c>
      <c r="HS367" s="140">
        <v>0</v>
      </c>
      <c r="HT367" s="140">
        <v>0</v>
      </c>
      <c r="HU367" s="140">
        <v>0</v>
      </c>
      <c r="HV367" s="139">
        <v>0</v>
      </c>
      <c r="HW367" s="140">
        <v>0</v>
      </c>
      <c r="HX367" s="140">
        <v>0</v>
      </c>
      <c r="HY367" s="140">
        <v>0</v>
      </c>
      <c r="HZ367" s="140">
        <v>0</v>
      </c>
      <c r="IA367" s="139">
        <v>0</v>
      </c>
      <c r="IB367" s="140">
        <v>0</v>
      </c>
      <c r="IC367" s="140">
        <v>0</v>
      </c>
      <c r="ID367" s="140">
        <v>0</v>
      </c>
      <c r="IE367" s="140">
        <v>0</v>
      </c>
      <c r="IF367" s="139">
        <v>9</v>
      </c>
      <c r="IG367" s="140">
        <v>8</v>
      </c>
      <c r="IH367" s="140">
        <v>0</v>
      </c>
      <c r="II367" s="140">
        <v>0</v>
      </c>
      <c r="IJ367" s="140">
        <v>0</v>
      </c>
      <c r="IK367" s="140">
        <v>0</v>
      </c>
      <c r="IL367" s="140">
        <v>0</v>
      </c>
      <c r="IM367" s="140">
        <v>0</v>
      </c>
      <c r="IN367" s="139">
        <v>0</v>
      </c>
      <c r="IO367" s="140">
        <v>1</v>
      </c>
      <c r="IP367" s="140">
        <v>0</v>
      </c>
      <c r="IQ367" s="140">
        <v>0</v>
      </c>
      <c r="IR367" s="141">
        <v>1</v>
      </c>
      <c r="IS367" s="139">
        <v>0</v>
      </c>
      <c r="IT367" s="141">
        <v>0</v>
      </c>
      <c r="IU367" s="141">
        <v>9</v>
      </c>
      <c r="IV367" s="141">
        <v>8</v>
      </c>
      <c r="IW367" s="180">
        <v>17</v>
      </c>
      <c r="IX367" s="182">
        <v>0</v>
      </c>
      <c r="IY367" s="182">
        <v>5.8823529411764705E-2</v>
      </c>
      <c r="IZ367" s="183">
        <v>0</v>
      </c>
      <c r="JA367" s="140">
        <v>0</v>
      </c>
      <c r="JB367" s="140">
        <v>0</v>
      </c>
      <c r="JC367" s="1" t="s">
        <v>427</v>
      </c>
      <c r="JD367" s="1" t="s">
        <v>427</v>
      </c>
      <c r="JE367" s="1" t="s">
        <v>427</v>
      </c>
      <c r="JF367" s="1" t="s">
        <v>427</v>
      </c>
      <c r="JG367" s="1">
        <v>0</v>
      </c>
      <c r="JH367" s="1">
        <v>0</v>
      </c>
      <c r="JI367" s="284"/>
      <c r="JM367" s="261"/>
      <c r="JN367" s="262"/>
      <c r="JO367" s="284"/>
      <c r="JP367" s="284"/>
    </row>
    <row r="368" spans="1:276" x14ac:dyDescent="0.25">
      <c r="A368" s="2">
        <f>IF(OR('Table 1'!$L$2="All Regions",'Table 1'!$L$2=" "), 1,IF('Table 1'!$L$2='DATA TEMPLATE 1617'!L368,1,0))</f>
        <v>1</v>
      </c>
      <c r="B368" s="2">
        <f>IF(OR('Table 1'!$L$3="All Disciplines",'Table 1'!$L$3=" "), 1,IF('Table 1'!$L$3='DATA TEMPLATE 1617'!M368,1,0))</f>
        <v>1</v>
      </c>
      <c r="C368" s="2">
        <f>IF(OR('Table 1'!$L$4="All Organisations",'Table 1'!$L$4=" "), 1,IF('Table 1'!$L$4='DATA TEMPLATE 1617'!N368,1,0))</f>
        <v>1</v>
      </c>
      <c r="D368" s="2">
        <f t="shared" si="13"/>
        <v>3</v>
      </c>
      <c r="E368" s="236">
        <f>IF('Table 2'!$L$2="All Diverse Led",$IZ368,IF('Table 2'!$L$2='DATA TEMPLATE 1617'!JG368,4,0))</f>
        <v>0</v>
      </c>
      <c r="F368" s="236">
        <f>IF('Table 2'!$L$2="All Diverse Led",$IZ368,IF('Table 2'!$L$2='DATA TEMPLATE 1617'!JH368,4,0))</f>
        <v>0</v>
      </c>
      <c r="G368" s="237">
        <f t="shared" si="14"/>
        <v>0</v>
      </c>
      <c r="H368" s="1" t="s">
        <v>471</v>
      </c>
      <c r="I368" s="1">
        <v>0</v>
      </c>
      <c r="J368" s="1" t="b">
        <v>0</v>
      </c>
      <c r="K368" s="284">
        <v>366</v>
      </c>
      <c r="L368" t="s">
        <v>448</v>
      </c>
      <c r="M368" t="s">
        <v>436</v>
      </c>
      <c r="N368" s="323" t="s">
        <v>460</v>
      </c>
      <c r="O368" s="76">
        <v>1732112</v>
      </c>
      <c r="P368" s="76">
        <v>880059</v>
      </c>
      <c r="Q368" s="76">
        <v>77904</v>
      </c>
      <c r="R368" s="76">
        <v>27137</v>
      </c>
      <c r="S368" s="76">
        <v>0</v>
      </c>
      <c r="T368" s="76">
        <v>2717212</v>
      </c>
      <c r="U368">
        <v>472982</v>
      </c>
      <c r="V368">
        <v>51882</v>
      </c>
      <c r="W368">
        <v>153214</v>
      </c>
      <c r="X368">
        <v>48766</v>
      </c>
      <c r="Y368">
        <v>18001</v>
      </c>
      <c r="AB368">
        <v>412827</v>
      </c>
      <c r="AC368">
        <v>1294508</v>
      </c>
      <c r="AD368">
        <v>2452180</v>
      </c>
      <c r="AE368" s="1">
        <v>134</v>
      </c>
      <c r="AF368" s="1">
        <v>134</v>
      </c>
      <c r="AG368" s="1">
        <v>4050</v>
      </c>
      <c r="AH368" s="1">
        <v>154</v>
      </c>
      <c r="AI368" s="1">
        <v>0</v>
      </c>
      <c r="AJ368" s="1">
        <v>0</v>
      </c>
      <c r="AK368" s="1">
        <v>0</v>
      </c>
      <c r="AL368" s="1">
        <v>0</v>
      </c>
      <c r="AM368" s="1">
        <v>0</v>
      </c>
      <c r="AN368" s="1">
        <v>0</v>
      </c>
      <c r="AO368" s="1">
        <v>0</v>
      </c>
      <c r="AP368" s="1">
        <v>0</v>
      </c>
      <c r="AQ368" s="1">
        <v>7</v>
      </c>
      <c r="AR368" s="1">
        <v>7</v>
      </c>
      <c r="AS368" s="1">
        <v>0</v>
      </c>
      <c r="AT368" s="1">
        <v>154</v>
      </c>
      <c r="AU368" s="1">
        <v>0</v>
      </c>
      <c r="AV368" s="1">
        <v>0</v>
      </c>
      <c r="AW368" s="1">
        <v>0</v>
      </c>
      <c r="AX368" s="1">
        <v>0</v>
      </c>
      <c r="AY368" s="1">
        <v>0</v>
      </c>
      <c r="AZ368" s="1">
        <v>0</v>
      </c>
      <c r="BA368" s="1">
        <v>0</v>
      </c>
      <c r="BB368" s="1">
        <v>0</v>
      </c>
      <c r="BC368" s="3">
        <v>0</v>
      </c>
      <c r="BD368" s="3">
        <v>0</v>
      </c>
      <c r="BE368" s="3">
        <v>0</v>
      </c>
      <c r="BF368" s="3">
        <v>0</v>
      </c>
      <c r="BG368" s="241">
        <v>7</v>
      </c>
      <c r="BH368" s="242">
        <v>7</v>
      </c>
      <c r="BI368" s="242">
        <v>0</v>
      </c>
      <c r="BJ368" s="243">
        <v>154</v>
      </c>
      <c r="BK368">
        <v>7</v>
      </c>
      <c r="BL368">
        <v>276</v>
      </c>
      <c r="BM368">
        <v>131074</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s="244">
        <v>0</v>
      </c>
      <c r="CJ368" s="244">
        <v>0</v>
      </c>
      <c r="CK368" s="244">
        <v>0</v>
      </c>
      <c r="CL368" s="244">
        <v>0</v>
      </c>
      <c r="CM368" s="241">
        <v>0</v>
      </c>
      <c r="CN368" s="242">
        <v>0</v>
      </c>
      <c r="CO368" s="242">
        <v>0</v>
      </c>
      <c r="CP368" s="243">
        <v>0</v>
      </c>
      <c r="CQ368" s="1">
        <v>6</v>
      </c>
      <c r="CR368" s="1">
        <v>6</v>
      </c>
      <c r="CS368" s="1">
        <v>160</v>
      </c>
      <c r="CT368" s="1">
        <v>200</v>
      </c>
      <c r="CU368" s="1">
        <v>0</v>
      </c>
      <c r="CV368" s="1">
        <v>0</v>
      </c>
      <c r="CW368" s="1">
        <v>0</v>
      </c>
      <c r="CX368" s="1">
        <v>0</v>
      </c>
      <c r="CY368" s="1">
        <v>0</v>
      </c>
      <c r="CZ368" s="1">
        <v>0</v>
      </c>
      <c r="DA368" s="1">
        <v>0</v>
      </c>
      <c r="DB368" s="1">
        <v>0</v>
      </c>
      <c r="DC368" s="1">
        <v>0</v>
      </c>
      <c r="DD368" s="1">
        <v>0</v>
      </c>
      <c r="DE368" s="1">
        <v>0</v>
      </c>
      <c r="DF368" s="1">
        <v>0</v>
      </c>
      <c r="DG368" s="1">
        <v>0</v>
      </c>
      <c r="DH368" s="1">
        <v>0</v>
      </c>
      <c r="DI368" s="1">
        <v>0</v>
      </c>
      <c r="DJ368" s="1">
        <v>0</v>
      </c>
      <c r="DK368" s="1">
        <v>0</v>
      </c>
      <c r="DL368" s="1">
        <v>0</v>
      </c>
      <c r="DM368" s="1">
        <v>0</v>
      </c>
      <c r="DN368" s="1">
        <v>0</v>
      </c>
      <c r="DO368" s="244">
        <v>0</v>
      </c>
      <c r="DP368" s="244">
        <v>0</v>
      </c>
      <c r="DQ368" s="244">
        <v>0</v>
      </c>
      <c r="DR368" s="244">
        <v>0</v>
      </c>
      <c r="DS368" s="241">
        <v>0</v>
      </c>
      <c r="DT368" s="242">
        <v>0</v>
      </c>
      <c r="DU368" s="242">
        <v>0</v>
      </c>
      <c r="DV368" s="243">
        <v>0</v>
      </c>
      <c r="DW368">
        <v>2</v>
      </c>
      <c r="DX368">
        <v>31</v>
      </c>
      <c r="DY368">
        <v>15153</v>
      </c>
      <c r="DZ368">
        <v>5282</v>
      </c>
      <c r="EA368">
        <v>0</v>
      </c>
      <c r="EB368">
        <v>0</v>
      </c>
      <c r="EC368">
        <v>0</v>
      </c>
      <c r="ED368">
        <v>0</v>
      </c>
      <c r="EE368">
        <v>0</v>
      </c>
      <c r="EF368">
        <v>0</v>
      </c>
      <c r="EG368">
        <v>0</v>
      </c>
      <c r="EH368">
        <v>0</v>
      </c>
      <c r="EI368">
        <v>1</v>
      </c>
      <c r="EJ368">
        <v>20</v>
      </c>
      <c r="EK368">
        <v>0</v>
      </c>
      <c r="EL368">
        <v>5282</v>
      </c>
      <c r="EM368">
        <v>0</v>
      </c>
      <c r="EN368">
        <v>0</v>
      </c>
      <c r="EO368">
        <v>0</v>
      </c>
      <c r="EP368">
        <v>0</v>
      </c>
      <c r="EQ368">
        <v>0</v>
      </c>
      <c r="ER368">
        <v>0</v>
      </c>
      <c r="ES368">
        <v>0</v>
      </c>
      <c r="ET368">
        <v>0</v>
      </c>
      <c r="EU368" s="244">
        <v>0</v>
      </c>
      <c r="EV368" s="244">
        <v>0</v>
      </c>
      <c r="EW368" s="244">
        <v>0</v>
      </c>
      <c r="EX368" s="244">
        <v>0</v>
      </c>
      <c r="EY368" s="241">
        <v>1</v>
      </c>
      <c r="EZ368" s="242">
        <v>20</v>
      </c>
      <c r="FA368" s="242">
        <v>0</v>
      </c>
      <c r="FB368" s="243">
        <v>5282</v>
      </c>
      <c r="FC368">
        <v>0</v>
      </c>
      <c r="FD368">
        <v>0</v>
      </c>
      <c r="FE368">
        <v>0</v>
      </c>
      <c r="FF368">
        <v>0</v>
      </c>
      <c r="FG368">
        <v>0</v>
      </c>
      <c r="FH368">
        <v>0</v>
      </c>
      <c r="FI368">
        <v>1</v>
      </c>
      <c r="FJ368">
        <v>254</v>
      </c>
      <c r="FK368">
        <v>0</v>
      </c>
      <c r="FL368">
        <v>0</v>
      </c>
      <c r="FM368">
        <v>0</v>
      </c>
      <c r="FN368">
        <v>0</v>
      </c>
      <c r="FO368">
        <v>0</v>
      </c>
      <c r="FP368">
        <v>0</v>
      </c>
      <c r="FQ368">
        <v>0</v>
      </c>
      <c r="FR368">
        <v>0</v>
      </c>
      <c r="FS368">
        <v>51</v>
      </c>
      <c r="FT368">
        <v>3349</v>
      </c>
      <c r="FU368">
        <v>0</v>
      </c>
      <c r="FV368">
        <v>0</v>
      </c>
      <c r="FW368">
        <v>3</v>
      </c>
      <c r="FX368">
        <v>2000</v>
      </c>
      <c r="FY368">
        <v>227</v>
      </c>
      <c r="FZ368">
        <v>0</v>
      </c>
      <c r="GA368">
        <v>49</v>
      </c>
      <c r="GB368">
        <v>0</v>
      </c>
      <c r="GC368">
        <v>11</v>
      </c>
      <c r="GD368">
        <v>0</v>
      </c>
      <c r="GE368">
        <v>23</v>
      </c>
      <c r="GF368">
        <v>0</v>
      </c>
      <c r="GG368">
        <v>30</v>
      </c>
      <c r="GH368">
        <v>0</v>
      </c>
      <c r="GI368">
        <v>0</v>
      </c>
      <c r="GJ368">
        <v>0</v>
      </c>
      <c r="GK368">
        <v>0</v>
      </c>
      <c r="GL368">
        <v>0</v>
      </c>
      <c r="GM368">
        <v>1</v>
      </c>
      <c r="GN368">
        <v>600</v>
      </c>
      <c r="GO368">
        <v>1</v>
      </c>
      <c r="GP368">
        <v>0</v>
      </c>
      <c r="GQ368">
        <v>0</v>
      </c>
      <c r="GR368">
        <v>0</v>
      </c>
      <c r="GS368">
        <v>0</v>
      </c>
      <c r="GT368">
        <v>0</v>
      </c>
      <c r="GU368">
        <v>0</v>
      </c>
      <c r="GV368">
        <v>0</v>
      </c>
      <c r="GW368">
        <v>45</v>
      </c>
      <c r="GX368">
        <v>254</v>
      </c>
      <c r="GY368">
        <v>0</v>
      </c>
      <c r="GZ368">
        <v>0</v>
      </c>
      <c r="HA368">
        <v>0</v>
      </c>
      <c r="HB368">
        <v>0</v>
      </c>
      <c r="HC368">
        <v>0</v>
      </c>
      <c r="HD368">
        <v>0</v>
      </c>
      <c r="HE368">
        <v>0</v>
      </c>
      <c r="HF368">
        <v>0</v>
      </c>
      <c r="HG368">
        <v>0</v>
      </c>
      <c r="HH368">
        <v>0</v>
      </c>
      <c r="HI368">
        <v>0</v>
      </c>
      <c r="HJ368">
        <v>0</v>
      </c>
      <c r="HK368">
        <v>0</v>
      </c>
      <c r="HL368">
        <v>4</v>
      </c>
      <c r="HM368">
        <v>5</v>
      </c>
      <c r="HN368">
        <v>0</v>
      </c>
      <c r="HO368">
        <v>0</v>
      </c>
      <c r="HP368">
        <v>0</v>
      </c>
      <c r="HQ368" s="139">
        <v>4</v>
      </c>
      <c r="HR368" s="140">
        <v>3</v>
      </c>
      <c r="HS368" s="140">
        <v>0</v>
      </c>
      <c r="HT368" s="140">
        <v>0</v>
      </c>
      <c r="HU368" s="140">
        <v>0</v>
      </c>
      <c r="HV368" s="139">
        <v>0</v>
      </c>
      <c r="HW368" s="140">
        <v>0</v>
      </c>
      <c r="HX368" s="140">
        <v>0</v>
      </c>
      <c r="HY368" s="140">
        <v>0</v>
      </c>
      <c r="HZ368" s="140">
        <v>0</v>
      </c>
      <c r="IA368" s="139">
        <v>0</v>
      </c>
      <c r="IB368" s="140">
        <v>0</v>
      </c>
      <c r="IC368" s="140">
        <v>0</v>
      </c>
      <c r="ID368" s="140">
        <v>0</v>
      </c>
      <c r="IE368" s="140">
        <v>0</v>
      </c>
      <c r="IF368" s="139">
        <v>8</v>
      </c>
      <c r="IG368" s="140">
        <v>8</v>
      </c>
      <c r="IH368" s="140">
        <v>0</v>
      </c>
      <c r="II368" s="140">
        <v>0</v>
      </c>
      <c r="IJ368" s="140">
        <v>0</v>
      </c>
      <c r="IK368" s="140">
        <v>1</v>
      </c>
      <c r="IL368" s="140">
        <v>0</v>
      </c>
      <c r="IM368" s="140">
        <v>0</v>
      </c>
      <c r="IN368" s="139">
        <v>1</v>
      </c>
      <c r="IO368" s="140">
        <v>0</v>
      </c>
      <c r="IP368" s="140">
        <v>0</v>
      </c>
      <c r="IQ368" s="140">
        <v>0</v>
      </c>
      <c r="IR368" s="141">
        <v>0</v>
      </c>
      <c r="IS368" s="139">
        <v>0</v>
      </c>
      <c r="IT368" s="141">
        <v>0</v>
      </c>
      <c r="IU368" s="141">
        <v>9</v>
      </c>
      <c r="IV368" s="141">
        <v>7</v>
      </c>
      <c r="IW368" s="180">
        <v>16</v>
      </c>
      <c r="IX368" s="182">
        <v>6.25E-2</v>
      </c>
      <c r="IY368" s="182">
        <v>0</v>
      </c>
      <c r="IZ368" s="183">
        <v>0</v>
      </c>
      <c r="JA368" s="140">
        <v>0</v>
      </c>
      <c r="JB368" s="140">
        <v>0</v>
      </c>
      <c r="JC368" s="1" t="s">
        <v>427</v>
      </c>
      <c r="JD368" s="1" t="s">
        <v>427</v>
      </c>
      <c r="JE368" s="1" t="s">
        <v>427</v>
      </c>
      <c r="JF368" s="1" t="s">
        <v>427</v>
      </c>
      <c r="JG368" s="1">
        <v>0</v>
      </c>
      <c r="JH368" s="1">
        <v>0</v>
      </c>
      <c r="JI368" s="284"/>
      <c r="JM368" s="261"/>
      <c r="JN368" s="262"/>
      <c r="JO368" s="284"/>
      <c r="JP368" s="284"/>
    </row>
    <row r="369" spans="1:276" x14ac:dyDescent="0.25">
      <c r="A369" s="2">
        <f>IF(OR('Table 1'!$L$2="All Regions",'Table 1'!$L$2=" "), 1,IF('Table 1'!$L$2='DATA TEMPLATE 1617'!L369,1,0))</f>
        <v>1</v>
      </c>
      <c r="B369" s="2">
        <f>IF(OR('Table 1'!$L$3="All Disciplines",'Table 1'!$L$3=" "), 1,IF('Table 1'!$L$3='DATA TEMPLATE 1617'!M369,1,0))</f>
        <v>1</v>
      </c>
      <c r="C369" s="2">
        <f>IF(OR('Table 1'!$L$4="All Organisations",'Table 1'!$L$4=" "), 1,IF('Table 1'!$L$4='DATA TEMPLATE 1617'!N369,1,0))</f>
        <v>1</v>
      </c>
      <c r="D369" s="2">
        <f t="shared" ref="D369:D425" si="15">SUM(A369:C369)</f>
        <v>3</v>
      </c>
      <c r="E369" s="236">
        <f>IF('Table 2'!$L$2="All Diverse Led",$IZ369,IF('Table 2'!$L$2='DATA TEMPLATE 1617'!JG369,4,0))</f>
        <v>0</v>
      </c>
      <c r="F369" s="236">
        <f>IF('Table 2'!$L$2="All Diverse Led",$IZ369,IF('Table 2'!$L$2='DATA TEMPLATE 1617'!JH369,4,0))</f>
        <v>0</v>
      </c>
      <c r="G369" s="237">
        <f t="shared" si="14"/>
        <v>0</v>
      </c>
      <c r="H369" s="1" t="s">
        <v>471</v>
      </c>
      <c r="I369" s="1">
        <v>0</v>
      </c>
      <c r="J369" s="1" t="b">
        <v>0</v>
      </c>
      <c r="K369" s="284">
        <v>367</v>
      </c>
      <c r="L369" t="s">
        <v>435</v>
      </c>
      <c r="M369" t="s">
        <v>438</v>
      </c>
      <c r="N369" s="323" t="s">
        <v>460</v>
      </c>
      <c r="O369" s="76">
        <v>403953</v>
      </c>
      <c r="P369" s="76">
        <v>57681</v>
      </c>
      <c r="Q369" s="76">
        <v>223700</v>
      </c>
      <c r="R369" s="76">
        <v>28333</v>
      </c>
      <c r="S369" s="76">
        <v>0</v>
      </c>
      <c r="T369" s="76">
        <v>713667</v>
      </c>
      <c r="U369">
        <v>396577</v>
      </c>
      <c r="V369">
        <v>31391</v>
      </c>
      <c r="W369">
        <v>223836</v>
      </c>
      <c r="X369">
        <v>25556</v>
      </c>
      <c r="Y369">
        <v>3000</v>
      </c>
      <c r="AB369">
        <v>34100</v>
      </c>
      <c r="AC369">
        <v>0</v>
      </c>
      <c r="AD369">
        <v>714460</v>
      </c>
      <c r="AE369" s="1">
        <v>70</v>
      </c>
      <c r="AF369" s="1">
        <v>70</v>
      </c>
      <c r="AG369" s="1">
        <v>8915</v>
      </c>
      <c r="AH369" s="1">
        <v>49960</v>
      </c>
      <c r="AI369" s="1">
        <v>2</v>
      </c>
      <c r="AJ369" s="1">
        <v>2</v>
      </c>
      <c r="AK369" s="1">
        <v>0</v>
      </c>
      <c r="AL369" s="1">
        <v>530</v>
      </c>
      <c r="AM369" s="1">
        <v>2</v>
      </c>
      <c r="AN369" s="1">
        <v>2</v>
      </c>
      <c r="AO369" s="1">
        <v>0</v>
      </c>
      <c r="AP369" s="1">
        <v>2940</v>
      </c>
      <c r="AQ369" s="1">
        <v>39</v>
      </c>
      <c r="AR369" s="1">
        <v>39</v>
      </c>
      <c r="AS369" s="1">
        <v>1825</v>
      </c>
      <c r="AT369" s="1">
        <v>47450</v>
      </c>
      <c r="AU369" s="1">
        <v>0</v>
      </c>
      <c r="AV369" s="1">
        <v>0</v>
      </c>
      <c r="AW369" s="1">
        <v>0</v>
      </c>
      <c r="AX369" s="1">
        <v>0</v>
      </c>
      <c r="AY369" s="1">
        <v>2</v>
      </c>
      <c r="AZ369" s="1">
        <v>2</v>
      </c>
      <c r="BA369" s="1">
        <v>0</v>
      </c>
      <c r="BB369" s="1">
        <v>2940</v>
      </c>
      <c r="BC369" s="3">
        <v>4</v>
      </c>
      <c r="BD369" s="3">
        <v>4</v>
      </c>
      <c r="BE369" s="3">
        <v>0</v>
      </c>
      <c r="BF369" s="3">
        <v>3470</v>
      </c>
      <c r="BG369" s="241">
        <v>41</v>
      </c>
      <c r="BH369" s="242">
        <v>41</v>
      </c>
      <c r="BI369" s="242">
        <v>1825</v>
      </c>
      <c r="BJ369" s="243">
        <v>50390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s="244">
        <v>0</v>
      </c>
      <c r="CJ369" s="244">
        <v>0</v>
      </c>
      <c r="CK369" s="244">
        <v>0</v>
      </c>
      <c r="CL369" s="244">
        <v>0</v>
      </c>
      <c r="CM369" s="241">
        <v>0</v>
      </c>
      <c r="CN369" s="242">
        <v>0</v>
      </c>
      <c r="CO369" s="242">
        <v>0</v>
      </c>
      <c r="CP369" s="243">
        <v>0</v>
      </c>
      <c r="CQ369" s="1">
        <v>0</v>
      </c>
      <c r="CR369" s="1">
        <v>0</v>
      </c>
      <c r="CS369" s="1">
        <v>0</v>
      </c>
      <c r="CT369" s="1">
        <v>0</v>
      </c>
      <c r="CU369" s="1">
        <v>0</v>
      </c>
      <c r="CV369" s="1">
        <v>0</v>
      </c>
      <c r="CW369" s="1">
        <v>0</v>
      </c>
      <c r="CX369" s="1">
        <v>0</v>
      </c>
      <c r="CY369" s="1">
        <v>0</v>
      </c>
      <c r="CZ369" s="1">
        <v>0</v>
      </c>
      <c r="DA369" s="1">
        <v>0</v>
      </c>
      <c r="DB369" s="1">
        <v>0</v>
      </c>
      <c r="DC369" s="1">
        <v>0</v>
      </c>
      <c r="DD369" s="1">
        <v>0</v>
      </c>
      <c r="DE369" s="1">
        <v>0</v>
      </c>
      <c r="DF369" s="1">
        <v>0</v>
      </c>
      <c r="DG369" s="1">
        <v>0</v>
      </c>
      <c r="DH369" s="1">
        <v>0</v>
      </c>
      <c r="DI369" s="1">
        <v>0</v>
      </c>
      <c r="DJ369" s="1">
        <v>0</v>
      </c>
      <c r="DK369" s="1">
        <v>0</v>
      </c>
      <c r="DL369" s="1">
        <v>0</v>
      </c>
      <c r="DM369" s="1">
        <v>0</v>
      </c>
      <c r="DN369" s="1">
        <v>0</v>
      </c>
      <c r="DO369" s="244">
        <v>0</v>
      </c>
      <c r="DP369" s="244">
        <v>0</v>
      </c>
      <c r="DQ369" s="244">
        <v>0</v>
      </c>
      <c r="DR369" s="244">
        <v>0</v>
      </c>
      <c r="DS369" s="241">
        <v>0</v>
      </c>
      <c r="DT369" s="242">
        <v>0</v>
      </c>
      <c r="DU369" s="242">
        <v>0</v>
      </c>
      <c r="DV369" s="243">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s="244">
        <v>0</v>
      </c>
      <c r="EV369" s="244">
        <v>0</v>
      </c>
      <c r="EW369" s="244">
        <v>0</v>
      </c>
      <c r="EX369" s="244">
        <v>0</v>
      </c>
      <c r="EY369" s="241">
        <v>0</v>
      </c>
      <c r="EZ369" s="242">
        <v>0</v>
      </c>
      <c r="FA369" s="242">
        <v>0</v>
      </c>
      <c r="FB369" s="243">
        <v>0</v>
      </c>
      <c r="FC369">
        <v>0</v>
      </c>
      <c r="FD369">
        <v>0</v>
      </c>
      <c r="FE369">
        <v>0</v>
      </c>
      <c r="FF369">
        <v>3</v>
      </c>
      <c r="FG369">
        <v>0</v>
      </c>
      <c r="FH369">
        <v>7600</v>
      </c>
      <c r="FI369">
        <v>1</v>
      </c>
      <c r="FJ369">
        <v>79984</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v>
      </c>
      <c r="HE369">
        <v>0</v>
      </c>
      <c r="HF369">
        <v>0</v>
      </c>
      <c r="HG369">
        <v>0</v>
      </c>
      <c r="HH369">
        <v>0</v>
      </c>
      <c r="HI369">
        <v>0</v>
      </c>
      <c r="HJ369">
        <v>0</v>
      </c>
      <c r="HK369">
        <v>0</v>
      </c>
      <c r="HL369">
        <v>3</v>
      </c>
      <c r="HM369">
        <v>6</v>
      </c>
      <c r="HN369">
        <v>0</v>
      </c>
      <c r="HO369">
        <v>0</v>
      </c>
      <c r="HP369">
        <v>0</v>
      </c>
      <c r="HQ369" s="139">
        <v>1</v>
      </c>
      <c r="HR369" s="140">
        <v>2</v>
      </c>
      <c r="HS369" s="140">
        <v>0</v>
      </c>
      <c r="HT369" s="140">
        <v>0</v>
      </c>
      <c r="HU369" s="140">
        <v>0</v>
      </c>
      <c r="HV369" s="139">
        <v>0</v>
      </c>
      <c r="HW369" s="140">
        <v>0</v>
      </c>
      <c r="HX369" s="140">
        <v>0</v>
      </c>
      <c r="HY369" s="140">
        <v>0</v>
      </c>
      <c r="HZ369" s="140">
        <v>0</v>
      </c>
      <c r="IA369" s="139">
        <v>0</v>
      </c>
      <c r="IB369" s="140">
        <v>0</v>
      </c>
      <c r="IC369" s="140">
        <v>0</v>
      </c>
      <c r="ID369" s="140">
        <v>0</v>
      </c>
      <c r="IE369" s="140">
        <v>0</v>
      </c>
      <c r="IF369" s="139">
        <v>4</v>
      </c>
      <c r="IG369" s="140">
        <v>8</v>
      </c>
      <c r="IH369" s="140">
        <v>0</v>
      </c>
      <c r="II369" s="140">
        <v>0</v>
      </c>
      <c r="IJ369" s="140">
        <v>0</v>
      </c>
      <c r="IK369" s="140">
        <v>0</v>
      </c>
      <c r="IL369" s="140">
        <v>0</v>
      </c>
      <c r="IM369" s="140">
        <v>0</v>
      </c>
      <c r="IN369" s="139">
        <v>0</v>
      </c>
      <c r="IO369" s="140">
        <v>1</v>
      </c>
      <c r="IP369" s="140">
        <v>0</v>
      </c>
      <c r="IQ369" s="140">
        <v>0</v>
      </c>
      <c r="IR369" s="141">
        <v>1</v>
      </c>
      <c r="IS369" s="139">
        <v>1</v>
      </c>
      <c r="IT369" s="141">
        <v>0</v>
      </c>
      <c r="IU369" s="141">
        <v>9</v>
      </c>
      <c r="IV369" s="141">
        <v>3</v>
      </c>
      <c r="IW369" s="180">
        <v>12</v>
      </c>
      <c r="IX369" s="182">
        <v>0</v>
      </c>
      <c r="IY369" s="182">
        <v>0.16666666666666666</v>
      </c>
      <c r="IZ369" s="183">
        <v>0</v>
      </c>
      <c r="JA369" s="140">
        <v>0</v>
      </c>
      <c r="JB369" s="140">
        <v>0</v>
      </c>
      <c r="JC369" s="1" t="s">
        <v>427</v>
      </c>
      <c r="JD369" s="1" t="s">
        <v>427</v>
      </c>
      <c r="JE369" s="1" t="s">
        <v>427</v>
      </c>
      <c r="JF369" s="1" t="s">
        <v>427</v>
      </c>
      <c r="JG369" s="1">
        <v>0</v>
      </c>
      <c r="JH369" s="1">
        <v>0</v>
      </c>
      <c r="JI369" s="284"/>
      <c r="JM369" s="261"/>
      <c r="JN369" s="262"/>
      <c r="JO369" s="284"/>
      <c r="JP369" s="284"/>
    </row>
    <row r="370" spans="1:276" x14ac:dyDescent="0.25">
      <c r="A370" s="2">
        <f>IF(OR('Table 1'!$L$2="All Regions",'Table 1'!$L$2=" "), 1,IF('Table 1'!$L$2='DATA TEMPLATE 1617'!L370,1,0))</f>
        <v>1</v>
      </c>
      <c r="B370" s="2">
        <f>IF(OR('Table 1'!$L$3="All Disciplines",'Table 1'!$L$3=" "), 1,IF('Table 1'!$L$3='DATA TEMPLATE 1617'!M370,1,0))</f>
        <v>1</v>
      </c>
      <c r="C370" s="2">
        <f>IF(OR('Table 1'!$L$4="All Organisations",'Table 1'!$L$4=" "), 1,IF('Table 1'!$L$4='DATA TEMPLATE 1617'!N370,1,0))</f>
        <v>1</v>
      </c>
      <c r="D370" s="2">
        <f t="shared" si="15"/>
        <v>3</v>
      </c>
      <c r="E370" s="236">
        <f>IF('Table 2'!$L$2="All Diverse Led",$IZ370,IF('Table 2'!$L$2='DATA TEMPLATE 1617'!JG370,4,0))</f>
        <v>0</v>
      </c>
      <c r="F370" s="236">
        <f>IF('Table 2'!$L$2="All Diverse Led",$IZ370,IF('Table 2'!$L$2='DATA TEMPLATE 1617'!JH370,4,0))</f>
        <v>0</v>
      </c>
      <c r="G370" s="237">
        <f t="shared" si="14"/>
        <v>0</v>
      </c>
      <c r="H370" s="1" t="s">
        <v>471</v>
      </c>
      <c r="I370" s="1">
        <v>0</v>
      </c>
      <c r="J370" s="1" t="b">
        <v>0</v>
      </c>
      <c r="K370" s="284">
        <v>368</v>
      </c>
      <c r="L370" t="s">
        <v>435</v>
      </c>
      <c r="M370" t="s">
        <v>440</v>
      </c>
      <c r="N370" s="323" t="s">
        <v>458</v>
      </c>
      <c r="O370" s="76">
        <v>4215</v>
      </c>
      <c r="P370" s="76">
        <v>130611</v>
      </c>
      <c r="Q370" s="76">
        <v>10000</v>
      </c>
      <c r="R370" s="76">
        <v>0</v>
      </c>
      <c r="S370" s="76">
        <v>0</v>
      </c>
      <c r="T370" s="76">
        <v>144826</v>
      </c>
      <c r="U370">
        <v>18728</v>
      </c>
      <c r="V370">
        <v>4483</v>
      </c>
      <c r="W370">
        <v>12520</v>
      </c>
      <c r="X370">
        <v>448</v>
      </c>
      <c r="Y370">
        <v>3639</v>
      </c>
      <c r="AB370">
        <v>62719</v>
      </c>
      <c r="AC370">
        <v>0</v>
      </c>
      <c r="AD370">
        <v>102537</v>
      </c>
      <c r="AE370" s="1">
        <v>2</v>
      </c>
      <c r="AF370" s="1">
        <v>2</v>
      </c>
      <c r="AG370" s="1">
        <v>217</v>
      </c>
      <c r="AH370" s="1">
        <v>440</v>
      </c>
      <c r="AI370" s="1">
        <v>0</v>
      </c>
      <c r="AJ370" s="1">
        <v>0</v>
      </c>
      <c r="AK370" s="1">
        <v>0</v>
      </c>
      <c r="AL370" s="1">
        <v>0</v>
      </c>
      <c r="AM370" s="1">
        <v>0</v>
      </c>
      <c r="AN370" s="1">
        <v>0</v>
      </c>
      <c r="AO370" s="1">
        <v>0</v>
      </c>
      <c r="AP370" s="1">
        <v>0</v>
      </c>
      <c r="AQ370" s="1">
        <v>0</v>
      </c>
      <c r="AR370" s="1">
        <v>0</v>
      </c>
      <c r="AS370" s="1">
        <v>0</v>
      </c>
      <c r="AT370" s="1">
        <v>0</v>
      </c>
      <c r="AU370" s="1">
        <v>0</v>
      </c>
      <c r="AV370" s="1">
        <v>0</v>
      </c>
      <c r="AW370" s="1">
        <v>0</v>
      </c>
      <c r="AX370" s="1">
        <v>0</v>
      </c>
      <c r="AY370" s="1">
        <v>0</v>
      </c>
      <c r="AZ370" s="1">
        <v>0</v>
      </c>
      <c r="BA370" s="1">
        <v>0</v>
      </c>
      <c r="BB370" s="1">
        <v>0</v>
      </c>
      <c r="BC370" s="3">
        <v>0</v>
      </c>
      <c r="BD370" s="3">
        <v>0</v>
      </c>
      <c r="BE370" s="3">
        <v>0</v>
      </c>
      <c r="BF370" s="3">
        <v>0</v>
      </c>
      <c r="BG370" s="241">
        <v>0</v>
      </c>
      <c r="BH370" s="242">
        <v>0</v>
      </c>
      <c r="BI370" s="242">
        <v>0</v>
      </c>
      <c r="BJ370" s="243">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s="244">
        <v>0</v>
      </c>
      <c r="CJ370" s="244">
        <v>0</v>
      </c>
      <c r="CK370" s="244">
        <v>0</v>
      </c>
      <c r="CL370" s="244">
        <v>0</v>
      </c>
      <c r="CM370" s="241">
        <v>0</v>
      </c>
      <c r="CN370" s="242">
        <v>0</v>
      </c>
      <c r="CO370" s="242">
        <v>0</v>
      </c>
      <c r="CP370" s="243">
        <v>0</v>
      </c>
      <c r="CQ370" s="1">
        <v>1</v>
      </c>
      <c r="CR370" s="1">
        <v>1</v>
      </c>
      <c r="CS370" s="1">
        <v>0</v>
      </c>
      <c r="CT370" s="1">
        <v>70</v>
      </c>
      <c r="CU370" s="1">
        <v>0</v>
      </c>
      <c r="CV370" s="1">
        <v>0</v>
      </c>
      <c r="CW370" s="1">
        <v>0</v>
      </c>
      <c r="CX370" s="1">
        <v>0</v>
      </c>
      <c r="CY370" s="1">
        <v>0</v>
      </c>
      <c r="CZ370" s="1">
        <v>0</v>
      </c>
      <c r="DA370" s="1">
        <v>0</v>
      </c>
      <c r="DB370" s="1">
        <v>0</v>
      </c>
      <c r="DC370" s="1">
        <v>0</v>
      </c>
      <c r="DD370" s="1">
        <v>0</v>
      </c>
      <c r="DE370" s="1">
        <v>0</v>
      </c>
      <c r="DF370" s="1">
        <v>0</v>
      </c>
      <c r="DG370" s="1">
        <v>0</v>
      </c>
      <c r="DH370" s="1">
        <v>0</v>
      </c>
      <c r="DI370" s="1">
        <v>0</v>
      </c>
      <c r="DJ370" s="1">
        <v>0</v>
      </c>
      <c r="DK370" s="1">
        <v>0</v>
      </c>
      <c r="DL370" s="1">
        <v>0</v>
      </c>
      <c r="DM370" s="1">
        <v>0</v>
      </c>
      <c r="DN370" s="1">
        <v>0</v>
      </c>
      <c r="DO370" s="244">
        <v>0</v>
      </c>
      <c r="DP370" s="244">
        <v>0</v>
      </c>
      <c r="DQ370" s="244">
        <v>0</v>
      </c>
      <c r="DR370" s="244">
        <v>0</v>
      </c>
      <c r="DS370" s="241">
        <v>0</v>
      </c>
      <c r="DT370" s="242">
        <v>0</v>
      </c>
      <c r="DU370" s="242">
        <v>0</v>
      </c>
      <c r="DV370" s="243">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s="244">
        <v>0</v>
      </c>
      <c r="EV370" s="244">
        <v>0</v>
      </c>
      <c r="EW370" s="244">
        <v>0</v>
      </c>
      <c r="EX370" s="244">
        <v>0</v>
      </c>
      <c r="EY370" s="241">
        <v>0</v>
      </c>
      <c r="EZ370" s="242">
        <v>0</v>
      </c>
      <c r="FA370" s="242">
        <v>0</v>
      </c>
      <c r="FB370" s="243">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v>0</v>
      </c>
      <c r="HD370">
        <v>0</v>
      </c>
      <c r="HE370">
        <v>0</v>
      </c>
      <c r="HF370">
        <v>0</v>
      </c>
      <c r="HG370">
        <v>0</v>
      </c>
      <c r="HH370">
        <v>0</v>
      </c>
      <c r="HI370">
        <v>0</v>
      </c>
      <c r="HJ370">
        <v>0</v>
      </c>
      <c r="HK370">
        <v>0</v>
      </c>
      <c r="HL370">
        <v>5</v>
      </c>
      <c r="HM370">
        <v>4</v>
      </c>
      <c r="HN370">
        <v>0</v>
      </c>
      <c r="HO370">
        <v>0</v>
      </c>
      <c r="HP370">
        <v>0</v>
      </c>
      <c r="HQ370" s="139">
        <v>0</v>
      </c>
      <c r="HR370" s="140">
        <v>0</v>
      </c>
      <c r="HS370" s="140">
        <v>0</v>
      </c>
      <c r="HT370" s="140">
        <v>0</v>
      </c>
      <c r="HU370" s="140">
        <v>0</v>
      </c>
      <c r="HV370" s="139">
        <v>1</v>
      </c>
      <c r="HW370" s="140">
        <v>0</v>
      </c>
      <c r="HX370" s="140">
        <v>0</v>
      </c>
      <c r="HY370" s="140">
        <v>0</v>
      </c>
      <c r="HZ370" s="140">
        <v>0</v>
      </c>
      <c r="IA370" s="139">
        <v>0</v>
      </c>
      <c r="IB370" s="140">
        <v>0</v>
      </c>
      <c r="IC370" s="140">
        <v>0</v>
      </c>
      <c r="ID370" s="140">
        <v>0</v>
      </c>
      <c r="IE370" s="140">
        <v>0</v>
      </c>
      <c r="IF370" s="139">
        <v>6</v>
      </c>
      <c r="IG370" s="140">
        <v>4</v>
      </c>
      <c r="IH370" s="140">
        <v>0</v>
      </c>
      <c r="II370" s="140">
        <v>0</v>
      </c>
      <c r="IJ370" s="140">
        <v>0</v>
      </c>
      <c r="IK370" s="140">
        <v>0</v>
      </c>
      <c r="IL370" s="140">
        <v>1</v>
      </c>
      <c r="IM370" s="140">
        <v>0</v>
      </c>
      <c r="IN370" s="139">
        <v>1</v>
      </c>
      <c r="IO370" s="140">
        <v>0</v>
      </c>
      <c r="IP370" s="140">
        <v>0</v>
      </c>
      <c r="IQ370" s="140">
        <v>0</v>
      </c>
      <c r="IR370" s="141">
        <v>0</v>
      </c>
      <c r="IS370" s="139">
        <v>1</v>
      </c>
      <c r="IT370" s="141">
        <v>1</v>
      </c>
      <c r="IU370" s="141">
        <v>9</v>
      </c>
      <c r="IV370" s="141">
        <v>1</v>
      </c>
      <c r="IW370" s="180">
        <v>10</v>
      </c>
      <c r="IX370" s="182">
        <v>0.2</v>
      </c>
      <c r="IY370" s="182">
        <v>0.1</v>
      </c>
      <c r="IZ370" s="183">
        <v>0</v>
      </c>
      <c r="JA370" s="140">
        <v>0</v>
      </c>
      <c r="JB370" s="140">
        <v>0</v>
      </c>
      <c r="JC370" s="1" t="s">
        <v>427</v>
      </c>
      <c r="JD370" s="1" t="s">
        <v>427</v>
      </c>
      <c r="JE370" s="1" t="s">
        <v>427</v>
      </c>
      <c r="JF370" s="1" t="s">
        <v>427</v>
      </c>
      <c r="JG370" s="1">
        <v>0</v>
      </c>
      <c r="JH370" s="1">
        <v>0</v>
      </c>
      <c r="JI370" s="284"/>
      <c r="JM370" s="261"/>
      <c r="JN370" s="262"/>
      <c r="JO370" s="284"/>
      <c r="JP370" s="284"/>
    </row>
    <row r="371" spans="1:276" x14ac:dyDescent="0.25">
      <c r="A371" s="2">
        <f>IF(OR('Table 1'!$L$2="All Regions",'Table 1'!$L$2=" "), 1,IF('Table 1'!$L$2='DATA TEMPLATE 1617'!L371,1,0))</f>
        <v>1</v>
      </c>
      <c r="B371" s="2">
        <f>IF(OR('Table 1'!$L$3="All Disciplines",'Table 1'!$L$3=" "), 1,IF('Table 1'!$L$3='DATA TEMPLATE 1617'!M371,1,0))</f>
        <v>1</v>
      </c>
      <c r="C371" s="2">
        <f>IF(OR('Table 1'!$L$4="All Organisations",'Table 1'!$L$4=" "), 1,IF('Table 1'!$L$4='DATA TEMPLATE 1617'!N371,1,0))</f>
        <v>1</v>
      </c>
      <c r="D371" s="2">
        <f t="shared" si="15"/>
        <v>3</v>
      </c>
      <c r="E371" s="236">
        <f>IF('Table 2'!$L$2="All Diverse Led",$IZ371,IF('Table 2'!$L$2='DATA TEMPLATE 1617'!JG371,4,0))</f>
        <v>0</v>
      </c>
      <c r="F371" s="236">
        <f>IF('Table 2'!$L$2="All Diverse Led",$IZ371,IF('Table 2'!$L$2='DATA TEMPLATE 1617'!JH371,4,0))</f>
        <v>0</v>
      </c>
      <c r="G371" s="237">
        <f t="shared" si="14"/>
        <v>0</v>
      </c>
      <c r="H371" s="1" t="s">
        <v>471</v>
      </c>
      <c r="I371" s="1">
        <v>0</v>
      </c>
      <c r="J371" s="1" t="b">
        <v>0</v>
      </c>
      <c r="K371" s="284">
        <v>369</v>
      </c>
      <c r="L371" t="s">
        <v>435</v>
      </c>
      <c r="M371" t="s">
        <v>443</v>
      </c>
      <c r="N371" s="323" t="s">
        <v>460</v>
      </c>
      <c r="O371" s="76">
        <v>4326558</v>
      </c>
      <c r="P371" s="76">
        <v>7891000</v>
      </c>
      <c r="Q371" s="76">
        <v>846893</v>
      </c>
      <c r="R371" s="76">
        <v>525000</v>
      </c>
      <c r="S371" s="76">
        <v>0</v>
      </c>
      <c r="T371" s="76">
        <v>13589451</v>
      </c>
      <c r="U371">
        <v>10346059</v>
      </c>
      <c r="V371">
        <v>789927</v>
      </c>
      <c r="W371">
        <v>394625</v>
      </c>
      <c r="X371">
        <v>482989</v>
      </c>
      <c r="Y371">
        <v>154063</v>
      </c>
      <c r="AB371">
        <v>1753994</v>
      </c>
      <c r="AC371">
        <v>13576</v>
      </c>
      <c r="AD371">
        <v>13935233</v>
      </c>
      <c r="AE371" s="1">
        <v>141</v>
      </c>
      <c r="AF371" s="1">
        <v>0</v>
      </c>
      <c r="AG371" s="1">
        <v>145051</v>
      </c>
      <c r="AH371" s="1">
        <v>0</v>
      </c>
      <c r="AI371" s="1">
        <v>0</v>
      </c>
      <c r="AJ371" s="1">
        <v>0</v>
      </c>
      <c r="AK371" s="1">
        <v>0</v>
      </c>
      <c r="AL371" s="1">
        <v>0</v>
      </c>
      <c r="AM371" s="1">
        <v>0</v>
      </c>
      <c r="AN371" s="1">
        <v>0</v>
      </c>
      <c r="AO371" s="1">
        <v>0</v>
      </c>
      <c r="AP371" s="1">
        <v>0</v>
      </c>
      <c r="AQ371" s="1">
        <v>5</v>
      </c>
      <c r="AR371" s="1">
        <v>0</v>
      </c>
      <c r="AS371" s="1">
        <v>4371</v>
      </c>
      <c r="AT371" s="1">
        <v>0</v>
      </c>
      <c r="AU371" s="1">
        <v>0</v>
      </c>
      <c r="AV371" s="1">
        <v>0</v>
      </c>
      <c r="AW371" s="1">
        <v>0</v>
      </c>
      <c r="AX371" s="1">
        <v>0</v>
      </c>
      <c r="AY371" s="1">
        <v>0</v>
      </c>
      <c r="AZ371" s="1">
        <v>0</v>
      </c>
      <c r="BA371" s="1">
        <v>0</v>
      </c>
      <c r="BB371" s="1">
        <v>0</v>
      </c>
      <c r="BC371" s="3">
        <v>0</v>
      </c>
      <c r="BD371" s="3">
        <v>0</v>
      </c>
      <c r="BE371" s="3">
        <v>0</v>
      </c>
      <c r="BF371" s="3">
        <v>0</v>
      </c>
      <c r="BG371" s="241">
        <v>5</v>
      </c>
      <c r="BH371" s="242">
        <v>0</v>
      </c>
      <c r="BI371" s="242">
        <v>4371</v>
      </c>
      <c r="BJ371" s="243">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s="244">
        <v>0</v>
      </c>
      <c r="CJ371" s="244">
        <v>0</v>
      </c>
      <c r="CK371" s="244">
        <v>0</v>
      </c>
      <c r="CL371" s="244">
        <v>0</v>
      </c>
      <c r="CM371" s="241">
        <v>0</v>
      </c>
      <c r="CN371" s="242">
        <v>0</v>
      </c>
      <c r="CO371" s="242">
        <v>0</v>
      </c>
      <c r="CP371" s="243">
        <v>0</v>
      </c>
      <c r="CQ371" s="1">
        <v>4</v>
      </c>
      <c r="CR371" s="1">
        <v>0</v>
      </c>
      <c r="CS371" s="1">
        <v>0</v>
      </c>
      <c r="CT371" s="1">
        <v>350</v>
      </c>
      <c r="CU371" s="1">
        <v>0</v>
      </c>
      <c r="CV371" s="1">
        <v>0</v>
      </c>
      <c r="CW371" s="1">
        <v>0</v>
      </c>
      <c r="CX371" s="1">
        <v>0</v>
      </c>
      <c r="CY371" s="1">
        <v>12</v>
      </c>
      <c r="CZ371" s="1">
        <v>0</v>
      </c>
      <c r="DA371" s="1">
        <v>0</v>
      </c>
      <c r="DB371" s="1">
        <v>1300</v>
      </c>
      <c r="DC371" s="1">
        <v>0</v>
      </c>
      <c r="DD371" s="1">
        <v>0</v>
      </c>
      <c r="DE371" s="1">
        <v>0</v>
      </c>
      <c r="DF371" s="1">
        <v>0</v>
      </c>
      <c r="DG371" s="1">
        <v>0</v>
      </c>
      <c r="DH371" s="1">
        <v>0</v>
      </c>
      <c r="DI371" s="1">
        <v>0</v>
      </c>
      <c r="DJ371" s="1">
        <v>0</v>
      </c>
      <c r="DK371" s="1">
        <v>0</v>
      </c>
      <c r="DL371" s="1">
        <v>0</v>
      </c>
      <c r="DM371" s="1">
        <v>0</v>
      </c>
      <c r="DN371" s="1">
        <v>0</v>
      </c>
      <c r="DO371" s="244">
        <v>12</v>
      </c>
      <c r="DP371" s="244">
        <v>0</v>
      </c>
      <c r="DQ371" s="244">
        <v>0</v>
      </c>
      <c r="DR371" s="244">
        <v>1300</v>
      </c>
      <c r="DS371" s="241">
        <v>0</v>
      </c>
      <c r="DT371" s="242">
        <v>0</v>
      </c>
      <c r="DU371" s="242">
        <v>0</v>
      </c>
      <c r="DV371" s="243">
        <v>0</v>
      </c>
      <c r="DW371">
        <v>1</v>
      </c>
      <c r="DX371">
        <v>0</v>
      </c>
      <c r="DY371">
        <v>0</v>
      </c>
      <c r="DZ371">
        <v>320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s="244">
        <v>0</v>
      </c>
      <c r="EV371" s="244">
        <v>0</v>
      </c>
      <c r="EW371" s="244">
        <v>0</v>
      </c>
      <c r="EX371" s="244">
        <v>0</v>
      </c>
      <c r="EY371" s="241">
        <v>0</v>
      </c>
      <c r="EZ371" s="242">
        <v>0</v>
      </c>
      <c r="FA371" s="242">
        <v>0</v>
      </c>
      <c r="FB371" s="243">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10</v>
      </c>
      <c r="GN371">
        <v>29200</v>
      </c>
      <c r="GO371">
        <v>12</v>
      </c>
      <c r="GP371">
        <v>29200</v>
      </c>
      <c r="GQ371">
        <v>0</v>
      </c>
      <c r="GR371">
        <v>0</v>
      </c>
      <c r="GS371">
        <v>22000</v>
      </c>
      <c r="GT371">
        <v>12000</v>
      </c>
      <c r="GU371">
        <v>0</v>
      </c>
      <c r="GV371">
        <v>0</v>
      </c>
      <c r="GW371">
        <v>0</v>
      </c>
      <c r="GX371">
        <v>0</v>
      </c>
      <c r="GY371">
        <v>0</v>
      </c>
      <c r="GZ371">
        <v>0</v>
      </c>
      <c r="HA371">
        <v>0</v>
      </c>
      <c r="HB371">
        <v>0</v>
      </c>
      <c r="HC371">
        <v>0</v>
      </c>
      <c r="HD371">
        <v>0</v>
      </c>
      <c r="HE371">
        <v>0</v>
      </c>
      <c r="HF371">
        <v>0</v>
      </c>
      <c r="HG371">
        <v>2</v>
      </c>
      <c r="HH371">
        <v>0</v>
      </c>
      <c r="HI371">
        <v>0</v>
      </c>
      <c r="HJ371">
        <v>0</v>
      </c>
      <c r="HK371">
        <v>0</v>
      </c>
      <c r="HL371">
        <v>5</v>
      </c>
      <c r="HM371">
        <v>7</v>
      </c>
      <c r="HN371">
        <v>0</v>
      </c>
      <c r="HO371">
        <v>0</v>
      </c>
      <c r="HP371">
        <v>0</v>
      </c>
      <c r="HQ371" s="139">
        <v>4</v>
      </c>
      <c r="HR371" s="140">
        <v>3</v>
      </c>
      <c r="HS371" s="140">
        <v>0</v>
      </c>
      <c r="HT371" s="140">
        <v>0</v>
      </c>
      <c r="HU371" s="140">
        <v>0</v>
      </c>
      <c r="HV371" s="139">
        <v>1</v>
      </c>
      <c r="HW371" s="140">
        <v>0</v>
      </c>
      <c r="HX371" s="140">
        <v>0</v>
      </c>
      <c r="HY371" s="140">
        <v>0</v>
      </c>
      <c r="HZ371" s="140">
        <v>0</v>
      </c>
      <c r="IA371" s="139">
        <v>0</v>
      </c>
      <c r="IB371" s="140">
        <v>0</v>
      </c>
      <c r="IC371" s="140">
        <v>0</v>
      </c>
      <c r="ID371" s="140">
        <v>0</v>
      </c>
      <c r="IE371" s="140">
        <v>0</v>
      </c>
      <c r="IF371" s="139">
        <v>10</v>
      </c>
      <c r="IG371" s="140">
        <v>10</v>
      </c>
      <c r="IH371" s="140">
        <v>0</v>
      </c>
      <c r="II371" s="140">
        <v>0</v>
      </c>
      <c r="IJ371" s="140">
        <v>0</v>
      </c>
      <c r="IK371" s="140">
        <v>1</v>
      </c>
      <c r="IL371" s="140">
        <v>0</v>
      </c>
      <c r="IM371" s="140">
        <v>0</v>
      </c>
      <c r="IN371" s="139">
        <v>1</v>
      </c>
      <c r="IO371" s="140">
        <v>0</v>
      </c>
      <c r="IP371" s="140">
        <v>0</v>
      </c>
      <c r="IQ371" s="140">
        <v>0</v>
      </c>
      <c r="IR371" s="141">
        <v>0</v>
      </c>
      <c r="IS371" s="139">
        <v>0</v>
      </c>
      <c r="IT371" s="141">
        <v>2</v>
      </c>
      <c r="IU371" s="141">
        <v>12</v>
      </c>
      <c r="IV371" s="141">
        <v>8</v>
      </c>
      <c r="IW371" s="180">
        <v>20</v>
      </c>
      <c r="IX371" s="182">
        <v>0.15</v>
      </c>
      <c r="IY371" s="182">
        <v>0</v>
      </c>
      <c r="IZ371" s="183">
        <v>0</v>
      </c>
      <c r="JA371" s="140">
        <v>0</v>
      </c>
      <c r="JB371" s="140">
        <v>0</v>
      </c>
      <c r="JC371" s="1">
        <v>0</v>
      </c>
      <c r="JD371" s="1">
        <v>0</v>
      </c>
      <c r="JE371" s="1">
        <v>0</v>
      </c>
      <c r="JF371" s="1">
        <v>0</v>
      </c>
      <c r="JG371" s="1">
        <v>0</v>
      </c>
      <c r="JH371" s="1">
        <v>0</v>
      </c>
      <c r="JI371" s="284"/>
      <c r="JM371" s="261"/>
      <c r="JN371" s="262"/>
      <c r="JO371" s="284"/>
      <c r="JP371" s="284"/>
    </row>
    <row r="372" spans="1:276" x14ac:dyDescent="0.25">
      <c r="A372" s="2">
        <f>IF(OR('Table 1'!$L$2="All Regions",'Table 1'!$L$2=" "), 1,IF('Table 1'!$L$2='DATA TEMPLATE 1617'!L372,1,0))</f>
        <v>1</v>
      </c>
      <c r="B372" s="2">
        <f>IF(OR('Table 1'!$L$3="All Disciplines",'Table 1'!$L$3=" "), 1,IF('Table 1'!$L$3='DATA TEMPLATE 1617'!M372,1,0))</f>
        <v>1</v>
      </c>
      <c r="C372" s="2">
        <f>IF(OR('Table 1'!$L$4="All Organisations",'Table 1'!$L$4=" "), 1,IF('Table 1'!$L$4='DATA TEMPLATE 1617'!N372,1,0))</f>
        <v>1</v>
      </c>
      <c r="D372" s="2">
        <f t="shared" si="15"/>
        <v>3</v>
      </c>
      <c r="E372" s="236">
        <f>IF('Table 2'!$L$2="All Diverse Led",$IZ372,IF('Table 2'!$L$2='DATA TEMPLATE 1617'!JG372,4,0))</f>
        <v>2</v>
      </c>
      <c r="F372" s="236">
        <f>IF('Table 2'!$L$2="All Diverse Led",$IZ372,IF('Table 2'!$L$2='DATA TEMPLATE 1617'!JH372,4,0))</f>
        <v>2</v>
      </c>
      <c r="G372" s="237">
        <f t="shared" si="14"/>
        <v>4</v>
      </c>
      <c r="H372" s="1" t="s">
        <v>471</v>
      </c>
      <c r="I372" s="1">
        <v>0</v>
      </c>
      <c r="J372" s="1" t="b">
        <v>0</v>
      </c>
      <c r="K372" s="284">
        <v>370</v>
      </c>
      <c r="L372" t="s">
        <v>435</v>
      </c>
      <c r="M372" t="s">
        <v>443</v>
      </c>
      <c r="N372" s="323" t="s">
        <v>459</v>
      </c>
      <c r="O372" s="76">
        <v>97317</v>
      </c>
      <c r="P372" s="76">
        <v>221966</v>
      </c>
      <c r="Q372" s="76">
        <v>43661</v>
      </c>
      <c r="R372" s="76">
        <v>0</v>
      </c>
      <c r="S372" s="76">
        <v>45000</v>
      </c>
      <c r="T372" s="76">
        <v>407944</v>
      </c>
      <c r="U372">
        <v>130442</v>
      </c>
      <c r="V372">
        <v>12740</v>
      </c>
      <c r="W372">
        <v>112503</v>
      </c>
      <c r="X372">
        <v>13950</v>
      </c>
      <c r="Y372">
        <v>1250</v>
      </c>
      <c r="AB372">
        <v>109541</v>
      </c>
      <c r="AC372">
        <v>10558</v>
      </c>
      <c r="AD372">
        <v>390984</v>
      </c>
      <c r="AE372" s="1">
        <v>14</v>
      </c>
      <c r="AF372" s="1">
        <v>14</v>
      </c>
      <c r="AG372" s="1">
        <v>1717</v>
      </c>
      <c r="AH372" s="1">
        <v>1560</v>
      </c>
      <c r="AI372" s="1">
        <v>1</v>
      </c>
      <c r="AJ372" s="1">
        <v>1</v>
      </c>
      <c r="AK372" s="1">
        <v>61</v>
      </c>
      <c r="AL372" s="1">
        <v>70</v>
      </c>
      <c r="AM372" s="1">
        <v>5</v>
      </c>
      <c r="AN372" s="1">
        <v>5</v>
      </c>
      <c r="AO372" s="1">
        <v>281</v>
      </c>
      <c r="AP372" s="1">
        <v>300</v>
      </c>
      <c r="AQ372" s="1">
        <v>10</v>
      </c>
      <c r="AR372" s="1">
        <v>10</v>
      </c>
      <c r="AS372" s="1">
        <v>1208</v>
      </c>
      <c r="AT372" s="1">
        <v>1300</v>
      </c>
      <c r="AU372" s="1">
        <v>1</v>
      </c>
      <c r="AV372" s="1">
        <v>1</v>
      </c>
      <c r="AW372" s="1">
        <v>61</v>
      </c>
      <c r="AX372" s="1">
        <v>70</v>
      </c>
      <c r="AY372" s="1">
        <v>1</v>
      </c>
      <c r="AZ372" s="1">
        <v>1</v>
      </c>
      <c r="BA372" s="1">
        <v>215</v>
      </c>
      <c r="BB372" s="1">
        <v>225</v>
      </c>
      <c r="BC372" s="3">
        <v>6</v>
      </c>
      <c r="BD372" s="3">
        <v>6</v>
      </c>
      <c r="BE372" s="3">
        <v>342</v>
      </c>
      <c r="BF372" s="3">
        <v>370</v>
      </c>
      <c r="BG372" s="241">
        <v>12</v>
      </c>
      <c r="BH372" s="242">
        <v>12</v>
      </c>
      <c r="BI372" s="242">
        <v>1484</v>
      </c>
      <c r="BJ372" s="243">
        <v>1595</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s="244">
        <v>0</v>
      </c>
      <c r="CJ372" s="244">
        <v>0</v>
      </c>
      <c r="CK372" s="244">
        <v>0</v>
      </c>
      <c r="CL372" s="244">
        <v>0</v>
      </c>
      <c r="CM372" s="241">
        <v>0</v>
      </c>
      <c r="CN372" s="242">
        <v>0</v>
      </c>
      <c r="CO372" s="242">
        <v>0</v>
      </c>
      <c r="CP372" s="243">
        <v>0</v>
      </c>
      <c r="CQ372" s="1">
        <v>0</v>
      </c>
      <c r="CR372" s="1">
        <v>0</v>
      </c>
      <c r="CS372" s="1">
        <v>0</v>
      </c>
      <c r="CT372" s="1">
        <v>0</v>
      </c>
      <c r="CU372" s="1">
        <v>0</v>
      </c>
      <c r="CV372" s="1">
        <v>0</v>
      </c>
      <c r="CW372" s="1">
        <v>0</v>
      </c>
      <c r="CX372" s="1">
        <v>0</v>
      </c>
      <c r="CY372" s="1">
        <v>0</v>
      </c>
      <c r="CZ372" s="1">
        <v>0</v>
      </c>
      <c r="DA372" s="1">
        <v>0</v>
      </c>
      <c r="DB372" s="1">
        <v>0</v>
      </c>
      <c r="DC372" s="1">
        <v>0</v>
      </c>
      <c r="DD372" s="1">
        <v>0</v>
      </c>
      <c r="DE372" s="1">
        <v>0</v>
      </c>
      <c r="DF372" s="1">
        <v>0</v>
      </c>
      <c r="DG372" s="1">
        <v>0</v>
      </c>
      <c r="DH372" s="1">
        <v>0</v>
      </c>
      <c r="DI372" s="1">
        <v>0</v>
      </c>
      <c r="DJ372" s="1">
        <v>0</v>
      </c>
      <c r="DK372" s="1">
        <v>0</v>
      </c>
      <c r="DL372" s="1">
        <v>0</v>
      </c>
      <c r="DM372" s="1">
        <v>0</v>
      </c>
      <c r="DN372" s="1">
        <v>0</v>
      </c>
      <c r="DO372" s="244">
        <v>0</v>
      </c>
      <c r="DP372" s="244">
        <v>0</v>
      </c>
      <c r="DQ372" s="244">
        <v>0</v>
      </c>
      <c r="DR372" s="244">
        <v>0</v>
      </c>
      <c r="DS372" s="241">
        <v>0</v>
      </c>
      <c r="DT372" s="242">
        <v>0</v>
      </c>
      <c r="DU372" s="242">
        <v>0</v>
      </c>
      <c r="DV372" s="243">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s="244">
        <v>0</v>
      </c>
      <c r="EV372" s="244">
        <v>0</v>
      </c>
      <c r="EW372" s="244">
        <v>0</v>
      </c>
      <c r="EX372" s="244">
        <v>0</v>
      </c>
      <c r="EY372" s="241">
        <v>0</v>
      </c>
      <c r="EZ372" s="242">
        <v>0</v>
      </c>
      <c r="FA372" s="242">
        <v>0</v>
      </c>
      <c r="FB372" s="243">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4</v>
      </c>
      <c r="HM372">
        <v>1</v>
      </c>
      <c r="HN372">
        <v>0</v>
      </c>
      <c r="HO372">
        <v>0</v>
      </c>
      <c r="HP372">
        <v>0</v>
      </c>
      <c r="HQ372" s="139">
        <v>1</v>
      </c>
      <c r="HR372" s="140">
        <v>1</v>
      </c>
      <c r="HS372" s="140">
        <v>0</v>
      </c>
      <c r="HT372" s="140">
        <v>0</v>
      </c>
      <c r="HU372" s="140">
        <v>0</v>
      </c>
      <c r="HV372" s="139">
        <v>1</v>
      </c>
      <c r="HW372" s="140">
        <v>1</v>
      </c>
      <c r="HX372" s="140">
        <v>0</v>
      </c>
      <c r="HY372" s="140">
        <v>0</v>
      </c>
      <c r="HZ372" s="140">
        <v>0</v>
      </c>
      <c r="IA372" s="139">
        <v>0</v>
      </c>
      <c r="IB372" s="140">
        <v>0</v>
      </c>
      <c r="IC372" s="140">
        <v>0</v>
      </c>
      <c r="ID372" s="140">
        <v>0</v>
      </c>
      <c r="IE372" s="140">
        <v>0</v>
      </c>
      <c r="IF372" s="139">
        <v>6</v>
      </c>
      <c r="IG372" s="140">
        <v>3</v>
      </c>
      <c r="IH372" s="140">
        <v>0</v>
      </c>
      <c r="II372" s="140">
        <v>0</v>
      </c>
      <c r="IJ372" s="140">
        <v>0</v>
      </c>
      <c r="IK372" s="140">
        <v>2</v>
      </c>
      <c r="IL372" s="140">
        <v>2</v>
      </c>
      <c r="IM372" s="140">
        <v>0</v>
      </c>
      <c r="IN372" s="139">
        <v>4</v>
      </c>
      <c r="IO372" s="140">
        <v>0</v>
      </c>
      <c r="IP372" s="140">
        <v>0</v>
      </c>
      <c r="IQ372" s="140">
        <v>0</v>
      </c>
      <c r="IR372" s="141">
        <v>0</v>
      </c>
      <c r="IS372" s="139">
        <v>0</v>
      </c>
      <c r="IT372" s="141">
        <v>1</v>
      </c>
      <c r="IU372" s="141">
        <v>5</v>
      </c>
      <c r="IV372" s="141">
        <v>4</v>
      </c>
      <c r="IW372" s="180">
        <v>9</v>
      </c>
      <c r="IX372" s="182">
        <v>0.55555555555555558</v>
      </c>
      <c r="IY372" s="182">
        <v>0</v>
      </c>
      <c r="IZ372" s="183">
        <v>2</v>
      </c>
      <c r="JA372" s="140" t="s">
        <v>541</v>
      </c>
      <c r="JB372" s="140">
        <v>0</v>
      </c>
      <c r="JC372" s="1" t="s">
        <v>426</v>
      </c>
      <c r="JD372" s="1" t="s">
        <v>427</v>
      </c>
      <c r="JE372" s="1" t="s">
        <v>427</v>
      </c>
      <c r="JF372" s="1" t="s">
        <v>426</v>
      </c>
      <c r="JG372" s="140" t="s">
        <v>541</v>
      </c>
      <c r="JH372" s="1">
        <v>0</v>
      </c>
      <c r="JI372" s="284"/>
      <c r="JM372" s="261"/>
      <c r="JN372" s="262"/>
      <c r="JO372" s="284"/>
      <c r="JP372" s="284"/>
    </row>
    <row r="373" spans="1:276" x14ac:dyDescent="0.25">
      <c r="A373" s="2">
        <f>IF(OR('Table 1'!$L$2="All Regions",'Table 1'!$L$2=" "), 1,IF('Table 1'!$L$2='DATA TEMPLATE 1617'!L373,1,0))</f>
        <v>1</v>
      </c>
      <c r="B373" s="2">
        <f>IF(OR('Table 1'!$L$3="All Disciplines",'Table 1'!$L$3=" "), 1,IF('Table 1'!$L$3='DATA TEMPLATE 1617'!M373,1,0))</f>
        <v>1</v>
      </c>
      <c r="C373" s="2">
        <f>IF(OR('Table 1'!$L$4="All Organisations",'Table 1'!$L$4=" "), 1,IF('Table 1'!$L$4='DATA TEMPLATE 1617'!N373,1,0))</f>
        <v>1</v>
      </c>
      <c r="D373" s="2">
        <f t="shared" si="15"/>
        <v>3</v>
      </c>
      <c r="E373" s="236">
        <f>IF('Table 2'!$L$2="All Diverse Led",$IZ373,IF('Table 2'!$L$2='DATA TEMPLATE 1617'!JG373,4,0))</f>
        <v>0</v>
      </c>
      <c r="F373" s="236">
        <f>IF('Table 2'!$L$2="All Diverse Led",$IZ373,IF('Table 2'!$L$2='DATA TEMPLATE 1617'!JH373,4,0))</f>
        <v>0</v>
      </c>
      <c r="G373" s="237">
        <f t="shared" si="14"/>
        <v>0</v>
      </c>
      <c r="H373" s="1" t="s">
        <v>471</v>
      </c>
      <c r="I373" s="1">
        <v>0</v>
      </c>
      <c r="J373" s="1" t="b">
        <v>0</v>
      </c>
      <c r="K373" s="284">
        <v>371</v>
      </c>
      <c r="L373" t="s">
        <v>435</v>
      </c>
      <c r="M373" t="s">
        <v>437</v>
      </c>
      <c r="N373" s="323" t="s">
        <v>460</v>
      </c>
      <c r="O373" s="76">
        <v>6905000</v>
      </c>
      <c r="P373" s="76">
        <v>1833952</v>
      </c>
      <c r="Q373" s="76">
        <v>1731000</v>
      </c>
      <c r="R373" s="76">
        <v>525000</v>
      </c>
      <c r="S373" s="76">
        <v>0</v>
      </c>
      <c r="T373" s="76">
        <v>10994952</v>
      </c>
      <c r="U373">
        <v>6430000</v>
      </c>
      <c r="V373">
        <v>392000</v>
      </c>
      <c r="W373">
        <v>518000</v>
      </c>
      <c r="X373">
        <v>1514000</v>
      </c>
      <c r="Y373">
        <v>6000</v>
      </c>
      <c r="AB373">
        <v>1206000</v>
      </c>
      <c r="AC373">
        <v>1436000</v>
      </c>
      <c r="AD373">
        <v>11502000</v>
      </c>
      <c r="AE373" s="1">
        <v>1183</v>
      </c>
      <c r="AF373" s="1">
        <v>1183</v>
      </c>
      <c r="AG373" s="1">
        <v>363411</v>
      </c>
      <c r="AH373" s="1">
        <v>0</v>
      </c>
      <c r="AI373" s="1">
        <v>0</v>
      </c>
      <c r="AJ373" s="1">
        <v>0</v>
      </c>
      <c r="AK373" s="1">
        <v>0</v>
      </c>
      <c r="AL373" s="1">
        <v>0</v>
      </c>
      <c r="AM373" s="1">
        <v>110</v>
      </c>
      <c r="AN373" s="1">
        <v>110</v>
      </c>
      <c r="AO373" s="1">
        <v>35292</v>
      </c>
      <c r="AP373" s="1">
        <v>0</v>
      </c>
      <c r="AQ373" s="1">
        <v>0</v>
      </c>
      <c r="AR373" s="1">
        <v>0</v>
      </c>
      <c r="AS373" s="1">
        <v>0</v>
      </c>
      <c r="AT373" s="1">
        <v>0</v>
      </c>
      <c r="AU373" s="1">
        <v>0</v>
      </c>
      <c r="AV373" s="1">
        <v>0</v>
      </c>
      <c r="AW373" s="1">
        <v>0</v>
      </c>
      <c r="AX373" s="1">
        <v>0</v>
      </c>
      <c r="AY373" s="1">
        <v>0</v>
      </c>
      <c r="AZ373" s="1">
        <v>0</v>
      </c>
      <c r="BA373" s="1">
        <v>0</v>
      </c>
      <c r="BB373" s="1">
        <v>0</v>
      </c>
      <c r="BC373" s="3">
        <v>110</v>
      </c>
      <c r="BD373" s="3">
        <v>110</v>
      </c>
      <c r="BE373" s="3">
        <v>35292</v>
      </c>
      <c r="BF373" s="3">
        <v>0</v>
      </c>
      <c r="BG373" s="241">
        <v>0</v>
      </c>
      <c r="BH373" s="242">
        <v>0</v>
      </c>
      <c r="BI373" s="242">
        <v>0</v>
      </c>
      <c r="BJ373" s="243">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s="244">
        <v>0</v>
      </c>
      <c r="CJ373" s="244">
        <v>0</v>
      </c>
      <c r="CK373" s="244">
        <v>0</v>
      </c>
      <c r="CL373" s="244">
        <v>0</v>
      </c>
      <c r="CM373" s="241">
        <v>0</v>
      </c>
      <c r="CN373" s="242">
        <v>0</v>
      </c>
      <c r="CO373" s="242">
        <v>0</v>
      </c>
      <c r="CP373" s="243">
        <v>0</v>
      </c>
      <c r="CQ373" s="1">
        <v>0</v>
      </c>
      <c r="CR373" s="1">
        <v>0</v>
      </c>
      <c r="CS373" s="1">
        <v>0</v>
      </c>
      <c r="CT373" s="1">
        <v>0</v>
      </c>
      <c r="CU373" s="1">
        <v>0</v>
      </c>
      <c r="CV373" s="1">
        <v>0</v>
      </c>
      <c r="CW373" s="1">
        <v>0</v>
      </c>
      <c r="CX373" s="1">
        <v>0</v>
      </c>
      <c r="CY373" s="1">
        <v>0</v>
      </c>
      <c r="CZ373" s="1">
        <v>0</v>
      </c>
      <c r="DA373" s="1">
        <v>0</v>
      </c>
      <c r="DB373" s="1">
        <v>0</v>
      </c>
      <c r="DC373" s="1">
        <v>0</v>
      </c>
      <c r="DD373" s="1">
        <v>0</v>
      </c>
      <c r="DE373" s="1">
        <v>0</v>
      </c>
      <c r="DF373" s="1">
        <v>0</v>
      </c>
      <c r="DG373" s="1">
        <v>0</v>
      </c>
      <c r="DH373" s="1">
        <v>0</v>
      </c>
      <c r="DI373" s="1">
        <v>0</v>
      </c>
      <c r="DJ373" s="1">
        <v>0</v>
      </c>
      <c r="DK373" s="1">
        <v>0</v>
      </c>
      <c r="DL373" s="1">
        <v>0</v>
      </c>
      <c r="DM373" s="1">
        <v>0</v>
      </c>
      <c r="DN373" s="1">
        <v>0</v>
      </c>
      <c r="DO373" s="244">
        <v>0</v>
      </c>
      <c r="DP373" s="244">
        <v>0</v>
      </c>
      <c r="DQ373" s="244">
        <v>0</v>
      </c>
      <c r="DR373" s="244">
        <v>0</v>
      </c>
      <c r="DS373" s="241">
        <v>0</v>
      </c>
      <c r="DT373" s="242">
        <v>0</v>
      </c>
      <c r="DU373" s="242">
        <v>0</v>
      </c>
      <c r="DV373" s="243">
        <v>0</v>
      </c>
      <c r="DW373">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s="244">
        <v>0</v>
      </c>
      <c r="EV373" s="244">
        <v>0</v>
      </c>
      <c r="EW373" s="244">
        <v>0</v>
      </c>
      <c r="EX373" s="244">
        <v>0</v>
      </c>
      <c r="EY373" s="241">
        <v>0</v>
      </c>
      <c r="EZ373" s="242">
        <v>0</v>
      </c>
      <c r="FA373" s="242">
        <v>0</v>
      </c>
      <c r="FB373" s="24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v>0</v>
      </c>
      <c r="HD373">
        <v>0</v>
      </c>
      <c r="HE373">
        <v>0</v>
      </c>
      <c r="HF373">
        <v>0</v>
      </c>
      <c r="HG373">
        <v>0</v>
      </c>
      <c r="HH373">
        <v>0</v>
      </c>
      <c r="HI373">
        <v>0</v>
      </c>
      <c r="HJ373">
        <v>0</v>
      </c>
      <c r="HK373">
        <v>0</v>
      </c>
      <c r="HL373">
        <v>7</v>
      </c>
      <c r="HM373">
        <v>7</v>
      </c>
      <c r="HN373">
        <v>0</v>
      </c>
      <c r="HO373">
        <v>0</v>
      </c>
      <c r="HP373">
        <v>0</v>
      </c>
      <c r="HQ373" s="139">
        <v>13</v>
      </c>
      <c r="HR373" s="140">
        <v>12</v>
      </c>
      <c r="HS373" s="140">
        <v>0</v>
      </c>
      <c r="HT373" s="140">
        <v>0</v>
      </c>
      <c r="HU373" s="140">
        <v>0</v>
      </c>
      <c r="HV373" s="139">
        <v>0</v>
      </c>
      <c r="HW373" s="140">
        <v>0</v>
      </c>
      <c r="HX373" s="140">
        <v>0</v>
      </c>
      <c r="HY373" s="140">
        <v>0</v>
      </c>
      <c r="HZ373" s="140">
        <v>0</v>
      </c>
      <c r="IA373" s="139">
        <v>0</v>
      </c>
      <c r="IB373" s="140">
        <v>0</v>
      </c>
      <c r="IC373" s="140">
        <v>0</v>
      </c>
      <c r="ID373" s="140">
        <v>0</v>
      </c>
      <c r="IE373" s="140">
        <v>0</v>
      </c>
      <c r="IF373" s="139">
        <v>20</v>
      </c>
      <c r="IG373" s="140">
        <v>19</v>
      </c>
      <c r="IH373" s="140">
        <v>0</v>
      </c>
      <c r="II373" s="140">
        <v>0</v>
      </c>
      <c r="IJ373" s="140">
        <v>0</v>
      </c>
      <c r="IK373" s="140">
        <v>2</v>
      </c>
      <c r="IL373" s="140">
        <v>0</v>
      </c>
      <c r="IM373" s="140">
        <v>0</v>
      </c>
      <c r="IN373" s="139">
        <v>2</v>
      </c>
      <c r="IO373" s="140">
        <v>2</v>
      </c>
      <c r="IP373" s="140">
        <v>0</v>
      </c>
      <c r="IQ373" s="140">
        <v>0</v>
      </c>
      <c r="IR373" s="141">
        <v>2</v>
      </c>
      <c r="IS373" s="139">
        <v>0</v>
      </c>
      <c r="IT373" s="141">
        <v>4</v>
      </c>
      <c r="IU373" s="141">
        <v>14</v>
      </c>
      <c r="IV373" s="141">
        <v>25</v>
      </c>
      <c r="IW373" s="180">
        <v>39</v>
      </c>
      <c r="IX373" s="182">
        <v>0.15384615384615385</v>
      </c>
      <c r="IY373" s="182">
        <v>5.128205128205128E-2</v>
      </c>
      <c r="IZ373" s="183">
        <v>0</v>
      </c>
      <c r="JA373" s="140">
        <v>0</v>
      </c>
      <c r="JB373" s="140">
        <v>0</v>
      </c>
      <c r="JC373" s="1" t="s">
        <v>427</v>
      </c>
      <c r="JD373" s="1" t="s">
        <v>427</v>
      </c>
      <c r="JE373" s="1" t="s">
        <v>427</v>
      </c>
      <c r="JF373" s="1" t="s">
        <v>427</v>
      </c>
      <c r="JG373" s="1">
        <v>0</v>
      </c>
      <c r="JH373" s="1">
        <v>0</v>
      </c>
      <c r="JI373" s="284"/>
      <c r="JM373" s="261"/>
      <c r="JN373" s="262"/>
      <c r="JO373" s="284"/>
      <c r="JP373" s="284"/>
    </row>
    <row r="374" spans="1:276" x14ac:dyDescent="0.25">
      <c r="A374" s="2">
        <f>IF(OR('Table 1'!$L$2="All Regions",'Table 1'!$L$2=" "), 1,IF('Table 1'!$L$2='DATA TEMPLATE 1617'!L374,1,0))</f>
        <v>1</v>
      </c>
      <c r="B374" s="2">
        <f>IF(OR('Table 1'!$L$3="All Disciplines",'Table 1'!$L$3=" "), 1,IF('Table 1'!$L$3='DATA TEMPLATE 1617'!M374,1,0))</f>
        <v>1</v>
      </c>
      <c r="C374" s="2">
        <f>IF(OR('Table 1'!$L$4="All Organisations",'Table 1'!$L$4=" "), 1,IF('Table 1'!$L$4='DATA TEMPLATE 1617'!N374,1,0))</f>
        <v>1</v>
      </c>
      <c r="D374" s="2">
        <f t="shared" si="15"/>
        <v>3</v>
      </c>
      <c r="E374" s="236">
        <f>IF('Table 2'!$L$2="All Diverse Led",$IZ374,IF('Table 2'!$L$2='DATA TEMPLATE 1617'!JG374,4,0))</f>
        <v>0</v>
      </c>
      <c r="F374" s="236">
        <f>IF('Table 2'!$L$2="All Diverse Led",$IZ374,IF('Table 2'!$L$2='DATA TEMPLATE 1617'!JH374,4,0))</f>
        <v>0</v>
      </c>
      <c r="G374" s="237">
        <f t="shared" si="14"/>
        <v>0</v>
      </c>
      <c r="H374" s="1" t="s">
        <v>471</v>
      </c>
      <c r="I374" s="1">
        <v>0</v>
      </c>
      <c r="J374" s="1" t="b">
        <v>0</v>
      </c>
      <c r="K374" s="284">
        <v>372</v>
      </c>
      <c r="L374" t="s">
        <v>435</v>
      </c>
      <c r="M374" t="s">
        <v>438</v>
      </c>
      <c r="N374" s="323" t="s">
        <v>460</v>
      </c>
      <c r="O374" s="76">
        <v>5240</v>
      </c>
      <c r="P374" s="76">
        <v>398894</v>
      </c>
      <c r="Q374" s="76">
        <v>123251</v>
      </c>
      <c r="R374" s="76">
        <v>100000</v>
      </c>
      <c r="S374" s="76">
        <v>20187</v>
      </c>
      <c r="T374" s="76">
        <v>647572</v>
      </c>
      <c r="U374">
        <v>209445</v>
      </c>
      <c r="V374">
        <v>14000</v>
      </c>
      <c r="W374">
        <v>0</v>
      </c>
      <c r="X374">
        <v>38000</v>
      </c>
      <c r="Y374">
        <v>10000</v>
      </c>
      <c r="AB374">
        <v>170000</v>
      </c>
      <c r="AC374">
        <v>0</v>
      </c>
      <c r="AD374">
        <v>441445</v>
      </c>
      <c r="AE374" s="1">
        <v>47</v>
      </c>
      <c r="AF374" s="1">
        <v>39</v>
      </c>
      <c r="AG374" s="1">
        <v>1464</v>
      </c>
      <c r="AH374" s="1">
        <v>6034</v>
      </c>
      <c r="AI374" s="1">
        <v>0</v>
      </c>
      <c r="AJ374" s="1">
        <v>0</v>
      </c>
      <c r="AK374" s="1">
        <v>0</v>
      </c>
      <c r="AL374" s="1">
        <v>0</v>
      </c>
      <c r="AM374" s="1">
        <v>2</v>
      </c>
      <c r="AN374" s="1">
        <v>2</v>
      </c>
      <c r="AO374" s="1">
        <v>0</v>
      </c>
      <c r="AP374" s="1">
        <v>220</v>
      </c>
      <c r="AQ374" s="1">
        <v>31</v>
      </c>
      <c r="AR374" s="1">
        <v>30</v>
      </c>
      <c r="AS374" s="1">
        <v>184</v>
      </c>
      <c r="AT374" s="1">
        <v>678</v>
      </c>
      <c r="AU374" s="1">
        <v>0</v>
      </c>
      <c r="AV374" s="1">
        <v>0</v>
      </c>
      <c r="AW374" s="1">
        <v>0</v>
      </c>
      <c r="AX374" s="1">
        <v>0</v>
      </c>
      <c r="AY374" s="1">
        <v>0</v>
      </c>
      <c r="AZ374" s="1">
        <v>0</v>
      </c>
      <c r="BA374" s="1">
        <v>0</v>
      </c>
      <c r="BB374" s="1">
        <v>0</v>
      </c>
      <c r="BC374" s="3">
        <v>2</v>
      </c>
      <c r="BD374" s="3">
        <v>2</v>
      </c>
      <c r="BE374" s="3">
        <v>0</v>
      </c>
      <c r="BF374" s="3">
        <v>220</v>
      </c>
      <c r="BG374" s="241">
        <v>31</v>
      </c>
      <c r="BH374" s="242">
        <v>30</v>
      </c>
      <c r="BI374" s="242">
        <v>184</v>
      </c>
      <c r="BJ374" s="243">
        <v>678</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s="244">
        <v>0</v>
      </c>
      <c r="CJ374" s="244">
        <v>0</v>
      </c>
      <c r="CK374" s="244">
        <v>0</v>
      </c>
      <c r="CL374" s="244">
        <v>0</v>
      </c>
      <c r="CM374" s="241">
        <v>0</v>
      </c>
      <c r="CN374" s="242">
        <v>0</v>
      </c>
      <c r="CO374" s="242">
        <v>0</v>
      </c>
      <c r="CP374" s="243">
        <v>0</v>
      </c>
      <c r="CQ374" s="1">
        <v>1</v>
      </c>
      <c r="CR374" s="1">
        <v>1</v>
      </c>
      <c r="CS374" s="1">
        <v>138</v>
      </c>
      <c r="CT374" s="1">
        <v>0</v>
      </c>
      <c r="CU374" s="1">
        <v>0</v>
      </c>
      <c r="CV374" s="1">
        <v>0</v>
      </c>
      <c r="CW374" s="1">
        <v>0</v>
      </c>
      <c r="CX374" s="1">
        <v>0</v>
      </c>
      <c r="CY374" s="1">
        <v>0</v>
      </c>
      <c r="CZ374" s="1">
        <v>0</v>
      </c>
      <c r="DA374" s="1">
        <v>0</v>
      </c>
      <c r="DB374" s="1">
        <v>0</v>
      </c>
      <c r="DC374" s="1">
        <v>1</v>
      </c>
      <c r="DD374" s="1">
        <v>1</v>
      </c>
      <c r="DE374" s="1">
        <v>5</v>
      </c>
      <c r="DF374" s="1">
        <v>0</v>
      </c>
      <c r="DG374" s="1">
        <v>0</v>
      </c>
      <c r="DH374" s="1">
        <v>0</v>
      </c>
      <c r="DI374" s="1">
        <v>0</v>
      </c>
      <c r="DJ374" s="1">
        <v>0</v>
      </c>
      <c r="DK374" s="1">
        <v>0</v>
      </c>
      <c r="DL374" s="1">
        <v>0</v>
      </c>
      <c r="DM374" s="1">
        <v>0</v>
      </c>
      <c r="DN374" s="1">
        <v>0</v>
      </c>
      <c r="DO374" s="244">
        <v>0</v>
      </c>
      <c r="DP374" s="244">
        <v>0</v>
      </c>
      <c r="DQ374" s="244">
        <v>0</v>
      </c>
      <c r="DR374" s="244">
        <v>0</v>
      </c>
      <c r="DS374" s="241">
        <v>1</v>
      </c>
      <c r="DT374" s="242">
        <v>1</v>
      </c>
      <c r="DU374" s="242">
        <v>5</v>
      </c>
      <c r="DV374" s="243">
        <v>0</v>
      </c>
      <c r="DW374">
        <v>3</v>
      </c>
      <c r="DX374">
        <v>2</v>
      </c>
      <c r="DY374">
        <v>0</v>
      </c>
      <c r="DZ374">
        <v>6520</v>
      </c>
      <c r="EA374">
        <v>0</v>
      </c>
      <c r="EB374">
        <v>0</v>
      </c>
      <c r="EC374">
        <v>0</v>
      </c>
      <c r="ED374">
        <v>0</v>
      </c>
      <c r="EE374">
        <v>0</v>
      </c>
      <c r="EF374">
        <v>0</v>
      </c>
      <c r="EG374">
        <v>0</v>
      </c>
      <c r="EH374">
        <v>0</v>
      </c>
      <c r="EI374">
        <v>2</v>
      </c>
      <c r="EJ374">
        <v>1</v>
      </c>
      <c r="EK374">
        <v>0</v>
      </c>
      <c r="EL374">
        <v>2582</v>
      </c>
      <c r="EM374">
        <v>0</v>
      </c>
      <c r="EN374">
        <v>0</v>
      </c>
      <c r="EO374">
        <v>0</v>
      </c>
      <c r="EP374">
        <v>0</v>
      </c>
      <c r="EQ374">
        <v>0</v>
      </c>
      <c r="ER374">
        <v>0</v>
      </c>
      <c r="ES374">
        <v>0</v>
      </c>
      <c r="ET374">
        <v>0</v>
      </c>
      <c r="EU374" s="244">
        <v>0</v>
      </c>
      <c r="EV374" s="244">
        <v>0</v>
      </c>
      <c r="EW374" s="244">
        <v>0</v>
      </c>
      <c r="EX374" s="244">
        <v>0</v>
      </c>
      <c r="EY374" s="241">
        <v>2</v>
      </c>
      <c r="EZ374" s="242">
        <v>1</v>
      </c>
      <c r="FA374" s="242">
        <v>0</v>
      </c>
      <c r="FB374" s="243">
        <v>2582</v>
      </c>
      <c r="FC374">
        <v>0</v>
      </c>
      <c r="FD374">
        <v>0</v>
      </c>
      <c r="FE374">
        <v>0</v>
      </c>
      <c r="FF374">
        <v>0</v>
      </c>
      <c r="FG374">
        <v>0</v>
      </c>
      <c r="FH374">
        <v>0</v>
      </c>
      <c r="FI374">
        <v>7</v>
      </c>
      <c r="FJ374">
        <v>12542</v>
      </c>
      <c r="FK374">
        <v>0</v>
      </c>
      <c r="FL374">
        <v>0</v>
      </c>
      <c r="FM374">
        <v>0</v>
      </c>
      <c r="FN374">
        <v>0</v>
      </c>
      <c r="FO374">
        <v>0</v>
      </c>
      <c r="FP374">
        <v>2</v>
      </c>
      <c r="FQ374">
        <v>0</v>
      </c>
      <c r="FR374">
        <v>35224</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2</v>
      </c>
      <c r="HM374">
        <v>8</v>
      </c>
      <c r="HN374">
        <v>0</v>
      </c>
      <c r="HO374">
        <v>0</v>
      </c>
      <c r="HP374">
        <v>0</v>
      </c>
      <c r="HQ374" s="139">
        <v>2</v>
      </c>
      <c r="HR374" s="140">
        <v>0</v>
      </c>
      <c r="HS374" s="140">
        <v>0</v>
      </c>
      <c r="HT374" s="140">
        <v>0</v>
      </c>
      <c r="HU374" s="140">
        <v>0</v>
      </c>
      <c r="HV374" s="139">
        <v>0</v>
      </c>
      <c r="HW374" s="140">
        <v>0</v>
      </c>
      <c r="HX374" s="140">
        <v>0</v>
      </c>
      <c r="HY374" s="140">
        <v>0</v>
      </c>
      <c r="HZ374" s="140">
        <v>0</v>
      </c>
      <c r="IA374" s="139">
        <v>0</v>
      </c>
      <c r="IB374" s="140">
        <v>0</v>
      </c>
      <c r="IC374" s="140">
        <v>0</v>
      </c>
      <c r="ID374" s="140">
        <v>0</v>
      </c>
      <c r="IE374" s="140">
        <v>0</v>
      </c>
      <c r="IF374" s="139">
        <v>4</v>
      </c>
      <c r="IG374" s="140">
        <v>8</v>
      </c>
      <c r="IH374" s="140">
        <v>0</v>
      </c>
      <c r="II374" s="140">
        <v>0</v>
      </c>
      <c r="IJ374" s="140">
        <v>0</v>
      </c>
      <c r="IK374" s="140">
        <v>0</v>
      </c>
      <c r="IL374" s="140">
        <v>0</v>
      </c>
      <c r="IM374" s="140">
        <v>0</v>
      </c>
      <c r="IN374" s="139">
        <v>0</v>
      </c>
      <c r="IO374" s="140">
        <v>0</v>
      </c>
      <c r="IP374" s="140">
        <v>0</v>
      </c>
      <c r="IQ374" s="140">
        <v>0</v>
      </c>
      <c r="IR374" s="141">
        <v>0</v>
      </c>
      <c r="IS374" s="139">
        <v>1</v>
      </c>
      <c r="IT374" s="141">
        <v>1</v>
      </c>
      <c r="IU374" s="141">
        <v>10</v>
      </c>
      <c r="IV374" s="141">
        <v>2</v>
      </c>
      <c r="IW374" s="180">
        <v>12</v>
      </c>
      <c r="IX374" s="182">
        <v>8.3333333333333329E-2</v>
      </c>
      <c r="IY374" s="182">
        <v>8.3333333333333329E-2</v>
      </c>
      <c r="IZ374" s="183">
        <v>0</v>
      </c>
      <c r="JA374" s="140">
        <v>0</v>
      </c>
      <c r="JB374" s="140">
        <v>0</v>
      </c>
      <c r="JC374" s="1" t="s">
        <v>427</v>
      </c>
      <c r="JD374" s="1" t="s">
        <v>427</v>
      </c>
      <c r="JE374" s="1" t="s">
        <v>427</v>
      </c>
      <c r="JF374" s="1" t="s">
        <v>427</v>
      </c>
      <c r="JG374" s="1">
        <v>0</v>
      </c>
      <c r="JH374" s="1">
        <v>0</v>
      </c>
      <c r="JI374" s="284"/>
      <c r="JM374" s="261"/>
      <c r="JN374" s="262"/>
      <c r="JO374" s="284"/>
      <c r="JP374" s="284"/>
    </row>
    <row r="375" spans="1:276" x14ac:dyDescent="0.25">
      <c r="A375" s="2">
        <f>IF(OR('Table 1'!$L$2="All Regions",'Table 1'!$L$2=" "), 1,IF('Table 1'!$L$2='DATA TEMPLATE 1617'!L375,1,0))</f>
        <v>1</v>
      </c>
      <c r="B375" s="2">
        <f>IF(OR('Table 1'!$L$3="All Disciplines",'Table 1'!$L$3=" "), 1,IF('Table 1'!$L$3='DATA TEMPLATE 1617'!M375,1,0))</f>
        <v>1</v>
      </c>
      <c r="C375" s="2">
        <f>IF(OR('Table 1'!$L$4="All Organisations",'Table 1'!$L$4=" "), 1,IF('Table 1'!$L$4='DATA TEMPLATE 1617'!N375,1,0))</f>
        <v>1</v>
      </c>
      <c r="D375" s="2">
        <f t="shared" si="15"/>
        <v>3</v>
      </c>
      <c r="E375" s="236">
        <f>IF('Table 2'!$L$2="All Diverse Led",$IZ375,IF('Table 2'!$L$2='DATA TEMPLATE 1617'!JG375,4,0))</f>
        <v>0</v>
      </c>
      <c r="F375" s="236">
        <f>IF('Table 2'!$L$2="All Diverse Led",$IZ375,IF('Table 2'!$L$2='DATA TEMPLATE 1617'!JH375,4,0))</f>
        <v>0</v>
      </c>
      <c r="G375" s="237">
        <f t="shared" si="14"/>
        <v>0</v>
      </c>
      <c r="H375" s="1" t="s">
        <v>471</v>
      </c>
      <c r="I375" s="1">
        <v>0</v>
      </c>
      <c r="J375" s="1" t="b">
        <v>0</v>
      </c>
      <c r="K375" s="284">
        <v>373</v>
      </c>
      <c r="L375" t="s">
        <v>435</v>
      </c>
      <c r="M375" t="s">
        <v>440</v>
      </c>
      <c r="N375" s="323" t="s">
        <v>460</v>
      </c>
      <c r="O375" s="76">
        <v>3079265</v>
      </c>
      <c r="P375" s="76">
        <v>754277</v>
      </c>
      <c r="Q375" s="76">
        <v>630120</v>
      </c>
      <c r="R375" s="76">
        <v>400000</v>
      </c>
      <c r="S375" s="76">
        <v>30277</v>
      </c>
      <c r="T375" s="76">
        <v>4893939</v>
      </c>
      <c r="U375">
        <v>3242745</v>
      </c>
      <c r="V375">
        <v>111650</v>
      </c>
      <c r="W375">
        <v>327604</v>
      </c>
      <c r="X375">
        <v>29904</v>
      </c>
      <c r="Y375">
        <v>21776</v>
      </c>
      <c r="AB375">
        <v>584009</v>
      </c>
      <c r="AC375">
        <v>135432</v>
      </c>
      <c r="AD375">
        <v>4453120</v>
      </c>
      <c r="AE375" s="1">
        <v>227</v>
      </c>
      <c r="AF375" s="1">
        <v>384</v>
      </c>
      <c r="AG375" s="1">
        <v>40699</v>
      </c>
      <c r="AH375" s="1">
        <v>0</v>
      </c>
      <c r="AI375" s="1">
        <v>0</v>
      </c>
      <c r="AJ375" s="1">
        <v>0</v>
      </c>
      <c r="AK375" s="1">
        <v>0</v>
      </c>
      <c r="AL375" s="1">
        <v>0</v>
      </c>
      <c r="AM375" s="1">
        <v>0</v>
      </c>
      <c r="AN375" s="1">
        <v>0</v>
      </c>
      <c r="AO375" s="1">
        <v>0</v>
      </c>
      <c r="AP375" s="1">
        <v>0</v>
      </c>
      <c r="AQ375" s="1">
        <v>29</v>
      </c>
      <c r="AR375" s="1">
        <v>125</v>
      </c>
      <c r="AS375" s="1">
        <v>16554</v>
      </c>
      <c r="AT375" s="1">
        <v>0</v>
      </c>
      <c r="AU375" s="1">
        <v>0</v>
      </c>
      <c r="AV375" s="1">
        <v>0</v>
      </c>
      <c r="AW375" s="1">
        <v>0</v>
      </c>
      <c r="AX375" s="1">
        <v>0</v>
      </c>
      <c r="AY375" s="1">
        <v>0</v>
      </c>
      <c r="AZ375" s="1">
        <v>0</v>
      </c>
      <c r="BA375" s="1">
        <v>0</v>
      </c>
      <c r="BB375" s="1">
        <v>0</v>
      </c>
      <c r="BC375" s="3">
        <v>0</v>
      </c>
      <c r="BD375" s="3">
        <v>0</v>
      </c>
      <c r="BE375" s="3">
        <v>0</v>
      </c>
      <c r="BF375" s="3">
        <v>0</v>
      </c>
      <c r="BG375" s="241">
        <v>29</v>
      </c>
      <c r="BH375" s="242">
        <v>125</v>
      </c>
      <c r="BI375" s="242">
        <v>16554</v>
      </c>
      <c r="BJ375" s="243">
        <v>0</v>
      </c>
      <c r="BK375">
        <v>15</v>
      </c>
      <c r="BL375">
        <v>949</v>
      </c>
      <c r="BM375">
        <v>45583</v>
      </c>
      <c r="BN375">
        <v>1225807</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s="244">
        <v>0</v>
      </c>
      <c r="CJ375" s="244">
        <v>0</v>
      </c>
      <c r="CK375" s="244">
        <v>0</v>
      </c>
      <c r="CL375" s="244">
        <v>0</v>
      </c>
      <c r="CM375" s="241">
        <v>0</v>
      </c>
      <c r="CN375" s="242">
        <v>0</v>
      </c>
      <c r="CO375" s="242">
        <v>0</v>
      </c>
      <c r="CP375" s="243">
        <v>0</v>
      </c>
      <c r="CQ375" s="1">
        <v>430</v>
      </c>
      <c r="CR375" s="1">
        <v>938</v>
      </c>
      <c r="CS375" s="1">
        <v>44815</v>
      </c>
      <c r="CT375" s="1">
        <v>0</v>
      </c>
      <c r="CU375" s="1">
        <v>0</v>
      </c>
      <c r="CV375" s="1">
        <v>0</v>
      </c>
      <c r="CW375" s="1">
        <v>0</v>
      </c>
      <c r="CX375" s="1">
        <v>0</v>
      </c>
      <c r="CY375" s="1">
        <v>0</v>
      </c>
      <c r="CZ375" s="1">
        <v>0</v>
      </c>
      <c r="DA375" s="1">
        <v>0</v>
      </c>
      <c r="DB375" s="1">
        <v>0</v>
      </c>
      <c r="DC375" s="1">
        <v>0</v>
      </c>
      <c r="DD375" s="1">
        <v>0</v>
      </c>
      <c r="DE375" s="1">
        <v>0</v>
      </c>
      <c r="DF375" s="1">
        <v>0</v>
      </c>
      <c r="DG375" s="1">
        <v>0</v>
      </c>
      <c r="DH375" s="1">
        <v>0</v>
      </c>
      <c r="DI375" s="1">
        <v>0</v>
      </c>
      <c r="DJ375" s="1">
        <v>0</v>
      </c>
      <c r="DK375" s="1">
        <v>0</v>
      </c>
      <c r="DL375" s="1">
        <v>0</v>
      </c>
      <c r="DM375" s="1">
        <v>0</v>
      </c>
      <c r="DN375" s="1">
        <v>0</v>
      </c>
      <c r="DO375" s="244">
        <v>0</v>
      </c>
      <c r="DP375" s="244">
        <v>0</v>
      </c>
      <c r="DQ375" s="244">
        <v>0</v>
      </c>
      <c r="DR375" s="244">
        <v>0</v>
      </c>
      <c r="DS375" s="241">
        <v>0</v>
      </c>
      <c r="DT375" s="242">
        <v>0</v>
      </c>
      <c r="DU375" s="242">
        <v>0</v>
      </c>
      <c r="DV375" s="243">
        <v>0</v>
      </c>
      <c r="DW375">
        <v>7</v>
      </c>
      <c r="DX375">
        <v>25</v>
      </c>
      <c r="DY375">
        <v>857</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s="244">
        <v>0</v>
      </c>
      <c r="EV375" s="244">
        <v>0</v>
      </c>
      <c r="EW375" s="244">
        <v>0</v>
      </c>
      <c r="EX375" s="244">
        <v>0</v>
      </c>
      <c r="EY375" s="241">
        <v>0</v>
      </c>
      <c r="EZ375" s="242">
        <v>0</v>
      </c>
      <c r="FA375" s="242">
        <v>0</v>
      </c>
      <c r="FB375" s="243">
        <v>0</v>
      </c>
      <c r="FC375">
        <v>0</v>
      </c>
      <c r="FD375">
        <v>0</v>
      </c>
      <c r="FE375">
        <v>0</v>
      </c>
      <c r="FF375">
        <v>0</v>
      </c>
      <c r="FG375">
        <v>0</v>
      </c>
      <c r="FH375">
        <v>0</v>
      </c>
      <c r="FI375">
        <v>0</v>
      </c>
      <c r="FJ375">
        <v>0</v>
      </c>
      <c r="FK375">
        <v>28</v>
      </c>
      <c r="FL375">
        <v>3125</v>
      </c>
      <c r="FM375">
        <v>0</v>
      </c>
      <c r="FN375">
        <v>0</v>
      </c>
      <c r="FO375">
        <v>0</v>
      </c>
      <c r="FP375">
        <v>0</v>
      </c>
      <c r="FQ375">
        <v>0</v>
      </c>
      <c r="FR375">
        <v>0</v>
      </c>
      <c r="FS375">
        <v>0</v>
      </c>
      <c r="FT375">
        <v>0</v>
      </c>
      <c r="FU375">
        <v>7</v>
      </c>
      <c r="FV375">
        <v>876</v>
      </c>
      <c r="FW375">
        <v>1</v>
      </c>
      <c r="FX375">
        <v>1000</v>
      </c>
      <c r="FY375">
        <v>1</v>
      </c>
      <c r="FZ375">
        <v>114</v>
      </c>
      <c r="GA375">
        <v>1</v>
      </c>
      <c r="GB375">
        <v>200</v>
      </c>
      <c r="GC375">
        <v>0</v>
      </c>
      <c r="GD375">
        <v>0</v>
      </c>
      <c r="GE375">
        <v>0</v>
      </c>
      <c r="GF375">
        <v>0</v>
      </c>
      <c r="GG375">
        <v>0</v>
      </c>
      <c r="GH375">
        <v>0</v>
      </c>
      <c r="GI375">
        <v>0</v>
      </c>
      <c r="GJ375">
        <v>0</v>
      </c>
      <c r="GK375">
        <v>0</v>
      </c>
      <c r="GL375">
        <v>0</v>
      </c>
      <c r="GM375">
        <v>9</v>
      </c>
      <c r="GN375">
        <v>120500</v>
      </c>
      <c r="GO375">
        <v>44</v>
      </c>
      <c r="GP375">
        <v>120500</v>
      </c>
      <c r="GQ375">
        <v>1</v>
      </c>
      <c r="GR375">
        <v>100</v>
      </c>
      <c r="GS375">
        <v>0</v>
      </c>
      <c r="GT375">
        <v>0</v>
      </c>
      <c r="GU375">
        <v>0</v>
      </c>
      <c r="GV375">
        <v>0</v>
      </c>
      <c r="GW375">
        <v>0</v>
      </c>
      <c r="GX375">
        <v>0</v>
      </c>
      <c r="GY375">
        <v>0</v>
      </c>
      <c r="GZ375">
        <v>0</v>
      </c>
      <c r="HA375">
        <v>0</v>
      </c>
      <c r="HB375">
        <v>0</v>
      </c>
      <c r="HC375">
        <v>1</v>
      </c>
      <c r="HD375">
        <v>0</v>
      </c>
      <c r="HE375">
        <v>0</v>
      </c>
      <c r="HF375">
        <v>0</v>
      </c>
      <c r="HG375">
        <v>0</v>
      </c>
      <c r="HH375">
        <v>0</v>
      </c>
      <c r="HI375">
        <v>0</v>
      </c>
      <c r="HJ375">
        <v>0</v>
      </c>
      <c r="HK375">
        <v>0</v>
      </c>
      <c r="HL375">
        <v>7</v>
      </c>
      <c r="HM375">
        <v>8</v>
      </c>
      <c r="HN375">
        <v>0</v>
      </c>
      <c r="HO375">
        <v>0</v>
      </c>
      <c r="HP375">
        <v>0</v>
      </c>
      <c r="HQ375" s="139">
        <v>5</v>
      </c>
      <c r="HR375" s="140">
        <v>4</v>
      </c>
      <c r="HS375" s="140">
        <v>0</v>
      </c>
      <c r="HT375" s="140">
        <v>0</v>
      </c>
      <c r="HU375" s="140">
        <v>0</v>
      </c>
      <c r="HV375" s="139">
        <v>0</v>
      </c>
      <c r="HW375" s="140">
        <v>0</v>
      </c>
      <c r="HX375" s="140">
        <v>0</v>
      </c>
      <c r="HY375" s="140">
        <v>0</v>
      </c>
      <c r="HZ375" s="140">
        <v>0</v>
      </c>
      <c r="IA375" s="139">
        <v>0</v>
      </c>
      <c r="IB375" s="140">
        <v>0</v>
      </c>
      <c r="IC375" s="140">
        <v>0</v>
      </c>
      <c r="ID375" s="140">
        <v>0</v>
      </c>
      <c r="IE375" s="140">
        <v>0</v>
      </c>
      <c r="IF375" s="139">
        <v>12</v>
      </c>
      <c r="IG375" s="140">
        <v>12</v>
      </c>
      <c r="IH375" s="140">
        <v>0</v>
      </c>
      <c r="II375" s="140">
        <v>0</v>
      </c>
      <c r="IJ375" s="140">
        <v>0</v>
      </c>
      <c r="IK375" s="140">
        <v>2</v>
      </c>
      <c r="IL375" s="140">
        <v>0</v>
      </c>
      <c r="IM375" s="140">
        <v>0</v>
      </c>
      <c r="IN375" s="139">
        <v>2</v>
      </c>
      <c r="IO375" s="140">
        <v>0</v>
      </c>
      <c r="IP375" s="140">
        <v>0</v>
      </c>
      <c r="IQ375" s="140">
        <v>0</v>
      </c>
      <c r="IR375" s="141">
        <v>0</v>
      </c>
      <c r="IS375" s="139">
        <v>1</v>
      </c>
      <c r="IT375" s="141">
        <v>2</v>
      </c>
      <c r="IU375" s="141">
        <v>15</v>
      </c>
      <c r="IV375" s="141">
        <v>9</v>
      </c>
      <c r="IW375" s="180">
        <v>24</v>
      </c>
      <c r="IX375" s="182">
        <v>0.16666666666666666</v>
      </c>
      <c r="IY375" s="182">
        <v>4.1666666666666664E-2</v>
      </c>
      <c r="IZ375" s="183">
        <v>0</v>
      </c>
      <c r="JA375" s="140">
        <v>0</v>
      </c>
      <c r="JB375" s="140">
        <v>0</v>
      </c>
      <c r="JC375" s="1" t="s">
        <v>427</v>
      </c>
      <c r="JD375" s="1" t="s">
        <v>427</v>
      </c>
      <c r="JE375" s="1" t="s">
        <v>427</v>
      </c>
      <c r="JF375" s="1" t="s">
        <v>427</v>
      </c>
      <c r="JG375" s="1">
        <v>0</v>
      </c>
      <c r="JH375" s="1">
        <v>0</v>
      </c>
      <c r="JI375" s="284"/>
      <c r="JM375" s="261"/>
      <c r="JN375" s="262"/>
      <c r="JO375" s="284"/>
      <c r="JP375" s="284"/>
    </row>
    <row r="376" spans="1:276" x14ac:dyDescent="0.25">
      <c r="A376" s="2">
        <f>IF(OR('Table 1'!$L$2="All Regions",'Table 1'!$L$2=" "), 1,IF('Table 1'!$L$2='DATA TEMPLATE 1617'!L376,1,0))</f>
        <v>1</v>
      </c>
      <c r="B376" s="2">
        <f>IF(OR('Table 1'!$L$3="All Disciplines",'Table 1'!$L$3=" "), 1,IF('Table 1'!$L$3='DATA TEMPLATE 1617'!M376,1,0))</f>
        <v>1</v>
      </c>
      <c r="C376" s="2">
        <f>IF(OR('Table 1'!$L$4="All Organisations",'Table 1'!$L$4=" "), 1,IF('Table 1'!$L$4='DATA TEMPLATE 1617'!N376,1,0))</f>
        <v>1</v>
      </c>
      <c r="D376" s="2">
        <f t="shared" si="15"/>
        <v>3</v>
      </c>
      <c r="E376" s="236">
        <f>IF('Table 2'!$L$2="All Diverse Led",$IZ376,IF('Table 2'!$L$2='DATA TEMPLATE 1617'!JG376,4,0))</f>
        <v>0</v>
      </c>
      <c r="F376" s="236">
        <f>IF('Table 2'!$L$2="All Diverse Led",$IZ376,IF('Table 2'!$L$2='DATA TEMPLATE 1617'!JH376,4,0))</f>
        <v>0</v>
      </c>
      <c r="G376" s="237">
        <f t="shared" si="14"/>
        <v>0</v>
      </c>
      <c r="H376" s="1" t="s">
        <v>471</v>
      </c>
      <c r="I376" s="1">
        <v>0</v>
      </c>
      <c r="J376" s="1" t="b">
        <v>0</v>
      </c>
      <c r="K376" s="284">
        <v>374</v>
      </c>
      <c r="L376" t="s">
        <v>435</v>
      </c>
      <c r="M376" t="s">
        <v>437</v>
      </c>
      <c r="N376" s="323" t="s">
        <v>459</v>
      </c>
      <c r="O376" s="76">
        <v>330886</v>
      </c>
      <c r="P376" s="76">
        <v>40231</v>
      </c>
      <c r="Q376" s="76">
        <v>101907</v>
      </c>
      <c r="R376" s="76">
        <v>0</v>
      </c>
      <c r="S376" s="76">
        <v>0</v>
      </c>
      <c r="T376" s="76">
        <v>473024</v>
      </c>
      <c r="U376">
        <v>238468</v>
      </c>
      <c r="V376">
        <v>20459</v>
      </c>
      <c r="W376">
        <v>0</v>
      </c>
      <c r="X376">
        <v>15019</v>
      </c>
      <c r="Y376">
        <v>4560</v>
      </c>
      <c r="AB376">
        <v>61531</v>
      </c>
      <c r="AC376">
        <v>102639</v>
      </c>
      <c r="AD376">
        <v>442676</v>
      </c>
      <c r="AE376" s="1">
        <v>21</v>
      </c>
      <c r="AF376" s="1">
        <v>63</v>
      </c>
      <c r="AG376" s="1">
        <v>4188</v>
      </c>
      <c r="AH376" s="1">
        <v>0</v>
      </c>
      <c r="AI376" s="1">
        <v>3</v>
      </c>
      <c r="AJ376" s="1">
        <v>4</v>
      </c>
      <c r="AK376" s="1">
        <v>238</v>
      </c>
      <c r="AL376" s="1">
        <v>0</v>
      </c>
      <c r="AM376" s="1">
        <v>0</v>
      </c>
      <c r="AN376" s="1">
        <v>0</v>
      </c>
      <c r="AO376" s="1">
        <v>0</v>
      </c>
      <c r="AP376" s="1">
        <v>0</v>
      </c>
      <c r="AQ376" s="1">
        <v>1</v>
      </c>
      <c r="AR376" s="1">
        <v>3</v>
      </c>
      <c r="AS376" s="1">
        <v>24</v>
      </c>
      <c r="AT376" s="1">
        <v>0</v>
      </c>
      <c r="AU376" s="1">
        <v>1</v>
      </c>
      <c r="AV376" s="1">
        <v>1</v>
      </c>
      <c r="AW376" s="1">
        <v>7</v>
      </c>
      <c r="AX376" s="1">
        <v>0</v>
      </c>
      <c r="AY376" s="1">
        <v>0</v>
      </c>
      <c r="AZ376" s="1">
        <v>0</v>
      </c>
      <c r="BA376" s="1">
        <v>0</v>
      </c>
      <c r="BB376" s="1">
        <v>0</v>
      </c>
      <c r="BC376" s="3">
        <v>3</v>
      </c>
      <c r="BD376" s="3">
        <v>4</v>
      </c>
      <c r="BE376" s="3">
        <v>238</v>
      </c>
      <c r="BF376" s="3">
        <v>0</v>
      </c>
      <c r="BG376" s="241">
        <v>2</v>
      </c>
      <c r="BH376" s="242">
        <v>4</v>
      </c>
      <c r="BI376" s="242">
        <v>31</v>
      </c>
      <c r="BJ376" s="243">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s="244">
        <v>0</v>
      </c>
      <c r="CJ376" s="244">
        <v>0</v>
      </c>
      <c r="CK376" s="244">
        <v>0</v>
      </c>
      <c r="CL376" s="244">
        <v>0</v>
      </c>
      <c r="CM376" s="241">
        <v>0</v>
      </c>
      <c r="CN376" s="242">
        <v>0</v>
      </c>
      <c r="CO376" s="242">
        <v>0</v>
      </c>
      <c r="CP376" s="243">
        <v>0</v>
      </c>
      <c r="CQ376" s="1">
        <v>0</v>
      </c>
      <c r="CR376" s="1">
        <v>0</v>
      </c>
      <c r="CS376" s="1">
        <v>0</v>
      </c>
      <c r="CT376" s="1">
        <v>0</v>
      </c>
      <c r="CU376" s="1">
        <v>0</v>
      </c>
      <c r="CV376" s="1">
        <v>0</v>
      </c>
      <c r="CW376" s="1">
        <v>0</v>
      </c>
      <c r="CX376" s="1">
        <v>0</v>
      </c>
      <c r="CY376" s="1">
        <v>0</v>
      </c>
      <c r="CZ376" s="1">
        <v>0</v>
      </c>
      <c r="DA376" s="1">
        <v>0</v>
      </c>
      <c r="DB376" s="1">
        <v>0</v>
      </c>
      <c r="DC376" s="1">
        <v>0</v>
      </c>
      <c r="DD376" s="1">
        <v>0</v>
      </c>
      <c r="DE376" s="1">
        <v>0</v>
      </c>
      <c r="DF376" s="1">
        <v>0</v>
      </c>
      <c r="DG376" s="1">
        <v>0</v>
      </c>
      <c r="DH376" s="1">
        <v>0</v>
      </c>
      <c r="DI376" s="1">
        <v>0</v>
      </c>
      <c r="DJ376" s="1">
        <v>0</v>
      </c>
      <c r="DK376" s="1">
        <v>0</v>
      </c>
      <c r="DL376" s="1">
        <v>0</v>
      </c>
      <c r="DM376" s="1">
        <v>0</v>
      </c>
      <c r="DN376" s="1">
        <v>0</v>
      </c>
      <c r="DO376" s="244">
        <v>0</v>
      </c>
      <c r="DP376" s="244">
        <v>0</v>
      </c>
      <c r="DQ376" s="244">
        <v>0</v>
      </c>
      <c r="DR376" s="244">
        <v>0</v>
      </c>
      <c r="DS376" s="241">
        <v>0</v>
      </c>
      <c r="DT376" s="242">
        <v>0</v>
      </c>
      <c r="DU376" s="242">
        <v>0</v>
      </c>
      <c r="DV376" s="243">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s="244">
        <v>0</v>
      </c>
      <c r="EV376" s="244">
        <v>0</v>
      </c>
      <c r="EW376" s="244">
        <v>0</v>
      </c>
      <c r="EX376" s="244">
        <v>0</v>
      </c>
      <c r="EY376" s="241">
        <v>0</v>
      </c>
      <c r="EZ376" s="242">
        <v>0</v>
      </c>
      <c r="FA376" s="242">
        <v>0</v>
      </c>
      <c r="FB376" s="243">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1</v>
      </c>
      <c r="GD376">
        <v>100</v>
      </c>
      <c r="GE376">
        <v>130</v>
      </c>
      <c r="GF376">
        <v>0</v>
      </c>
      <c r="GG376">
        <v>0</v>
      </c>
      <c r="GH376">
        <v>0</v>
      </c>
      <c r="GI376">
        <v>0</v>
      </c>
      <c r="GJ376">
        <v>0</v>
      </c>
      <c r="GK376">
        <v>1</v>
      </c>
      <c r="GL376">
        <v>1</v>
      </c>
      <c r="GM376">
        <v>0</v>
      </c>
      <c r="GN376">
        <v>0</v>
      </c>
      <c r="GO376">
        <v>7</v>
      </c>
      <c r="GP376">
        <v>0</v>
      </c>
      <c r="GQ376">
        <v>0</v>
      </c>
      <c r="GR376">
        <v>0</v>
      </c>
      <c r="GS376">
        <v>0</v>
      </c>
      <c r="GT376">
        <v>1012</v>
      </c>
      <c r="GU376">
        <v>0</v>
      </c>
      <c r="GV376">
        <v>0</v>
      </c>
      <c r="GW376">
        <v>0</v>
      </c>
      <c r="GX376">
        <v>0</v>
      </c>
      <c r="GY376">
        <v>0</v>
      </c>
      <c r="GZ376">
        <v>0</v>
      </c>
      <c r="HA376">
        <v>0</v>
      </c>
      <c r="HB376">
        <v>0</v>
      </c>
      <c r="HC376">
        <v>0</v>
      </c>
      <c r="HD376">
        <v>0</v>
      </c>
      <c r="HE376">
        <v>0</v>
      </c>
      <c r="HF376">
        <v>0</v>
      </c>
      <c r="HG376">
        <v>0</v>
      </c>
      <c r="HH376">
        <v>0</v>
      </c>
      <c r="HI376">
        <v>0</v>
      </c>
      <c r="HJ376">
        <v>0</v>
      </c>
      <c r="HK376">
        <v>0</v>
      </c>
      <c r="HL376">
        <v>2</v>
      </c>
      <c r="HM376">
        <v>6</v>
      </c>
      <c r="HN376">
        <v>0</v>
      </c>
      <c r="HO376">
        <v>0</v>
      </c>
      <c r="HP376">
        <v>0</v>
      </c>
      <c r="HQ376" s="139">
        <v>1</v>
      </c>
      <c r="HR376" s="140">
        <v>1</v>
      </c>
      <c r="HS376" s="140">
        <v>0</v>
      </c>
      <c r="HT376" s="140">
        <v>0</v>
      </c>
      <c r="HU376" s="140">
        <v>0</v>
      </c>
      <c r="HV376" s="139">
        <v>0</v>
      </c>
      <c r="HW376" s="140">
        <v>0</v>
      </c>
      <c r="HX376" s="140">
        <v>0</v>
      </c>
      <c r="HY376" s="140">
        <v>0</v>
      </c>
      <c r="HZ376" s="140">
        <v>0</v>
      </c>
      <c r="IA376" s="139">
        <v>0</v>
      </c>
      <c r="IB376" s="140">
        <v>0</v>
      </c>
      <c r="IC376" s="140">
        <v>0</v>
      </c>
      <c r="ID376" s="140">
        <v>0</v>
      </c>
      <c r="IE376" s="140">
        <v>0</v>
      </c>
      <c r="IF376" s="139">
        <v>3</v>
      </c>
      <c r="IG376" s="140">
        <v>7</v>
      </c>
      <c r="IH376" s="140">
        <v>0</v>
      </c>
      <c r="II376" s="140">
        <v>0</v>
      </c>
      <c r="IJ376" s="140">
        <v>0</v>
      </c>
      <c r="IK376" s="140">
        <v>0</v>
      </c>
      <c r="IL376" s="140">
        <v>0</v>
      </c>
      <c r="IM376" s="140">
        <v>0</v>
      </c>
      <c r="IN376" s="139">
        <v>0</v>
      </c>
      <c r="IO376" s="140">
        <v>0</v>
      </c>
      <c r="IP376" s="140">
        <v>0</v>
      </c>
      <c r="IQ376" s="140">
        <v>0</v>
      </c>
      <c r="IR376" s="141">
        <v>0</v>
      </c>
      <c r="IS376" s="139">
        <v>0</v>
      </c>
      <c r="IT376" s="141">
        <v>3</v>
      </c>
      <c r="IU376" s="141">
        <v>8</v>
      </c>
      <c r="IV376" s="141">
        <v>2</v>
      </c>
      <c r="IW376" s="180">
        <v>10</v>
      </c>
      <c r="IX376" s="182">
        <v>0.3</v>
      </c>
      <c r="IY376" s="182">
        <v>0</v>
      </c>
      <c r="IZ376" s="183">
        <v>0</v>
      </c>
      <c r="JA376" s="140">
        <v>0</v>
      </c>
      <c r="JB376" s="140">
        <v>0</v>
      </c>
      <c r="JC376" s="1" t="s">
        <v>427</v>
      </c>
      <c r="JD376" s="1" t="s">
        <v>427</v>
      </c>
      <c r="JE376" s="1" t="s">
        <v>427</v>
      </c>
      <c r="JF376" s="1" t="s">
        <v>427</v>
      </c>
      <c r="JG376" s="1">
        <v>0</v>
      </c>
      <c r="JH376" s="1">
        <v>0</v>
      </c>
      <c r="JI376" s="284"/>
      <c r="JM376" s="261"/>
      <c r="JN376" s="262"/>
      <c r="JO376" s="284"/>
      <c r="JP376" s="284"/>
    </row>
    <row r="377" spans="1:276" x14ac:dyDescent="0.25">
      <c r="A377" s="2">
        <f>IF(OR('Table 1'!$L$2="All Regions",'Table 1'!$L$2=" "), 1,IF('Table 1'!$L$2='DATA TEMPLATE 1617'!L377,1,0))</f>
        <v>1</v>
      </c>
      <c r="B377" s="2">
        <f>IF(OR('Table 1'!$L$3="All Disciplines",'Table 1'!$L$3=" "), 1,IF('Table 1'!$L$3='DATA TEMPLATE 1617'!M377,1,0))</f>
        <v>1</v>
      </c>
      <c r="C377" s="2">
        <f>IF(OR('Table 1'!$L$4="All Organisations",'Table 1'!$L$4=" "), 1,IF('Table 1'!$L$4='DATA TEMPLATE 1617'!N377,1,0))</f>
        <v>1</v>
      </c>
      <c r="D377" s="2">
        <f t="shared" si="15"/>
        <v>3</v>
      </c>
      <c r="E377" s="236">
        <f>IF('Table 2'!$L$2="All Diverse Led",$IZ377,IF('Table 2'!$L$2='DATA TEMPLATE 1617'!JG377,4,0))</f>
        <v>0</v>
      </c>
      <c r="F377" s="236">
        <f>IF('Table 2'!$L$2="All Diverse Led",$IZ377,IF('Table 2'!$L$2='DATA TEMPLATE 1617'!JH377,4,0))</f>
        <v>0</v>
      </c>
      <c r="G377" s="237">
        <f t="shared" si="14"/>
        <v>0</v>
      </c>
      <c r="H377" s="1" t="s">
        <v>471</v>
      </c>
      <c r="I377" s="1">
        <v>0</v>
      </c>
      <c r="J377" s="1" t="b">
        <v>0</v>
      </c>
      <c r="K377" s="284">
        <v>375</v>
      </c>
      <c r="L377" t="s">
        <v>435</v>
      </c>
      <c r="M377" t="s">
        <v>440</v>
      </c>
      <c r="N377" s="323" t="s">
        <v>459</v>
      </c>
      <c r="O377" s="76">
        <v>19409</v>
      </c>
      <c r="P377" s="76">
        <v>197496</v>
      </c>
      <c r="Q377" s="76">
        <v>14200</v>
      </c>
      <c r="R377" s="76">
        <v>39714</v>
      </c>
      <c r="S377" s="76">
        <v>38340</v>
      </c>
      <c r="T377" s="76">
        <v>309159</v>
      </c>
      <c r="U377">
        <v>180407</v>
      </c>
      <c r="V377">
        <v>8278</v>
      </c>
      <c r="W377">
        <v>11031</v>
      </c>
      <c r="X377">
        <v>19494</v>
      </c>
      <c r="Y377">
        <v>1500</v>
      </c>
      <c r="AB377">
        <v>58355</v>
      </c>
      <c r="AC377">
        <v>0</v>
      </c>
      <c r="AD377">
        <v>279065</v>
      </c>
      <c r="AE377" s="1">
        <v>121</v>
      </c>
      <c r="AF377" s="1">
        <v>121</v>
      </c>
      <c r="AG377" s="1">
        <v>6547</v>
      </c>
      <c r="AH377" s="1">
        <v>4698</v>
      </c>
      <c r="AI377" s="1">
        <v>6</v>
      </c>
      <c r="AJ377" s="1">
        <v>6</v>
      </c>
      <c r="AK377" s="1">
        <v>404</v>
      </c>
      <c r="AL377" s="1">
        <v>0</v>
      </c>
      <c r="AM377" s="1">
        <v>1</v>
      </c>
      <c r="AN377" s="1">
        <v>1</v>
      </c>
      <c r="AO377" s="1">
        <v>100</v>
      </c>
      <c r="AP377" s="1">
        <v>0</v>
      </c>
      <c r="AQ377" s="1">
        <v>14</v>
      </c>
      <c r="AR377" s="1">
        <v>14</v>
      </c>
      <c r="AS377" s="1">
        <v>1663</v>
      </c>
      <c r="AT377" s="1">
        <v>0</v>
      </c>
      <c r="AU377" s="1">
        <v>0</v>
      </c>
      <c r="AV377" s="1">
        <v>0</v>
      </c>
      <c r="AW377" s="1">
        <v>0</v>
      </c>
      <c r="AX377" s="1">
        <v>0</v>
      </c>
      <c r="AY377" s="1">
        <v>0</v>
      </c>
      <c r="AZ377" s="1">
        <v>0</v>
      </c>
      <c r="BA377" s="1">
        <v>0</v>
      </c>
      <c r="BB377" s="1">
        <v>0</v>
      </c>
      <c r="BC377" s="3">
        <v>7</v>
      </c>
      <c r="BD377" s="3">
        <v>7</v>
      </c>
      <c r="BE377" s="3">
        <v>504</v>
      </c>
      <c r="BF377" s="3">
        <v>0</v>
      </c>
      <c r="BG377" s="241">
        <v>14</v>
      </c>
      <c r="BH377" s="242">
        <v>14</v>
      </c>
      <c r="BI377" s="242">
        <v>1663</v>
      </c>
      <c r="BJ377" s="243">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s="244">
        <v>0</v>
      </c>
      <c r="CJ377" s="244">
        <v>0</v>
      </c>
      <c r="CK377" s="244">
        <v>0</v>
      </c>
      <c r="CL377" s="244">
        <v>0</v>
      </c>
      <c r="CM377" s="241">
        <v>0</v>
      </c>
      <c r="CN377" s="242">
        <v>0</v>
      </c>
      <c r="CO377" s="242">
        <v>0</v>
      </c>
      <c r="CP377" s="243">
        <v>0</v>
      </c>
      <c r="CQ377" s="1">
        <v>2</v>
      </c>
      <c r="CR377" s="1">
        <v>2</v>
      </c>
      <c r="CS377" s="1">
        <v>50</v>
      </c>
      <c r="CT377" s="1">
        <v>0</v>
      </c>
      <c r="CU377" s="1">
        <v>0</v>
      </c>
      <c r="CV377" s="1">
        <v>0</v>
      </c>
      <c r="CW377" s="1">
        <v>0</v>
      </c>
      <c r="CX377" s="1">
        <v>0</v>
      </c>
      <c r="CY377" s="1">
        <v>0</v>
      </c>
      <c r="CZ377" s="1">
        <v>0</v>
      </c>
      <c r="DA377" s="1">
        <v>0</v>
      </c>
      <c r="DB377" s="1">
        <v>0</v>
      </c>
      <c r="DC377" s="1">
        <v>1</v>
      </c>
      <c r="DD377" s="1">
        <v>1</v>
      </c>
      <c r="DE377" s="1">
        <v>15</v>
      </c>
      <c r="DF377" s="1">
        <v>0</v>
      </c>
      <c r="DG377" s="1">
        <v>0</v>
      </c>
      <c r="DH377" s="1">
        <v>0</v>
      </c>
      <c r="DI377" s="1">
        <v>0</v>
      </c>
      <c r="DJ377" s="1">
        <v>0</v>
      </c>
      <c r="DK377" s="1">
        <v>0</v>
      </c>
      <c r="DL377" s="1">
        <v>0</v>
      </c>
      <c r="DM377" s="1">
        <v>0</v>
      </c>
      <c r="DN377" s="1">
        <v>0</v>
      </c>
      <c r="DO377" s="244">
        <v>0</v>
      </c>
      <c r="DP377" s="244">
        <v>0</v>
      </c>
      <c r="DQ377" s="244">
        <v>0</v>
      </c>
      <c r="DR377" s="244">
        <v>0</v>
      </c>
      <c r="DS377" s="241">
        <v>1</v>
      </c>
      <c r="DT377" s="242">
        <v>1</v>
      </c>
      <c r="DU377" s="242">
        <v>15</v>
      </c>
      <c r="DV377" s="243">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s="244">
        <v>0</v>
      </c>
      <c r="EV377" s="244">
        <v>0</v>
      </c>
      <c r="EW377" s="244">
        <v>0</v>
      </c>
      <c r="EX377" s="244">
        <v>0</v>
      </c>
      <c r="EY377" s="241">
        <v>0</v>
      </c>
      <c r="EZ377" s="242">
        <v>0</v>
      </c>
      <c r="FA377" s="242">
        <v>0</v>
      </c>
      <c r="FB377" s="243">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0</v>
      </c>
      <c r="HL377">
        <v>2</v>
      </c>
      <c r="HM377">
        <v>4</v>
      </c>
      <c r="HN377">
        <v>0</v>
      </c>
      <c r="HO377">
        <v>0</v>
      </c>
      <c r="HP377">
        <v>0</v>
      </c>
      <c r="HQ377" s="139">
        <v>2</v>
      </c>
      <c r="HR377" s="140">
        <v>0</v>
      </c>
      <c r="HS377" s="140">
        <v>0</v>
      </c>
      <c r="HT377" s="140">
        <v>0</v>
      </c>
      <c r="HU377" s="140">
        <v>0</v>
      </c>
      <c r="HV377" s="139">
        <v>0</v>
      </c>
      <c r="HW377" s="140">
        <v>0</v>
      </c>
      <c r="HX377" s="140">
        <v>0</v>
      </c>
      <c r="HY377" s="140">
        <v>0</v>
      </c>
      <c r="HZ377" s="140">
        <v>0</v>
      </c>
      <c r="IA377" s="139">
        <v>0</v>
      </c>
      <c r="IB377" s="140">
        <v>0</v>
      </c>
      <c r="IC377" s="140">
        <v>0</v>
      </c>
      <c r="ID377" s="140">
        <v>0</v>
      </c>
      <c r="IE377" s="140">
        <v>0</v>
      </c>
      <c r="IF377" s="139">
        <v>4</v>
      </c>
      <c r="IG377" s="140">
        <v>4</v>
      </c>
      <c r="IH377" s="140">
        <v>0</v>
      </c>
      <c r="II377" s="140">
        <v>0</v>
      </c>
      <c r="IJ377" s="140">
        <v>0</v>
      </c>
      <c r="IK377" s="140">
        <v>0</v>
      </c>
      <c r="IL377" s="140">
        <v>0</v>
      </c>
      <c r="IM377" s="140">
        <v>0</v>
      </c>
      <c r="IN377" s="139">
        <v>0</v>
      </c>
      <c r="IO377" s="140">
        <v>1</v>
      </c>
      <c r="IP377" s="140">
        <v>0</v>
      </c>
      <c r="IQ377" s="140">
        <v>0</v>
      </c>
      <c r="IR377" s="141">
        <v>1</v>
      </c>
      <c r="IS377" s="139">
        <v>1</v>
      </c>
      <c r="IT377" s="141">
        <v>2</v>
      </c>
      <c r="IU377" s="141">
        <v>6</v>
      </c>
      <c r="IV377" s="141">
        <v>2</v>
      </c>
      <c r="IW377" s="180">
        <v>8</v>
      </c>
      <c r="IX377" s="182">
        <v>0.25</v>
      </c>
      <c r="IY377" s="182">
        <v>0.25</v>
      </c>
      <c r="IZ377" s="183">
        <v>0</v>
      </c>
      <c r="JA377" s="140">
        <v>0</v>
      </c>
      <c r="JB377" s="140">
        <v>0</v>
      </c>
      <c r="JC377" s="1" t="s">
        <v>427</v>
      </c>
      <c r="JD377" s="1" t="s">
        <v>427</v>
      </c>
      <c r="JE377" s="1" t="s">
        <v>427</v>
      </c>
      <c r="JF377" s="1" t="s">
        <v>427</v>
      </c>
      <c r="JG377" s="1">
        <v>0</v>
      </c>
      <c r="JH377" s="1">
        <v>0</v>
      </c>
      <c r="JI377" s="284"/>
      <c r="JM377" s="261"/>
      <c r="JN377" s="262"/>
      <c r="JO377" s="284"/>
      <c r="JP377" s="284"/>
    </row>
    <row r="378" spans="1:276" x14ac:dyDescent="0.25">
      <c r="A378" s="2">
        <f>IF(OR('Table 1'!$L$2="All Regions",'Table 1'!$L$2=" "), 1,IF('Table 1'!$L$2='DATA TEMPLATE 1617'!L378,1,0))</f>
        <v>1</v>
      </c>
      <c r="B378" s="2">
        <f>IF(OR('Table 1'!$L$3="All Disciplines",'Table 1'!$L$3=" "), 1,IF('Table 1'!$L$3='DATA TEMPLATE 1617'!M378,1,0))</f>
        <v>1</v>
      </c>
      <c r="C378" s="2">
        <f>IF(OR('Table 1'!$L$4="All Organisations",'Table 1'!$L$4=" "), 1,IF('Table 1'!$L$4='DATA TEMPLATE 1617'!N378,1,0))</f>
        <v>1</v>
      </c>
      <c r="D378" s="2">
        <f t="shared" si="15"/>
        <v>3</v>
      </c>
      <c r="E378" s="236">
        <f>IF('Table 2'!$L$2="All Diverse Led",$IZ378,IF('Table 2'!$L$2='DATA TEMPLATE 1617'!JG378,4,0))</f>
        <v>0</v>
      </c>
      <c r="F378" s="236">
        <f>IF('Table 2'!$L$2="All Diverse Led",$IZ378,IF('Table 2'!$L$2='DATA TEMPLATE 1617'!JH378,4,0))</f>
        <v>0</v>
      </c>
      <c r="G378" s="237">
        <f t="shared" ref="G378:G436" si="16">SUM(E378:F378)</f>
        <v>0</v>
      </c>
      <c r="H378" s="1" t="s">
        <v>471</v>
      </c>
      <c r="I378" s="1">
        <v>0</v>
      </c>
      <c r="J378" s="1" t="b">
        <v>0</v>
      </c>
      <c r="K378" s="284">
        <v>376</v>
      </c>
      <c r="L378" t="s">
        <v>435</v>
      </c>
      <c r="M378" t="s">
        <v>438</v>
      </c>
      <c r="N378" s="323" t="s">
        <v>459</v>
      </c>
      <c r="O378" s="76">
        <v>173429</v>
      </c>
      <c r="P378" s="76">
        <v>319653</v>
      </c>
      <c r="Q378" s="76">
        <v>174192</v>
      </c>
      <c r="R378" s="76">
        <v>0</v>
      </c>
      <c r="S378" s="76">
        <v>0</v>
      </c>
      <c r="T378" s="76">
        <v>667274</v>
      </c>
      <c r="U378">
        <v>307830</v>
      </c>
      <c r="V378">
        <v>43872</v>
      </c>
      <c r="W378">
        <v>68385</v>
      </c>
      <c r="X378">
        <v>8308</v>
      </c>
      <c r="Y378">
        <v>3195</v>
      </c>
      <c r="AB378">
        <v>307732</v>
      </c>
      <c r="AC378">
        <v>5261</v>
      </c>
      <c r="AD378">
        <v>744583</v>
      </c>
      <c r="AE378" s="1">
        <v>10</v>
      </c>
      <c r="AF378" s="1">
        <v>10</v>
      </c>
      <c r="AG378" s="1">
        <v>2244</v>
      </c>
      <c r="AH378" s="1">
        <v>0</v>
      </c>
      <c r="AI378" s="1">
        <v>1</v>
      </c>
      <c r="AJ378" s="1">
        <v>1</v>
      </c>
      <c r="AK378" s="1">
        <v>83</v>
      </c>
      <c r="AL378" s="1">
        <v>0</v>
      </c>
      <c r="AM378" s="1">
        <v>0</v>
      </c>
      <c r="AN378" s="1">
        <v>0</v>
      </c>
      <c r="AO378" s="1">
        <v>0</v>
      </c>
      <c r="AP378" s="1">
        <v>0</v>
      </c>
      <c r="AQ378" s="1">
        <v>2</v>
      </c>
      <c r="AR378" s="1">
        <v>2</v>
      </c>
      <c r="AS378" s="1">
        <v>265</v>
      </c>
      <c r="AT378" s="1">
        <v>0</v>
      </c>
      <c r="AU378" s="1">
        <v>0</v>
      </c>
      <c r="AV378" s="1">
        <v>0</v>
      </c>
      <c r="AW378" s="1">
        <v>0</v>
      </c>
      <c r="AX378" s="1">
        <v>0</v>
      </c>
      <c r="AY378" s="1">
        <v>0</v>
      </c>
      <c r="AZ378" s="1">
        <v>0</v>
      </c>
      <c r="BA378" s="1">
        <v>0</v>
      </c>
      <c r="BB378" s="1">
        <v>0</v>
      </c>
      <c r="BC378" s="3">
        <v>1</v>
      </c>
      <c r="BD378" s="3">
        <v>1</v>
      </c>
      <c r="BE378" s="3">
        <v>83</v>
      </c>
      <c r="BF378" s="3">
        <v>0</v>
      </c>
      <c r="BG378" s="241">
        <v>2</v>
      </c>
      <c r="BH378" s="242">
        <v>2</v>
      </c>
      <c r="BI378" s="242">
        <v>265</v>
      </c>
      <c r="BJ378" s="243">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s="244">
        <v>0</v>
      </c>
      <c r="CJ378" s="244">
        <v>0</v>
      </c>
      <c r="CK378" s="244">
        <v>0</v>
      </c>
      <c r="CL378" s="244">
        <v>0</v>
      </c>
      <c r="CM378" s="241">
        <v>0</v>
      </c>
      <c r="CN378" s="242">
        <v>0</v>
      </c>
      <c r="CO378" s="242">
        <v>0</v>
      </c>
      <c r="CP378" s="243">
        <v>0</v>
      </c>
      <c r="CQ378" s="1">
        <v>0</v>
      </c>
      <c r="CR378" s="1">
        <v>0</v>
      </c>
      <c r="CS378" s="1">
        <v>0</v>
      </c>
      <c r="CT378" s="1">
        <v>0</v>
      </c>
      <c r="CU378" s="1">
        <v>0</v>
      </c>
      <c r="CV378" s="1">
        <v>0</v>
      </c>
      <c r="CW378" s="1">
        <v>0</v>
      </c>
      <c r="CX378" s="1">
        <v>0</v>
      </c>
      <c r="CY378" s="1">
        <v>0</v>
      </c>
      <c r="CZ378" s="1">
        <v>0</v>
      </c>
      <c r="DA378" s="1">
        <v>0</v>
      </c>
      <c r="DB378" s="1">
        <v>0</v>
      </c>
      <c r="DC378" s="1">
        <v>0</v>
      </c>
      <c r="DD378" s="1">
        <v>0</v>
      </c>
      <c r="DE378" s="1">
        <v>0</v>
      </c>
      <c r="DF378" s="1">
        <v>0</v>
      </c>
      <c r="DG378" s="1">
        <v>0</v>
      </c>
      <c r="DH378" s="1">
        <v>0</v>
      </c>
      <c r="DI378" s="1">
        <v>0</v>
      </c>
      <c r="DJ378" s="1">
        <v>0</v>
      </c>
      <c r="DK378" s="1">
        <v>0</v>
      </c>
      <c r="DL378" s="1">
        <v>0</v>
      </c>
      <c r="DM378" s="1">
        <v>0</v>
      </c>
      <c r="DN378" s="1">
        <v>0</v>
      </c>
      <c r="DO378" s="244">
        <v>0</v>
      </c>
      <c r="DP378" s="244">
        <v>0</v>
      </c>
      <c r="DQ378" s="244">
        <v>0</v>
      </c>
      <c r="DR378" s="244">
        <v>0</v>
      </c>
      <c r="DS378" s="241">
        <v>0</v>
      </c>
      <c r="DT378" s="242">
        <v>0</v>
      </c>
      <c r="DU378" s="242">
        <v>0</v>
      </c>
      <c r="DV378" s="243">
        <v>0</v>
      </c>
      <c r="DW378">
        <v>3</v>
      </c>
      <c r="DX378">
        <v>2</v>
      </c>
      <c r="DY378">
        <v>217</v>
      </c>
      <c r="DZ378">
        <v>113</v>
      </c>
      <c r="EA378">
        <v>0</v>
      </c>
      <c r="EB378">
        <v>0</v>
      </c>
      <c r="EC378">
        <v>0</v>
      </c>
      <c r="ED378">
        <v>0</v>
      </c>
      <c r="EE378">
        <v>0</v>
      </c>
      <c r="EF378">
        <v>0</v>
      </c>
      <c r="EG378">
        <v>0</v>
      </c>
      <c r="EH378">
        <v>0</v>
      </c>
      <c r="EI378">
        <v>1</v>
      </c>
      <c r="EJ378">
        <v>1</v>
      </c>
      <c r="EK378">
        <v>0</v>
      </c>
      <c r="EL378">
        <v>113</v>
      </c>
      <c r="EM378">
        <v>0</v>
      </c>
      <c r="EN378">
        <v>0</v>
      </c>
      <c r="EO378">
        <v>0</v>
      </c>
      <c r="EP378">
        <v>0</v>
      </c>
      <c r="EQ378">
        <v>0</v>
      </c>
      <c r="ER378">
        <v>0</v>
      </c>
      <c r="ES378">
        <v>0</v>
      </c>
      <c r="ET378">
        <v>0</v>
      </c>
      <c r="EU378" s="244">
        <v>0</v>
      </c>
      <c r="EV378" s="244">
        <v>0</v>
      </c>
      <c r="EW378" s="244">
        <v>0</v>
      </c>
      <c r="EX378" s="244">
        <v>0</v>
      </c>
      <c r="EY378" s="241">
        <v>1</v>
      </c>
      <c r="EZ378" s="242">
        <v>1</v>
      </c>
      <c r="FA378" s="242">
        <v>0</v>
      </c>
      <c r="FB378" s="243">
        <v>113</v>
      </c>
      <c r="FC378">
        <v>0</v>
      </c>
      <c r="FD378">
        <v>0</v>
      </c>
      <c r="FE378">
        <v>0</v>
      </c>
      <c r="FF378">
        <v>0</v>
      </c>
      <c r="FG378">
        <v>0</v>
      </c>
      <c r="FH378">
        <v>0</v>
      </c>
      <c r="FI378">
        <v>0</v>
      </c>
      <c r="FJ378">
        <v>0</v>
      </c>
      <c r="FK378">
        <v>0</v>
      </c>
      <c r="FL378">
        <v>0</v>
      </c>
      <c r="FM378">
        <v>0</v>
      </c>
      <c r="FN378">
        <v>0</v>
      </c>
      <c r="FO378">
        <v>0</v>
      </c>
      <c r="FP378">
        <v>1</v>
      </c>
      <c r="FQ378">
        <v>0</v>
      </c>
      <c r="FR378">
        <v>1000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2</v>
      </c>
      <c r="HM378">
        <v>2</v>
      </c>
      <c r="HN378">
        <v>0</v>
      </c>
      <c r="HO378">
        <v>1</v>
      </c>
      <c r="HP378">
        <v>4</v>
      </c>
      <c r="HQ378" s="139">
        <v>2</v>
      </c>
      <c r="HR378" s="140">
        <v>1</v>
      </c>
      <c r="HS378" s="140">
        <v>0</v>
      </c>
      <c r="HT378" s="140">
        <v>0</v>
      </c>
      <c r="HU378" s="140">
        <v>0</v>
      </c>
      <c r="HV378" s="139">
        <v>0</v>
      </c>
      <c r="HW378" s="140">
        <v>0</v>
      </c>
      <c r="HX378" s="140">
        <v>0</v>
      </c>
      <c r="HY378" s="140">
        <v>0</v>
      </c>
      <c r="HZ378" s="140">
        <v>0</v>
      </c>
      <c r="IA378" s="139">
        <v>0</v>
      </c>
      <c r="IB378" s="140">
        <v>0</v>
      </c>
      <c r="IC378" s="140">
        <v>0</v>
      </c>
      <c r="ID378" s="140">
        <v>0</v>
      </c>
      <c r="IE378" s="140">
        <v>0</v>
      </c>
      <c r="IF378" s="139">
        <v>4</v>
      </c>
      <c r="IG378" s="140">
        <v>3</v>
      </c>
      <c r="IH378" s="140">
        <v>0</v>
      </c>
      <c r="II378" s="140">
        <v>1</v>
      </c>
      <c r="IJ378" s="140">
        <v>4</v>
      </c>
      <c r="IK378" s="140">
        <v>1</v>
      </c>
      <c r="IL378" s="140">
        <v>0</v>
      </c>
      <c r="IM378" s="140">
        <v>0</v>
      </c>
      <c r="IN378" s="139">
        <v>1</v>
      </c>
      <c r="IO378" s="140">
        <v>0</v>
      </c>
      <c r="IP378" s="140">
        <v>0</v>
      </c>
      <c r="IQ378" s="140">
        <v>0</v>
      </c>
      <c r="IR378" s="141">
        <v>0</v>
      </c>
      <c r="IS378" s="139">
        <v>1</v>
      </c>
      <c r="IT378" s="141">
        <v>1</v>
      </c>
      <c r="IU378" s="141">
        <v>9</v>
      </c>
      <c r="IV378" s="141">
        <v>3</v>
      </c>
      <c r="IW378" s="180">
        <v>12</v>
      </c>
      <c r="IX378" s="182">
        <v>0.16666666666666666</v>
      </c>
      <c r="IY378" s="182">
        <v>8.3333333333333329E-2</v>
      </c>
      <c r="IZ378" s="183">
        <v>0</v>
      </c>
      <c r="JA378" s="140">
        <v>0</v>
      </c>
      <c r="JB378" s="140">
        <v>0</v>
      </c>
      <c r="JC378" s="1" t="s">
        <v>427</v>
      </c>
      <c r="JD378" s="1" t="s">
        <v>427</v>
      </c>
      <c r="JE378" s="1" t="s">
        <v>427</v>
      </c>
      <c r="JF378" s="1" t="s">
        <v>427</v>
      </c>
      <c r="JG378" s="1">
        <v>0</v>
      </c>
      <c r="JH378" s="1">
        <v>0</v>
      </c>
      <c r="JI378" s="284"/>
      <c r="JM378" s="261"/>
      <c r="JN378" s="262"/>
      <c r="JO378" s="284"/>
      <c r="JP378" s="284"/>
    </row>
    <row r="379" spans="1:276" x14ac:dyDescent="0.25">
      <c r="A379" s="2">
        <f>IF(OR('Table 1'!$L$2="All Regions",'Table 1'!$L$2=" "), 1,IF('Table 1'!$L$2='DATA TEMPLATE 1617'!L379,1,0))</f>
        <v>1</v>
      </c>
      <c r="B379" s="2">
        <f>IF(OR('Table 1'!$L$3="All Disciplines",'Table 1'!$L$3=" "), 1,IF('Table 1'!$L$3='DATA TEMPLATE 1617'!M379,1,0))</f>
        <v>1</v>
      </c>
      <c r="C379" s="2">
        <f>IF(OR('Table 1'!$L$4="All Organisations",'Table 1'!$L$4=" "), 1,IF('Table 1'!$L$4='DATA TEMPLATE 1617'!N379,1,0))</f>
        <v>1</v>
      </c>
      <c r="D379" s="2">
        <f t="shared" si="15"/>
        <v>3</v>
      </c>
      <c r="E379" s="236">
        <f>IF('Table 2'!$L$2="All Diverse Led",$IZ379,IF('Table 2'!$L$2='DATA TEMPLATE 1617'!JG379,4,0))</f>
        <v>0</v>
      </c>
      <c r="F379" s="236">
        <f>IF('Table 2'!$L$2="All Diverse Led",$IZ379,IF('Table 2'!$L$2='DATA TEMPLATE 1617'!JH379,4,0))</f>
        <v>0</v>
      </c>
      <c r="G379" s="237">
        <f t="shared" si="16"/>
        <v>0</v>
      </c>
      <c r="H379" s="1" t="s">
        <v>471</v>
      </c>
      <c r="I379" s="1">
        <v>0</v>
      </c>
      <c r="J379" s="1" t="b">
        <v>0</v>
      </c>
      <c r="K379" s="284">
        <v>377</v>
      </c>
      <c r="L379" t="s">
        <v>435</v>
      </c>
      <c r="M379" t="s">
        <v>438</v>
      </c>
      <c r="N379" s="323" t="s">
        <v>460</v>
      </c>
      <c r="O379" s="76">
        <v>4646105</v>
      </c>
      <c r="P379" s="76">
        <v>2180983</v>
      </c>
      <c r="Q379" s="76">
        <v>1287881</v>
      </c>
      <c r="R379" s="76">
        <v>882482</v>
      </c>
      <c r="S379" s="76">
        <v>0</v>
      </c>
      <c r="T379" s="76">
        <v>8997451</v>
      </c>
      <c r="U379">
        <v>5769619</v>
      </c>
      <c r="V379">
        <v>285935</v>
      </c>
      <c r="W379">
        <v>397726</v>
      </c>
      <c r="X379">
        <v>72049</v>
      </c>
      <c r="Y379">
        <v>207315</v>
      </c>
      <c r="AB379">
        <v>1842356</v>
      </c>
      <c r="AC379">
        <v>0</v>
      </c>
      <c r="AD379">
        <v>8575000</v>
      </c>
      <c r="AE379" s="1">
        <v>0</v>
      </c>
      <c r="AF379" s="1">
        <v>0</v>
      </c>
      <c r="AG379" s="1">
        <v>0</v>
      </c>
      <c r="AH379" s="1">
        <v>0</v>
      </c>
      <c r="AI379" s="1">
        <v>0</v>
      </c>
      <c r="AJ379" s="1">
        <v>0</v>
      </c>
      <c r="AK379" s="1">
        <v>0</v>
      </c>
      <c r="AL379" s="1">
        <v>0</v>
      </c>
      <c r="AM379" s="1">
        <v>0</v>
      </c>
      <c r="AN379" s="1">
        <v>0</v>
      </c>
      <c r="AO379" s="1">
        <v>0</v>
      </c>
      <c r="AP379" s="1">
        <v>0</v>
      </c>
      <c r="AQ379" s="1">
        <v>0</v>
      </c>
      <c r="AR379" s="1">
        <v>0</v>
      </c>
      <c r="AS379" s="1">
        <v>0</v>
      </c>
      <c r="AT379" s="1">
        <v>0</v>
      </c>
      <c r="AU379" s="1">
        <v>0</v>
      </c>
      <c r="AV379" s="1">
        <v>0</v>
      </c>
      <c r="AW379" s="1">
        <v>0</v>
      </c>
      <c r="AX379" s="1">
        <v>0</v>
      </c>
      <c r="AY379" s="1">
        <v>0</v>
      </c>
      <c r="AZ379" s="1">
        <v>0</v>
      </c>
      <c r="BA379" s="1">
        <v>0</v>
      </c>
      <c r="BB379" s="1">
        <v>0</v>
      </c>
      <c r="BC379" s="3">
        <v>0</v>
      </c>
      <c r="BD379" s="3">
        <v>0</v>
      </c>
      <c r="BE379" s="3">
        <v>0</v>
      </c>
      <c r="BF379" s="3">
        <v>0</v>
      </c>
      <c r="BG379" s="241">
        <v>0</v>
      </c>
      <c r="BH379" s="242">
        <v>0</v>
      </c>
      <c r="BI379" s="242">
        <v>0</v>
      </c>
      <c r="BJ379" s="243">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s="244">
        <v>0</v>
      </c>
      <c r="CJ379" s="244">
        <v>0</v>
      </c>
      <c r="CK379" s="244">
        <v>0</v>
      </c>
      <c r="CL379" s="244">
        <v>0</v>
      </c>
      <c r="CM379" s="241">
        <v>0</v>
      </c>
      <c r="CN379" s="242">
        <v>0</v>
      </c>
      <c r="CO379" s="242">
        <v>0</v>
      </c>
      <c r="CP379" s="243">
        <v>0</v>
      </c>
      <c r="CQ379" s="1">
        <v>0</v>
      </c>
      <c r="CR379" s="1">
        <v>0</v>
      </c>
      <c r="CS379" s="1">
        <v>0</v>
      </c>
      <c r="CT379" s="1">
        <v>0</v>
      </c>
      <c r="CU379" s="1">
        <v>0</v>
      </c>
      <c r="CV379" s="1">
        <v>0</v>
      </c>
      <c r="CW379" s="1">
        <v>0</v>
      </c>
      <c r="CX379" s="1">
        <v>0</v>
      </c>
      <c r="CY379" s="1">
        <v>0</v>
      </c>
      <c r="CZ379" s="1">
        <v>0</v>
      </c>
      <c r="DA379" s="1">
        <v>0</v>
      </c>
      <c r="DB379" s="1">
        <v>0</v>
      </c>
      <c r="DC379" s="1">
        <v>0</v>
      </c>
      <c r="DD379" s="1">
        <v>0</v>
      </c>
      <c r="DE379" s="1">
        <v>0</v>
      </c>
      <c r="DF379" s="1">
        <v>0</v>
      </c>
      <c r="DG379" s="1">
        <v>0</v>
      </c>
      <c r="DH379" s="1">
        <v>0</v>
      </c>
      <c r="DI379" s="1">
        <v>0</v>
      </c>
      <c r="DJ379" s="1">
        <v>0</v>
      </c>
      <c r="DK379" s="1">
        <v>0</v>
      </c>
      <c r="DL379" s="1">
        <v>0</v>
      </c>
      <c r="DM379" s="1">
        <v>0</v>
      </c>
      <c r="DN379" s="1">
        <v>0</v>
      </c>
      <c r="DO379" s="244">
        <v>0</v>
      </c>
      <c r="DP379" s="244">
        <v>0</v>
      </c>
      <c r="DQ379" s="244">
        <v>0</v>
      </c>
      <c r="DR379" s="244">
        <v>0</v>
      </c>
      <c r="DS379" s="241">
        <v>0</v>
      </c>
      <c r="DT379" s="242">
        <v>0</v>
      </c>
      <c r="DU379" s="242">
        <v>0</v>
      </c>
      <c r="DV379" s="243">
        <v>0</v>
      </c>
      <c r="DW379">
        <v>0</v>
      </c>
      <c r="DX379">
        <v>0</v>
      </c>
      <c r="DY379">
        <v>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v>0</v>
      </c>
      <c r="EU379" s="244">
        <v>0</v>
      </c>
      <c r="EV379" s="244">
        <v>0</v>
      </c>
      <c r="EW379" s="244">
        <v>0</v>
      </c>
      <c r="EX379" s="244">
        <v>0</v>
      </c>
      <c r="EY379" s="241">
        <v>0</v>
      </c>
      <c r="EZ379" s="242">
        <v>0</v>
      </c>
      <c r="FA379" s="242">
        <v>0</v>
      </c>
      <c r="FB379" s="243">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0</v>
      </c>
      <c r="HE379">
        <v>0</v>
      </c>
      <c r="HF379">
        <v>0</v>
      </c>
      <c r="HG379">
        <v>0</v>
      </c>
      <c r="HH379">
        <v>0</v>
      </c>
      <c r="HI379">
        <v>0</v>
      </c>
      <c r="HJ379">
        <v>0</v>
      </c>
      <c r="HK379">
        <v>0</v>
      </c>
      <c r="HL379">
        <v>3</v>
      </c>
      <c r="HM379">
        <v>10</v>
      </c>
      <c r="HN379">
        <v>0</v>
      </c>
      <c r="HO379">
        <v>0</v>
      </c>
      <c r="HP379">
        <v>0</v>
      </c>
      <c r="HQ379" s="139">
        <v>4</v>
      </c>
      <c r="HR379" s="140">
        <v>2</v>
      </c>
      <c r="HS379" s="140">
        <v>0</v>
      </c>
      <c r="HT379" s="140">
        <v>0</v>
      </c>
      <c r="HU379" s="140">
        <v>0</v>
      </c>
      <c r="HV379" s="139">
        <v>0</v>
      </c>
      <c r="HW379" s="140">
        <v>0</v>
      </c>
      <c r="HX379" s="140">
        <v>0</v>
      </c>
      <c r="HY379" s="140">
        <v>0</v>
      </c>
      <c r="HZ379" s="140">
        <v>0</v>
      </c>
      <c r="IA379" s="139">
        <v>0</v>
      </c>
      <c r="IB379" s="140">
        <v>0</v>
      </c>
      <c r="IC379" s="140">
        <v>0</v>
      </c>
      <c r="ID379" s="140">
        <v>0</v>
      </c>
      <c r="IE379" s="140">
        <v>0</v>
      </c>
      <c r="IF379" s="139">
        <v>7</v>
      </c>
      <c r="IG379" s="140">
        <v>12</v>
      </c>
      <c r="IH379" s="140">
        <v>0</v>
      </c>
      <c r="II379" s="140">
        <v>0</v>
      </c>
      <c r="IJ379" s="140">
        <v>0</v>
      </c>
      <c r="IK379" s="140">
        <v>0</v>
      </c>
      <c r="IL379" s="140">
        <v>0</v>
      </c>
      <c r="IM379" s="140">
        <v>0</v>
      </c>
      <c r="IN379" s="139">
        <v>0</v>
      </c>
      <c r="IO379" s="140">
        <v>0</v>
      </c>
      <c r="IP379" s="140">
        <v>0</v>
      </c>
      <c r="IQ379" s="140">
        <v>0</v>
      </c>
      <c r="IR379" s="141">
        <v>0</v>
      </c>
      <c r="IS379" s="139">
        <v>0</v>
      </c>
      <c r="IT379" s="141">
        <v>0</v>
      </c>
      <c r="IU379" s="141">
        <v>13</v>
      </c>
      <c r="IV379" s="141">
        <v>6</v>
      </c>
      <c r="IW379" s="180">
        <v>19</v>
      </c>
      <c r="IX379" s="182">
        <v>0</v>
      </c>
      <c r="IY379" s="182">
        <v>0</v>
      </c>
      <c r="IZ379" s="183">
        <v>0</v>
      </c>
      <c r="JA379" s="140">
        <v>0</v>
      </c>
      <c r="JB379" s="140">
        <v>0</v>
      </c>
      <c r="JC379" s="1" t="s">
        <v>427</v>
      </c>
      <c r="JD379" s="1" t="s">
        <v>427</v>
      </c>
      <c r="JE379" s="1" t="s">
        <v>427</v>
      </c>
      <c r="JF379" s="1" t="s">
        <v>427</v>
      </c>
      <c r="JG379" s="1">
        <v>0</v>
      </c>
      <c r="JH379" s="1">
        <v>0</v>
      </c>
      <c r="JI379" s="284"/>
      <c r="JM379" s="261"/>
      <c r="JN379" s="262"/>
      <c r="JO379" s="284"/>
      <c r="JP379" s="284"/>
    </row>
    <row r="380" spans="1:276" x14ac:dyDescent="0.25">
      <c r="A380" s="2">
        <f>IF(OR('Table 1'!$L$2="All Regions",'Table 1'!$L$2=" "), 1,IF('Table 1'!$L$2='DATA TEMPLATE 1617'!L380,1,0))</f>
        <v>1</v>
      </c>
      <c r="B380" s="2">
        <f>IF(OR('Table 1'!$L$3="All Disciplines",'Table 1'!$L$3=" "), 1,IF('Table 1'!$L$3='DATA TEMPLATE 1617'!M380,1,0))</f>
        <v>1</v>
      </c>
      <c r="C380" s="2">
        <f>IF(OR('Table 1'!$L$4="All Organisations",'Table 1'!$L$4=" "), 1,IF('Table 1'!$L$4='DATA TEMPLATE 1617'!N380,1,0))</f>
        <v>1</v>
      </c>
      <c r="D380" s="2">
        <f t="shared" si="15"/>
        <v>3</v>
      </c>
      <c r="E380" s="236">
        <f>IF('Table 2'!$L$2="All Diverse Led",$IZ380,IF('Table 2'!$L$2='DATA TEMPLATE 1617'!JG380,4,0))</f>
        <v>0</v>
      </c>
      <c r="F380" s="236">
        <f>IF('Table 2'!$L$2="All Diverse Led",$IZ380,IF('Table 2'!$L$2='DATA TEMPLATE 1617'!JH380,4,0))</f>
        <v>0</v>
      </c>
      <c r="G380" s="237">
        <f t="shared" si="16"/>
        <v>0</v>
      </c>
      <c r="H380" s="1" t="s">
        <v>471</v>
      </c>
      <c r="I380" s="1">
        <v>0</v>
      </c>
      <c r="J380" s="1" t="b">
        <v>0</v>
      </c>
      <c r="K380" s="284">
        <v>378</v>
      </c>
      <c r="L380" t="s">
        <v>435</v>
      </c>
      <c r="M380" t="s">
        <v>436</v>
      </c>
      <c r="N380" s="323" t="s">
        <v>460</v>
      </c>
      <c r="O380" s="76">
        <v>234134</v>
      </c>
      <c r="P380" s="76">
        <v>1009728</v>
      </c>
      <c r="Q380" s="76">
        <v>167967</v>
      </c>
      <c r="R380" s="76">
        <v>60000</v>
      </c>
      <c r="S380" s="76">
        <v>0</v>
      </c>
      <c r="T380" s="76">
        <v>1471829</v>
      </c>
      <c r="U380">
        <v>541791</v>
      </c>
      <c r="V380">
        <v>111800</v>
      </c>
      <c r="W380">
        <v>191067</v>
      </c>
      <c r="X380">
        <v>136808</v>
      </c>
      <c r="Y380">
        <v>17500</v>
      </c>
      <c r="AB380">
        <v>387877</v>
      </c>
      <c r="AC380">
        <v>4686</v>
      </c>
      <c r="AD380">
        <v>1391529</v>
      </c>
      <c r="AE380" s="1">
        <v>6</v>
      </c>
      <c r="AF380" s="1">
        <v>6</v>
      </c>
      <c r="AG380" s="1">
        <v>0</v>
      </c>
      <c r="AH380" s="1">
        <v>0</v>
      </c>
      <c r="AI380" s="1">
        <v>0</v>
      </c>
      <c r="AJ380" s="1">
        <v>0</v>
      </c>
      <c r="AK380" s="1">
        <v>0</v>
      </c>
      <c r="AL380" s="1">
        <v>0</v>
      </c>
      <c r="AM380" s="1">
        <v>0</v>
      </c>
      <c r="AN380" s="1">
        <v>0</v>
      </c>
      <c r="AO380" s="1">
        <v>0</v>
      </c>
      <c r="AP380" s="1">
        <v>0</v>
      </c>
      <c r="AQ380" s="1">
        <v>0</v>
      </c>
      <c r="AR380" s="1">
        <v>0</v>
      </c>
      <c r="AS380" s="1">
        <v>0</v>
      </c>
      <c r="AT380" s="1">
        <v>0</v>
      </c>
      <c r="AU380" s="1">
        <v>0</v>
      </c>
      <c r="AV380" s="1">
        <v>0</v>
      </c>
      <c r="AW380" s="1">
        <v>0</v>
      </c>
      <c r="AX380" s="1">
        <v>0</v>
      </c>
      <c r="AY380" s="1">
        <v>0</v>
      </c>
      <c r="AZ380" s="1">
        <v>0</v>
      </c>
      <c r="BA380" s="1">
        <v>0</v>
      </c>
      <c r="BB380" s="1">
        <v>0</v>
      </c>
      <c r="BC380" s="3">
        <v>0</v>
      </c>
      <c r="BD380" s="3">
        <v>0</v>
      </c>
      <c r="BE380" s="3">
        <v>0</v>
      </c>
      <c r="BF380" s="3">
        <v>0</v>
      </c>
      <c r="BG380" s="241">
        <v>0</v>
      </c>
      <c r="BH380" s="242">
        <v>0</v>
      </c>
      <c r="BI380" s="242">
        <v>0</v>
      </c>
      <c r="BJ380" s="243">
        <v>0</v>
      </c>
      <c r="BK380">
        <v>6</v>
      </c>
      <c r="BL380">
        <v>245</v>
      </c>
      <c r="BM380">
        <v>23853</v>
      </c>
      <c r="BN380">
        <v>8000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s="244">
        <v>0</v>
      </c>
      <c r="CJ380" s="244">
        <v>0</v>
      </c>
      <c r="CK380" s="244">
        <v>0</v>
      </c>
      <c r="CL380" s="244">
        <v>0</v>
      </c>
      <c r="CM380" s="241">
        <v>0</v>
      </c>
      <c r="CN380" s="242">
        <v>0</v>
      </c>
      <c r="CO380" s="242">
        <v>0</v>
      </c>
      <c r="CP380" s="243">
        <v>0</v>
      </c>
      <c r="CQ380" s="1">
        <v>0</v>
      </c>
      <c r="CR380" s="1">
        <v>0</v>
      </c>
      <c r="CS380" s="1">
        <v>0</v>
      </c>
      <c r="CT380" s="1">
        <v>0</v>
      </c>
      <c r="CU380" s="1">
        <v>0</v>
      </c>
      <c r="CV380" s="1">
        <v>0</v>
      </c>
      <c r="CW380" s="1">
        <v>0</v>
      </c>
      <c r="CX380" s="1">
        <v>0</v>
      </c>
      <c r="CY380" s="1">
        <v>0</v>
      </c>
      <c r="CZ380" s="1">
        <v>0</v>
      </c>
      <c r="DA380" s="1">
        <v>0</v>
      </c>
      <c r="DB380" s="1">
        <v>0</v>
      </c>
      <c r="DC380" s="1">
        <v>0</v>
      </c>
      <c r="DD380" s="1">
        <v>0</v>
      </c>
      <c r="DE380" s="1">
        <v>0</v>
      </c>
      <c r="DF380" s="1">
        <v>0</v>
      </c>
      <c r="DG380" s="1">
        <v>0</v>
      </c>
      <c r="DH380" s="1">
        <v>0</v>
      </c>
      <c r="DI380" s="1">
        <v>0</v>
      </c>
      <c r="DJ380" s="1">
        <v>0</v>
      </c>
      <c r="DK380" s="1">
        <v>0</v>
      </c>
      <c r="DL380" s="1">
        <v>0</v>
      </c>
      <c r="DM380" s="1">
        <v>0</v>
      </c>
      <c r="DN380" s="1">
        <v>0</v>
      </c>
      <c r="DO380" s="244">
        <v>0</v>
      </c>
      <c r="DP380" s="244">
        <v>0</v>
      </c>
      <c r="DQ380" s="244">
        <v>0</v>
      </c>
      <c r="DR380" s="244">
        <v>0</v>
      </c>
      <c r="DS380" s="241">
        <v>0</v>
      </c>
      <c r="DT380" s="242">
        <v>0</v>
      </c>
      <c r="DU380" s="242">
        <v>0</v>
      </c>
      <c r="DV380" s="243">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s="244">
        <v>0</v>
      </c>
      <c r="EV380" s="244">
        <v>0</v>
      </c>
      <c r="EW380" s="244">
        <v>0</v>
      </c>
      <c r="EX380" s="244">
        <v>0</v>
      </c>
      <c r="EY380" s="241">
        <v>0</v>
      </c>
      <c r="EZ380" s="242">
        <v>0</v>
      </c>
      <c r="FA380" s="242">
        <v>0</v>
      </c>
      <c r="FB380" s="243">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5</v>
      </c>
      <c r="FX380">
        <v>4500</v>
      </c>
      <c r="FY380">
        <v>2232</v>
      </c>
      <c r="FZ380">
        <v>0</v>
      </c>
      <c r="GA380">
        <v>0</v>
      </c>
      <c r="GB380">
        <v>0</v>
      </c>
      <c r="GC380">
        <v>1</v>
      </c>
      <c r="GD380">
        <v>0</v>
      </c>
      <c r="GE380">
        <v>407</v>
      </c>
      <c r="GF380">
        <v>0</v>
      </c>
      <c r="GG380">
        <v>0</v>
      </c>
      <c r="GH380">
        <v>0</v>
      </c>
      <c r="GI380">
        <v>0</v>
      </c>
      <c r="GJ380">
        <v>0</v>
      </c>
      <c r="GK380">
        <v>0</v>
      </c>
      <c r="GL380">
        <v>0</v>
      </c>
      <c r="GM380">
        <v>13</v>
      </c>
      <c r="GN380">
        <v>151500</v>
      </c>
      <c r="GO380">
        <v>151500</v>
      </c>
      <c r="GP380">
        <v>0</v>
      </c>
      <c r="GQ380">
        <v>0</v>
      </c>
      <c r="GR380">
        <v>0</v>
      </c>
      <c r="GS380">
        <v>0</v>
      </c>
      <c r="GT380">
        <v>151000</v>
      </c>
      <c r="GU380">
        <v>0</v>
      </c>
      <c r="GV380">
        <v>0</v>
      </c>
      <c r="GW380">
        <v>0</v>
      </c>
      <c r="GX380">
        <v>0</v>
      </c>
      <c r="GY380">
        <v>0</v>
      </c>
      <c r="GZ380">
        <v>0</v>
      </c>
      <c r="HA380">
        <v>0</v>
      </c>
      <c r="HB380">
        <v>0</v>
      </c>
      <c r="HC380">
        <v>0</v>
      </c>
      <c r="HD380">
        <v>0</v>
      </c>
      <c r="HE380">
        <v>0</v>
      </c>
      <c r="HF380">
        <v>0</v>
      </c>
      <c r="HG380">
        <v>2000</v>
      </c>
      <c r="HH380">
        <v>2000</v>
      </c>
      <c r="HI380">
        <v>0</v>
      </c>
      <c r="HJ380">
        <v>0</v>
      </c>
      <c r="HK380">
        <v>1</v>
      </c>
      <c r="HL380">
        <v>3</v>
      </c>
      <c r="HM380">
        <v>5</v>
      </c>
      <c r="HN380">
        <v>0</v>
      </c>
      <c r="HO380">
        <v>0</v>
      </c>
      <c r="HP380">
        <v>0</v>
      </c>
      <c r="HQ380" s="139">
        <v>1</v>
      </c>
      <c r="HR380" s="140">
        <v>3</v>
      </c>
      <c r="HS380" s="140">
        <v>0</v>
      </c>
      <c r="HT380" s="140">
        <v>0</v>
      </c>
      <c r="HU380" s="140">
        <v>0</v>
      </c>
      <c r="HV380" s="139">
        <v>0</v>
      </c>
      <c r="HW380" s="140">
        <v>0</v>
      </c>
      <c r="HX380" s="140">
        <v>0</v>
      </c>
      <c r="HY380" s="140">
        <v>0</v>
      </c>
      <c r="HZ380" s="140">
        <v>0</v>
      </c>
      <c r="IA380" s="139">
        <v>0</v>
      </c>
      <c r="IB380" s="140">
        <v>0</v>
      </c>
      <c r="IC380" s="140">
        <v>0</v>
      </c>
      <c r="ID380" s="140">
        <v>0</v>
      </c>
      <c r="IE380" s="140">
        <v>0</v>
      </c>
      <c r="IF380" s="139">
        <v>4</v>
      </c>
      <c r="IG380" s="140">
        <v>8</v>
      </c>
      <c r="IH380" s="140">
        <v>0</v>
      </c>
      <c r="II380" s="140">
        <v>0</v>
      </c>
      <c r="IJ380" s="140">
        <v>0</v>
      </c>
      <c r="IK380" s="140">
        <v>0</v>
      </c>
      <c r="IL380" s="140">
        <v>0</v>
      </c>
      <c r="IM380" s="140">
        <v>0</v>
      </c>
      <c r="IN380" s="139">
        <v>0</v>
      </c>
      <c r="IO380" s="140">
        <v>0</v>
      </c>
      <c r="IP380" s="140">
        <v>0</v>
      </c>
      <c r="IQ380" s="140">
        <v>0</v>
      </c>
      <c r="IR380" s="141">
        <v>0</v>
      </c>
      <c r="IS380" s="139">
        <v>0</v>
      </c>
      <c r="IT380" s="141">
        <v>1</v>
      </c>
      <c r="IU380" s="141">
        <v>8</v>
      </c>
      <c r="IV380" s="141">
        <v>4</v>
      </c>
      <c r="IW380" s="180">
        <v>12</v>
      </c>
      <c r="IX380" s="182">
        <v>8.3333333333333329E-2</v>
      </c>
      <c r="IY380" s="182">
        <v>0</v>
      </c>
      <c r="IZ380" s="183">
        <v>0</v>
      </c>
      <c r="JA380" s="140">
        <v>0</v>
      </c>
      <c r="JB380" s="140">
        <v>0</v>
      </c>
      <c r="JC380" s="1" t="s">
        <v>427</v>
      </c>
      <c r="JD380" s="1" t="s">
        <v>427</v>
      </c>
      <c r="JE380" s="1" t="s">
        <v>427</v>
      </c>
      <c r="JF380" s="1" t="s">
        <v>427</v>
      </c>
      <c r="JG380" s="1">
        <v>0</v>
      </c>
      <c r="JH380" s="1">
        <v>0</v>
      </c>
      <c r="JI380" s="284"/>
      <c r="JM380" s="261"/>
      <c r="JN380" s="262"/>
      <c r="JO380" s="284"/>
      <c r="JP380" s="284"/>
    </row>
    <row r="381" spans="1:276" x14ac:dyDescent="0.25">
      <c r="A381" s="2">
        <f>IF(OR('Table 1'!$L$2="All Regions",'Table 1'!$L$2=" "), 1,IF('Table 1'!$L$2='DATA TEMPLATE 1617'!L381,1,0))</f>
        <v>1</v>
      </c>
      <c r="B381" s="2">
        <f>IF(OR('Table 1'!$L$3="All Disciplines",'Table 1'!$L$3=" "), 1,IF('Table 1'!$L$3='DATA TEMPLATE 1617'!M381,1,0))</f>
        <v>1</v>
      </c>
      <c r="C381" s="2">
        <f>IF(OR('Table 1'!$L$4="All Organisations",'Table 1'!$L$4=" "), 1,IF('Table 1'!$L$4='DATA TEMPLATE 1617'!N381,1,0))</f>
        <v>1</v>
      </c>
      <c r="D381" s="2">
        <f t="shared" si="15"/>
        <v>3</v>
      </c>
      <c r="E381" s="236">
        <f>IF('Table 2'!$L$2="All Diverse Led",$IZ381,IF('Table 2'!$L$2='DATA TEMPLATE 1617'!JG381,4,0))</f>
        <v>0</v>
      </c>
      <c r="F381" s="236">
        <f>IF('Table 2'!$L$2="All Diverse Led",$IZ381,IF('Table 2'!$L$2='DATA TEMPLATE 1617'!JH381,4,0))</f>
        <v>0</v>
      </c>
      <c r="G381" s="237">
        <f t="shared" si="16"/>
        <v>0</v>
      </c>
      <c r="H381" s="1" t="s">
        <v>471</v>
      </c>
      <c r="I381" s="1">
        <v>0</v>
      </c>
      <c r="J381" s="1" t="b">
        <v>0</v>
      </c>
      <c r="K381" s="284">
        <v>379</v>
      </c>
      <c r="L381" t="s">
        <v>435</v>
      </c>
      <c r="M381" t="s">
        <v>440</v>
      </c>
      <c r="N381" s="323" t="s">
        <v>460</v>
      </c>
      <c r="O381" s="76">
        <v>1706426</v>
      </c>
      <c r="P381" s="76">
        <v>437644</v>
      </c>
      <c r="Q381" s="76">
        <v>219320</v>
      </c>
      <c r="R381" s="76">
        <v>0</v>
      </c>
      <c r="S381" s="76">
        <v>0</v>
      </c>
      <c r="T381" s="76">
        <v>2363390</v>
      </c>
      <c r="U381">
        <v>983934</v>
      </c>
      <c r="V381">
        <v>379668</v>
      </c>
      <c r="W381">
        <v>111622</v>
      </c>
      <c r="X381">
        <v>20089</v>
      </c>
      <c r="Y381">
        <v>25500</v>
      </c>
      <c r="AB381">
        <v>606298</v>
      </c>
      <c r="AC381">
        <v>226067</v>
      </c>
      <c r="AD381">
        <v>2353178</v>
      </c>
      <c r="AE381" s="1">
        <v>252</v>
      </c>
      <c r="AF381" s="1">
        <v>214</v>
      </c>
      <c r="AG381" s="1">
        <v>48179</v>
      </c>
      <c r="AH381" s="1">
        <v>0</v>
      </c>
      <c r="AI381" s="1">
        <v>0</v>
      </c>
      <c r="AJ381" s="1">
        <v>0</v>
      </c>
      <c r="AK381" s="1">
        <v>0</v>
      </c>
      <c r="AL381" s="1">
        <v>0</v>
      </c>
      <c r="AM381" s="1">
        <v>0</v>
      </c>
      <c r="AN381" s="1">
        <v>0</v>
      </c>
      <c r="AO381" s="1">
        <v>0</v>
      </c>
      <c r="AP381" s="1">
        <v>0</v>
      </c>
      <c r="AQ381" s="1">
        <v>140</v>
      </c>
      <c r="AR381" s="1">
        <v>80</v>
      </c>
      <c r="AS381" s="1">
        <v>28645</v>
      </c>
      <c r="AT381" s="1">
        <v>0</v>
      </c>
      <c r="AU381" s="1">
        <v>0</v>
      </c>
      <c r="AV381" s="1">
        <v>0</v>
      </c>
      <c r="AW381" s="1">
        <v>0</v>
      </c>
      <c r="AX381" s="1">
        <v>0</v>
      </c>
      <c r="AY381" s="1">
        <v>0</v>
      </c>
      <c r="AZ381" s="1">
        <v>0</v>
      </c>
      <c r="BA381" s="1">
        <v>0</v>
      </c>
      <c r="BB381" s="1">
        <v>0</v>
      </c>
      <c r="BC381" s="3">
        <v>0</v>
      </c>
      <c r="BD381" s="3">
        <v>0</v>
      </c>
      <c r="BE381" s="3">
        <v>0</v>
      </c>
      <c r="BF381" s="3">
        <v>0</v>
      </c>
      <c r="BG381" s="241">
        <v>140</v>
      </c>
      <c r="BH381" s="242">
        <v>80</v>
      </c>
      <c r="BI381" s="242">
        <v>28645</v>
      </c>
      <c r="BJ381" s="243">
        <v>0</v>
      </c>
      <c r="BK381">
        <v>11</v>
      </c>
      <c r="BL381">
        <v>494</v>
      </c>
      <c r="BM381">
        <v>0</v>
      </c>
      <c r="BN381">
        <v>34131</v>
      </c>
      <c r="BO381">
        <v>0</v>
      </c>
      <c r="BP381">
        <v>0</v>
      </c>
      <c r="BQ381">
        <v>0</v>
      </c>
      <c r="BR381">
        <v>0</v>
      </c>
      <c r="BS381">
        <v>0</v>
      </c>
      <c r="BT381">
        <v>0</v>
      </c>
      <c r="BU381">
        <v>0</v>
      </c>
      <c r="BV381">
        <v>0</v>
      </c>
      <c r="BW381">
        <v>2</v>
      </c>
      <c r="BX381">
        <v>19</v>
      </c>
      <c r="BY381">
        <v>0</v>
      </c>
      <c r="BZ381">
        <v>3228</v>
      </c>
      <c r="CA381">
        <v>0</v>
      </c>
      <c r="CB381">
        <v>0</v>
      </c>
      <c r="CC381">
        <v>0</v>
      </c>
      <c r="CD381">
        <v>0</v>
      </c>
      <c r="CE381">
        <v>0</v>
      </c>
      <c r="CF381">
        <v>0</v>
      </c>
      <c r="CG381">
        <v>0</v>
      </c>
      <c r="CH381">
        <v>0</v>
      </c>
      <c r="CI381" s="244">
        <v>0</v>
      </c>
      <c r="CJ381" s="244">
        <v>0</v>
      </c>
      <c r="CK381" s="244">
        <v>0</v>
      </c>
      <c r="CL381" s="244">
        <v>0</v>
      </c>
      <c r="CM381" s="241">
        <v>2</v>
      </c>
      <c r="CN381" s="242">
        <v>19</v>
      </c>
      <c r="CO381" s="242">
        <v>0</v>
      </c>
      <c r="CP381" s="243">
        <v>3228</v>
      </c>
      <c r="CQ381" s="1">
        <v>667</v>
      </c>
      <c r="CR381" s="1">
        <v>383</v>
      </c>
      <c r="CS381" s="1">
        <v>30904</v>
      </c>
      <c r="CT381" s="1">
        <v>0</v>
      </c>
      <c r="CU381" s="1">
        <v>0</v>
      </c>
      <c r="CV381" s="1">
        <v>0</v>
      </c>
      <c r="CW381" s="1">
        <v>0</v>
      </c>
      <c r="CX381" s="1">
        <v>0</v>
      </c>
      <c r="CY381" s="1">
        <v>0</v>
      </c>
      <c r="CZ381" s="1">
        <v>0</v>
      </c>
      <c r="DA381" s="1">
        <v>0</v>
      </c>
      <c r="DB381" s="1">
        <v>0</v>
      </c>
      <c r="DC381" s="1">
        <v>110</v>
      </c>
      <c r="DD381" s="1">
        <v>58</v>
      </c>
      <c r="DE381" s="1">
        <v>3527</v>
      </c>
      <c r="DF381" s="1">
        <v>0</v>
      </c>
      <c r="DG381" s="1">
        <v>0</v>
      </c>
      <c r="DH381" s="1">
        <v>0</v>
      </c>
      <c r="DI381" s="1">
        <v>0</v>
      </c>
      <c r="DJ381" s="1">
        <v>0</v>
      </c>
      <c r="DK381" s="1">
        <v>0</v>
      </c>
      <c r="DL381" s="1">
        <v>0</v>
      </c>
      <c r="DM381" s="1">
        <v>0</v>
      </c>
      <c r="DN381" s="1">
        <v>0</v>
      </c>
      <c r="DO381" s="244">
        <v>0</v>
      </c>
      <c r="DP381" s="244">
        <v>0</v>
      </c>
      <c r="DQ381" s="244">
        <v>0</v>
      </c>
      <c r="DR381" s="244">
        <v>0</v>
      </c>
      <c r="DS381" s="241">
        <v>110</v>
      </c>
      <c r="DT381" s="242">
        <v>58</v>
      </c>
      <c r="DU381" s="242">
        <v>3527</v>
      </c>
      <c r="DV381" s="243">
        <v>0</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s="244">
        <v>0</v>
      </c>
      <c r="EV381" s="244">
        <v>0</v>
      </c>
      <c r="EW381" s="244">
        <v>0</v>
      </c>
      <c r="EX381" s="244">
        <v>0</v>
      </c>
      <c r="EY381" s="241">
        <v>0</v>
      </c>
      <c r="EZ381" s="242">
        <v>0</v>
      </c>
      <c r="FA381" s="242">
        <v>0</v>
      </c>
      <c r="FB381" s="243">
        <v>0</v>
      </c>
      <c r="FC381">
        <v>0</v>
      </c>
      <c r="FD381">
        <v>0</v>
      </c>
      <c r="FE381">
        <v>0</v>
      </c>
      <c r="FF381">
        <v>0</v>
      </c>
      <c r="FG381">
        <v>0</v>
      </c>
      <c r="FH381">
        <v>0</v>
      </c>
      <c r="FI381">
        <v>0</v>
      </c>
      <c r="FJ381">
        <v>0</v>
      </c>
      <c r="FK381">
        <v>41</v>
      </c>
      <c r="FL381">
        <v>3055</v>
      </c>
      <c r="FM381">
        <v>0</v>
      </c>
      <c r="FN381">
        <v>0</v>
      </c>
      <c r="FO381">
        <v>0</v>
      </c>
      <c r="FP381">
        <v>0</v>
      </c>
      <c r="FQ381">
        <v>0</v>
      </c>
      <c r="FR381">
        <v>0</v>
      </c>
      <c r="FS381">
        <v>0</v>
      </c>
      <c r="FT381">
        <v>0</v>
      </c>
      <c r="FU381">
        <v>16</v>
      </c>
      <c r="FV381">
        <v>1361</v>
      </c>
      <c r="FW381">
        <v>0</v>
      </c>
      <c r="FX381">
        <v>0</v>
      </c>
      <c r="FY381">
        <v>0</v>
      </c>
      <c r="FZ381">
        <v>0</v>
      </c>
      <c r="GA381">
        <v>0</v>
      </c>
      <c r="GB381">
        <v>0</v>
      </c>
      <c r="GC381">
        <v>0</v>
      </c>
      <c r="GD381">
        <v>0</v>
      </c>
      <c r="GE381">
        <v>0</v>
      </c>
      <c r="GF381">
        <v>0</v>
      </c>
      <c r="GG381">
        <v>0</v>
      </c>
      <c r="GH381">
        <v>0</v>
      </c>
      <c r="GI381">
        <v>0</v>
      </c>
      <c r="GJ381">
        <v>0</v>
      </c>
      <c r="GK381">
        <v>0</v>
      </c>
      <c r="GL381">
        <v>0</v>
      </c>
      <c r="GM381">
        <v>3</v>
      </c>
      <c r="GN381">
        <v>5000</v>
      </c>
      <c r="GO381">
        <v>3</v>
      </c>
      <c r="GP381">
        <v>5000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0</v>
      </c>
      <c r="HL381">
        <v>5</v>
      </c>
      <c r="HM381">
        <v>6</v>
      </c>
      <c r="HN381">
        <v>0</v>
      </c>
      <c r="HO381">
        <v>0</v>
      </c>
      <c r="HP381">
        <v>0</v>
      </c>
      <c r="HQ381" s="139">
        <v>1</v>
      </c>
      <c r="HR381" s="140">
        <v>3</v>
      </c>
      <c r="HS381" s="140">
        <v>0</v>
      </c>
      <c r="HT381" s="140">
        <v>0</v>
      </c>
      <c r="HU381" s="140">
        <v>0</v>
      </c>
      <c r="HV381" s="139">
        <v>0</v>
      </c>
      <c r="HW381" s="140">
        <v>0</v>
      </c>
      <c r="HX381" s="140">
        <v>0</v>
      </c>
      <c r="HY381" s="140">
        <v>0</v>
      </c>
      <c r="HZ381" s="140">
        <v>0</v>
      </c>
      <c r="IA381" s="139">
        <v>0</v>
      </c>
      <c r="IB381" s="140">
        <v>0</v>
      </c>
      <c r="IC381" s="140">
        <v>0</v>
      </c>
      <c r="ID381" s="140">
        <v>0</v>
      </c>
      <c r="IE381" s="140">
        <v>0</v>
      </c>
      <c r="IF381" s="139">
        <v>6</v>
      </c>
      <c r="IG381" s="140">
        <v>9</v>
      </c>
      <c r="IH381" s="140">
        <v>0</v>
      </c>
      <c r="II381" s="140">
        <v>0</v>
      </c>
      <c r="IJ381" s="140">
        <v>0</v>
      </c>
      <c r="IK381" s="140">
        <v>0</v>
      </c>
      <c r="IL381" s="140">
        <v>0</v>
      </c>
      <c r="IM381" s="140">
        <v>0</v>
      </c>
      <c r="IN381" s="139">
        <v>0</v>
      </c>
      <c r="IO381" s="140">
        <v>1</v>
      </c>
      <c r="IP381" s="140">
        <v>0</v>
      </c>
      <c r="IQ381" s="140">
        <v>0</v>
      </c>
      <c r="IR381" s="141">
        <v>1</v>
      </c>
      <c r="IS381" s="139">
        <v>1</v>
      </c>
      <c r="IT381" s="141">
        <v>0</v>
      </c>
      <c r="IU381" s="141">
        <v>11</v>
      </c>
      <c r="IV381" s="141">
        <v>4</v>
      </c>
      <c r="IW381" s="180">
        <v>15</v>
      </c>
      <c r="IX381" s="182">
        <v>0</v>
      </c>
      <c r="IY381" s="182">
        <v>0.13333333333333333</v>
      </c>
      <c r="IZ381" s="183">
        <v>0</v>
      </c>
      <c r="JA381" s="140">
        <v>0</v>
      </c>
      <c r="JB381" s="140">
        <v>0</v>
      </c>
      <c r="JC381" s="1" t="s">
        <v>427</v>
      </c>
      <c r="JD381" s="1" t="s">
        <v>427</v>
      </c>
      <c r="JE381" s="1" t="s">
        <v>427</v>
      </c>
      <c r="JF381" s="1" t="s">
        <v>427</v>
      </c>
      <c r="JG381" s="1">
        <v>0</v>
      </c>
      <c r="JH381" s="1">
        <v>0</v>
      </c>
      <c r="JI381" s="284"/>
      <c r="JM381" s="261"/>
      <c r="JN381" s="262"/>
      <c r="JO381" s="284"/>
      <c r="JP381" s="284"/>
    </row>
    <row r="382" spans="1:276" x14ac:dyDescent="0.25">
      <c r="A382" s="2">
        <f>IF(OR('Table 1'!$L$2="All Regions",'Table 1'!$L$2=" "), 1,IF('Table 1'!$L$2='DATA TEMPLATE 1617'!L382,1,0))</f>
        <v>1</v>
      </c>
      <c r="B382" s="2">
        <f>IF(OR('Table 1'!$L$3="All Disciplines",'Table 1'!$L$3=" "), 1,IF('Table 1'!$L$3='DATA TEMPLATE 1617'!M382,1,0))</f>
        <v>1</v>
      </c>
      <c r="C382" s="2">
        <f>IF(OR('Table 1'!$L$4="All Organisations",'Table 1'!$L$4=" "), 1,IF('Table 1'!$L$4='DATA TEMPLATE 1617'!N382,1,0))</f>
        <v>1</v>
      </c>
      <c r="D382" s="2">
        <f t="shared" si="15"/>
        <v>3</v>
      </c>
      <c r="E382" s="236">
        <f>IF('Table 2'!$L$2="All Diverse Led",$IZ382,IF('Table 2'!$L$2='DATA TEMPLATE 1617'!JG382,4,0))</f>
        <v>0</v>
      </c>
      <c r="F382" s="236">
        <f>IF('Table 2'!$L$2="All Diverse Led",$IZ382,IF('Table 2'!$L$2='DATA TEMPLATE 1617'!JH382,4,0))</f>
        <v>0</v>
      </c>
      <c r="G382" s="237">
        <f t="shared" si="16"/>
        <v>0</v>
      </c>
      <c r="H382" s="1" t="s">
        <v>471</v>
      </c>
      <c r="I382" s="1">
        <v>0</v>
      </c>
      <c r="J382" s="1" t="b">
        <v>0</v>
      </c>
      <c r="K382" s="284">
        <v>380</v>
      </c>
      <c r="L382" t="s">
        <v>435</v>
      </c>
      <c r="M382" t="s">
        <v>437</v>
      </c>
      <c r="N382" s="323" t="s">
        <v>459</v>
      </c>
      <c r="O382" s="76">
        <v>61017</v>
      </c>
      <c r="P382" s="76">
        <v>187331</v>
      </c>
      <c r="Q382" s="76">
        <v>91056</v>
      </c>
      <c r="R382" s="76">
        <v>1300</v>
      </c>
      <c r="S382" s="76">
        <v>0</v>
      </c>
      <c r="T382" s="76">
        <v>340704</v>
      </c>
      <c r="U382">
        <v>221076</v>
      </c>
      <c r="V382">
        <v>2343</v>
      </c>
      <c r="W382">
        <v>0</v>
      </c>
      <c r="X382">
        <v>1795</v>
      </c>
      <c r="Y382">
        <v>15241</v>
      </c>
      <c r="AB382">
        <v>85852</v>
      </c>
      <c r="AC382">
        <v>0</v>
      </c>
      <c r="AD382">
        <v>326307</v>
      </c>
      <c r="AE382" s="1">
        <v>146</v>
      </c>
      <c r="AF382" s="1">
        <v>110</v>
      </c>
      <c r="AG382" s="1">
        <v>10501</v>
      </c>
      <c r="AH382" s="1">
        <v>0</v>
      </c>
      <c r="AI382" s="1">
        <v>8</v>
      </c>
      <c r="AJ382" s="1">
        <v>8</v>
      </c>
      <c r="AK382" s="1">
        <v>1643</v>
      </c>
      <c r="AL382" s="1">
        <v>0</v>
      </c>
      <c r="AM382" s="1">
        <v>52</v>
      </c>
      <c r="AN382" s="1">
        <v>42</v>
      </c>
      <c r="AO382" s="1">
        <v>7426</v>
      </c>
      <c r="AP382" s="1">
        <v>0</v>
      </c>
      <c r="AQ382" s="1">
        <v>0</v>
      </c>
      <c r="AR382" s="1">
        <v>0</v>
      </c>
      <c r="AS382" s="1">
        <v>0</v>
      </c>
      <c r="AT382" s="1">
        <v>0</v>
      </c>
      <c r="AU382" s="1">
        <v>0</v>
      </c>
      <c r="AV382" s="1">
        <v>0</v>
      </c>
      <c r="AW382" s="1">
        <v>0</v>
      </c>
      <c r="AX382" s="1">
        <v>0</v>
      </c>
      <c r="AY382" s="1">
        <v>0</v>
      </c>
      <c r="AZ382" s="1">
        <v>0</v>
      </c>
      <c r="BA382" s="1">
        <v>0</v>
      </c>
      <c r="BB382" s="1">
        <v>0</v>
      </c>
      <c r="BC382" s="3">
        <v>60</v>
      </c>
      <c r="BD382" s="3">
        <v>50</v>
      </c>
      <c r="BE382" s="3">
        <v>9069</v>
      </c>
      <c r="BF382" s="3">
        <v>0</v>
      </c>
      <c r="BG382" s="241">
        <v>0</v>
      </c>
      <c r="BH382" s="242">
        <v>0</v>
      </c>
      <c r="BI382" s="242">
        <v>0</v>
      </c>
      <c r="BJ382" s="243">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s="244">
        <v>0</v>
      </c>
      <c r="CJ382" s="244">
        <v>0</v>
      </c>
      <c r="CK382" s="244">
        <v>0</v>
      </c>
      <c r="CL382" s="244">
        <v>0</v>
      </c>
      <c r="CM382" s="241">
        <v>0</v>
      </c>
      <c r="CN382" s="242">
        <v>0</v>
      </c>
      <c r="CO382" s="242">
        <v>0</v>
      </c>
      <c r="CP382" s="243">
        <v>0</v>
      </c>
      <c r="CQ382" s="1">
        <v>0</v>
      </c>
      <c r="CR382" s="1">
        <v>0</v>
      </c>
      <c r="CS382" s="1">
        <v>0</v>
      </c>
      <c r="CT382" s="1">
        <v>0</v>
      </c>
      <c r="CU382" s="1">
        <v>0</v>
      </c>
      <c r="CV382" s="1">
        <v>0</v>
      </c>
      <c r="CW382" s="1">
        <v>0</v>
      </c>
      <c r="CX382" s="1">
        <v>0</v>
      </c>
      <c r="CY382" s="1">
        <v>0</v>
      </c>
      <c r="CZ382" s="1">
        <v>0</v>
      </c>
      <c r="DA382" s="1">
        <v>0</v>
      </c>
      <c r="DB382" s="1">
        <v>0</v>
      </c>
      <c r="DC382" s="1">
        <v>0</v>
      </c>
      <c r="DD382" s="1">
        <v>0</v>
      </c>
      <c r="DE382" s="1">
        <v>0</v>
      </c>
      <c r="DF382" s="1">
        <v>0</v>
      </c>
      <c r="DG382" s="1">
        <v>0</v>
      </c>
      <c r="DH382" s="1">
        <v>0</v>
      </c>
      <c r="DI382" s="1">
        <v>0</v>
      </c>
      <c r="DJ382" s="1">
        <v>0</v>
      </c>
      <c r="DK382" s="1">
        <v>0</v>
      </c>
      <c r="DL382" s="1">
        <v>0</v>
      </c>
      <c r="DM382" s="1">
        <v>0</v>
      </c>
      <c r="DN382" s="1">
        <v>0</v>
      </c>
      <c r="DO382" s="244">
        <v>0</v>
      </c>
      <c r="DP382" s="244">
        <v>0</v>
      </c>
      <c r="DQ382" s="244">
        <v>0</v>
      </c>
      <c r="DR382" s="244">
        <v>0</v>
      </c>
      <c r="DS382" s="241">
        <v>0</v>
      </c>
      <c r="DT382" s="242">
        <v>0</v>
      </c>
      <c r="DU382" s="242">
        <v>0</v>
      </c>
      <c r="DV382" s="243">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s="244">
        <v>0</v>
      </c>
      <c r="EV382" s="244">
        <v>0</v>
      </c>
      <c r="EW382" s="244">
        <v>0</v>
      </c>
      <c r="EX382" s="244">
        <v>0</v>
      </c>
      <c r="EY382" s="241">
        <v>0</v>
      </c>
      <c r="EZ382" s="242">
        <v>0</v>
      </c>
      <c r="FA382" s="242">
        <v>0</v>
      </c>
      <c r="FB382" s="243">
        <v>0</v>
      </c>
      <c r="FC382">
        <v>0</v>
      </c>
      <c r="FD382">
        <v>0</v>
      </c>
      <c r="FE382">
        <v>0</v>
      </c>
      <c r="FF382">
        <v>0</v>
      </c>
      <c r="FG382">
        <v>0</v>
      </c>
      <c r="FH382">
        <v>0</v>
      </c>
      <c r="FI382">
        <v>18</v>
      </c>
      <c r="FJ382">
        <v>1330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0</v>
      </c>
      <c r="HL382">
        <v>6</v>
      </c>
      <c r="HM382">
        <v>2</v>
      </c>
      <c r="HN382">
        <v>0</v>
      </c>
      <c r="HO382">
        <v>0</v>
      </c>
      <c r="HP382">
        <v>0</v>
      </c>
      <c r="HQ382" s="139">
        <v>1</v>
      </c>
      <c r="HR382" s="140">
        <v>0</v>
      </c>
      <c r="HS382" s="140">
        <v>0</v>
      </c>
      <c r="HT382" s="140">
        <v>0</v>
      </c>
      <c r="HU382" s="140">
        <v>0</v>
      </c>
      <c r="HV382" s="139">
        <v>1</v>
      </c>
      <c r="HW382" s="140">
        <v>0</v>
      </c>
      <c r="HX382" s="140">
        <v>0</v>
      </c>
      <c r="HY382" s="140">
        <v>0</v>
      </c>
      <c r="HZ382" s="140">
        <v>0</v>
      </c>
      <c r="IA382" s="139">
        <v>0</v>
      </c>
      <c r="IB382" s="140">
        <v>0</v>
      </c>
      <c r="IC382" s="140">
        <v>0</v>
      </c>
      <c r="ID382" s="140">
        <v>0</v>
      </c>
      <c r="IE382" s="140">
        <v>0</v>
      </c>
      <c r="IF382" s="139">
        <v>8</v>
      </c>
      <c r="IG382" s="140">
        <v>2</v>
      </c>
      <c r="IH382" s="140">
        <v>0</v>
      </c>
      <c r="II382" s="140">
        <v>0</v>
      </c>
      <c r="IJ382" s="140">
        <v>0</v>
      </c>
      <c r="IK382" s="140">
        <v>0</v>
      </c>
      <c r="IL382" s="140">
        <v>0</v>
      </c>
      <c r="IM382" s="140">
        <v>0</v>
      </c>
      <c r="IN382" s="139">
        <v>0</v>
      </c>
      <c r="IO382" s="140">
        <v>0</v>
      </c>
      <c r="IP382" s="140">
        <v>0</v>
      </c>
      <c r="IQ382" s="140">
        <v>0</v>
      </c>
      <c r="IR382" s="141">
        <v>0</v>
      </c>
      <c r="IS382" s="139">
        <v>0</v>
      </c>
      <c r="IT382" s="141">
        <v>1</v>
      </c>
      <c r="IU382" s="141">
        <v>8</v>
      </c>
      <c r="IV382" s="141">
        <v>2</v>
      </c>
      <c r="IW382" s="180">
        <v>10</v>
      </c>
      <c r="IX382" s="182">
        <v>0.1</v>
      </c>
      <c r="IY382" s="182">
        <v>0</v>
      </c>
      <c r="IZ382" s="183">
        <v>0</v>
      </c>
      <c r="JA382" s="140">
        <v>0</v>
      </c>
      <c r="JB382" s="140">
        <v>0</v>
      </c>
      <c r="JC382" s="1" t="s">
        <v>427</v>
      </c>
      <c r="JD382" s="1" t="s">
        <v>427</v>
      </c>
      <c r="JE382" s="1" t="s">
        <v>427</v>
      </c>
      <c r="JF382" s="1" t="s">
        <v>426</v>
      </c>
      <c r="JG382" s="1">
        <v>0</v>
      </c>
      <c r="JH382" s="1">
        <v>0</v>
      </c>
      <c r="JI382" s="284"/>
      <c r="JM382" s="261"/>
      <c r="JN382" s="262"/>
      <c r="JO382" s="284"/>
      <c r="JP382" s="284"/>
    </row>
    <row r="383" spans="1:276" x14ac:dyDescent="0.25">
      <c r="A383" s="2">
        <f>IF(OR('Table 1'!$L$2="All Regions",'Table 1'!$L$2=" "), 1,IF('Table 1'!$L$2='DATA TEMPLATE 1617'!L383,1,0))</f>
        <v>1</v>
      </c>
      <c r="B383" s="2">
        <f>IF(OR('Table 1'!$L$3="All Disciplines",'Table 1'!$L$3=" "), 1,IF('Table 1'!$L$3='DATA TEMPLATE 1617'!M383,1,0))</f>
        <v>1</v>
      </c>
      <c r="C383" s="2">
        <f>IF(OR('Table 1'!$L$4="All Organisations",'Table 1'!$L$4=" "), 1,IF('Table 1'!$L$4='DATA TEMPLATE 1617'!N383,1,0))</f>
        <v>1</v>
      </c>
      <c r="D383" s="2">
        <f t="shared" si="15"/>
        <v>3</v>
      </c>
      <c r="E383" s="236">
        <f>IF('Table 2'!$L$2="All Diverse Led",$IZ383,IF('Table 2'!$L$2='DATA TEMPLATE 1617'!JG383,4,0))</f>
        <v>0</v>
      </c>
      <c r="F383" s="236">
        <f>IF('Table 2'!$L$2="All Diverse Led",$IZ383,IF('Table 2'!$L$2='DATA TEMPLATE 1617'!JH383,4,0))</f>
        <v>0</v>
      </c>
      <c r="G383" s="237">
        <f t="shared" si="16"/>
        <v>0</v>
      </c>
      <c r="H383" s="1" t="s">
        <v>471</v>
      </c>
      <c r="I383" s="1">
        <v>0</v>
      </c>
      <c r="J383" s="1" t="b">
        <v>0</v>
      </c>
      <c r="K383" s="284">
        <v>381</v>
      </c>
      <c r="L383" t="s">
        <v>435</v>
      </c>
      <c r="M383" t="s">
        <v>440</v>
      </c>
      <c r="N383" s="323" t="s">
        <v>459</v>
      </c>
      <c r="O383" s="76">
        <v>119793</v>
      </c>
      <c r="P383" s="76">
        <v>68515</v>
      </c>
      <c r="Q383" s="76">
        <v>9463</v>
      </c>
      <c r="R383" s="76">
        <v>3500</v>
      </c>
      <c r="S383" s="76">
        <v>81334</v>
      </c>
      <c r="T383" s="76">
        <v>282605</v>
      </c>
      <c r="U383">
        <v>231025</v>
      </c>
      <c r="V383">
        <v>24639</v>
      </c>
      <c r="W383">
        <v>0</v>
      </c>
      <c r="X383">
        <v>3000</v>
      </c>
      <c r="Y383">
        <v>2690</v>
      </c>
      <c r="AB383">
        <v>10057</v>
      </c>
      <c r="AC383">
        <v>7795</v>
      </c>
      <c r="AD383">
        <v>279206</v>
      </c>
      <c r="AE383" s="1">
        <v>103</v>
      </c>
      <c r="AF383" s="1">
        <v>100</v>
      </c>
      <c r="AG383" s="1">
        <v>6132</v>
      </c>
      <c r="AH383" s="1">
        <v>100</v>
      </c>
      <c r="AI383" s="1">
        <v>0</v>
      </c>
      <c r="AJ383" s="1">
        <v>0</v>
      </c>
      <c r="AK383" s="1">
        <v>0</v>
      </c>
      <c r="AL383" s="1">
        <v>0</v>
      </c>
      <c r="AM383" s="1">
        <v>0</v>
      </c>
      <c r="AN383" s="1">
        <v>0</v>
      </c>
      <c r="AO383" s="1">
        <v>0</v>
      </c>
      <c r="AP383" s="1">
        <v>0</v>
      </c>
      <c r="AQ383" s="1">
        <v>13</v>
      </c>
      <c r="AR383" s="1">
        <v>11</v>
      </c>
      <c r="AS383" s="1">
        <v>706</v>
      </c>
      <c r="AT383" s="1">
        <v>0</v>
      </c>
      <c r="AU383" s="1">
        <v>0</v>
      </c>
      <c r="AV383" s="1">
        <v>0</v>
      </c>
      <c r="AW383" s="1">
        <v>0</v>
      </c>
      <c r="AX383" s="1">
        <v>0</v>
      </c>
      <c r="AY383" s="1">
        <v>0</v>
      </c>
      <c r="AZ383" s="1">
        <v>0</v>
      </c>
      <c r="BA383" s="1">
        <v>0</v>
      </c>
      <c r="BB383" s="1">
        <v>0</v>
      </c>
      <c r="BC383" s="3">
        <v>0</v>
      </c>
      <c r="BD383" s="3">
        <v>0</v>
      </c>
      <c r="BE383" s="3">
        <v>0</v>
      </c>
      <c r="BF383" s="3">
        <v>0</v>
      </c>
      <c r="BG383" s="241">
        <v>13</v>
      </c>
      <c r="BH383" s="242">
        <v>11</v>
      </c>
      <c r="BI383" s="242">
        <v>706</v>
      </c>
      <c r="BJ383" s="243">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s="244">
        <v>0</v>
      </c>
      <c r="CJ383" s="244">
        <v>0</v>
      </c>
      <c r="CK383" s="244">
        <v>0</v>
      </c>
      <c r="CL383" s="244">
        <v>0</v>
      </c>
      <c r="CM383" s="241">
        <v>0</v>
      </c>
      <c r="CN383" s="242">
        <v>0</v>
      </c>
      <c r="CO383" s="242">
        <v>0</v>
      </c>
      <c r="CP383" s="243">
        <v>0</v>
      </c>
      <c r="CQ383" s="1">
        <v>0</v>
      </c>
      <c r="CR383" s="1">
        <v>0</v>
      </c>
      <c r="CS383" s="1">
        <v>0</v>
      </c>
      <c r="CT383" s="1">
        <v>0</v>
      </c>
      <c r="CU383" s="1">
        <v>0</v>
      </c>
      <c r="CV383" s="1">
        <v>0</v>
      </c>
      <c r="CW383" s="1">
        <v>0</v>
      </c>
      <c r="CX383" s="1">
        <v>0</v>
      </c>
      <c r="CY383" s="1">
        <v>0</v>
      </c>
      <c r="CZ383" s="1">
        <v>0</v>
      </c>
      <c r="DA383" s="1">
        <v>0</v>
      </c>
      <c r="DB383" s="1">
        <v>0</v>
      </c>
      <c r="DC383" s="1">
        <v>0</v>
      </c>
      <c r="DD383" s="1">
        <v>0</v>
      </c>
      <c r="DE383" s="1">
        <v>0</v>
      </c>
      <c r="DF383" s="1">
        <v>0</v>
      </c>
      <c r="DG383" s="1">
        <v>0</v>
      </c>
      <c r="DH383" s="1">
        <v>0</v>
      </c>
      <c r="DI383" s="1">
        <v>0</v>
      </c>
      <c r="DJ383" s="1">
        <v>0</v>
      </c>
      <c r="DK383" s="1">
        <v>0</v>
      </c>
      <c r="DL383" s="1">
        <v>0</v>
      </c>
      <c r="DM383" s="1">
        <v>0</v>
      </c>
      <c r="DN383" s="1">
        <v>0</v>
      </c>
      <c r="DO383" s="244">
        <v>0</v>
      </c>
      <c r="DP383" s="244">
        <v>0</v>
      </c>
      <c r="DQ383" s="244">
        <v>0</v>
      </c>
      <c r="DR383" s="244">
        <v>0</v>
      </c>
      <c r="DS383" s="241">
        <v>0</v>
      </c>
      <c r="DT383" s="242">
        <v>0</v>
      </c>
      <c r="DU383" s="242">
        <v>0</v>
      </c>
      <c r="DV383" s="243">
        <v>0</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s="244">
        <v>0</v>
      </c>
      <c r="EV383" s="244">
        <v>0</v>
      </c>
      <c r="EW383" s="244">
        <v>0</v>
      </c>
      <c r="EX383" s="244">
        <v>0</v>
      </c>
      <c r="EY383" s="241">
        <v>0</v>
      </c>
      <c r="EZ383" s="242">
        <v>0</v>
      </c>
      <c r="FA383" s="242">
        <v>0</v>
      </c>
      <c r="FB383" s="243">
        <v>0</v>
      </c>
      <c r="FC383">
        <v>0</v>
      </c>
      <c r="FD383">
        <v>0</v>
      </c>
      <c r="FE383">
        <v>0</v>
      </c>
      <c r="FF383">
        <v>0</v>
      </c>
      <c r="FG383">
        <v>0</v>
      </c>
      <c r="FH383">
        <v>0</v>
      </c>
      <c r="FI383">
        <v>0</v>
      </c>
      <c r="FJ383">
        <v>0</v>
      </c>
      <c r="FK383">
        <v>34</v>
      </c>
      <c r="FL383">
        <v>1988</v>
      </c>
      <c r="FM383">
        <v>0</v>
      </c>
      <c r="FN383">
        <v>0</v>
      </c>
      <c r="FO383">
        <v>0</v>
      </c>
      <c r="FP383">
        <v>0</v>
      </c>
      <c r="FQ383">
        <v>0</v>
      </c>
      <c r="FR383">
        <v>0</v>
      </c>
      <c r="FS383">
        <v>0</v>
      </c>
      <c r="FT383">
        <v>0</v>
      </c>
      <c r="FU383">
        <v>14</v>
      </c>
      <c r="FV383">
        <v>579</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0</v>
      </c>
      <c r="HL383">
        <v>4</v>
      </c>
      <c r="HM383">
        <v>2</v>
      </c>
      <c r="HN383">
        <v>0</v>
      </c>
      <c r="HO383">
        <v>0</v>
      </c>
      <c r="HP383">
        <v>0</v>
      </c>
      <c r="HQ383" s="139">
        <v>1</v>
      </c>
      <c r="HR383" s="140">
        <v>1</v>
      </c>
      <c r="HS383" s="140">
        <v>0</v>
      </c>
      <c r="HT383" s="140">
        <v>0</v>
      </c>
      <c r="HU383" s="140">
        <v>0</v>
      </c>
      <c r="HV383" s="139">
        <v>0</v>
      </c>
      <c r="HW383" s="140">
        <v>0</v>
      </c>
      <c r="HX383" s="140">
        <v>0</v>
      </c>
      <c r="HY383" s="140">
        <v>0</v>
      </c>
      <c r="HZ383" s="140">
        <v>0</v>
      </c>
      <c r="IA383" s="139">
        <v>0</v>
      </c>
      <c r="IB383" s="140">
        <v>0</v>
      </c>
      <c r="IC383" s="140">
        <v>0</v>
      </c>
      <c r="ID383" s="140">
        <v>0</v>
      </c>
      <c r="IE383" s="140">
        <v>0</v>
      </c>
      <c r="IF383" s="139">
        <v>5</v>
      </c>
      <c r="IG383" s="140">
        <v>3</v>
      </c>
      <c r="IH383" s="140">
        <v>0</v>
      </c>
      <c r="II383" s="140">
        <v>0</v>
      </c>
      <c r="IJ383" s="140">
        <v>0</v>
      </c>
      <c r="IK383" s="140">
        <v>0</v>
      </c>
      <c r="IL383" s="140">
        <v>0</v>
      </c>
      <c r="IM383" s="140">
        <v>0</v>
      </c>
      <c r="IN383" s="139">
        <v>0</v>
      </c>
      <c r="IO383" s="140">
        <v>0</v>
      </c>
      <c r="IP383" s="140">
        <v>0</v>
      </c>
      <c r="IQ383" s="140">
        <v>0</v>
      </c>
      <c r="IR383" s="141">
        <v>0</v>
      </c>
      <c r="IS383" s="139">
        <v>1</v>
      </c>
      <c r="IT383" s="141">
        <v>0</v>
      </c>
      <c r="IU383" s="141">
        <v>6</v>
      </c>
      <c r="IV383" s="141">
        <v>2</v>
      </c>
      <c r="IW383" s="180">
        <v>8</v>
      </c>
      <c r="IX383" s="182">
        <v>0</v>
      </c>
      <c r="IY383" s="182">
        <v>0.125</v>
      </c>
      <c r="IZ383" s="183">
        <v>0</v>
      </c>
      <c r="JA383" s="140">
        <v>0</v>
      </c>
      <c r="JB383" s="140">
        <v>0</v>
      </c>
      <c r="JC383" s="1" t="s">
        <v>427</v>
      </c>
      <c r="JD383" s="1" t="s">
        <v>427</v>
      </c>
      <c r="JE383" s="1" t="s">
        <v>427</v>
      </c>
      <c r="JF383" s="1" t="s">
        <v>427</v>
      </c>
      <c r="JG383" s="1">
        <v>0</v>
      </c>
      <c r="JH383" s="1">
        <v>0</v>
      </c>
      <c r="JI383" s="284"/>
      <c r="JM383" s="261"/>
      <c r="JN383" s="262"/>
      <c r="JO383" s="284"/>
      <c r="JP383" s="284"/>
    </row>
    <row r="384" spans="1:276" x14ac:dyDescent="0.25">
      <c r="A384" s="2">
        <f>IF(OR('Table 1'!$L$2="All Regions",'Table 1'!$L$2=" "), 1,IF('Table 1'!$L$2='DATA TEMPLATE 1617'!L384,1,0))</f>
        <v>1</v>
      </c>
      <c r="B384" s="2">
        <f>IF(OR('Table 1'!$L$3="All Disciplines",'Table 1'!$L$3=" "), 1,IF('Table 1'!$L$3='DATA TEMPLATE 1617'!M384,1,0))</f>
        <v>1</v>
      </c>
      <c r="C384" s="2">
        <f>IF(OR('Table 1'!$L$4="All Organisations",'Table 1'!$L$4=" "), 1,IF('Table 1'!$L$4='DATA TEMPLATE 1617'!N384,1,0))</f>
        <v>1</v>
      </c>
      <c r="D384" s="2">
        <f t="shared" si="15"/>
        <v>3</v>
      </c>
      <c r="E384" s="236">
        <f>IF('Table 2'!$L$2="All Diverse Led",$IZ384,IF('Table 2'!$L$2='DATA TEMPLATE 1617'!JG384,4,0))</f>
        <v>0</v>
      </c>
      <c r="F384" s="236">
        <f>IF('Table 2'!$L$2="All Diverse Led",$IZ384,IF('Table 2'!$L$2='DATA TEMPLATE 1617'!JH384,4,0))</f>
        <v>0</v>
      </c>
      <c r="G384" s="237">
        <f t="shared" si="16"/>
        <v>0</v>
      </c>
      <c r="H384" s="1" t="s">
        <v>471</v>
      </c>
      <c r="I384" s="1">
        <v>0</v>
      </c>
      <c r="J384" s="1" t="b">
        <v>0</v>
      </c>
      <c r="K384" s="284">
        <v>382</v>
      </c>
      <c r="L384" t="s">
        <v>435</v>
      </c>
      <c r="M384" t="s">
        <v>437</v>
      </c>
      <c r="N384" s="323" t="s">
        <v>460</v>
      </c>
      <c r="O384" s="76">
        <v>1882514</v>
      </c>
      <c r="P384" s="76">
        <v>1033565</v>
      </c>
      <c r="Q384" s="76">
        <v>147204</v>
      </c>
      <c r="R384" s="76">
        <v>162620</v>
      </c>
      <c r="S384" s="76">
        <v>30877</v>
      </c>
      <c r="T384" s="76">
        <v>3256780</v>
      </c>
      <c r="U384">
        <v>2368347</v>
      </c>
      <c r="V384">
        <v>220798</v>
      </c>
      <c r="W384">
        <v>276447</v>
      </c>
      <c r="X384">
        <v>51482</v>
      </c>
      <c r="Y384">
        <v>19408</v>
      </c>
      <c r="AB384">
        <v>294193</v>
      </c>
      <c r="AC384">
        <v>265406</v>
      </c>
      <c r="AD384">
        <v>3496081</v>
      </c>
      <c r="AE384" s="1">
        <v>49</v>
      </c>
      <c r="AF384" s="1">
        <v>360</v>
      </c>
      <c r="AG384" s="1">
        <v>119450</v>
      </c>
      <c r="AH384" s="1">
        <v>0</v>
      </c>
      <c r="AI384" s="1">
        <v>0</v>
      </c>
      <c r="AJ384" s="1">
        <v>0</v>
      </c>
      <c r="AK384" s="1">
        <v>0</v>
      </c>
      <c r="AL384" s="1">
        <v>0</v>
      </c>
      <c r="AM384" s="1">
        <v>0</v>
      </c>
      <c r="AN384" s="1">
        <v>0</v>
      </c>
      <c r="AO384" s="1">
        <v>0</v>
      </c>
      <c r="AP384" s="1">
        <v>0</v>
      </c>
      <c r="AQ384" s="1">
        <v>11</v>
      </c>
      <c r="AR384" s="1">
        <v>148</v>
      </c>
      <c r="AS384" s="1">
        <v>50956</v>
      </c>
      <c r="AT384" s="1">
        <v>0</v>
      </c>
      <c r="AU384" s="1">
        <v>0</v>
      </c>
      <c r="AV384" s="1">
        <v>0</v>
      </c>
      <c r="AW384" s="1">
        <v>0</v>
      </c>
      <c r="AX384" s="1">
        <v>0</v>
      </c>
      <c r="AY384" s="1">
        <v>0</v>
      </c>
      <c r="AZ384" s="1">
        <v>0</v>
      </c>
      <c r="BA384" s="1">
        <v>0</v>
      </c>
      <c r="BB384" s="1">
        <v>0</v>
      </c>
      <c r="BC384" s="3">
        <v>0</v>
      </c>
      <c r="BD384" s="3">
        <v>0</v>
      </c>
      <c r="BE384" s="3">
        <v>0</v>
      </c>
      <c r="BF384" s="3">
        <v>0</v>
      </c>
      <c r="BG384" s="241">
        <v>11</v>
      </c>
      <c r="BH384" s="242">
        <v>148</v>
      </c>
      <c r="BI384" s="242">
        <v>50956</v>
      </c>
      <c r="BJ384" s="243">
        <v>0</v>
      </c>
      <c r="BK384">
        <v>14</v>
      </c>
      <c r="BL384">
        <v>305</v>
      </c>
      <c r="BM384">
        <v>0</v>
      </c>
      <c r="BN384">
        <v>37500</v>
      </c>
      <c r="BO384">
        <v>0</v>
      </c>
      <c r="BP384">
        <v>0</v>
      </c>
      <c r="BQ384">
        <v>0</v>
      </c>
      <c r="BR384">
        <v>0</v>
      </c>
      <c r="BS384">
        <v>0</v>
      </c>
      <c r="BT384">
        <v>0</v>
      </c>
      <c r="BU384">
        <v>0</v>
      </c>
      <c r="BV384">
        <v>0</v>
      </c>
      <c r="BW384">
        <v>1</v>
      </c>
      <c r="BX384">
        <v>42</v>
      </c>
      <c r="BY384">
        <v>0</v>
      </c>
      <c r="BZ384">
        <v>9527</v>
      </c>
      <c r="CA384">
        <v>0</v>
      </c>
      <c r="CB384">
        <v>0</v>
      </c>
      <c r="CC384">
        <v>0</v>
      </c>
      <c r="CD384">
        <v>0</v>
      </c>
      <c r="CE384">
        <v>0</v>
      </c>
      <c r="CF384">
        <v>0</v>
      </c>
      <c r="CG384">
        <v>0</v>
      </c>
      <c r="CH384">
        <v>0</v>
      </c>
      <c r="CI384" s="244">
        <v>0</v>
      </c>
      <c r="CJ384" s="244">
        <v>0</v>
      </c>
      <c r="CK384" s="244">
        <v>0</v>
      </c>
      <c r="CL384" s="244">
        <v>0</v>
      </c>
      <c r="CM384" s="241">
        <v>1</v>
      </c>
      <c r="CN384" s="242">
        <v>42</v>
      </c>
      <c r="CO384" s="242">
        <v>0</v>
      </c>
      <c r="CP384" s="243">
        <v>9527</v>
      </c>
      <c r="CQ384" s="1">
        <v>0</v>
      </c>
      <c r="CR384" s="1">
        <v>0</v>
      </c>
      <c r="CS384" s="1">
        <v>0</v>
      </c>
      <c r="CT384" s="1">
        <v>0</v>
      </c>
      <c r="CU384" s="1">
        <v>0</v>
      </c>
      <c r="CV384" s="1">
        <v>0</v>
      </c>
      <c r="CW384" s="1">
        <v>0</v>
      </c>
      <c r="CX384" s="1">
        <v>0</v>
      </c>
      <c r="CY384" s="1">
        <v>0</v>
      </c>
      <c r="CZ384" s="1">
        <v>0</v>
      </c>
      <c r="DA384" s="1">
        <v>0</v>
      </c>
      <c r="DB384" s="1">
        <v>0</v>
      </c>
      <c r="DC384" s="1">
        <v>0</v>
      </c>
      <c r="DD384" s="1">
        <v>0</v>
      </c>
      <c r="DE384" s="1">
        <v>0</v>
      </c>
      <c r="DF384" s="1">
        <v>0</v>
      </c>
      <c r="DG384" s="1">
        <v>0</v>
      </c>
      <c r="DH384" s="1">
        <v>0</v>
      </c>
      <c r="DI384" s="1">
        <v>0</v>
      </c>
      <c r="DJ384" s="1">
        <v>0</v>
      </c>
      <c r="DK384" s="1">
        <v>0</v>
      </c>
      <c r="DL384" s="1">
        <v>0</v>
      </c>
      <c r="DM384" s="1">
        <v>0</v>
      </c>
      <c r="DN384" s="1">
        <v>0</v>
      </c>
      <c r="DO384" s="244">
        <v>0</v>
      </c>
      <c r="DP384" s="244">
        <v>0</v>
      </c>
      <c r="DQ384" s="244">
        <v>0</v>
      </c>
      <c r="DR384" s="244">
        <v>0</v>
      </c>
      <c r="DS384" s="241">
        <v>0</v>
      </c>
      <c r="DT384" s="242">
        <v>0</v>
      </c>
      <c r="DU384" s="242">
        <v>0</v>
      </c>
      <c r="DV384" s="243">
        <v>0</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s="244">
        <v>0</v>
      </c>
      <c r="EV384" s="244">
        <v>0</v>
      </c>
      <c r="EW384" s="244">
        <v>0</v>
      </c>
      <c r="EX384" s="244">
        <v>0</v>
      </c>
      <c r="EY384" s="241">
        <v>0</v>
      </c>
      <c r="EZ384" s="242">
        <v>0</v>
      </c>
      <c r="FA384" s="242">
        <v>0</v>
      </c>
      <c r="FB384" s="243">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0</v>
      </c>
      <c r="HL384">
        <v>7</v>
      </c>
      <c r="HM384">
        <v>7</v>
      </c>
      <c r="HN384">
        <v>0</v>
      </c>
      <c r="HO384">
        <v>0</v>
      </c>
      <c r="HP384">
        <v>0</v>
      </c>
      <c r="HQ384" s="139">
        <v>2</v>
      </c>
      <c r="HR384" s="140">
        <v>1</v>
      </c>
      <c r="HS384" s="140">
        <v>0</v>
      </c>
      <c r="HT384" s="140">
        <v>0</v>
      </c>
      <c r="HU384" s="140">
        <v>0</v>
      </c>
      <c r="HV384" s="139">
        <v>0</v>
      </c>
      <c r="HW384" s="140">
        <v>1</v>
      </c>
      <c r="HX384" s="140">
        <v>0</v>
      </c>
      <c r="HY384" s="140">
        <v>0</v>
      </c>
      <c r="HZ384" s="140">
        <v>0</v>
      </c>
      <c r="IA384" s="139">
        <v>0</v>
      </c>
      <c r="IB384" s="140">
        <v>0</v>
      </c>
      <c r="IC384" s="140">
        <v>0</v>
      </c>
      <c r="ID384" s="140">
        <v>0</v>
      </c>
      <c r="IE384" s="140">
        <v>0</v>
      </c>
      <c r="IF384" s="139">
        <v>9</v>
      </c>
      <c r="IG384" s="140">
        <v>9</v>
      </c>
      <c r="IH384" s="140">
        <v>0</v>
      </c>
      <c r="II384" s="140">
        <v>0</v>
      </c>
      <c r="IJ384" s="140">
        <v>0</v>
      </c>
      <c r="IK384" s="140">
        <v>0</v>
      </c>
      <c r="IL384" s="140">
        <v>0</v>
      </c>
      <c r="IM384" s="140">
        <v>0</v>
      </c>
      <c r="IN384" s="139">
        <v>0</v>
      </c>
      <c r="IO384" s="140">
        <v>1</v>
      </c>
      <c r="IP384" s="140">
        <v>0</v>
      </c>
      <c r="IQ384" s="140">
        <v>0</v>
      </c>
      <c r="IR384" s="141">
        <v>1</v>
      </c>
      <c r="IS384" s="139">
        <v>0</v>
      </c>
      <c r="IT384" s="141">
        <v>2</v>
      </c>
      <c r="IU384" s="141">
        <v>14</v>
      </c>
      <c r="IV384" s="141">
        <v>4</v>
      </c>
      <c r="IW384" s="180">
        <v>18</v>
      </c>
      <c r="IX384" s="182">
        <v>0.1111111111111111</v>
      </c>
      <c r="IY384" s="182">
        <v>5.5555555555555552E-2</v>
      </c>
      <c r="IZ384" s="183">
        <v>0</v>
      </c>
      <c r="JA384" s="140">
        <v>0</v>
      </c>
      <c r="JB384" s="140">
        <v>0</v>
      </c>
      <c r="JC384" s="1" t="s">
        <v>427</v>
      </c>
      <c r="JD384" s="1" t="s">
        <v>427</v>
      </c>
      <c r="JE384" s="1" t="s">
        <v>427</v>
      </c>
      <c r="JF384" s="1" t="s">
        <v>427</v>
      </c>
      <c r="JG384" s="1">
        <v>0</v>
      </c>
      <c r="JH384" s="1">
        <v>0</v>
      </c>
      <c r="JI384" s="284"/>
      <c r="JM384" s="261"/>
      <c r="JN384" s="262"/>
      <c r="JO384" s="284"/>
      <c r="JP384" s="284"/>
    </row>
    <row r="385" spans="1:276" x14ac:dyDescent="0.25">
      <c r="A385" s="2">
        <f>IF(OR('Table 1'!$L$2="All Regions",'Table 1'!$L$2=" "), 1,IF('Table 1'!$L$2='DATA TEMPLATE 1617'!L385,1,0))</f>
        <v>1</v>
      </c>
      <c r="B385" s="2">
        <f>IF(OR('Table 1'!$L$3="All Disciplines",'Table 1'!$L$3=" "), 1,IF('Table 1'!$L$3='DATA TEMPLATE 1617'!M385,1,0))</f>
        <v>1</v>
      </c>
      <c r="C385" s="2">
        <f>IF(OR('Table 1'!$L$4="All Organisations",'Table 1'!$L$4=" "), 1,IF('Table 1'!$L$4='DATA TEMPLATE 1617'!N385,1,0))</f>
        <v>1</v>
      </c>
      <c r="D385" s="2">
        <f t="shared" si="15"/>
        <v>3</v>
      </c>
      <c r="E385" s="236">
        <f>IF('Table 2'!$L$2="All Diverse Led",$IZ385,IF('Table 2'!$L$2='DATA TEMPLATE 1617'!JG385,4,0))</f>
        <v>0</v>
      </c>
      <c r="F385" s="236">
        <f>IF('Table 2'!$L$2="All Diverse Led",$IZ385,IF('Table 2'!$L$2='DATA TEMPLATE 1617'!JH385,4,0))</f>
        <v>0</v>
      </c>
      <c r="G385" s="237">
        <f t="shared" si="16"/>
        <v>0</v>
      </c>
      <c r="H385" s="1" t="s">
        <v>471</v>
      </c>
      <c r="I385" s="1">
        <v>0</v>
      </c>
      <c r="J385" s="1" t="b">
        <v>0</v>
      </c>
      <c r="K385" s="284">
        <v>383</v>
      </c>
      <c r="L385" t="s">
        <v>435</v>
      </c>
      <c r="M385" t="s">
        <v>437</v>
      </c>
      <c r="N385" s="323" t="s">
        <v>460</v>
      </c>
      <c r="O385" s="76">
        <v>84434602</v>
      </c>
      <c r="P385" s="76">
        <v>15750237</v>
      </c>
      <c r="Q385" s="76">
        <v>3677187</v>
      </c>
      <c r="R385" s="76">
        <v>0</v>
      </c>
      <c r="S385" s="76">
        <v>0</v>
      </c>
      <c r="T385" s="76">
        <v>103862026</v>
      </c>
      <c r="U385">
        <v>42691521</v>
      </c>
      <c r="V385">
        <v>5762864</v>
      </c>
      <c r="W385">
        <v>2906680</v>
      </c>
      <c r="X385">
        <v>39321966</v>
      </c>
      <c r="Y385">
        <v>100828</v>
      </c>
      <c r="AB385">
        <v>7670870</v>
      </c>
      <c r="AC385">
        <v>103760</v>
      </c>
      <c r="AD385">
        <v>98558489</v>
      </c>
      <c r="AE385" s="1">
        <v>1538</v>
      </c>
      <c r="AF385" s="1">
        <v>1538</v>
      </c>
      <c r="AG385" s="1">
        <v>1120965</v>
      </c>
      <c r="AH385" s="1">
        <v>26023</v>
      </c>
      <c r="AI385" s="1">
        <v>29</v>
      </c>
      <c r="AJ385" s="1">
        <v>29</v>
      </c>
      <c r="AK385" s="1">
        <v>16440</v>
      </c>
      <c r="AL385" s="1">
        <v>0</v>
      </c>
      <c r="AM385" s="1">
        <v>33</v>
      </c>
      <c r="AN385" s="1">
        <v>33</v>
      </c>
      <c r="AO385" s="1">
        <v>24774</v>
      </c>
      <c r="AP385" s="1">
        <v>0</v>
      </c>
      <c r="AQ385" s="1">
        <v>28</v>
      </c>
      <c r="AR385" s="1">
        <v>1538</v>
      </c>
      <c r="AS385" s="1">
        <v>111384</v>
      </c>
      <c r="AT385" s="1">
        <v>0</v>
      </c>
      <c r="AU385" s="1">
        <v>2</v>
      </c>
      <c r="AV385" s="1">
        <v>29</v>
      </c>
      <c r="AW385" s="1">
        <v>1004</v>
      </c>
      <c r="AX385" s="1">
        <v>0</v>
      </c>
      <c r="AY385" s="1">
        <v>0</v>
      </c>
      <c r="AZ385" s="1">
        <v>0</v>
      </c>
      <c r="BA385" s="1">
        <v>0</v>
      </c>
      <c r="BB385" s="1">
        <v>0</v>
      </c>
      <c r="BC385" s="3">
        <v>62</v>
      </c>
      <c r="BD385" s="3">
        <v>62</v>
      </c>
      <c r="BE385" s="3">
        <v>41214</v>
      </c>
      <c r="BF385" s="3">
        <v>0</v>
      </c>
      <c r="BG385" s="241">
        <v>30</v>
      </c>
      <c r="BH385" s="242">
        <v>1567</v>
      </c>
      <c r="BI385" s="242">
        <v>112388</v>
      </c>
      <c r="BJ385" s="243">
        <v>0</v>
      </c>
      <c r="BK385">
        <v>5</v>
      </c>
      <c r="BL385">
        <v>503</v>
      </c>
      <c r="BM385">
        <v>5886</v>
      </c>
      <c r="BN385">
        <v>79192</v>
      </c>
      <c r="BO385">
        <v>0</v>
      </c>
      <c r="BP385">
        <v>0</v>
      </c>
      <c r="BQ385">
        <v>0</v>
      </c>
      <c r="BR385">
        <v>0</v>
      </c>
      <c r="BS385">
        <v>0</v>
      </c>
      <c r="BT385">
        <v>0</v>
      </c>
      <c r="BU385">
        <v>0</v>
      </c>
      <c r="BV385">
        <v>0</v>
      </c>
      <c r="BW385">
        <v>3</v>
      </c>
      <c r="BX385">
        <v>298</v>
      </c>
      <c r="BY385">
        <v>920</v>
      </c>
      <c r="BZ385">
        <v>16671</v>
      </c>
      <c r="CA385">
        <v>0</v>
      </c>
      <c r="CB385">
        <v>0</v>
      </c>
      <c r="CC385">
        <v>0</v>
      </c>
      <c r="CD385">
        <v>0</v>
      </c>
      <c r="CE385">
        <v>0</v>
      </c>
      <c r="CF385">
        <v>0</v>
      </c>
      <c r="CG385">
        <v>0</v>
      </c>
      <c r="CH385">
        <v>0</v>
      </c>
      <c r="CI385" s="244">
        <v>0</v>
      </c>
      <c r="CJ385" s="244">
        <v>0</v>
      </c>
      <c r="CK385" s="244">
        <v>0</v>
      </c>
      <c r="CL385" s="244">
        <v>0</v>
      </c>
      <c r="CM385" s="241">
        <v>3</v>
      </c>
      <c r="CN385" s="242">
        <v>298</v>
      </c>
      <c r="CO385" s="242">
        <v>920</v>
      </c>
      <c r="CP385" s="243">
        <v>16671</v>
      </c>
      <c r="CQ385" s="1">
        <v>4</v>
      </c>
      <c r="CR385" s="1">
        <v>3978</v>
      </c>
      <c r="CS385" s="1">
        <v>132044</v>
      </c>
      <c r="CT385" s="1">
        <v>66841</v>
      </c>
      <c r="CU385" s="1">
        <v>4</v>
      </c>
      <c r="CV385" s="1">
        <v>492</v>
      </c>
      <c r="CW385" s="1">
        <v>16320</v>
      </c>
      <c r="CX385" s="1">
        <v>8261</v>
      </c>
      <c r="CY385" s="1">
        <v>4</v>
      </c>
      <c r="CZ385" s="1">
        <v>757</v>
      </c>
      <c r="DA385" s="1">
        <v>31344</v>
      </c>
      <c r="DB385" s="1">
        <v>0</v>
      </c>
      <c r="DC385" s="1">
        <v>4</v>
      </c>
      <c r="DD385" s="1">
        <v>1803</v>
      </c>
      <c r="DE385" s="1">
        <v>0</v>
      </c>
      <c r="DF385" s="1">
        <v>66841</v>
      </c>
      <c r="DG385" s="1">
        <v>4</v>
      </c>
      <c r="DH385" s="1">
        <v>223</v>
      </c>
      <c r="DI385" s="1">
        <v>0</v>
      </c>
      <c r="DJ385" s="1">
        <v>8261</v>
      </c>
      <c r="DK385" s="1">
        <v>0</v>
      </c>
      <c r="DL385" s="1">
        <v>0</v>
      </c>
      <c r="DM385" s="1">
        <v>0</v>
      </c>
      <c r="DN385" s="1">
        <v>0</v>
      </c>
      <c r="DO385" s="244">
        <v>8</v>
      </c>
      <c r="DP385" s="244">
        <v>1249</v>
      </c>
      <c r="DQ385" s="244">
        <v>47664</v>
      </c>
      <c r="DR385" s="244">
        <v>8261</v>
      </c>
      <c r="DS385" s="241">
        <v>8</v>
      </c>
      <c r="DT385" s="242">
        <v>2026</v>
      </c>
      <c r="DU385" s="242">
        <v>0</v>
      </c>
      <c r="DV385" s="243">
        <v>75102</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s="244">
        <v>0</v>
      </c>
      <c r="EV385" s="244">
        <v>0</v>
      </c>
      <c r="EW385" s="244">
        <v>0</v>
      </c>
      <c r="EX385" s="244">
        <v>0</v>
      </c>
      <c r="EY385" s="241">
        <v>0</v>
      </c>
      <c r="EZ385" s="242">
        <v>0</v>
      </c>
      <c r="FA385" s="242">
        <v>0</v>
      </c>
      <c r="FB385" s="243">
        <v>0</v>
      </c>
      <c r="FC385">
        <v>1</v>
      </c>
      <c r="FD385">
        <v>0</v>
      </c>
      <c r="FE385">
        <v>1470000</v>
      </c>
      <c r="FF385">
        <v>0</v>
      </c>
      <c r="FG385">
        <v>0</v>
      </c>
      <c r="FH385">
        <v>0</v>
      </c>
      <c r="FI385">
        <v>2</v>
      </c>
      <c r="FJ385">
        <v>442000</v>
      </c>
      <c r="FK385">
        <v>1</v>
      </c>
      <c r="FL385">
        <v>49658</v>
      </c>
      <c r="FM385">
        <v>1</v>
      </c>
      <c r="FN385">
        <v>0</v>
      </c>
      <c r="FO385">
        <v>230000</v>
      </c>
      <c r="FP385">
        <v>0</v>
      </c>
      <c r="FQ385">
        <v>0</v>
      </c>
      <c r="FR385">
        <v>0</v>
      </c>
      <c r="FS385">
        <v>0</v>
      </c>
      <c r="FT385">
        <v>0</v>
      </c>
      <c r="FU385">
        <v>0</v>
      </c>
      <c r="FV385">
        <v>0</v>
      </c>
      <c r="FW385">
        <v>12</v>
      </c>
      <c r="FX385">
        <v>8500</v>
      </c>
      <c r="FY385">
        <v>6364</v>
      </c>
      <c r="FZ385">
        <v>0</v>
      </c>
      <c r="GA385">
        <v>6544</v>
      </c>
      <c r="GB385">
        <v>0</v>
      </c>
      <c r="GC385">
        <v>44</v>
      </c>
      <c r="GD385">
        <v>0</v>
      </c>
      <c r="GE385">
        <v>4689</v>
      </c>
      <c r="GF385">
        <v>0</v>
      </c>
      <c r="GG385">
        <v>5689</v>
      </c>
      <c r="GH385">
        <v>0</v>
      </c>
      <c r="GI385">
        <v>0</v>
      </c>
      <c r="GJ385">
        <v>0</v>
      </c>
      <c r="GK385">
        <v>34</v>
      </c>
      <c r="GL385">
        <v>69</v>
      </c>
      <c r="GM385">
        <v>31</v>
      </c>
      <c r="GN385">
        <v>287750</v>
      </c>
      <c r="GO385">
        <v>41</v>
      </c>
      <c r="GP385">
        <v>287750</v>
      </c>
      <c r="GQ385">
        <v>8</v>
      </c>
      <c r="GR385">
        <v>16000</v>
      </c>
      <c r="GS385">
        <v>105228</v>
      </c>
      <c r="GT385">
        <v>221329</v>
      </c>
      <c r="GU385">
        <v>6519</v>
      </c>
      <c r="GV385">
        <v>6919</v>
      </c>
      <c r="GW385">
        <v>19</v>
      </c>
      <c r="GX385">
        <v>29486</v>
      </c>
      <c r="GY385">
        <v>0</v>
      </c>
      <c r="GZ385">
        <v>0</v>
      </c>
      <c r="HA385">
        <v>4</v>
      </c>
      <c r="HB385">
        <v>1397</v>
      </c>
      <c r="HC385">
        <v>12</v>
      </c>
      <c r="HD385">
        <v>8</v>
      </c>
      <c r="HE385">
        <v>0</v>
      </c>
      <c r="HF385">
        <v>0</v>
      </c>
      <c r="HG385">
        <v>31</v>
      </c>
      <c r="HH385">
        <v>16</v>
      </c>
      <c r="HI385">
        <v>19</v>
      </c>
      <c r="HJ385">
        <v>0</v>
      </c>
      <c r="HK385">
        <v>0</v>
      </c>
      <c r="HL385">
        <v>11</v>
      </c>
      <c r="HM385">
        <v>13</v>
      </c>
      <c r="HN385">
        <v>0</v>
      </c>
      <c r="HO385">
        <v>1</v>
      </c>
      <c r="HP385">
        <v>0</v>
      </c>
      <c r="HQ385" s="139">
        <v>23</v>
      </c>
      <c r="HR385" s="140">
        <v>29</v>
      </c>
      <c r="HS385" s="140">
        <v>0</v>
      </c>
      <c r="HT385" s="140">
        <v>0</v>
      </c>
      <c r="HU385" s="140">
        <v>0</v>
      </c>
      <c r="HV385" s="139">
        <v>1</v>
      </c>
      <c r="HW385" s="140">
        <v>0</v>
      </c>
      <c r="HX385" s="140">
        <v>0</v>
      </c>
      <c r="HY385" s="140">
        <v>0</v>
      </c>
      <c r="HZ385" s="140">
        <v>0</v>
      </c>
      <c r="IA385" s="139">
        <v>0</v>
      </c>
      <c r="IB385" s="140">
        <v>0</v>
      </c>
      <c r="IC385" s="140">
        <v>0</v>
      </c>
      <c r="ID385" s="140">
        <v>0</v>
      </c>
      <c r="IE385" s="140">
        <v>0</v>
      </c>
      <c r="IF385" s="139">
        <v>35</v>
      </c>
      <c r="IG385" s="140">
        <v>42</v>
      </c>
      <c r="IH385" s="140">
        <v>0</v>
      </c>
      <c r="II385" s="140">
        <v>1</v>
      </c>
      <c r="IJ385" s="140">
        <v>0</v>
      </c>
      <c r="IK385" s="140">
        <v>4</v>
      </c>
      <c r="IL385" s="140">
        <v>0</v>
      </c>
      <c r="IM385" s="140">
        <v>0</v>
      </c>
      <c r="IN385" s="139">
        <v>4</v>
      </c>
      <c r="IO385" s="140">
        <v>1</v>
      </c>
      <c r="IP385" s="140">
        <v>0</v>
      </c>
      <c r="IQ385" s="140">
        <v>0</v>
      </c>
      <c r="IR385" s="141">
        <v>1</v>
      </c>
      <c r="IS385" s="139">
        <v>0</v>
      </c>
      <c r="IT385" s="141">
        <v>3</v>
      </c>
      <c r="IU385" s="141">
        <v>25</v>
      </c>
      <c r="IV385" s="141">
        <v>53</v>
      </c>
      <c r="IW385" s="180">
        <v>78</v>
      </c>
      <c r="IX385" s="182">
        <v>8.9743589743589744E-2</v>
      </c>
      <c r="IY385" s="182">
        <v>1.282051282051282E-2</v>
      </c>
      <c r="IZ385" s="183">
        <v>0</v>
      </c>
      <c r="JA385" s="140">
        <v>0</v>
      </c>
      <c r="JB385" s="140">
        <v>0</v>
      </c>
      <c r="JC385" s="1" t="s">
        <v>427</v>
      </c>
      <c r="JD385" s="1" t="s">
        <v>427</v>
      </c>
      <c r="JE385" s="1" t="s">
        <v>427</v>
      </c>
      <c r="JF385" s="1" t="s">
        <v>427</v>
      </c>
      <c r="JG385" s="1">
        <v>0</v>
      </c>
      <c r="JH385" s="1">
        <v>0</v>
      </c>
      <c r="JI385" s="284"/>
      <c r="JM385" s="261"/>
      <c r="JN385" s="262"/>
      <c r="JO385" s="284"/>
      <c r="JP385" s="284"/>
    </row>
    <row r="386" spans="1:276" x14ac:dyDescent="0.25">
      <c r="A386" s="2">
        <f>IF(OR('Table 1'!$L$2="All Regions",'Table 1'!$L$2=" "), 1,IF('Table 1'!$L$2='DATA TEMPLATE 1617'!L386,1,0))</f>
        <v>1</v>
      </c>
      <c r="B386" s="2">
        <f>IF(OR('Table 1'!$L$3="All Disciplines",'Table 1'!$L$3=" "), 1,IF('Table 1'!$L$3='DATA TEMPLATE 1617'!M386,1,0))</f>
        <v>1</v>
      </c>
      <c r="C386" s="2">
        <f>IF(OR('Table 1'!$L$4="All Organisations",'Table 1'!$L$4=" "), 1,IF('Table 1'!$L$4='DATA TEMPLATE 1617'!N386,1,0))</f>
        <v>1</v>
      </c>
      <c r="D386" s="2">
        <f t="shared" si="15"/>
        <v>3</v>
      </c>
      <c r="E386" s="236">
        <f>IF('Table 2'!$L$2="All Diverse Led",$IZ386,IF('Table 2'!$L$2='DATA TEMPLATE 1617'!JG386,4,0))</f>
        <v>0</v>
      </c>
      <c r="F386" s="236">
        <f>IF('Table 2'!$L$2="All Diverse Led",$IZ386,IF('Table 2'!$L$2='DATA TEMPLATE 1617'!JH386,4,0))</f>
        <v>0</v>
      </c>
      <c r="G386" s="237">
        <f t="shared" si="16"/>
        <v>0</v>
      </c>
      <c r="H386" s="1" t="s">
        <v>471</v>
      </c>
      <c r="I386" s="1">
        <v>0</v>
      </c>
      <c r="J386" s="1" t="b">
        <v>0</v>
      </c>
      <c r="K386" s="284">
        <v>384</v>
      </c>
      <c r="L386" t="s">
        <v>435</v>
      </c>
      <c r="M386" t="s">
        <v>437</v>
      </c>
      <c r="N386" s="323" t="s">
        <v>458</v>
      </c>
      <c r="O386" s="76">
        <v>56777</v>
      </c>
      <c r="P386" s="76">
        <v>71383</v>
      </c>
      <c r="Q386" s="76">
        <v>9972</v>
      </c>
      <c r="R386" s="76">
        <v>0</v>
      </c>
      <c r="S386" s="76">
        <v>57060</v>
      </c>
      <c r="T386" s="76">
        <v>195192</v>
      </c>
      <c r="U386">
        <v>20631</v>
      </c>
      <c r="V386">
        <v>552</v>
      </c>
      <c r="W386">
        <v>3930</v>
      </c>
      <c r="X386">
        <v>0</v>
      </c>
      <c r="Y386">
        <v>20529</v>
      </c>
      <c r="AB386">
        <v>149445</v>
      </c>
      <c r="AC386">
        <v>0</v>
      </c>
      <c r="AD386">
        <v>195087</v>
      </c>
      <c r="AE386" s="1">
        <v>0</v>
      </c>
      <c r="AF386" s="1">
        <v>0</v>
      </c>
      <c r="AG386" s="1">
        <v>0</v>
      </c>
      <c r="AH386" s="1">
        <v>0</v>
      </c>
      <c r="AI386" s="1">
        <v>0</v>
      </c>
      <c r="AJ386" s="1">
        <v>0</v>
      </c>
      <c r="AK386" s="1">
        <v>0</v>
      </c>
      <c r="AL386" s="1">
        <v>0</v>
      </c>
      <c r="AM386" s="1">
        <v>0</v>
      </c>
      <c r="AN386" s="1">
        <v>0</v>
      </c>
      <c r="AO386" s="1">
        <v>0</v>
      </c>
      <c r="AP386" s="1">
        <v>0</v>
      </c>
      <c r="AQ386" s="1">
        <v>0</v>
      </c>
      <c r="AR386" s="1">
        <v>0</v>
      </c>
      <c r="AS386" s="1">
        <v>0</v>
      </c>
      <c r="AT386" s="1">
        <v>0</v>
      </c>
      <c r="AU386" s="1">
        <v>0</v>
      </c>
      <c r="AV386" s="1">
        <v>0</v>
      </c>
      <c r="AW386" s="1">
        <v>0</v>
      </c>
      <c r="AX386" s="1">
        <v>0</v>
      </c>
      <c r="AY386" s="1">
        <v>0</v>
      </c>
      <c r="AZ386" s="1">
        <v>0</v>
      </c>
      <c r="BA386" s="1">
        <v>0</v>
      </c>
      <c r="BB386" s="1">
        <v>0</v>
      </c>
      <c r="BC386" s="3">
        <v>0</v>
      </c>
      <c r="BD386" s="3">
        <v>0</v>
      </c>
      <c r="BE386" s="3">
        <v>0</v>
      </c>
      <c r="BF386" s="3">
        <v>0</v>
      </c>
      <c r="BG386" s="241">
        <v>0</v>
      </c>
      <c r="BH386" s="242">
        <v>0</v>
      </c>
      <c r="BI386" s="242">
        <v>0</v>
      </c>
      <c r="BJ386" s="243">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s="244">
        <v>0</v>
      </c>
      <c r="CJ386" s="244">
        <v>0</v>
      </c>
      <c r="CK386" s="244">
        <v>0</v>
      </c>
      <c r="CL386" s="244">
        <v>0</v>
      </c>
      <c r="CM386" s="241">
        <v>0</v>
      </c>
      <c r="CN386" s="242">
        <v>0</v>
      </c>
      <c r="CO386" s="242">
        <v>0</v>
      </c>
      <c r="CP386" s="243">
        <v>0</v>
      </c>
      <c r="CQ386" s="1">
        <v>0</v>
      </c>
      <c r="CR386" s="1">
        <v>0</v>
      </c>
      <c r="CS386" s="1">
        <v>0</v>
      </c>
      <c r="CT386" s="1">
        <v>0</v>
      </c>
      <c r="CU386" s="1">
        <v>0</v>
      </c>
      <c r="CV386" s="1">
        <v>0</v>
      </c>
      <c r="CW386" s="1">
        <v>0</v>
      </c>
      <c r="CX386" s="1">
        <v>0</v>
      </c>
      <c r="CY386" s="1">
        <v>0</v>
      </c>
      <c r="CZ386" s="1">
        <v>0</v>
      </c>
      <c r="DA386" s="1">
        <v>0</v>
      </c>
      <c r="DB386" s="1">
        <v>0</v>
      </c>
      <c r="DC386" s="1">
        <v>0</v>
      </c>
      <c r="DD386" s="1">
        <v>0</v>
      </c>
      <c r="DE386" s="1">
        <v>0</v>
      </c>
      <c r="DF386" s="1">
        <v>0</v>
      </c>
      <c r="DG386" s="1">
        <v>0</v>
      </c>
      <c r="DH386" s="1">
        <v>0</v>
      </c>
      <c r="DI386" s="1">
        <v>0</v>
      </c>
      <c r="DJ386" s="1">
        <v>0</v>
      </c>
      <c r="DK386" s="1">
        <v>0</v>
      </c>
      <c r="DL386" s="1">
        <v>0</v>
      </c>
      <c r="DM386" s="1">
        <v>0</v>
      </c>
      <c r="DN386" s="1">
        <v>0</v>
      </c>
      <c r="DO386" s="244">
        <v>0</v>
      </c>
      <c r="DP386" s="244">
        <v>0</v>
      </c>
      <c r="DQ386" s="244">
        <v>0</v>
      </c>
      <c r="DR386" s="244">
        <v>0</v>
      </c>
      <c r="DS386" s="241">
        <v>0</v>
      </c>
      <c r="DT386" s="242">
        <v>0</v>
      </c>
      <c r="DU386" s="242">
        <v>0</v>
      </c>
      <c r="DV386" s="243">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s="244">
        <v>0</v>
      </c>
      <c r="EV386" s="244">
        <v>0</v>
      </c>
      <c r="EW386" s="244">
        <v>0</v>
      </c>
      <c r="EX386" s="244">
        <v>0</v>
      </c>
      <c r="EY386" s="241">
        <v>0</v>
      </c>
      <c r="EZ386" s="242">
        <v>0</v>
      </c>
      <c r="FA386" s="242">
        <v>0</v>
      </c>
      <c r="FB386" s="243">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4</v>
      </c>
      <c r="HM386">
        <v>3</v>
      </c>
      <c r="HN386">
        <v>0</v>
      </c>
      <c r="HO386">
        <v>0</v>
      </c>
      <c r="HP386">
        <v>0</v>
      </c>
      <c r="HQ386" s="139">
        <v>1</v>
      </c>
      <c r="HR386" s="140">
        <v>1</v>
      </c>
      <c r="HS386" s="140">
        <v>0</v>
      </c>
      <c r="HT386" s="140">
        <v>0</v>
      </c>
      <c r="HU386" s="140">
        <v>0</v>
      </c>
      <c r="HV386" s="139">
        <v>0</v>
      </c>
      <c r="HW386" s="140">
        <v>0</v>
      </c>
      <c r="HX386" s="140">
        <v>0</v>
      </c>
      <c r="HY386" s="140">
        <v>0</v>
      </c>
      <c r="HZ386" s="140">
        <v>0</v>
      </c>
      <c r="IA386" s="139">
        <v>0</v>
      </c>
      <c r="IB386" s="140">
        <v>0</v>
      </c>
      <c r="IC386" s="140">
        <v>0</v>
      </c>
      <c r="ID386" s="140">
        <v>0</v>
      </c>
      <c r="IE386" s="140">
        <v>0</v>
      </c>
      <c r="IF386" s="139">
        <v>5</v>
      </c>
      <c r="IG386" s="140">
        <v>4</v>
      </c>
      <c r="IH386" s="140">
        <v>0</v>
      </c>
      <c r="II386" s="140">
        <v>0</v>
      </c>
      <c r="IJ386" s="140">
        <v>0</v>
      </c>
      <c r="IK386" s="140">
        <v>0</v>
      </c>
      <c r="IL386" s="140">
        <v>0</v>
      </c>
      <c r="IM386" s="140">
        <v>0</v>
      </c>
      <c r="IN386" s="139">
        <v>0</v>
      </c>
      <c r="IO386" s="140">
        <v>0</v>
      </c>
      <c r="IP386" s="140">
        <v>0</v>
      </c>
      <c r="IQ386" s="140">
        <v>0</v>
      </c>
      <c r="IR386" s="141">
        <v>0</v>
      </c>
      <c r="IS386" s="139">
        <v>0</v>
      </c>
      <c r="IT386" s="141">
        <v>1</v>
      </c>
      <c r="IU386" s="141">
        <v>7</v>
      </c>
      <c r="IV386" s="141">
        <v>2</v>
      </c>
      <c r="IW386" s="180">
        <v>9</v>
      </c>
      <c r="IX386" s="182">
        <v>0.1111111111111111</v>
      </c>
      <c r="IY386" s="182">
        <v>0</v>
      </c>
      <c r="IZ386" s="183">
        <v>0</v>
      </c>
      <c r="JA386" s="140">
        <v>0</v>
      </c>
      <c r="JB386" s="140">
        <v>0</v>
      </c>
      <c r="JC386" s="1" t="s">
        <v>427</v>
      </c>
      <c r="JD386" s="1" t="s">
        <v>427</v>
      </c>
      <c r="JE386" s="1" t="s">
        <v>427</v>
      </c>
      <c r="JF386" s="1" t="s">
        <v>427</v>
      </c>
      <c r="JG386" s="1">
        <v>0</v>
      </c>
      <c r="JH386" s="1">
        <v>0</v>
      </c>
      <c r="JI386" s="284"/>
      <c r="JM386" s="261"/>
      <c r="JN386" s="262"/>
      <c r="JO386" s="284"/>
      <c r="JP386" s="284"/>
    </row>
    <row r="387" spans="1:276" x14ac:dyDescent="0.25">
      <c r="A387" s="2">
        <f>IF(OR('Table 1'!$L$2="All Regions",'Table 1'!$L$2=" "), 1,IF('Table 1'!$L$2='DATA TEMPLATE 1617'!L387,1,0))</f>
        <v>1</v>
      </c>
      <c r="B387" s="2">
        <f>IF(OR('Table 1'!$L$3="All Disciplines",'Table 1'!$L$3=" "), 1,IF('Table 1'!$L$3='DATA TEMPLATE 1617'!M387,1,0))</f>
        <v>1</v>
      </c>
      <c r="C387" s="2">
        <f>IF(OR('Table 1'!$L$4="All Organisations",'Table 1'!$L$4=" "), 1,IF('Table 1'!$L$4='DATA TEMPLATE 1617'!N387,1,0))</f>
        <v>1</v>
      </c>
      <c r="D387" s="2">
        <f t="shared" si="15"/>
        <v>3</v>
      </c>
      <c r="E387" s="236">
        <f>IF('Table 2'!$L$2="All Diverse Led",$IZ387,IF('Table 2'!$L$2='DATA TEMPLATE 1617'!JG387,4,0))</f>
        <v>0</v>
      </c>
      <c r="F387" s="236">
        <f>IF('Table 2'!$L$2="All Diverse Led",$IZ387,IF('Table 2'!$L$2='DATA TEMPLATE 1617'!JH387,4,0))</f>
        <v>0</v>
      </c>
      <c r="G387" s="237">
        <f t="shared" si="16"/>
        <v>0</v>
      </c>
      <c r="H387" s="1" t="s">
        <v>471</v>
      </c>
      <c r="I387" s="1">
        <v>0</v>
      </c>
      <c r="J387" s="1" t="b">
        <v>0</v>
      </c>
      <c r="K387" s="284">
        <v>385</v>
      </c>
      <c r="L387" t="s">
        <v>435</v>
      </c>
      <c r="M387" t="s">
        <v>436</v>
      </c>
      <c r="N387" s="323" t="s">
        <v>460</v>
      </c>
      <c r="O387" s="76">
        <v>72175</v>
      </c>
      <c r="P387" s="76">
        <v>885198</v>
      </c>
      <c r="Q387" s="76">
        <v>9412</v>
      </c>
      <c r="R387" s="76">
        <v>1262608</v>
      </c>
      <c r="S387" s="76">
        <v>24093</v>
      </c>
      <c r="T387" s="76">
        <v>2253486</v>
      </c>
      <c r="U387">
        <v>697114</v>
      </c>
      <c r="V387">
        <v>44022</v>
      </c>
      <c r="W387">
        <v>50116</v>
      </c>
      <c r="X387">
        <v>9072</v>
      </c>
      <c r="Y387">
        <v>0</v>
      </c>
      <c r="AB387">
        <v>927552</v>
      </c>
      <c r="AC387">
        <v>505754</v>
      </c>
      <c r="AD387">
        <v>2233630</v>
      </c>
      <c r="AE387" s="1">
        <v>7</v>
      </c>
      <c r="AF387" s="1">
        <v>7</v>
      </c>
      <c r="AG387" s="1">
        <v>3966</v>
      </c>
      <c r="AH387" s="1">
        <v>0</v>
      </c>
      <c r="AI387" s="1">
        <v>0</v>
      </c>
      <c r="AJ387" s="1">
        <v>0</v>
      </c>
      <c r="AK387" s="1">
        <v>0</v>
      </c>
      <c r="AL387" s="1">
        <v>0</v>
      </c>
      <c r="AM387" s="1">
        <v>0</v>
      </c>
      <c r="AN387" s="1">
        <v>0</v>
      </c>
      <c r="AO387" s="1">
        <v>0</v>
      </c>
      <c r="AP387" s="1">
        <v>0</v>
      </c>
      <c r="AQ387" s="1">
        <v>0</v>
      </c>
      <c r="AR387" s="1">
        <v>0</v>
      </c>
      <c r="AS387" s="1">
        <v>0</v>
      </c>
      <c r="AT387" s="1">
        <v>0</v>
      </c>
      <c r="AU387" s="1">
        <v>0</v>
      </c>
      <c r="AV387" s="1">
        <v>0</v>
      </c>
      <c r="AW387" s="1">
        <v>0</v>
      </c>
      <c r="AX387" s="1">
        <v>0</v>
      </c>
      <c r="AY387" s="1">
        <v>0</v>
      </c>
      <c r="AZ387" s="1">
        <v>0</v>
      </c>
      <c r="BA387" s="1">
        <v>0</v>
      </c>
      <c r="BB387" s="1">
        <v>0</v>
      </c>
      <c r="BC387" s="3">
        <v>0</v>
      </c>
      <c r="BD387" s="3">
        <v>0</v>
      </c>
      <c r="BE387" s="3">
        <v>0</v>
      </c>
      <c r="BF387" s="3">
        <v>0</v>
      </c>
      <c r="BG387" s="241">
        <v>0</v>
      </c>
      <c r="BH387" s="242">
        <v>0</v>
      </c>
      <c r="BI387" s="242">
        <v>0</v>
      </c>
      <c r="BJ387" s="243">
        <v>0</v>
      </c>
      <c r="BK387">
        <v>20</v>
      </c>
      <c r="BL387">
        <v>1640</v>
      </c>
      <c r="BM387">
        <v>159223</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s="244">
        <v>0</v>
      </c>
      <c r="CJ387" s="244">
        <v>0</v>
      </c>
      <c r="CK387" s="244">
        <v>0</v>
      </c>
      <c r="CL387" s="244">
        <v>0</v>
      </c>
      <c r="CM387" s="241">
        <v>0</v>
      </c>
      <c r="CN387" s="242">
        <v>0</v>
      </c>
      <c r="CO387" s="242">
        <v>0</v>
      </c>
      <c r="CP387" s="243">
        <v>0</v>
      </c>
      <c r="CQ387" s="1">
        <v>0</v>
      </c>
      <c r="CR387" s="1">
        <v>0</v>
      </c>
      <c r="CS387" s="1">
        <v>0</v>
      </c>
      <c r="CT387" s="1">
        <v>0</v>
      </c>
      <c r="CU387" s="1">
        <v>0</v>
      </c>
      <c r="CV387" s="1">
        <v>0</v>
      </c>
      <c r="CW387" s="1">
        <v>0</v>
      </c>
      <c r="CX387" s="1">
        <v>0</v>
      </c>
      <c r="CY387" s="1">
        <v>0</v>
      </c>
      <c r="CZ387" s="1">
        <v>0</v>
      </c>
      <c r="DA387" s="1">
        <v>0</v>
      </c>
      <c r="DB387" s="1">
        <v>0</v>
      </c>
      <c r="DC387" s="1">
        <v>0</v>
      </c>
      <c r="DD387" s="1">
        <v>0</v>
      </c>
      <c r="DE387" s="1">
        <v>0</v>
      </c>
      <c r="DF387" s="1">
        <v>0</v>
      </c>
      <c r="DG387" s="1">
        <v>0</v>
      </c>
      <c r="DH387" s="1">
        <v>0</v>
      </c>
      <c r="DI387" s="1">
        <v>0</v>
      </c>
      <c r="DJ387" s="1">
        <v>0</v>
      </c>
      <c r="DK387" s="1">
        <v>0</v>
      </c>
      <c r="DL387" s="1">
        <v>0</v>
      </c>
      <c r="DM387" s="1">
        <v>0</v>
      </c>
      <c r="DN387" s="1">
        <v>0</v>
      </c>
      <c r="DO387" s="244">
        <v>0</v>
      </c>
      <c r="DP387" s="244">
        <v>0</v>
      </c>
      <c r="DQ387" s="244">
        <v>0</v>
      </c>
      <c r="DR387" s="244">
        <v>0</v>
      </c>
      <c r="DS387" s="241">
        <v>0</v>
      </c>
      <c r="DT387" s="242">
        <v>0</v>
      </c>
      <c r="DU387" s="242">
        <v>0</v>
      </c>
      <c r="DV387" s="243">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s="244">
        <v>0</v>
      </c>
      <c r="EV387" s="244">
        <v>0</v>
      </c>
      <c r="EW387" s="244">
        <v>0</v>
      </c>
      <c r="EX387" s="244">
        <v>0</v>
      </c>
      <c r="EY387" s="241">
        <v>0</v>
      </c>
      <c r="EZ387" s="242">
        <v>0</v>
      </c>
      <c r="FA387" s="242">
        <v>0</v>
      </c>
      <c r="FB387" s="243">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2</v>
      </c>
      <c r="FX387">
        <v>3300</v>
      </c>
      <c r="FY387">
        <v>482</v>
      </c>
      <c r="FZ387">
        <v>2800</v>
      </c>
      <c r="GA387">
        <v>3130</v>
      </c>
      <c r="GB387">
        <v>3300</v>
      </c>
      <c r="GC387">
        <v>32</v>
      </c>
      <c r="GD387">
        <v>0</v>
      </c>
      <c r="GE387">
        <v>326</v>
      </c>
      <c r="GF387">
        <v>0</v>
      </c>
      <c r="GG387">
        <v>339</v>
      </c>
      <c r="GH387">
        <v>0</v>
      </c>
      <c r="GI387">
        <v>0</v>
      </c>
      <c r="GJ387">
        <v>0</v>
      </c>
      <c r="GK387">
        <v>0</v>
      </c>
      <c r="GL387">
        <v>0</v>
      </c>
      <c r="GM387">
        <v>7</v>
      </c>
      <c r="GN387">
        <v>22000</v>
      </c>
      <c r="GO387">
        <v>7</v>
      </c>
      <c r="GP387">
        <v>7</v>
      </c>
      <c r="GQ387">
        <v>0</v>
      </c>
      <c r="GR387">
        <v>0</v>
      </c>
      <c r="GS387">
        <v>3</v>
      </c>
      <c r="GT387">
        <v>75</v>
      </c>
      <c r="GU387">
        <v>0</v>
      </c>
      <c r="GV387">
        <v>0</v>
      </c>
      <c r="GW387">
        <v>5</v>
      </c>
      <c r="GX387">
        <v>63136</v>
      </c>
      <c r="GY387">
        <v>5</v>
      </c>
      <c r="GZ387">
        <v>2000</v>
      </c>
      <c r="HA387">
        <v>0</v>
      </c>
      <c r="HB387">
        <v>0</v>
      </c>
      <c r="HC387">
        <v>0</v>
      </c>
      <c r="HD387">
        <v>0</v>
      </c>
      <c r="HE387">
        <v>0</v>
      </c>
      <c r="HF387">
        <v>0</v>
      </c>
      <c r="HG387">
        <v>0</v>
      </c>
      <c r="HH387">
        <v>0</v>
      </c>
      <c r="HI387">
        <v>0</v>
      </c>
      <c r="HJ387">
        <v>0</v>
      </c>
      <c r="HK387">
        <v>0</v>
      </c>
      <c r="HL387">
        <v>2</v>
      </c>
      <c r="HM387">
        <v>5</v>
      </c>
      <c r="HN387">
        <v>0</v>
      </c>
      <c r="HO387">
        <v>0</v>
      </c>
      <c r="HP387">
        <v>0</v>
      </c>
      <c r="HQ387" s="139">
        <v>2</v>
      </c>
      <c r="HR387" s="140">
        <v>1</v>
      </c>
      <c r="HS387" s="140">
        <v>0</v>
      </c>
      <c r="HT387" s="140">
        <v>0</v>
      </c>
      <c r="HU387" s="140">
        <v>0</v>
      </c>
      <c r="HV387" s="139">
        <v>0</v>
      </c>
      <c r="HW387" s="140">
        <v>0</v>
      </c>
      <c r="HX387" s="140">
        <v>0</v>
      </c>
      <c r="HY387" s="140">
        <v>0</v>
      </c>
      <c r="HZ387" s="140">
        <v>0</v>
      </c>
      <c r="IA387" s="139">
        <v>0</v>
      </c>
      <c r="IB387" s="140">
        <v>0</v>
      </c>
      <c r="IC387" s="140">
        <v>0</v>
      </c>
      <c r="ID387" s="140">
        <v>0</v>
      </c>
      <c r="IE387" s="140">
        <v>0</v>
      </c>
      <c r="IF387" s="139">
        <v>4</v>
      </c>
      <c r="IG387" s="140">
        <v>6</v>
      </c>
      <c r="IH387" s="140">
        <v>0</v>
      </c>
      <c r="II387" s="140">
        <v>0</v>
      </c>
      <c r="IJ387" s="140">
        <v>0</v>
      </c>
      <c r="IK387" s="140">
        <v>0</v>
      </c>
      <c r="IL387" s="140">
        <v>0</v>
      </c>
      <c r="IM387" s="140">
        <v>0</v>
      </c>
      <c r="IN387" s="139">
        <v>0</v>
      </c>
      <c r="IO387" s="140">
        <v>0</v>
      </c>
      <c r="IP387" s="140">
        <v>0</v>
      </c>
      <c r="IQ387" s="140">
        <v>0</v>
      </c>
      <c r="IR387" s="141">
        <v>0</v>
      </c>
      <c r="IS387" s="139">
        <v>0</v>
      </c>
      <c r="IT387" s="141">
        <v>0</v>
      </c>
      <c r="IU387" s="141">
        <v>7</v>
      </c>
      <c r="IV387" s="141">
        <v>3</v>
      </c>
      <c r="IW387" s="180">
        <v>10</v>
      </c>
      <c r="IX387" s="182">
        <v>0</v>
      </c>
      <c r="IY387" s="182">
        <v>0</v>
      </c>
      <c r="IZ387" s="183">
        <v>0</v>
      </c>
      <c r="JA387" s="140">
        <v>0</v>
      </c>
      <c r="JB387" s="140">
        <v>0</v>
      </c>
      <c r="JC387" s="1" t="s">
        <v>427</v>
      </c>
      <c r="JD387" s="1" t="s">
        <v>427</v>
      </c>
      <c r="JE387" s="1" t="s">
        <v>426</v>
      </c>
      <c r="JF387" s="1" t="s">
        <v>427</v>
      </c>
      <c r="JG387" s="1">
        <v>0</v>
      </c>
      <c r="JH387" s="1">
        <v>0</v>
      </c>
      <c r="JI387" s="284"/>
      <c r="JM387" s="261"/>
      <c r="JN387" s="262"/>
      <c r="JO387" s="284"/>
      <c r="JP387" s="284"/>
    </row>
    <row r="388" spans="1:276" x14ac:dyDescent="0.25">
      <c r="A388" s="2">
        <f>IF(OR('Table 1'!$L$2="All Regions",'Table 1'!$L$2=" "), 1,IF('Table 1'!$L$2='DATA TEMPLATE 1617'!L388,1,0))</f>
        <v>1</v>
      </c>
      <c r="B388" s="2">
        <f>IF(OR('Table 1'!$L$3="All Disciplines",'Table 1'!$L$3=" "), 1,IF('Table 1'!$L$3='DATA TEMPLATE 1617'!M388,1,0))</f>
        <v>1</v>
      </c>
      <c r="C388" s="2">
        <f>IF(OR('Table 1'!$L$4="All Organisations",'Table 1'!$L$4=" "), 1,IF('Table 1'!$L$4='DATA TEMPLATE 1617'!N388,1,0))</f>
        <v>1</v>
      </c>
      <c r="D388" s="2">
        <f t="shared" si="15"/>
        <v>3</v>
      </c>
      <c r="E388" s="236">
        <f>IF('Table 2'!$L$2="All Diverse Led",$IZ388,IF('Table 2'!$L$2='DATA TEMPLATE 1617'!JG388,4,0))</f>
        <v>0</v>
      </c>
      <c r="F388" s="236">
        <f>IF('Table 2'!$L$2="All Diverse Led",$IZ388,IF('Table 2'!$L$2='DATA TEMPLATE 1617'!JH388,4,0))</f>
        <v>0</v>
      </c>
      <c r="G388" s="237">
        <f t="shared" si="16"/>
        <v>0</v>
      </c>
      <c r="H388" s="1" t="s">
        <v>471</v>
      </c>
      <c r="I388" s="1">
        <v>0</v>
      </c>
      <c r="J388" s="1" t="b">
        <v>0</v>
      </c>
      <c r="K388" s="284">
        <v>386</v>
      </c>
      <c r="L388" t="s">
        <v>435</v>
      </c>
      <c r="M388" t="s">
        <v>443</v>
      </c>
      <c r="N388" s="323" t="s">
        <v>459</v>
      </c>
      <c r="O388" s="76">
        <v>363773</v>
      </c>
      <c r="P388" s="76">
        <v>338806</v>
      </c>
      <c r="Q388" s="76">
        <v>33059</v>
      </c>
      <c r="R388" s="76">
        <v>2500</v>
      </c>
      <c r="S388" s="76">
        <v>0</v>
      </c>
      <c r="T388" s="76">
        <v>738138</v>
      </c>
      <c r="U388">
        <v>484135</v>
      </c>
      <c r="V388">
        <v>35690</v>
      </c>
      <c r="W388">
        <v>99233</v>
      </c>
      <c r="X388">
        <v>17760</v>
      </c>
      <c r="Y388">
        <v>6150</v>
      </c>
      <c r="AB388">
        <v>135422</v>
      </c>
      <c r="AC388">
        <v>0</v>
      </c>
      <c r="AD388">
        <v>778390</v>
      </c>
      <c r="AE388" s="1">
        <v>107</v>
      </c>
      <c r="AF388" s="1">
        <v>79</v>
      </c>
      <c r="AG388" s="1">
        <v>8358</v>
      </c>
      <c r="AH388" s="1">
        <v>32937</v>
      </c>
      <c r="AI388" s="1">
        <v>25</v>
      </c>
      <c r="AJ388" s="1">
        <v>12</v>
      </c>
      <c r="AK388" s="1">
        <v>1516</v>
      </c>
      <c r="AL388" s="1">
        <v>5612</v>
      </c>
      <c r="AM388" s="1">
        <v>35</v>
      </c>
      <c r="AN388" s="1">
        <v>24</v>
      </c>
      <c r="AO388" s="1">
        <v>1788</v>
      </c>
      <c r="AP388" s="1">
        <v>17145</v>
      </c>
      <c r="AQ388" s="1">
        <v>0</v>
      </c>
      <c r="AR388" s="1">
        <v>0</v>
      </c>
      <c r="AS388" s="1">
        <v>0</v>
      </c>
      <c r="AT388" s="1">
        <v>0</v>
      </c>
      <c r="AU388" s="1">
        <v>0</v>
      </c>
      <c r="AV388" s="1">
        <v>0</v>
      </c>
      <c r="AW388" s="1">
        <v>0</v>
      </c>
      <c r="AX388" s="1">
        <v>0</v>
      </c>
      <c r="AY388" s="1">
        <v>0</v>
      </c>
      <c r="AZ388" s="1">
        <v>0</v>
      </c>
      <c r="BA388" s="1">
        <v>0</v>
      </c>
      <c r="BB388" s="1">
        <v>0</v>
      </c>
      <c r="BC388" s="3">
        <v>60</v>
      </c>
      <c r="BD388" s="3">
        <v>36</v>
      </c>
      <c r="BE388" s="3">
        <v>3304</v>
      </c>
      <c r="BF388" s="3">
        <v>22757</v>
      </c>
      <c r="BG388" s="241">
        <v>0</v>
      </c>
      <c r="BH388" s="242">
        <v>0</v>
      </c>
      <c r="BI388" s="242">
        <v>0</v>
      </c>
      <c r="BJ388" s="243">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s="244">
        <v>0</v>
      </c>
      <c r="CJ388" s="244">
        <v>0</v>
      </c>
      <c r="CK388" s="244">
        <v>0</v>
      </c>
      <c r="CL388" s="244">
        <v>0</v>
      </c>
      <c r="CM388" s="241">
        <v>0</v>
      </c>
      <c r="CN388" s="242">
        <v>0</v>
      </c>
      <c r="CO388" s="242">
        <v>0</v>
      </c>
      <c r="CP388" s="243">
        <v>0</v>
      </c>
      <c r="CQ388" s="1">
        <v>0</v>
      </c>
      <c r="CR388" s="1">
        <v>0</v>
      </c>
      <c r="CS388" s="1">
        <v>0</v>
      </c>
      <c r="CT388" s="1">
        <v>0</v>
      </c>
      <c r="CU388" s="1">
        <v>0</v>
      </c>
      <c r="CV388" s="1">
        <v>0</v>
      </c>
      <c r="CW388" s="1">
        <v>0</v>
      </c>
      <c r="CX388" s="1">
        <v>0</v>
      </c>
      <c r="CY388" s="1">
        <v>0</v>
      </c>
      <c r="CZ388" s="1">
        <v>0</v>
      </c>
      <c r="DA388" s="1">
        <v>0</v>
      </c>
      <c r="DB388" s="1">
        <v>0</v>
      </c>
      <c r="DC388" s="1">
        <v>0</v>
      </c>
      <c r="DD388" s="1">
        <v>0</v>
      </c>
      <c r="DE388" s="1">
        <v>0</v>
      </c>
      <c r="DF388" s="1">
        <v>0</v>
      </c>
      <c r="DG388" s="1">
        <v>0</v>
      </c>
      <c r="DH388" s="1">
        <v>0</v>
      </c>
      <c r="DI388" s="1">
        <v>0</v>
      </c>
      <c r="DJ388" s="1">
        <v>0</v>
      </c>
      <c r="DK388" s="1">
        <v>0</v>
      </c>
      <c r="DL388" s="1">
        <v>0</v>
      </c>
      <c r="DM388" s="1">
        <v>0</v>
      </c>
      <c r="DN388" s="1">
        <v>0</v>
      </c>
      <c r="DO388" s="244">
        <v>0</v>
      </c>
      <c r="DP388" s="244">
        <v>0</v>
      </c>
      <c r="DQ388" s="244">
        <v>0</v>
      </c>
      <c r="DR388" s="244">
        <v>0</v>
      </c>
      <c r="DS388" s="241">
        <v>0</v>
      </c>
      <c r="DT388" s="242">
        <v>0</v>
      </c>
      <c r="DU388" s="242">
        <v>0</v>
      </c>
      <c r="DV388" s="243">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s="244">
        <v>0</v>
      </c>
      <c r="EV388" s="244">
        <v>0</v>
      </c>
      <c r="EW388" s="244">
        <v>0</v>
      </c>
      <c r="EX388" s="244">
        <v>0</v>
      </c>
      <c r="EY388" s="241">
        <v>0</v>
      </c>
      <c r="EZ388" s="242">
        <v>0</v>
      </c>
      <c r="FA388" s="242">
        <v>0</v>
      </c>
      <c r="FB388" s="243">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7</v>
      </c>
      <c r="HM388">
        <v>4</v>
      </c>
      <c r="HN388">
        <v>0</v>
      </c>
      <c r="HO388">
        <v>0</v>
      </c>
      <c r="HP388">
        <v>0</v>
      </c>
      <c r="HQ388" s="139">
        <v>2</v>
      </c>
      <c r="HR388" s="140">
        <v>1</v>
      </c>
      <c r="HS388" s="140">
        <v>0</v>
      </c>
      <c r="HT388" s="140">
        <v>0</v>
      </c>
      <c r="HU388" s="140">
        <v>0</v>
      </c>
      <c r="HV388" s="139">
        <v>0</v>
      </c>
      <c r="HW388" s="140">
        <v>0</v>
      </c>
      <c r="HX388" s="140">
        <v>0</v>
      </c>
      <c r="HY388" s="140">
        <v>0</v>
      </c>
      <c r="HZ388" s="140">
        <v>0</v>
      </c>
      <c r="IA388" s="139">
        <v>0</v>
      </c>
      <c r="IB388" s="140">
        <v>0</v>
      </c>
      <c r="IC388" s="140">
        <v>0</v>
      </c>
      <c r="ID388" s="140">
        <v>0</v>
      </c>
      <c r="IE388" s="140">
        <v>0</v>
      </c>
      <c r="IF388" s="139">
        <v>9</v>
      </c>
      <c r="IG388" s="140">
        <v>5</v>
      </c>
      <c r="IH388" s="140">
        <v>0</v>
      </c>
      <c r="II388" s="140">
        <v>0</v>
      </c>
      <c r="IJ388" s="140">
        <v>0</v>
      </c>
      <c r="IK388" s="140">
        <v>0</v>
      </c>
      <c r="IL388" s="140">
        <v>0</v>
      </c>
      <c r="IM388" s="140">
        <v>0</v>
      </c>
      <c r="IN388" s="139">
        <v>0</v>
      </c>
      <c r="IO388" s="140">
        <v>0</v>
      </c>
      <c r="IP388" s="140">
        <v>0</v>
      </c>
      <c r="IQ388" s="140">
        <v>0</v>
      </c>
      <c r="IR388" s="141">
        <v>0</v>
      </c>
      <c r="IS388" s="139">
        <v>3</v>
      </c>
      <c r="IT388" s="141">
        <v>0</v>
      </c>
      <c r="IU388" s="141">
        <v>11</v>
      </c>
      <c r="IV388" s="141">
        <v>3</v>
      </c>
      <c r="IW388" s="180">
        <v>14</v>
      </c>
      <c r="IX388" s="182">
        <v>0</v>
      </c>
      <c r="IY388" s="182">
        <v>0.21428571428571427</v>
      </c>
      <c r="IZ388" s="183">
        <v>0</v>
      </c>
      <c r="JA388" s="140">
        <v>0</v>
      </c>
      <c r="JB388" s="140">
        <v>0</v>
      </c>
      <c r="JC388" s="1" t="s">
        <v>427</v>
      </c>
      <c r="JD388" s="1" t="s">
        <v>427</v>
      </c>
      <c r="JE388" s="1" t="s">
        <v>427</v>
      </c>
      <c r="JF388" s="1" t="s">
        <v>426</v>
      </c>
      <c r="JG388" s="1">
        <v>0</v>
      </c>
      <c r="JH388" s="1">
        <v>0</v>
      </c>
      <c r="JI388" s="284"/>
      <c r="JM388" s="261"/>
      <c r="JN388" s="262"/>
      <c r="JO388" s="284"/>
      <c r="JP388" s="284"/>
    </row>
    <row r="389" spans="1:276" x14ac:dyDescent="0.25">
      <c r="A389" s="2">
        <f>IF(OR('Table 1'!$L$2="All Regions",'Table 1'!$L$2=" "), 1,IF('Table 1'!$L$2='DATA TEMPLATE 1617'!L389,1,0))</f>
        <v>1</v>
      </c>
      <c r="B389" s="2">
        <f>IF(OR('Table 1'!$L$3="All Disciplines",'Table 1'!$L$3=" "), 1,IF('Table 1'!$L$3='DATA TEMPLATE 1617'!M389,1,0))</f>
        <v>1</v>
      </c>
      <c r="C389" s="2">
        <f>IF(OR('Table 1'!$L$4="All Organisations",'Table 1'!$L$4=" "), 1,IF('Table 1'!$L$4='DATA TEMPLATE 1617'!N389,1,0))</f>
        <v>1</v>
      </c>
      <c r="D389" s="2">
        <f t="shared" si="15"/>
        <v>3</v>
      </c>
      <c r="E389" s="236">
        <f>IF('Table 2'!$L$2="All Diverse Led",$IZ389,IF('Table 2'!$L$2='DATA TEMPLATE 1617'!JG389,4,0))</f>
        <v>0</v>
      </c>
      <c r="F389" s="236">
        <f>IF('Table 2'!$L$2="All Diverse Led",$IZ389,IF('Table 2'!$L$2='DATA TEMPLATE 1617'!JH389,4,0))</f>
        <v>0</v>
      </c>
      <c r="G389" s="237">
        <f t="shared" si="16"/>
        <v>0</v>
      </c>
      <c r="H389" s="1" t="s">
        <v>471</v>
      </c>
      <c r="I389" s="1">
        <v>0</v>
      </c>
      <c r="J389" s="1" t="b">
        <v>0</v>
      </c>
      <c r="K389" s="284">
        <v>387</v>
      </c>
      <c r="L389" t="s">
        <v>435</v>
      </c>
      <c r="M389" t="s">
        <v>440</v>
      </c>
      <c r="N389" s="323" t="s">
        <v>459</v>
      </c>
      <c r="O389" s="76">
        <v>174147</v>
      </c>
      <c r="P389" s="76">
        <v>291464</v>
      </c>
      <c r="Q389" s="76">
        <v>2418</v>
      </c>
      <c r="R389" s="76">
        <v>157979</v>
      </c>
      <c r="S389" s="76">
        <v>764</v>
      </c>
      <c r="T389" s="76">
        <v>626772</v>
      </c>
      <c r="U389">
        <v>340426</v>
      </c>
      <c r="V389">
        <v>95638</v>
      </c>
      <c r="W389">
        <v>0</v>
      </c>
      <c r="X389">
        <v>27413</v>
      </c>
      <c r="Y389">
        <v>3879</v>
      </c>
      <c r="AB389">
        <v>90224</v>
      </c>
      <c r="AC389">
        <v>96347</v>
      </c>
      <c r="AD389">
        <v>653927</v>
      </c>
      <c r="AE389" s="1">
        <v>491</v>
      </c>
      <c r="AF389" s="1">
        <v>491</v>
      </c>
      <c r="AG389" s="1">
        <v>28773</v>
      </c>
      <c r="AH389" s="1">
        <v>0</v>
      </c>
      <c r="AI389" s="1">
        <v>0</v>
      </c>
      <c r="AJ389" s="1">
        <v>0</v>
      </c>
      <c r="AK389" s="1">
        <v>0</v>
      </c>
      <c r="AL389" s="1">
        <v>0</v>
      </c>
      <c r="AM389" s="1">
        <v>0</v>
      </c>
      <c r="AN389" s="1">
        <v>0</v>
      </c>
      <c r="AO389" s="1">
        <v>0</v>
      </c>
      <c r="AP389" s="1">
        <v>0</v>
      </c>
      <c r="AQ389" s="1">
        <v>19</v>
      </c>
      <c r="AR389" s="1">
        <v>19</v>
      </c>
      <c r="AS389" s="1">
        <v>1390</v>
      </c>
      <c r="AT389" s="1">
        <v>0</v>
      </c>
      <c r="AU389" s="1">
        <v>0</v>
      </c>
      <c r="AV389" s="1">
        <v>0</v>
      </c>
      <c r="AW389" s="1">
        <v>0</v>
      </c>
      <c r="AX389" s="1">
        <v>0</v>
      </c>
      <c r="AY389" s="1">
        <v>0</v>
      </c>
      <c r="AZ389" s="1">
        <v>0</v>
      </c>
      <c r="BA389" s="1">
        <v>0</v>
      </c>
      <c r="BB389" s="1">
        <v>0</v>
      </c>
      <c r="BC389" s="3">
        <v>0</v>
      </c>
      <c r="BD389" s="3">
        <v>0</v>
      </c>
      <c r="BE389" s="3">
        <v>0</v>
      </c>
      <c r="BF389" s="3">
        <v>0</v>
      </c>
      <c r="BG389" s="241">
        <v>19</v>
      </c>
      <c r="BH389" s="242">
        <v>19</v>
      </c>
      <c r="BI389" s="242">
        <v>1390</v>
      </c>
      <c r="BJ389" s="243">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s="244">
        <v>0</v>
      </c>
      <c r="CJ389" s="244">
        <v>0</v>
      </c>
      <c r="CK389" s="244">
        <v>0</v>
      </c>
      <c r="CL389" s="244">
        <v>0</v>
      </c>
      <c r="CM389" s="241">
        <v>0</v>
      </c>
      <c r="CN389" s="242">
        <v>0</v>
      </c>
      <c r="CO389" s="242">
        <v>0</v>
      </c>
      <c r="CP389" s="243">
        <v>0</v>
      </c>
      <c r="CQ389" s="1">
        <v>58</v>
      </c>
      <c r="CR389" s="1">
        <v>58</v>
      </c>
      <c r="CS389" s="1">
        <v>2209</v>
      </c>
      <c r="CT389" s="1">
        <v>0</v>
      </c>
      <c r="CU389" s="1">
        <v>0</v>
      </c>
      <c r="CV389" s="1">
        <v>0</v>
      </c>
      <c r="CW389" s="1">
        <v>0</v>
      </c>
      <c r="CX389" s="1">
        <v>0</v>
      </c>
      <c r="CY389" s="1">
        <v>0</v>
      </c>
      <c r="CZ389" s="1">
        <v>0</v>
      </c>
      <c r="DA389" s="1">
        <v>0</v>
      </c>
      <c r="DB389" s="1">
        <v>0</v>
      </c>
      <c r="DC389" s="1">
        <v>2</v>
      </c>
      <c r="DD389" s="1">
        <v>2</v>
      </c>
      <c r="DE389" s="1">
        <v>68</v>
      </c>
      <c r="DF389" s="1">
        <v>0</v>
      </c>
      <c r="DG389" s="1">
        <v>0</v>
      </c>
      <c r="DH389" s="1">
        <v>0</v>
      </c>
      <c r="DI389" s="1">
        <v>0</v>
      </c>
      <c r="DJ389" s="1">
        <v>0</v>
      </c>
      <c r="DK389" s="1">
        <v>0</v>
      </c>
      <c r="DL389" s="1">
        <v>0</v>
      </c>
      <c r="DM389" s="1">
        <v>0</v>
      </c>
      <c r="DN389" s="1">
        <v>0</v>
      </c>
      <c r="DO389" s="244">
        <v>0</v>
      </c>
      <c r="DP389" s="244">
        <v>0</v>
      </c>
      <c r="DQ389" s="244">
        <v>0</v>
      </c>
      <c r="DR389" s="244">
        <v>0</v>
      </c>
      <c r="DS389" s="241">
        <v>2</v>
      </c>
      <c r="DT389" s="242">
        <v>2</v>
      </c>
      <c r="DU389" s="242">
        <v>68</v>
      </c>
      <c r="DV389" s="243">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s="244">
        <v>0</v>
      </c>
      <c r="EV389" s="244">
        <v>0</v>
      </c>
      <c r="EW389" s="244">
        <v>0</v>
      </c>
      <c r="EX389" s="244">
        <v>0</v>
      </c>
      <c r="EY389" s="241">
        <v>0</v>
      </c>
      <c r="EZ389" s="242">
        <v>0</v>
      </c>
      <c r="FA389" s="242">
        <v>0</v>
      </c>
      <c r="FB389" s="243">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1</v>
      </c>
      <c r="HM389">
        <v>5</v>
      </c>
      <c r="HN389">
        <v>0</v>
      </c>
      <c r="HO389">
        <v>0</v>
      </c>
      <c r="HP389">
        <v>0</v>
      </c>
      <c r="HQ389" s="139">
        <v>1</v>
      </c>
      <c r="HR389" s="140">
        <v>3</v>
      </c>
      <c r="HS389" s="140">
        <v>0</v>
      </c>
      <c r="HT389" s="140">
        <v>0</v>
      </c>
      <c r="HU389" s="140">
        <v>0</v>
      </c>
      <c r="HV389" s="139">
        <v>0</v>
      </c>
      <c r="HW389" s="140">
        <v>0</v>
      </c>
      <c r="HX389" s="140">
        <v>0</v>
      </c>
      <c r="HY389" s="140">
        <v>0</v>
      </c>
      <c r="HZ389" s="140">
        <v>0</v>
      </c>
      <c r="IA389" s="139">
        <v>0</v>
      </c>
      <c r="IB389" s="140">
        <v>0</v>
      </c>
      <c r="IC389" s="140">
        <v>0</v>
      </c>
      <c r="ID389" s="140">
        <v>0</v>
      </c>
      <c r="IE389" s="140">
        <v>0</v>
      </c>
      <c r="IF389" s="139">
        <v>2</v>
      </c>
      <c r="IG389" s="140">
        <v>8</v>
      </c>
      <c r="IH389" s="140">
        <v>0</v>
      </c>
      <c r="II389" s="140">
        <v>0</v>
      </c>
      <c r="IJ389" s="140">
        <v>0</v>
      </c>
      <c r="IK389" s="140">
        <v>0</v>
      </c>
      <c r="IL389" s="140">
        <v>0</v>
      </c>
      <c r="IM389" s="140">
        <v>0</v>
      </c>
      <c r="IN389" s="139">
        <v>0</v>
      </c>
      <c r="IO389" s="140">
        <v>0</v>
      </c>
      <c r="IP389" s="140">
        <v>0</v>
      </c>
      <c r="IQ389" s="140">
        <v>0</v>
      </c>
      <c r="IR389" s="141">
        <v>0</v>
      </c>
      <c r="IS389" s="139">
        <v>0</v>
      </c>
      <c r="IT389" s="141">
        <v>0</v>
      </c>
      <c r="IU389" s="141">
        <v>6</v>
      </c>
      <c r="IV389" s="141">
        <v>4</v>
      </c>
      <c r="IW389" s="180">
        <v>10</v>
      </c>
      <c r="IX389" s="182">
        <v>0</v>
      </c>
      <c r="IY389" s="182">
        <v>0</v>
      </c>
      <c r="IZ389" s="183">
        <v>0</v>
      </c>
      <c r="JA389" s="140">
        <v>0</v>
      </c>
      <c r="JB389" s="140">
        <v>0</v>
      </c>
      <c r="JC389" s="1" t="s">
        <v>427</v>
      </c>
      <c r="JD389" s="1" t="s">
        <v>427</v>
      </c>
      <c r="JE389" s="1" t="s">
        <v>427</v>
      </c>
      <c r="JF389" s="1" t="s">
        <v>427</v>
      </c>
      <c r="JG389" s="1">
        <v>0</v>
      </c>
      <c r="JH389" s="1">
        <v>0</v>
      </c>
      <c r="JI389" s="284"/>
      <c r="JM389" s="261"/>
      <c r="JN389" s="262"/>
      <c r="JO389" s="284"/>
      <c r="JP389" s="284"/>
    </row>
    <row r="390" spans="1:276" x14ac:dyDescent="0.25">
      <c r="A390" s="2">
        <f>IF(OR('Table 1'!$L$2="All Regions",'Table 1'!$L$2=" "), 1,IF('Table 1'!$L$2='DATA TEMPLATE 1617'!L390,1,0))</f>
        <v>1</v>
      </c>
      <c r="B390" s="2">
        <f>IF(OR('Table 1'!$L$3="All Disciplines",'Table 1'!$L$3=" "), 1,IF('Table 1'!$L$3='DATA TEMPLATE 1617'!M390,1,0))</f>
        <v>1</v>
      </c>
      <c r="C390" s="2">
        <f>IF(OR('Table 1'!$L$4="All Organisations",'Table 1'!$L$4=" "), 1,IF('Table 1'!$L$4='DATA TEMPLATE 1617'!N390,1,0))</f>
        <v>1</v>
      </c>
      <c r="D390" s="2">
        <f t="shared" si="15"/>
        <v>3</v>
      </c>
      <c r="E390" s="236">
        <f>IF('Table 2'!$L$2="All Diverse Led",$IZ390,IF('Table 2'!$L$2='DATA TEMPLATE 1617'!JG390,4,0))</f>
        <v>0</v>
      </c>
      <c r="F390" s="236">
        <f>IF('Table 2'!$L$2="All Diverse Led",$IZ390,IF('Table 2'!$L$2='DATA TEMPLATE 1617'!JH390,4,0))</f>
        <v>0</v>
      </c>
      <c r="G390" s="237">
        <f t="shared" si="16"/>
        <v>0</v>
      </c>
      <c r="H390" s="1" t="s">
        <v>471</v>
      </c>
      <c r="I390" s="1">
        <v>0</v>
      </c>
      <c r="J390" s="1" t="b">
        <v>0</v>
      </c>
      <c r="K390" s="284">
        <v>388</v>
      </c>
      <c r="L390" t="s">
        <v>435</v>
      </c>
      <c r="M390" t="s">
        <v>440</v>
      </c>
      <c r="N390" s="323" t="s">
        <v>460</v>
      </c>
      <c r="O390" s="76">
        <v>3404134</v>
      </c>
      <c r="P390" s="76">
        <v>560866</v>
      </c>
      <c r="Q390" s="76">
        <v>538576</v>
      </c>
      <c r="R390" s="76">
        <v>20000</v>
      </c>
      <c r="S390" s="76">
        <v>1152873</v>
      </c>
      <c r="T390" s="76">
        <v>5676449</v>
      </c>
      <c r="U390">
        <v>3250184</v>
      </c>
      <c r="V390">
        <v>498597</v>
      </c>
      <c r="W390">
        <v>146311</v>
      </c>
      <c r="X390">
        <v>378344</v>
      </c>
      <c r="Y390">
        <v>0</v>
      </c>
      <c r="AB390">
        <v>690804</v>
      </c>
      <c r="AC390">
        <v>712208</v>
      </c>
      <c r="AD390">
        <v>5676448</v>
      </c>
      <c r="AE390" s="1">
        <v>484</v>
      </c>
      <c r="AF390" s="1">
        <v>396</v>
      </c>
      <c r="AG390" s="1">
        <v>103902</v>
      </c>
      <c r="AH390" s="1">
        <v>0</v>
      </c>
      <c r="AI390" s="1">
        <v>0</v>
      </c>
      <c r="AJ390" s="1">
        <v>0</v>
      </c>
      <c r="AK390" s="1">
        <v>0</v>
      </c>
      <c r="AL390" s="1">
        <v>0</v>
      </c>
      <c r="AM390" s="1">
        <v>0</v>
      </c>
      <c r="AN390" s="1">
        <v>0</v>
      </c>
      <c r="AO390" s="1">
        <v>0</v>
      </c>
      <c r="AP390" s="1">
        <v>0</v>
      </c>
      <c r="AQ390" s="1">
        <v>132</v>
      </c>
      <c r="AR390" s="1">
        <v>108</v>
      </c>
      <c r="AS390" s="1">
        <v>18950</v>
      </c>
      <c r="AT390" s="1">
        <v>0</v>
      </c>
      <c r="AU390" s="1">
        <v>0</v>
      </c>
      <c r="AV390" s="1">
        <v>0</v>
      </c>
      <c r="AW390" s="1">
        <v>0</v>
      </c>
      <c r="AX390" s="1">
        <v>0</v>
      </c>
      <c r="AY390" s="1">
        <v>0</v>
      </c>
      <c r="AZ390" s="1">
        <v>0</v>
      </c>
      <c r="BA390" s="1">
        <v>0</v>
      </c>
      <c r="BB390" s="1">
        <v>0</v>
      </c>
      <c r="BC390" s="3">
        <v>0</v>
      </c>
      <c r="BD390" s="3">
        <v>0</v>
      </c>
      <c r="BE390" s="3">
        <v>0</v>
      </c>
      <c r="BF390" s="3">
        <v>0</v>
      </c>
      <c r="BG390" s="241">
        <v>132</v>
      </c>
      <c r="BH390" s="242">
        <v>108</v>
      </c>
      <c r="BI390" s="242">
        <v>18950</v>
      </c>
      <c r="BJ390" s="243">
        <v>0</v>
      </c>
      <c r="BK390">
        <v>3</v>
      </c>
      <c r="BL390">
        <v>157</v>
      </c>
      <c r="BM390">
        <v>0</v>
      </c>
      <c r="BN390">
        <v>17352</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s="244">
        <v>0</v>
      </c>
      <c r="CJ390" s="244">
        <v>0</v>
      </c>
      <c r="CK390" s="244">
        <v>0</v>
      </c>
      <c r="CL390" s="244">
        <v>0</v>
      </c>
      <c r="CM390" s="241">
        <v>0</v>
      </c>
      <c r="CN390" s="242">
        <v>0</v>
      </c>
      <c r="CO390" s="242">
        <v>0</v>
      </c>
      <c r="CP390" s="243">
        <v>0</v>
      </c>
      <c r="CQ390" s="1">
        <v>32</v>
      </c>
      <c r="CR390" s="1">
        <v>32</v>
      </c>
      <c r="CS390" s="1">
        <v>4129</v>
      </c>
      <c r="CT390" s="1">
        <v>0</v>
      </c>
      <c r="CU390" s="1">
        <v>0</v>
      </c>
      <c r="CV390" s="1">
        <v>0</v>
      </c>
      <c r="CW390" s="1">
        <v>0</v>
      </c>
      <c r="CX390" s="1">
        <v>0</v>
      </c>
      <c r="CY390" s="1">
        <v>0</v>
      </c>
      <c r="CZ390" s="1">
        <v>0</v>
      </c>
      <c r="DA390" s="1">
        <v>0</v>
      </c>
      <c r="DB390" s="1">
        <v>0</v>
      </c>
      <c r="DC390" s="1">
        <v>0</v>
      </c>
      <c r="DD390" s="1">
        <v>0</v>
      </c>
      <c r="DE390" s="1">
        <v>0</v>
      </c>
      <c r="DF390" s="1">
        <v>0</v>
      </c>
      <c r="DG390" s="1">
        <v>0</v>
      </c>
      <c r="DH390" s="1">
        <v>0</v>
      </c>
      <c r="DI390" s="1">
        <v>0</v>
      </c>
      <c r="DJ390" s="1">
        <v>0</v>
      </c>
      <c r="DK390" s="1">
        <v>0</v>
      </c>
      <c r="DL390" s="1">
        <v>0</v>
      </c>
      <c r="DM390" s="1">
        <v>0</v>
      </c>
      <c r="DN390" s="1">
        <v>0</v>
      </c>
      <c r="DO390" s="244">
        <v>0</v>
      </c>
      <c r="DP390" s="244">
        <v>0</v>
      </c>
      <c r="DQ390" s="244">
        <v>0</v>
      </c>
      <c r="DR390" s="244">
        <v>0</v>
      </c>
      <c r="DS390" s="241">
        <v>0</v>
      </c>
      <c r="DT390" s="242">
        <v>0</v>
      </c>
      <c r="DU390" s="242">
        <v>0</v>
      </c>
      <c r="DV390" s="243">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s="244">
        <v>0</v>
      </c>
      <c r="EV390" s="244">
        <v>0</v>
      </c>
      <c r="EW390" s="244">
        <v>0</v>
      </c>
      <c r="EX390" s="244">
        <v>0</v>
      </c>
      <c r="EY390" s="241">
        <v>0</v>
      </c>
      <c r="EZ390" s="242">
        <v>0</v>
      </c>
      <c r="FA390" s="242">
        <v>0</v>
      </c>
      <c r="FB390" s="243">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9</v>
      </c>
      <c r="HM390">
        <v>4</v>
      </c>
      <c r="HN390">
        <v>0</v>
      </c>
      <c r="HO390">
        <v>0</v>
      </c>
      <c r="HP390">
        <v>0</v>
      </c>
      <c r="HQ390" s="139">
        <v>2</v>
      </c>
      <c r="HR390" s="140">
        <v>0</v>
      </c>
      <c r="HS390" s="140">
        <v>0</v>
      </c>
      <c r="HT390" s="140">
        <v>0</v>
      </c>
      <c r="HU390" s="140">
        <v>0</v>
      </c>
      <c r="HV390" s="139">
        <v>0</v>
      </c>
      <c r="HW390" s="140">
        <v>0</v>
      </c>
      <c r="HX390" s="140">
        <v>0</v>
      </c>
      <c r="HY390" s="140">
        <v>0</v>
      </c>
      <c r="HZ390" s="140">
        <v>0</v>
      </c>
      <c r="IA390" s="139">
        <v>0</v>
      </c>
      <c r="IB390" s="140">
        <v>0</v>
      </c>
      <c r="IC390" s="140">
        <v>0</v>
      </c>
      <c r="ID390" s="140">
        <v>0</v>
      </c>
      <c r="IE390" s="140">
        <v>0</v>
      </c>
      <c r="IF390" s="139">
        <v>11</v>
      </c>
      <c r="IG390" s="140">
        <v>4</v>
      </c>
      <c r="IH390" s="140">
        <v>0</v>
      </c>
      <c r="II390" s="140">
        <v>0</v>
      </c>
      <c r="IJ390" s="140">
        <v>0</v>
      </c>
      <c r="IK390" s="140">
        <v>0</v>
      </c>
      <c r="IL390" s="140">
        <v>0</v>
      </c>
      <c r="IM390" s="140">
        <v>0</v>
      </c>
      <c r="IN390" s="139">
        <v>0</v>
      </c>
      <c r="IO390" s="140">
        <v>0</v>
      </c>
      <c r="IP390" s="140">
        <v>0</v>
      </c>
      <c r="IQ390" s="140">
        <v>0</v>
      </c>
      <c r="IR390" s="141">
        <v>0</v>
      </c>
      <c r="IS390" s="139">
        <v>0</v>
      </c>
      <c r="IT390" s="141">
        <v>0</v>
      </c>
      <c r="IU390" s="141">
        <v>13</v>
      </c>
      <c r="IV390" s="141">
        <v>2</v>
      </c>
      <c r="IW390" s="180">
        <v>15</v>
      </c>
      <c r="IX390" s="182">
        <v>0</v>
      </c>
      <c r="IY390" s="182">
        <v>0</v>
      </c>
      <c r="IZ390" s="183">
        <v>0</v>
      </c>
      <c r="JA390" s="140">
        <v>0</v>
      </c>
      <c r="JB390" s="140">
        <v>0</v>
      </c>
      <c r="JC390" s="1" t="s">
        <v>427</v>
      </c>
      <c r="JD390" s="1" t="s">
        <v>427</v>
      </c>
      <c r="JE390" s="1" t="s">
        <v>427</v>
      </c>
      <c r="JF390" s="1" t="s">
        <v>427</v>
      </c>
      <c r="JG390" s="1">
        <v>0</v>
      </c>
      <c r="JH390" s="1">
        <v>0</v>
      </c>
      <c r="JI390" s="284"/>
      <c r="JM390" s="261"/>
      <c r="JN390" s="262"/>
      <c r="JO390" s="284"/>
      <c r="JP390" s="284"/>
    </row>
    <row r="391" spans="1:276" x14ac:dyDescent="0.25">
      <c r="A391" s="2">
        <f>IF(OR('Table 1'!$L$2="All Regions",'Table 1'!$L$2=" "), 1,IF('Table 1'!$L$2='DATA TEMPLATE 1617'!L391,1,0))</f>
        <v>1</v>
      </c>
      <c r="B391" s="2">
        <f>IF(OR('Table 1'!$L$3="All Disciplines",'Table 1'!$L$3=" "), 1,IF('Table 1'!$L$3='DATA TEMPLATE 1617'!M391,1,0))</f>
        <v>1</v>
      </c>
      <c r="C391" s="2">
        <f>IF(OR('Table 1'!$L$4="All Organisations",'Table 1'!$L$4=" "), 1,IF('Table 1'!$L$4='DATA TEMPLATE 1617'!N391,1,0))</f>
        <v>1</v>
      </c>
      <c r="D391" s="2">
        <f t="shared" si="15"/>
        <v>3</v>
      </c>
      <c r="E391" s="236">
        <f>IF('Table 2'!$L$2="All Diverse Led",$IZ391,IF('Table 2'!$L$2='DATA TEMPLATE 1617'!JG391,4,0))</f>
        <v>0</v>
      </c>
      <c r="F391" s="236">
        <f>IF('Table 2'!$L$2="All Diverse Led",$IZ391,IF('Table 2'!$L$2='DATA TEMPLATE 1617'!JH391,4,0))</f>
        <v>0</v>
      </c>
      <c r="G391" s="237">
        <f t="shared" si="16"/>
        <v>0</v>
      </c>
      <c r="H391" s="1" t="s">
        <v>471</v>
      </c>
      <c r="I391" s="1">
        <v>0</v>
      </c>
      <c r="J391" s="1" t="b">
        <v>0</v>
      </c>
      <c r="K391" s="284">
        <v>389</v>
      </c>
      <c r="L391" t="s">
        <v>435</v>
      </c>
      <c r="M391" t="s">
        <v>437</v>
      </c>
      <c r="N391" s="323" t="s">
        <v>458</v>
      </c>
      <c r="O391" s="76">
        <v>36505</v>
      </c>
      <c r="P391" s="76">
        <v>67228</v>
      </c>
      <c r="Q391" s="76">
        <v>19904</v>
      </c>
      <c r="R391" s="76">
        <v>8000</v>
      </c>
      <c r="S391" s="76">
        <v>0</v>
      </c>
      <c r="T391" s="76">
        <v>131637</v>
      </c>
      <c r="U391">
        <v>47081</v>
      </c>
      <c r="V391">
        <v>865</v>
      </c>
      <c r="W391">
        <v>2271</v>
      </c>
      <c r="X391">
        <v>3000</v>
      </c>
      <c r="Y391">
        <v>4400</v>
      </c>
      <c r="AB391">
        <v>71292</v>
      </c>
      <c r="AC391">
        <v>0</v>
      </c>
      <c r="AD391">
        <v>128909</v>
      </c>
      <c r="AE391" s="1">
        <v>513</v>
      </c>
      <c r="AF391" s="1">
        <v>17</v>
      </c>
      <c r="AG391" s="1">
        <v>2285</v>
      </c>
      <c r="AH391" s="1">
        <v>775</v>
      </c>
      <c r="AI391" s="1">
        <v>0</v>
      </c>
      <c r="AJ391" s="1">
        <v>0</v>
      </c>
      <c r="AK391" s="1">
        <v>0</v>
      </c>
      <c r="AL391" s="1">
        <v>0</v>
      </c>
      <c r="AM391" s="1">
        <v>0</v>
      </c>
      <c r="AN391" s="1">
        <v>0</v>
      </c>
      <c r="AO391" s="1">
        <v>0</v>
      </c>
      <c r="AP391" s="1">
        <v>0</v>
      </c>
      <c r="AQ391" s="1">
        <v>296</v>
      </c>
      <c r="AR391" s="1">
        <v>15</v>
      </c>
      <c r="AS391" s="1">
        <v>1147</v>
      </c>
      <c r="AT391" s="1">
        <v>388</v>
      </c>
      <c r="AU391" s="1">
        <v>0</v>
      </c>
      <c r="AV391" s="1">
        <v>0</v>
      </c>
      <c r="AW391" s="1">
        <v>0</v>
      </c>
      <c r="AX391" s="1">
        <v>0</v>
      </c>
      <c r="AY391" s="1">
        <v>0</v>
      </c>
      <c r="AZ391" s="1">
        <v>0</v>
      </c>
      <c r="BA391" s="1">
        <v>0</v>
      </c>
      <c r="BB391" s="1">
        <v>0</v>
      </c>
      <c r="BC391" s="3">
        <v>0</v>
      </c>
      <c r="BD391" s="3">
        <v>0</v>
      </c>
      <c r="BE391" s="3">
        <v>0</v>
      </c>
      <c r="BF391" s="3">
        <v>0</v>
      </c>
      <c r="BG391" s="241">
        <v>296</v>
      </c>
      <c r="BH391" s="242">
        <v>15</v>
      </c>
      <c r="BI391" s="242">
        <v>1147</v>
      </c>
      <c r="BJ391" s="243">
        <v>388</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s="244">
        <v>0</v>
      </c>
      <c r="CJ391" s="244">
        <v>0</v>
      </c>
      <c r="CK391" s="244">
        <v>0</v>
      </c>
      <c r="CL391" s="244">
        <v>0</v>
      </c>
      <c r="CM391" s="241">
        <v>0</v>
      </c>
      <c r="CN391" s="242">
        <v>0</v>
      </c>
      <c r="CO391" s="242">
        <v>0</v>
      </c>
      <c r="CP391" s="243">
        <v>0</v>
      </c>
      <c r="CQ391" s="1">
        <v>0</v>
      </c>
      <c r="CR391" s="1">
        <v>0</v>
      </c>
      <c r="CS391" s="1">
        <v>0</v>
      </c>
      <c r="CT391" s="1">
        <v>0</v>
      </c>
      <c r="CU391" s="1">
        <v>0</v>
      </c>
      <c r="CV391" s="1">
        <v>0</v>
      </c>
      <c r="CW391" s="1">
        <v>0</v>
      </c>
      <c r="CX391" s="1">
        <v>0</v>
      </c>
      <c r="CY391" s="1">
        <v>0</v>
      </c>
      <c r="CZ391" s="1">
        <v>0</v>
      </c>
      <c r="DA391" s="1">
        <v>0</v>
      </c>
      <c r="DB391" s="1">
        <v>0</v>
      </c>
      <c r="DC391" s="1">
        <v>0</v>
      </c>
      <c r="DD391" s="1">
        <v>0</v>
      </c>
      <c r="DE391" s="1">
        <v>0</v>
      </c>
      <c r="DF391" s="1">
        <v>0</v>
      </c>
      <c r="DG391" s="1">
        <v>0</v>
      </c>
      <c r="DH391" s="1">
        <v>0</v>
      </c>
      <c r="DI391" s="1">
        <v>0</v>
      </c>
      <c r="DJ391" s="1">
        <v>0</v>
      </c>
      <c r="DK391" s="1">
        <v>0</v>
      </c>
      <c r="DL391" s="1">
        <v>0</v>
      </c>
      <c r="DM391" s="1">
        <v>0</v>
      </c>
      <c r="DN391" s="1">
        <v>0</v>
      </c>
      <c r="DO391" s="244">
        <v>0</v>
      </c>
      <c r="DP391" s="244">
        <v>0</v>
      </c>
      <c r="DQ391" s="244">
        <v>0</v>
      </c>
      <c r="DR391" s="244">
        <v>0</v>
      </c>
      <c r="DS391" s="241">
        <v>0</v>
      </c>
      <c r="DT391" s="242">
        <v>0</v>
      </c>
      <c r="DU391" s="242">
        <v>0</v>
      </c>
      <c r="DV391" s="243">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s="244">
        <v>0</v>
      </c>
      <c r="EV391" s="244">
        <v>0</v>
      </c>
      <c r="EW391" s="244">
        <v>0</v>
      </c>
      <c r="EX391" s="244">
        <v>0</v>
      </c>
      <c r="EY391" s="241">
        <v>0</v>
      </c>
      <c r="EZ391" s="242">
        <v>0</v>
      </c>
      <c r="FA391" s="242">
        <v>0</v>
      </c>
      <c r="FB391" s="243">
        <v>0</v>
      </c>
      <c r="FC391">
        <v>0</v>
      </c>
      <c r="FD391">
        <v>0</v>
      </c>
      <c r="FE391">
        <v>0</v>
      </c>
      <c r="FF391">
        <v>0</v>
      </c>
      <c r="FG391">
        <v>0</v>
      </c>
      <c r="FH391">
        <v>0</v>
      </c>
      <c r="FI391">
        <v>2</v>
      </c>
      <c r="FJ391">
        <v>20</v>
      </c>
      <c r="FK391">
        <v>0</v>
      </c>
      <c r="FL391">
        <v>0</v>
      </c>
      <c r="FM391">
        <v>0</v>
      </c>
      <c r="FN391">
        <v>0</v>
      </c>
      <c r="FO391">
        <v>0</v>
      </c>
      <c r="FP391">
        <v>0</v>
      </c>
      <c r="FQ391">
        <v>0</v>
      </c>
      <c r="FR391">
        <v>0</v>
      </c>
      <c r="FS391">
        <v>15</v>
      </c>
      <c r="FT391">
        <v>207</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1</v>
      </c>
      <c r="HM391">
        <v>4</v>
      </c>
      <c r="HN391">
        <v>0</v>
      </c>
      <c r="HO391">
        <v>0</v>
      </c>
      <c r="HP391">
        <v>0</v>
      </c>
      <c r="HQ391" s="139">
        <v>1</v>
      </c>
      <c r="HR391" s="140">
        <v>0</v>
      </c>
      <c r="HS391" s="140">
        <v>0</v>
      </c>
      <c r="HT391" s="140">
        <v>0</v>
      </c>
      <c r="HU391" s="140">
        <v>0</v>
      </c>
      <c r="HV391" s="139">
        <v>0</v>
      </c>
      <c r="HW391" s="140">
        <v>0</v>
      </c>
      <c r="HX391" s="140">
        <v>0</v>
      </c>
      <c r="HY391" s="140">
        <v>0</v>
      </c>
      <c r="HZ391" s="140">
        <v>0</v>
      </c>
      <c r="IA391" s="139">
        <v>0</v>
      </c>
      <c r="IB391" s="140">
        <v>0</v>
      </c>
      <c r="IC391" s="140">
        <v>0</v>
      </c>
      <c r="ID391" s="140">
        <v>0</v>
      </c>
      <c r="IE391" s="140">
        <v>0</v>
      </c>
      <c r="IF391" s="139">
        <v>2</v>
      </c>
      <c r="IG391" s="140">
        <v>4</v>
      </c>
      <c r="IH391" s="140">
        <v>0</v>
      </c>
      <c r="II391" s="140">
        <v>0</v>
      </c>
      <c r="IJ391" s="140">
        <v>0</v>
      </c>
      <c r="IK391" s="140">
        <v>0</v>
      </c>
      <c r="IL391" s="140">
        <v>0</v>
      </c>
      <c r="IM391" s="140">
        <v>0</v>
      </c>
      <c r="IN391" s="139">
        <v>0</v>
      </c>
      <c r="IO391" s="140">
        <v>0</v>
      </c>
      <c r="IP391" s="140">
        <v>0</v>
      </c>
      <c r="IQ391" s="140">
        <v>0</v>
      </c>
      <c r="IR391" s="141">
        <v>0</v>
      </c>
      <c r="IS391" s="139">
        <v>2</v>
      </c>
      <c r="IT391" s="141">
        <v>1</v>
      </c>
      <c r="IU391" s="141">
        <v>5</v>
      </c>
      <c r="IV391" s="141">
        <v>1</v>
      </c>
      <c r="IW391" s="180">
        <v>6</v>
      </c>
      <c r="IX391" s="182">
        <v>0.16666666666666666</v>
      </c>
      <c r="IY391" s="182">
        <v>0.33333333333333331</v>
      </c>
      <c r="IZ391" s="183">
        <v>0</v>
      </c>
      <c r="JA391" s="140">
        <v>0</v>
      </c>
      <c r="JB391" s="140">
        <v>0</v>
      </c>
      <c r="JC391" s="1" t="s">
        <v>427</v>
      </c>
      <c r="JD391" s="1" t="s">
        <v>427</v>
      </c>
      <c r="JE391" s="1" t="s">
        <v>427</v>
      </c>
      <c r="JF391" s="1" t="s">
        <v>427</v>
      </c>
      <c r="JG391" s="1">
        <v>0</v>
      </c>
      <c r="JH391" s="1">
        <v>0</v>
      </c>
      <c r="JI391" s="284"/>
      <c r="JM391" s="261"/>
      <c r="JN391" s="262"/>
      <c r="JO391" s="284"/>
      <c r="JP391" s="284"/>
    </row>
    <row r="392" spans="1:276" x14ac:dyDescent="0.25">
      <c r="A392" s="2">
        <f>IF(OR('Table 1'!$L$2="All Regions",'Table 1'!$L$2=" "), 1,IF('Table 1'!$L$2='DATA TEMPLATE 1617'!L392,1,0))</f>
        <v>1</v>
      </c>
      <c r="B392" s="2">
        <f>IF(OR('Table 1'!$L$3="All Disciplines",'Table 1'!$L$3=" "), 1,IF('Table 1'!$L$3='DATA TEMPLATE 1617'!M392,1,0))</f>
        <v>1</v>
      </c>
      <c r="C392" s="2">
        <f>IF(OR('Table 1'!$L$4="All Organisations",'Table 1'!$L$4=" "), 1,IF('Table 1'!$L$4='DATA TEMPLATE 1617'!N392,1,0))</f>
        <v>1</v>
      </c>
      <c r="D392" s="2">
        <f t="shared" si="15"/>
        <v>3</v>
      </c>
      <c r="E392" s="236">
        <f>IF('Table 2'!$L$2="All Diverse Led",$IZ392,IF('Table 2'!$L$2='DATA TEMPLATE 1617'!JG392,4,0))</f>
        <v>0</v>
      </c>
      <c r="F392" s="236">
        <f>IF('Table 2'!$L$2="All Diverse Led",$IZ392,IF('Table 2'!$L$2='DATA TEMPLATE 1617'!JH392,4,0))</f>
        <v>0</v>
      </c>
      <c r="G392" s="237">
        <f t="shared" si="16"/>
        <v>0</v>
      </c>
      <c r="H392" s="1" t="s">
        <v>471</v>
      </c>
      <c r="I392" s="1">
        <v>0</v>
      </c>
      <c r="J392" s="1" t="b">
        <v>0</v>
      </c>
      <c r="K392" s="284">
        <v>390</v>
      </c>
      <c r="L392" t="s">
        <v>435</v>
      </c>
      <c r="M392" t="s">
        <v>437</v>
      </c>
      <c r="N392" s="323" t="s">
        <v>460</v>
      </c>
      <c r="O392" s="76">
        <v>4029292</v>
      </c>
      <c r="P392" s="76">
        <v>942389</v>
      </c>
      <c r="Q392" s="76">
        <v>226468</v>
      </c>
      <c r="R392" s="76">
        <v>391220</v>
      </c>
      <c r="S392" s="76">
        <v>0</v>
      </c>
      <c r="T392" s="76">
        <v>5589369</v>
      </c>
      <c r="U392">
        <v>2961729</v>
      </c>
      <c r="V392">
        <v>653162</v>
      </c>
      <c r="W392">
        <v>287578</v>
      </c>
      <c r="X392">
        <v>1156594</v>
      </c>
      <c r="Y392">
        <v>29911</v>
      </c>
      <c r="AB392">
        <v>815906</v>
      </c>
      <c r="AC392">
        <v>12249</v>
      </c>
      <c r="AD392">
        <v>5917129</v>
      </c>
      <c r="AE392" s="1">
        <v>515</v>
      </c>
      <c r="AF392" s="1">
        <v>285</v>
      </c>
      <c r="AG392" s="1">
        <v>175174</v>
      </c>
      <c r="AH392" s="1">
        <v>1006</v>
      </c>
      <c r="AI392" s="1">
        <v>0</v>
      </c>
      <c r="AJ392" s="1">
        <v>0</v>
      </c>
      <c r="AK392" s="1">
        <v>0</v>
      </c>
      <c r="AL392" s="1">
        <v>0</v>
      </c>
      <c r="AM392" s="1">
        <v>0</v>
      </c>
      <c r="AN392" s="1">
        <v>0</v>
      </c>
      <c r="AO392" s="1">
        <v>0</v>
      </c>
      <c r="AP392" s="1">
        <v>0</v>
      </c>
      <c r="AQ392" s="1">
        <v>131</v>
      </c>
      <c r="AR392" s="1">
        <v>109</v>
      </c>
      <c r="AS392" s="1">
        <v>24982</v>
      </c>
      <c r="AT392" s="1">
        <v>0</v>
      </c>
      <c r="AU392" s="1">
        <v>0</v>
      </c>
      <c r="AV392" s="1">
        <v>0</v>
      </c>
      <c r="AW392" s="1">
        <v>0</v>
      </c>
      <c r="AX392" s="1">
        <v>0</v>
      </c>
      <c r="AY392" s="1">
        <v>0</v>
      </c>
      <c r="AZ392" s="1">
        <v>0</v>
      </c>
      <c r="BA392" s="1">
        <v>0</v>
      </c>
      <c r="BB392" s="1">
        <v>0</v>
      </c>
      <c r="BC392" s="3">
        <v>0</v>
      </c>
      <c r="BD392" s="3">
        <v>0</v>
      </c>
      <c r="BE392" s="3">
        <v>0</v>
      </c>
      <c r="BF392" s="3">
        <v>0</v>
      </c>
      <c r="BG392" s="241">
        <v>131</v>
      </c>
      <c r="BH392" s="242">
        <v>109</v>
      </c>
      <c r="BI392" s="242">
        <v>24982</v>
      </c>
      <c r="BJ392" s="243">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s="244">
        <v>0</v>
      </c>
      <c r="CJ392" s="244">
        <v>0</v>
      </c>
      <c r="CK392" s="244">
        <v>0</v>
      </c>
      <c r="CL392" s="244">
        <v>0</v>
      </c>
      <c r="CM392" s="241">
        <v>0</v>
      </c>
      <c r="CN392" s="242">
        <v>0</v>
      </c>
      <c r="CO392" s="242">
        <v>0</v>
      </c>
      <c r="CP392" s="243">
        <v>0</v>
      </c>
      <c r="CQ392" s="1">
        <v>0</v>
      </c>
      <c r="CR392" s="1">
        <v>0</v>
      </c>
      <c r="CS392" s="1">
        <v>0</v>
      </c>
      <c r="CT392" s="1">
        <v>0</v>
      </c>
      <c r="CU392" s="1">
        <v>0</v>
      </c>
      <c r="CV392" s="1">
        <v>0</v>
      </c>
      <c r="CW392" s="1">
        <v>0</v>
      </c>
      <c r="CX392" s="1">
        <v>0</v>
      </c>
      <c r="CY392" s="1">
        <v>0</v>
      </c>
      <c r="CZ392" s="1">
        <v>0</v>
      </c>
      <c r="DA392" s="1">
        <v>0</v>
      </c>
      <c r="DB392" s="1">
        <v>0</v>
      </c>
      <c r="DC392" s="1">
        <v>0</v>
      </c>
      <c r="DD392" s="1">
        <v>0</v>
      </c>
      <c r="DE392" s="1">
        <v>0</v>
      </c>
      <c r="DF392" s="1">
        <v>0</v>
      </c>
      <c r="DG392" s="1">
        <v>0</v>
      </c>
      <c r="DH392" s="1">
        <v>0</v>
      </c>
      <c r="DI392" s="1">
        <v>0</v>
      </c>
      <c r="DJ392" s="1">
        <v>0</v>
      </c>
      <c r="DK392" s="1">
        <v>0</v>
      </c>
      <c r="DL392" s="1">
        <v>0</v>
      </c>
      <c r="DM392" s="1">
        <v>0</v>
      </c>
      <c r="DN392" s="1">
        <v>0</v>
      </c>
      <c r="DO392" s="244">
        <v>0</v>
      </c>
      <c r="DP392" s="244">
        <v>0</v>
      </c>
      <c r="DQ392" s="244">
        <v>0</v>
      </c>
      <c r="DR392" s="244">
        <v>0</v>
      </c>
      <c r="DS392" s="241">
        <v>0</v>
      </c>
      <c r="DT392" s="242">
        <v>0</v>
      </c>
      <c r="DU392" s="242">
        <v>0</v>
      </c>
      <c r="DV392" s="243">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s="244">
        <v>0</v>
      </c>
      <c r="EV392" s="244">
        <v>0</v>
      </c>
      <c r="EW392" s="244">
        <v>0</v>
      </c>
      <c r="EX392" s="244">
        <v>0</v>
      </c>
      <c r="EY392" s="241">
        <v>0</v>
      </c>
      <c r="EZ392" s="242">
        <v>0</v>
      </c>
      <c r="FA392" s="242">
        <v>0</v>
      </c>
      <c r="FB392" s="243">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2</v>
      </c>
      <c r="GJ392">
        <v>37</v>
      </c>
      <c r="GK392">
        <v>0</v>
      </c>
      <c r="GL392">
        <v>0</v>
      </c>
      <c r="GM392">
        <v>0</v>
      </c>
      <c r="GN392">
        <v>0</v>
      </c>
      <c r="GO392">
        <v>0</v>
      </c>
      <c r="GP392">
        <v>0</v>
      </c>
      <c r="GQ392">
        <v>0</v>
      </c>
      <c r="GR392">
        <v>0</v>
      </c>
      <c r="GS392">
        <v>0</v>
      </c>
      <c r="GT392">
        <v>0</v>
      </c>
      <c r="GU392">
        <v>155</v>
      </c>
      <c r="GV392">
        <v>0</v>
      </c>
      <c r="GW392">
        <v>0</v>
      </c>
      <c r="GX392">
        <v>0</v>
      </c>
      <c r="GY392">
        <v>0</v>
      </c>
      <c r="GZ392">
        <v>0</v>
      </c>
      <c r="HA392">
        <v>0</v>
      </c>
      <c r="HB392">
        <v>0</v>
      </c>
      <c r="HC392">
        <v>0</v>
      </c>
      <c r="HD392">
        <v>0</v>
      </c>
      <c r="HE392">
        <v>1</v>
      </c>
      <c r="HF392">
        <v>1</v>
      </c>
      <c r="HG392">
        <v>0</v>
      </c>
      <c r="HH392">
        <v>0</v>
      </c>
      <c r="HI392">
        <v>37</v>
      </c>
      <c r="HJ392">
        <v>37</v>
      </c>
      <c r="HK392">
        <v>0</v>
      </c>
      <c r="HL392">
        <v>3</v>
      </c>
      <c r="HM392">
        <v>9</v>
      </c>
      <c r="HN392">
        <v>0</v>
      </c>
      <c r="HO392">
        <v>0</v>
      </c>
      <c r="HP392">
        <v>0</v>
      </c>
      <c r="HQ392" s="139">
        <v>5</v>
      </c>
      <c r="HR392" s="140">
        <v>5</v>
      </c>
      <c r="HS392" s="140">
        <v>0</v>
      </c>
      <c r="HT392" s="140">
        <v>0</v>
      </c>
      <c r="HU392" s="140">
        <v>0</v>
      </c>
      <c r="HV392" s="139">
        <v>0</v>
      </c>
      <c r="HW392" s="140">
        <v>0</v>
      </c>
      <c r="HX392" s="140">
        <v>0</v>
      </c>
      <c r="HY392" s="140">
        <v>0</v>
      </c>
      <c r="HZ392" s="140">
        <v>0</v>
      </c>
      <c r="IA392" s="139">
        <v>0</v>
      </c>
      <c r="IB392" s="140">
        <v>0</v>
      </c>
      <c r="IC392" s="140">
        <v>0</v>
      </c>
      <c r="ID392" s="140">
        <v>0</v>
      </c>
      <c r="IE392" s="140">
        <v>0</v>
      </c>
      <c r="IF392" s="139">
        <v>8</v>
      </c>
      <c r="IG392" s="140">
        <v>14</v>
      </c>
      <c r="IH392" s="140">
        <v>0</v>
      </c>
      <c r="II392" s="140">
        <v>0</v>
      </c>
      <c r="IJ392" s="140">
        <v>0</v>
      </c>
      <c r="IK392" s="140">
        <v>2</v>
      </c>
      <c r="IL392" s="140">
        <v>0</v>
      </c>
      <c r="IM392" s="140">
        <v>0</v>
      </c>
      <c r="IN392" s="139">
        <v>2</v>
      </c>
      <c r="IO392" s="140">
        <v>0</v>
      </c>
      <c r="IP392" s="140">
        <v>0</v>
      </c>
      <c r="IQ392" s="140">
        <v>0</v>
      </c>
      <c r="IR392" s="141">
        <v>0</v>
      </c>
      <c r="IS392" s="139">
        <v>0</v>
      </c>
      <c r="IT392" s="141">
        <v>1</v>
      </c>
      <c r="IU392" s="141">
        <v>12</v>
      </c>
      <c r="IV392" s="141">
        <v>10</v>
      </c>
      <c r="IW392" s="180">
        <v>22</v>
      </c>
      <c r="IX392" s="182">
        <v>0.13636363636363635</v>
      </c>
      <c r="IY392" s="182">
        <v>0</v>
      </c>
      <c r="IZ392" s="183">
        <v>0</v>
      </c>
      <c r="JA392" s="140">
        <v>0</v>
      </c>
      <c r="JB392" s="140">
        <v>0</v>
      </c>
      <c r="JC392" s="1" t="s">
        <v>427</v>
      </c>
      <c r="JD392" s="1" t="s">
        <v>427</v>
      </c>
      <c r="JE392" s="1" t="s">
        <v>427</v>
      </c>
      <c r="JF392" s="1" t="s">
        <v>427</v>
      </c>
      <c r="JG392" s="1">
        <v>0</v>
      </c>
      <c r="JH392" s="1">
        <v>0</v>
      </c>
      <c r="JI392" s="284"/>
      <c r="JM392" s="261"/>
      <c r="JN392" s="262"/>
      <c r="JO392" s="284"/>
      <c r="JP392" s="284"/>
    </row>
    <row r="393" spans="1:276" x14ac:dyDescent="0.25">
      <c r="A393" s="2">
        <f>IF(OR('Table 1'!$L$2="All Regions",'Table 1'!$L$2=" "), 1,IF('Table 1'!$L$2='DATA TEMPLATE 1617'!L393,1,0))</f>
        <v>1</v>
      </c>
      <c r="B393" s="2">
        <f>IF(OR('Table 1'!$L$3="All Disciplines",'Table 1'!$L$3=" "), 1,IF('Table 1'!$L$3='DATA TEMPLATE 1617'!M393,1,0))</f>
        <v>1</v>
      </c>
      <c r="C393" s="2">
        <f>IF(OR('Table 1'!$L$4="All Organisations",'Table 1'!$L$4=" "), 1,IF('Table 1'!$L$4='DATA TEMPLATE 1617'!N393,1,0))</f>
        <v>1</v>
      </c>
      <c r="D393" s="2">
        <f t="shared" si="15"/>
        <v>3</v>
      </c>
      <c r="E393" s="236">
        <f>IF('Table 2'!$L$2="All Diverse Led",$IZ393,IF('Table 2'!$L$2='DATA TEMPLATE 1617'!JG393,4,0))</f>
        <v>0</v>
      </c>
      <c r="F393" s="236">
        <f>IF('Table 2'!$L$2="All Diverse Led",$IZ393,IF('Table 2'!$L$2='DATA TEMPLATE 1617'!JH393,4,0))</f>
        <v>0</v>
      </c>
      <c r="G393" s="237">
        <f t="shared" si="16"/>
        <v>0</v>
      </c>
      <c r="H393" s="1" t="s">
        <v>471</v>
      </c>
      <c r="I393" s="1">
        <v>0</v>
      </c>
      <c r="J393" s="1" t="b">
        <v>0</v>
      </c>
      <c r="K393" s="284">
        <v>391</v>
      </c>
      <c r="L393" t="s">
        <v>435</v>
      </c>
      <c r="M393" t="s">
        <v>440</v>
      </c>
      <c r="N393" s="323" t="s">
        <v>460</v>
      </c>
      <c r="O393" s="76">
        <v>123331</v>
      </c>
      <c r="P393" s="76">
        <v>110068</v>
      </c>
      <c r="Q393" s="76">
        <v>6000</v>
      </c>
      <c r="R393" s="76">
        <v>0</v>
      </c>
      <c r="S393" s="76">
        <v>302850</v>
      </c>
      <c r="T393" s="76">
        <v>542249</v>
      </c>
      <c r="U393">
        <v>390789</v>
      </c>
      <c r="V393">
        <v>23960</v>
      </c>
      <c r="W393">
        <v>10000</v>
      </c>
      <c r="X393">
        <v>0</v>
      </c>
      <c r="Y393">
        <v>0</v>
      </c>
      <c r="AB393">
        <v>117500</v>
      </c>
      <c r="AC393">
        <v>0</v>
      </c>
      <c r="AD393">
        <v>542249</v>
      </c>
      <c r="AE393" s="1">
        <v>11</v>
      </c>
      <c r="AF393" s="1">
        <v>11</v>
      </c>
      <c r="AG393" s="1">
        <v>517</v>
      </c>
      <c r="AH393" s="1">
        <v>0</v>
      </c>
      <c r="AI393" s="1">
        <v>0</v>
      </c>
      <c r="AJ393" s="1">
        <v>0</v>
      </c>
      <c r="AK393" s="1">
        <v>0</v>
      </c>
      <c r="AL393" s="1">
        <v>0</v>
      </c>
      <c r="AM393" s="1">
        <v>0</v>
      </c>
      <c r="AN393" s="1">
        <v>0</v>
      </c>
      <c r="AO393" s="1">
        <v>0</v>
      </c>
      <c r="AP393" s="1">
        <v>0</v>
      </c>
      <c r="AQ393" s="1">
        <v>0</v>
      </c>
      <c r="AR393" s="1">
        <v>0</v>
      </c>
      <c r="AS393" s="1">
        <v>0</v>
      </c>
      <c r="AT393" s="1">
        <v>0</v>
      </c>
      <c r="AU393" s="1">
        <v>0</v>
      </c>
      <c r="AV393" s="1">
        <v>0</v>
      </c>
      <c r="AW393" s="1">
        <v>0</v>
      </c>
      <c r="AX393" s="1">
        <v>0</v>
      </c>
      <c r="AY393" s="1">
        <v>0</v>
      </c>
      <c r="AZ393" s="1">
        <v>0</v>
      </c>
      <c r="BA393" s="1">
        <v>0</v>
      </c>
      <c r="BB393" s="1">
        <v>0</v>
      </c>
      <c r="BC393" s="3">
        <v>0</v>
      </c>
      <c r="BD393" s="3">
        <v>0</v>
      </c>
      <c r="BE393" s="3">
        <v>0</v>
      </c>
      <c r="BF393" s="3">
        <v>0</v>
      </c>
      <c r="BG393" s="241">
        <v>0</v>
      </c>
      <c r="BH393" s="242">
        <v>0</v>
      </c>
      <c r="BI393" s="242">
        <v>0</v>
      </c>
      <c r="BJ393" s="24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s="244">
        <v>0</v>
      </c>
      <c r="CJ393" s="244">
        <v>0</v>
      </c>
      <c r="CK393" s="244">
        <v>0</v>
      </c>
      <c r="CL393" s="244">
        <v>0</v>
      </c>
      <c r="CM393" s="241">
        <v>0</v>
      </c>
      <c r="CN393" s="242">
        <v>0</v>
      </c>
      <c r="CO393" s="242">
        <v>0</v>
      </c>
      <c r="CP393" s="243">
        <v>0</v>
      </c>
      <c r="CQ393" s="1">
        <v>0</v>
      </c>
      <c r="CR393" s="1">
        <v>0</v>
      </c>
      <c r="CS393" s="1">
        <v>0</v>
      </c>
      <c r="CT393" s="1">
        <v>0</v>
      </c>
      <c r="CU393" s="1">
        <v>0</v>
      </c>
      <c r="CV393" s="1">
        <v>0</v>
      </c>
      <c r="CW393" s="1">
        <v>0</v>
      </c>
      <c r="CX393" s="1">
        <v>0</v>
      </c>
      <c r="CY393" s="1">
        <v>0</v>
      </c>
      <c r="CZ393" s="1">
        <v>0</v>
      </c>
      <c r="DA393" s="1">
        <v>0</v>
      </c>
      <c r="DB393" s="1">
        <v>0</v>
      </c>
      <c r="DC393" s="1">
        <v>0</v>
      </c>
      <c r="DD393" s="1">
        <v>0</v>
      </c>
      <c r="DE393" s="1">
        <v>0</v>
      </c>
      <c r="DF393" s="1">
        <v>0</v>
      </c>
      <c r="DG393" s="1">
        <v>0</v>
      </c>
      <c r="DH393" s="1">
        <v>0</v>
      </c>
      <c r="DI393" s="1">
        <v>0</v>
      </c>
      <c r="DJ393" s="1">
        <v>0</v>
      </c>
      <c r="DK393" s="1">
        <v>0</v>
      </c>
      <c r="DL393" s="1">
        <v>0</v>
      </c>
      <c r="DM393" s="1">
        <v>0</v>
      </c>
      <c r="DN393" s="1">
        <v>0</v>
      </c>
      <c r="DO393" s="244">
        <v>0</v>
      </c>
      <c r="DP393" s="244">
        <v>0</v>
      </c>
      <c r="DQ393" s="244">
        <v>0</v>
      </c>
      <c r="DR393" s="244">
        <v>0</v>
      </c>
      <c r="DS393" s="241">
        <v>0</v>
      </c>
      <c r="DT393" s="242">
        <v>0</v>
      </c>
      <c r="DU393" s="242">
        <v>0</v>
      </c>
      <c r="DV393" s="243">
        <v>0</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s="244">
        <v>0</v>
      </c>
      <c r="EV393" s="244">
        <v>0</v>
      </c>
      <c r="EW393" s="244">
        <v>0</v>
      </c>
      <c r="EX393" s="244">
        <v>0</v>
      </c>
      <c r="EY393" s="241">
        <v>0</v>
      </c>
      <c r="EZ393" s="242">
        <v>0</v>
      </c>
      <c r="FA393" s="242">
        <v>0</v>
      </c>
      <c r="FB393" s="243">
        <v>0</v>
      </c>
      <c r="FC393">
        <v>0</v>
      </c>
      <c r="FD393">
        <v>0</v>
      </c>
      <c r="FE393">
        <v>0</v>
      </c>
      <c r="FF393">
        <v>0</v>
      </c>
      <c r="FG393">
        <v>0</v>
      </c>
      <c r="FH393">
        <v>0</v>
      </c>
      <c r="FI393">
        <v>4</v>
      </c>
      <c r="FJ393">
        <v>1978</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0</v>
      </c>
      <c r="HL393">
        <v>4</v>
      </c>
      <c r="HM393">
        <v>4</v>
      </c>
      <c r="HN393">
        <v>0</v>
      </c>
      <c r="HO393">
        <v>0</v>
      </c>
      <c r="HP393">
        <v>0</v>
      </c>
      <c r="HQ393" s="139">
        <v>0</v>
      </c>
      <c r="HR393" s="140">
        <v>1</v>
      </c>
      <c r="HS393" s="140">
        <v>0</v>
      </c>
      <c r="HT393" s="140">
        <v>0</v>
      </c>
      <c r="HU393" s="140">
        <v>0</v>
      </c>
      <c r="HV393" s="139">
        <v>0</v>
      </c>
      <c r="HW393" s="140">
        <v>0</v>
      </c>
      <c r="HX393" s="140">
        <v>0</v>
      </c>
      <c r="HY393" s="140">
        <v>0</v>
      </c>
      <c r="HZ393" s="140">
        <v>0</v>
      </c>
      <c r="IA393" s="139">
        <v>0</v>
      </c>
      <c r="IB393" s="140">
        <v>0</v>
      </c>
      <c r="IC393" s="140">
        <v>0</v>
      </c>
      <c r="ID393" s="140">
        <v>0</v>
      </c>
      <c r="IE393" s="140">
        <v>0</v>
      </c>
      <c r="IF393" s="139">
        <v>4</v>
      </c>
      <c r="IG393" s="140">
        <v>5</v>
      </c>
      <c r="IH393" s="140">
        <v>0</v>
      </c>
      <c r="II393" s="140">
        <v>0</v>
      </c>
      <c r="IJ393" s="140">
        <v>0</v>
      </c>
      <c r="IK393" s="140">
        <v>0</v>
      </c>
      <c r="IL393" s="140">
        <v>0</v>
      </c>
      <c r="IM393" s="140">
        <v>0</v>
      </c>
      <c r="IN393" s="139">
        <v>0</v>
      </c>
      <c r="IO393" s="140">
        <v>0</v>
      </c>
      <c r="IP393" s="140">
        <v>0</v>
      </c>
      <c r="IQ393" s="140">
        <v>0</v>
      </c>
      <c r="IR393" s="141">
        <v>0</v>
      </c>
      <c r="IS393" s="139">
        <v>1</v>
      </c>
      <c r="IT393" s="141">
        <v>0</v>
      </c>
      <c r="IU393" s="141">
        <v>8</v>
      </c>
      <c r="IV393" s="141">
        <v>1</v>
      </c>
      <c r="IW393" s="180">
        <v>9</v>
      </c>
      <c r="IX393" s="182">
        <v>0</v>
      </c>
      <c r="IY393" s="182">
        <v>0.1111111111111111</v>
      </c>
      <c r="IZ393" s="183">
        <v>0</v>
      </c>
      <c r="JA393" s="140">
        <v>0</v>
      </c>
      <c r="JB393" s="140">
        <v>0</v>
      </c>
      <c r="JC393" s="1" t="s">
        <v>427</v>
      </c>
      <c r="JD393" s="1" t="s">
        <v>427</v>
      </c>
      <c r="JE393" s="1" t="s">
        <v>427</v>
      </c>
      <c r="JF393" s="1" t="s">
        <v>427</v>
      </c>
      <c r="JG393" s="1">
        <v>0</v>
      </c>
      <c r="JH393" s="1">
        <v>0</v>
      </c>
      <c r="JI393" s="284"/>
      <c r="JM393" s="261"/>
      <c r="JN393" s="262"/>
      <c r="JO393" s="284"/>
      <c r="JP393" s="284"/>
    </row>
    <row r="394" spans="1:276" x14ac:dyDescent="0.25">
      <c r="A394" s="2">
        <f>IF(OR('Table 1'!$L$2="All Regions",'Table 1'!$L$2=" "), 1,IF('Table 1'!$L$2='DATA TEMPLATE 1617'!L394,1,0))</f>
        <v>1</v>
      </c>
      <c r="B394" s="2">
        <f>IF(OR('Table 1'!$L$3="All Disciplines",'Table 1'!$L$3=" "), 1,IF('Table 1'!$L$3='DATA TEMPLATE 1617'!M394,1,0))</f>
        <v>1</v>
      </c>
      <c r="C394" s="2">
        <f>IF(OR('Table 1'!$L$4="All Organisations",'Table 1'!$L$4=" "), 1,IF('Table 1'!$L$4='DATA TEMPLATE 1617'!N394,1,0))</f>
        <v>1</v>
      </c>
      <c r="D394" s="2">
        <f t="shared" si="15"/>
        <v>3</v>
      </c>
      <c r="E394" s="236">
        <f>IF('Table 2'!$L$2="All Diverse Led",$IZ394,IF('Table 2'!$L$2='DATA TEMPLATE 1617'!JG394,4,0))</f>
        <v>0</v>
      </c>
      <c r="F394" s="236">
        <f>IF('Table 2'!$L$2="All Diverse Led",$IZ394,IF('Table 2'!$L$2='DATA TEMPLATE 1617'!JH394,4,0))</f>
        <v>0</v>
      </c>
      <c r="G394" s="237">
        <f t="shared" si="16"/>
        <v>0</v>
      </c>
      <c r="H394" s="1" t="s">
        <v>471</v>
      </c>
      <c r="I394" s="1">
        <v>0</v>
      </c>
      <c r="J394" s="1" t="b">
        <v>0</v>
      </c>
      <c r="K394" s="284">
        <v>392</v>
      </c>
      <c r="L394" t="s">
        <v>435</v>
      </c>
      <c r="M394" t="s">
        <v>443</v>
      </c>
      <c r="N394" s="323" t="s">
        <v>458</v>
      </c>
      <c r="O394" s="76">
        <v>66220</v>
      </c>
      <c r="P394" s="76">
        <v>85492</v>
      </c>
      <c r="Q394" s="76">
        <v>27576</v>
      </c>
      <c r="R394" s="76">
        <v>2960</v>
      </c>
      <c r="S394" s="76">
        <v>0</v>
      </c>
      <c r="T394" s="76">
        <v>182248</v>
      </c>
      <c r="U394">
        <v>94097</v>
      </c>
      <c r="V394">
        <v>2605</v>
      </c>
      <c r="W394">
        <v>0</v>
      </c>
      <c r="X394">
        <v>2000</v>
      </c>
      <c r="Y394">
        <v>5191</v>
      </c>
      <c r="AB394">
        <v>87477</v>
      </c>
      <c r="AC394">
        <v>0</v>
      </c>
      <c r="AD394">
        <v>191370</v>
      </c>
      <c r="AE394" s="1">
        <v>33</v>
      </c>
      <c r="AF394" s="1">
        <v>28</v>
      </c>
      <c r="AG394" s="1">
        <v>873</v>
      </c>
      <c r="AH394" s="1">
        <v>4476</v>
      </c>
      <c r="AI394" s="1">
        <v>0</v>
      </c>
      <c r="AJ394" s="1">
        <v>0</v>
      </c>
      <c r="AK394" s="1">
        <v>0</v>
      </c>
      <c r="AL394" s="1">
        <v>0</v>
      </c>
      <c r="AM394" s="1">
        <v>0</v>
      </c>
      <c r="AN394" s="1">
        <v>0</v>
      </c>
      <c r="AO394" s="1">
        <v>0</v>
      </c>
      <c r="AP394" s="1">
        <v>0</v>
      </c>
      <c r="AQ394" s="1">
        <v>15</v>
      </c>
      <c r="AR394" s="1">
        <v>15</v>
      </c>
      <c r="AS394" s="1">
        <v>554</v>
      </c>
      <c r="AT394" s="1">
        <v>1199</v>
      </c>
      <c r="AU394" s="1">
        <v>0</v>
      </c>
      <c r="AV394" s="1">
        <v>0</v>
      </c>
      <c r="AW394" s="1">
        <v>0</v>
      </c>
      <c r="AX394" s="1">
        <v>0</v>
      </c>
      <c r="AY394" s="1">
        <v>0</v>
      </c>
      <c r="AZ394" s="1">
        <v>0</v>
      </c>
      <c r="BA394" s="1">
        <v>0</v>
      </c>
      <c r="BB394" s="1">
        <v>0</v>
      </c>
      <c r="BC394" s="3">
        <v>0</v>
      </c>
      <c r="BD394" s="3">
        <v>0</v>
      </c>
      <c r="BE394" s="3">
        <v>0</v>
      </c>
      <c r="BF394" s="3">
        <v>0</v>
      </c>
      <c r="BG394" s="241">
        <v>15</v>
      </c>
      <c r="BH394" s="242">
        <v>15</v>
      </c>
      <c r="BI394" s="242">
        <v>554</v>
      </c>
      <c r="BJ394" s="243">
        <v>1199</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s="244">
        <v>0</v>
      </c>
      <c r="CJ394" s="244">
        <v>0</v>
      </c>
      <c r="CK394" s="244">
        <v>0</v>
      </c>
      <c r="CL394" s="244">
        <v>0</v>
      </c>
      <c r="CM394" s="241">
        <v>0</v>
      </c>
      <c r="CN394" s="242">
        <v>0</v>
      </c>
      <c r="CO394" s="242">
        <v>0</v>
      </c>
      <c r="CP394" s="243">
        <v>0</v>
      </c>
      <c r="CQ394" s="1">
        <v>0</v>
      </c>
      <c r="CR394" s="1">
        <v>0</v>
      </c>
      <c r="CS394" s="1">
        <v>0</v>
      </c>
      <c r="CT394" s="1">
        <v>0</v>
      </c>
      <c r="CU394" s="1">
        <v>0</v>
      </c>
      <c r="CV394" s="1">
        <v>0</v>
      </c>
      <c r="CW394" s="1">
        <v>0</v>
      </c>
      <c r="CX394" s="1">
        <v>0</v>
      </c>
      <c r="CY394" s="1">
        <v>0</v>
      </c>
      <c r="CZ394" s="1">
        <v>0</v>
      </c>
      <c r="DA394" s="1">
        <v>0</v>
      </c>
      <c r="DB394" s="1">
        <v>0</v>
      </c>
      <c r="DC394" s="1">
        <v>0</v>
      </c>
      <c r="DD394" s="1">
        <v>0</v>
      </c>
      <c r="DE394" s="1">
        <v>0</v>
      </c>
      <c r="DF394" s="1">
        <v>0</v>
      </c>
      <c r="DG394" s="1">
        <v>0</v>
      </c>
      <c r="DH394" s="1">
        <v>0</v>
      </c>
      <c r="DI394" s="1">
        <v>0</v>
      </c>
      <c r="DJ394" s="1">
        <v>0</v>
      </c>
      <c r="DK394" s="1">
        <v>0</v>
      </c>
      <c r="DL394" s="1">
        <v>0</v>
      </c>
      <c r="DM394" s="1">
        <v>0</v>
      </c>
      <c r="DN394" s="1">
        <v>0</v>
      </c>
      <c r="DO394" s="244">
        <v>0</v>
      </c>
      <c r="DP394" s="244">
        <v>0</v>
      </c>
      <c r="DQ394" s="244">
        <v>0</v>
      </c>
      <c r="DR394" s="244">
        <v>0</v>
      </c>
      <c r="DS394" s="241">
        <v>0</v>
      </c>
      <c r="DT394" s="242">
        <v>0</v>
      </c>
      <c r="DU394" s="242">
        <v>0</v>
      </c>
      <c r="DV394" s="243">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s="244">
        <v>0</v>
      </c>
      <c r="EV394" s="244">
        <v>0</v>
      </c>
      <c r="EW394" s="244">
        <v>0</v>
      </c>
      <c r="EX394" s="244">
        <v>0</v>
      </c>
      <c r="EY394" s="241">
        <v>0</v>
      </c>
      <c r="EZ394" s="242">
        <v>0</v>
      </c>
      <c r="FA394" s="242">
        <v>0</v>
      </c>
      <c r="FB394" s="243">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0</v>
      </c>
      <c r="HL394">
        <v>8</v>
      </c>
      <c r="HM394">
        <v>2</v>
      </c>
      <c r="HN394">
        <v>0</v>
      </c>
      <c r="HO394">
        <v>0</v>
      </c>
      <c r="HP394">
        <v>0</v>
      </c>
      <c r="HQ394" s="139">
        <v>1</v>
      </c>
      <c r="HR394" s="140">
        <v>0</v>
      </c>
      <c r="HS394" s="140">
        <v>0</v>
      </c>
      <c r="HT394" s="140">
        <v>0</v>
      </c>
      <c r="HU394" s="140">
        <v>0</v>
      </c>
      <c r="HV394" s="139">
        <v>0</v>
      </c>
      <c r="HW394" s="140">
        <v>0</v>
      </c>
      <c r="HX394" s="140">
        <v>0</v>
      </c>
      <c r="HY394" s="140">
        <v>0</v>
      </c>
      <c r="HZ394" s="140">
        <v>0</v>
      </c>
      <c r="IA394" s="139">
        <v>0</v>
      </c>
      <c r="IB394" s="140">
        <v>0</v>
      </c>
      <c r="IC394" s="140">
        <v>0</v>
      </c>
      <c r="ID394" s="140">
        <v>0</v>
      </c>
      <c r="IE394" s="140">
        <v>0</v>
      </c>
      <c r="IF394" s="139">
        <v>9</v>
      </c>
      <c r="IG394" s="140">
        <v>2</v>
      </c>
      <c r="IH394" s="140">
        <v>0</v>
      </c>
      <c r="II394" s="140">
        <v>0</v>
      </c>
      <c r="IJ394" s="140">
        <v>0</v>
      </c>
      <c r="IK394" s="140">
        <v>0</v>
      </c>
      <c r="IL394" s="140">
        <v>0</v>
      </c>
      <c r="IM394" s="140">
        <v>0</v>
      </c>
      <c r="IN394" s="139">
        <v>0</v>
      </c>
      <c r="IO394" s="140">
        <v>0</v>
      </c>
      <c r="IP394" s="140">
        <v>0</v>
      </c>
      <c r="IQ394" s="140">
        <v>0</v>
      </c>
      <c r="IR394" s="141">
        <v>0</v>
      </c>
      <c r="IS394" s="139">
        <v>1</v>
      </c>
      <c r="IT394" s="141">
        <v>0</v>
      </c>
      <c r="IU394" s="141">
        <v>10</v>
      </c>
      <c r="IV394" s="141">
        <v>1</v>
      </c>
      <c r="IW394" s="180">
        <v>11</v>
      </c>
      <c r="IX394" s="182">
        <v>0</v>
      </c>
      <c r="IY394" s="182">
        <v>9.0909090909090912E-2</v>
      </c>
      <c r="IZ394" s="183">
        <v>0</v>
      </c>
      <c r="JA394" s="140">
        <v>0</v>
      </c>
      <c r="JB394" s="140">
        <v>0</v>
      </c>
      <c r="JC394" s="1" t="s">
        <v>427</v>
      </c>
      <c r="JD394" s="1" t="s">
        <v>427</v>
      </c>
      <c r="JE394" s="1" t="s">
        <v>427</v>
      </c>
      <c r="JF394" s="1" t="s">
        <v>426</v>
      </c>
      <c r="JG394" s="1">
        <v>0</v>
      </c>
      <c r="JH394" s="1">
        <v>0</v>
      </c>
      <c r="JI394" s="284"/>
      <c r="JM394" s="261"/>
      <c r="JN394" s="262"/>
      <c r="JO394" s="284"/>
      <c r="JP394" s="284"/>
    </row>
    <row r="395" spans="1:276" x14ac:dyDescent="0.25">
      <c r="A395" s="2">
        <f>IF(OR('Table 1'!$L$2="All Regions",'Table 1'!$L$2=" "), 1,IF('Table 1'!$L$2='DATA TEMPLATE 1617'!L395,1,0))</f>
        <v>1</v>
      </c>
      <c r="B395" s="2">
        <f>IF(OR('Table 1'!$L$3="All Disciplines",'Table 1'!$L$3=" "), 1,IF('Table 1'!$L$3='DATA TEMPLATE 1617'!M395,1,0))</f>
        <v>1</v>
      </c>
      <c r="C395" s="2">
        <f>IF(OR('Table 1'!$L$4="All Organisations",'Table 1'!$L$4=" "), 1,IF('Table 1'!$L$4='DATA TEMPLATE 1617'!N395,1,0))</f>
        <v>1</v>
      </c>
      <c r="D395" s="2">
        <f t="shared" si="15"/>
        <v>3</v>
      </c>
      <c r="E395" s="236">
        <f>IF('Table 2'!$L$2="All Diverse Led",$IZ395,IF('Table 2'!$L$2='DATA TEMPLATE 1617'!JG395,4,0))</f>
        <v>0</v>
      </c>
      <c r="F395" s="236">
        <f>IF('Table 2'!$L$2="All Diverse Led",$IZ395,IF('Table 2'!$L$2='DATA TEMPLATE 1617'!JH395,4,0))</f>
        <v>0</v>
      </c>
      <c r="G395" s="237">
        <f t="shared" si="16"/>
        <v>0</v>
      </c>
      <c r="H395" s="1" t="s">
        <v>471</v>
      </c>
      <c r="I395" s="1">
        <v>0</v>
      </c>
      <c r="J395" s="1" t="b">
        <v>0</v>
      </c>
      <c r="K395" s="284">
        <v>393</v>
      </c>
      <c r="L395" t="s">
        <v>435</v>
      </c>
      <c r="M395" t="s">
        <v>443</v>
      </c>
      <c r="N395" s="323" t="s">
        <v>460</v>
      </c>
      <c r="O395" s="76">
        <v>379632</v>
      </c>
      <c r="P395" s="76">
        <v>852646</v>
      </c>
      <c r="Q395" s="76">
        <v>181508</v>
      </c>
      <c r="R395" s="76">
        <v>249400</v>
      </c>
      <c r="S395" s="76">
        <v>61441</v>
      </c>
      <c r="T395" s="76">
        <v>1724627</v>
      </c>
      <c r="U395">
        <v>715840</v>
      </c>
      <c r="V395">
        <v>228053</v>
      </c>
      <c r="W395">
        <v>385256</v>
      </c>
      <c r="X395">
        <v>17060</v>
      </c>
      <c r="Y395">
        <v>193101</v>
      </c>
      <c r="AB395">
        <v>383225</v>
      </c>
      <c r="AC395">
        <v>70307</v>
      </c>
      <c r="AD395">
        <v>1992842</v>
      </c>
      <c r="AE395" s="1">
        <v>192</v>
      </c>
      <c r="AF395" s="1">
        <v>53</v>
      </c>
      <c r="AG395" s="1">
        <v>14843</v>
      </c>
      <c r="AH395" s="1">
        <v>44034</v>
      </c>
      <c r="AI395" s="1">
        <v>0</v>
      </c>
      <c r="AJ395" s="1">
        <v>0</v>
      </c>
      <c r="AK395" s="1">
        <v>0</v>
      </c>
      <c r="AL395" s="1">
        <v>0</v>
      </c>
      <c r="AM395" s="1">
        <v>0</v>
      </c>
      <c r="AN395" s="1">
        <v>0</v>
      </c>
      <c r="AO395" s="1">
        <v>0</v>
      </c>
      <c r="AP395" s="1">
        <v>0</v>
      </c>
      <c r="AQ395" s="1">
        <v>29</v>
      </c>
      <c r="AR395" s="1">
        <v>29</v>
      </c>
      <c r="AS395" s="1">
        <v>1692</v>
      </c>
      <c r="AT395" s="1">
        <v>700</v>
      </c>
      <c r="AU395" s="1">
        <v>0</v>
      </c>
      <c r="AV395" s="1">
        <v>0</v>
      </c>
      <c r="AW395" s="1">
        <v>0</v>
      </c>
      <c r="AX395" s="1">
        <v>0</v>
      </c>
      <c r="AY395" s="1">
        <v>0</v>
      </c>
      <c r="AZ395" s="1">
        <v>0</v>
      </c>
      <c r="BA395" s="1">
        <v>0</v>
      </c>
      <c r="BB395" s="1">
        <v>0</v>
      </c>
      <c r="BC395" s="3">
        <v>0</v>
      </c>
      <c r="BD395" s="3">
        <v>0</v>
      </c>
      <c r="BE395" s="3">
        <v>0</v>
      </c>
      <c r="BF395" s="3">
        <v>0</v>
      </c>
      <c r="BG395" s="241">
        <v>29</v>
      </c>
      <c r="BH395" s="242">
        <v>29</v>
      </c>
      <c r="BI395" s="242">
        <v>1692</v>
      </c>
      <c r="BJ395" s="243">
        <v>700</v>
      </c>
      <c r="BK395">
        <v>1</v>
      </c>
      <c r="BL395">
        <v>22</v>
      </c>
      <c r="BM395">
        <v>0</v>
      </c>
      <c r="BN395">
        <v>6622</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s="244">
        <v>0</v>
      </c>
      <c r="CJ395" s="244">
        <v>0</v>
      </c>
      <c r="CK395" s="244">
        <v>0</v>
      </c>
      <c r="CL395" s="244">
        <v>0</v>
      </c>
      <c r="CM395" s="241">
        <v>0</v>
      </c>
      <c r="CN395" s="242">
        <v>0</v>
      </c>
      <c r="CO395" s="242">
        <v>0</v>
      </c>
      <c r="CP395" s="243">
        <v>0</v>
      </c>
      <c r="CQ395" s="1">
        <v>0</v>
      </c>
      <c r="CR395" s="1">
        <v>0</v>
      </c>
      <c r="CS395" s="1">
        <v>0</v>
      </c>
      <c r="CT395" s="1">
        <v>0</v>
      </c>
      <c r="CU395" s="1">
        <v>0</v>
      </c>
      <c r="CV395" s="1">
        <v>0</v>
      </c>
      <c r="CW395" s="1">
        <v>0</v>
      </c>
      <c r="CX395" s="1">
        <v>0</v>
      </c>
      <c r="CY395" s="1">
        <v>0</v>
      </c>
      <c r="CZ395" s="1">
        <v>0</v>
      </c>
      <c r="DA395" s="1">
        <v>0</v>
      </c>
      <c r="DB395" s="1">
        <v>0</v>
      </c>
      <c r="DC395" s="1">
        <v>0</v>
      </c>
      <c r="DD395" s="1">
        <v>0</v>
      </c>
      <c r="DE395" s="1">
        <v>0</v>
      </c>
      <c r="DF395" s="1">
        <v>0</v>
      </c>
      <c r="DG395" s="1">
        <v>0</v>
      </c>
      <c r="DH395" s="1">
        <v>0</v>
      </c>
      <c r="DI395" s="1">
        <v>0</v>
      </c>
      <c r="DJ395" s="1">
        <v>0</v>
      </c>
      <c r="DK395" s="1">
        <v>0</v>
      </c>
      <c r="DL395" s="1">
        <v>0</v>
      </c>
      <c r="DM395" s="1">
        <v>0</v>
      </c>
      <c r="DN395" s="1">
        <v>0</v>
      </c>
      <c r="DO395" s="244">
        <v>0</v>
      </c>
      <c r="DP395" s="244">
        <v>0</v>
      </c>
      <c r="DQ395" s="244">
        <v>0</v>
      </c>
      <c r="DR395" s="244">
        <v>0</v>
      </c>
      <c r="DS395" s="241">
        <v>0</v>
      </c>
      <c r="DT395" s="242">
        <v>0</v>
      </c>
      <c r="DU395" s="242">
        <v>0</v>
      </c>
      <c r="DV395" s="243">
        <v>0</v>
      </c>
      <c r="DW395">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s="244">
        <v>0</v>
      </c>
      <c r="EV395" s="244">
        <v>0</v>
      </c>
      <c r="EW395" s="244">
        <v>0</v>
      </c>
      <c r="EX395" s="244">
        <v>0</v>
      </c>
      <c r="EY395" s="241">
        <v>0</v>
      </c>
      <c r="EZ395" s="242">
        <v>0</v>
      </c>
      <c r="FA395" s="242">
        <v>0</v>
      </c>
      <c r="FB395" s="243">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0</v>
      </c>
      <c r="GR395">
        <v>0</v>
      </c>
      <c r="GS395">
        <v>0</v>
      </c>
      <c r="GT395">
        <v>0</v>
      </c>
      <c r="GU395">
        <v>0</v>
      </c>
      <c r="GV395">
        <v>0</v>
      </c>
      <c r="GW395">
        <v>0</v>
      </c>
      <c r="GX395">
        <v>0</v>
      </c>
      <c r="GY395">
        <v>55</v>
      </c>
      <c r="GZ395">
        <v>50485</v>
      </c>
      <c r="HA395">
        <v>1</v>
      </c>
      <c r="HB395">
        <v>243</v>
      </c>
      <c r="HC395">
        <v>0</v>
      </c>
      <c r="HD395">
        <v>0</v>
      </c>
      <c r="HE395">
        <v>0</v>
      </c>
      <c r="HF395">
        <v>0</v>
      </c>
      <c r="HG395">
        <v>0</v>
      </c>
      <c r="HH395">
        <v>0</v>
      </c>
      <c r="HI395">
        <v>0</v>
      </c>
      <c r="HJ395">
        <v>0</v>
      </c>
      <c r="HK395">
        <v>0</v>
      </c>
      <c r="HL395">
        <v>0</v>
      </c>
      <c r="HM395">
        <v>0</v>
      </c>
      <c r="HN395">
        <v>0</v>
      </c>
      <c r="HO395">
        <v>0</v>
      </c>
      <c r="HP395">
        <v>0</v>
      </c>
      <c r="HQ395" s="139">
        <v>2</v>
      </c>
      <c r="HR395" s="140">
        <v>1</v>
      </c>
      <c r="HS395" s="140">
        <v>0</v>
      </c>
      <c r="HT395" s="140">
        <v>0</v>
      </c>
      <c r="HU395" s="140">
        <v>0</v>
      </c>
      <c r="HV395" s="139">
        <v>0</v>
      </c>
      <c r="HW395" s="140">
        <v>0</v>
      </c>
      <c r="HX395" s="140">
        <v>0</v>
      </c>
      <c r="HY395" s="140">
        <v>0</v>
      </c>
      <c r="HZ395" s="140">
        <v>0</v>
      </c>
      <c r="IA395" s="139">
        <v>0</v>
      </c>
      <c r="IB395" s="140">
        <v>0</v>
      </c>
      <c r="IC395" s="140">
        <v>0</v>
      </c>
      <c r="ID395" s="140">
        <v>0</v>
      </c>
      <c r="IE395" s="140">
        <v>0</v>
      </c>
      <c r="IF395" s="139">
        <v>2</v>
      </c>
      <c r="IG395" s="140">
        <v>1</v>
      </c>
      <c r="IH395" s="140">
        <v>0</v>
      </c>
      <c r="II395" s="140">
        <v>0</v>
      </c>
      <c r="IJ395" s="140">
        <v>0</v>
      </c>
      <c r="IK395" s="140">
        <v>0</v>
      </c>
      <c r="IL395" s="140">
        <v>0</v>
      </c>
      <c r="IM395" s="140">
        <v>0</v>
      </c>
      <c r="IN395" s="139">
        <v>0</v>
      </c>
      <c r="IO395" s="140">
        <v>0</v>
      </c>
      <c r="IP395" s="140">
        <v>0</v>
      </c>
      <c r="IQ395" s="140">
        <v>0</v>
      </c>
      <c r="IR395" s="141">
        <v>0</v>
      </c>
      <c r="IS395" s="139">
        <v>0</v>
      </c>
      <c r="IT395" s="141">
        <v>0</v>
      </c>
      <c r="IU395" s="141">
        <v>0</v>
      </c>
      <c r="IV395" s="141">
        <v>3</v>
      </c>
      <c r="IW395" s="180">
        <v>3</v>
      </c>
      <c r="IX395" s="182">
        <v>0</v>
      </c>
      <c r="IY395" s="182">
        <v>0</v>
      </c>
      <c r="IZ395" s="183">
        <v>0</v>
      </c>
      <c r="JA395" s="140">
        <v>0</v>
      </c>
      <c r="JB395" s="140">
        <v>0</v>
      </c>
      <c r="JC395" s="1">
        <v>0</v>
      </c>
      <c r="JD395" s="1">
        <v>0</v>
      </c>
      <c r="JE395" s="1">
        <v>0</v>
      </c>
      <c r="JF395" s="1">
        <v>0</v>
      </c>
      <c r="JG395" s="1">
        <v>0</v>
      </c>
      <c r="JH395" s="1">
        <v>0</v>
      </c>
      <c r="JI395" s="284"/>
      <c r="JM395" s="261"/>
      <c r="JN395" s="262"/>
      <c r="JO395" s="284"/>
      <c r="JP395" s="284"/>
    </row>
    <row r="396" spans="1:276" x14ac:dyDescent="0.25">
      <c r="A396" s="2">
        <f>IF(OR('Table 1'!$L$2="All Regions",'Table 1'!$L$2=" "), 1,IF('Table 1'!$L$2='DATA TEMPLATE 1617'!L396,1,0))</f>
        <v>1</v>
      </c>
      <c r="B396" s="2">
        <f>IF(OR('Table 1'!$L$3="All Disciplines",'Table 1'!$L$3=" "), 1,IF('Table 1'!$L$3='DATA TEMPLATE 1617'!M396,1,0))</f>
        <v>1</v>
      </c>
      <c r="C396" s="2">
        <f>IF(OR('Table 1'!$L$4="All Organisations",'Table 1'!$L$4=" "), 1,IF('Table 1'!$L$4='DATA TEMPLATE 1617'!N396,1,0))</f>
        <v>1</v>
      </c>
      <c r="D396" s="2">
        <f t="shared" si="15"/>
        <v>3</v>
      </c>
      <c r="E396" s="236">
        <f>IF('Table 2'!$L$2="All Diverse Led",$IZ396,IF('Table 2'!$L$2='DATA TEMPLATE 1617'!JG396,4,0))</f>
        <v>0</v>
      </c>
      <c r="F396" s="236">
        <f>IF('Table 2'!$L$2="All Diverse Led",$IZ396,IF('Table 2'!$L$2='DATA TEMPLATE 1617'!JH396,4,0))</f>
        <v>0</v>
      </c>
      <c r="G396" s="237">
        <f t="shared" si="16"/>
        <v>0</v>
      </c>
      <c r="H396" s="1" t="s">
        <v>471</v>
      </c>
      <c r="I396" s="1">
        <v>0</v>
      </c>
      <c r="J396" s="1" t="b">
        <v>0</v>
      </c>
      <c r="K396" s="284">
        <v>394</v>
      </c>
      <c r="L396" t="s">
        <v>435</v>
      </c>
      <c r="M396" t="s">
        <v>442</v>
      </c>
      <c r="N396" s="323" t="s">
        <v>458</v>
      </c>
      <c r="O396" s="76">
        <v>57613</v>
      </c>
      <c r="P396" s="76">
        <v>53065</v>
      </c>
      <c r="Q396" s="76">
        <v>99338</v>
      </c>
      <c r="R396" s="76">
        <v>0</v>
      </c>
      <c r="S396" s="76">
        <v>18242</v>
      </c>
      <c r="T396" s="76">
        <v>228258</v>
      </c>
      <c r="U396">
        <v>111185</v>
      </c>
      <c r="V396">
        <v>16270</v>
      </c>
      <c r="W396">
        <v>19373</v>
      </c>
      <c r="X396">
        <v>14269</v>
      </c>
      <c r="Y396">
        <v>0</v>
      </c>
      <c r="AB396">
        <v>23830</v>
      </c>
      <c r="AC396">
        <v>12786</v>
      </c>
      <c r="AD396">
        <v>197713</v>
      </c>
      <c r="AE396" s="1">
        <v>120</v>
      </c>
      <c r="AF396" s="1">
        <v>365</v>
      </c>
      <c r="AG396" s="1">
        <v>2162</v>
      </c>
      <c r="AH396" s="1">
        <v>2600</v>
      </c>
      <c r="AI396" s="1">
        <v>0</v>
      </c>
      <c r="AJ396" s="1">
        <v>0</v>
      </c>
      <c r="AK396" s="1">
        <v>0</v>
      </c>
      <c r="AL396" s="1">
        <v>0</v>
      </c>
      <c r="AM396" s="1">
        <v>0</v>
      </c>
      <c r="AN396" s="1">
        <v>0</v>
      </c>
      <c r="AO396" s="1">
        <v>0</v>
      </c>
      <c r="AP396" s="1">
        <v>0</v>
      </c>
      <c r="AQ396" s="1">
        <v>18</v>
      </c>
      <c r="AR396" s="1">
        <v>12</v>
      </c>
      <c r="AS396" s="1">
        <v>0</v>
      </c>
      <c r="AT396" s="1">
        <v>2000</v>
      </c>
      <c r="AU396" s="1">
        <v>0</v>
      </c>
      <c r="AV396" s="1">
        <v>0</v>
      </c>
      <c r="AW396" s="1">
        <v>0</v>
      </c>
      <c r="AX396" s="1">
        <v>0</v>
      </c>
      <c r="AY396" s="1">
        <v>0</v>
      </c>
      <c r="AZ396" s="1">
        <v>0</v>
      </c>
      <c r="BA396" s="1">
        <v>0</v>
      </c>
      <c r="BB396" s="1">
        <v>0</v>
      </c>
      <c r="BC396" s="3">
        <v>0</v>
      </c>
      <c r="BD396" s="3">
        <v>0</v>
      </c>
      <c r="BE396" s="3">
        <v>0</v>
      </c>
      <c r="BF396" s="3">
        <v>0</v>
      </c>
      <c r="BG396" s="241">
        <v>18</v>
      </c>
      <c r="BH396" s="242">
        <v>12</v>
      </c>
      <c r="BI396" s="242">
        <v>0</v>
      </c>
      <c r="BJ396" s="243">
        <v>2000</v>
      </c>
      <c r="BK396">
        <v>2</v>
      </c>
      <c r="BL396">
        <v>10</v>
      </c>
      <c r="BM396">
        <v>268</v>
      </c>
      <c r="BN396">
        <v>300</v>
      </c>
      <c r="BO396">
        <v>0</v>
      </c>
      <c r="BP396">
        <v>0</v>
      </c>
      <c r="BQ396">
        <v>0</v>
      </c>
      <c r="BR396">
        <v>0</v>
      </c>
      <c r="BS396">
        <v>0</v>
      </c>
      <c r="BT396">
        <v>0</v>
      </c>
      <c r="BU396">
        <v>0</v>
      </c>
      <c r="BV396">
        <v>0</v>
      </c>
      <c r="BW396">
        <v>1</v>
      </c>
      <c r="BX396">
        <v>3</v>
      </c>
      <c r="BY396">
        <v>0</v>
      </c>
      <c r="BZ396">
        <v>100</v>
      </c>
      <c r="CA396">
        <v>0</v>
      </c>
      <c r="CB396">
        <v>0</v>
      </c>
      <c r="CC396">
        <v>0</v>
      </c>
      <c r="CD396">
        <v>0</v>
      </c>
      <c r="CE396">
        <v>0</v>
      </c>
      <c r="CF396">
        <v>0</v>
      </c>
      <c r="CG396">
        <v>0</v>
      </c>
      <c r="CH396">
        <v>0</v>
      </c>
      <c r="CI396" s="244">
        <v>0</v>
      </c>
      <c r="CJ396" s="244">
        <v>0</v>
      </c>
      <c r="CK396" s="244">
        <v>0</v>
      </c>
      <c r="CL396" s="244">
        <v>0</v>
      </c>
      <c r="CM396" s="241">
        <v>1</v>
      </c>
      <c r="CN396" s="242">
        <v>3</v>
      </c>
      <c r="CO396" s="242">
        <v>0</v>
      </c>
      <c r="CP396" s="243">
        <v>100</v>
      </c>
      <c r="CQ396" s="1">
        <v>1</v>
      </c>
      <c r="CR396" s="1">
        <v>1</v>
      </c>
      <c r="CS396" s="1">
        <v>70</v>
      </c>
      <c r="CT396" s="1">
        <v>0</v>
      </c>
      <c r="CU396" s="1">
        <v>0</v>
      </c>
      <c r="CV396" s="1">
        <v>0</v>
      </c>
      <c r="CW396" s="1">
        <v>0</v>
      </c>
      <c r="CX396" s="1">
        <v>0</v>
      </c>
      <c r="CY396" s="1">
        <v>0</v>
      </c>
      <c r="CZ396" s="1">
        <v>0</v>
      </c>
      <c r="DA396" s="1">
        <v>0</v>
      </c>
      <c r="DB396" s="1">
        <v>0</v>
      </c>
      <c r="DC396" s="1">
        <v>0</v>
      </c>
      <c r="DD396" s="1">
        <v>0</v>
      </c>
      <c r="DE396" s="1">
        <v>0</v>
      </c>
      <c r="DF396" s="1">
        <v>0</v>
      </c>
      <c r="DG396" s="1">
        <v>0</v>
      </c>
      <c r="DH396" s="1">
        <v>0</v>
      </c>
      <c r="DI396" s="1">
        <v>0</v>
      </c>
      <c r="DJ396" s="1">
        <v>0</v>
      </c>
      <c r="DK396" s="1">
        <v>0</v>
      </c>
      <c r="DL396" s="1">
        <v>0</v>
      </c>
      <c r="DM396" s="1">
        <v>0</v>
      </c>
      <c r="DN396" s="1">
        <v>0</v>
      </c>
      <c r="DO396" s="244">
        <v>0</v>
      </c>
      <c r="DP396" s="244">
        <v>0</v>
      </c>
      <c r="DQ396" s="244">
        <v>0</v>
      </c>
      <c r="DR396" s="244">
        <v>0</v>
      </c>
      <c r="DS396" s="241">
        <v>0</v>
      </c>
      <c r="DT396" s="242">
        <v>0</v>
      </c>
      <c r="DU396" s="242">
        <v>0</v>
      </c>
      <c r="DV396" s="243">
        <v>0</v>
      </c>
      <c r="DW396">
        <v>1</v>
      </c>
      <c r="DX396">
        <v>10</v>
      </c>
      <c r="DY396">
        <v>4908</v>
      </c>
      <c r="DZ396">
        <v>4921</v>
      </c>
      <c r="EA396">
        <v>0</v>
      </c>
      <c r="EB396">
        <v>0</v>
      </c>
      <c r="EC396">
        <v>0</v>
      </c>
      <c r="ED396">
        <v>0</v>
      </c>
      <c r="EE396">
        <v>0</v>
      </c>
      <c r="EF396">
        <v>0</v>
      </c>
      <c r="EG396">
        <v>0</v>
      </c>
      <c r="EH396">
        <v>0</v>
      </c>
      <c r="EI396">
        <v>0</v>
      </c>
      <c r="EJ396">
        <v>0</v>
      </c>
      <c r="EK396">
        <v>0</v>
      </c>
      <c r="EL396">
        <v>1870</v>
      </c>
      <c r="EM396">
        <v>0</v>
      </c>
      <c r="EN396">
        <v>0</v>
      </c>
      <c r="EO396">
        <v>0</v>
      </c>
      <c r="EP396">
        <v>0</v>
      </c>
      <c r="EQ396">
        <v>0</v>
      </c>
      <c r="ER396">
        <v>0</v>
      </c>
      <c r="ES396">
        <v>0</v>
      </c>
      <c r="ET396">
        <v>0</v>
      </c>
      <c r="EU396" s="244">
        <v>0</v>
      </c>
      <c r="EV396" s="244">
        <v>0</v>
      </c>
      <c r="EW396" s="244">
        <v>0</v>
      </c>
      <c r="EX396" s="244">
        <v>0</v>
      </c>
      <c r="EY396" s="241">
        <v>0</v>
      </c>
      <c r="EZ396" s="242">
        <v>0</v>
      </c>
      <c r="FA396" s="242">
        <v>0</v>
      </c>
      <c r="FB396" s="243">
        <v>1870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7</v>
      </c>
      <c r="FX396">
        <v>6200</v>
      </c>
      <c r="FY396">
        <v>1</v>
      </c>
      <c r="FZ396">
        <v>200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80</v>
      </c>
      <c r="GX396">
        <v>11343</v>
      </c>
      <c r="GY396">
        <v>21</v>
      </c>
      <c r="GZ396">
        <v>2229</v>
      </c>
      <c r="HA396">
        <v>0</v>
      </c>
      <c r="HB396">
        <v>0</v>
      </c>
      <c r="HC396">
        <v>1</v>
      </c>
      <c r="HD396">
        <v>1</v>
      </c>
      <c r="HE396">
        <v>0</v>
      </c>
      <c r="HF396">
        <v>0</v>
      </c>
      <c r="HG396">
        <v>0</v>
      </c>
      <c r="HH396">
        <v>0</v>
      </c>
      <c r="HI396">
        <v>0</v>
      </c>
      <c r="HJ396">
        <v>0</v>
      </c>
      <c r="HK396">
        <v>5</v>
      </c>
      <c r="HL396">
        <v>5</v>
      </c>
      <c r="HM396">
        <v>5</v>
      </c>
      <c r="HN396">
        <v>0</v>
      </c>
      <c r="HO396">
        <v>0</v>
      </c>
      <c r="HP396">
        <v>0</v>
      </c>
      <c r="HQ396" s="139">
        <v>3</v>
      </c>
      <c r="HR396" s="140">
        <v>0</v>
      </c>
      <c r="HS396" s="140">
        <v>0</v>
      </c>
      <c r="HT396" s="140">
        <v>0</v>
      </c>
      <c r="HU396" s="140">
        <v>0</v>
      </c>
      <c r="HV396" s="139">
        <v>0</v>
      </c>
      <c r="HW396" s="140">
        <v>0</v>
      </c>
      <c r="HX396" s="140">
        <v>0</v>
      </c>
      <c r="HY396" s="140">
        <v>0</v>
      </c>
      <c r="HZ396" s="140">
        <v>0</v>
      </c>
      <c r="IA396" s="139">
        <v>0</v>
      </c>
      <c r="IB396" s="140">
        <v>0</v>
      </c>
      <c r="IC396" s="140">
        <v>0</v>
      </c>
      <c r="ID396" s="140">
        <v>0</v>
      </c>
      <c r="IE396" s="140">
        <v>0</v>
      </c>
      <c r="IF396" s="139">
        <v>8</v>
      </c>
      <c r="IG396" s="140">
        <v>5</v>
      </c>
      <c r="IH396" s="140">
        <v>0</v>
      </c>
      <c r="II396" s="140">
        <v>0</v>
      </c>
      <c r="IJ396" s="140">
        <v>0</v>
      </c>
      <c r="IK396" s="140">
        <v>1</v>
      </c>
      <c r="IL396" s="140">
        <v>0</v>
      </c>
      <c r="IM396" s="140">
        <v>0</v>
      </c>
      <c r="IN396" s="139">
        <v>1</v>
      </c>
      <c r="IO396" s="140">
        <v>0</v>
      </c>
      <c r="IP396" s="140">
        <v>0</v>
      </c>
      <c r="IQ396" s="140">
        <v>0</v>
      </c>
      <c r="IR396" s="141">
        <v>0</v>
      </c>
      <c r="IS396" s="139">
        <v>0</v>
      </c>
      <c r="IT396" s="141">
        <v>3</v>
      </c>
      <c r="IU396" s="141">
        <v>10</v>
      </c>
      <c r="IV396" s="141">
        <v>3</v>
      </c>
      <c r="IW396" s="180">
        <v>13</v>
      </c>
      <c r="IX396" s="182">
        <v>0.30769230769230771</v>
      </c>
      <c r="IY396" s="182">
        <v>0</v>
      </c>
      <c r="IZ396" s="183">
        <v>0</v>
      </c>
      <c r="JA396" s="140">
        <v>0</v>
      </c>
      <c r="JB396" s="140">
        <v>0</v>
      </c>
      <c r="JC396" s="1" t="s">
        <v>427</v>
      </c>
      <c r="JD396" s="1" t="s">
        <v>427</v>
      </c>
      <c r="JE396" s="1" t="s">
        <v>427</v>
      </c>
      <c r="JF396" s="1" t="s">
        <v>427</v>
      </c>
      <c r="JG396" s="1">
        <v>0</v>
      </c>
      <c r="JH396" s="1">
        <v>0</v>
      </c>
      <c r="JI396" s="284"/>
      <c r="JM396" s="261"/>
      <c r="JN396" s="262"/>
      <c r="JO396" s="284"/>
      <c r="JP396" s="284"/>
    </row>
    <row r="397" spans="1:276" x14ac:dyDescent="0.25">
      <c r="A397" s="2">
        <f>IF(OR('Table 1'!$L$2="All Regions",'Table 1'!$L$2=" "), 1,IF('Table 1'!$L$2='DATA TEMPLATE 1617'!L397,1,0))</f>
        <v>1</v>
      </c>
      <c r="B397" s="2">
        <f>IF(OR('Table 1'!$L$3="All Disciplines",'Table 1'!$L$3=" "), 1,IF('Table 1'!$L$3='DATA TEMPLATE 1617'!M397,1,0))</f>
        <v>1</v>
      </c>
      <c r="C397" s="2">
        <f>IF(OR('Table 1'!$L$4="All Organisations",'Table 1'!$L$4=" "), 1,IF('Table 1'!$L$4='DATA TEMPLATE 1617'!N397,1,0))</f>
        <v>1</v>
      </c>
      <c r="D397" s="2">
        <f t="shared" si="15"/>
        <v>3</v>
      </c>
      <c r="E397" s="236">
        <f>IF('Table 2'!$L$2="All Diverse Led",$IZ397,IF('Table 2'!$L$2='DATA TEMPLATE 1617'!JG397,4,0))</f>
        <v>0</v>
      </c>
      <c r="F397" s="236">
        <f>IF('Table 2'!$L$2="All Diverse Led",$IZ397,IF('Table 2'!$L$2='DATA TEMPLATE 1617'!JH397,4,0))</f>
        <v>0</v>
      </c>
      <c r="G397" s="237">
        <f t="shared" si="16"/>
        <v>0</v>
      </c>
      <c r="H397" s="1" t="s">
        <v>471</v>
      </c>
      <c r="I397" s="1">
        <v>0</v>
      </c>
      <c r="J397" s="1" t="b">
        <v>0</v>
      </c>
      <c r="K397" s="284">
        <v>395</v>
      </c>
      <c r="L397" t="s">
        <v>449</v>
      </c>
      <c r="M397" t="s">
        <v>436</v>
      </c>
      <c r="N397" s="323" t="s">
        <v>459</v>
      </c>
      <c r="O397" s="76">
        <v>126243</v>
      </c>
      <c r="P397" s="76">
        <v>105234</v>
      </c>
      <c r="Q397" s="76">
        <v>1999</v>
      </c>
      <c r="R397" s="76">
        <v>226437</v>
      </c>
      <c r="S397" s="76">
        <v>0</v>
      </c>
      <c r="T397" s="76">
        <v>459913</v>
      </c>
      <c r="U397">
        <v>272094</v>
      </c>
      <c r="V397">
        <v>18104</v>
      </c>
      <c r="W397">
        <v>40525</v>
      </c>
      <c r="X397">
        <v>56619</v>
      </c>
      <c r="Y397">
        <v>0</v>
      </c>
      <c r="AB397">
        <v>65752</v>
      </c>
      <c r="AC397">
        <v>6819</v>
      </c>
      <c r="AD397">
        <v>459913</v>
      </c>
      <c r="AE397" s="1">
        <v>0</v>
      </c>
      <c r="AF397" s="1">
        <v>0</v>
      </c>
      <c r="AG397" s="1">
        <v>0</v>
      </c>
      <c r="AH397" s="1">
        <v>0</v>
      </c>
      <c r="AI397" s="1">
        <v>0</v>
      </c>
      <c r="AJ397" s="1">
        <v>0</v>
      </c>
      <c r="AK397" s="1">
        <v>0</v>
      </c>
      <c r="AL397" s="1">
        <v>0</v>
      </c>
      <c r="AM397" s="1">
        <v>0</v>
      </c>
      <c r="AN397" s="1">
        <v>0</v>
      </c>
      <c r="AO397" s="1">
        <v>0</v>
      </c>
      <c r="AP397" s="1">
        <v>0</v>
      </c>
      <c r="AQ397" s="1">
        <v>0</v>
      </c>
      <c r="AR397" s="1">
        <v>0</v>
      </c>
      <c r="AS397" s="1">
        <v>0</v>
      </c>
      <c r="AT397" s="1">
        <v>0</v>
      </c>
      <c r="AU397" s="1">
        <v>0</v>
      </c>
      <c r="AV397" s="1">
        <v>0</v>
      </c>
      <c r="AW397" s="1">
        <v>0</v>
      </c>
      <c r="AX397" s="1">
        <v>0</v>
      </c>
      <c r="AY397" s="1">
        <v>0</v>
      </c>
      <c r="AZ397" s="1">
        <v>0</v>
      </c>
      <c r="BA397" s="1">
        <v>0</v>
      </c>
      <c r="BB397" s="1">
        <v>0</v>
      </c>
      <c r="BC397" s="3">
        <v>0</v>
      </c>
      <c r="BD397" s="3">
        <v>0</v>
      </c>
      <c r="BE397" s="3">
        <v>0</v>
      </c>
      <c r="BF397" s="3">
        <v>0</v>
      </c>
      <c r="BG397" s="241">
        <v>0</v>
      </c>
      <c r="BH397" s="242">
        <v>0</v>
      </c>
      <c r="BI397" s="242">
        <v>0</v>
      </c>
      <c r="BJ397" s="243">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s="244">
        <v>0</v>
      </c>
      <c r="CJ397" s="244">
        <v>0</v>
      </c>
      <c r="CK397" s="244">
        <v>0</v>
      </c>
      <c r="CL397" s="244">
        <v>0</v>
      </c>
      <c r="CM397" s="241">
        <v>0</v>
      </c>
      <c r="CN397" s="242">
        <v>0</v>
      </c>
      <c r="CO397" s="242">
        <v>0</v>
      </c>
      <c r="CP397" s="243">
        <v>0</v>
      </c>
      <c r="CQ397" s="1">
        <v>0</v>
      </c>
      <c r="CR397" s="1">
        <v>0</v>
      </c>
      <c r="CS397" s="1">
        <v>0</v>
      </c>
      <c r="CT397" s="1">
        <v>0</v>
      </c>
      <c r="CU397" s="1">
        <v>0</v>
      </c>
      <c r="CV397" s="1">
        <v>0</v>
      </c>
      <c r="CW397" s="1">
        <v>0</v>
      </c>
      <c r="CX397" s="1">
        <v>0</v>
      </c>
      <c r="CY397" s="1">
        <v>0</v>
      </c>
      <c r="CZ397" s="1">
        <v>0</v>
      </c>
      <c r="DA397" s="1">
        <v>0</v>
      </c>
      <c r="DB397" s="1">
        <v>0</v>
      </c>
      <c r="DC397" s="1">
        <v>0</v>
      </c>
      <c r="DD397" s="1">
        <v>0</v>
      </c>
      <c r="DE397" s="1">
        <v>0</v>
      </c>
      <c r="DF397" s="1">
        <v>0</v>
      </c>
      <c r="DG397" s="1">
        <v>0</v>
      </c>
      <c r="DH397" s="1">
        <v>0</v>
      </c>
      <c r="DI397" s="1">
        <v>0</v>
      </c>
      <c r="DJ397" s="1">
        <v>0</v>
      </c>
      <c r="DK397" s="1">
        <v>0</v>
      </c>
      <c r="DL397" s="1">
        <v>0</v>
      </c>
      <c r="DM397" s="1">
        <v>0</v>
      </c>
      <c r="DN397" s="1">
        <v>0</v>
      </c>
      <c r="DO397" s="244">
        <v>0</v>
      </c>
      <c r="DP397" s="244">
        <v>0</v>
      </c>
      <c r="DQ397" s="244">
        <v>0</v>
      </c>
      <c r="DR397" s="244">
        <v>0</v>
      </c>
      <c r="DS397" s="241">
        <v>0</v>
      </c>
      <c r="DT397" s="242">
        <v>0</v>
      </c>
      <c r="DU397" s="242">
        <v>0</v>
      </c>
      <c r="DV397" s="243">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s="244">
        <v>0</v>
      </c>
      <c r="EV397" s="244">
        <v>0</v>
      </c>
      <c r="EW397" s="244">
        <v>0</v>
      </c>
      <c r="EX397" s="244">
        <v>0</v>
      </c>
      <c r="EY397" s="241">
        <v>0</v>
      </c>
      <c r="EZ397" s="242">
        <v>0</v>
      </c>
      <c r="FA397" s="242">
        <v>0</v>
      </c>
      <c r="FB397" s="243">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13</v>
      </c>
      <c r="HM397">
        <v>30</v>
      </c>
      <c r="HN397">
        <v>0</v>
      </c>
      <c r="HO397">
        <v>0</v>
      </c>
      <c r="HP397">
        <v>0</v>
      </c>
      <c r="HQ397" s="139">
        <v>2</v>
      </c>
      <c r="HR397" s="140">
        <v>0</v>
      </c>
      <c r="HS397" s="140">
        <v>0</v>
      </c>
      <c r="HT397" s="140">
        <v>0</v>
      </c>
      <c r="HU397" s="140">
        <v>0</v>
      </c>
      <c r="HV397" s="139">
        <v>0</v>
      </c>
      <c r="HW397" s="140">
        <v>0</v>
      </c>
      <c r="HX397" s="140">
        <v>0</v>
      </c>
      <c r="HY397" s="140">
        <v>0</v>
      </c>
      <c r="HZ397" s="140">
        <v>0</v>
      </c>
      <c r="IA397" s="139">
        <v>0</v>
      </c>
      <c r="IB397" s="140">
        <v>0</v>
      </c>
      <c r="IC397" s="140">
        <v>0</v>
      </c>
      <c r="ID397" s="140">
        <v>0</v>
      </c>
      <c r="IE397" s="140">
        <v>0</v>
      </c>
      <c r="IF397" s="139">
        <v>15</v>
      </c>
      <c r="IG397" s="140">
        <v>30</v>
      </c>
      <c r="IH397" s="140">
        <v>0</v>
      </c>
      <c r="II397" s="140">
        <v>0</v>
      </c>
      <c r="IJ397" s="140">
        <v>0</v>
      </c>
      <c r="IK397" s="140">
        <v>0</v>
      </c>
      <c r="IL397" s="140">
        <v>0</v>
      </c>
      <c r="IM397" s="140">
        <v>0</v>
      </c>
      <c r="IN397" s="139">
        <v>0</v>
      </c>
      <c r="IO397" s="140">
        <v>0</v>
      </c>
      <c r="IP397" s="140">
        <v>0</v>
      </c>
      <c r="IQ397" s="140">
        <v>0</v>
      </c>
      <c r="IR397" s="141">
        <v>0</v>
      </c>
      <c r="IS397" s="139">
        <v>0</v>
      </c>
      <c r="IT397" s="141">
        <v>0</v>
      </c>
      <c r="IU397" s="141">
        <v>43</v>
      </c>
      <c r="IV397" s="141">
        <v>2</v>
      </c>
      <c r="IW397" s="180">
        <v>45</v>
      </c>
      <c r="IX397" s="182">
        <v>0</v>
      </c>
      <c r="IY397" s="182">
        <v>0</v>
      </c>
      <c r="IZ397" s="183">
        <v>0</v>
      </c>
      <c r="JA397" s="140">
        <v>0</v>
      </c>
      <c r="JB397" s="140">
        <v>0</v>
      </c>
      <c r="JC397" s="1" t="s">
        <v>427</v>
      </c>
      <c r="JD397" s="1" t="s">
        <v>427</v>
      </c>
      <c r="JE397" s="1" t="s">
        <v>427</v>
      </c>
      <c r="JF397" s="1" t="s">
        <v>427</v>
      </c>
      <c r="JG397" s="1">
        <v>0</v>
      </c>
      <c r="JH397" s="1">
        <v>0</v>
      </c>
      <c r="JI397" s="284"/>
      <c r="JM397" s="261"/>
      <c r="JN397" s="262"/>
      <c r="JO397" s="284"/>
      <c r="JP397" s="284"/>
    </row>
    <row r="398" spans="1:276" x14ac:dyDescent="0.25">
      <c r="A398" s="2">
        <f>IF(OR('Table 1'!$L$2="All Regions",'Table 1'!$L$2=" "), 1,IF('Table 1'!$L$2='DATA TEMPLATE 1617'!L398,1,0))</f>
        <v>1</v>
      </c>
      <c r="B398" s="2">
        <f>IF(OR('Table 1'!$L$3="All Disciplines",'Table 1'!$L$3=" "), 1,IF('Table 1'!$L$3='DATA TEMPLATE 1617'!M398,1,0))</f>
        <v>1</v>
      </c>
      <c r="C398" s="2">
        <f>IF(OR('Table 1'!$L$4="All Organisations",'Table 1'!$L$4=" "), 1,IF('Table 1'!$L$4='DATA TEMPLATE 1617'!N398,1,0))</f>
        <v>1</v>
      </c>
      <c r="D398" s="2">
        <f t="shared" si="15"/>
        <v>3</v>
      </c>
      <c r="E398" s="236">
        <f>IF('Table 2'!$L$2="All Diverse Led",$IZ398,IF('Table 2'!$L$2='DATA TEMPLATE 1617'!JG398,4,0))</f>
        <v>0</v>
      </c>
      <c r="F398" s="236">
        <f>IF('Table 2'!$L$2="All Diverse Led",$IZ398,IF('Table 2'!$L$2='DATA TEMPLATE 1617'!JH398,4,0))</f>
        <v>0</v>
      </c>
      <c r="G398" s="237">
        <f t="shared" si="16"/>
        <v>0</v>
      </c>
      <c r="H398" s="1" t="s">
        <v>471</v>
      </c>
      <c r="I398" s="1">
        <v>0</v>
      </c>
      <c r="J398" s="1" t="b">
        <v>0</v>
      </c>
      <c r="K398" s="284">
        <v>396</v>
      </c>
      <c r="L398" t="s">
        <v>449</v>
      </c>
      <c r="M398" t="s">
        <v>437</v>
      </c>
      <c r="N398" s="323" t="s">
        <v>460</v>
      </c>
      <c r="O398" s="76">
        <v>5603146</v>
      </c>
      <c r="P398" s="76">
        <v>1508104</v>
      </c>
      <c r="Q398" s="76">
        <v>550805</v>
      </c>
      <c r="R398" s="76">
        <v>598500</v>
      </c>
      <c r="S398" s="76">
        <v>0</v>
      </c>
      <c r="T398" s="76">
        <v>8260555</v>
      </c>
      <c r="U398">
        <v>5762643</v>
      </c>
      <c r="V398">
        <v>266635</v>
      </c>
      <c r="W398">
        <v>516543</v>
      </c>
      <c r="X398">
        <v>114156</v>
      </c>
      <c r="Y398">
        <v>21000</v>
      </c>
      <c r="AB398">
        <v>1784691</v>
      </c>
      <c r="AC398">
        <v>0</v>
      </c>
      <c r="AD398">
        <v>8465668</v>
      </c>
      <c r="AE398" s="1">
        <v>584</v>
      </c>
      <c r="AF398" s="1">
        <v>584</v>
      </c>
      <c r="AG398" s="1">
        <v>198279</v>
      </c>
      <c r="AH398" s="1">
        <v>0</v>
      </c>
      <c r="AI398" s="1">
        <v>0</v>
      </c>
      <c r="AJ398" s="1">
        <v>0</v>
      </c>
      <c r="AK398" s="1">
        <v>0</v>
      </c>
      <c r="AL398" s="1">
        <v>0</v>
      </c>
      <c r="AM398" s="1">
        <v>0</v>
      </c>
      <c r="AN398" s="1">
        <v>0</v>
      </c>
      <c r="AO398" s="1">
        <v>0</v>
      </c>
      <c r="AP398" s="1">
        <v>0</v>
      </c>
      <c r="AQ398" s="1">
        <v>254</v>
      </c>
      <c r="AR398" s="1">
        <v>254</v>
      </c>
      <c r="AS398" s="1">
        <v>83554</v>
      </c>
      <c r="AT398" s="1">
        <v>0</v>
      </c>
      <c r="AU398" s="1">
        <v>0</v>
      </c>
      <c r="AV398" s="1">
        <v>0</v>
      </c>
      <c r="AW398" s="1">
        <v>0</v>
      </c>
      <c r="AX398" s="1">
        <v>0</v>
      </c>
      <c r="AY398" s="1">
        <v>0</v>
      </c>
      <c r="AZ398" s="1">
        <v>0</v>
      </c>
      <c r="BA398" s="1">
        <v>0</v>
      </c>
      <c r="BB398" s="1">
        <v>0</v>
      </c>
      <c r="BC398" s="3">
        <v>0</v>
      </c>
      <c r="BD398" s="3">
        <v>0</v>
      </c>
      <c r="BE398" s="3">
        <v>0</v>
      </c>
      <c r="BF398" s="3">
        <v>0</v>
      </c>
      <c r="BG398" s="241">
        <v>254</v>
      </c>
      <c r="BH398" s="242">
        <v>254</v>
      </c>
      <c r="BI398" s="242">
        <v>83554</v>
      </c>
      <c r="BJ398" s="243">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s="244">
        <v>0</v>
      </c>
      <c r="CJ398" s="244">
        <v>0</v>
      </c>
      <c r="CK398" s="244">
        <v>0</v>
      </c>
      <c r="CL398" s="244">
        <v>0</v>
      </c>
      <c r="CM398" s="241">
        <v>0</v>
      </c>
      <c r="CN398" s="242">
        <v>0</v>
      </c>
      <c r="CO398" s="242">
        <v>0</v>
      </c>
      <c r="CP398" s="243">
        <v>0</v>
      </c>
      <c r="CQ398" s="1">
        <v>2</v>
      </c>
      <c r="CR398" s="1">
        <v>2</v>
      </c>
      <c r="CS398" s="1">
        <v>0</v>
      </c>
      <c r="CT398" s="1">
        <v>80</v>
      </c>
      <c r="CU398" s="1">
        <v>0</v>
      </c>
      <c r="CV398" s="1">
        <v>0</v>
      </c>
      <c r="CW398" s="1">
        <v>0</v>
      </c>
      <c r="CX398" s="1">
        <v>0</v>
      </c>
      <c r="CY398" s="1">
        <v>0</v>
      </c>
      <c r="CZ398" s="1">
        <v>0</v>
      </c>
      <c r="DA398" s="1">
        <v>0</v>
      </c>
      <c r="DB398" s="1">
        <v>0</v>
      </c>
      <c r="DC398" s="1">
        <v>1</v>
      </c>
      <c r="DD398" s="1">
        <v>1</v>
      </c>
      <c r="DE398" s="1">
        <v>0</v>
      </c>
      <c r="DF398" s="1">
        <v>10</v>
      </c>
      <c r="DG398" s="1">
        <v>0</v>
      </c>
      <c r="DH398" s="1">
        <v>0</v>
      </c>
      <c r="DI398" s="1">
        <v>0</v>
      </c>
      <c r="DJ398" s="1">
        <v>0</v>
      </c>
      <c r="DK398" s="1">
        <v>0</v>
      </c>
      <c r="DL398" s="1">
        <v>0</v>
      </c>
      <c r="DM398" s="1">
        <v>0</v>
      </c>
      <c r="DN398" s="1">
        <v>0</v>
      </c>
      <c r="DO398" s="244">
        <v>0</v>
      </c>
      <c r="DP398" s="244">
        <v>0</v>
      </c>
      <c r="DQ398" s="244">
        <v>0</v>
      </c>
      <c r="DR398" s="244">
        <v>0</v>
      </c>
      <c r="DS398" s="241">
        <v>1</v>
      </c>
      <c r="DT398" s="242">
        <v>1</v>
      </c>
      <c r="DU398" s="242">
        <v>0</v>
      </c>
      <c r="DV398" s="243">
        <v>10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s="244">
        <v>0</v>
      </c>
      <c r="EV398" s="244">
        <v>0</v>
      </c>
      <c r="EW398" s="244">
        <v>0</v>
      </c>
      <c r="EX398" s="244">
        <v>0</v>
      </c>
      <c r="EY398" s="241">
        <v>0</v>
      </c>
      <c r="EZ398" s="242">
        <v>0</v>
      </c>
      <c r="FA398" s="242">
        <v>0</v>
      </c>
      <c r="FB398" s="243">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1</v>
      </c>
      <c r="FX398">
        <v>250</v>
      </c>
      <c r="FY398">
        <v>0</v>
      </c>
      <c r="FZ398">
        <v>0</v>
      </c>
      <c r="GA398">
        <v>1</v>
      </c>
      <c r="GB398">
        <v>250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1</v>
      </c>
      <c r="GX398">
        <v>106</v>
      </c>
      <c r="GY398">
        <v>0</v>
      </c>
      <c r="GZ398">
        <v>0</v>
      </c>
      <c r="HA398">
        <v>0</v>
      </c>
      <c r="HB398">
        <v>0</v>
      </c>
      <c r="HC398">
        <v>0</v>
      </c>
      <c r="HD398">
        <v>0</v>
      </c>
      <c r="HE398">
        <v>0</v>
      </c>
      <c r="HF398">
        <v>0</v>
      </c>
      <c r="HG398">
        <v>0</v>
      </c>
      <c r="HH398">
        <v>0</v>
      </c>
      <c r="HI398">
        <v>0</v>
      </c>
      <c r="HJ398">
        <v>0</v>
      </c>
      <c r="HK398">
        <v>0</v>
      </c>
      <c r="HL398">
        <v>1</v>
      </c>
      <c r="HM398">
        <v>7</v>
      </c>
      <c r="HN398">
        <v>0</v>
      </c>
      <c r="HO398">
        <v>0</v>
      </c>
      <c r="HP398">
        <v>8</v>
      </c>
      <c r="HQ398" s="139">
        <v>0</v>
      </c>
      <c r="HR398" s="140">
        <v>3</v>
      </c>
      <c r="HS398" s="140">
        <v>0</v>
      </c>
      <c r="HT398" s="140">
        <v>0</v>
      </c>
      <c r="HU398" s="140">
        <v>11</v>
      </c>
      <c r="HV398" s="139">
        <v>0</v>
      </c>
      <c r="HW398" s="140">
        <v>0</v>
      </c>
      <c r="HX398" s="140">
        <v>0</v>
      </c>
      <c r="HY398" s="140">
        <v>0</v>
      </c>
      <c r="HZ398" s="140">
        <v>0</v>
      </c>
      <c r="IA398" s="139">
        <v>0</v>
      </c>
      <c r="IB398" s="140">
        <v>0</v>
      </c>
      <c r="IC398" s="140">
        <v>0</v>
      </c>
      <c r="ID398" s="140">
        <v>0</v>
      </c>
      <c r="IE398" s="140">
        <v>0</v>
      </c>
      <c r="IF398" s="139">
        <v>1</v>
      </c>
      <c r="IG398" s="140">
        <v>10</v>
      </c>
      <c r="IH398" s="140">
        <v>0</v>
      </c>
      <c r="II398" s="140">
        <v>0</v>
      </c>
      <c r="IJ398" s="140">
        <v>19</v>
      </c>
      <c r="IK398" s="140">
        <v>0</v>
      </c>
      <c r="IL398" s="140">
        <v>0</v>
      </c>
      <c r="IM398" s="140">
        <v>0</v>
      </c>
      <c r="IN398" s="139">
        <v>0</v>
      </c>
      <c r="IO398" s="140">
        <v>0</v>
      </c>
      <c r="IP398" s="140">
        <v>0</v>
      </c>
      <c r="IQ398" s="140">
        <v>0</v>
      </c>
      <c r="IR398" s="141">
        <v>0</v>
      </c>
      <c r="IS398" s="139">
        <v>1</v>
      </c>
      <c r="IT398" s="141">
        <v>2</v>
      </c>
      <c r="IU398" s="141">
        <v>16</v>
      </c>
      <c r="IV398" s="141">
        <v>14</v>
      </c>
      <c r="IW398" s="180">
        <v>30</v>
      </c>
      <c r="IX398" s="182">
        <v>6.6666666666666666E-2</v>
      </c>
      <c r="IY398" s="182">
        <v>3.3333333333333333E-2</v>
      </c>
      <c r="IZ398" s="183">
        <v>0</v>
      </c>
      <c r="JA398" s="140">
        <v>0</v>
      </c>
      <c r="JB398" s="140">
        <v>0</v>
      </c>
      <c r="JC398" s="1" t="s">
        <v>427</v>
      </c>
      <c r="JD398" s="1" t="s">
        <v>427</v>
      </c>
      <c r="JE398" s="1" t="s">
        <v>427</v>
      </c>
      <c r="JF398" s="1" t="s">
        <v>427</v>
      </c>
      <c r="JG398" s="1">
        <v>0</v>
      </c>
      <c r="JH398" s="1">
        <v>0</v>
      </c>
      <c r="JI398" s="284"/>
      <c r="JM398" s="261"/>
      <c r="JN398" s="262"/>
      <c r="JO398" s="284"/>
      <c r="JP398" s="284"/>
    </row>
    <row r="399" spans="1:276" x14ac:dyDescent="0.25">
      <c r="A399" s="2">
        <f>IF(OR('Table 1'!$L$2="All Regions",'Table 1'!$L$2=" "), 1,IF('Table 1'!$L$2='DATA TEMPLATE 1617'!L399,1,0))</f>
        <v>1</v>
      </c>
      <c r="B399" s="2">
        <f>IF(OR('Table 1'!$L$3="All Disciplines",'Table 1'!$L$3=" "), 1,IF('Table 1'!$L$3='DATA TEMPLATE 1617'!M399,1,0))</f>
        <v>1</v>
      </c>
      <c r="C399" s="2">
        <f>IF(OR('Table 1'!$L$4="All Organisations",'Table 1'!$L$4=" "), 1,IF('Table 1'!$L$4='DATA TEMPLATE 1617'!N399,1,0))</f>
        <v>1</v>
      </c>
      <c r="D399" s="2">
        <f t="shared" si="15"/>
        <v>3</v>
      </c>
      <c r="E399" s="236">
        <f>IF('Table 2'!$L$2="All Diverse Led",$IZ399,IF('Table 2'!$L$2='DATA TEMPLATE 1617'!JG399,4,0))</f>
        <v>0</v>
      </c>
      <c r="F399" s="236">
        <f>IF('Table 2'!$L$2="All Diverse Led",$IZ399,IF('Table 2'!$L$2='DATA TEMPLATE 1617'!JH399,4,0))</f>
        <v>0</v>
      </c>
      <c r="G399" s="237">
        <f t="shared" si="16"/>
        <v>0</v>
      </c>
      <c r="H399" s="1" t="s">
        <v>471</v>
      </c>
      <c r="I399" s="1">
        <v>0</v>
      </c>
      <c r="J399" s="1" t="b">
        <v>0</v>
      </c>
      <c r="K399" s="284">
        <v>397</v>
      </c>
      <c r="L399" t="s">
        <v>449</v>
      </c>
      <c r="M399" t="s">
        <v>437</v>
      </c>
      <c r="N399" s="323" t="s">
        <v>460</v>
      </c>
      <c r="O399" s="76">
        <v>12029090</v>
      </c>
      <c r="P399" s="76">
        <v>1300365</v>
      </c>
      <c r="Q399" s="76">
        <v>313419</v>
      </c>
      <c r="R399" s="76">
        <v>321600</v>
      </c>
      <c r="S399" s="76">
        <v>0</v>
      </c>
      <c r="T399" s="76">
        <v>13964474</v>
      </c>
      <c r="U399">
        <v>8999983</v>
      </c>
      <c r="V399">
        <v>894085</v>
      </c>
      <c r="W399">
        <v>136011</v>
      </c>
      <c r="X399">
        <v>887974</v>
      </c>
      <c r="Y399">
        <v>24790</v>
      </c>
      <c r="AB399">
        <v>2903740</v>
      </c>
      <c r="AC399">
        <v>0</v>
      </c>
      <c r="AD399">
        <v>13846583</v>
      </c>
      <c r="AE399" s="1">
        <v>645</v>
      </c>
      <c r="AF399" s="1">
        <v>474</v>
      </c>
      <c r="AG399" s="1">
        <v>385872</v>
      </c>
      <c r="AH399" s="1">
        <v>0</v>
      </c>
      <c r="AI399" s="1">
        <v>0</v>
      </c>
      <c r="AJ399" s="1">
        <v>0</v>
      </c>
      <c r="AK399" s="1">
        <v>0</v>
      </c>
      <c r="AL399" s="1">
        <v>0</v>
      </c>
      <c r="AM399" s="1">
        <v>0</v>
      </c>
      <c r="AN399" s="1">
        <v>0</v>
      </c>
      <c r="AO399" s="1">
        <v>0</v>
      </c>
      <c r="AP399" s="1">
        <v>0</v>
      </c>
      <c r="AQ399" s="1">
        <v>133</v>
      </c>
      <c r="AR399" s="1">
        <v>74</v>
      </c>
      <c r="AS399" s="1">
        <v>37923</v>
      </c>
      <c r="AT399" s="1">
        <v>0</v>
      </c>
      <c r="AU399" s="1">
        <v>0</v>
      </c>
      <c r="AV399" s="1">
        <v>0</v>
      </c>
      <c r="AW399" s="1">
        <v>0</v>
      </c>
      <c r="AX399" s="1">
        <v>0</v>
      </c>
      <c r="AY399" s="1">
        <v>0</v>
      </c>
      <c r="AZ399" s="1">
        <v>0</v>
      </c>
      <c r="BA399" s="1">
        <v>0</v>
      </c>
      <c r="BB399" s="1">
        <v>0</v>
      </c>
      <c r="BC399" s="3">
        <v>0</v>
      </c>
      <c r="BD399" s="3">
        <v>0</v>
      </c>
      <c r="BE399" s="3">
        <v>0</v>
      </c>
      <c r="BF399" s="3">
        <v>0</v>
      </c>
      <c r="BG399" s="241">
        <v>133</v>
      </c>
      <c r="BH399" s="242">
        <v>74</v>
      </c>
      <c r="BI399" s="242">
        <v>37923</v>
      </c>
      <c r="BJ399" s="243">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s="244">
        <v>0</v>
      </c>
      <c r="CJ399" s="244">
        <v>0</v>
      </c>
      <c r="CK399" s="244">
        <v>0</v>
      </c>
      <c r="CL399" s="244">
        <v>0</v>
      </c>
      <c r="CM399" s="241">
        <v>0</v>
      </c>
      <c r="CN399" s="242">
        <v>0</v>
      </c>
      <c r="CO399" s="242">
        <v>0</v>
      </c>
      <c r="CP399" s="243">
        <v>0</v>
      </c>
      <c r="CQ399" s="1">
        <v>0</v>
      </c>
      <c r="CR399" s="1">
        <v>0</v>
      </c>
      <c r="CS399" s="1">
        <v>0</v>
      </c>
      <c r="CT399" s="1">
        <v>0</v>
      </c>
      <c r="CU399" s="1">
        <v>0</v>
      </c>
      <c r="CV399" s="1">
        <v>0</v>
      </c>
      <c r="CW399" s="1">
        <v>0</v>
      </c>
      <c r="CX399" s="1">
        <v>0</v>
      </c>
      <c r="CY399" s="1">
        <v>0</v>
      </c>
      <c r="CZ399" s="1">
        <v>0</v>
      </c>
      <c r="DA399" s="1">
        <v>0</v>
      </c>
      <c r="DB399" s="1">
        <v>0</v>
      </c>
      <c r="DC399" s="1">
        <v>0</v>
      </c>
      <c r="DD399" s="1">
        <v>0</v>
      </c>
      <c r="DE399" s="1">
        <v>0</v>
      </c>
      <c r="DF399" s="1">
        <v>0</v>
      </c>
      <c r="DG399" s="1">
        <v>0</v>
      </c>
      <c r="DH399" s="1">
        <v>0</v>
      </c>
      <c r="DI399" s="1">
        <v>0</v>
      </c>
      <c r="DJ399" s="1">
        <v>0</v>
      </c>
      <c r="DK399" s="1">
        <v>0</v>
      </c>
      <c r="DL399" s="1">
        <v>0</v>
      </c>
      <c r="DM399" s="1">
        <v>0</v>
      </c>
      <c r="DN399" s="1">
        <v>0</v>
      </c>
      <c r="DO399" s="244">
        <v>0</v>
      </c>
      <c r="DP399" s="244">
        <v>0</v>
      </c>
      <c r="DQ399" s="244">
        <v>0</v>
      </c>
      <c r="DR399" s="244">
        <v>0</v>
      </c>
      <c r="DS399" s="241">
        <v>0</v>
      </c>
      <c r="DT399" s="242">
        <v>0</v>
      </c>
      <c r="DU399" s="242">
        <v>0</v>
      </c>
      <c r="DV399" s="243">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s="244">
        <v>0</v>
      </c>
      <c r="EV399" s="244">
        <v>0</v>
      </c>
      <c r="EW399" s="244">
        <v>0</v>
      </c>
      <c r="EX399" s="244">
        <v>0</v>
      </c>
      <c r="EY399" s="241">
        <v>0</v>
      </c>
      <c r="EZ399" s="242">
        <v>0</v>
      </c>
      <c r="FA399" s="242">
        <v>0</v>
      </c>
      <c r="FB399" s="243">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0</v>
      </c>
      <c r="HL399">
        <v>7</v>
      </c>
      <c r="HM399">
        <v>6</v>
      </c>
      <c r="HN399">
        <v>0</v>
      </c>
      <c r="HO399">
        <v>0</v>
      </c>
      <c r="HP399">
        <v>0</v>
      </c>
      <c r="HQ399" s="139">
        <v>5</v>
      </c>
      <c r="HR399" s="140">
        <v>5</v>
      </c>
      <c r="HS399" s="140">
        <v>0</v>
      </c>
      <c r="HT399" s="140">
        <v>0</v>
      </c>
      <c r="HU399" s="140">
        <v>0</v>
      </c>
      <c r="HV399" s="139">
        <v>0</v>
      </c>
      <c r="HW399" s="140">
        <v>0</v>
      </c>
      <c r="HX399" s="140">
        <v>0</v>
      </c>
      <c r="HY399" s="140">
        <v>0</v>
      </c>
      <c r="HZ399" s="140">
        <v>0</v>
      </c>
      <c r="IA399" s="139">
        <v>0</v>
      </c>
      <c r="IB399" s="140">
        <v>0</v>
      </c>
      <c r="IC399" s="140">
        <v>0</v>
      </c>
      <c r="ID399" s="140">
        <v>0</v>
      </c>
      <c r="IE399" s="140">
        <v>0</v>
      </c>
      <c r="IF399" s="139">
        <v>12</v>
      </c>
      <c r="IG399" s="140">
        <v>11</v>
      </c>
      <c r="IH399" s="140">
        <v>0</v>
      </c>
      <c r="II399" s="140">
        <v>0</v>
      </c>
      <c r="IJ399" s="140">
        <v>0</v>
      </c>
      <c r="IK399" s="140">
        <v>1</v>
      </c>
      <c r="IL399" s="140">
        <v>0</v>
      </c>
      <c r="IM399" s="140">
        <v>0</v>
      </c>
      <c r="IN399" s="139">
        <v>1</v>
      </c>
      <c r="IO399" s="140">
        <v>1</v>
      </c>
      <c r="IP399" s="140">
        <v>0</v>
      </c>
      <c r="IQ399" s="140">
        <v>0</v>
      </c>
      <c r="IR399" s="141">
        <v>1</v>
      </c>
      <c r="IS399" s="139">
        <v>0</v>
      </c>
      <c r="IT399" s="141">
        <v>2</v>
      </c>
      <c r="IU399" s="141">
        <v>13</v>
      </c>
      <c r="IV399" s="141">
        <v>10</v>
      </c>
      <c r="IW399" s="180">
        <v>23</v>
      </c>
      <c r="IX399" s="182">
        <v>0.13043478260869565</v>
      </c>
      <c r="IY399" s="182">
        <v>4.3478260869565216E-2</v>
      </c>
      <c r="IZ399" s="183">
        <v>0</v>
      </c>
      <c r="JA399" s="140">
        <v>0</v>
      </c>
      <c r="JB399" s="140">
        <v>0</v>
      </c>
      <c r="JC399" s="1" t="s">
        <v>427</v>
      </c>
      <c r="JD399" s="1" t="s">
        <v>427</v>
      </c>
      <c r="JE399" s="1" t="s">
        <v>427</v>
      </c>
      <c r="JF399" s="1" t="s">
        <v>427</v>
      </c>
      <c r="JG399" s="1">
        <v>0</v>
      </c>
      <c r="JH399" s="1">
        <v>0</v>
      </c>
      <c r="JI399" s="284"/>
      <c r="JM399" s="261"/>
      <c r="JN399" s="262"/>
      <c r="JO399" s="284"/>
      <c r="JP399" s="284"/>
    </row>
    <row r="400" spans="1:276" x14ac:dyDescent="0.25">
      <c r="A400" s="2">
        <f>IF(OR('Table 1'!$L$2="All Regions",'Table 1'!$L$2=" "), 1,IF('Table 1'!$L$2='DATA TEMPLATE 1617'!L400,1,0))</f>
        <v>1</v>
      </c>
      <c r="B400" s="2">
        <f>IF(OR('Table 1'!$L$3="All Disciplines",'Table 1'!$L$3=" "), 1,IF('Table 1'!$L$3='DATA TEMPLATE 1617'!M400,1,0))</f>
        <v>1</v>
      </c>
      <c r="C400" s="2">
        <f>IF(OR('Table 1'!$L$4="All Organisations",'Table 1'!$L$4=" "), 1,IF('Table 1'!$L$4='DATA TEMPLATE 1617'!N400,1,0))</f>
        <v>1</v>
      </c>
      <c r="D400" s="2">
        <f t="shared" si="15"/>
        <v>3</v>
      </c>
      <c r="E400" s="236">
        <f>IF('Table 2'!$L$2="All Diverse Led",$IZ400,IF('Table 2'!$L$2='DATA TEMPLATE 1617'!JG400,4,0))</f>
        <v>0</v>
      </c>
      <c r="F400" s="236">
        <f>IF('Table 2'!$L$2="All Diverse Led",$IZ400,IF('Table 2'!$L$2='DATA TEMPLATE 1617'!JH400,4,0))</f>
        <v>0</v>
      </c>
      <c r="G400" s="237">
        <f t="shared" si="16"/>
        <v>0</v>
      </c>
      <c r="H400" s="1" t="s">
        <v>471</v>
      </c>
      <c r="I400" s="1">
        <v>0</v>
      </c>
      <c r="J400" s="1" t="b">
        <v>0</v>
      </c>
      <c r="K400" s="284">
        <v>398</v>
      </c>
      <c r="L400" t="s">
        <v>449</v>
      </c>
      <c r="M400" t="s">
        <v>437</v>
      </c>
      <c r="N400" s="323" t="s">
        <v>458</v>
      </c>
      <c r="O400" s="76">
        <v>53454</v>
      </c>
      <c r="P400" s="76">
        <v>83871</v>
      </c>
      <c r="Q400" s="76">
        <v>37271</v>
      </c>
      <c r="R400" s="76">
        <v>13000</v>
      </c>
      <c r="S400" s="76">
        <v>0</v>
      </c>
      <c r="T400" s="76">
        <v>187596</v>
      </c>
      <c r="U400">
        <v>58204</v>
      </c>
      <c r="V400">
        <v>757</v>
      </c>
      <c r="W400">
        <v>58204</v>
      </c>
      <c r="X400">
        <v>18000</v>
      </c>
      <c r="Y400">
        <v>2612</v>
      </c>
      <c r="AB400">
        <v>45600</v>
      </c>
      <c r="AC400">
        <v>0</v>
      </c>
      <c r="AD400">
        <v>183377</v>
      </c>
      <c r="AE400" s="1">
        <v>51</v>
      </c>
      <c r="AF400" s="1">
        <v>22</v>
      </c>
      <c r="AG400" s="1">
        <v>597</v>
      </c>
      <c r="AH400" s="1">
        <v>1908</v>
      </c>
      <c r="AI400" s="1">
        <v>0</v>
      </c>
      <c r="AJ400" s="1">
        <v>0</v>
      </c>
      <c r="AK400" s="1">
        <v>0</v>
      </c>
      <c r="AL400" s="1">
        <v>0</v>
      </c>
      <c r="AM400" s="1">
        <v>0</v>
      </c>
      <c r="AN400" s="1">
        <v>0</v>
      </c>
      <c r="AO400" s="1">
        <v>0</v>
      </c>
      <c r="AP400" s="1">
        <v>0</v>
      </c>
      <c r="AQ400" s="1">
        <v>8</v>
      </c>
      <c r="AR400" s="1">
        <v>8</v>
      </c>
      <c r="AS400" s="1">
        <v>0</v>
      </c>
      <c r="AT400" s="1">
        <v>1176</v>
      </c>
      <c r="AU400" s="1">
        <v>0</v>
      </c>
      <c r="AV400" s="1">
        <v>0</v>
      </c>
      <c r="AW400" s="1">
        <v>0</v>
      </c>
      <c r="AX400" s="1">
        <v>0</v>
      </c>
      <c r="AY400" s="1">
        <v>0</v>
      </c>
      <c r="AZ400" s="1">
        <v>0</v>
      </c>
      <c r="BA400" s="1">
        <v>0</v>
      </c>
      <c r="BB400" s="1">
        <v>0</v>
      </c>
      <c r="BC400" s="3">
        <v>0</v>
      </c>
      <c r="BD400" s="3">
        <v>0</v>
      </c>
      <c r="BE400" s="3">
        <v>0</v>
      </c>
      <c r="BF400" s="3">
        <v>0</v>
      </c>
      <c r="BG400" s="241">
        <v>8</v>
      </c>
      <c r="BH400" s="242">
        <v>8</v>
      </c>
      <c r="BI400" s="242">
        <v>0</v>
      </c>
      <c r="BJ400" s="243">
        <v>1176</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s="244">
        <v>0</v>
      </c>
      <c r="CJ400" s="244">
        <v>0</v>
      </c>
      <c r="CK400" s="244">
        <v>0</v>
      </c>
      <c r="CL400" s="244">
        <v>0</v>
      </c>
      <c r="CM400" s="241">
        <v>0</v>
      </c>
      <c r="CN400" s="242">
        <v>0</v>
      </c>
      <c r="CO400" s="242">
        <v>0</v>
      </c>
      <c r="CP400" s="243">
        <v>0</v>
      </c>
      <c r="CQ400" s="1">
        <v>0</v>
      </c>
      <c r="CR400" s="1">
        <v>0</v>
      </c>
      <c r="CS400" s="1">
        <v>0</v>
      </c>
      <c r="CT400" s="1">
        <v>0</v>
      </c>
      <c r="CU400" s="1">
        <v>0</v>
      </c>
      <c r="CV400" s="1">
        <v>0</v>
      </c>
      <c r="CW400" s="1">
        <v>0</v>
      </c>
      <c r="CX400" s="1">
        <v>0</v>
      </c>
      <c r="CY400" s="1">
        <v>0</v>
      </c>
      <c r="CZ400" s="1">
        <v>0</v>
      </c>
      <c r="DA400" s="1">
        <v>0</v>
      </c>
      <c r="DB400" s="1">
        <v>0</v>
      </c>
      <c r="DC400" s="1">
        <v>0</v>
      </c>
      <c r="DD400" s="1">
        <v>0</v>
      </c>
      <c r="DE400" s="1">
        <v>0</v>
      </c>
      <c r="DF400" s="1">
        <v>0</v>
      </c>
      <c r="DG400" s="1">
        <v>0</v>
      </c>
      <c r="DH400" s="1">
        <v>0</v>
      </c>
      <c r="DI400" s="1">
        <v>0</v>
      </c>
      <c r="DJ400" s="1">
        <v>0</v>
      </c>
      <c r="DK400" s="1">
        <v>0</v>
      </c>
      <c r="DL400" s="1">
        <v>0</v>
      </c>
      <c r="DM400" s="1">
        <v>0</v>
      </c>
      <c r="DN400" s="1">
        <v>0</v>
      </c>
      <c r="DO400" s="244">
        <v>0</v>
      </c>
      <c r="DP400" s="244">
        <v>0</v>
      </c>
      <c r="DQ400" s="244">
        <v>0</v>
      </c>
      <c r="DR400" s="244">
        <v>0</v>
      </c>
      <c r="DS400" s="241">
        <v>0</v>
      </c>
      <c r="DT400" s="242">
        <v>0</v>
      </c>
      <c r="DU400" s="242">
        <v>0</v>
      </c>
      <c r="DV400" s="243">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s="244">
        <v>0</v>
      </c>
      <c r="EV400" s="244">
        <v>0</v>
      </c>
      <c r="EW400" s="244">
        <v>0</v>
      </c>
      <c r="EX400" s="244">
        <v>0</v>
      </c>
      <c r="EY400" s="241">
        <v>0</v>
      </c>
      <c r="EZ400" s="242">
        <v>0</v>
      </c>
      <c r="FA400" s="242">
        <v>0</v>
      </c>
      <c r="FB400" s="243">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0</v>
      </c>
      <c r="HL400">
        <v>5</v>
      </c>
      <c r="HM400">
        <v>0</v>
      </c>
      <c r="HN400">
        <v>0</v>
      </c>
      <c r="HO400">
        <v>0</v>
      </c>
      <c r="HP400">
        <v>0</v>
      </c>
      <c r="HQ400" s="139">
        <v>1</v>
      </c>
      <c r="HR400" s="140">
        <v>0</v>
      </c>
      <c r="HS400" s="140">
        <v>0</v>
      </c>
      <c r="HT400" s="140">
        <v>0</v>
      </c>
      <c r="HU400" s="140">
        <v>0</v>
      </c>
      <c r="HV400" s="139">
        <v>0</v>
      </c>
      <c r="HW400" s="140">
        <v>0</v>
      </c>
      <c r="HX400" s="140">
        <v>0</v>
      </c>
      <c r="HY400" s="140">
        <v>0</v>
      </c>
      <c r="HZ400" s="140">
        <v>0</v>
      </c>
      <c r="IA400" s="139">
        <v>0</v>
      </c>
      <c r="IB400" s="140">
        <v>0</v>
      </c>
      <c r="IC400" s="140">
        <v>0</v>
      </c>
      <c r="ID400" s="140">
        <v>0</v>
      </c>
      <c r="IE400" s="140">
        <v>0</v>
      </c>
      <c r="IF400" s="139">
        <v>6</v>
      </c>
      <c r="IG400" s="140">
        <v>0</v>
      </c>
      <c r="IH400" s="140">
        <v>0</v>
      </c>
      <c r="II400" s="140">
        <v>0</v>
      </c>
      <c r="IJ400" s="140">
        <v>0</v>
      </c>
      <c r="IK400" s="140">
        <v>0</v>
      </c>
      <c r="IL400" s="140">
        <v>0</v>
      </c>
      <c r="IM400" s="140">
        <v>0</v>
      </c>
      <c r="IN400" s="139">
        <v>0</v>
      </c>
      <c r="IO400" s="140">
        <v>0</v>
      </c>
      <c r="IP400" s="140">
        <v>0</v>
      </c>
      <c r="IQ400" s="140">
        <v>0</v>
      </c>
      <c r="IR400" s="141">
        <v>0</v>
      </c>
      <c r="IS400" s="139">
        <v>0</v>
      </c>
      <c r="IT400" s="141">
        <v>1</v>
      </c>
      <c r="IU400" s="141">
        <v>5</v>
      </c>
      <c r="IV400" s="141">
        <v>1</v>
      </c>
      <c r="IW400" s="180">
        <v>6</v>
      </c>
      <c r="IX400" s="182">
        <v>0.16666666666666666</v>
      </c>
      <c r="IY400" s="182">
        <v>0</v>
      </c>
      <c r="IZ400" s="183">
        <v>0</v>
      </c>
      <c r="JA400" s="140">
        <v>0</v>
      </c>
      <c r="JB400" s="140">
        <v>0</v>
      </c>
      <c r="JC400" s="1" t="s">
        <v>427</v>
      </c>
      <c r="JD400" s="1" t="s">
        <v>427</v>
      </c>
      <c r="JE400" s="1" t="s">
        <v>427</v>
      </c>
      <c r="JF400" s="1" t="s">
        <v>426</v>
      </c>
      <c r="JG400" s="1">
        <v>0</v>
      </c>
      <c r="JH400" s="1">
        <v>0</v>
      </c>
      <c r="JI400" s="284"/>
      <c r="JM400" s="261"/>
      <c r="JN400" s="262"/>
      <c r="JO400" s="284"/>
      <c r="JP400" s="284"/>
    </row>
    <row r="401" spans="1:276" x14ac:dyDescent="0.25">
      <c r="A401" s="2">
        <f>IF(OR('Table 1'!$L$2="All Regions",'Table 1'!$L$2=" "), 1,IF('Table 1'!$L$2='DATA TEMPLATE 1617'!L401,1,0))</f>
        <v>1</v>
      </c>
      <c r="B401" s="2">
        <f>IF(OR('Table 1'!$L$3="All Disciplines",'Table 1'!$L$3=" "), 1,IF('Table 1'!$L$3='DATA TEMPLATE 1617'!M401,1,0))</f>
        <v>1</v>
      </c>
      <c r="C401" s="2">
        <f>IF(OR('Table 1'!$L$4="All Organisations",'Table 1'!$L$4=" "), 1,IF('Table 1'!$L$4='DATA TEMPLATE 1617'!N401,1,0))</f>
        <v>1</v>
      </c>
      <c r="D401" s="2">
        <f t="shared" si="15"/>
        <v>3</v>
      </c>
      <c r="E401" s="236">
        <f>IF('Table 2'!$L$2="All Diverse Led",$IZ401,IF('Table 2'!$L$2='DATA TEMPLATE 1617'!JG401,4,0))</f>
        <v>0</v>
      </c>
      <c r="F401" s="236">
        <f>IF('Table 2'!$L$2="All Diverse Led",$IZ401,IF('Table 2'!$L$2='DATA TEMPLATE 1617'!JH401,4,0))</f>
        <v>0</v>
      </c>
      <c r="G401" s="237">
        <f t="shared" si="16"/>
        <v>0</v>
      </c>
      <c r="H401" s="1" t="s">
        <v>471</v>
      </c>
      <c r="I401" s="1">
        <v>0</v>
      </c>
      <c r="J401" s="1" t="b">
        <v>0</v>
      </c>
      <c r="K401" s="284">
        <v>399</v>
      </c>
      <c r="L401" t="s">
        <v>449</v>
      </c>
      <c r="M401" t="s">
        <v>443</v>
      </c>
      <c r="N401" s="323" t="s">
        <v>460</v>
      </c>
      <c r="O401" s="76">
        <v>341145</v>
      </c>
      <c r="P401" s="76">
        <v>390346</v>
      </c>
      <c r="Q401" s="76">
        <v>143387</v>
      </c>
      <c r="R401" s="76">
        <v>67400</v>
      </c>
      <c r="S401" s="76">
        <v>14597</v>
      </c>
      <c r="T401" s="76">
        <v>956875</v>
      </c>
      <c r="U401">
        <v>224195</v>
      </c>
      <c r="V401">
        <v>74402</v>
      </c>
      <c r="W401">
        <v>263186</v>
      </c>
      <c r="X401">
        <v>96556</v>
      </c>
      <c r="Y401">
        <v>35111</v>
      </c>
      <c r="AB401">
        <v>92168</v>
      </c>
      <c r="AC401">
        <v>92168</v>
      </c>
      <c r="AD401">
        <v>877786</v>
      </c>
      <c r="AE401" s="1">
        <v>86</v>
      </c>
      <c r="AF401" s="1">
        <v>68</v>
      </c>
      <c r="AG401" s="1">
        <v>3713</v>
      </c>
      <c r="AH401" s="1">
        <v>1085</v>
      </c>
      <c r="AI401" s="1">
        <v>1</v>
      </c>
      <c r="AJ401" s="1">
        <v>1</v>
      </c>
      <c r="AK401" s="1">
        <v>0</v>
      </c>
      <c r="AL401" s="1">
        <v>82</v>
      </c>
      <c r="AM401" s="1">
        <v>0</v>
      </c>
      <c r="AN401" s="1">
        <v>0</v>
      </c>
      <c r="AO401" s="1">
        <v>0</v>
      </c>
      <c r="AP401" s="1">
        <v>0</v>
      </c>
      <c r="AQ401" s="1">
        <v>20</v>
      </c>
      <c r="AR401" s="1">
        <v>20</v>
      </c>
      <c r="AS401" s="1">
        <v>1008</v>
      </c>
      <c r="AT401" s="1">
        <v>280</v>
      </c>
      <c r="AU401" s="1">
        <v>0</v>
      </c>
      <c r="AV401" s="1">
        <v>0</v>
      </c>
      <c r="AW401" s="1">
        <v>0</v>
      </c>
      <c r="AX401" s="1">
        <v>0</v>
      </c>
      <c r="AY401" s="1">
        <v>0</v>
      </c>
      <c r="AZ401" s="1">
        <v>0</v>
      </c>
      <c r="BA401" s="1">
        <v>0</v>
      </c>
      <c r="BB401" s="1">
        <v>0</v>
      </c>
      <c r="BC401" s="3">
        <v>1</v>
      </c>
      <c r="BD401" s="3">
        <v>1</v>
      </c>
      <c r="BE401" s="3">
        <v>0</v>
      </c>
      <c r="BF401" s="3">
        <v>82</v>
      </c>
      <c r="BG401" s="241">
        <v>20</v>
      </c>
      <c r="BH401" s="242">
        <v>20</v>
      </c>
      <c r="BI401" s="242">
        <v>1008</v>
      </c>
      <c r="BJ401" s="243">
        <v>280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s="244">
        <v>0</v>
      </c>
      <c r="CJ401" s="244">
        <v>0</v>
      </c>
      <c r="CK401" s="244">
        <v>0</v>
      </c>
      <c r="CL401" s="244">
        <v>0</v>
      </c>
      <c r="CM401" s="241">
        <v>0</v>
      </c>
      <c r="CN401" s="242">
        <v>0</v>
      </c>
      <c r="CO401" s="242">
        <v>0</v>
      </c>
      <c r="CP401" s="243">
        <v>0</v>
      </c>
      <c r="CQ401" s="1">
        <v>2</v>
      </c>
      <c r="CR401" s="1">
        <v>3.5</v>
      </c>
      <c r="CS401" s="1">
        <v>40</v>
      </c>
      <c r="CT401" s="1">
        <v>120</v>
      </c>
      <c r="CU401" s="1">
        <v>0</v>
      </c>
      <c r="CV401" s="1">
        <v>0</v>
      </c>
      <c r="CW401" s="1">
        <v>0</v>
      </c>
      <c r="CX401" s="1">
        <v>0</v>
      </c>
      <c r="CY401" s="1">
        <v>0</v>
      </c>
      <c r="CZ401" s="1">
        <v>0</v>
      </c>
      <c r="DA401" s="1">
        <v>0</v>
      </c>
      <c r="DB401" s="1">
        <v>0</v>
      </c>
      <c r="DC401" s="1">
        <v>0</v>
      </c>
      <c r="DD401" s="1">
        <v>0</v>
      </c>
      <c r="DE401" s="1">
        <v>0</v>
      </c>
      <c r="DF401" s="1">
        <v>0</v>
      </c>
      <c r="DG401" s="1">
        <v>0</v>
      </c>
      <c r="DH401" s="1">
        <v>0</v>
      </c>
      <c r="DI401" s="1">
        <v>0</v>
      </c>
      <c r="DJ401" s="1">
        <v>0</v>
      </c>
      <c r="DK401" s="1">
        <v>0</v>
      </c>
      <c r="DL401" s="1">
        <v>0</v>
      </c>
      <c r="DM401" s="1">
        <v>0</v>
      </c>
      <c r="DN401" s="1">
        <v>0</v>
      </c>
      <c r="DO401" s="244">
        <v>0</v>
      </c>
      <c r="DP401" s="244">
        <v>0</v>
      </c>
      <c r="DQ401" s="244">
        <v>0</v>
      </c>
      <c r="DR401" s="244">
        <v>0</v>
      </c>
      <c r="DS401" s="241">
        <v>0</v>
      </c>
      <c r="DT401" s="242">
        <v>0</v>
      </c>
      <c r="DU401" s="242">
        <v>0</v>
      </c>
      <c r="DV401" s="243">
        <v>0</v>
      </c>
      <c r="DW401">
        <v>17</v>
      </c>
      <c r="DX401">
        <v>6</v>
      </c>
      <c r="DY401">
        <v>502</v>
      </c>
      <c r="DZ401">
        <v>120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s="244">
        <v>0</v>
      </c>
      <c r="EV401" s="244">
        <v>0</v>
      </c>
      <c r="EW401" s="244">
        <v>0</v>
      </c>
      <c r="EX401" s="244">
        <v>0</v>
      </c>
      <c r="EY401" s="241">
        <v>0</v>
      </c>
      <c r="EZ401" s="242">
        <v>0</v>
      </c>
      <c r="FA401" s="242">
        <v>0</v>
      </c>
      <c r="FB401" s="243">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6000</v>
      </c>
      <c r="GT401">
        <v>6000</v>
      </c>
      <c r="GU401">
        <v>0</v>
      </c>
      <c r="GV401">
        <v>0</v>
      </c>
      <c r="GW401">
        <v>0</v>
      </c>
      <c r="GX401">
        <v>0</v>
      </c>
      <c r="GY401">
        <v>0</v>
      </c>
      <c r="GZ401">
        <v>0</v>
      </c>
      <c r="HA401">
        <v>0</v>
      </c>
      <c r="HB401">
        <v>0</v>
      </c>
      <c r="HC401">
        <v>0</v>
      </c>
      <c r="HD401">
        <v>0</v>
      </c>
      <c r="HE401">
        <v>0</v>
      </c>
      <c r="HF401">
        <v>0</v>
      </c>
      <c r="HG401">
        <v>0</v>
      </c>
      <c r="HH401">
        <v>0</v>
      </c>
      <c r="HI401">
        <v>0</v>
      </c>
      <c r="HJ401">
        <v>0</v>
      </c>
      <c r="HK401">
        <v>0</v>
      </c>
      <c r="HL401">
        <v>8</v>
      </c>
      <c r="HM401">
        <v>3</v>
      </c>
      <c r="HN401">
        <v>0</v>
      </c>
      <c r="HO401">
        <v>0</v>
      </c>
      <c r="HP401">
        <v>0</v>
      </c>
      <c r="HQ401" s="139">
        <v>2</v>
      </c>
      <c r="HR401" s="140">
        <v>0</v>
      </c>
      <c r="HS401" s="140">
        <v>0</v>
      </c>
      <c r="HT401" s="140">
        <v>0</v>
      </c>
      <c r="HU401" s="140">
        <v>0</v>
      </c>
      <c r="HV401" s="139">
        <v>0</v>
      </c>
      <c r="HW401" s="140">
        <v>0</v>
      </c>
      <c r="HX401" s="140">
        <v>0</v>
      </c>
      <c r="HY401" s="140">
        <v>0</v>
      </c>
      <c r="HZ401" s="140">
        <v>0</v>
      </c>
      <c r="IA401" s="139">
        <v>0</v>
      </c>
      <c r="IB401" s="140">
        <v>0</v>
      </c>
      <c r="IC401" s="140">
        <v>0</v>
      </c>
      <c r="ID401" s="140">
        <v>0</v>
      </c>
      <c r="IE401" s="140">
        <v>0</v>
      </c>
      <c r="IF401" s="139">
        <v>10</v>
      </c>
      <c r="IG401" s="140">
        <v>3</v>
      </c>
      <c r="IH401" s="140">
        <v>0</v>
      </c>
      <c r="II401" s="140">
        <v>0</v>
      </c>
      <c r="IJ401" s="140">
        <v>0</v>
      </c>
      <c r="IK401" s="140">
        <v>0</v>
      </c>
      <c r="IL401" s="140">
        <v>0</v>
      </c>
      <c r="IM401" s="140">
        <v>0</v>
      </c>
      <c r="IN401" s="139">
        <v>0</v>
      </c>
      <c r="IO401" s="140">
        <v>0</v>
      </c>
      <c r="IP401" s="140">
        <v>0</v>
      </c>
      <c r="IQ401" s="140">
        <v>0</v>
      </c>
      <c r="IR401" s="141">
        <v>0</v>
      </c>
      <c r="IS401" s="139">
        <v>1</v>
      </c>
      <c r="IT401" s="141">
        <v>1</v>
      </c>
      <c r="IU401" s="141">
        <v>11</v>
      </c>
      <c r="IV401" s="141">
        <v>2</v>
      </c>
      <c r="IW401" s="180">
        <v>13</v>
      </c>
      <c r="IX401" s="182">
        <v>7.6923076923076927E-2</v>
      </c>
      <c r="IY401" s="182">
        <v>7.6923076923076927E-2</v>
      </c>
      <c r="IZ401" s="183">
        <v>0</v>
      </c>
      <c r="JA401" s="140">
        <v>0</v>
      </c>
      <c r="JB401" s="140">
        <v>0</v>
      </c>
      <c r="JC401" s="1" t="s">
        <v>427</v>
      </c>
      <c r="JD401" s="1" t="s">
        <v>427</v>
      </c>
      <c r="JE401" s="1" t="s">
        <v>427</v>
      </c>
      <c r="JF401" s="1" t="s">
        <v>426</v>
      </c>
      <c r="JG401" s="1">
        <v>0</v>
      </c>
      <c r="JH401" s="1">
        <v>0</v>
      </c>
      <c r="JI401" s="284"/>
      <c r="JM401" s="261"/>
      <c r="JN401" s="262"/>
      <c r="JO401" s="284"/>
      <c r="JP401" s="284"/>
    </row>
    <row r="402" spans="1:276" x14ac:dyDescent="0.25">
      <c r="A402" s="2">
        <f>IF(OR('Table 1'!$L$2="All Regions",'Table 1'!$L$2=" "), 1,IF('Table 1'!$L$2='DATA TEMPLATE 1617'!L402,1,0))</f>
        <v>1</v>
      </c>
      <c r="B402" s="2">
        <f>IF(OR('Table 1'!$L$3="All Disciplines",'Table 1'!$L$3=" "), 1,IF('Table 1'!$L$3='DATA TEMPLATE 1617'!M402,1,0))</f>
        <v>1</v>
      </c>
      <c r="C402" s="2">
        <f>IF(OR('Table 1'!$L$4="All Organisations",'Table 1'!$L$4=" "), 1,IF('Table 1'!$L$4='DATA TEMPLATE 1617'!N402,1,0))</f>
        <v>1</v>
      </c>
      <c r="D402" s="2">
        <f t="shared" si="15"/>
        <v>3</v>
      </c>
      <c r="E402" s="236">
        <f>IF('Table 2'!$L$2="All Diverse Led",$IZ402,IF('Table 2'!$L$2='DATA TEMPLATE 1617'!JG402,4,0))</f>
        <v>0</v>
      </c>
      <c r="F402" s="236">
        <f>IF('Table 2'!$L$2="All Diverse Led",$IZ402,IF('Table 2'!$L$2='DATA TEMPLATE 1617'!JH402,4,0))</f>
        <v>0</v>
      </c>
      <c r="G402" s="237">
        <f t="shared" si="16"/>
        <v>0</v>
      </c>
      <c r="H402" s="1">
        <v>0</v>
      </c>
      <c r="I402" s="1">
        <v>0</v>
      </c>
      <c r="J402" s="1" t="b">
        <v>0</v>
      </c>
      <c r="K402" s="284">
        <v>400</v>
      </c>
      <c r="L402" t="s">
        <v>447</v>
      </c>
      <c r="M402" t="s">
        <v>443</v>
      </c>
      <c r="N402" s="323" t="s">
        <v>459</v>
      </c>
      <c r="O402" s="76">
        <v>11466</v>
      </c>
      <c r="P402" s="76">
        <v>261762</v>
      </c>
      <c r="Q402" s="76">
        <v>20705</v>
      </c>
      <c r="R402" s="76">
        <v>0</v>
      </c>
      <c r="S402" s="76">
        <v>0</v>
      </c>
      <c r="T402" s="76">
        <v>293933</v>
      </c>
      <c r="U402">
        <v>192151</v>
      </c>
      <c r="V402">
        <v>12305</v>
      </c>
      <c r="W402">
        <v>0</v>
      </c>
      <c r="X402">
        <v>15411</v>
      </c>
      <c r="Y402">
        <v>2056</v>
      </c>
      <c r="AB402">
        <v>107326</v>
      </c>
      <c r="AC402">
        <v>0</v>
      </c>
      <c r="AD402">
        <v>329249</v>
      </c>
      <c r="AE402" s="1">
        <v>4</v>
      </c>
      <c r="AF402" s="1">
        <v>4</v>
      </c>
      <c r="AG402" s="1">
        <v>405</v>
      </c>
      <c r="AH402" s="1">
        <v>0</v>
      </c>
      <c r="AI402" s="1">
        <v>0</v>
      </c>
      <c r="AJ402" s="1">
        <v>0</v>
      </c>
      <c r="AK402" s="1">
        <v>0</v>
      </c>
      <c r="AL402" s="1">
        <v>0</v>
      </c>
      <c r="AM402" s="1">
        <v>0</v>
      </c>
      <c r="AN402" s="1">
        <v>0</v>
      </c>
      <c r="AO402" s="1">
        <v>0</v>
      </c>
      <c r="AP402" s="1">
        <v>0</v>
      </c>
      <c r="AQ402" s="1">
        <v>0</v>
      </c>
      <c r="AR402" s="1">
        <v>0</v>
      </c>
      <c r="AS402" s="1">
        <v>0</v>
      </c>
      <c r="AT402" s="1">
        <v>0</v>
      </c>
      <c r="AU402" s="1">
        <v>0</v>
      </c>
      <c r="AV402" s="1">
        <v>0</v>
      </c>
      <c r="AW402" s="1">
        <v>0</v>
      </c>
      <c r="AX402" s="1">
        <v>0</v>
      </c>
      <c r="AY402" s="1">
        <v>0</v>
      </c>
      <c r="AZ402" s="1">
        <v>0</v>
      </c>
      <c r="BA402" s="1">
        <v>0</v>
      </c>
      <c r="BB402" s="1">
        <v>0</v>
      </c>
      <c r="BC402" s="3">
        <v>0</v>
      </c>
      <c r="BD402" s="3">
        <v>0</v>
      </c>
      <c r="BE402" s="3">
        <v>0</v>
      </c>
      <c r="BF402" s="3">
        <v>0</v>
      </c>
      <c r="BG402" s="241">
        <v>0</v>
      </c>
      <c r="BH402" s="242">
        <v>0</v>
      </c>
      <c r="BI402" s="242">
        <v>0</v>
      </c>
      <c r="BJ402" s="243">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s="244">
        <v>0</v>
      </c>
      <c r="CJ402" s="244">
        <v>0</v>
      </c>
      <c r="CK402" s="244">
        <v>0</v>
      </c>
      <c r="CL402" s="244">
        <v>0</v>
      </c>
      <c r="CM402" s="241">
        <v>0</v>
      </c>
      <c r="CN402" s="242">
        <v>0</v>
      </c>
      <c r="CO402" s="242">
        <v>0</v>
      </c>
      <c r="CP402" s="243">
        <v>0</v>
      </c>
      <c r="CQ402" s="1">
        <v>6</v>
      </c>
      <c r="CR402" s="1">
        <v>2</v>
      </c>
      <c r="CS402" s="1">
        <v>484</v>
      </c>
      <c r="CT402" s="1">
        <v>0</v>
      </c>
      <c r="CU402" s="1">
        <v>0</v>
      </c>
      <c r="CV402" s="1">
        <v>0</v>
      </c>
      <c r="CW402" s="1">
        <v>0</v>
      </c>
      <c r="CX402" s="1">
        <v>0</v>
      </c>
      <c r="CY402" s="1">
        <v>0</v>
      </c>
      <c r="CZ402" s="1">
        <v>0</v>
      </c>
      <c r="DA402" s="1">
        <v>0</v>
      </c>
      <c r="DB402" s="1">
        <v>0</v>
      </c>
      <c r="DC402" s="1">
        <v>0</v>
      </c>
      <c r="DD402" s="1">
        <v>0</v>
      </c>
      <c r="DE402" s="1">
        <v>0</v>
      </c>
      <c r="DF402" s="1">
        <v>0</v>
      </c>
      <c r="DG402" s="1">
        <v>0</v>
      </c>
      <c r="DH402" s="1">
        <v>0</v>
      </c>
      <c r="DI402" s="1">
        <v>0</v>
      </c>
      <c r="DJ402" s="1">
        <v>0</v>
      </c>
      <c r="DK402" s="1">
        <v>0</v>
      </c>
      <c r="DL402" s="1">
        <v>0</v>
      </c>
      <c r="DM402" s="1">
        <v>0</v>
      </c>
      <c r="DN402" s="1">
        <v>0</v>
      </c>
      <c r="DO402" s="244">
        <v>0</v>
      </c>
      <c r="DP402" s="244">
        <v>0</v>
      </c>
      <c r="DQ402" s="244">
        <v>0</v>
      </c>
      <c r="DR402" s="244">
        <v>0</v>
      </c>
      <c r="DS402" s="241">
        <v>0</v>
      </c>
      <c r="DT402" s="242">
        <v>0</v>
      </c>
      <c r="DU402" s="242">
        <v>0</v>
      </c>
      <c r="DV402" s="243">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s="244">
        <v>0</v>
      </c>
      <c r="EV402" s="244">
        <v>0</v>
      </c>
      <c r="EW402" s="244">
        <v>0</v>
      </c>
      <c r="EX402" s="244">
        <v>0</v>
      </c>
      <c r="EY402" s="241">
        <v>0</v>
      </c>
      <c r="EZ402" s="242">
        <v>0</v>
      </c>
      <c r="FA402" s="242">
        <v>0</v>
      </c>
      <c r="FB402" s="243">
        <v>0</v>
      </c>
      <c r="FC402">
        <v>0</v>
      </c>
      <c r="FD402">
        <v>0</v>
      </c>
      <c r="FE402">
        <v>0</v>
      </c>
      <c r="FF402">
        <v>0</v>
      </c>
      <c r="FG402">
        <v>0</v>
      </c>
      <c r="FH402">
        <v>0</v>
      </c>
      <c r="FI402">
        <v>0</v>
      </c>
      <c r="FJ402">
        <v>0</v>
      </c>
      <c r="FK402">
        <v>0</v>
      </c>
      <c r="FL402">
        <v>0</v>
      </c>
      <c r="FM402">
        <v>0</v>
      </c>
      <c r="FN402">
        <v>0</v>
      </c>
      <c r="FO402">
        <v>0</v>
      </c>
      <c r="FP402">
        <v>0</v>
      </c>
      <c r="FQ402">
        <v>0</v>
      </c>
      <c r="FR402">
        <v>0</v>
      </c>
      <c r="FS402">
        <v>5</v>
      </c>
      <c r="FT402">
        <v>456</v>
      </c>
      <c r="FU402">
        <v>0</v>
      </c>
      <c r="FV402">
        <v>0</v>
      </c>
      <c r="FW402">
        <v>0</v>
      </c>
      <c r="FX402">
        <v>0</v>
      </c>
      <c r="FY402">
        <v>0</v>
      </c>
      <c r="FZ402">
        <v>0</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4</v>
      </c>
      <c r="GT402">
        <v>1130</v>
      </c>
      <c r="GU402">
        <v>5</v>
      </c>
      <c r="GV402">
        <v>5</v>
      </c>
      <c r="GW402">
        <v>0</v>
      </c>
      <c r="GX402">
        <v>1560</v>
      </c>
      <c r="GY402">
        <v>7</v>
      </c>
      <c r="GZ402">
        <v>962</v>
      </c>
      <c r="HA402">
        <v>0</v>
      </c>
      <c r="HB402">
        <v>0</v>
      </c>
      <c r="HC402">
        <v>0</v>
      </c>
      <c r="HD402">
        <v>0</v>
      </c>
      <c r="HE402">
        <v>0</v>
      </c>
      <c r="HF402">
        <v>0</v>
      </c>
      <c r="HG402">
        <v>0</v>
      </c>
      <c r="HH402">
        <v>0</v>
      </c>
      <c r="HI402">
        <v>1</v>
      </c>
      <c r="HJ402">
        <v>1</v>
      </c>
      <c r="HK402">
        <v>0</v>
      </c>
      <c r="HL402">
        <v>2</v>
      </c>
      <c r="HM402">
        <v>2</v>
      </c>
      <c r="HN402">
        <v>0</v>
      </c>
      <c r="HO402">
        <v>1</v>
      </c>
      <c r="HP402">
        <v>0</v>
      </c>
      <c r="HQ402" s="139">
        <v>3</v>
      </c>
      <c r="HR402" s="140">
        <v>0</v>
      </c>
      <c r="HS402" s="140">
        <v>0</v>
      </c>
      <c r="HT402" s="140">
        <v>0</v>
      </c>
      <c r="HU402" s="140">
        <v>0</v>
      </c>
      <c r="HV402" s="139">
        <v>0</v>
      </c>
      <c r="HW402" s="140">
        <v>0</v>
      </c>
      <c r="HX402" s="140">
        <v>0</v>
      </c>
      <c r="HY402" s="140">
        <v>0</v>
      </c>
      <c r="HZ402" s="140">
        <v>0</v>
      </c>
      <c r="IA402" s="139">
        <v>0</v>
      </c>
      <c r="IB402" s="140">
        <v>0</v>
      </c>
      <c r="IC402" s="140">
        <v>0</v>
      </c>
      <c r="ID402" s="140">
        <v>0</v>
      </c>
      <c r="IE402" s="140">
        <v>0</v>
      </c>
      <c r="IF402" s="139">
        <v>5</v>
      </c>
      <c r="IG402" s="140">
        <v>2</v>
      </c>
      <c r="IH402" s="140">
        <v>0</v>
      </c>
      <c r="II402" s="140">
        <v>1</v>
      </c>
      <c r="IJ402" s="140">
        <v>0</v>
      </c>
      <c r="IK402" s="140">
        <v>0</v>
      </c>
      <c r="IL402" s="140">
        <v>0</v>
      </c>
      <c r="IM402" s="140">
        <v>0</v>
      </c>
      <c r="IN402" s="139">
        <v>0</v>
      </c>
      <c r="IO402" s="140">
        <v>0</v>
      </c>
      <c r="IP402" s="140">
        <v>0</v>
      </c>
      <c r="IQ402" s="140">
        <v>0</v>
      </c>
      <c r="IR402" s="141">
        <v>0</v>
      </c>
      <c r="IS402" s="139">
        <v>2</v>
      </c>
      <c r="IT402" s="141">
        <v>2</v>
      </c>
      <c r="IU402" s="141">
        <v>5</v>
      </c>
      <c r="IV402" s="141">
        <v>3</v>
      </c>
      <c r="IW402" s="180">
        <v>8</v>
      </c>
      <c r="IX402" s="182">
        <v>0.25</v>
      </c>
      <c r="IY402" s="182">
        <v>0.25</v>
      </c>
      <c r="IZ402" s="183">
        <v>0</v>
      </c>
      <c r="JA402" s="140">
        <v>0</v>
      </c>
      <c r="JB402" s="140">
        <v>0</v>
      </c>
      <c r="JC402" s="1" t="s">
        <v>427</v>
      </c>
      <c r="JD402" s="1" t="s">
        <v>427</v>
      </c>
      <c r="JE402" s="1" t="s">
        <v>427</v>
      </c>
      <c r="JF402" s="1" t="s">
        <v>426</v>
      </c>
      <c r="JG402" s="1">
        <v>0</v>
      </c>
      <c r="JH402" s="1">
        <v>0</v>
      </c>
      <c r="JI402" s="284"/>
      <c r="JM402" s="261"/>
      <c r="JN402" s="262"/>
      <c r="JO402" s="284"/>
      <c r="JP402" s="284"/>
    </row>
    <row r="403" spans="1:276" x14ac:dyDescent="0.25">
      <c r="A403" s="2">
        <f>IF(OR('Table 1'!$L$2="All Regions",'Table 1'!$L$2=" "), 1,IF('Table 1'!$L$2='DATA TEMPLATE 1617'!L403,1,0))</f>
        <v>1</v>
      </c>
      <c r="B403" s="2">
        <f>IF(OR('Table 1'!$L$3="All Disciplines",'Table 1'!$L$3=" "), 1,IF('Table 1'!$L$3='DATA TEMPLATE 1617'!M403,1,0))</f>
        <v>1</v>
      </c>
      <c r="C403" s="2">
        <f>IF(OR('Table 1'!$L$4="All Organisations",'Table 1'!$L$4=" "), 1,IF('Table 1'!$L$4='DATA TEMPLATE 1617'!N403,1,0))</f>
        <v>1</v>
      </c>
      <c r="D403" s="2">
        <f t="shared" si="15"/>
        <v>3</v>
      </c>
      <c r="E403" s="236">
        <f>IF('Table 2'!$L$2="All Diverse Led",$IZ403,IF('Table 2'!$L$2='DATA TEMPLATE 1617'!JG403,4,0))</f>
        <v>0</v>
      </c>
      <c r="F403" s="236">
        <f>IF('Table 2'!$L$2="All Diverse Led",$IZ403,IF('Table 2'!$L$2='DATA TEMPLATE 1617'!JH403,4,0))</f>
        <v>0</v>
      </c>
      <c r="G403" s="237">
        <f t="shared" si="16"/>
        <v>0</v>
      </c>
      <c r="H403" s="1" t="s">
        <v>471</v>
      </c>
      <c r="I403" s="1">
        <v>0</v>
      </c>
      <c r="J403" s="1" t="b">
        <v>0</v>
      </c>
      <c r="K403" s="284">
        <v>401</v>
      </c>
      <c r="L403" t="s">
        <v>449</v>
      </c>
      <c r="M403" t="s">
        <v>440</v>
      </c>
      <c r="N403" s="323" t="s">
        <v>458</v>
      </c>
      <c r="O403" s="76">
        <v>31977</v>
      </c>
      <c r="P403" s="76">
        <v>120000</v>
      </c>
      <c r="Q403" s="76">
        <v>1900</v>
      </c>
      <c r="R403" s="76">
        <v>0</v>
      </c>
      <c r="S403" s="76">
        <v>7000</v>
      </c>
      <c r="T403" s="76">
        <v>160877</v>
      </c>
      <c r="U403">
        <v>117170</v>
      </c>
      <c r="V403">
        <v>14607</v>
      </c>
      <c r="W403">
        <v>4504</v>
      </c>
      <c r="X403">
        <v>6529</v>
      </c>
      <c r="Y403">
        <v>679</v>
      </c>
      <c r="AB403">
        <v>11722</v>
      </c>
      <c r="AC403">
        <v>0</v>
      </c>
      <c r="AD403">
        <v>155211</v>
      </c>
      <c r="AE403" s="1">
        <v>25</v>
      </c>
      <c r="AF403" s="1">
        <v>24</v>
      </c>
      <c r="AG403" s="1">
        <v>983</v>
      </c>
      <c r="AH403" s="1">
        <v>2760</v>
      </c>
      <c r="AI403" s="1">
        <v>0</v>
      </c>
      <c r="AJ403" s="1">
        <v>0</v>
      </c>
      <c r="AK403" s="1">
        <v>0</v>
      </c>
      <c r="AL403" s="1">
        <v>0</v>
      </c>
      <c r="AM403" s="1">
        <v>0</v>
      </c>
      <c r="AN403" s="1">
        <v>0</v>
      </c>
      <c r="AO403" s="1">
        <v>0</v>
      </c>
      <c r="AP403" s="1">
        <v>0</v>
      </c>
      <c r="AQ403" s="1">
        <v>0</v>
      </c>
      <c r="AR403" s="1">
        <v>0</v>
      </c>
      <c r="AS403" s="1">
        <v>0</v>
      </c>
      <c r="AT403" s="1">
        <v>0</v>
      </c>
      <c r="AU403" s="1">
        <v>0</v>
      </c>
      <c r="AV403" s="1">
        <v>0</v>
      </c>
      <c r="AW403" s="1">
        <v>0</v>
      </c>
      <c r="AX403" s="1">
        <v>0</v>
      </c>
      <c r="AY403" s="1">
        <v>0</v>
      </c>
      <c r="AZ403" s="1">
        <v>0</v>
      </c>
      <c r="BA403" s="1">
        <v>0</v>
      </c>
      <c r="BB403" s="1">
        <v>0</v>
      </c>
      <c r="BC403" s="3">
        <v>0</v>
      </c>
      <c r="BD403" s="3">
        <v>0</v>
      </c>
      <c r="BE403" s="3">
        <v>0</v>
      </c>
      <c r="BF403" s="3">
        <v>0</v>
      </c>
      <c r="BG403" s="241">
        <v>0</v>
      </c>
      <c r="BH403" s="242">
        <v>0</v>
      </c>
      <c r="BI403" s="242">
        <v>0</v>
      </c>
      <c r="BJ403" s="243">
        <v>0</v>
      </c>
      <c r="BK403">
        <v>1</v>
      </c>
      <c r="BL403">
        <v>365</v>
      </c>
      <c r="BM403">
        <v>0</v>
      </c>
      <c r="BN403">
        <v>2400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s="244">
        <v>0</v>
      </c>
      <c r="CJ403" s="244">
        <v>0</v>
      </c>
      <c r="CK403" s="244">
        <v>0</v>
      </c>
      <c r="CL403" s="244">
        <v>0</v>
      </c>
      <c r="CM403" s="241">
        <v>0</v>
      </c>
      <c r="CN403" s="242">
        <v>0</v>
      </c>
      <c r="CO403" s="242">
        <v>0</v>
      </c>
      <c r="CP403" s="243">
        <v>0</v>
      </c>
      <c r="CQ403" s="1">
        <v>2</v>
      </c>
      <c r="CR403" s="1">
        <v>2</v>
      </c>
      <c r="CS403" s="1">
        <v>138</v>
      </c>
      <c r="CT403" s="1">
        <v>0</v>
      </c>
      <c r="CU403" s="1">
        <v>0</v>
      </c>
      <c r="CV403" s="1">
        <v>0</v>
      </c>
      <c r="CW403" s="1">
        <v>0</v>
      </c>
      <c r="CX403" s="1">
        <v>0</v>
      </c>
      <c r="CY403" s="1">
        <v>0</v>
      </c>
      <c r="CZ403" s="1">
        <v>0</v>
      </c>
      <c r="DA403" s="1">
        <v>0</v>
      </c>
      <c r="DB403" s="1">
        <v>0</v>
      </c>
      <c r="DC403" s="1">
        <v>0</v>
      </c>
      <c r="DD403" s="1">
        <v>0</v>
      </c>
      <c r="DE403" s="1">
        <v>0</v>
      </c>
      <c r="DF403" s="1">
        <v>0</v>
      </c>
      <c r="DG403" s="1">
        <v>0</v>
      </c>
      <c r="DH403" s="1">
        <v>0</v>
      </c>
      <c r="DI403" s="1">
        <v>0</v>
      </c>
      <c r="DJ403" s="1">
        <v>0</v>
      </c>
      <c r="DK403" s="1">
        <v>0</v>
      </c>
      <c r="DL403" s="1">
        <v>0</v>
      </c>
      <c r="DM403" s="1">
        <v>0</v>
      </c>
      <c r="DN403" s="1">
        <v>0</v>
      </c>
      <c r="DO403" s="244">
        <v>0</v>
      </c>
      <c r="DP403" s="244">
        <v>0</v>
      </c>
      <c r="DQ403" s="244">
        <v>0</v>
      </c>
      <c r="DR403" s="244">
        <v>0</v>
      </c>
      <c r="DS403" s="241">
        <v>0</v>
      </c>
      <c r="DT403" s="242">
        <v>0</v>
      </c>
      <c r="DU403" s="242">
        <v>0</v>
      </c>
      <c r="DV403" s="243">
        <v>0</v>
      </c>
      <c r="DW403">
        <v>9</v>
      </c>
      <c r="DX403">
        <v>8</v>
      </c>
      <c r="DY403">
        <v>200</v>
      </c>
      <c r="DZ403">
        <v>616</v>
      </c>
      <c r="EA403">
        <v>29</v>
      </c>
      <c r="EB403">
        <v>28</v>
      </c>
      <c r="EC403">
        <v>1345</v>
      </c>
      <c r="ED403">
        <v>26</v>
      </c>
      <c r="EE403">
        <v>3</v>
      </c>
      <c r="EF403">
        <v>3</v>
      </c>
      <c r="EG403">
        <v>146</v>
      </c>
      <c r="EH403">
        <v>0</v>
      </c>
      <c r="EI403">
        <v>0</v>
      </c>
      <c r="EJ403">
        <v>0</v>
      </c>
      <c r="EK403">
        <v>0</v>
      </c>
      <c r="EL403">
        <v>0</v>
      </c>
      <c r="EM403">
        <v>0</v>
      </c>
      <c r="EN403">
        <v>0</v>
      </c>
      <c r="EO403">
        <v>0</v>
      </c>
      <c r="EP403">
        <v>0</v>
      </c>
      <c r="EQ403">
        <v>0</v>
      </c>
      <c r="ER403">
        <v>0</v>
      </c>
      <c r="ES403">
        <v>0</v>
      </c>
      <c r="ET403">
        <v>0</v>
      </c>
      <c r="EU403" s="244">
        <v>32</v>
      </c>
      <c r="EV403" s="244">
        <v>31</v>
      </c>
      <c r="EW403" s="244">
        <v>1491</v>
      </c>
      <c r="EX403" s="244">
        <v>26</v>
      </c>
      <c r="EY403" s="241">
        <v>0</v>
      </c>
      <c r="EZ403" s="242">
        <v>0</v>
      </c>
      <c r="FA403" s="242">
        <v>0</v>
      </c>
      <c r="FB403" s="243">
        <v>0</v>
      </c>
      <c r="FC403">
        <v>0</v>
      </c>
      <c r="FD403">
        <v>0</v>
      </c>
      <c r="FE403">
        <v>0</v>
      </c>
      <c r="FF403">
        <v>0</v>
      </c>
      <c r="FG403">
        <v>0</v>
      </c>
      <c r="FH403">
        <v>0</v>
      </c>
      <c r="FI403">
        <v>0</v>
      </c>
      <c r="FJ403">
        <v>0</v>
      </c>
      <c r="FK403">
        <v>0</v>
      </c>
      <c r="FL403">
        <v>0</v>
      </c>
      <c r="FM403">
        <v>1</v>
      </c>
      <c r="FN403">
        <v>0</v>
      </c>
      <c r="FO403" t="s">
        <v>588</v>
      </c>
      <c r="FP403">
        <v>0</v>
      </c>
      <c r="FQ403">
        <v>0</v>
      </c>
      <c r="FR403">
        <v>0</v>
      </c>
      <c r="FS403">
        <v>5</v>
      </c>
      <c r="FT403">
        <v>1747</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7</v>
      </c>
      <c r="GR403">
        <v>180</v>
      </c>
      <c r="GS403">
        <v>0</v>
      </c>
      <c r="GT403">
        <v>0</v>
      </c>
      <c r="GU403">
        <v>96</v>
      </c>
      <c r="GV403">
        <v>96</v>
      </c>
      <c r="GW403">
        <v>0</v>
      </c>
      <c r="GX403">
        <v>0</v>
      </c>
      <c r="GY403">
        <v>74</v>
      </c>
      <c r="GZ403">
        <v>49</v>
      </c>
      <c r="HA403">
        <v>0</v>
      </c>
      <c r="HB403">
        <v>0</v>
      </c>
      <c r="HC403">
        <v>0</v>
      </c>
      <c r="HD403">
        <v>0</v>
      </c>
      <c r="HE403">
        <v>0</v>
      </c>
      <c r="HF403">
        <v>0</v>
      </c>
      <c r="HG403">
        <v>0</v>
      </c>
      <c r="HH403">
        <v>0</v>
      </c>
      <c r="HI403">
        <v>0</v>
      </c>
      <c r="HJ403">
        <v>0</v>
      </c>
      <c r="HK403">
        <v>0</v>
      </c>
      <c r="HL403">
        <v>2</v>
      </c>
      <c r="HM403">
        <v>2</v>
      </c>
      <c r="HN403">
        <v>0</v>
      </c>
      <c r="HO403">
        <v>0</v>
      </c>
      <c r="HP403">
        <v>0</v>
      </c>
      <c r="HQ403" s="139">
        <v>1</v>
      </c>
      <c r="HR403" s="140">
        <v>0</v>
      </c>
      <c r="HS403" s="140">
        <v>0</v>
      </c>
      <c r="HT403" s="140">
        <v>0</v>
      </c>
      <c r="HU403" s="140">
        <v>0</v>
      </c>
      <c r="HV403" s="139">
        <v>0</v>
      </c>
      <c r="HW403" s="140">
        <v>0</v>
      </c>
      <c r="HX403" s="140">
        <v>0</v>
      </c>
      <c r="HY403" s="140">
        <v>0</v>
      </c>
      <c r="HZ403" s="140">
        <v>0</v>
      </c>
      <c r="IA403" s="139">
        <v>0</v>
      </c>
      <c r="IB403" s="140">
        <v>0</v>
      </c>
      <c r="IC403" s="140">
        <v>0</v>
      </c>
      <c r="ID403" s="140">
        <v>0</v>
      </c>
      <c r="IE403" s="140">
        <v>0</v>
      </c>
      <c r="IF403" s="139">
        <v>3</v>
      </c>
      <c r="IG403" s="140">
        <v>2</v>
      </c>
      <c r="IH403" s="140">
        <v>0</v>
      </c>
      <c r="II403" s="140">
        <v>0</v>
      </c>
      <c r="IJ403" s="140">
        <v>0</v>
      </c>
      <c r="IK403" s="140">
        <v>0</v>
      </c>
      <c r="IL403" s="140">
        <v>0</v>
      </c>
      <c r="IM403" s="140">
        <v>0</v>
      </c>
      <c r="IN403" s="139">
        <v>0</v>
      </c>
      <c r="IO403" s="140">
        <v>0</v>
      </c>
      <c r="IP403" s="140">
        <v>0</v>
      </c>
      <c r="IQ403" s="140">
        <v>0</v>
      </c>
      <c r="IR403" s="141">
        <v>0</v>
      </c>
      <c r="IS403" s="139">
        <v>0</v>
      </c>
      <c r="IT403" s="141">
        <v>0</v>
      </c>
      <c r="IU403" s="141">
        <v>4</v>
      </c>
      <c r="IV403" s="141">
        <v>1</v>
      </c>
      <c r="IW403" s="180">
        <v>5</v>
      </c>
      <c r="IX403" s="182">
        <v>0</v>
      </c>
      <c r="IY403" s="182">
        <v>0</v>
      </c>
      <c r="IZ403" s="183">
        <v>0</v>
      </c>
      <c r="JA403" s="140">
        <v>0</v>
      </c>
      <c r="JB403" s="140">
        <v>0</v>
      </c>
      <c r="JC403" s="1" t="s">
        <v>427</v>
      </c>
      <c r="JD403" s="1" t="s">
        <v>427</v>
      </c>
      <c r="JE403" s="1" t="s">
        <v>427</v>
      </c>
      <c r="JF403" s="1" t="s">
        <v>427</v>
      </c>
      <c r="JG403" s="1">
        <v>0</v>
      </c>
      <c r="JH403" s="1">
        <v>0</v>
      </c>
      <c r="JI403" s="284"/>
      <c r="JM403" s="261"/>
      <c r="JN403" s="262"/>
      <c r="JO403" s="284"/>
      <c r="JP403" s="284"/>
    </row>
    <row r="404" spans="1:276" x14ac:dyDescent="0.25">
      <c r="A404" s="2">
        <f>IF(OR('Table 1'!$L$2="All Regions",'Table 1'!$L$2=" "), 1,IF('Table 1'!$L$2='DATA TEMPLATE 1617'!L404,1,0))</f>
        <v>1</v>
      </c>
      <c r="B404" s="2">
        <f>IF(OR('Table 1'!$L$3="All Disciplines",'Table 1'!$L$3=" "), 1,IF('Table 1'!$L$3='DATA TEMPLATE 1617'!M404,1,0))</f>
        <v>1</v>
      </c>
      <c r="C404" s="2">
        <f>IF(OR('Table 1'!$L$4="All Organisations",'Table 1'!$L$4=" "), 1,IF('Table 1'!$L$4='DATA TEMPLATE 1617'!N404,1,0))</f>
        <v>1</v>
      </c>
      <c r="D404" s="2">
        <f t="shared" si="15"/>
        <v>3</v>
      </c>
      <c r="E404" s="236">
        <f>IF('Table 2'!$L$2="All Diverse Led",$IZ404,IF('Table 2'!$L$2='DATA TEMPLATE 1617'!JG404,4,0))</f>
        <v>0</v>
      </c>
      <c r="F404" s="236">
        <f>IF('Table 2'!$L$2="All Diverse Led",$IZ404,IF('Table 2'!$L$2='DATA TEMPLATE 1617'!JH404,4,0))</f>
        <v>0</v>
      </c>
      <c r="G404" s="237">
        <f t="shared" si="16"/>
        <v>0</v>
      </c>
      <c r="H404" s="1" t="s">
        <v>471</v>
      </c>
      <c r="I404" s="1">
        <v>0</v>
      </c>
      <c r="J404" s="1" t="b">
        <v>0</v>
      </c>
      <c r="K404" s="284">
        <v>402</v>
      </c>
      <c r="L404" t="s">
        <v>449</v>
      </c>
      <c r="M404" t="s">
        <v>440</v>
      </c>
      <c r="N404" s="323" t="s">
        <v>459</v>
      </c>
      <c r="O404" s="76">
        <v>20125</v>
      </c>
      <c r="P404" s="76">
        <v>127982</v>
      </c>
      <c r="Q404" s="76">
        <v>6475</v>
      </c>
      <c r="R404" s="76">
        <v>94000</v>
      </c>
      <c r="S404" s="76">
        <v>120837</v>
      </c>
      <c r="T404" s="76">
        <v>369419</v>
      </c>
      <c r="U404">
        <v>126716</v>
      </c>
      <c r="V404">
        <v>12600</v>
      </c>
      <c r="W404">
        <v>191023</v>
      </c>
      <c r="X404">
        <v>0</v>
      </c>
      <c r="Y404">
        <v>950</v>
      </c>
      <c r="AB404">
        <v>0</v>
      </c>
      <c r="AC404">
        <v>0</v>
      </c>
      <c r="AD404">
        <v>331289</v>
      </c>
      <c r="AE404" s="1">
        <v>74</v>
      </c>
      <c r="AF404" s="1">
        <v>60</v>
      </c>
      <c r="AG404" s="1">
        <v>4777</v>
      </c>
      <c r="AH404" s="253">
        <v>0</v>
      </c>
      <c r="AI404" s="1">
        <v>0</v>
      </c>
      <c r="AJ404" s="1">
        <v>0</v>
      </c>
      <c r="AK404" s="1">
        <v>0</v>
      </c>
      <c r="AL404" s="1">
        <v>0</v>
      </c>
      <c r="AM404" s="1">
        <v>0</v>
      </c>
      <c r="AN404" s="1">
        <v>0</v>
      </c>
      <c r="AO404" s="1">
        <v>0</v>
      </c>
      <c r="AP404" s="1">
        <v>0</v>
      </c>
      <c r="AQ404" s="1">
        <v>4</v>
      </c>
      <c r="AR404" s="1">
        <v>4</v>
      </c>
      <c r="AS404" s="1">
        <v>140</v>
      </c>
      <c r="AT404" s="253">
        <v>0</v>
      </c>
      <c r="AU404" s="1">
        <v>0</v>
      </c>
      <c r="AV404" s="1">
        <v>0</v>
      </c>
      <c r="AW404" s="1">
        <v>0</v>
      </c>
      <c r="AX404" s="1">
        <v>0</v>
      </c>
      <c r="AY404" s="1">
        <v>0</v>
      </c>
      <c r="AZ404" s="1">
        <v>0</v>
      </c>
      <c r="BA404" s="1">
        <v>0</v>
      </c>
      <c r="BB404" s="1">
        <v>0</v>
      </c>
      <c r="BC404" s="3">
        <v>0</v>
      </c>
      <c r="BD404" s="3">
        <v>0</v>
      </c>
      <c r="BE404" s="3">
        <v>0</v>
      </c>
      <c r="BF404" s="3">
        <v>0</v>
      </c>
      <c r="BG404" s="241">
        <v>4</v>
      </c>
      <c r="BH404" s="242">
        <v>4</v>
      </c>
      <c r="BI404" s="242">
        <v>140</v>
      </c>
      <c r="BJ404" s="243">
        <v>0</v>
      </c>
      <c r="BK404">
        <v>5</v>
      </c>
      <c r="BL404">
        <v>70</v>
      </c>
      <c r="BM404">
        <v>0</v>
      </c>
      <c r="BN404">
        <v>250</v>
      </c>
      <c r="BO404">
        <v>0</v>
      </c>
      <c r="BP404">
        <v>0</v>
      </c>
      <c r="BQ404">
        <v>0</v>
      </c>
      <c r="BR404">
        <v>0</v>
      </c>
      <c r="BS404">
        <v>0</v>
      </c>
      <c r="BT404">
        <v>0</v>
      </c>
      <c r="BU404">
        <v>0</v>
      </c>
      <c r="BV404">
        <v>0</v>
      </c>
      <c r="BW404">
        <v>5</v>
      </c>
      <c r="BX404">
        <v>70</v>
      </c>
      <c r="BY404">
        <v>0</v>
      </c>
      <c r="BZ404">
        <v>50</v>
      </c>
      <c r="CA404">
        <v>0</v>
      </c>
      <c r="CB404">
        <v>0</v>
      </c>
      <c r="CC404">
        <v>0</v>
      </c>
      <c r="CD404">
        <v>0</v>
      </c>
      <c r="CE404">
        <v>0</v>
      </c>
      <c r="CF404">
        <v>0</v>
      </c>
      <c r="CG404">
        <v>0</v>
      </c>
      <c r="CH404">
        <v>0</v>
      </c>
      <c r="CI404" s="244">
        <v>0</v>
      </c>
      <c r="CJ404" s="244">
        <v>0</v>
      </c>
      <c r="CK404" s="244">
        <v>0</v>
      </c>
      <c r="CL404" s="244">
        <v>0</v>
      </c>
      <c r="CM404" s="241">
        <v>5</v>
      </c>
      <c r="CN404" s="242">
        <v>70</v>
      </c>
      <c r="CO404" s="242">
        <v>0</v>
      </c>
      <c r="CP404" s="243">
        <v>50</v>
      </c>
      <c r="CQ404" s="1">
        <v>0</v>
      </c>
      <c r="CR404" s="1">
        <v>0</v>
      </c>
      <c r="CS404" s="1">
        <v>0</v>
      </c>
      <c r="CT404" s="1">
        <v>0</v>
      </c>
      <c r="CU404" s="1">
        <v>0</v>
      </c>
      <c r="CV404" s="1">
        <v>0</v>
      </c>
      <c r="CW404" s="1">
        <v>0</v>
      </c>
      <c r="CX404" s="1">
        <v>0</v>
      </c>
      <c r="CY404" s="1">
        <v>0</v>
      </c>
      <c r="CZ404" s="1">
        <v>0</v>
      </c>
      <c r="DA404" s="1">
        <v>0</v>
      </c>
      <c r="DB404" s="1">
        <v>0</v>
      </c>
      <c r="DC404" s="1">
        <v>0</v>
      </c>
      <c r="DD404" s="1">
        <v>0</v>
      </c>
      <c r="DE404" s="1">
        <v>0</v>
      </c>
      <c r="DF404" s="1">
        <v>0</v>
      </c>
      <c r="DG404" s="1">
        <v>0</v>
      </c>
      <c r="DH404" s="1">
        <v>0</v>
      </c>
      <c r="DI404" s="1">
        <v>0</v>
      </c>
      <c r="DJ404" s="1">
        <v>0</v>
      </c>
      <c r="DK404" s="1">
        <v>0</v>
      </c>
      <c r="DL404" s="1">
        <v>0</v>
      </c>
      <c r="DM404" s="1">
        <v>0</v>
      </c>
      <c r="DN404" s="1">
        <v>0</v>
      </c>
      <c r="DO404" s="244">
        <v>0</v>
      </c>
      <c r="DP404" s="244">
        <v>0</v>
      </c>
      <c r="DQ404" s="244">
        <v>0</v>
      </c>
      <c r="DR404" s="244">
        <v>0</v>
      </c>
      <c r="DS404" s="241">
        <v>0</v>
      </c>
      <c r="DT404" s="242">
        <v>0</v>
      </c>
      <c r="DU404" s="242">
        <v>0</v>
      </c>
      <c r="DV404" s="243">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s="244">
        <v>0</v>
      </c>
      <c r="EV404" s="244">
        <v>0</v>
      </c>
      <c r="EW404" s="244">
        <v>0</v>
      </c>
      <c r="EX404" s="244">
        <v>0</v>
      </c>
      <c r="EY404" s="241">
        <v>0</v>
      </c>
      <c r="EZ404" s="242">
        <v>0</v>
      </c>
      <c r="FA404" s="242">
        <v>0</v>
      </c>
      <c r="FB404" s="243">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0</v>
      </c>
      <c r="GX404">
        <v>0</v>
      </c>
      <c r="GY404">
        <v>0</v>
      </c>
      <c r="GZ404">
        <v>0</v>
      </c>
      <c r="HA404">
        <v>0</v>
      </c>
      <c r="HB404">
        <v>0</v>
      </c>
      <c r="HC404">
        <v>0</v>
      </c>
      <c r="HD404">
        <v>0</v>
      </c>
      <c r="HE404">
        <v>0</v>
      </c>
      <c r="HF404">
        <v>0</v>
      </c>
      <c r="HG404">
        <v>0</v>
      </c>
      <c r="HH404">
        <v>0</v>
      </c>
      <c r="HI404">
        <v>0</v>
      </c>
      <c r="HJ404">
        <v>0</v>
      </c>
      <c r="HK404">
        <v>0</v>
      </c>
      <c r="HL404">
        <v>3</v>
      </c>
      <c r="HM404">
        <v>4</v>
      </c>
      <c r="HN404">
        <v>0</v>
      </c>
      <c r="HO404">
        <v>0</v>
      </c>
      <c r="HP404">
        <v>0</v>
      </c>
      <c r="HQ404" s="139">
        <v>4</v>
      </c>
      <c r="HR404" s="140">
        <v>0</v>
      </c>
      <c r="HS404" s="140">
        <v>0</v>
      </c>
      <c r="HT404" s="140">
        <v>0</v>
      </c>
      <c r="HU404" s="140">
        <v>0</v>
      </c>
      <c r="HV404" s="139">
        <v>1</v>
      </c>
      <c r="HW404" s="140">
        <v>1</v>
      </c>
      <c r="HX404" s="140">
        <v>0</v>
      </c>
      <c r="HY404" s="140">
        <v>0</v>
      </c>
      <c r="HZ404" s="140">
        <v>0</v>
      </c>
      <c r="IA404" s="139">
        <v>0</v>
      </c>
      <c r="IB404" s="140">
        <v>0</v>
      </c>
      <c r="IC404" s="140">
        <v>0</v>
      </c>
      <c r="ID404" s="140">
        <v>0</v>
      </c>
      <c r="IE404" s="140">
        <v>0</v>
      </c>
      <c r="IF404" s="139">
        <v>8</v>
      </c>
      <c r="IG404" s="140">
        <v>5</v>
      </c>
      <c r="IH404" s="140">
        <v>0</v>
      </c>
      <c r="II404" s="140">
        <v>0</v>
      </c>
      <c r="IJ404" s="140">
        <v>0</v>
      </c>
      <c r="IK404" s="140">
        <v>0</v>
      </c>
      <c r="IL404" s="140">
        <v>0</v>
      </c>
      <c r="IM404" s="140">
        <v>0</v>
      </c>
      <c r="IN404" s="139">
        <v>0</v>
      </c>
      <c r="IO404" s="140">
        <v>0</v>
      </c>
      <c r="IP404" s="140">
        <v>0</v>
      </c>
      <c r="IQ404" s="140">
        <v>0</v>
      </c>
      <c r="IR404" s="141">
        <v>0</v>
      </c>
      <c r="IS404" s="139">
        <v>0</v>
      </c>
      <c r="IT404" s="141">
        <v>0</v>
      </c>
      <c r="IU404" s="141">
        <v>7</v>
      </c>
      <c r="IV404" s="141">
        <v>6</v>
      </c>
      <c r="IW404" s="180">
        <v>13</v>
      </c>
      <c r="IX404" s="182">
        <v>0</v>
      </c>
      <c r="IY404" s="182">
        <v>0</v>
      </c>
      <c r="IZ404" s="183">
        <v>0</v>
      </c>
      <c r="JA404" s="140">
        <v>0</v>
      </c>
      <c r="JB404" s="140">
        <v>0</v>
      </c>
      <c r="JC404" s="1" t="s">
        <v>427</v>
      </c>
      <c r="JD404" s="1" t="s">
        <v>427</v>
      </c>
      <c r="JE404" s="1" t="s">
        <v>427</v>
      </c>
      <c r="JF404" s="1" t="s">
        <v>426</v>
      </c>
      <c r="JG404" s="1">
        <v>0</v>
      </c>
      <c r="JH404" s="1">
        <v>0</v>
      </c>
      <c r="JI404" s="284"/>
      <c r="JM404" s="261"/>
      <c r="JN404" s="262"/>
      <c r="JO404" s="284"/>
      <c r="JP404" s="284"/>
    </row>
    <row r="405" spans="1:276" x14ac:dyDescent="0.25">
      <c r="A405" s="2">
        <f>IF(OR('Table 1'!$L$2="All Regions",'Table 1'!$L$2=" "), 1,IF('Table 1'!$L$2='DATA TEMPLATE 1617'!L405,1,0))</f>
        <v>1</v>
      </c>
      <c r="B405" s="2">
        <f>IF(OR('Table 1'!$L$3="All Disciplines",'Table 1'!$L$3=" "), 1,IF('Table 1'!$L$3='DATA TEMPLATE 1617'!M405,1,0))</f>
        <v>1</v>
      </c>
      <c r="C405" s="2">
        <f>IF(OR('Table 1'!$L$4="All Organisations",'Table 1'!$L$4=" "), 1,IF('Table 1'!$L$4='DATA TEMPLATE 1617'!N405,1,0))</f>
        <v>1</v>
      </c>
      <c r="D405" s="2">
        <f t="shared" si="15"/>
        <v>3</v>
      </c>
      <c r="E405" s="236">
        <f>IF('Table 2'!$L$2="All Diverse Led",$IZ405,IF('Table 2'!$L$2='DATA TEMPLATE 1617'!JG405,4,0))</f>
        <v>0</v>
      </c>
      <c r="F405" s="236">
        <f>IF('Table 2'!$L$2="All Diverse Led",$IZ405,IF('Table 2'!$L$2='DATA TEMPLATE 1617'!JH405,4,0))</f>
        <v>0</v>
      </c>
      <c r="G405" s="237">
        <f t="shared" si="16"/>
        <v>0</v>
      </c>
      <c r="H405" s="1" t="s">
        <v>471</v>
      </c>
      <c r="I405" s="1">
        <v>0</v>
      </c>
      <c r="J405" s="1" t="b">
        <v>0</v>
      </c>
      <c r="K405" s="284">
        <v>403</v>
      </c>
      <c r="L405" t="s">
        <v>449</v>
      </c>
      <c r="M405" t="s">
        <v>440</v>
      </c>
      <c r="N405" s="323" t="s">
        <v>459</v>
      </c>
      <c r="O405" s="76">
        <v>96514</v>
      </c>
      <c r="P405" s="76">
        <v>57496</v>
      </c>
      <c r="Q405" s="76">
        <v>10488</v>
      </c>
      <c r="R405" s="76">
        <v>23500</v>
      </c>
      <c r="S405" s="76">
        <v>39414</v>
      </c>
      <c r="T405" s="76">
        <v>227412</v>
      </c>
      <c r="U405">
        <v>172503</v>
      </c>
      <c r="V405">
        <v>0</v>
      </c>
      <c r="W405">
        <v>0</v>
      </c>
      <c r="X405">
        <v>0</v>
      </c>
      <c r="Y405">
        <v>0</v>
      </c>
      <c r="AB405">
        <v>34034</v>
      </c>
      <c r="AC405">
        <v>2640</v>
      </c>
      <c r="AD405">
        <v>209177</v>
      </c>
      <c r="AE405" s="1">
        <v>28</v>
      </c>
      <c r="AF405" s="1">
        <v>28</v>
      </c>
      <c r="AG405" s="1">
        <v>1143</v>
      </c>
      <c r="AH405" s="1">
        <v>0</v>
      </c>
      <c r="AI405" s="1">
        <v>0</v>
      </c>
      <c r="AJ405" s="1">
        <v>0</v>
      </c>
      <c r="AK405" s="1">
        <v>0</v>
      </c>
      <c r="AL405" s="1">
        <v>0</v>
      </c>
      <c r="AM405" s="1">
        <v>0</v>
      </c>
      <c r="AN405" s="1">
        <v>0</v>
      </c>
      <c r="AO405" s="1">
        <v>0</v>
      </c>
      <c r="AP405" s="1">
        <v>0</v>
      </c>
      <c r="AQ405" s="1">
        <v>0</v>
      </c>
      <c r="AR405" s="1">
        <v>0</v>
      </c>
      <c r="AS405" s="1">
        <v>0</v>
      </c>
      <c r="AT405" s="1">
        <v>0</v>
      </c>
      <c r="AU405" s="1">
        <v>0</v>
      </c>
      <c r="AV405" s="1">
        <v>0</v>
      </c>
      <c r="AW405" s="1">
        <v>0</v>
      </c>
      <c r="AX405" s="1">
        <v>0</v>
      </c>
      <c r="AY405" s="1">
        <v>0</v>
      </c>
      <c r="AZ405" s="1">
        <v>0</v>
      </c>
      <c r="BA405" s="1">
        <v>0</v>
      </c>
      <c r="BB405" s="1">
        <v>0</v>
      </c>
      <c r="BC405" s="3">
        <v>0</v>
      </c>
      <c r="BD405" s="3">
        <v>0</v>
      </c>
      <c r="BE405" s="3">
        <v>0</v>
      </c>
      <c r="BF405" s="3">
        <v>0</v>
      </c>
      <c r="BG405" s="241">
        <v>0</v>
      </c>
      <c r="BH405" s="242">
        <v>0</v>
      </c>
      <c r="BI405" s="242">
        <v>0</v>
      </c>
      <c r="BJ405" s="243">
        <v>0</v>
      </c>
      <c r="BK405">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s="244">
        <v>0</v>
      </c>
      <c r="CJ405" s="244">
        <v>0</v>
      </c>
      <c r="CK405" s="244">
        <v>0</v>
      </c>
      <c r="CL405" s="244">
        <v>0</v>
      </c>
      <c r="CM405" s="241">
        <v>0</v>
      </c>
      <c r="CN405" s="242">
        <v>0</v>
      </c>
      <c r="CO405" s="242">
        <v>0</v>
      </c>
      <c r="CP405" s="243">
        <v>0</v>
      </c>
      <c r="CQ405" s="1">
        <v>4</v>
      </c>
      <c r="CR405" s="1">
        <v>4</v>
      </c>
      <c r="CS405" s="1">
        <v>126</v>
      </c>
      <c r="CT405" s="1">
        <v>0</v>
      </c>
      <c r="CU405" s="1">
        <v>0</v>
      </c>
      <c r="CV405" s="1">
        <v>0</v>
      </c>
      <c r="CW405" s="1">
        <v>0</v>
      </c>
      <c r="CX405" s="1">
        <v>0</v>
      </c>
      <c r="CY405" s="1">
        <v>0</v>
      </c>
      <c r="CZ405" s="1">
        <v>0</v>
      </c>
      <c r="DA405" s="1">
        <v>0</v>
      </c>
      <c r="DB405" s="1">
        <v>0</v>
      </c>
      <c r="DC405" s="1">
        <v>0</v>
      </c>
      <c r="DD405" s="1">
        <v>0</v>
      </c>
      <c r="DE405" s="1">
        <v>0</v>
      </c>
      <c r="DF405" s="1">
        <v>0</v>
      </c>
      <c r="DG405" s="1">
        <v>0</v>
      </c>
      <c r="DH405" s="1">
        <v>0</v>
      </c>
      <c r="DI405" s="1">
        <v>0</v>
      </c>
      <c r="DJ405" s="1">
        <v>0</v>
      </c>
      <c r="DK405" s="1">
        <v>0</v>
      </c>
      <c r="DL405" s="1">
        <v>0</v>
      </c>
      <c r="DM405" s="1">
        <v>0</v>
      </c>
      <c r="DN405" s="1">
        <v>0</v>
      </c>
      <c r="DO405" s="244">
        <v>0</v>
      </c>
      <c r="DP405" s="244">
        <v>0</v>
      </c>
      <c r="DQ405" s="244">
        <v>0</v>
      </c>
      <c r="DR405" s="244">
        <v>0</v>
      </c>
      <c r="DS405" s="241">
        <v>0</v>
      </c>
      <c r="DT405" s="242">
        <v>0</v>
      </c>
      <c r="DU405" s="242">
        <v>0</v>
      </c>
      <c r="DV405" s="243">
        <v>0</v>
      </c>
      <c r="DW405">
        <v>0</v>
      </c>
      <c r="DX405">
        <v>0</v>
      </c>
      <c r="DY405">
        <v>0</v>
      </c>
      <c r="DZ405">
        <v>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s="244">
        <v>0</v>
      </c>
      <c r="EV405" s="244">
        <v>0</v>
      </c>
      <c r="EW405" s="244">
        <v>0</v>
      </c>
      <c r="EX405" s="244">
        <v>0</v>
      </c>
      <c r="EY405" s="241">
        <v>0</v>
      </c>
      <c r="EZ405" s="242">
        <v>0</v>
      </c>
      <c r="FA405" s="242">
        <v>0</v>
      </c>
      <c r="FB405" s="243">
        <v>0</v>
      </c>
      <c r="FC405">
        <v>0</v>
      </c>
      <c r="FD405">
        <v>0</v>
      </c>
      <c r="FE405">
        <v>0</v>
      </c>
      <c r="FF405">
        <v>0</v>
      </c>
      <c r="FG405">
        <v>0</v>
      </c>
      <c r="FH405">
        <v>0</v>
      </c>
      <c r="FI405">
        <v>0</v>
      </c>
      <c r="FJ405">
        <v>0</v>
      </c>
      <c r="FK405">
        <v>0</v>
      </c>
      <c r="FL405">
        <v>0</v>
      </c>
      <c r="FM405">
        <v>0</v>
      </c>
      <c r="FN405">
        <v>0</v>
      </c>
      <c r="FO405">
        <v>0</v>
      </c>
      <c r="FP405">
        <v>0</v>
      </c>
      <c r="FQ405">
        <v>0</v>
      </c>
      <c r="FR405">
        <v>0</v>
      </c>
      <c r="FS405">
        <v>0</v>
      </c>
      <c r="FT405">
        <v>0</v>
      </c>
      <c r="FU405">
        <v>0</v>
      </c>
      <c r="FV405">
        <v>0</v>
      </c>
      <c r="FW405">
        <v>0</v>
      </c>
      <c r="FX405">
        <v>0</v>
      </c>
      <c r="FY405">
        <v>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v>0</v>
      </c>
      <c r="HD405">
        <v>0</v>
      </c>
      <c r="HE405">
        <v>0</v>
      </c>
      <c r="HF405">
        <v>0</v>
      </c>
      <c r="HG405">
        <v>0</v>
      </c>
      <c r="HH405">
        <v>0</v>
      </c>
      <c r="HI405">
        <v>0</v>
      </c>
      <c r="HJ405">
        <v>0</v>
      </c>
      <c r="HK405">
        <v>0</v>
      </c>
      <c r="HL405">
        <v>4</v>
      </c>
      <c r="HM405">
        <v>2</v>
      </c>
      <c r="HN405">
        <v>0</v>
      </c>
      <c r="HO405">
        <v>0</v>
      </c>
      <c r="HP405">
        <v>0</v>
      </c>
      <c r="HQ405" s="139">
        <v>0</v>
      </c>
      <c r="HR405" s="140">
        <v>1</v>
      </c>
      <c r="HS405" s="140">
        <v>0</v>
      </c>
      <c r="HT405" s="140">
        <v>0</v>
      </c>
      <c r="HU405" s="140">
        <v>0</v>
      </c>
      <c r="HV405" s="139">
        <v>0</v>
      </c>
      <c r="HW405" s="140">
        <v>0</v>
      </c>
      <c r="HX405" s="140">
        <v>0</v>
      </c>
      <c r="HY405" s="140">
        <v>0</v>
      </c>
      <c r="HZ405" s="140">
        <v>0</v>
      </c>
      <c r="IA405" s="139">
        <v>0</v>
      </c>
      <c r="IB405" s="140">
        <v>0</v>
      </c>
      <c r="IC405" s="140">
        <v>0</v>
      </c>
      <c r="ID405" s="140">
        <v>0</v>
      </c>
      <c r="IE405" s="140">
        <v>0</v>
      </c>
      <c r="IF405" s="139">
        <v>4</v>
      </c>
      <c r="IG405" s="140">
        <v>3</v>
      </c>
      <c r="IH405" s="140">
        <v>0</v>
      </c>
      <c r="II405" s="140">
        <v>0</v>
      </c>
      <c r="IJ405" s="140">
        <v>0</v>
      </c>
      <c r="IK405" s="140">
        <v>0</v>
      </c>
      <c r="IL405" s="140">
        <v>0</v>
      </c>
      <c r="IM405" s="140">
        <v>0</v>
      </c>
      <c r="IN405" s="139">
        <v>0</v>
      </c>
      <c r="IO405" s="140">
        <v>0</v>
      </c>
      <c r="IP405" s="140">
        <v>0</v>
      </c>
      <c r="IQ405" s="140">
        <v>0</v>
      </c>
      <c r="IR405" s="141">
        <v>0</v>
      </c>
      <c r="IS405" s="139">
        <v>0</v>
      </c>
      <c r="IT405" s="141">
        <v>1</v>
      </c>
      <c r="IU405" s="141">
        <v>6</v>
      </c>
      <c r="IV405" s="141">
        <v>1</v>
      </c>
      <c r="IW405" s="180">
        <v>7</v>
      </c>
      <c r="IX405" s="182">
        <v>0.14285714285714285</v>
      </c>
      <c r="IY405" s="182">
        <v>0</v>
      </c>
      <c r="IZ405" s="183">
        <v>0</v>
      </c>
      <c r="JA405" s="140">
        <v>0</v>
      </c>
      <c r="JB405" s="140">
        <v>0</v>
      </c>
      <c r="JC405" s="1" t="s">
        <v>427</v>
      </c>
      <c r="JD405" s="1" t="s">
        <v>427</v>
      </c>
      <c r="JE405" s="1" t="s">
        <v>427</v>
      </c>
      <c r="JF405" s="1" t="s">
        <v>427</v>
      </c>
      <c r="JG405" s="1">
        <v>0</v>
      </c>
      <c r="JH405" s="1">
        <v>0</v>
      </c>
      <c r="JI405" s="284"/>
      <c r="JM405" s="261"/>
      <c r="JN405" s="262"/>
      <c r="JO405" s="284"/>
      <c r="JP405" s="284"/>
    </row>
    <row r="406" spans="1:276" x14ac:dyDescent="0.25">
      <c r="A406" s="2">
        <f>IF(OR('Table 1'!$L$2="All Regions",'Table 1'!$L$2=" "), 1,IF('Table 1'!$L$2='DATA TEMPLATE 1617'!L406,1,0))</f>
        <v>1</v>
      </c>
      <c r="B406" s="2">
        <f>IF(OR('Table 1'!$L$3="All Disciplines",'Table 1'!$L$3=" "), 1,IF('Table 1'!$L$3='DATA TEMPLATE 1617'!M406,1,0))</f>
        <v>1</v>
      </c>
      <c r="C406" s="2">
        <f>IF(OR('Table 1'!$L$4="All Organisations",'Table 1'!$L$4=" "), 1,IF('Table 1'!$L$4='DATA TEMPLATE 1617'!N406,1,0))</f>
        <v>1</v>
      </c>
      <c r="D406" s="2">
        <f t="shared" si="15"/>
        <v>3</v>
      </c>
      <c r="E406" s="236">
        <f>IF('Table 2'!$L$2="All Diverse Led",$IZ406,IF('Table 2'!$L$2='DATA TEMPLATE 1617'!JG406,4,0))</f>
        <v>0</v>
      </c>
      <c r="F406" s="236">
        <f>IF('Table 2'!$L$2="All Diverse Led",$IZ406,IF('Table 2'!$L$2='DATA TEMPLATE 1617'!JH406,4,0))</f>
        <v>0</v>
      </c>
      <c r="G406" s="237">
        <f t="shared" si="16"/>
        <v>0</v>
      </c>
      <c r="H406" s="1" t="s">
        <v>471</v>
      </c>
      <c r="I406" s="1">
        <v>0</v>
      </c>
      <c r="J406" s="1" t="b">
        <v>0</v>
      </c>
      <c r="K406" s="284">
        <v>404</v>
      </c>
      <c r="L406" t="s">
        <v>449</v>
      </c>
      <c r="M406" t="s">
        <v>440</v>
      </c>
      <c r="N406" s="323" t="s">
        <v>459</v>
      </c>
      <c r="O406" s="76">
        <v>182077</v>
      </c>
      <c r="P406" s="76">
        <v>68995</v>
      </c>
      <c r="Q406" s="76">
        <v>208</v>
      </c>
      <c r="R406" s="76">
        <v>3825</v>
      </c>
      <c r="S406" s="76">
        <v>127553</v>
      </c>
      <c r="T406" s="76">
        <v>382658</v>
      </c>
      <c r="U406">
        <v>194610</v>
      </c>
      <c r="V406">
        <v>61218</v>
      </c>
      <c r="W406">
        <v>46172</v>
      </c>
      <c r="X406">
        <v>7123</v>
      </c>
      <c r="Y406">
        <v>2374</v>
      </c>
      <c r="AB406">
        <v>71161</v>
      </c>
      <c r="AC406">
        <v>0</v>
      </c>
      <c r="AD406">
        <v>382658</v>
      </c>
      <c r="AE406" s="1">
        <v>94</v>
      </c>
      <c r="AF406" s="1">
        <v>68</v>
      </c>
      <c r="AG406" s="1">
        <v>11075</v>
      </c>
      <c r="AH406" s="1">
        <v>0</v>
      </c>
      <c r="AI406" s="1">
        <v>0</v>
      </c>
      <c r="AJ406" s="1">
        <v>0</v>
      </c>
      <c r="AK406" s="1">
        <v>0</v>
      </c>
      <c r="AL406" s="1">
        <v>0</v>
      </c>
      <c r="AM406" s="1">
        <v>0</v>
      </c>
      <c r="AN406" s="1">
        <v>0</v>
      </c>
      <c r="AO406" s="1">
        <v>0</v>
      </c>
      <c r="AP406" s="1">
        <v>0</v>
      </c>
      <c r="AQ406" s="1">
        <v>12</v>
      </c>
      <c r="AR406" s="1">
        <v>10</v>
      </c>
      <c r="AS406" s="1">
        <v>1615</v>
      </c>
      <c r="AT406" s="1">
        <v>0</v>
      </c>
      <c r="AU406" s="1">
        <v>0</v>
      </c>
      <c r="AV406" s="1">
        <v>0</v>
      </c>
      <c r="AW406" s="1">
        <v>0</v>
      </c>
      <c r="AX406" s="1">
        <v>0</v>
      </c>
      <c r="AY406" s="1">
        <v>0</v>
      </c>
      <c r="AZ406" s="1">
        <v>0</v>
      </c>
      <c r="BA406" s="1">
        <v>0</v>
      </c>
      <c r="BB406" s="1">
        <v>0</v>
      </c>
      <c r="BC406" s="3">
        <v>0</v>
      </c>
      <c r="BD406" s="3">
        <v>0</v>
      </c>
      <c r="BE406" s="3">
        <v>0</v>
      </c>
      <c r="BF406" s="3">
        <v>0</v>
      </c>
      <c r="BG406" s="241">
        <v>12</v>
      </c>
      <c r="BH406" s="242">
        <v>10</v>
      </c>
      <c r="BI406" s="242">
        <v>1615</v>
      </c>
      <c r="BJ406" s="243">
        <v>0</v>
      </c>
      <c r="BK406">
        <v>3</v>
      </c>
      <c r="BL406">
        <v>28</v>
      </c>
      <c r="BM406">
        <v>318</v>
      </c>
      <c r="BN406">
        <v>700</v>
      </c>
      <c r="BO406">
        <v>0</v>
      </c>
      <c r="BP406">
        <v>0</v>
      </c>
      <c r="BQ406">
        <v>0</v>
      </c>
      <c r="BR406">
        <v>0</v>
      </c>
      <c r="BS406">
        <v>0</v>
      </c>
      <c r="BT406">
        <v>0</v>
      </c>
      <c r="BU406">
        <v>0</v>
      </c>
      <c r="BV406">
        <v>0</v>
      </c>
      <c r="BW406">
        <v>1</v>
      </c>
      <c r="BX406">
        <v>7</v>
      </c>
      <c r="BY406">
        <v>318</v>
      </c>
      <c r="BZ406">
        <v>0</v>
      </c>
      <c r="CA406">
        <v>0</v>
      </c>
      <c r="CB406">
        <v>0</v>
      </c>
      <c r="CC406">
        <v>0</v>
      </c>
      <c r="CD406">
        <v>0</v>
      </c>
      <c r="CE406">
        <v>0</v>
      </c>
      <c r="CF406">
        <v>0</v>
      </c>
      <c r="CG406">
        <v>0</v>
      </c>
      <c r="CH406">
        <v>0</v>
      </c>
      <c r="CI406" s="244">
        <v>0</v>
      </c>
      <c r="CJ406" s="244">
        <v>0</v>
      </c>
      <c r="CK406" s="244">
        <v>0</v>
      </c>
      <c r="CL406" s="244">
        <v>0</v>
      </c>
      <c r="CM406" s="241">
        <v>1</v>
      </c>
      <c r="CN406" s="242">
        <v>7</v>
      </c>
      <c r="CO406" s="242">
        <v>318</v>
      </c>
      <c r="CP406" s="243">
        <v>0</v>
      </c>
      <c r="CQ406" s="1">
        <v>146</v>
      </c>
      <c r="CR406" s="1">
        <v>102</v>
      </c>
      <c r="CS406" s="1">
        <v>11816</v>
      </c>
      <c r="CT406" s="1">
        <v>0</v>
      </c>
      <c r="CU406" s="1">
        <v>0</v>
      </c>
      <c r="CV406" s="1">
        <v>0</v>
      </c>
      <c r="CW406" s="1">
        <v>0</v>
      </c>
      <c r="CX406" s="1">
        <v>0</v>
      </c>
      <c r="CY406" s="1">
        <v>0</v>
      </c>
      <c r="CZ406" s="1">
        <v>0</v>
      </c>
      <c r="DA406" s="1">
        <v>0</v>
      </c>
      <c r="DB406" s="1">
        <v>0</v>
      </c>
      <c r="DC406" s="1">
        <v>77</v>
      </c>
      <c r="DD406" s="1">
        <v>71</v>
      </c>
      <c r="DE406" s="1">
        <v>6718</v>
      </c>
      <c r="DF406" s="1">
        <v>0</v>
      </c>
      <c r="DG406" s="1">
        <v>0</v>
      </c>
      <c r="DH406" s="1">
        <v>0</v>
      </c>
      <c r="DI406" s="1">
        <v>0</v>
      </c>
      <c r="DJ406" s="1">
        <v>0</v>
      </c>
      <c r="DK406" s="1">
        <v>0</v>
      </c>
      <c r="DL406" s="1">
        <v>0</v>
      </c>
      <c r="DM406" s="1">
        <v>0</v>
      </c>
      <c r="DN406" s="1">
        <v>0</v>
      </c>
      <c r="DO406" s="244">
        <v>0</v>
      </c>
      <c r="DP406" s="244">
        <v>0</v>
      </c>
      <c r="DQ406" s="244">
        <v>0</v>
      </c>
      <c r="DR406" s="244">
        <v>0</v>
      </c>
      <c r="DS406" s="241">
        <v>77</v>
      </c>
      <c r="DT406" s="242">
        <v>71</v>
      </c>
      <c r="DU406" s="242">
        <v>6718</v>
      </c>
      <c r="DV406" s="243">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s="244">
        <v>0</v>
      </c>
      <c r="EV406" s="244">
        <v>0</v>
      </c>
      <c r="EW406" s="244">
        <v>0</v>
      </c>
      <c r="EX406" s="244">
        <v>0</v>
      </c>
      <c r="EY406" s="241">
        <v>0</v>
      </c>
      <c r="EZ406" s="242">
        <v>0</v>
      </c>
      <c r="FA406" s="242">
        <v>0</v>
      </c>
      <c r="FB406" s="243">
        <v>0</v>
      </c>
      <c r="FC406">
        <v>0</v>
      </c>
      <c r="FD406">
        <v>0</v>
      </c>
      <c r="FE406">
        <v>0</v>
      </c>
      <c r="FF406">
        <v>0</v>
      </c>
      <c r="FG406">
        <v>0</v>
      </c>
      <c r="FH406">
        <v>0</v>
      </c>
      <c r="FI406">
        <v>0</v>
      </c>
      <c r="FJ406">
        <v>0</v>
      </c>
      <c r="FK406">
        <v>10</v>
      </c>
      <c r="FL406">
        <v>505</v>
      </c>
      <c r="FM406">
        <v>5</v>
      </c>
      <c r="FN406">
        <v>486</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0</v>
      </c>
      <c r="GP406">
        <v>0</v>
      </c>
      <c r="GQ406">
        <v>0</v>
      </c>
      <c r="GR406">
        <v>0</v>
      </c>
      <c r="GS406">
        <v>0</v>
      </c>
      <c r="GT406">
        <v>0</v>
      </c>
      <c r="GU406">
        <v>0</v>
      </c>
      <c r="GV406">
        <v>0</v>
      </c>
      <c r="GW406">
        <v>0</v>
      </c>
      <c r="GX406">
        <v>0</v>
      </c>
      <c r="GY406">
        <v>0</v>
      </c>
      <c r="GZ406">
        <v>0</v>
      </c>
      <c r="HA406">
        <v>0</v>
      </c>
      <c r="HB406">
        <v>0</v>
      </c>
      <c r="HC406">
        <v>0</v>
      </c>
      <c r="HD406">
        <v>0</v>
      </c>
      <c r="HE406">
        <v>0</v>
      </c>
      <c r="HF406">
        <v>0</v>
      </c>
      <c r="HG406">
        <v>0</v>
      </c>
      <c r="HH406">
        <v>0</v>
      </c>
      <c r="HI406">
        <v>0</v>
      </c>
      <c r="HJ406">
        <v>0</v>
      </c>
      <c r="HK406">
        <v>0</v>
      </c>
      <c r="HL406">
        <v>4</v>
      </c>
      <c r="HM406">
        <v>13</v>
      </c>
      <c r="HN406">
        <v>0</v>
      </c>
      <c r="HO406">
        <v>0</v>
      </c>
      <c r="HP406">
        <v>0</v>
      </c>
      <c r="HQ406" s="139">
        <v>0</v>
      </c>
      <c r="HR406" s="140">
        <v>1</v>
      </c>
      <c r="HS406" s="140">
        <v>0</v>
      </c>
      <c r="HT406" s="140">
        <v>0</v>
      </c>
      <c r="HU406" s="140">
        <v>0</v>
      </c>
      <c r="HV406" s="139">
        <v>0</v>
      </c>
      <c r="HW406" s="140">
        <v>0</v>
      </c>
      <c r="HX406" s="140">
        <v>0</v>
      </c>
      <c r="HY406" s="140">
        <v>0</v>
      </c>
      <c r="HZ406" s="140">
        <v>0</v>
      </c>
      <c r="IA406" s="139">
        <v>0</v>
      </c>
      <c r="IB406" s="140">
        <v>0</v>
      </c>
      <c r="IC406" s="140">
        <v>0</v>
      </c>
      <c r="ID406" s="140">
        <v>0</v>
      </c>
      <c r="IE406" s="140">
        <v>0</v>
      </c>
      <c r="IF406" s="139">
        <v>4</v>
      </c>
      <c r="IG406" s="140">
        <v>14</v>
      </c>
      <c r="IH406" s="140">
        <v>0</v>
      </c>
      <c r="II406" s="140">
        <v>0</v>
      </c>
      <c r="IJ406" s="140">
        <v>0</v>
      </c>
      <c r="IK406" s="140">
        <v>0</v>
      </c>
      <c r="IL406" s="140">
        <v>0</v>
      </c>
      <c r="IM406" s="140">
        <v>0</v>
      </c>
      <c r="IN406" s="139">
        <v>0</v>
      </c>
      <c r="IO406" s="140">
        <v>0</v>
      </c>
      <c r="IP406" s="140">
        <v>0</v>
      </c>
      <c r="IQ406" s="140">
        <v>0</v>
      </c>
      <c r="IR406" s="141">
        <v>0</v>
      </c>
      <c r="IS406" s="139">
        <v>3</v>
      </c>
      <c r="IT406" s="141">
        <v>0</v>
      </c>
      <c r="IU406" s="141">
        <v>17</v>
      </c>
      <c r="IV406" s="141">
        <v>1</v>
      </c>
      <c r="IW406" s="180">
        <v>18</v>
      </c>
      <c r="IX406" s="182">
        <v>0</v>
      </c>
      <c r="IY406" s="182">
        <v>0.16666666666666666</v>
      </c>
      <c r="IZ406" s="183">
        <v>0</v>
      </c>
      <c r="JA406" s="140">
        <v>0</v>
      </c>
      <c r="JB406" s="140">
        <v>0</v>
      </c>
      <c r="JC406" s="1" t="s">
        <v>427</v>
      </c>
      <c r="JD406" s="1" t="s">
        <v>427</v>
      </c>
      <c r="JE406" s="1" t="s">
        <v>427</v>
      </c>
      <c r="JF406" s="1" t="s">
        <v>427</v>
      </c>
      <c r="JG406" s="1">
        <v>0</v>
      </c>
      <c r="JH406" s="1">
        <v>0</v>
      </c>
      <c r="JI406" s="284"/>
      <c r="JM406" s="261"/>
      <c r="JN406" s="262"/>
      <c r="JO406" s="284"/>
      <c r="JP406" s="284"/>
    </row>
    <row r="407" spans="1:276" x14ac:dyDescent="0.25">
      <c r="A407" s="2">
        <f>IF(OR('Table 1'!$L$2="All Regions",'Table 1'!$L$2=" "), 1,IF('Table 1'!$L$2='DATA TEMPLATE 1617'!L407,1,0))</f>
        <v>1</v>
      </c>
      <c r="B407" s="2">
        <f>IF(OR('Table 1'!$L$3="All Disciplines",'Table 1'!$L$3=" "), 1,IF('Table 1'!$L$3='DATA TEMPLATE 1617'!M407,1,0))</f>
        <v>1</v>
      </c>
      <c r="C407" s="2">
        <f>IF(OR('Table 1'!$L$4="All Organisations",'Table 1'!$L$4=" "), 1,IF('Table 1'!$L$4='DATA TEMPLATE 1617'!N407,1,0))</f>
        <v>1</v>
      </c>
      <c r="D407" s="2">
        <f t="shared" si="15"/>
        <v>3</v>
      </c>
      <c r="E407" s="236">
        <f>IF('Table 2'!$L$2="All Diverse Led",$IZ407,IF('Table 2'!$L$2='DATA TEMPLATE 1617'!JG407,4,0))</f>
        <v>0</v>
      </c>
      <c r="F407" s="236">
        <f>IF('Table 2'!$L$2="All Diverse Led",$IZ407,IF('Table 2'!$L$2='DATA TEMPLATE 1617'!JH407,4,0))</f>
        <v>0</v>
      </c>
      <c r="G407" s="237">
        <f t="shared" si="16"/>
        <v>0</v>
      </c>
      <c r="H407" s="1" t="s">
        <v>471</v>
      </c>
      <c r="I407" s="1">
        <v>0</v>
      </c>
      <c r="J407" s="1" t="b">
        <v>0</v>
      </c>
      <c r="K407" s="284">
        <v>405</v>
      </c>
      <c r="L407" t="s">
        <v>449</v>
      </c>
      <c r="M407" t="s">
        <v>437</v>
      </c>
      <c r="N407" s="323" t="s">
        <v>460</v>
      </c>
      <c r="O407" s="76">
        <v>3370341</v>
      </c>
      <c r="P407" s="76">
        <v>587254</v>
      </c>
      <c r="Q407" s="76">
        <v>251431</v>
      </c>
      <c r="R407" s="76">
        <v>4000</v>
      </c>
      <c r="S407" s="76">
        <v>11570</v>
      </c>
      <c r="T407" s="76">
        <v>4224596</v>
      </c>
      <c r="U407">
        <v>1756099</v>
      </c>
      <c r="V407">
        <v>316739</v>
      </c>
      <c r="W407">
        <v>249824</v>
      </c>
      <c r="X407">
        <v>751263</v>
      </c>
      <c r="Y407">
        <v>16550</v>
      </c>
      <c r="AB407">
        <v>1098169</v>
      </c>
      <c r="AC407">
        <v>119704</v>
      </c>
      <c r="AD407">
        <v>4308348</v>
      </c>
      <c r="AE407" s="1">
        <v>543</v>
      </c>
      <c r="AF407" s="1">
        <v>367</v>
      </c>
      <c r="AG407" s="1">
        <v>124752</v>
      </c>
      <c r="AH407" s="1">
        <v>155</v>
      </c>
      <c r="AI407" s="1">
        <v>0</v>
      </c>
      <c r="AJ407" s="1">
        <v>0</v>
      </c>
      <c r="AK407" s="1">
        <v>0</v>
      </c>
      <c r="AL407" s="1">
        <v>0</v>
      </c>
      <c r="AM407" s="1">
        <v>0</v>
      </c>
      <c r="AN407" s="1">
        <v>0</v>
      </c>
      <c r="AO407" s="1">
        <v>0</v>
      </c>
      <c r="AP407" s="1">
        <v>0</v>
      </c>
      <c r="AQ407" s="1">
        <v>132</v>
      </c>
      <c r="AR407" s="1">
        <v>64</v>
      </c>
      <c r="AS407" s="1">
        <v>10539</v>
      </c>
      <c r="AT407" s="1">
        <v>0</v>
      </c>
      <c r="AU407" s="1">
        <v>0</v>
      </c>
      <c r="AV407" s="1">
        <v>0</v>
      </c>
      <c r="AW407" s="1">
        <v>0</v>
      </c>
      <c r="AX407" s="1">
        <v>0</v>
      </c>
      <c r="AY407" s="1">
        <v>0</v>
      </c>
      <c r="AZ407" s="1">
        <v>0</v>
      </c>
      <c r="BA407" s="1">
        <v>0</v>
      </c>
      <c r="BB407" s="1">
        <v>0</v>
      </c>
      <c r="BC407" s="3">
        <v>0</v>
      </c>
      <c r="BD407" s="3">
        <v>0</v>
      </c>
      <c r="BE407" s="3">
        <v>0</v>
      </c>
      <c r="BF407" s="3">
        <v>0</v>
      </c>
      <c r="BG407" s="241">
        <v>132</v>
      </c>
      <c r="BH407" s="242">
        <v>64</v>
      </c>
      <c r="BI407" s="242">
        <v>10539</v>
      </c>
      <c r="BJ407" s="243">
        <v>0</v>
      </c>
      <c r="BK407">
        <v>1</v>
      </c>
      <c r="BL407">
        <v>193</v>
      </c>
      <c r="BM407">
        <v>0</v>
      </c>
      <c r="BN407">
        <v>3860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s="244">
        <v>0</v>
      </c>
      <c r="CJ407" s="244">
        <v>0</v>
      </c>
      <c r="CK407" s="244">
        <v>0</v>
      </c>
      <c r="CL407" s="244">
        <v>0</v>
      </c>
      <c r="CM407" s="241">
        <v>0</v>
      </c>
      <c r="CN407" s="242">
        <v>0</v>
      </c>
      <c r="CO407" s="242">
        <v>0</v>
      </c>
      <c r="CP407" s="243">
        <v>0</v>
      </c>
      <c r="CQ407" s="1">
        <v>2</v>
      </c>
      <c r="CR407" s="1">
        <v>2</v>
      </c>
      <c r="CS407" s="1">
        <v>130</v>
      </c>
      <c r="CT407" s="1">
        <v>0</v>
      </c>
      <c r="CU407" s="1">
        <v>0</v>
      </c>
      <c r="CV407" s="1">
        <v>0</v>
      </c>
      <c r="CW407" s="1">
        <v>0</v>
      </c>
      <c r="CX407" s="1">
        <v>0</v>
      </c>
      <c r="CY407" s="1">
        <v>0</v>
      </c>
      <c r="CZ407" s="1">
        <v>0</v>
      </c>
      <c r="DA407" s="1">
        <v>0</v>
      </c>
      <c r="DB407" s="1">
        <v>0</v>
      </c>
      <c r="DC407" s="1">
        <v>0</v>
      </c>
      <c r="DD407" s="1">
        <v>0</v>
      </c>
      <c r="DE407" s="1">
        <v>0</v>
      </c>
      <c r="DF407" s="1">
        <v>0</v>
      </c>
      <c r="DG407" s="1">
        <v>0</v>
      </c>
      <c r="DH407" s="1">
        <v>0</v>
      </c>
      <c r="DI407" s="1">
        <v>0</v>
      </c>
      <c r="DJ407" s="1">
        <v>0</v>
      </c>
      <c r="DK407" s="1">
        <v>0</v>
      </c>
      <c r="DL407" s="1">
        <v>0</v>
      </c>
      <c r="DM407" s="1">
        <v>0</v>
      </c>
      <c r="DN407" s="1">
        <v>0</v>
      </c>
      <c r="DO407" s="244">
        <v>0</v>
      </c>
      <c r="DP407" s="244">
        <v>0</v>
      </c>
      <c r="DQ407" s="244">
        <v>0</v>
      </c>
      <c r="DR407" s="244">
        <v>0</v>
      </c>
      <c r="DS407" s="241">
        <v>0</v>
      </c>
      <c r="DT407" s="242">
        <v>0</v>
      </c>
      <c r="DU407" s="242">
        <v>0</v>
      </c>
      <c r="DV407" s="243">
        <v>0</v>
      </c>
      <c r="DW407">
        <v>1</v>
      </c>
      <c r="DX407">
        <v>4</v>
      </c>
      <c r="DY407">
        <v>0</v>
      </c>
      <c r="DZ407">
        <v>4386</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s="244">
        <v>0</v>
      </c>
      <c r="EV407" s="244">
        <v>0</v>
      </c>
      <c r="EW407" s="244">
        <v>0</v>
      </c>
      <c r="EX407" s="244">
        <v>0</v>
      </c>
      <c r="EY407" s="241">
        <v>0</v>
      </c>
      <c r="EZ407" s="242">
        <v>0</v>
      </c>
      <c r="FA407" s="242">
        <v>0</v>
      </c>
      <c r="FB407" s="243">
        <v>0</v>
      </c>
      <c r="FC407">
        <v>0</v>
      </c>
      <c r="FD407">
        <v>0</v>
      </c>
      <c r="FE407">
        <v>0</v>
      </c>
      <c r="FF407">
        <v>0</v>
      </c>
      <c r="FG407">
        <v>0</v>
      </c>
      <c r="FH407">
        <v>0</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v>0</v>
      </c>
      <c r="HD407">
        <v>0</v>
      </c>
      <c r="HE407">
        <v>0</v>
      </c>
      <c r="HF407">
        <v>0</v>
      </c>
      <c r="HG407">
        <v>0</v>
      </c>
      <c r="HH407">
        <v>0</v>
      </c>
      <c r="HI407">
        <v>0</v>
      </c>
      <c r="HJ407">
        <v>0</v>
      </c>
      <c r="HK407">
        <v>0</v>
      </c>
      <c r="HL407">
        <v>5</v>
      </c>
      <c r="HM407">
        <v>9</v>
      </c>
      <c r="HN407">
        <v>0</v>
      </c>
      <c r="HO407">
        <v>0</v>
      </c>
      <c r="HP407">
        <v>0</v>
      </c>
      <c r="HQ407" s="139">
        <v>5</v>
      </c>
      <c r="HR407" s="140">
        <v>2</v>
      </c>
      <c r="HS407" s="140">
        <v>0</v>
      </c>
      <c r="HT407" s="140">
        <v>0</v>
      </c>
      <c r="HU407" s="140">
        <v>1</v>
      </c>
      <c r="HV407" s="139">
        <v>0</v>
      </c>
      <c r="HW407" s="140">
        <v>0</v>
      </c>
      <c r="HX407" s="140">
        <v>0</v>
      </c>
      <c r="HY407" s="140">
        <v>0</v>
      </c>
      <c r="HZ407" s="140">
        <v>0</v>
      </c>
      <c r="IA407" s="139">
        <v>0</v>
      </c>
      <c r="IB407" s="140">
        <v>0</v>
      </c>
      <c r="IC407" s="140">
        <v>0</v>
      </c>
      <c r="ID407" s="140">
        <v>0</v>
      </c>
      <c r="IE407" s="140">
        <v>0</v>
      </c>
      <c r="IF407" s="139">
        <v>10</v>
      </c>
      <c r="IG407" s="140">
        <v>11</v>
      </c>
      <c r="IH407" s="140">
        <v>0</v>
      </c>
      <c r="II407" s="140">
        <v>0</v>
      </c>
      <c r="IJ407" s="140">
        <v>1</v>
      </c>
      <c r="IK407" s="140">
        <v>0</v>
      </c>
      <c r="IL407" s="140">
        <v>0</v>
      </c>
      <c r="IM407" s="140">
        <v>0</v>
      </c>
      <c r="IN407" s="139">
        <v>0</v>
      </c>
      <c r="IO407" s="140">
        <v>0</v>
      </c>
      <c r="IP407" s="140">
        <v>0</v>
      </c>
      <c r="IQ407" s="140">
        <v>0</v>
      </c>
      <c r="IR407" s="141">
        <v>0</v>
      </c>
      <c r="IS407" s="139">
        <v>1</v>
      </c>
      <c r="IT407" s="141">
        <v>0</v>
      </c>
      <c r="IU407" s="141">
        <v>14</v>
      </c>
      <c r="IV407" s="141">
        <v>8</v>
      </c>
      <c r="IW407" s="180">
        <v>22</v>
      </c>
      <c r="IX407" s="182">
        <v>0</v>
      </c>
      <c r="IY407" s="182">
        <v>4.5454545454545456E-2</v>
      </c>
      <c r="IZ407" s="183">
        <v>0</v>
      </c>
      <c r="JA407" s="140">
        <v>0</v>
      </c>
      <c r="JB407" s="140">
        <v>0</v>
      </c>
      <c r="JC407" s="1" t="s">
        <v>427</v>
      </c>
      <c r="JD407" s="1" t="s">
        <v>427</v>
      </c>
      <c r="JE407" s="1" t="s">
        <v>427</v>
      </c>
      <c r="JF407" s="1" t="s">
        <v>427</v>
      </c>
      <c r="JG407" s="1">
        <v>0</v>
      </c>
      <c r="JH407" s="1">
        <v>0</v>
      </c>
      <c r="JI407" s="284"/>
      <c r="JM407" s="261"/>
      <c r="JN407" s="262"/>
      <c r="JO407" s="284"/>
      <c r="JP407" s="284"/>
    </row>
    <row r="408" spans="1:276" x14ac:dyDescent="0.25">
      <c r="A408" s="2">
        <f>IF(OR('Table 1'!$L$2="All Regions",'Table 1'!$L$2=" "), 1,IF('Table 1'!$L$2='DATA TEMPLATE 1617'!L408,1,0))</f>
        <v>1</v>
      </c>
      <c r="B408" s="2">
        <f>IF(OR('Table 1'!$L$3="All Disciplines",'Table 1'!$L$3=" "), 1,IF('Table 1'!$L$3='DATA TEMPLATE 1617'!M408,1,0))</f>
        <v>1</v>
      </c>
      <c r="C408" s="2">
        <f>IF(OR('Table 1'!$L$4="All Organisations",'Table 1'!$L$4=" "), 1,IF('Table 1'!$L$4='DATA TEMPLATE 1617'!N408,1,0))</f>
        <v>1</v>
      </c>
      <c r="D408" s="2">
        <f t="shared" si="15"/>
        <v>3</v>
      </c>
      <c r="E408" s="236">
        <f>IF('Table 2'!$L$2="All Diverse Led",$IZ408,IF('Table 2'!$L$2='DATA TEMPLATE 1617'!JG408,4,0))</f>
        <v>0</v>
      </c>
      <c r="F408" s="236">
        <f>IF('Table 2'!$L$2="All Diverse Led",$IZ408,IF('Table 2'!$L$2='DATA TEMPLATE 1617'!JH408,4,0))</f>
        <v>0</v>
      </c>
      <c r="G408" s="237">
        <f t="shared" si="16"/>
        <v>0</v>
      </c>
      <c r="H408" s="1" t="s">
        <v>471</v>
      </c>
      <c r="I408" s="1">
        <v>0</v>
      </c>
      <c r="J408" s="1" t="b">
        <v>0</v>
      </c>
      <c r="K408" s="284">
        <v>406</v>
      </c>
      <c r="L408" t="s">
        <v>449</v>
      </c>
      <c r="M408" t="s">
        <v>437</v>
      </c>
      <c r="N408" s="323" t="s">
        <v>460</v>
      </c>
      <c r="O408" s="76">
        <v>2795676</v>
      </c>
      <c r="P408" s="76">
        <v>140909</v>
      </c>
      <c r="Q408" s="76">
        <v>163039</v>
      </c>
      <c r="R408" s="76">
        <v>120400</v>
      </c>
      <c r="S408" s="76">
        <v>0</v>
      </c>
      <c r="T408" s="76">
        <v>3220024</v>
      </c>
      <c r="U408">
        <v>1396722</v>
      </c>
      <c r="V408">
        <v>166431</v>
      </c>
      <c r="W408">
        <v>89305</v>
      </c>
      <c r="X408">
        <v>41577</v>
      </c>
      <c r="Y408">
        <v>183629</v>
      </c>
      <c r="AB408">
        <v>621828</v>
      </c>
      <c r="AC408">
        <v>674927</v>
      </c>
      <c r="AD408">
        <v>3174419</v>
      </c>
      <c r="AE408" s="1">
        <v>0</v>
      </c>
      <c r="AF408" s="1">
        <v>0</v>
      </c>
      <c r="AG408" s="1">
        <v>0</v>
      </c>
      <c r="AH408" s="1">
        <v>0</v>
      </c>
      <c r="AI408" s="1">
        <v>0</v>
      </c>
      <c r="AJ408" s="1">
        <v>0</v>
      </c>
      <c r="AK408" s="1">
        <v>0</v>
      </c>
      <c r="AL408" s="1">
        <v>0</v>
      </c>
      <c r="AM408" s="1">
        <v>0</v>
      </c>
      <c r="AN408" s="1">
        <v>0</v>
      </c>
      <c r="AO408" s="1">
        <v>0</v>
      </c>
      <c r="AP408" s="1">
        <v>0</v>
      </c>
      <c r="AQ408" s="1">
        <v>0</v>
      </c>
      <c r="AR408" s="1">
        <v>0</v>
      </c>
      <c r="AS408" s="1">
        <v>0</v>
      </c>
      <c r="AT408" s="1">
        <v>0</v>
      </c>
      <c r="AU408" s="1">
        <v>0</v>
      </c>
      <c r="AV408" s="1">
        <v>0</v>
      </c>
      <c r="AW408" s="1">
        <v>0</v>
      </c>
      <c r="AX408" s="1">
        <v>0</v>
      </c>
      <c r="AY408" s="1">
        <v>0</v>
      </c>
      <c r="AZ408" s="1">
        <v>0</v>
      </c>
      <c r="BA408" s="1">
        <v>0</v>
      </c>
      <c r="BB408" s="1">
        <v>0</v>
      </c>
      <c r="BC408" s="3">
        <v>0</v>
      </c>
      <c r="BD408" s="3">
        <v>0</v>
      </c>
      <c r="BE408" s="3">
        <v>0</v>
      </c>
      <c r="BF408" s="3">
        <v>0</v>
      </c>
      <c r="BG408" s="241">
        <v>0</v>
      </c>
      <c r="BH408" s="242">
        <v>0</v>
      </c>
      <c r="BI408" s="242">
        <v>0</v>
      </c>
      <c r="BJ408" s="243">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s="244">
        <v>0</v>
      </c>
      <c r="CJ408" s="244">
        <v>0</v>
      </c>
      <c r="CK408" s="244">
        <v>0</v>
      </c>
      <c r="CL408" s="244">
        <v>0</v>
      </c>
      <c r="CM408" s="241">
        <v>0</v>
      </c>
      <c r="CN408" s="242">
        <v>0</v>
      </c>
      <c r="CO408" s="242">
        <v>0</v>
      </c>
      <c r="CP408" s="243">
        <v>0</v>
      </c>
      <c r="CQ408" s="1">
        <v>0</v>
      </c>
      <c r="CR408" s="1">
        <v>0</v>
      </c>
      <c r="CS408" s="1">
        <v>0</v>
      </c>
      <c r="CT408" s="1">
        <v>0</v>
      </c>
      <c r="CU408" s="1">
        <v>0</v>
      </c>
      <c r="CV408" s="1">
        <v>0</v>
      </c>
      <c r="CW408" s="1">
        <v>0</v>
      </c>
      <c r="CX408" s="1">
        <v>0</v>
      </c>
      <c r="CY408" s="1">
        <v>0</v>
      </c>
      <c r="CZ408" s="1">
        <v>0</v>
      </c>
      <c r="DA408" s="1">
        <v>0</v>
      </c>
      <c r="DB408" s="1">
        <v>0</v>
      </c>
      <c r="DC408" s="1">
        <v>0</v>
      </c>
      <c r="DD408" s="1">
        <v>0</v>
      </c>
      <c r="DE408" s="1">
        <v>0</v>
      </c>
      <c r="DF408" s="1">
        <v>0</v>
      </c>
      <c r="DG408" s="1">
        <v>0</v>
      </c>
      <c r="DH408" s="1">
        <v>0</v>
      </c>
      <c r="DI408" s="1">
        <v>0</v>
      </c>
      <c r="DJ408" s="1">
        <v>0</v>
      </c>
      <c r="DK408" s="1">
        <v>0</v>
      </c>
      <c r="DL408" s="1">
        <v>0</v>
      </c>
      <c r="DM408" s="1">
        <v>0</v>
      </c>
      <c r="DN408" s="1">
        <v>0</v>
      </c>
      <c r="DO408" s="244">
        <v>0</v>
      </c>
      <c r="DP408" s="244">
        <v>0</v>
      </c>
      <c r="DQ408" s="244">
        <v>0</v>
      </c>
      <c r="DR408" s="244">
        <v>0</v>
      </c>
      <c r="DS408" s="241">
        <v>0</v>
      </c>
      <c r="DT408" s="242">
        <v>0</v>
      </c>
      <c r="DU408" s="242">
        <v>0</v>
      </c>
      <c r="DV408" s="243">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s="244">
        <v>0</v>
      </c>
      <c r="EV408" s="244">
        <v>0</v>
      </c>
      <c r="EW408" s="244">
        <v>0</v>
      </c>
      <c r="EX408" s="244">
        <v>0</v>
      </c>
      <c r="EY408" s="241">
        <v>0</v>
      </c>
      <c r="EZ408" s="242">
        <v>0</v>
      </c>
      <c r="FA408" s="242">
        <v>0</v>
      </c>
      <c r="FB408" s="243">
        <v>0</v>
      </c>
      <c r="FC408">
        <v>0</v>
      </c>
      <c r="FD408">
        <v>0</v>
      </c>
      <c r="FE408">
        <v>0</v>
      </c>
      <c r="FF408">
        <v>0</v>
      </c>
      <c r="FG408">
        <v>0</v>
      </c>
      <c r="FH408">
        <v>0</v>
      </c>
      <c r="FI408">
        <v>0</v>
      </c>
      <c r="FJ408">
        <v>0</v>
      </c>
      <c r="FK408">
        <v>0</v>
      </c>
      <c r="FL408">
        <v>0</v>
      </c>
      <c r="FM408">
        <v>0</v>
      </c>
      <c r="FN408">
        <v>0</v>
      </c>
      <c r="FO408">
        <v>0</v>
      </c>
      <c r="FP408">
        <v>0</v>
      </c>
      <c r="FQ408">
        <v>0</v>
      </c>
      <c r="FR408">
        <v>0</v>
      </c>
      <c r="FS408">
        <v>0</v>
      </c>
      <c r="FT408">
        <v>0</v>
      </c>
      <c r="FU408">
        <v>0</v>
      </c>
      <c r="FV408">
        <v>0</v>
      </c>
      <c r="FW408">
        <v>0</v>
      </c>
      <c r="FX408">
        <v>0</v>
      </c>
      <c r="FY408">
        <v>0</v>
      </c>
      <c r="FZ408">
        <v>0</v>
      </c>
      <c r="GA408">
        <v>0</v>
      </c>
      <c r="GB408">
        <v>0</v>
      </c>
      <c r="GC408">
        <v>0</v>
      </c>
      <c r="GD408">
        <v>0</v>
      </c>
      <c r="GE408">
        <v>0</v>
      </c>
      <c r="GF408">
        <v>0</v>
      </c>
      <c r="GG408">
        <v>0</v>
      </c>
      <c r="GH408">
        <v>0</v>
      </c>
      <c r="GI408">
        <v>0</v>
      </c>
      <c r="GJ408">
        <v>0</v>
      </c>
      <c r="GK408">
        <v>0</v>
      </c>
      <c r="GL408">
        <v>0</v>
      </c>
      <c r="GM408">
        <v>0</v>
      </c>
      <c r="GN408">
        <v>0</v>
      </c>
      <c r="GO408">
        <v>0</v>
      </c>
      <c r="GP408">
        <v>0</v>
      </c>
      <c r="GQ408">
        <v>0</v>
      </c>
      <c r="GR408">
        <v>0</v>
      </c>
      <c r="GS408">
        <v>0</v>
      </c>
      <c r="GT408">
        <v>0</v>
      </c>
      <c r="GU408">
        <v>0</v>
      </c>
      <c r="GV408">
        <v>0</v>
      </c>
      <c r="GW408">
        <v>0</v>
      </c>
      <c r="GX408">
        <v>0</v>
      </c>
      <c r="GY408">
        <v>0</v>
      </c>
      <c r="GZ408">
        <v>0</v>
      </c>
      <c r="HA408">
        <v>0</v>
      </c>
      <c r="HB408">
        <v>0</v>
      </c>
      <c r="HC408">
        <v>0</v>
      </c>
      <c r="HD408">
        <v>0</v>
      </c>
      <c r="HE408">
        <v>0</v>
      </c>
      <c r="HF408">
        <v>0</v>
      </c>
      <c r="HG408">
        <v>0</v>
      </c>
      <c r="HH408">
        <v>0</v>
      </c>
      <c r="HI408">
        <v>0</v>
      </c>
      <c r="HJ408">
        <v>0</v>
      </c>
      <c r="HK408">
        <v>0</v>
      </c>
      <c r="HL408">
        <v>2</v>
      </c>
      <c r="HM408">
        <v>4</v>
      </c>
      <c r="HN408">
        <v>0</v>
      </c>
      <c r="HO408">
        <v>0</v>
      </c>
      <c r="HP408">
        <v>0</v>
      </c>
      <c r="HQ408" s="139">
        <v>2</v>
      </c>
      <c r="HR408" s="140">
        <v>2</v>
      </c>
      <c r="HS408" s="140">
        <v>0</v>
      </c>
      <c r="HT408" s="140">
        <v>0</v>
      </c>
      <c r="HU408" s="140">
        <v>0</v>
      </c>
      <c r="HV408" s="139">
        <v>0</v>
      </c>
      <c r="HW408" s="140">
        <v>0</v>
      </c>
      <c r="HX408" s="140">
        <v>0</v>
      </c>
      <c r="HY408" s="140">
        <v>0</v>
      </c>
      <c r="HZ408" s="140">
        <v>0</v>
      </c>
      <c r="IA408" s="139">
        <v>0</v>
      </c>
      <c r="IB408" s="140">
        <v>0</v>
      </c>
      <c r="IC408" s="140">
        <v>0</v>
      </c>
      <c r="ID408" s="140">
        <v>0</v>
      </c>
      <c r="IE408" s="140">
        <v>0</v>
      </c>
      <c r="IF408" s="139">
        <v>4</v>
      </c>
      <c r="IG408" s="140">
        <v>6</v>
      </c>
      <c r="IH408" s="140">
        <v>0</v>
      </c>
      <c r="II408" s="140">
        <v>0</v>
      </c>
      <c r="IJ408" s="140">
        <v>0</v>
      </c>
      <c r="IK408" s="140">
        <v>0</v>
      </c>
      <c r="IL408" s="140">
        <v>0</v>
      </c>
      <c r="IM408" s="140">
        <v>0</v>
      </c>
      <c r="IN408" s="139">
        <v>0</v>
      </c>
      <c r="IO408" s="140">
        <v>0</v>
      </c>
      <c r="IP408" s="140">
        <v>0</v>
      </c>
      <c r="IQ408" s="140">
        <v>0</v>
      </c>
      <c r="IR408" s="141">
        <v>0</v>
      </c>
      <c r="IS408" s="139">
        <v>0</v>
      </c>
      <c r="IT408" s="141">
        <v>1</v>
      </c>
      <c r="IU408" s="141">
        <v>6</v>
      </c>
      <c r="IV408" s="141">
        <v>4</v>
      </c>
      <c r="IW408" s="180">
        <v>10</v>
      </c>
      <c r="IX408" s="182">
        <v>0.1</v>
      </c>
      <c r="IY408" s="182">
        <v>0</v>
      </c>
      <c r="IZ408" s="183">
        <v>0</v>
      </c>
      <c r="JA408" s="140">
        <v>0</v>
      </c>
      <c r="JB408" s="140">
        <v>0</v>
      </c>
      <c r="JC408" s="1" t="s">
        <v>427</v>
      </c>
      <c r="JD408" s="1" t="s">
        <v>427</v>
      </c>
      <c r="JE408" s="1" t="s">
        <v>427</v>
      </c>
      <c r="JF408" s="1" t="s">
        <v>427</v>
      </c>
      <c r="JG408" s="1">
        <v>0</v>
      </c>
      <c r="JH408" s="1">
        <v>0</v>
      </c>
      <c r="JI408" s="284"/>
      <c r="JM408" s="261"/>
      <c r="JN408" s="262"/>
      <c r="JO408" s="284"/>
      <c r="JP408" s="284"/>
    </row>
    <row r="409" spans="1:276" x14ac:dyDescent="0.25">
      <c r="A409" s="2">
        <f>IF(OR('Table 1'!$L$2="All Regions",'Table 1'!$L$2=" "), 1,IF('Table 1'!$L$2='DATA TEMPLATE 1617'!L409,1,0))</f>
        <v>1</v>
      </c>
      <c r="B409" s="2">
        <f>IF(OR('Table 1'!$L$3="All Disciplines",'Table 1'!$L$3=" "), 1,IF('Table 1'!$L$3='DATA TEMPLATE 1617'!M409,1,0))</f>
        <v>1</v>
      </c>
      <c r="C409" s="2">
        <f>IF(OR('Table 1'!$L$4="All Organisations",'Table 1'!$L$4=" "), 1,IF('Table 1'!$L$4='DATA TEMPLATE 1617'!N409,1,0))</f>
        <v>1</v>
      </c>
      <c r="D409" s="2">
        <f t="shared" si="15"/>
        <v>3</v>
      </c>
      <c r="E409" s="236">
        <f>IF('Table 2'!$L$2="All Diverse Led",$IZ409,IF('Table 2'!$L$2='DATA TEMPLATE 1617'!JG409,4,0))</f>
        <v>0</v>
      </c>
      <c r="F409" s="236">
        <f>IF('Table 2'!$L$2="All Diverse Led",$IZ409,IF('Table 2'!$L$2='DATA TEMPLATE 1617'!JH409,4,0))</f>
        <v>0</v>
      </c>
      <c r="G409" s="237">
        <f t="shared" si="16"/>
        <v>0</v>
      </c>
      <c r="H409" s="1" t="s">
        <v>471</v>
      </c>
      <c r="I409" s="1">
        <v>0</v>
      </c>
      <c r="J409" s="1" t="b">
        <v>0</v>
      </c>
      <c r="K409" s="284">
        <v>407</v>
      </c>
      <c r="L409" t="s">
        <v>449</v>
      </c>
      <c r="M409" t="s">
        <v>440</v>
      </c>
      <c r="N409" s="323" t="s">
        <v>458</v>
      </c>
      <c r="O409" s="76">
        <v>82755</v>
      </c>
      <c r="P409" s="76">
        <v>200451</v>
      </c>
      <c r="Q409" s="76">
        <v>8000</v>
      </c>
      <c r="R409" s="76">
        <v>0</v>
      </c>
      <c r="S409" s="76">
        <v>0</v>
      </c>
      <c r="T409" s="76">
        <v>291206</v>
      </c>
      <c r="U409">
        <v>229135</v>
      </c>
      <c r="V409">
        <v>8350</v>
      </c>
      <c r="W409">
        <v>11008</v>
      </c>
      <c r="X409">
        <v>37644</v>
      </c>
      <c r="Y409">
        <v>7040</v>
      </c>
      <c r="AB409">
        <v>2732</v>
      </c>
      <c r="AC409">
        <v>0</v>
      </c>
      <c r="AD409">
        <v>295909</v>
      </c>
      <c r="AE409" s="1">
        <v>0</v>
      </c>
      <c r="AF409" s="1">
        <v>0</v>
      </c>
      <c r="AG409" s="1">
        <v>0</v>
      </c>
      <c r="AH409" s="1">
        <v>0</v>
      </c>
      <c r="AI409" s="1">
        <v>0</v>
      </c>
      <c r="AJ409" s="1">
        <v>0</v>
      </c>
      <c r="AK409" s="1">
        <v>0</v>
      </c>
      <c r="AL409" s="1">
        <v>0</v>
      </c>
      <c r="AM409" s="1">
        <v>0</v>
      </c>
      <c r="AN409" s="1">
        <v>0</v>
      </c>
      <c r="AO409" s="1">
        <v>0</v>
      </c>
      <c r="AP409" s="1">
        <v>0</v>
      </c>
      <c r="AQ409" s="1">
        <v>0</v>
      </c>
      <c r="AR409" s="1">
        <v>0</v>
      </c>
      <c r="AS409" s="1">
        <v>0</v>
      </c>
      <c r="AT409" s="1">
        <v>0</v>
      </c>
      <c r="AU409" s="1">
        <v>0</v>
      </c>
      <c r="AV409" s="1">
        <v>0</v>
      </c>
      <c r="AW409" s="1">
        <v>0</v>
      </c>
      <c r="AX409" s="1">
        <v>0</v>
      </c>
      <c r="AY409" s="1">
        <v>0</v>
      </c>
      <c r="AZ409" s="1">
        <v>0</v>
      </c>
      <c r="BA409" s="1">
        <v>0</v>
      </c>
      <c r="BB409" s="1">
        <v>0</v>
      </c>
      <c r="BC409" s="3">
        <v>0</v>
      </c>
      <c r="BD409" s="3">
        <v>0</v>
      </c>
      <c r="BE409" s="3">
        <v>0</v>
      </c>
      <c r="BF409" s="3">
        <v>0</v>
      </c>
      <c r="BG409" s="241">
        <v>0</v>
      </c>
      <c r="BH409" s="242">
        <v>0</v>
      </c>
      <c r="BI409" s="242">
        <v>0</v>
      </c>
      <c r="BJ409" s="243">
        <v>0</v>
      </c>
      <c r="BK409">
        <v>0</v>
      </c>
      <c r="BL409">
        <v>0</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s="244">
        <v>0</v>
      </c>
      <c r="CJ409" s="244">
        <v>0</v>
      </c>
      <c r="CK409" s="244">
        <v>0</v>
      </c>
      <c r="CL409" s="244">
        <v>0</v>
      </c>
      <c r="CM409" s="241">
        <v>0</v>
      </c>
      <c r="CN409" s="242">
        <v>0</v>
      </c>
      <c r="CO409" s="242">
        <v>0</v>
      </c>
      <c r="CP409" s="243">
        <v>0</v>
      </c>
      <c r="CQ409" s="1">
        <v>0</v>
      </c>
      <c r="CR409" s="1">
        <v>0</v>
      </c>
      <c r="CS409" s="1">
        <v>0</v>
      </c>
      <c r="CT409" s="1">
        <v>0</v>
      </c>
      <c r="CU409" s="1">
        <v>0</v>
      </c>
      <c r="CV409" s="1">
        <v>0</v>
      </c>
      <c r="CW409" s="1">
        <v>0</v>
      </c>
      <c r="CX409" s="1">
        <v>0</v>
      </c>
      <c r="CY409" s="1">
        <v>0</v>
      </c>
      <c r="CZ409" s="1">
        <v>0</v>
      </c>
      <c r="DA409" s="1">
        <v>0</v>
      </c>
      <c r="DB409" s="1">
        <v>0</v>
      </c>
      <c r="DC409" s="1">
        <v>0</v>
      </c>
      <c r="DD409" s="1">
        <v>0</v>
      </c>
      <c r="DE409" s="1">
        <v>0</v>
      </c>
      <c r="DF409" s="1">
        <v>0</v>
      </c>
      <c r="DG409" s="1">
        <v>0</v>
      </c>
      <c r="DH409" s="1">
        <v>0</v>
      </c>
      <c r="DI409" s="1">
        <v>0</v>
      </c>
      <c r="DJ409" s="1">
        <v>0</v>
      </c>
      <c r="DK409" s="1">
        <v>0</v>
      </c>
      <c r="DL409" s="1">
        <v>0</v>
      </c>
      <c r="DM409" s="1">
        <v>0</v>
      </c>
      <c r="DN409" s="1">
        <v>0</v>
      </c>
      <c r="DO409" s="244">
        <v>0</v>
      </c>
      <c r="DP409" s="244">
        <v>0</v>
      </c>
      <c r="DQ409" s="244">
        <v>0</v>
      </c>
      <c r="DR409" s="244">
        <v>0</v>
      </c>
      <c r="DS409" s="241">
        <v>0</v>
      </c>
      <c r="DT409" s="242">
        <v>0</v>
      </c>
      <c r="DU409" s="242">
        <v>0</v>
      </c>
      <c r="DV409" s="243">
        <v>0</v>
      </c>
      <c r="DW409">
        <v>1</v>
      </c>
      <c r="DX409">
        <v>3</v>
      </c>
      <c r="DY409">
        <v>130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s="244">
        <v>0</v>
      </c>
      <c r="EV409" s="244">
        <v>0</v>
      </c>
      <c r="EW409" s="244">
        <v>0</v>
      </c>
      <c r="EX409" s="244">
        <v>0</v>
      </c>
      <c r="EY409" s="241">
        <v>0</v>
      </c>
      <c r="EZ409" s="242">
        <v>0</v>
      </c>
      <c r="FA409" s="242">
        <v>0</v>
      </c>
      <c r="FB409" s="243">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0</v>
      </c>
      <c r="GE409">
        <v>0</v>
      </c>
      <c r="GF409">
        <v>0</v>
      </c>
      <c r="GG409">
        <v>0</v>
      </c>
      <c r="GH409">
        <v>0</v>
      </c>
      <c r="GI409">
        <v>0</v>
      </c>
      <c r="GJ409">
        <v>0</v>
      </c>
      <c r="GK409">
        <v>0</v>
      </c>
      <c r="GL409">
        <v>0</v>
      </c>
      <c r="GM409">
        <v>0</v>
      </c>
      <c r="GN409">
        <v>0</v>
      </c>
      <c r="GO409">
        <v>0</v>
      </c>
      <c r="GP409">
        <v>0</v>
      </c>
      <c r="GQ409">
        <v>0</v>
      </c>
      <c r="GR409">
        <v>0</v>
      </c>
      <c r="GS409">
        <v>0</v>
      </c>
      <c r="GT409">
        <v>0</v>
      </c>
      <c r="GU409">
        <v>0</v>
      </c>
      <c r="GV409">
        <v>0</v>
      </c>
      <c r="GW409">
        <v>0</v>
      </c>
      <c r="GX409">
        <v>0</v>
      </c>
      <c r="GY409">
        <v>0</v>
      </c>
      <c r="GZ409">
        <v>0</v>
      </c>
      <c r="HA409">
        <v>0</v>
      </c>
      <c r="HB409">
        <v>0</v>
      </c>
      <c r="HC409">
        <v>0</v>
      </c>
      <c r="HD409">
        <v>0</v>
      </c>
      <c r="HE409">
        <v>0</v>
      </c>
      <c r="HF409">
        <v>0</v>
      </c>
      <c r="HG409">
        <v>0</v>
      </c>
      <c r="HH409">
        <v>0</v>
      </c>
      <c r="HI409">
        <v>0</v>
      </c>
      <c r="HJ409">
        <v>0</v>
      </c>
      <c r="HK409">
        <v>0</v>
      </c>
      <c r="HL409">
        <v>6</v>
      </c>
      <c r="HM409">
        <v>6</v>
      </c>
      <c r="HN409">
        <v>0</v>
      </c>
      <c r="HO409">
        <v>0</v>
      </c>
      <c r="HP409">
        <v>0</v>
      </c>
      <c r="HQ409" s="139">
        <v>0</v>
      </c>
      <c r="HR409" s="140">
        <v>0</v>
      </c>
      <c r="HS409" s="140">
        <v>0</v>
      </c>
      <c r="HT409" s="140">
        <v>0</v>
      </c>
      <c r="HU409" s="140">
        <v>0</v>
      </c>
      <c r="HV409" s="139">
        <v>1</v>
      </c>
      <c r="HW409" s="140">
        <v>1</v>
      </c>
      <c r="HX409" s="140">
        <v>0</v>
      </c>
      <c r="HY409" s="140">
        <v>0</v>
      </c>
      <c r="HZ409" s="140">
        <v>0</v>
      </c>
      <c r="IA409" s="139">
        <v>0</v>
      </c>
      <c r="IB409" s="140">
        <v>0</v>
      </c>
      <c r="IC409" s="140">
        <v>0</v>
      </c>
      <c r="ID409" s="140">
        <v>0</v>
      </c>
      <c r="IE409" s="140">
        <v>0</v>
      </c>
      <c r="IF409" s="139">
        <v>7</v>
      </c>
      <c r="IG409" s="140">
        <v>7</v>
      </c>
      <c r="IH409" s="140">
        <v>0</v>
      </c>
      <c r="II409" s="140">
        <v>0</v>
      </c>
      <c r="IJ409" s="140">
        <v>0</v>
      </c>
      <c r="IK409" s="140">
        <v>0</v>
      </c>
      <c r="IL409" s="140">
        <v>0</v>
      </c>
      <c r="IM409" s="140">
        <v>0</v>
      </c>
      <c r="IN409" s="139">
        <v>0</v>
      </c>
      <c r="IO409" s="140">
        <v>0</v>
      </c>
      <c r="IP409" s="140">
        <v>0</v>
      </c>
      <c r="IQ409" s="140">
        <v>0</v>
      </c>
      <c r="IR409" s="141">
        <v>0</v>
      </c>
      <c r="IS409" s="139">
        <v>0</v>
      </c>
      <c r="IT409" s="141">
        <v>0</v>
      </c>
      <c r="IU409" s="141">
        <v>12</v>
      </c>
      <c r="IV409" s="141">
        <v>2</v>
      </c>
      <c r="IW409" s="180">
        <v>14</v>
      </c>
      <c r="IX409" s="182">
        <v>0</v>
      </c>
      <c r="IY409" s="182">
        <v>0</v>
      </c>
      <c r="IZ409" s="183">
        <v>0</v>
      </c>
      <c r="JA409" s="140">
        <v>0</v>
      </c>
      <c r="JB409" s="140">
        <v>0</v>
      </c>
      <c r="JC409" s="1" t="s">
        <v>427</v>
      </c>
      <c r="JD409" s="1" t="s">
        <v>427</v>
      </c>
      <c r="JE409" s="1" t="s">
        <v>427</v>
      </c>
      <c r="JF409" s="1" t="s">
        <v>427</v>
      </c>
      <c r="JG409" s="1">
        <v>0</v>
      </c>
      <c r="JH409" s="1">
        <v>0</v>
      </c>
      <c r="JI409" s="284"/>
      <c r="JM409" s="261"/>
      <c r="JN409" s="262"/>
      <c r="JO409" s="284"/>
      <c r="JP409" s="284"/>
    </row>
    <row r="410" spans="1:276" x14ac:dyDescent="0.25">
      <c r="A410" s="2">
        <f>IF(OR('Table 1'!$L$2="All Regions",'Table 1'!$L$2=" "), 1,IF('Table 1'!$L$2='DATA TEMPLATE 1617'!L410,1,0))</f>
        <v>1</v>
      </c>
      <c r="B410" s="2">
        <f>IF(OR('Table 1'!$L$3="All Disciplines",'Table 1'!$L$3=" "), 1,IF('Table 1'!$L$3='DATA TEMPLATE 1617'!M410,1,0))</f>
        <v>1</v>
      </c>
      <c r="C410" s="2">
        <f>IF(OR('Table 1'!$L$4="All Organisations",'Table 1'!$L$4=" "), 1,IF('Table 1'!$L$4='DATA TEMPLATE 1617'!N410,1,0))</f>
        <v>1</v>
      </c>
      <c r="D410" s="2">
        <f t="shared" si="15"/>
        <v>3</v>
      </c>
      <c r="E410" s="236">
        <f>IF('Table 2'!$L$2="All Diverse Led",$IZ410,IF('Table 2'!$L$2='DATA TEMPLATE 1617'!JG410,4,0))</f>
        <v>0</v>
      </c>
      <c r="F410" s="236">
        <f>IF('Table 2'!$L$2="All Diverse Led",$IZ410,IF('Table 2'!$L$2='DATA TEMPLATE 1617'!JH410,4,0))</f>
        <v>0</v>
      </c>
      <c r="G410" s="237">
        <f t="shared" si="16"/>
        <v>0</v>
      </c>
      <c r="H410" s="1" t="s">
        <v>471</v>
      </c>
      <c r="I410" s="1">
        <v>0</v>
      </c>
      <c r="J410" s="1" t="b">
        <v>0</v>
      </c>
      <c r="K410" s="284">
        <v>408</v>
      </c>
      <c r="L410" t="s">
        <v>449</v>
      </c>
      <c r="M410" t="s">
        <v>438</v>
      </c>
      <c r="N410" s="323" t="s">
        <v>458</v>
      </c>
      <c r="O410" s="76">
        <v>31675</v>
      </c>
      <c r="P410" s="76">
        <v>68749</v>
      </c>
      <c r="Q410" s="76">
        <v>40200</v>
      </c>
      <c r="R410" s="76">
        <v>19837</v>
      </c>
      <c r="S410" s="76">
        <v>0</v>
      </c>
      <c r="T410" s="76">
        <v>160461</v>
      </c>
      <c r="U410">
        <v>68090</v>
      </c>
      <c r="V410">
        <v>11709</v>
      </c>
      <c r="W410">
        <v>0</v>
      </c>
      <c r="X410">
        <v>62783</v>
      </c>
      <c r="Y410">
        <v>0</v>
      </c>
      <c r="AB410">
        <v>6458</v>
      </c>
      <c r="AC410">
        <v>0</v>
      </c>
      <c r="AD410">
        <v>149040</v>
      </c>
      <c r="AE410" s="1">
        <v>37</v>
      </c>
      <c r="AF410" s="1">
        <v>37</v>
      </c>
      <c r="AG410" s="1">
        <v>0</v>
      </c>
      <c r="AH410" s="1">
        <v>70000</v>
      </c>
      <c r="AI410" s="1">
        <v>0</v>
      </c>
      <c r="AJ410" s="1">
        <v>0</v>
      </c>
      <c r="AK410" s="1">
        <v>0</v>
      </c>
      <c r="AL410" s="1">
        <v>0</v>
      </c>
      <c r="AM410" s="1">
        <v>0</v>
      </c>
      <c r="AN410" s="1">
        <v>0</v>
      </c>
      <c r="AO410" s="1">
        <v>0</v>
      </c>
      <c r="AP410" s="1">
        <v>0</v>
      </c>
      <c r="AQ410" s="1">
        <v>0</v>
      </c>
      <c r="AR410" s="1">
        <v>0</v>
      </c>
      <c r="AS410" s="1">
        <v>0</v>
      </c>
      <c r="AT410" s="1">
        <v>0</v>
      </c>
      <c r="AU410" s="1">
        <v>0</v>
      </c>
      <c r="AV410" s="1">
        <v>0</v>
      </c>
      <c r="AW410" s="1">
        <v>0</v>
      </c>
      <c r="AX410" s="1">
        <v>0</v>
      </c>
      <c r="AY410" s="1">
        <v>0</v>
      </c>
      <c r="AZ410" s="1">
        <v>0</v>
      </c>
      <c r="BA410" s="1">
        <v>0</v>
      </c>
      <c r="BB410" s="1">
        <v>0</v>
      </c>
      <c r="BC410" s="3">
        <v>0</v>
      </c>
      <c r="BD410" s="3">
        <v>0</v>
      </c>
      <c r="BE410" s="3">
        <v>0</v>
      </c>
      <c r="BF410" s="3">
        <v>0</v>
      </c>
      <c r="BG410" s="241">
        <v>0</v>
      </c>
      <c r="BH410" s="242">
        <v>0</v>
      </c>
      <c r="BI410" s="242">
        <v>0</v>
      </c>
      <c r="BJ410" s="243">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s="244">
        <v>0</v>
      </c>
      <c r="CJ410" s="244">
        <v>0</v>
      </c>
      <c r="CK410" s="244">
        <v>0</v>
      </c>
      <c r="CL410" s="244">
        <v>0</v>
      </c>
      <c r="CM410" s="241">
        <v>0</v>
      </c>
      <c r="CN410" s="242">
        <v>0</v>
      </c>
      <c r="CO410" s="242">
        <v>0</v>
      </c>
      <c r="CP410" s="243">
        <v>0</v>
      </c>
      <c r="CQ410" s="1">
        <v>0</v>
      </c>
      <c r="CR410" s="1">
        <v>0</v>
      </c>
      <c r="CS410" s="1">
        <v>0</v>
      </c>
      <c r="CT410" s="1">
        <v>0</v>
      </c>
      <c r="CU410" s="1">
        <v>0</v>
      </c>
      <c r="CV410" s="1">
        <v>0</v>
      </c>
      <c r="CW410" s="1">
        <v>0</v>
      </c>
      <c r="CX410" s="1">
        <v>0</v>
      </c>
      <c r="CY410" s="1">
        <v>0</v>
      </c>
      <c r="CZ410" s="1">
        <v>0</v>
      </c>
      <c r="DA410" s="1">
        <v>0</v>
      </c>
      <c r="DB410" s="1">
        <v>0</v>
      </c>
      <c r="DC410" s="1">
        <v>0</v>
      </c>
      <c r="DD410" s="1">
        <v>0</v>
      </c>
      <c r="DE410" s="1">
        <v>0</v>
      </c>
      <c r="DF410" s="1">
        <v>0</v>
      </c>
      <c r="DG410" s="1">
        <v>0</v>
      </c>
      <c r="DH410" s="1">
        <v>0</v>
      </c>
      <c r="DI410" s="1">
        <v>0</v>
      </c>
      <c r="DJ410" s="1">
        <v>0</v>
      </c>
      <c r="DK410" s="1">
        <v>0</v>
      </c>
      <c r="DL410" s="1">
        <v>0</v>
      </c>
      <c r="DM410" s="1">
        <v>0</v>
      </c>
      <c r="DN410" s="1">
        <v>0</v>
      </c>
      <c r="DO410" s="244">
        <v>0</v>
      </c>
      <c r="DP410" s="244">
        <v>0</v>
      </c>
      <c r="DQ410" s="244">
        <v>0</v>
      </c>
      <c r="DR410" s="244">
        <v>0</v>
      </c>
      <c r="DS410" s="241">
        <v>0</v>
      </c>
      <c r="DT410" s="242">
        <v>0</v>
      </c>
      <c r="DU410" s="242">
        <v>0</v>
      </c>
      <c r="DV410" s="243">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s="244">
        <v>0</v>
      </c>
      <c r="EV410" s="244">
        <v>0</v>
      </c>
      <c r="EW410" s="244">
        <v>0</v>
      </c>
      <c r="EX410" s="244">
        <v>0</v>
      </c>
      <c r="EY410" s="241">
        <v>0</v>
      </c>
      <c r="EZ410" s="242">
        <v>0</v>
      </c>
      <c r="FA410" s="242">
        <v>0</v>
      </c>
      <c r="FB410" s="243">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0</v>
      </c>
      <c r="FW410">
        <v>0</v>
      </c>
      <c r="FX410">
        <v>0</v>
      </c>
      <c r="FY410">
        <v>0</v>
      </c>
      <c r="FZ410">
        <v>0</v>
      </c>
      <c r="GA410">
        <v>0</v>
      </c>
      <c r="GB410">
        <v>0</v>
      </c>
      <c r="GC410">
        <v>0</v>
      </c>
      <c r="GD410">
        <v>0</v>
      </c>
      <c r="GE410">
        <v>0</v>
      </c>
      <c r="GF410">
        <v>0</v>
      </c>
      <c r="GG410">
        <v>0</v>
      </c>
      <c r="GH410">
        <v>0</v>
      </c>
      <c r="GI410">
        <v>0</v>
      </c>
      <c r="GJ410">
        <v>0</v>
      </c>
      <c r="GK410">
        <v>0</v>
      </c>
      <c r="GL410">
        <v>0</v>
      </c>
      <c r="GM410">
        <v>0</v>
      </c>
      <c r="GN410">
        <v>0</v>
      </c>
      <c r="GO410">
        <v>0</v>
      </c>
      <c r="GP410">
        <v>0</v>
      </c>
      <c r="GQ410">
        <v>0</v>
      </c>
      <c r="GR410">
        <v>0</v>
      </c>
      <c r="GS410">
        <v>0</v>
      </c>
      <c r="GT410">
        <v>0</v>
      </c>
      <c r="GU410">
        <v>0</v>
      </c>
      <c r="GV410">
        <v>0</v>
      </c>
      <c r="GW410">
        <v>0</v>
      </c>
      <c r="GX410">
        <v>0</v>
      </c>
      <c r="GY410">
        <v>0</v>
      </c>
      <c r="GZ410">
        <v>0</v>
      </c>
      <c r="HA410">
        <v>0</v>
      </c>
      <c r="HB410">
        <v>0</v>
      </c>
      <c r="HC410">
        <v>0</v>
      </c>
      <c r="HD410">
        <v>0</v>
      </c>
      <c r="HE410">
        <v>0</v>
      </c>
      <c r="HF410">
        <v>0</v>
      </c>
      <c r="HG410">
        <v>0</v>
      </c>
      <c r="HH410">
        <v>0</v>
      </c>
      <c r="HI410">
        <v>0</v>
      </c>
      <c r="HJ410">
        <v>0</v>
      </c>
      <c r="HK410">
        <v>0</v>
      </c>
      <c r="HL410">
        <v>1</v>
      </c>
      <c r="HM410">
        <v>4</v>
      </c>
      <c r="HN410">
        <v>0</v>
      </c>
      <c r="HO410">
        <v>0</v>
      </c>
      <c r="HP410">
        <v>0</v>
      </c>
      <c r="HQ410" s="139">
        <v>0</v>
      </c>
      <c r="HR410" s="140">
        <v>0</v>
      </c>
      <c r="HS410" s="140">
        <v>0</v>
      </c>
      <c r="HT410" s="140">
        <v>0</v>
      </c>
      <c r="HU410" s="140">
        <v>0</v>
      </c>
      <c r="HV410" s="139">
        <v>1</v>
      </c>
      <c r="HW410" s="140">
        <v>0</v>
      </c>
      <c r="HX410" s="140">
        <v>0</v>
      </c>
      <c r="HY410" s="140">
        <v>0</v>
      </c>
      <c r="HZ410" s="140">
        <v>0</v>
      </c>
      <c r="IA410" s="139">
        <v>0</v>
      </c>
      <c r="IB410" s="140">
        <v>0</v>
      </c>
      <c r="IC410" s="140">
        <v>0</v>
      </c>
      <c r="ID410" s="140">
        <v>0</v>
      </c>
      <c r="IE410" s="140">
        <v>0</v>
      </c>
      <c r="IF410" s="139">
        <v>2</v>
      </c>
      <c r="IG410" s="140">
        <v>4</v>
      </c>
      <c r="IH410" s="140">
        <v>0</v>
      </c>
      <c r="II410" s="140">
        <v>0</v>
      </c>
      <c r="IJ410" s="140">
        <v>0</v>
      </c>
      <c r="IK410" s="140">
        <v>0</v>
      </c>
      <c r="IL410" s="140">
        <v>0</v>
      </c>
      <c r="IM410" s="140">
        <v>0</v>
      </c>
      <c r="IN410" s="139">
        <v>0</v>
      </c>
      <c r="IO410" s="140">
        <v>0</v>
      </c>
      <c r="IP410" s="140">
        <v>0</v>
      </c>
      <c r="IQ410" s="140">
        <v>0</v>
      </c>
      <c r="IR410" s="141">
        <v>0</v>
      </c>
      <c r="IS410" s="139">
        <v>0</v>
      </c>
      <c r="IT410" s="141">
        <v>1</v>
      </c>
      <c r="IU410" s="141">
        <v>5</v>
      </c>
      <c r="IV410" s="141">
        <v>1</v>
      </c>
      <c r="IW410" s="180">
        <v>6</v>
      </c>
      <c r="IX410" s="182">
        <v>0.16666666666666666</v>
      </c>
      <c r="IY410" s="182">
        <v>0</v>
      </c>
      <c r="IZ410" s="183">
        <v>0</v>
      </c>
      <c r="JA410" s="140">
        <v>0</v>
      </c>
      <c r="JB410" s="140">
        <v>0</v>
      </c>
      <c r="JC410" s="1" t="s">
        <v>427</v>
      </c>
      <c r="JD410" s="1" t="s">
        <v>427</v>
      </c>
      <c r="JE410" s="1" t="s">
        <v>427</v>
      </c>
      <c r="JF410" s="1" t="s">
        <v>427</v>
      </c>
      <c r="JG410" s="1">
        <v>0</v>
      </c>
      <c r="JH410" s="1">
        <v>0</v>
      </c>
      <c r="JI410" s="284"/>
      <c r="JM410" s="261"/>
      <c r="JN410" s="262"/>
      <c r="JO410" s="284"/>
      <c r="JP410" s="284"/>
    </row>
    <row r="411" spans="1:276" x14ac:dyDescent="0.25">
      <c r="A411" s="2">
        <f>IF(OR('Table 1'!$L$2="All Regions",'Table 1'!$L$2=" "), 1,IF('Table 1'!$L$2='DATA TEMPLATE 1617'!L411,1,0))</f>
        <v>1</v>
      </c>
      <c r="B411" s="2">
        <f>IF(OR('Table 1'!$L$3="All Disciplines",'Table 1'!$L$3=" "), 1,IF('Table 1'!$L$3='DATA TEMPLATE 1617'!M411,1,0))</f>
        <v>1</v>
      </c>
      <c r="C411" s="2">
        <f>IF(OR('Table 1'!$L$4="All Organisations",'Table 1'!$L$4=" "), 1,IF('Table 1'!$L$4='DATA TEMPLATE 1617'!N411,1,0))</f>
        <v>1</v>
      </c>
      <c r="D411" s="2">
        <f t="shared" si="15"/>
        <v>3</v>
      </c>
      <c r="E411" s="236">
        <f>IF('Table 2'!$L$2="All Diverse Led",$IZ411,IF('Table 2'!$L$2='DATA TEMPLATE 1617'!JG411,4,0))</f>
        <v>0</v>
      </c>
      <c r="F411" s="236">
        <f>IF('Table 2'!$L$2="All Diverse Led",$IZ411,IF('Table 2'!$L$2='DATA TEMPLATE 1617'!JH411,4,0))</f>
        <v>0</v>
      </c>
      <c r="G411" s="237">
        <f t="shared" si="16"/>
        <v>0</v>
      </c>
      <c r="H411" s="1" t="s">
        <v>471</v>
      </c>
      <c r="I411" s="1">
        <v>0</v>
      </c>
      <c r="J411" s="1" t="b">
        <v>0</v>
      </c>
      <c r="K411" s="284">
        <v>409</v>
      </c>
      <c r="L411" t="s">
        <v>449</v>
      </c>
      <c r="M411" t="s">
        <v>440</v>
      </c>
      <c r="N411" s="323" t="s">
        <v>460</v>
      </c>
      <c r="O411" s="76">
        <v>339763</v>
      </c>
      <c r="P411" s="76">
        <v>432674</v>
      </c>
      <c r="Q411" s="76">
        <v>49067</v>
      </c>
      <c r="R411" s="76">
        <v>75915</v>
      </c>
      <c r="S411" s="76">
        <v>26827</v>
      </c>
      <c r="T411" s="76">
        <v>924246</v>
      </c>
      <c r="U411">
        <v>850784</v>
      </c>
      <c r="V411">
        <v>28520</v>
      </c>
      <c r="W411">
        <v>0</v>
      </c>
      <c r="X411">
        <v>57017</v>
      </c>
      <c r="Y411">
        <v>14427</v>
      </c>
      <c r="AB411">
        <v>69529</v>
      </c>
      <c r="AC411">
        <v>0</v>
      </c>
      <c r="AD411">
        <v>1020277</v>
      </c>
      <c r="AE411" s="1">
        <v>18</v>
      </c>
      <c r="AF411" s="1">
        <v>18</v>
      </c>
      <c r="AG411" s="1">
        <v>176</v>
      </c>
      <c r="AH411" s="1">
        <v>2360</v>
      </c>
      <c r="AI411" s="1">
        <v>0</v>
      </c>
      <c r="AJ411" s="1">
        <v>0</v>
      </c>
      <c r="AK411" s="1">
        <v>0</v>
      </c>
      <c r="AL411" s="1">
        <v>0</v>
      </c>
      <c r="AM411" s="1">
        <v>0</v>
      </c>
      <c r="AN411" s="1">
        <v>0</v>
      </c>
      <c r="AO411" s="1">
        <v>0</v>
      </c>
      <c r="AP411" s="1">
        <v>0</v>
      </c>
      <c r="AQ411" s="1">
        <v>4</v>
      </c>
      <c r="AR411" s="1">
        <v>4</v>
      </c>
      <c r="AS411" s="1">
        <v>90</v>
      </c>
      <c r="AT411" s="1">
        <v>1295</v>
      </c>
      <c r="AU411" s="1">
        <v>0</v>
      </c>
      <c r="AV411" s="1">
        <v>0</v>
      </c>
      <c r="AW411" s="1">
        <v>0</v>
      </c>
      <c r="AX411" s="1">
        <v>0</v>
      </c>
      <c r="AY411" s="1">
        <v>0</v>
      </c>
      <c r="AZ411" s="1">
        <v>0</v>
      </c>
      <c r="BA411" s="1">
        <v>0</v>
      </c>
      <c r="BB411" s="1">
        <v>0</v>
      </c>
      <c r="BC411" s="3">
        <v>0</v>
      </c>
      <c r="BD411" s="3">
        <v>0</v>
      </c>
      <c r="BE411" s="3">
        <v>0</v>
      </c>
      <c r="BF411" s="3">
        <v>0</v>
      </c>
      <c r="BG411" s="241">
        <v>4</v>
      </c>
      <c r="BH411" s="242">
        <v>4</v>
      </c>
      <c r="BI411" s="242">
        <v>90</v>
      </c>
      <c r="BJ411" s="243">
        <v>1295</v>
      </c>
      <c r="BK411">
        <v>1</v>
      </c>
      <c r="BL411">
        <v>57</v>
      </c>
      <c r="BM411">
        <v>0</v>
      </c>
      <c r="BN411">
        <v>3163</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s="244">
        <v>0</v>
      </c>
      <c r="CJ411" s="244">
        <v>0</v>
      </c>
      <c r="CK411" s="244">
        <v>0</v>
      </c>
      <c r="CL411" s="244">
        <v>0</v>
      </c>
      <c r="CM411" s="241">
        <v>0</v>
      </c>
      <c r="CN411" s="242">
        <v>0</v>
      </c>
      <c r="CO411" s="242">
        <v>0</v>
      </c>
      <c r="CP411" s="243">
        <v>0</v>
      </c>
      <c r="CQ411" s="1">
        <v>12</v>
      </c>
      <c r="CR411" s="1">
        <v>12</v>
      </c>
      <c r="CS411" s="1">
        <v>163</v>
      </c>
      <c r="CT411" s="1">
        <v>90</v>
      </c>
      <c r="CU411" s="1">
        <v>0</v>
      </c>
      <c r="CV411" s="1">
        <v>0</v>
      </c>
      <c r="CW411" s="1">
        <v>0</v>
      </c>
      <c r="CX411" s="1">
        <v>0</v>
      </c>
      <c r="CY411" s="1">
        <v>0</v>
      </c>
      <c r="CZ411" s="1">
        <v>0</v>
      </c>
      <c r="DA411" s="1">
        <v>0</v>
      </c>
      <c r="DB411" s="1">
        <v>0</v>
      </c>
      <c r="DC411" s="1">
        <v>0</v>
      </c>
      <c r="DD411" s="1">
        <v>0</v>
      </c>
      <c r="DE411" s="1">
        <v>0</v>
      </c>
      <c r="DF411" s="1">
        <v>0</v>
      </c>
      <c r="DG411" s="1">
        <v>0</v>
      </c>
      <c r="DH411" s="1">
        <v>0</v>
      </c>
      <c r="DI411" s="1">
        <v>0</v>
      </c>
      <c r="DJ411" s="1">
        <v>0</v>
      </c>
      <c r="DK411" s="1">
        <v>0</v>
      </c>
      <c r="DL411" s="1">
        <v>0</v>
      </c>
      <c r="DM411" s="1">
        <v>0</v>
      </c>
      <c r="DN411" s="1">
        <v>0</v>
      </c>
      <c r="DO411" s="244">
        <v>0</v>
      </c>
      <c r="DP411" s="244">
        <v>0</v>
      </c>
      <c r="DQ411" s="244">
        <v>0</v>
      </c>
      <c r="DR411" s="244">
        <v>0</v>
      </c>
      <c r="DS411" s="241">
        <v>0</v>
      </c>
      <c r="DT411" s="242">
        <v>0</v>
      </c>
      <c r="DU411" s="242">
        <v>0</v>
      </c>
      <c r="DV411" s="243">
        <v>0</v>
      </c>
      <c r="DW411">
        <v>14</v>
      </c>
      <c r="DX411">
        <v>13</v>
      </c>
      <c r="DY411">
        <v>1961</v>
      </c>
      <c r="DZ411">
        <v>4311</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s="244">
        <v>0</v>
      </c>
      <c r="EV411" s="244">
        <v>0</v>
      </c>
      <c r="EW411" s="244">
        <v>0</v>
      </c>
      <c r="EX411" s="244">
        <v>0</v>
      </c>
      <c r="EY411" s="241">
        <v>0</v>
      </c>
      <c r="EZ411" s="242">
        <v>0</v>
      </c>
      <c r="FA411" s="242">
        <v>0</v>
      </c>
      <c r="FB411" s="243">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1</v>
      </c>
      <c r="GN411">
        <v>0</v>
      </c>
      <c r="GO411">
        <v>7</v>
      </c>
      <c r="GP411">
        <v>0</v>
      </c>
      <c r="GQ411">
        <v>0</v>
      </c>
      <c r="GR411">
        <v>0</v>
      </c>
      <c r="GS411">
        <v>0</v>
      </c>
      <c r="GT411">
        <v>0</v>
      </c>
      <c r="GU411">
        <v>0</v>
      </c>
      <c r="GV411">
        <v>0</v>
      </c>
      <c r="GW411">
        <v>56</v>
      </c>
      <c r="GX411">
        <v>1872</v>
      </c>
      <c r="GY411">
        <v>0</v>
      </c>
      <c r="GZ411">
        <v>0</v>
      </c>
      <c r="HA411">
        <v>0</v>
      </c>
      <c r="HB411">
        <v>0</v>
      </c>
      <c r="HC411">
        <v>0</v>
      </c>
      <c r="HD411">
        <v>0</v>
      </c>
      <c r="HE411">
        <v>0</v>
      </c>
      <c r="HF411">
        <v>0</v>
      </c>
      <c r="HG411">
        <v>0</v>
      </c>
      <c r="HH411">
        <v>0</v>
      </c>
      <c r="HI411">
        <v>56</v>
      </c>
      <c r="HJ411">
        <v>56</v>
      </c>
      <c r="HK411">
        <v>0</v>
      </c>
      <c r="HL411">
        <v>4</v>
      </c>
      <c r="HM411">
        <v>3</v>
      </c>
      <c r="HN411">
        <v>0</v>
      </c>
      <c r="HO411">
        <v>0</v>
      </c>
      <c r="HP411">
        <v>0</v>
      </c>
      <c r="HQ411" s="139">
        <v>3</v>
      </c>
      <c r="HR411" s="140">
        <v>1</v>
      </c>
      <c r="HS411" s="140">
        <v>0</v>
      </c>
      <c r="HT411" s="140">
        <v>0</v>
      </c>
      <c r="HU411" s="140">
        <v>0</v>
      </c>
      <c r="HV411" s="139">
        <v>2</v>
      </c>
      <c r="HW411" s="140">
        <v>3</v>
      </c>
      <c r="HX411" s="140">
        <v>0</v>
      </c>
      <c r="HY411" s="140">
        <v>0</v>
      </c>
      <c r="HZ411" s="140">
        <v>0</v>
      </c>
      <c r="IA411" s="139">
        <v>0</v>
      </c>
      <c r="IB411" s="140">
        <v>0</v>
      </c>
      <c r="IC411" s="140">
        <v>0</v>
      </c>
      <c r="ID411" s="140">
        <v>0</v>
      </c>
      <c r="IE411" s="140">
        <v>0</v>
      </c>
      <c r="IF411" s="139">
        <v>9</v>
      </c>
      <c r="IG411" s="140">
        <v>7</v>
      </c>
      <c r="IH411" s="140">
        <v>0</v>
      </c>
      <c r="II411" s="140">
        <v>0</v>
      </c>
      <c r="IJ411" s="140">
        <v>0</v>
      </c>
      <c r="IK411" s="140">
        <v>0</v>
      </c>
      <c r="IL411" s="140">
        <v>0</v>
      </c>
      <c r="IM411" s="140">
        <v>0</v>
      </c>
      <c r="IN411" s="139">
        <v>0</v>
      </c>
      <c r="IO411" s="140">
        <v>1</v>
      </c>
      <c r="IP411" s="140">
        <v>0</v>
      </c>
      <c r="IQ411" s="140">
        <v>0</v>
      </c>
      <c r="IR411" s="141">
        <v>1</v>
      </c>
      <c r="IS411" s="139">
        <v>0</v>
      </c>
      <c r="IT411" s="141">
        <v>0</v>
      </c>
      <c r="IU411" s="141">
        <v>7</v>
      </c>
      <c r="IV411" s="141">
        <v>9</v>
      </c>
      <c r="IW411" s="180">
        <v>16</v>
      </c>
      <c r="IX411" s="182">
        <v>0</v>
      </c>
      <c r="IY411" s="182">
        <v>6.25E-2</v>
      </c>
      <c r="IZ411" s="183">
        <v>0</v>
      </c>
      <c r="JA411" s="140">
        <v>0</v>
      </c>
      <c r="JB411" s="140">
        <v>0</v>
      </c>
      <c r="JC411" s="1" t="s">
        <v>427</v>
      </c>
      <c r="JD411" s="1" t="s">
        <v>427</v>
      </c>
      <c r="JE411" s="1" t="s">
        <v>427</v>
      </c>
      <c r="JF411" s="1" t="s">
        <v>427</v>
      </c>
      <c r="JG411" s="1">
        <v>0</v>
      </c>
      <c r="JH411" s="1">
        <v>0</v>
      </c>
      <c r="JI411" s="284"/>
      <c r="JM411" s="261"/>
      <c r="JN411" s="262"/>
      <c r="JO411" s="284"/>
      <c r="JP411" s="284"/>
    </row>
    <row r="412" spans="1:276" x14ac:dyDescent="0.25">
      <c r="A412" s="2">
        <f>IF(OR('Table 1'!$L$2="All Regions",'Table 1'!$L$2=" "), 1,IF('Table 1'!$L$2='DATA TEMPLATE 1617'!L412,1,0))</f>
        <v>1</v>
      </c>
      <c r="B412" s="2">
        <f>IF(OR('Table 1'!$L$3="All Disciplines",'Table 1'!$L$3=" "), 1,IF('Table 1'!$L$3='DATA TEMPLATE 1617'!M412,1,0))</f>
        <v>1</v>
      </c>
      <c r="C412" s="2">
        <f>IF(OR('Table 1'!$L$4="All Organisations",'Table 1'!$L$4=" "), 1,IF('Table 1'!$L$4='DATA TEMPLATE 1617'!N412,1,0))</f>
        <v>1</v>
      </c>
      <c r="D412" s="2">
        <f t="shared" si="15"/>
        <v>3</v>
      </c>
      <c r="E412" s="236">
        <f>IF('Table 2'!$L$2="All Diverse Led",$IZ412,IF('Table 2'!$L$2='DATA TEMPLATE 1617'!JG412,4,0))</f>
        <v>0</v>
      </c>
      <c r="F412" s="236">
        <f>IF('Table 2'!$L$2="All Diverse Led",$IZ412,IF('Table 2'!$L$2='DATA TEMPLATE 1617'!JH412,4,0))</f>
        <v>0</v>
      </c>
      <c r="G412" s="237">
        <f t="shared" si="16"/>
        <v>0</v>
      </c>
      <c r="H412" s="1" t="s">
        <v>471</v>
      </c>
      <c r="I412" s="1">
        <v>0</v>
      </c>
      <c r="J412" s="1" t="b">
        <v>0</v>
      </c>
      <c r="K412" s="284">
        <v>410</v>
      </c>
      <c r="L412" t="s">
        <v>449</v>
      </c>
      <c r="M412" t="s">
        <v>437</v>
      </c>
      <c r="N412" s="323" t="s">
        <v>459</v>
      </c>
      <c r="O412" s="76">
        <v>88476</v>
      </c>
      <c r="P412" s="76">
        <v>218998</v>
      </c>
      <c r="Q412" s="76">
        <v>46328</v>
      </c>
      <c r="R412" s="76">
        <v>1900</v>
      </c>
      <c r="S412" s="76">
        <v>0</v>
      </c>
      <c r="T412" s="76">
        <v>355702</v>
      </c>
      <c r="U412">
        <v>232199</v>
      </c>
      <c r="V412">
        <v>5793</v>
      </c>
      <c r="W412">
        <v>0</v>
      </c>
      <c r="X412">
        <v>59952</v>
      </c>
      <c r="Y412">
        <v>0</v>
      </c>
      <c r="AB412">
        <v>70721</v>
      </c>
      <c r="AC412">
        <v>0</v>
      </c>
      <c r="AD412">
        <v>368665</v>
      </c>
      <c r="AE412" s="1">
        <v>151</v>
      </c>
      <c r="AF412" s="1">
        <v>89</v>
      </c>
      <c r="AG412" s="1">
        <v>15361</v>
      </c>
      <c r="AH412" s="1">
        <v>0</v>
      </c>
      <c r="AI412" s="1">
        <v>5</v>
      </c>
      <c r="AJ412" s="1">
        <v>3</v>
      </c>
      <c r="AK412" s="1">
        <v>450</v>
      </c>
      <c r="AL412" s="1">
        <v>0</v>
      </c>
      <c r="AM412" s="1">
        <v>5</v>
      </c>
      <c r="AN412" s="1">
        <v>3</v>
      </c>
      <c r="AO412" s="1">
        <v>451</v>
      </c>
      <c r="AP412" s="1">
        <v>0</v>
      </c>
      <c r="AQ412" s="1">
        <v>151</v>
      </c>
      <c r="AR412" s="1">
        <v>89</v>
      </c>
      <c r="AS412" s="1">
        <v>15361</v>
      </c>
      <c r="AT412" s="1">
        <v>0</v>
      </c>
      <c r="AU412" s="1">
        <v>5</v>
      </c>
      <c r="AV412" s="1">
        <v>3</v>
      </c>
      <c r="AW412" s="1">
        <v>450</v>
      </c>
      <c r="AX412" s="1">
        <v>0</v>
      </c>
      <c r="AY412" s="1">
        <v>5</v>
      </c>
      <c r="AZ412" s="1">
        <v>3</v>
      </c>
      <c r="BA412" s="1">
        <v>451</v>
      </c>
      <c r="BB412" s="1">
        <v>0</v>
      </c>
      <c r="BC412" s="3">
        <v>10</v>
      </c>
      <c r="BD412" s="3">
        <v>6</v>
      </c>
      <c r="BE412" s="3">
        <v>901</v>
      </c>
      <c r="BF412" s="3">
        <v>0</v>
      </c>
      <c r="BG412" s="241">
        <v>161</v>
      </c>
      <c r="BH412" s="242">
        <v>95</v>
      </c>
      <c r="BI412" s="242">
        <v>16262</v>
      </c>
      <c r="BJ412" s="243">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s="244">
        <v>0</v>
      </c>
      <c r="CJ412" s="244">
        <v>0</v>
      </c>
      <c r="CK412" s="244">
        <v>0</v>
      </c>
      <c r="CL412" s="244">
        <v>0</v>
      </c>
      <c r="CM412" s="241">
        <v>0</v>
      </c>
      <c r="CN412" s="242">
        <v>0</v>
      </c>
      <c r="CO412" s="242">
        <v>0</v>
      </c>
      <c r="CP412" s="243">
        <v>0</v>
      </c>
      <c r="CQ412" s="1">
        <v>0</v>
      </c>
      <c r="CR412" s="1">
        <v>0</v>
      </c>
      <c r="CS412" s="1">
        <v>0</v>
      </c>
      <c r="CT412" s="1">
        <v>0</v>
      </c>
      <c r="CU412" s="1">
        <v>0</v>
      </c>
      <c r="CV412" s="1">
        <v>0</v>
      </c>
      <c r="CW412" s="1">
        <v>0</v>
      </c>
      <c r="CX412" s="1">
        <v>0</v>
      </c>
      <c r="CY412" s="1">
        <v>0</v>
      </c>
      <c r="CZ412" s="1">
        <v>0</v>
      </c>
      <c r="DA412" s="1">
        <v>0</v>
      </c>
      <c r="DB412" s="1">
        <v>0</v>
      </c>
      <c r="DC412" s="1">
        <v>0</v>
      </c>
      <c r="DD412" s="1">
        <v>0</v>
      </c>
      <c r="DE412" s="1">
        <v>0</v>
      </c>
      <c r="DF412" s="1">
        <v>0</v>
      </c>
      <c r="DG412" s="1">
        <v>0</v>
      </c>
      <c r="DH412" s="1">
        <v>0</v>
      </c>
      <c r="DI412" s="1">
        <v>0</v>
      </c>
      <c r="DJ412" s="1">
        <v>0</v>
      </c>
      <c r="DK412" s="1">
        <v>0</v>
      </c>
      <c r="DL412" s="1">
        <v>0</v>
      </c>
      <c r="DM412" s="1">
        <v>0</v>
      </c>
      <c r="DN412" s="1">
        <v>0</v>
      </c>
      <c r="DO412" s="244">
        <v>0</v>
      </c>
      <c r="DP412" s="244">
        <v>0</v>
      </c>
      <c r="DQ412" s="244">
        <v>0</v>
      </c>
      <c r="DR412" s="244">
        <v>0</v>
      </c>
      <c r="DS412" s="241">
        <v>0</v>
      </c>
      <c r="DT412" s="242">
        <v>0</v>
      </c>
      <c r="DU412" s="242">
        <v>0</v>
      </c>
      <c r="DV412" s="243">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s="244">
        <v>0</v>
      </c>
      <c r="EV412" s="244">
        <v>0</v>
      </c>
      <c r="EW412" s="244">
        <v>0</v>
      </c>
      <c r="EX412" s="244">
        <v>0</v>
      </c>
      <c r="EY412" s="241">
        <v>0</v>
      </c>
      <c r="EZ412" s="242">
        <v>0</v>
      </c>
      <c r="FA412" s="242">
        <v>0</v>
      </c>
      <c r="FB412" s="243">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v>0</v>
      </c>
      <c r="HD412">
        <v>0</v>
      </c>
      <c r="HE412">
        <v>0</v>
      </c>
      <c r="HF412">
        <v>0</v>
      </c>
      <c r="HG412">
        <v>0</v>
      </c>
      <c r="HH412">
        <v>0</v>
      </c>
      <c r="HI412">
        <v>0</v>
      </c>
      <c r="HJ412">
        <v>0</v>
      </c>
      <c r="HK412">
        <v>0</v>
      </c>
      <c r="HL412">
        <v>3</v>
      </c>
      <c r="HM412">
        <v>2</v>
      </c>
      <c r="HN412">
        <v>0</v>
      </c>
      <c r="HO412">
        <v>0</v>
      </c>
      <c r="HP412">
        <v>0</v>
      </c>
      <c r="HQ412" s="139">
        <v>2</v>
      </c>
      <c r="HR412" s="140">
        <v>0</v>
      </c>
      <c r="HS412" s="140">
        <v>0</v>
      </c>
      <c r="HT412" s="140">
        <v>0</v>
      </c>
      <c r="HU412" s="140">
        <v>0</v>
      </c>
      <c r="HV412" s="139">
        <v>1</v>
      </c>
      <c r="HW412" s="140">
        <v>2</v>
      </c>
      <c r="HX412" s="140">
        <v>0</v>
      </c>
      <c r="HY412" s="140">
        <v>0</v>
      </c>
      <c r="HZ412" s="140">
        <v>0</v>
      </c>
      <c r="IA412" s="139">
        <v>0</v>
      </c>
      <c r="IB412" s="140">
        <v>0</v>
      </c>
      <c r="IC412" s="140">
        <v>0</v>
      </c>
      <c r="ID412" s="140">
        <v>0</v>
      </c>
      <c r="IE412" s="140">
        <v>0</v>
      </c>
      <c r="IF412" s="139">
        <v>6</v>
      </c>
      <c r="IG412" s="140">
        <v>4</v>
      </c>
      <c r="IH412" s="140">
        <v>0</v>
      </c>
      <c r="II412" s="140">
        <v>0</v>
      </c>
      <c r="IJ412" s="140">
        <v>0</v>
      </c>
      <c r="IK412" s="140">
        <v>0</v>
      </c>
      <c r="IL412" s="140">
        <v>0</v>
      </c>
      <c r="IM412" s="140">
        <v>0</v>
      </c>
      <c r="IN412" s="139">
        <v>0</v>
      </c>
      <c r="IO412" s="140">
        <v>0</v>
      </c>
      <c r="IP412" s="140">
        <v>0</v>
      </c>
      <c r="IQ412" s="140">
        <v>0</v>
      </c>
      <c r="IR412" s="141">
        <v>0</v>
      </c>
      <c r="IS412" s="139">
        <v>0</v>
      </c>
      <c r="IT412" s="141">
        <v>1</v>
      </c>
      <c r="IU412" s="141">
        <v>5</v>
      </c>
      <c r="IV412" s="141">
        <v>5</v>
      </c>
      <c r="IW412" s="180">
        <v>10</v>
      </c>
      <c r="IX412" s="182">
        <v>0.1</v>
      </c>
      <c r="IY412" s="182">
        <v>0</v>
      </c>
      <c r="IZ412" s="183">
        <v>0</v>
      </c>
      <c r="JA412" s="140">
        <v>0</v>
      </c>
      <c r="JB412" s="140">
        <v>0</v>
      </c>
      <c r="JC412" s="1" t="s">
        <v>427</v>
      </c>
      <c r="JD412" s="1" t="s">
        <v>427</v>
      </c>
      <c r="JE412" s="1" t="s">
        <v>427</v>
      </c>
      <c r="JF412" s="1" t="s">
        <v>427</v>
      </c>
      <c r="JG412" s="1">
        <v>0</v>
      </c>
      <c r="JH412" s="1">
        <v>0</v>
      </c>
      <c r="JI412" s="284"/>
      <c r="JM412" s="261"/>
      <c r="JN412" s="262"/>
      <c r="JO412" s="284"/>
      <c r="JP412" s="284"/>
    </row>
    <row r="413" spans="1:276" x14ac:dyDescent="0.25">
      <c r="A413" s="2">
        <f>IF(OR('Table 1'!$L$2="All Regions",'Table 1'!$L$2=" "), 1,IF('Table 1'!$L$2='DATA TEMPLATE 1617'!L413,1,0))</f>
        <v>1</v>
      </c>
      <c r="B413" s="2">
        <f>IF(OR('Table 1'!$L$3="All Disciplines",'Table 1'!$L$3=" "), 1,IF('Table 1'!$L$3='DATA TEMPLATE 1617'!M413,1,0))</f>
        <v>1</v>
      </c>
      <c r="C413" s="2">
        <f>IF(OR('Table 1'!$L$4="All Organisations",'Table 1'!$L$4=" "), 1,IF('Table 1'!$L$4='DATA TEMPLATE 1617'!N413,1,0))</f>
        <v>1</v>
      </c>
      <c r="D413" s="2">
        <f t="shared" si="15"/>
        <v>3</v>
      </c>
      <c r="E413" s="236">
        <f>IF('Table 2'!$L$2="All Diverse Led",$IZ413,IF('Table 2'!$L$2='DATA TEMPLATE 1617'!JG413,4,0))</f>
        <v>0</v>
      </c>
      <c r="F413" s="236">
        <f>IF('Table 2'!$L$2="All Diverse Led",$IZ413,IF('Table 2'!$L$2='DATA TEMPLATE 1617'!JH413,4,0))</f>
        <v>0</v>
      </c>
      <c r="G413" s="237">
        <f t="shared" si="16"/>
        <v>0</v>
      </c>
      <c r="H413" s="1" t="s">
        <v>471</v>
      </c>
      <c r="I413" s="1">
        <v>0</v>
      </c>
      <c r="J413" s="1" t="b">
        <v>0</v>
      </c>
      <c r="K413" s="284">
        <v>411</v>
      </c>
      <c r="L413" t="s">
        <v>449</v>
      </c>
      <c r="M413" t="s">
        <v>436</v>
      </c>
      <c r="N413" s="323" t="s">
        <v>458</v>
      </c>
      <c r="O413" s="76">
        <v>59794</v>
      </c>
      <c r="P413" s="76">
        <v>76866</v>
      </c>
      <c r="Q413" s="76">
        <v>91</v>
      </c>
      <c r="R413" s="76">
        <v>13000</v>
      </c>
      <c r="S413" s="76">
        <v>10000</v>
      </c>
      <c r="T413" s="76">
        <v>159751</v>
      </c>
      <c r="U413">
        <v>6863</v>
      </c>
      <c r="V413">
        <v>3686</v>
      </c>
      <c r="W413">
        <v>26607</v>
      </c>
      <c r="X413">
        <v>3119</v>
      </c>
      <c r="Y413">
        <v>3282</v>
      </c>
      <c r="AB413">
        <v>94519</v>
      </c>
      <c r="AC413">
        <v>0</v>
      </c>
      <c r="AD413">
        <v>138076</v>
      </c>
      <c r="AE413" s="1">
        <v>0</v>
      </c>
      <c r="AF413" s="1">
        <v>0</v>
      </c>
      <c r="AG413" s="1">
        <v>0</v>
      </c>
      <c r="AH413" s="1">
        <v>0</v>
      </c>
      <c r="AI413" s="1">
        <v>0</v>
      </c>
      <c r="AJ413" s="1">
        <v>0</v>
      </c>
      <c r="AK413" s="1">
        <v>0</v>
      </c>
      <c r="AL413" s="1">
        <v>0</v>
      </c>
      <c r="AM413" s="1">
        <v>0</v>
      </c>
      <c r="AN413" s="1">
        <v>0</v>
      </c>
      <c r="AO413" s="1">
        <v>0</v>
      </c>
      <c r="AP413" s="1">
        <v>0</v>
      </c>
      <c r="AQ413" s="1">
        <v>0</v>
      </c>
      <c r="AR413" s="1">
        <v>0</v>
      </c>
      <c r="AS413" s="1">
        <v>0</v>
      </c>
      <c r="AT413" s="1">
        <v>0</v>
      </c>
      <c r="AU413" s="1">
        <v>0</v>
      </c>
      <c r="AV413" s="1">
        <v>0</v>
      </c>
      <c r="AW413" s="1">
        <v>0</v>
      </c>
      <c r="AX413" s="1">
        <v>0</v>
      </c>
      <c r="AY413" s="1">
        <v>0</v>
      </c>
      <c r="AZ413" s="1">
        <v>0</v>
      </c>
      <c r="BA413" s="1">
        <v>0</v>
      </c>
      <c r="BB413" s="1">
        <v>0</v>
      </c>
      <c r="BC413" s="3">
        <v>0</v>
      </c>
      <c r="BD413" s="3">
        <v>0</v>
      </c>
      <c r="BE413" s="3">
        <v>0</v>
      </c>
      <c r="BF413" s="3">
        <v>0</v>
      </c>
      <c r="BG413" s="241">
        <v>0</v>
      </c>
      <c r="BH413" s="242">
        <v>0</v>
      </c>
      <c r="BI413" s="242">
        <v>0</v>
      </c>
      <c r="BJ413" s="243">
        <v>0</v>
      </c>
      <c r="BK413">
        <v>9</v>
      </c>
      <c r="BL413">
        <v>264</v>
      </c>
      <c r="BM413">
        <v>20466</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s="244">
        <v>0</v>
      </c>
      <c r="CJ413" s="244">
        <v>0</v>
      </c>
      <c r="CK413" s="244">
        <v>0</v>
      </c>
      <c r="CL413" s="244">
        <v>0</v>
      </c>
      <c r="CM413" s="241">
        <v>0</v>
      </c>
      <c r="CN413" s="242">
        <v>0</v>
      </c>
      <c r="CO413" s="242">
        <v>0</v>
      </c>
      <c r="CP413" s="243">
        <v>0</v>
      </c>
      <c r="CQ413" s="1">
        <v>0</v>
      </c>
      <c r="CR413" s="1">
        <v>0</v>
      </c>
      <c r="CS413" s="1">
        <v>0</v>
      </c>
      <c r="CT413" s="1">
        <v>0</v>
      </c>
      <c r="CU413" s="1">
        <v>0</v>
      </c>
      <c r="CV413" s="1">
        <v>0</v>
      </c>
      <c r="CW413" s="1">
        <v>0</v>
      </c>
      <c r="CX413" s="1">
        <v>0</v>
      </c>
      <c r="CY413" s="1">
        <v>0</v>
      </c>
      <c r="CZ413" s="1">
        <v>0</v>
      </c>
      <c r="DA413" s="1">
        <v>0</v>
      </c>
      <c r="DB413" s="1">
        <v>0</v>
      </c>
      <c r="DC413" s="1">
        <v>0</v>
      </c>
      <c r="DD413" s="1">
        <v>0</v>
      </c>
      <c r="DE413" s="1">
        <v>0</v>
      </c>
      <c r="DF413" s="1">
        <v>0</v>
      </c>
      <c r="DG413" s="1">
        <v>0</v>
      </c>
      <c r="DH413" s="1">
        <v>0</v>
      </c>
      <c r="DI413" s="1">
        <v>0</v>
      </c>
      <c r="DJ413" s="1">
        <v>0</v>
      </c>
      <c r="DK413" s="1">
        <v>0</v>
      </c>
      <c r="DL413" s="1">
        <v>0</v>
      </c>
      <c r="DM413" s="1">
        <v>0</v>
      </c>
      <c r="DN413" s="1">
        <v>0</v>
      </c>
      <c r="DO413" s="244">
        <v>0</v>
      </c>
      <c r="DP413" s="244">
        <v>0</v>
      </c>
      <c r="DQ413" s="244">
        <v>0</v>
      </c>
      <c r="DR413" s="244">
        <v>0</v>
      </c>
      <c r="DS413" s="241">
        <v>0</v>
      </c>
      <c r="DT413" s="242">
        <v>0</v>
      </c>
      <c r="DU413" s="242">
        <v>0</v>
      </c>
      <c r="DV413" s="243">
        <v>0</v>
      </c>
      <c r="DW413">
        <v>1</v>
      </c>
      <c r="DX413">
        <v>2</v>
      </c>
      <c r="DY413">
        <v>400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s="244">
        <v>0</v>
      </c>
      <c r="EV413" s="244">
        <v>0</v>
      </c>
      <c r="EW413" s="244">
        <v>0</v>
      </c>
      <c r="EX413" s="244">
        <v>0</v>
      </c>
      <c r="EY413" s="241">
        <v>0</v>
      </c>
      <c r="EZ413" s="242">
        <v>0</v>
      </c>
      <c r="FA413" s="242">
        <v>0</v>
      </c>
      <c r="FB413" s="243">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0</v>
      </c>
      <c r="GG413">
        <v>0</v>
      </c>
      <c r="GH413">
        <v>0</v>
      </c>
      <c r="GI413">
        <v>0</v>
      </c>
      <c r="GJ413">
        <v>0</v>
      </c>
      <c r="GK413">
        <v>0</v>
      </c>
      <c r="GL413">
        <v>0</v>
      </c>
      <c r="GM413">
        <v>0</v>
      </c>
      <c r="GN413">
        <v>0</v>
      </c>
      <c r="GO413">
        <v>0</v>
      </c>
      <c r="GP413">
        <v>0</v>
      </c>
      <c r="GQ413">
        <v>0</v>
      </c>
      <c r="GR413">
        <v>0</v>
      </c>
      <c r="GS413">
        <v>0</v>
      </c>
      <c r="GT413">
        <v>0</v>
      </c>
      <c r="GU413">
        <v>0</v>
      </c>
      <c r="GV413">
        <v>0</v>
      </c>
      <c r="GW413">
        <v>0</v>
      </c>
      <c r="GX413">
        <v>0</v>
      </c>
      <c r="GY413">
        <v>0</v>
      </c>
      <c r="GZ413">
        <v>0</v>
      </c>
      <c r="HA413">
        <v>0</v>
      </c>
      <c r="HB413">
        <v>0</v>
      </c>
      <c r="HC413">
        <v>0</v>
      </c>
      <c r="HD413">
        <v>0</v>
      </c>
      <c r="HE413">
        <v>0</v>
      </c>
      <c r="HF413">
        <v>0</v>
      </c>
      <c r="HG413">
        <v>5</v>
      </c>
      <c r="HH413">
        <v>5</v>
      </c>
      <c r="HI413">
        <v>0</v>
      </c>
      <c r="HJ413">
        <v>0</v>
      </c>
      <c r="HK413">
        <v>0</v>
      </c>
      <c r="HL413">
        <v>6</v>
      </c>
      <c r="HM413">
        <v>4</v>
      </c>
      <c r="HN413">
        <v>0</v>
      </c>
      <c r="HO413">
        <v>0</v>
      </c>
      <c r="HP413">
        <v>0</v>
      </c>
      <c r="HQ413" s="139">
        <v>1</v>
      </c>
      <c r="HR413" s="140">
        <v>0</v>
      </c>
      <c r="HS413" s="140">
        <v>0</v>
      </c>
      <c r="HT413" s="140">
        <v>0</v>
      </c>
      <c r="HU413" s="140">
        <v>0</v>
      </c>
      <c r="HV413" s="139">
        <v>0</v>
      </c>
      <c r="HW413" s="140">
        <v>0</v>
      </c>
      <c r="HX413" s="140">
        <v>0</v>
      </c>
      <c r="HY413" s="140">
        <v>0</v>
      </c>
      <c r="HZ413" s="140">
        <v>0</v>
      </c>
      <c r="IA413" s="139">
        <v>0</v>
      </c>
      <c r="IB413" s="140">
        <v>0</v>
      </c>
      <c r="IC413" s="140">
        <v>0</v>
      </c>
      <c r="ID413" s="140">
        <v>0</v>
      </c>
      <c r="IE413" s="140">
        <v>0</v>
      </c>
      <c r="IF413" s="139">
        <v>7</v>
      </c>
      <c r="IG413" s="140">
        <v>4</v>
      </c>
      <c r="IH413" s="140">
        <v>0</v>
      </c>
      <c r="II413" s="140">
        <v>0</v>
      </c>
      <c r="IJ413" s="140">
        <v>0</v>
      </c>
      <c r="IK413" s="140">
        <v>0</v>
      </c>
      <c r="IL413" s="140">
        <v>0</v>
      </c>
      <c r="IM413" s="140">
        <v>0</v>
      </c>
      <c r="IN413" s="139">
        <v>0</v>
      </c>
      <c r="IO413" s="140">
        <v>0</v>
      </c>
      <c r="IP413" s="140">
        <v>0</v>
      </c>
      <c r="IQ413" s="140">
        <v>0</v>
      </c>
      <c r="IR413" s="141">
        <v>0</v>
      </c>
      <c r="IS413" s="139">
        <v>2</v>
      </c>
      <c r="IT413" s="141">
        <v>1</v>
      </c>
      <c r="IU413" s="141">
        <v>10</v>
      </c>
      <c r="IV413" s="141">
        <v>1</v>
      </c>
      <c r="IW413" s="180">
        <v>11</v>
      </c>
      <c r="IX413" s="182">
        <v>9.0909090909090912E-2</v>
      </c>
      <c r="IY413" s="182">
        <v>0.18181818181818182</v>
      </c>
      <c r="IZ413" s="183">
        <v>0</v>
      </c>
      <c r="JA413" s="140">
        <v>0</v>
      </c>
      <c r="JB413" s="140">
        <v>0</v>
      </c>
      <c r="JC413" s="1" t="s">
        <v>427</v>
      </c>
      <c r="JD413" s="1" t="s">
        <v>427</v>
      </c>
      <c r="JE413" s="1" t="s">
        <v>427</v>
      </c>
      <c r="JF413" s="1" t="s">
        <v>426</v>
      </c>
      <c r="JG413" s="1">
        <v>0</v>
      </c>
      <c r="JH413" s="1">
        <v>0</v>
      </c>
      <c r="JI413" s="284"/>
      <c r="JM413" s="261"/>
      <c r="JN413" s="262"/>
      <c r="JO413" s="284"/>
      <c r="JP413" s="284"/>
    </row>
    <row r="414" spans="1:276" x14ac:dyDescent="0.25">
      <c r="A414" s="2">
        <f>IF(OR('Table 1'!$L$2="All Regions",'Table 1'!$L$2=" "), 1,IF('Table 1'!$L$2='DATA TEMPLATE 1617'!L414,1,0))</f>
        <v>1</v>
      </c>
      <c r="B414" s="2">
        <f>IF(OR('Table 1'!$L$3="All Disciplines",'Table 1'!$L$3=" "), 1,IF('Table 1'!$L$3='DATA TEMPLATE 1617'!M414,1,0))</f>
        <v>1</v>
      </c>
      <c r="C414" s="2">
        <f>IF(OR('Table 1'!$L$4="All Organisations",'Table 1'!$L$4=" "), 1,IF('Table 1'!$L$4='DATA TEMPLATE 1617'!N414,1,0))</f>
        <v>1</v>
      </c>
      <c r="D414" s="2">
        <f t="shared" si="15"/>
        <v>3</v>
      </c>
      <c r="E414" s="236">
        <f>IF('Table 2'!$L$2="All Diverse Led",$IZ414,IF('Table 2'!$L$2='DATA TEMPLATE 1617'!JG414,4,0))</f>
        <v>0</v>
      </c>
      <c r="F414" s="236">
        <f>IF('Table 2'!$L$2="All Diverse Led",$IZ414,IF('Table 2'!$L$2='DATA TEMPLATE 1617'!JH414,4,0))</f>
        <v>0</v>
      </c>
      <c r="G414" s="237">
        <f t="shared" si="16"/>
        <v>0</v>
      </c>
      <c r="H414" s="1" t="s">
        <v>471</v>
      </c>
      <c r="I414" s="1">
        <v>0</v>
      </c>
      <c r="J414" s="1" t="b">
        <v>0</v>
      </c>
      <c r="K414" s="284">
        <v>412</v>
      </c>
      <c r="L414" t="s">
        <v>449</v>
      </c>
      <c r="M414" t="s">
        <v>437</v>
      </c>
      <c r="N414" s="323" t="s">
        <v>459</v>
      </c>
      <c r="O414" s="76">
        <v>514419</v>
      </c>
      <c r="P414" s="76">
        <v>255393</v>
      </c>
      <c r="Q414" s="76">
        <v>235015</v>
      </c>
      <c r="R414" s="76">
        <v>0</v>
      </c>
      <c r="S414" s="76">
        <v>0</v>
      </c>
      <c r="T414" s="76">
        <v>1004827</v>
      </c>
      <c r="U414">
        <v>600956</v>
      </c>
      <c r="V414">
        <v>20571</v>
      </c>
      <c r="W414">
        <v>5674</v>
      </c>
      <c r="X414">
        <v>9586</v>
      </c>
      <c r="Y414">
        <v>11278</v>
      </c>
      <c r="AB414">
        <v>35526</v>
      </c>
      <c r="AC414">
        <v>0</v>
      </c>
      <c r="AD414">
        <v>683591</v>
      </c>
      <c r="AE414" s="1">
        <v>9</v>
      </c>
      <c r="AF414" s="1">
        <v>9</v>
      </c>
      <c r="AG414" s="1">
        <v>1252</v>
      </c>
      <c r="AH414" s="1">
        <v>788</v>
      </c>
      <c r="AI414" s="1">
        <v>0</v>
      </c>
      <c r="AJ414" s="1">
        <v>0</v>
      </c>
      <c r="AK414" s="1">
        <v>0</v>
      </c>
      <c r="AL414" s="1">
        <v>0</v>
      </c>
      <c r="AM414" s="1">
        <v>265</v>
      </c>
      <c r="AN414" s="1">
        <v>91</v>
      </c>
      <c r="AO414" s="1">
        <v>19904</v>
      </c>
      <c r="AP414" s="1">
        <v>19457</v>
      </c>
      <c r="AQ414" s="1">
        <v>0</v>
      </c>
      <c r="AR414" s="1">
        <v>0</v>
      </c>
      <c r="AS414" s="1">
        <v>0</v>
      </c>
      <c r="AT414" s="1">
        <v>0</v>
      </c>
      <c r="AU414" s="1">
        <v>0</v>
      </c>
      <c r="AV414" s="1">
        <v>0</v>
      </c>
      <c r="AW414" s="1">
        <v>0</v>
      </c>
      <c r="AX414" s="1">
        <v>0</v>
      </c>
      <c r="AY414" s="1">
        <v>0</v>
      </c>
      <c r="AZ414" s="1">
        <v>0</v>
      </c>
      <c r="BA414" s="1">
        <v>0</v>
      </c>
      <c r="BB414" s="1">
        <v>0</v>
      </c>
      <c r="BC414" s="3">
        <v>265</v>
      </c>
      <c r="BD414" s="3">
        <v>91</v>
      </c>
      <c r="BE414" s="3">
        <v>19904</v>
      </c>
      <c r="BF414" s="3">
        <v>19457</v>
      </c>
      <c r="BG414" s="241">
        <v>0</v>
      </c>
      <c r="BH414" s="242">
        <v>0</v>
      </c>
      <c r="BI414" s="242">
        <v>0</v>
      </c>
      <c r="BJ414" s="243">
        <v>0</v>
      </c>
      <c r="BK414">
        <v>0</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s="244">
        <v>0</v>
      </c>
      <c r="CJ414" s="244">
        <v>0</v>
      </c>
      <c r="CK414" s="244">
        <v>0</v>
      </c>
      <c r="CL414" s="244">
        <v>0</v>
      </c>
      <c r="CM414" s="241">
        <v>0</v>
      </c>
      <c r="CN414" s="242">
        <v>0</v>
      </c>
      <c r="CO414" s="242">
        <v>0</v>
      </c>
      <c r="CP414" s="243">
        <v>0</v>
      </c>
      <c r="CQ414" s="1">
        <v>0</v>
      </c>
      <c r="CR414" s="1">
        <v>0</v>
      </c>
      <c r="CS414" s="1">
        <v>0</v>
      </c>
      <c r="CT414" s="1">
        <v>0</v>
      </c>
      <c r="CU414" s="1">
        <v>0</v>
      </c>
      <c r="CV414" s="1">
        <v>0</v>
      </c>
      <c r="CW414" s="1">
        <v>0</v>
      </c>
      <c r="CX414" s="1">
        <v>0</v>
      </c>
      <c r="CY414" s="1">
        <v>0</v>
      </c>
      <c r="CZ414" s="1">
        <v>0</v>
      </c>
      <c r="DA414" s="1">
        <v>0</v>
      </c>
      <c r="DB414" s="1">
        <v>0</v>
      </c>
      <c r="DC414" s="1">
        <v>0</v>
      </c>
      <c r="DD414" s="1">
        <v>0</v>
      </c>
      <c r="DE414" s="1">
        <v>0</v>
      </c>
      <c r="DF414" s="1">
        <v>0</v>
      </c>
      <c r="DG414" s="1">
        <v>0</v>
      </c>
      <c r="DH414" s="1">
        <v>0</v>
      </c>
      <c r="DI414" s="1">
        <v>0</v>
      </c>
      <c r="DJ414" s="1">
        <v>0</v>
      </c>
      <c r="DK414" s="1">
        <v>0</v>
      </c>
      <c r="DL414" s="1">
        <v>0</v>
      </c>
      <c r="DM414" s="1">
        <v>0</v>
      </c>
      <c r="DN414" s="1">
        <v>0</v>
      </c>
      <c r="DO414" s="244">
        <v>0</v>
      </c>
      <c r="DP414" s="244">
        <v>0</v>
      </c>
      <c r="DQ414" s="244">
        <v>0</v>
      </c>
      <c r="DR414" s="244">
        <v>0</v>
      </c>
      <c r="DS414" s="241">
        <v>0</v>
      </c>
      <c r="DT414" s="242">
        <v>0</v>
      </c>
      <c r="DU414" s="242">
        <v>0</v>
      </c>
      <c r="DV414" s="243">
        <v>0</v>
      </c>
      <c r="DW414">
        <v>0</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v>0</v>
      </c>
      <c r="EU414" s="244">
        <v>0</v>
      </c>
      <c r="EV414" s="244">
        <v>0</v>
      </c>
      <c r="EW414" s="244">
        <v>0</v>
      </c>
      <c r="EX414" s="244">
        <v>0</v>
      </c>
      <c r="EY414" s="241">
        <v>0</v>
      </c>
      <c r="EZ414" s="242">
        <v>0</v>
      </c>
      <c r="FA414" s="242">
        <v>0</v>
      </c>
      <c r="FB414" s="243">
        <v>0</v>
      </c>
      <c r="FC414">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0</v>
      </c>
      <c r="GM414">
        <v>0</v>
      </c>
      <c r="GN414">
        <v>0</v>
      </c>
      <c r="GO414">
        <v>0</v>
      </c>
      <c r="GP414">
        <v>0</v>
      </c>
      <c r="GQ414">
        <v>0</v>
      </c>
      <c r="GR414">
        <v>0</v>
      </c>
      <c r="GS414">
        <v>0</v>
      </c>
      <c r="GT414">
        <v>0</v>
      </c>
      <c r="GU414">
        <v>0</v>
      </c>
      <c r="GV414">
        <v>0</v>
      </c>
      <c r="GW414">
        <v>0</v>
      </c>
      <c r="GX414">
        <v>0</v>
      </c>
      <c r="GY414">
        <v>0</v>
      </c>
      <c r="GZ414">
        <v>0</v>
      </c>
      <c r="HA414">
        <v>0</v>
      </c>
      <c r="HB414">
        <v>0</v>
      </c>
      <c r="HC414">
        <v>0</v>
      </c>
      <c r="HD414">
        <v>0</v>
      </c>
      <c r="HE414">
        <v>0</v>
      </c>
      <c r="HF414">
        <v>0</v>
      </c>
      <c r="HG414">
        <v>0</v>
      </c>
      <c r="HH414">
        <v>0</v>
      </c>
      <c r="HI414">
        <v>0</v>
      </c>
      <c r="HJ414">
        <v>0</v>
      </c>
      <c r="HK414">
        <v>0</v>
      </c>
      <c r="HL414">
        <v>3</v>
      </c>
      <c r="HM414">
        <v>3</v>
      </c>
      <c r="HN414">
        <v>0</v>
      </c>
      <c r="HO414">
        <v>0</v>
      </c>
      <c r="HP414">
        <v>0</v>
      </c>
      <c r="HQ414" s="139">
        <v>2</v>
      </c>
      <c r="HR414" s="140">
        <v>1</v>
      </c>
      <c r="HS414" s="140">
        <v>0</v>
      </c>
      <c r="HT414" s="140">
        <v>0</v>
      </c>
      <c r="HU414" s="140">
        <v>0</v>
      </c>
      <c r="HV414" s="139">
        <v>0</v>
      </c>
      <c r="HW414" s="140">
        <v>0</v>
      </c>
      <c r="HX414" s="140">
        <v>0</v>
      </c>
      <c r="HY414" s="140">
        <v>0</v>
      </c>
      <c r="HZ414" s="140">
        <v>0</v>
      </c>
      <c r="IA414" s="139">
        <v>0</v>
      </c>
      <c r="IB414" s="140">
        <v>0</v>
      </c>
      <c r="IC414" s="140">
        <v>0</v>
      </c>
      <c r="ID414" s="140">
        <v>0</v>
      </c>
      <c r="IE414" s="140">
        <v>0</v>
      </c>
      <c r="IF414" s="139">
        <v>5</v>
      </c>
      <c r="IG414" s="140">
        <v>4</v>
      </c>
      <c r="IH414" s="140">
        <v>0</v>
      </c>
      <c r="II414" s="140">
        <v>0</v>
      </c>
      <c r="IJ414" s="140">
        <v>0</v>
      </c>
      <c r="IK414" s="140">
        <v>0</v>
      </c>
      <c r="IL414" s="140">
        <v>0</v>
      </c>
      <c r="IM414" s="140">
        <v>0</v>
      </c>
      <c r="IN414" s="139">
        <v>0</v>
      </c>
      <c r="IO414" s="140">
        <v>0</v>
      </c>
      <c r="IP414" s="140">
        <v>0</v>
      </c>
      <c r="IQ414" s="140">
        <v>0</v>
      </c>
      <c r="IR414" s="141">
        <v>0</v>
      </c>
      <c r="IS414" s="139">
        <v>0</v>
      </c>
      <c r="IT414" s="141">
        <v>1</v>
      </c>
      <c r="IU414" s="141">
        <v>6</v>
      </c>
      <c r="IV414" s="141">
        <v>3</v>
      </c>
      <c r="IW414" s="180">
        <v>9</v>
      </c>
      <c r="IX414" s="182">
        <v>0.1111111111111111</v>
      </c>
      <c r="IY414" s="182">
        <v>0</v>
      </c>
      <c r="IZ414" s="183">
        <v>0</v>
      </c>
      <c r="JA414" s="140">
        <v>0</v>
      </c>
      <c r="JB414" s="140">
        <v>0</v>
      </c>
      <c r="JC414" s="1" t="s">
        <v>427</v>
      </c>
      <c r="JD414" s="1" t="s">
        <v>427</v>
      </c>
      <c r="JE414" s="1" t="s">
        <v>427</v>
      </c>
      <c r="JF414" s="1" t="s">
        <v>427</v>
      </c>
      <c r="JG414" s="1">
        <v>0</v>
      </c>
      <c r="JH414" s="1">
        <v>0</v>
      </c>
      <c r="JI414" s="284"/>
      <c r="JM414" s="261"/>
      <c r="JN414" s="262"/>
      <c r="JO414" s="284"/>
      <c r="JP414" s="284"/>
    </row>
    <row r="415" spans="1:276" x14ac:dyDescent="0.25">
      <c r="A415" s="2">
        <f>IF(OR('Table 1'!$L$2="All Regions",'Table 1'!$L$2=" "), 1,IF('Table 1'!$L$2='DATA TEMPLATE 1617'!L415,1,0))</f>
        <v>1</v>
      </c>
      <c r="B415" s="2">
        <f>IF(OR('Table 1'!$L$3="All Disciplines",'Table 1'!$L$3=" "), 1,IF('Table 1'!$L$3='DATA TEMPLATE 1617'!M415,1,0))</f>
        <v>1</v>
      </c>
      <c r="C415" s="2">
        <f>IF(OR('Table 1'!$L$4="All Organisations",'Table 1'!$L$4=" "), 1,IF('Table 1'!$L$4='DATA TEMPLATE 1617'!N415,1,0))</f>
        <v>1</v>
      </c>
      <c r="D415" s="2">
        <f t="shared" si="15"/>
        <v>3</v>
      </c>
      <c r="E415" s="236">
        <f>IF('Table 2'!$L$2="All Diverse Led",$IZ415,IF('Table 2'!$L$2='DATA TEMPLATE 1617'!JG415,4,0))</f>
        <v>0</v>
      </c>
      <c r="F415" s="236">
        <f>IF('Table 2'!$L$2="All Diverse Led",$IZ415,IF('Table 2'!$L$2='DATA TEMPLATE 1617'!JH415,4,0))</f>
        <v>0</v>
      </c>
      <c r="G415" s="237">
        <f t="shared" si="16"/>
        <v>0</v>
      </c>
      <c r="H415" s="1" t="s">
        <v>471</v>
      </c>
      <c r="I415" s="1">
        <v>0</v>
      </c>
      <c r="J415" s="1" t="b">
        <v>0</v>
      </c>
      <c r="K415" s="284">
        <v>413</v>
      </c>
      <c r="L415" t="s">
        <v>449</v>
      </c>
      <c r="M415" t="s">
        <v>442</v>
      </c>
      <c r="N415" s="323" t="s">
        <v>459</v>
      </c>
      <c r="O415" s="76">
        <v>195649</v>
      </c>
      <c r="P415" s="76">
        <v>137424</v>
      </c>
      <c r="Q415" s="76">
        <v>47629</v>
      </c>
      <c r="R415" s="76">
        <v>13396</v>
      </c>
      <c r="S415" s="76">
        <v>500</v>
      </c>
      <c r="T415" s="76">
        <v>394598</v>
      </c>
      <c r="U415">
        <v>232707</v>
      </c>
      <c r="V415">
        <v>49865</v>
      </c>
      <c r="W415">
        <v>36863</v>
      </c>
      <c r="X415">
        <v>5106</v>
      </c>
      <c r="Y415">
        <v>1813</v>
      </c>
      <c r="AB415">
        <v>77677</v>
      </c>
      <c r="AC415">
        <v>0</v>
      </c>
      <c r="AD415">
        <v>404031</v>
      </c>
      <c r="AE415" s="1">
        <v>0</v>
      </c>
      <c r="AF415" s="1">
        <v>0</v>
      </c>
      <c r="AG415" s="1">
        <v>0</v>
      </c>
      <c r="AH415" s="1">
        <v>0</v>
      </c>
      <c r="AI415" s="1">
        <v>0</v>
      </c>
      <c r="AJ415" s="1">
        <v>0</v>
      </c>
      <c r="AK415" s="1">
        <v>0</v>
      </c>
      <c r="AL415" s="1">
        <v>0</v>
      </c>
      <c r="AM415" s="1">
        <v>0</v>
      </c>
      <c r="AN415" s="1">
        <v>0</v>
      </c>
      <c r="AO415" s="1">
        <v>0</v>
      </c>
      <c r="AP415" s="1">
        <v>0</v>
      </c>
      <c r="AQ415" s="1">
        <v>0</v>
      </c>
      <c r="AR415" s="1">
        <v>0</v>
      </c>
      <c r="AS415" s="1">
        <v>0</v>
      </c>
      <c r="AT415" s="1">
        <v>0</v>
      </c>
      <c r="AU415" s="1">
        <v>0</v>
      </c>
      <c r="AV415" s="1">
        <v>0</v>
      </c>
      <c r="AW415" s="1">
        <v>0</v>
      </c>
      <c r="AX415" s="1">
        <v>0</v>
      </c>
      <c r="AY415" s="1">
        <v>0</v>
      </c>
      <c r="AZ415" s="1">
        <v>0</v>
      </c>
      <c r="BA415" s="1">
        <v>0</v>
      </c>
      <c r="BB415" s="1">
        <v>0</v>
      </c>
      <c r="BC415" s="3">
        <v>0</v>
      </c>
      <c r="BD415" s="3">
        <v>0</v>
      </c>
      <c r="BE415" s="3">
        <v>0</v>
      </c>
      <c r="BF415" s="3">
        <v>0</v>
      </c>
      <c r="BG415" s="241">
        <v>0</v>
      </c>
      <c r="BH415" s="242">
        <v>0</v>
      </c>
      <c r="BI415" s="242">
        <v>0</v>
      </c>
      <c r="BJ415" s="243">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s="244">
        <v>0</v>
      </c>
      <c r="CJ415" s="244">
        <v>0</v>
      </c>
      <c r="CK415" s="244">
        <v>0</v>
      </c>
      <c r="CL415" s="244">
        <v>0</v>
      </c>
      <c r="CM415" s="241">
        <v>0</v>
      </c>
      <c r="CN415" s="242">
        <v>0</v>
      </c>
      <c r="CO415" s="242">
        <v>0</v>
      </c>
      <c r="CP415" s="243">
        <v>0</v>
      </c>
      <c r="CQ415" s="1">
        <v>0</v>
      </c>
      <c r="CR415" s="1">
        <v>0</v>
      </c>
      <c r="CS415" s="1">
        <v>0</v>
      </c>
      <c r="CT415" s="1">
        <v>0</v>
      </c>
      <c r="CU415" s="1">
        <v>0</v>
      </c>
      <c r="CV415" s="1">
        <v>0</v>
      </c>
      <c r="CW415" s="1">
        <v>0</v>
      </c>
      <c r="CX415" s="1">
        <v>0</v>
      </c>
      <c r="CY415" s="1">
        <v>0</v>
      </c>
      <c r="CZ415" s="1">
        <v>0</v>
      </c>
      <c r="DA415" s="1">
        <v>0</v>
      </c>
      <c r="DB415" s="1">
        <v>0</v>
      </c>
      <c r="DC415" s="1">
        <v>0</v>
      </c>
      <c r="DD415" s="1">
        <v>0</v>
      </c>
      <c r="DE415" s="1">
        <v>0</v>
      </c>
      <c r="DF415" s="1">
        <v>0</v>
      </c>
      <c r="DG415" s="1">
        <v>0</v>
      </c>
      <c r="DH415" s="1">
        <v>0</v>
      </c>
      <c r="DI415" s="1">
        <v>0</v>
      </c>
      <c r="DJ415" s="1">
        <v>0</v>
      </c>
      <c r="DK415" s="1">
        <v>0</v>
      </c>
      <c r="DL415" s="1">
        <v>0</v>
      </c>
      <c r="DM415" s="1">
        <v>0</v>
      </c>
      <c r="DN415" s="1">
        <v>0</v>
      </c>
      <c r="DO415" s="244">
        <v>0</v>
      </c>
      <c r="DP415" s="244">
        <v>0</v>
      </c>
      <c r="DQ415" s="244">
        <v>0</v>
      </c>
      <c r="DR415" s="244">
        <v>0</v>
      </c>
      <c r="DS415" s="241">
        <v>0</v>
      </c>
      <c r="DT415" s="242">
        <v>0</v>
      </c>
      <c r="DU415" s="242">
        <v>0</v>
      </c>
      <c r="DV415" s="243">
        <v>0</v>
      </c>
      <c r="DW415">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s="244">
        <v>0</v>
      </c>
      <c r="EV415" s="244">
        <v>0</v>
      </c>
      <c r="EW415" s="244">
        <v>0</v>
      </c>
      <c r="EX415" s="244">
        <v>0</v>
      </c>
      <c r="EY415" s="241">
        <v>0</v>
      </c>
      <c r="EZ415" s="242">
        <v>0</v>
      </c>
      <c r="FA415" s="242">
        <v>0</v>
      </c>
      <c r="FB415" s="243">
        <v>0</v>
      </c>
      <c r="FC415">
        <v>0</v>
      </c>
      <c r="FD415">
        <v>0</v>
      </c>
      <c r="FE415">
        <v>0</v>
      </c>
      <c r="FF415">
        <v>0</v>
      </c>
      <c r="FG415">
        <v>0</v>
      </c>
      <c r="FH415">
        <v>0</v>
      </c>
      <c r="FI415">
        <v>0</v>
      </c>
      <c r="FJ415">
        <v>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0</v>
      </c>
      <c r="GD415">
        <v>0</v>
      </c>
      <c r="GE415">
        <v>0</v>
      </c>
      <c r="GF415">
        <v>0</v>
      </c>
      <c r="GG415">
        <v>0</v>
      </c>
      <c r="GH415">
        <v>0</v>
      </c>
      <c r="GI415">
        <v>0</v>
      </c>
      <c r="GJ415">
        <v>0</v>
      </c>
      <c r="GK415">
        <v>0</v>
      </c>
      <c r="GL415">
        <v>0</v>
      </c>
      <c r="GM415">
        <v>0</v>
      </c>
      <c r="GN415">
        <v>0</v>
      </c>
      <c r="GO415">
        <v>0</v>
      </c>
      <c r="GP415">
        <v>0</v>
      </c>
      <c r="GQ415">
        <v>0</v>
      </c>
      <c r="GR415">
        <v>0</v>
      </c>
      <c r="GS415">
        <v>0</v>
      </c>
      <c r="GT415">
        <v>0</v>
      </c>
      <c r="GU415">
        <v>0</v>
      </c>
      <c r="GV415">
        <v>0</v>
      </c>
      <c r="GW415">
        <v>0</v>
      </c>
      <c r="GX415">
        <v>0</v>
      </c>
      <c r="GY415">
        <v>0</v>
      </c>
      <c r="GZ415">
        <v>0</v>
      </c>
      <c r="HA415">
        <v>0</v>
      </c>
      <c r="HB415">
        <v>0</v>
      </c>
      <c r="HC415">
        <v>0</v>
      </c>
      <c r="HD415">
        <v>0</v>
      </c>
      <c r="HE415">
        <v>0</v>
      </c>
      <c r="HF415">
        <v>0</v>
      </c>
      <c r="HG415">
        <v>0</v>
      </c>
      <c r="HH415">
        <v>0</v>
      </c>
      <c r="HI415">
        <v>0</v>
      </c>
      <c r="HJ415">
        <v>0</v>
      </c>
      <c r="HK415">
        <v>0</v>
      </c>
      <c r="HL415">
        <v>8</v>
      </c>
      <c r="HM415">
        <v>2</v>
      </c>
      <c r="HN415">
        <v>0</v>
      </c>
      <c r="HO415">
        <v>0</v>
      </c>
      <c r="HP415">
        <v>0</v>
      </c>
      <c r="HQ415" s="139">
        <v>0</v>
      </c>
      <c r="HR415" s="140">
        <v>1</v>
      </c>
      <c r="HS415" s="140">
        <v>0</v>
      </c>
      <c r="HT415" s="140">
        <v>0</v>
      </c>
      <c r="HU415" s="140">
        <v>0</v>
      </c>
      <c r="HV415" s="139">
        <v>0</v>
      </c>
      <c r="HW415" s="140">
        <v>0</v>
      </c>
      <c r="HX415" s="140">
        <v>0</v>
      </c>
      <c r="HY415" s="140">
        <v>0</v>
      </c>
      <c r="HZ415" s="140">
        <v>0</v>
      </c>
      <c r="IA415" s="139">
        <v>0</v>
      </c>
      <c r="IB415" s="140">
        <v>0</v>
      </c>
      <c r="IC415" s="140">
        <v>0</v>
      </c>
      <c r="ID415" s="140">
        <v>0</v>
      </c>
      <c r="IE415" s="140">
        <v>0</v>
      </c>
      <c r="IF415" s="139">
        <v>8</v>
      </c>
      <c r="IG415" s="140">
        <v>3</v>
      </c>
      <c r="IH415" s="140">
        <v>0</v>
      </c>
      <c r="II415" s="140">
        <v>0</v>
      </c>
      <c r="IJ415" s="140">
        <v>0</v>
      </c>
      <c r="IK415" s="140">
        <v>0</v>
      </c>
      <c r="IL415" s="140">
        <v>0</v>
      </c>
      <c r="IM415" s="140">
        <v>0</v>
      </c>
      <c r="IN415" s="139">
        <v>0</v>
      </c>
      <c r="IO415" s="140">
        <v>0</v>
      </c>
      <c r="IP415" s="140">
        <v>0</v>
      </c>
      <c r="IQ415" s="140">
        <v>0</v>
      </c>
      <c r="IR415" s="141">
        <v>0</v>
      </c>
      <c r="IS415" s="139">
        <v>1</v>
      </c>
      <c r="IT415" s="141">
        <v>0</v>
      </c>
      <c r="IU415" s="141">
        <v>10</v>
      </c>
      <c r="IV415" s="141">
        <v>1</v>
      </c>
      <c r="IW415" s="180">
        <v>11</v>
      </c>
      <c r="IX415" s="182">
        <v>0</v>
      </c>
      <c r="IY415" s="182">
        <v>9.0909090909090912E-2</v>
      </c>
      <c r="IZ415" s="183">
        <v>0</v>
      </c>
      <c r="JA415" s="140">
        <v>0</v>
      </c>
      <c r="JB415" s="140">
        <v>0</v>
      </c>
      <c r="JC415" s="1" t="s">
        <v>427</v>
      </c>
      <c r="JD415" s="1" t="s">
        <v>426</v>
      </c>
      <c r="JE415" s="1" t="s">
        <v>427</v>
      </c>
      <c r="JF415" s="1" t="s">
        <v>427</v>
      </c>
      <c r="JG415" s="1">
        <v>0</v>
      </c>
      <c r="JH415" s="1">
        <v>0</v>
      </c>
      <c r="JI415" s="284"/>
      <c r="JM415" s="261"/>
      <c r="JN415" s="262"/>
      <c r="JO415" s="284"/>
      <c r="JP415" s="284"/>
    </row>
    <row r="416" spans="1:276" x14ac:dyDescent="0.25">
      <c r="A416" s="2">
        <f>IF(OR('Table 1'!$L$2="All Regions",'Table 1'!$L$2=" "), 1,IF('Table 1'!$L$2='DATA TEMPLATE 1617'!L416,1,0))</f>
        <v>1</v>
      </c>
      <c r="B416" s="2">
        <f>IF(OR('Table 1'!$L$3="All Disciplines",'Table 1'!$L$3=" "), 1,IF('Table 1'!$L$3='DATA TEMPLATE 1617'!M416,1,0))</f>
        <v>1</v>
      </c>
      <c r="C416" s="2">
        <f>IF(OR('Table 1'!$L$4="All Organisations",'Table 1'!$L$4=" "), 1,IF('Table 1'!$L$4='DATA TEMPLATE 1617'!N416,1,0))</f>
        <v>1</v>
      </c>
      <c r="D416" s="2">
        <f t="shared" si="15"/>
        <v>3</v>
      </c>
      <c r="E416" s="236">
        <f>IF('Table 2'!$L$2="All Diverse Led",$IZ416,IF('Table 2'!$L$2='DATA TEMPLATE 1617'!JG416,4,0))</f>
        <v>0</v>
      </c>
      <c r="F416" s="236">
        <f>IF('Table 2'!$L$2="All Diverse Led",$IZ416,IF('Table 2'!$L$2='DATA TEMPLATE 1617'!JH416,4,0))</f>
        <v>0</v>
      </c>
      <c r="G416" s="237">
        <f t="shared" si="16"/>
        <v>0</v>
      </c>
      <c r="H416" s="1" t="s">
        <v>471</v>
      </c>
      <c r="I416" s="1">
        <v>0</v>
      </c>
      <c r="J416" s="1" t="b">
        <v>0</v>
      </c>
      <c r="K416" s="284">
        <v>414</v>
      </c>
      <c r="L416" t="s">
        <v>449</v>
      </c>
      <c r="M416" t="s">
        <v>440</v>
      </c>
      <c r="N416" s="323" t="s">
        <v>459</v>
      </c>
      <c r="O416" s="76">
        <v>350254</v>
      </c>
      <c r="P416" s="76">
        <v>367136</v>
      </c>
      <c r="Q416" s="76">
        <v>13495</v>
      </c>
      <c r="R416" s="76">
        <v>30220</v>
      </c>
      <c r="S416" s="76">
        <v>0</v>
      </c>
      <c r="T416" s="76">
        <v>761105</v>
      </c>
      <c r="U416">
        <v>50109</v>
      </c>
      <c r="V416">
        <v>10042</v>
      </c>
      <c r="W416">
        <v>38373</v>
      </c>
      <c r="X416">
        <v>4960</v>
      </c>
      <c r="Y416">
        <v>8236</v>
      </c>
      <c r="AB416">
        <v>117013</v>
      </c>
      <c r="AC416">
        <v>261762</v>
      </c>
      <c r="AD416">
        <v>490495</v>
      </c>
      <c r="AE416" s="1">
        <v>19</v>
      </c>
      <c r="AF416" s="1">
        <v>19</v>
      </c>
      <c r="AG416" s="1">
        <v>15180</v>
      </c>
      <c r="AH416" s="1">
        <v>25000</v>
      </c>
      <c r="AI416" s="1">
        <v>0</v>
      </c>
      <c r="AJ416" s="1">
        <v>0</v>
      </c>
      <c r="AK416" s="1">
        <v>0</v>
      </c>
      <c r="AL416" s="1">
        <v>0</v>
      </c>
      <c r="AM416" s="1">
        <v>0</v>
      </c>
      <c r="AN416" s="1">
        <v>0</v>
      </c>
      <c r="AO416" s="1">
        <v>0</v>
      </c>
      <c r="AP416" s="1">
        <v>0</v>
      </c>
      <c r="AQ416" s="1">
        <v>4</v>
      </c>
      <c r="AR416" s="1">
        <v>4</v>
      </c>
      <c r="AS416" s="1">
        <v>320</v>
      </c>
      <c r="AT416" s="1">
        <v>400</v>
      </c>
      <c r="AU416" s="1">
        <v>0</v>
      </c>
      <c r="AV416" s="1">
        <v>0</v>
      </c>
      <c r="AW416" s="1">
        <v>0</v>
      </c>
      <c r="AX416" s="1">
        <v>0</v>
      </c>
      <c r="AY416" s="1">
        <v>0</v>
      </c>
      <c r="AZ416" s="1">
        <v>0</v>
      </c>
      <c r="BA416" s="1">
        <v>0</v>
      </c>
      <c r="BB416" s="1">
        <v>0</v>
      </c>
      <c r="BC416" s="3">
        <v>0</v>
      </c>
      <c r="BD416" s="3">
        <v>0</v>
      </c>
      <c r="BE416" s="3">
        <v>0</v>
      </c>
      <c r="BF416" s="3">
        <v>0</v>
      </c>
      <c r="BG416" s="241">
        <v>4</v>
      </c>
      <c r="BH416" s="242">
        <v>4</v>
      </c>
      <c r="BI416" s="242">
        <v>320</v>
      </c>
      <c r="BJ416" s="243">
        <v>400</v>
      </c>
      <c r="BK416">
        <v>2</v>
      </c>
      <c r="BL416">
        <v>180</v>
      </c>
      <c r="BM416">
        <v>6335</v>
      </c>
      <c r="BN416">
        <v>30000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s="244">
        <v>0</v>
      </c>
      <c r="CJ416" s="244">
        <v>0</v>
      </c>
      <c r="CK416" s="244">
        <v>0</v>
      </c>
      <c r="CL416" s="244">
        <v>0</v>
      </c>
      <c r="CM416" s="241">
        <v>0</v>
      </c>
      <c r="CN416" s="242">
        <v>0</v>
      </c>
      <c r="CO416" s="242">
        <v>0</v>
      </c>
      <c r="CP416" s="243">
        <v>0</v>
      </c>
      <c r="CQ416" s="1">
        <v>10</v>
      </c>
      <c r="CR416" s="1">
        <v>10</v>
      </c>
      <c r="CS416" s="1">
        <v>200</v>
      </c>
      <c r="CT416" s="1">
        <v>250</v>
      </c>
      <c r="CU416" s="1">
        <v>0</v>
      </c>
      <c r="CV416" s="1">
        <v>0</v>
      </c>
      <c r="CW416" s="1">
        <v>0</v>
      </c>
      <c r="CX416" s="1">
        <v>0</v>
      </c>
      <c r="CY416" s="1">
        <v>0</v>
      </c>
      <c r="CZ416" s="1">
        <v>0</v>
      </c>
      <c r="DA416" s="1">
        <v>0</v>
      </c>
      <c r="DB416" s="1">
        <v>0</v>
      </c>
      <c r="DC416" s="1">
        <v>0</v>
      </c>
      <c r="DD416" s="1">
        <v>0</v>
      </c>
      <c r="DE416" s="1">
        <v>0</v>
      </c>
      <c r="DF416" s="1">
        <v>0</v>
      </c>
      <c r="DG416" s="1">
        <v>0</v>
      </c>
      <c r="DH416" s="1">
        <v>0</v>
      </c>
      <c r="DI416" s="1">
        <v>0</v>
      </c>
      <c r="DJ416" s="1">
        <v>0</v>
      </c>
      <c r="DK416" s="1">
        <v>0</v>
      </c>
      <c r="DL416" s="1">
        <v>0</v>
      </c>
      <c r="DM416" s="1">
        <v>0</v>
      </c>
      <c r="DN416" s="1">
        <v>0</v>
      </c>
      <c r="DO416" s="244">
        <v>0</v>
      </c>
      <c r="DP416" s="244">
        <v>0</v>
      </c>
      <c r="DQ416" s="244">
        <v>0</v>
      </c>
      <c r="DR416" s="244">
        <v>0</v>
      </c>
      <c r="DS416" s="241">
        <v>0</v>
      </c>
      <c r="DT416" s="242">
        <v>0</v>
      </c>
      <c r="DU416" s="242">
        <v>0</v>
      </c>
      <c r="DV416" s="243">
        <v>0</v>
      </c>
      <c r="DW416">
        <v>3</v>
      </c>
      <c r="DX416">
        <v>11</v>
      </c>
      <c r="DY416">
        <v>2300</v>
      </c>
      <c r="DZ416">
        <v>2500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s="244">
        <v>0</v>
      </c>
      <c r="EV416" s="244">
        <v>0</v>
      </c>
      <c r="EW416" s="244">
        <v>0</v>
      </c>
      <c r="EX416" s="244">
        <v>0</v>
      </c>
      <c r="EY416" s="241">
        <v>0</v>
      </c>
      <c r="EZ416" s="242">
        <v>0</v>
      </c>
      <c r="FA416" s="242">
        <v>0</v>
      </c>
      <c r="FB416" s="243">
        <v>0</v>
      </c>
      <c r="FC416">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0</v>
      </c>
      <c r="GX416">
        <v>0</v>
      </c>
      <c r="GY416">
        <v>0</v>
      </c>
      <c r="GZ416">
        <v>0</v>
      </c>
      <c r="HA416">
        <v>0</v>
      </c>
      <c r="HB416">
        <v>0</v>
      </c>
      <c r="HC416">
        <v>0</v>
      </c>
      <c r="HD416">
        <v>0</v>
      </c>
      <c r="HE416">
        <v>0</v>
      </c>
      <c r="HF416">
        <v>0</v>
      </c>
      <c r="HG416">
        <v>0</v>
      </c>
      <c r="HH416">
        <v>0</v>
      </c>
      <c r="HI416">
        <v>0</v>
      </c>
      <c r="HJ416">
        <v>0</v>
      </c>
      <c r="HK416">
        <v>0</v>
      </c>
      <c r="HL416">
        <v>3</v>
      </c>
      <c r="HM416">
        <v>5</v>
      </c>
      <c r="HN416">
        <v>0</v>
      </c>
      <c r="HO416">
        <v>0</v>
      </c>
      <c r="HP416">
        <v>0</v>
      </c>
      <c r="HQ416" s="139">
        <v>0</v>
      </c>
      <c r="HR416" s="140">
        <v>2</v>
      </c>
      <c r="HS416" s="140">
        <v>0</v>
      </c>
      <c r="HT416" s="140">
        <v>0</v>
      </c>
      <c r="HU416" s="140">
        <v>0</v>
      </c>
      <c r="HV416" s="139">
        <v>0</v>
      </c>
      <c r="HW416" s="140">
        <v>0</v>
      </c>
      <c r="HX416" s="140">
        <v>0</v>
      </c>
      <c r="HY416" s="140">
        <v>0</v>
      </c>
      <c r="HZ416" s="140">
        <v>0</v>
      </c>
      <c r="IA416" s="139">
        <v>0</v>
      </c>
      <c r="IB416" s="140">
        <v>0</v>
      </c>
      <c r="IC416" s="140">
        <v>0</v>
      </c>
      <c r="ID416" s="140">
        <v>0</v>
      </c>
      <c r="IE416" s="140">
        <v>0</v>
      </c>
      <c r="IF416" s="139">
        <v>3</v>
      </c>
      <c r="IG416" s="140">
        <v>7</v>
      </c>
      <c r="IH416" s="140">
        <v>0</v>
      </c>
      <c r="II416" s="140">
        <v>0</v>
      </c>
      <c r="IJ416" s="140">
        <v>0</v>
      </c>
      <c r="IK416" s="140">
        <v>0</v>
      </c>
      <c r="IL416" s="140">
        <v>0</v>
      </c>
      <c r="IM416" s="140">
        <v>0</v>
      </c>
      <c r="IN416" s="139">
        <v>0</v>
      </c>
      <c r="IO416" s="140">
        <v>0</v>
      </c>
      <c r="IP416" s="140">
        <v>0</v>
      </c>
      <c r="IQ416" s="140">
        <v>0</v>
      </c>
      <c r="IR416" s="141">
        <v>0</v>
      </c>
      <c r="IS416" s="139">
        <v>0</v>
      </c>
      <c r="IT416" s="141">
        <v>2</v>
      </c>
      <c r="IU416" s="141">
        <v>8</v>
      </c>
      <c r="IV416" s="141">
        <v>2</v>
      </c>
      <c r="IW416" s="180">
        <v>10</v>
      </c>
      <c r="IX416" s="182">
        <v>0.2</v>
      </c>
      <c r="IY416" s="182">
        <v>0</v>
      </c>
      <c r="IZ416" s="183">
        <v>0</v>
      </c>
      <c r="JA416" s="140">
        <v>0</v>
      </c>
      <c r="JB416" s="140">
        <v>0</v>
      </c>
      <c r="JC416" s="1" t="s">
        <v>426</v>
      </c>
      <c r="JD416" s="1" t="s">
        <v>427</v>
      </c>
      <c r="JE416" s="1" t="s">
        <v>427</v>
      </c>
      <c r="JF416" s="1" t="s">
        <v>427</v>
      </c>
      <c r="JG416" s="1">
        <v>0</v>
      </c>
      <c r="JH416" s="1">
        <v>0</v>
      </c>
      <c r="JI416" s="284"/>
      <c r="JM416" s="261"/>
      <c r="JN416" s="262"/>
      <c r="JO416" s="284"/>
      <c r="JP416" s="284"/>
    </row>
    <row r="417" spans="1:276" x14ac:dyDescent="0.25">
      <c r="A417" s="2">
        <f>IF(OR('Table 1'!$L$2="All Regions",'Table 1'!$L$2=" "), 1,IF('Table 1'!$L$2='DATA TEMPLATE 1617'!L417,1,0))</f>
        <v>1</v>
      </c>
      <c r="B417" s="2">
        <f>IF(OR('Table 1'!$L$3="All Disciplines",'Table 1'!$L$3=" "), 1,IF('Table 1'!$L$3='DATA TEMPLATE 1617'!M417,1,0))</f>
        <v>1</v>
      </c>
      <c r="C417" s="2">
        <f>IF(OR('Table 1'!$L$4="All Organisations",'Table 1'!$L$4=" "), 1,IF('Table 1'!$L$4='DATA TEMPLATE 1617'!N417,1,0))</f>
        <v>1</v>
      </c>
      <c r="D417" s="2">
        <f t="shared" si="15"/>
        <v>3</v>
      </c>
      <c r="E417" s="236">
        <f>IF('Table 2'!$L$2="All Diverse Led",$IZ417,IF('Table 2'!$L$2='DATA TEMPLATE 1617'!JG417,4,0))</f>
        <v>0</v>
      </c>
      <c r="F417" s="236">
        <f>IF('Table 2'!$L$2="All Diverse Led",$IZ417,IF('Table 2'!$L$2='DATA TEMPLATE 1617'!JH417,4,0))</f>
        <v>0</v>
      </c>
      <c r="G417" s="237">
        <f t="shared" si="16"/>
        <v>0</v>
      </c>
      <c r="H417" s="1" t="s">
        <v>471</v>
      </c>
      <c r="I417" s="1">
        <v>0</v>
      </c>
      <c r="J417" s="1" t="b">
        <v>0</v>
      </c>
      <c r="K417" s="284">
        <v>415</v>
      </c>
      <c r="L417" t="s">
        <v>449</v>
      </c>
      <c r="M417" t="s">
        <v>438</v>
      </c>
      <c r="N417" s="323" t="s">
        <v>459</v>
      </c>
      <c r="O417" s="76">
        <v>46144</v>
      </c>
      <c r="P417" s="76">
        <v>318877</v>
      </c>
      <c r="Q417" s="76">
        <v>170300</v>
      </c>
      <c r="R417" s="76">
        <v>40000</v>
      </c>
      <c r="S417" s="76">
        <v>0</v>
      </c>
      <c r="T417" s="76">
        <v>575321</v>
      </c>
      <c r="U417">
        <v>435684</v>
      </c>
      <c r="V417">
        <v>53450</v>
      </c>
      <c r="W417">
        <v>28745</v>
      </c>
      <c r="X417">
        <v>500</v>
      </c>
      <c r="Y417">
        <v>22600</v>
      </c>
      <c r="AB417">
        <v>28946</v>
      </c>
      <c r="AC417">
        <v>0</v>
      </c>
      <c r="AD417">
        <v>569925</v>
      </c>
      <c r="AE417" s="1">
        <v>40</v>
      </c>
      <c r="AF417" s="1">
        <v>10</v>
      </c>
      <c r="AG417" s="1">
        <v>4642</v>
      </c>
      <c r="AH417" s="1">
        <v>320</v>
      </c>
      <c r="AI417" s="1">
        <v>0</v>
      </c>
      <c r="AJ417" s="1">
        <v>0</v>
      </c>
      <c r="AK417" s="1">
        <v>0</v>
      </c>
      <c r="AL417" s="1">
        <v>0</v>
      </c>
      <c r="AM417" s="1">
        <v>3</v>
      </c>
      <c r="AN417" s="1">
        <v>2</v>
      </c>
      <c r="AO417" s="1">
        <v>0</v>
      </c>
      <c r="AP417" s="1">
        <v>500</v>
      </c>
      <c r="AQ417" s="1">
        <v>1</v>
      </c>
      <c r="AR417" s="1">
        <v>1</v>
      </c>
      <c r="AS417" s="1">
        <v>59</v>
      </c>
      <c r="AT417" s="1">
        <v>0</v>
      </c>
      <c r="AU417" s="1">
        <v>0</v>
      </c>
      <c r="AV417" s="1">
        <v>0</v>
      </c>
      <c r="AW417" s="1">
        <v>0</v>
      </c>
      <c r="AX417" s="1">
        <v>0</v>
      </c>
      <c r="AY417" s="1">
        <v>0</v>
      </c>
      <c r="AZ417" s="1">
        <v>0</v>
      </c>
      <c r="BA417" s="1">
        <v>0</v>
      </c>
      <c r="BB417" s="1">
        <v>0</v>
      </c>
      <c r="BC417" s="3">
        <v>3</v>
      </c>
      <c r="BD417" s="3">
        <v>2</v>
      </c>
      <c r="BE417" s="3">
        <v>0</v>
      </c>
      <c r="BF417" s="3">
        <v>500</v>
      </c>
      <c r="BG417" s="241">
        <v>1</v>
      </c>
      <c r="BH417" s="242">
        <v>1</v>
      </c>
      <c r="BI417" s="242">
        <v>59</v>
      </c>
      <c r="BJ417" s="243">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s="244">
        <v>0</v>
      </c>
      <c r="CJ417" s="244">
        <v>0</v>
      </c>
      <c r="CK417" s="244">
        <v>0</v>
      </c>
      <c r="CL417" s="244">
        <v>0</v>
      </c>
      <c r="CM417" s="241">
        <v>0</v>
      </c>
      <c r="CN417" s="242">
        <v>0</v>
      </c>
      <c r="CO417" s="242">
        <v>0</v>
      </c>
      <c r="CP417" s="243">
        <v>0</v>
      </c>
      <c r="CQ417" s="1">
        <v>0</v>
      </c>
      <c r="CR417" s="1">
        <v>0</v>
      </c>
      <c r="CS417" s="1">
        <v>0</v>
      </c>
      <c r="CT417" s="1">
        <v>0</v>
      </c>
      <c r="CU417" s="1">
        <v>0</v>
      </c>
      <c r="CV417" s="1">
        <v>0</v>
      </c>
      <c r="CW417" s="1">
        <v>0</v>
      </c>
      <c r="CX417" s="1">
        <v>0</v>
      </c>
      <c r="CY417" s="1">
        <v>0</v>
      </c>
      <c r="CZ417" s="1">
        <v>0</v>
      </c>
      <c r="DA417" s="1">
        <v>0</v>
      </c>
      <c r="DB417" s="1">
        <v>0</v>
      </c>
      <c r="DC417" s="1">
        <v>0</v>
      </c>
      <c r="DD417" s="1">
        <v>0</v>
      </c>
      <c r="DE417" s="1">
        <v>0</v>
      </c>
      <c r="DF417" s="1">
        <v>0</v>
      </c>
      <c r="DG417" s="1">
        <v>0</v>
      </c>
      <c r="DH417" s="1">
        <v>0</v>
      </c>
      <c r="DI417" s="1">
        <v>0</v>
      </c>
      <c r="DJ417" s="1">
        <v>0</v>
      </c>
      <c r="DK417" s="1">
        <v>0</v>
      </c>
      <c r="DL417" s="1">
        <v>0</v>
      </c>
      <c r="DM417" s="1">
        <v>0</v>
      </c>
      <c r="DN417" s="1">
        <v>0</v>
      </c>
      <c r="DO417" s="244">
        <v>0</v>
      </c>
      <c r="DP417" s="244">
        <v>0</v>
      </c>
      <c r="DQ417" s="244">
        <v>0</v>
      </c>
      <c r="DR417" s="244">
        <v>0</v>
      </c>
      <c r="DS417" s="241">
        <v>0</v>
      </c>
      <c r="DT417" s="242">
        <v>0</v>
      </c>
      <c r="DU417" s="242">
        <v>0</v>
      </c>
      <c r="DV417" s="243">
        <v>0</v>
      </c>
      <c r="DW417">
        <v>1</v>
      </c>
      <c r="DX417">
        <v>10</v>
      </c>
      <c r="DY417">
        <v>6000</v>
      </c>
      <c r="DZ417">
        <v>4500</v>
      </c>
      <c r="EA417">
        <v>0</v>
      </c>
      <c r="EB417">
        <v>0</v>
      </c>
      <c r="EC417">
        <v>0</v>
      </c>
      <c r="ED417">
        <v>0</v>
      </c>
      <c r="EE417">
        <v>1</v>
      </c>
      <c r="EF417">
        <v>2</v>
      </c>
      <c r="EG417">
        <v>0</v>
      </c>
      <c r="EH417">
        <v>500</v>
      </c>
      <c r="EI417">
        <v>0</v>
      </c>
      <c r="EJ417">
        <v>0</v>
      </c>
      <c r="EK417">
        <v>0</v>
      </c>
      <c r="EL417">
        <v>0</v>
      </c>
      <c r="EM417">
        <v>0</v>
      </c>
      <c r="EN417">
        <v>0</v>
      </c>
      <c r="EO417">
        <v>0</v>
      </c>
      <c r="EP417">
        <v>0</v>
      </c>
      <c r="EQ417">
        <v>0</v>
      </c>
      <c r="ER417">
        <v>0</v>
      </c>
      <c r="ES417">
        <v>0</v>
      </c>
      <c r="ET417">
        <v>0</v>
      </c>
      <c r="EU417" s="244">
        <v>1</v>
      </c>
      <c r="EV417" s="244">
        <v>2</v>
      </c>
      <c r="EW417" s="244">
        <v>0</v>
      </c>
      <c r="EX417" s="244">
        <v>500</v>
      </c>
      <c r="EY417" s="241">
        <v>0</v>
      </c>
      <c r="EZ417" s="242">
        <v>0</v>
      </c>
      <c r="FA417" s="242">
        <v>0</v>
      </c>
      <c r="FB417" s="243">
        <v>0</v>
      </c>
      <c r="FC417">
        <v>0</v>
      </c>
      <c r="FD417">
        <v>0</v>
      </c>
      <c r="FE417">
        <v>0</v>
      </c>
      <c r="FF417">
        <v>2</v>
      </c>
      <c r="FG417">
        <v>0</v>
      </c>
      <c r="FH417" s="250">
        <v>9300000</v>
      </c>
      <c r="FI417">
        <v>0</v>
      </c>
      <c r="FJ417">
        <v>0</v>
      </c>
      <c r="FK417">
        <v>0</v>
      </c>
      <c r="FL417">
        <v>0</v>
      </c>
      <c r="FM417">
        <v>0</v>
      </c>
      <c r="FN417">
        <v>0</v>
      </c>
      <c r="FO417">
        <v>0</v>
      </c>
      <c r="FP417">
        <v>4</v>
      </c>
      <c r="FQ417">
        <v>0</v>
      </c>
      <c r="FR417" t="s">
        <v>732</v>
      </c>
      <c r="FS417">
        <v>0</v>
      </c>
      <c r="FT417">
        <v>0</v>
      </c>
      <c r="FU417">
        <v>0</v>
      </c>
      <c r="FV417">
        <v>0</v>
      </c>
      <c r="FW417">
        <v>1</v>
      </c>
      <c r="FX417">
        <v>12000</v>
      </c>
      <c r="FY417">
        <v>0</v>
      </c>
      <c r="FZ417">
        <v>0</v>
      </c>
      <c r="GA417">
        <v>0</v>
      </c>
      <c r="GB417">
        <v>0</v>
      </c>
      <c r="GC417">
        <v>0</v>
      </c>
      <c r="GD417">
        <v>0</v>
      </c>
      <c r="GE417">
        <v>0</v>
      </c>
      <c r="GF417">
        <v>0</v>
      </c>
      <c r="GG417">
        <v>0</v>
      </c>
      <c r="GH417">
        <v>0</v>
      </c>
      <c r="GI417">
        <v>0</v>
      </c>
      <c r="GJ417">
        <v>0</v>
      </c>
      <c r="GK417">
        <v>0</v>
      </c>
      <c r="GL417">
        <v>0</v>
      </c>
      <c r="GM417">
        <v>1</v>
      </c>
      <c r="GN417">
        <v>100</v>
      </c>
      <c r="GO417">
        <v>4</v>
      </c>
      <c r="GP417">
        <v>100</v>
      </c>
      <c r="GQ417">
        <v>0</v>
      </c>
      <c r="GR417">
        <v>0</v>
      </c>
      <c r="GS417">
        <v>0</v>
      </c>
      <c r="GT417">
        <v>0</v>
      </c>
      <c r="GU417">
        <v>0</v>
      </c>
      <c r="GV417">
        <v>0</v>
      </c>
      <c r="GW417">
        <v>0</v>
      </c>
      <c r="GX417">
        <v>0</v>
      </c>
      <c r="GY417">
        <v>0</v>
      </c>
      <c r="GZ417">
        <v>0</v>
      </c>
      <c r="HA417">
        <v>0</v>
      </c>
      <c r="HB417">
        <v>0</v>
      </c>
      <c r="HC417">
        <v>0</v>
      </c>
      <c r="HD417">
        <v>0</v>
      </c>
      <c r="HE417">
        <v>0</v>
      </c>
      <c r="HF417">
        <v>0</v>
      </c>
      <c r="HG417">
        <v>0</v>
      </c>
      <c r="HH417">
        <v>0</v>
      </c>
      <c r="HI417">
        <v>0</v>
      </c>
      <c r="HJ417">
        <v>0</v>
      </c>
      <c r="HK417">
        <v>0</v>
      </c>
      <c r="HL417">
        <v>2</v>
      </c>
      <c r="HM417">
        <v>4</v>
      </c>
      <c r="HN417">
        <v>0</v>
      </c>
      <c r="HO417">
        <v>0</v>
      </c>
      <c r="HP417">
        <v>0</v>
      </c>
      <c r="HQ417" s="139">
        <v>1</v>
      </c>
      <c r="HR417" s="140">
        <v>1</v>
      </c>
      <c r="HS417" s="140">
        <v>0</v>
      </c>
      <c r="HT417" s="140">
        <v>0</v>
      </c>
      <c r="HU417" s="140">
        <v>0</v>
      </c>
      <c r="HV417" s="139">
        <v>0</v>
      </c>
      <c r="HW417" s="140">
        <v>0</v>
      </c>
      <c r="HX417" s="140">
        <v>0</v>
      </c>
      <c r="HY417" s="140">
        <v>0</v>
      </c>
      <c r="HZ417" s="140">
        <v>0</v>
      </c>
      <c r="IA417" s="139">
        <v>0</v>
      </c>
      <c r="IB417" s="140">
        <v>0</v>
      </c>
      <c r="IC417" s="140">
        <v>0</v>
      </c>
      <c r="ID417" s="140">
        <v>0</v>
      </c>
      <c r="IE417" s="140">
        <v>0</v>
      </c>
      <c r="IF417" s="139">
        <v>3</v>
      </c>
      <c r="IG417" s="140">
        <v>5</v>
      </c>
      <c r="IH417" s="140">
        <v>0</v>
      </c>
      <c r="II417" s="140">
        <v>0</v>
      </c>
      <c r="IJ417" s="140">
        <v>0</v>
      </c>
      <c r="IK417" s="140">
        <v>0</v>
      </c>
      <c r="IL417" s="140">
        <v>0</v>
      </c>
      <c r="IM417" s="140">
        <v>0</v>
      </c>
      <c r="IN417" s="139">
        <v>0</v>
      </c>
      <c r="IO417" s="140">
        <v>0</v>
      </c>
      <c r="IP417" s="140">
        <v>0</v>
      </c>
      <c r="IQ417" s="140">
        <v>0</v>
      </c>
      <c r="IR417" s="141">
        <v>0</v>
      </c>
      <c r="IS417" s="139">
        <v>0</v>
      </c>
      <c r="IT417" s="141">
        <v>1</v>
      </c>
      <c r="IU417" s="141">
        <v>6</v>
      </c>
      <c r="IV417" s="141">
        <v>2</v>
      </c>
      <c r="IW417" s="180">
        <v>8</v>
      </c>
      <c r="IX417" s="182">
        <v>0.125</v>
      </c>
      <c r="IY417" s="182">
        <v>0</v>
      </c>
      <c r="IZ417" s="183">
        <v>0</v>
      </c>
      <c r="JA417" s="140">
        <v>0</v>
      </c>
      <c r="JB417" s="140">
        <v>0</v>
      </c>
      <c r="JC417" s="1" t="s">
        <v>427</v>
      </c>
      <c r="JD417" s="1" t="s">
        <v>427</v>
      </c>
      <c r="JE417" s="1" t="s">
        <v>427</v>
      </c>
      <c r="JF417" s="1" t="s">
        <v>427</v>
      </c>
      <c r="JG417" s="1">
        <v>0</v>
      </c>
      <c r="JH417" s="1">
        <v>0</v>
      </c>
      <c r="JI417" s="284"/>
      <c r="JM417" s="261"/>
      <c r="JN417" s="262"/>
      <c r="JO417" s="284"/>
      <c r="JP417" s="284"/>
    </row>
    <row r="418" spans="1:276" x14ac:dyDescent="0.25">
      <c r="A418" s="2">
        <f>IF(OR('Table 1'!$L$2="All Regions",'Table 1'!$L$2=" "), 1,IF('Table 1'!$L$2='DATA TEMPLATE 1617'!L418,1,0))</f>
        <v>1</v>
      </c>
      <c r="B418" s="2">
        <f>IF(OR('Table 1'!$L$3="All Disciplines",'Table 1'!$L$3=" "), 1,IF('Table 1'!$L$3='DATA TEMPLATE 1617'!M418,1,0))</f>
        <v>1</v>
      </c>
      <c r="C418" s="2">
        <f>IF(OR('Table 1'!$L$4="All Organisations",'Table 1'!$L$4=" "), 1,IF('Table 1'!$L$4='DATA TEMPLATE 1617'!N418,1,0))</f>
        <v>1</v>
      </c>
      <c r="D418" s="2">
        <f t="shared" si="15"/>
        <v>3</v>
      </c>
      <c r="E418" s="236">
        <f>IF('Table 2'!$L$2="All Diverse Led",$IZ418,IF('Table 2'!$L$2='DATA TEMPLATE 1617'!JG418,4,0))</f>
        <v>0</v>
      </c>
      <c r="F418" s="236">
        <f>IF('Table 2'!$L$2="All Diverse Led",$IZ418,IF('Table 2'!$L$2='DATA TEMPLATE 1617'!JH418,4,0))</f>
        <v>0</v>
      </c>
      <c r="G418" s="237">
        <f t="shared" si="16"/>
        <v>0</v>
      </c>
      <c r="H418" s="1" t="s">
        <v>471</v>
      </c>
      <c r="I418" s="1">
        <v>0</v>
      </c>
      <c r="J418" s="1" t="b">
        <v>0</v>
      </c>
      <c r="K418" s="284">
        <v>416</v>
      </c>
      <c r="L418" t="s">
        <v>449</v>
      </c>
      <c r="M418" t="s">
        <v>437</v>
      </c>
      <c r="N418" s="323" t="s">
        <v>459</v>
      </c>
      <c r="O418" s="76">
        <v>38430</v>
      </c>
      <c r="P418" s="76">
        <v>56542</v>
      </c>
      <c r="Q418" s="76">
        <v>209800</v>
      </c>
      <c r="R418" s="76">
        <v>0</v>
      </c>
      <c r="S418" s="76">
        <v>0</v>
      </c>
      <c r="T418" s="76">
        <v>304772</v>
      </c>
      <c r="U418">
        <v>223000</v>
      </c>
      <c r="V418">
        <v>0</v>
      </c>
      <c r="W418">
        <v>0</v>
      </c>
      <c r="X418">
        <v>0</v>
      </c>
      <c r="Y418">
        <v>8000</v>
      </c>
      <c r="AB418">
        <v>108000</v>
      </c>
      <c r="AC418">
        <v>0</v>
      </c>
      <c r="AD418">
        <v>339000</v>
      </c>
      <c r="AE418" s="1">
        <v>48</v>
      </c>
      <c r="AF418" s="1">
        <v>7</v>
      </c>
      <c r="AG418" s="1">
        <v>260</v>
      </c>
      <c r="AH418" s="1">
        <v>0</v>
      </c>
      <c r="AI418" s="1">
        <v>0</v>
      </c>
      <c r="AJ418" s="1">
        <v>0</v>
      </c>
      <c r="AK418" s="1">
        <v>0</v>
      </c>
      <c r="AL418" s="1">
        <v>0</v>
      </c>
      <c r="AM418" s="1">
        <v>0</v>
      </c>
      <c r="AN418" s="1">
        <v>0</v>
      </c>
      <c r="AO418" s="1">
        <v>0</v>
      </c>
      <c r="AP418" s="1">
        <v>0</v>
      </c>
      <c r="AQ418" s="1">
        <v>0</v>
      </c>
      <c r="AR418" s="1">
        <v>0</v>
      </c>
      <c r="AS418" s="1">
        <v>0</v>
      </c>
      <c r="AT418" s="1">
        <v>0</v>
      </c>
      <c r="AU418" s="1">
        <v>0</v>
      </c>
      <c r="AV418" s="1">
        <v>0</v>
      </c>
      <c r="AW418" s="1">
        <v>0</v>
      </c>
      <c r="AX418" s="1">
        <v>0</v>
      </c>
      <c r="AY418" s="1">
        <v>0</v>
      </c>
      <c r="AZ418" s="1">
        <v>0</v>
      </c>
      <c r="BA418" s="1">
        <v>0</v>
      </c>
      <c r="BB418" s="1">
        <v>0</v>
      </c>
      <c r="BC418" s="3">
        <v>0</v>
      </c>
      <c r="BD418" s="3">
        <v>0</v>
      </c>
      <c r="BE418" s="3">
        <v>0</v>
      </c>
      <c r="BF418" s="3">
        <v>0</v>
      </c>
      <c r="BG418" s="241">
        <v>0</v>
      </c>
      <c r="BH418" s="242">
        <v>0</v>
      </c>
      <c r="BI418" s="242">
        <v>0</v>
      </c>
      <c r="BJ418" s="243">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s="244">
        <v>0</v>
      </c>
      <c r="CJ418" s="244">
        <v>0</v>
      </c>
      <c r="CK418" s="244">
        <v>0</v>
      </c>
      <c r="CL418" s="244">
        <v>0</v>
      </c>
      <c r="CM418" s="241">
        <v>0</v>
      </c>
      <c r="CN418" s="242">
        <v>0</v>
      </c>
      <c r="CO418" s="242">
        <v>0</v>
      </c>
      <c r="CP418" s="243">
        <v>0</v>
      </c>
      <c r="CQ418" s="1">
        <v>0</v>
      </c>
      <c r="CR418" s="1">
        <v>0</v>
      </c>
      <c r="CS418" s="1">
        <v>0</v>
      </c>
      <c r="CT418" s="1">
        <v>0</v>
      </c>
      <c r="CU418" s="1">
        <v>0</v>
      </c>
      <c r="CV418" s="1">
        <v>0</v>
      </c>
      <c r="CW418" s="1">
        <v>0</v>
      </c>
      <c r="CX418" s="1">
        <v>0</v>
      </c>
      <c r="CY418" s="1">
        <v>0</v>
      </c>
      <c r="CZ418" s="1">
        <v>0</v>
      </c>
      <c r="DA418" s="1">
        <v>0</v>
      </c>
      <c r="DB418" s="1">
        <v>0</v>
      </c>
      <c r="DC418" s="1">
        <v>0</v>
      </c>
      <c r="DD418" s="1">
        <v>0</v>
      </c>
      <c r="DE418" s="1">
        <v>0</v>
      </c>
      <c r="DF418" s="1">
        <v>0</v>
      </c>
      <c r="DG418" s="1">
        <v>0</v>
      </c>
      <c r="DH418" s="1">
        <v>0</v>
      </c>
      <c r="DI418" s="1">
        <v>0</v>
      </c>
      <c r="DJ418" s="1">
        <v>0</v>
      </c>
      <c r="DK418" s="1">
        <v>0</v>
      </c>
      <c r="DL418" s="1">
        <v>0</v>
      </c>
      <c r="DM418" s="1">
        <v>0</v>
      </c>
      <c r="DN418" s="1">
        <v>0</v>
      </c>
      <c r="DO418" s="244">
        <v>0</v>
      </c>
      <c r="DP418" s="244">
        <v>0</v>
      </c>
      <c r="DQ418" s="244">
        <v>0</v>
      </c>
      <c r="DR418" s="244">
        <v>0</v>
      </c>
      <c r="DS418" s="241">
        <v>0</v>
      </c>
      <c r="DT418" s="242">
        <v>0</v>
      </c>
      <c r="DU418" s="242">
        <v>0</v>
      </c>
      <c r="DV418" s="243">
        <v>0</v>
      </c>
      <c r="DW418">
        <v>1</v>
      </c>
      <c r="DX418">
        <v>7</v>
      </c>
      <c r="DY418">
        <v>453</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s="244">
        <v>0</v>
      </c>
      <c r="EV418" s="244">
        <v>0</v>
      </c>
      <c r="EW418" s="244">
        <v>0</v>
      </c>
      <c r="EX418" s="244">
        <v>0</v>
      </c>
      <c r="EY418" s="241">
        <v>0</v>
      </c>
      <c r="EZ418" s="242">
        <v>0</v>
      </c>
      <c r="FA418" s="242">
        <v>0</v>
      </c>
      <c r="FB418" s="243">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7</v>
      </c>
      <c r="GN418">
        <v>1200</v>
      </c>
      <c r="GO418">
        <v>0</v>
      </c>
      <c r="GP418">
        <v>0</v>
      </c>
      <c r="GQ418">
        <v>0</v>
      </c>
      <c r="GR418">
        <v>0</v>
      </c>
      <c r="GS418">
        <v>700</v>
      </c>
      <c r="GT418">
        <v>700</v>
      </c>
      <c r="GU418">
        <v>0</v>
      </c>
      <c r="GV418">
        <v>0</v>
      </c>
      <c r="GW418">
        <v>0</v>
      </c>
      <c r="GX418">
        <v>0</v>
      </c>
      <c r="GY418">
        <v>0</v>
      </c>
      <c r="GZ418">
        <v>0</v>
      </c>
      <c r="HA418">
        <v>0</v>
      </c>
      <c r="HB418">
        <v>0</v>
      </c>
      <c r="HC418">
        <v>0</v>
      </c>
      <c r="HD418">
        <v>0</v>
      </c>
      <c r="HE418">
        <v>0</v>
      </c>
      <c r="HF418">
        <v>0</v>
      </c>
      <c r="HG418">
        <v>0</v>
      </c>
      <c r="HH418">
        <v>0</v>
      </c>
      <c r="HI418">
        <v>0</v>
      </c>
      <c r="HJ418">
        <v>0</v>
      </c>
      <c r="HK418">
        <v>0</v>
      </c>
      <c r="HL418">
        <v>5</v>
      </c>
      <c r="HM418">
        <v>3</v>
      </c>
      <c r="HN418">
        <v>0</v>
      </c>
      <c r="HO418">
        <v>0</v>
      </c>
      <c r="HP418">
        <v>0</v>
      </c>
      <c r="HQ418" s="139">
        <v>0</v>
      </c>
      <c r="HR418" s="140">
        <v>0</v>
      </c>
      <c r="HS418" s="140">
        <v>0</v>
      </c>
      <c r="HT418" s="140">
        <v>0</v>
      </c>
      <c r="HU418" s="140">
        <v>0</v>
      </c>
      <c r="HV418" s="139">
        <v>0</v>
      </c>
      <c r="HW418" s="140">
        <v>0</v>
      </c>
      <c r="HX418" s="140">
        <v>0</v>
      </c>
      <c r="HY418" s="140">
        <v>0</v>
      </c>
      <c r="HZ418" s="140">
        <v>0</v>
      </c>
      <c r="IA418" s="139">
        <v>2</v>
      </c>
      <c r="IB418" s="140">
        <v>1</v>
      </c>
      <c r="IC418" s="140">
        <v>0</v>
      </c>
      <c r="ID418" s="140">
        <v>0</v>
      </c>
      <c r="IE418" s="140">
        <v>0</v>
      </c>
      <c r="IF418" s="139">
        <v>7</v>
      </c>
      <c r="IG418" s="140">
        <v>4</v>
      </c>
      <c r="IH418" s="140">
        <v>0</v>
      </c>
      <c r="II418" s="140">
        <v>0</v>
      </c>
      <c r="IJ418" s="140">
        <v>0</v>
      </c>
      <c r="IK418" s="140">
        <v>0</v>
      </c>
      <c r="IL418" s="140">
        <v>0</v>
      </c>
      <c r="IM418" s="140">
        <v>0</v>
      </c>
      <c r="IN418" s="139">
        <v>0</v>
      </c>
      <c r="IO418" s="140">
        <v>0</v>
      </c>
      <c r="IP418" s="140">
        <v>0</v>
      </c>
      <c r="IQ418" s="140">
        <v>0</v>
      </c>
      <c r="IR418" s="141">
        <v>0</v>
      </c>
      <c r="IS418" s="139">
        <v>0</v>
      </c>
      <c r="IT418" s="141">
        <v>2</v>
      </c>
      <c r="IU418" s="141">
        <v>8</v>
      </c>
      <c r="IV418" s="141">
        <v>3</v>
      </c>
      <c r="IW418" s="180">
        <v>11</v>
      </c>
      <c r="IX418" s="182">
        <v>0.18181818181818182</v>
      </c>
      <c r="IY418" s="182">
        <v>0</v>
      </c>
      <c r="IZ418" s="183">
        <v>0</v>
      </c>
      <c r="JA418" s="140">
        <v>0</v>
      </c>
      <c r="JB418" s="140">
        <v>0</v>
      </c>
      <c r="JC418" s="1" t="s">
        <v>427</v>
      </c>
      <c r="JD418" s="1" t="s">
        <v>427</v>
      </c>
      <c r="JE418" s="1" t="s">
        <v>427</v>
      </c>
      <c r="JF418" s="1" t="s">
        <v>427</v>
      </c>
      <c r="JG418" s="1">
        <v>0</v>
      </c>
      <c r="JH418" s="1">
        <v>0</v>
      </c>
      <c r="JI418" s="284"/>
      <c r="JM418" s="261"/>
      <c r="JN418" s="262"/>
      <c r="JO418" s="284"/>
      <c r="JP418" s="284"/>
    </row>
    <row r="419" spans="1:276" x14ac:dyDescent="0.25">
      <c r="A419" s="2">
        <f>IF(OR('Table 1'!$L$2="All Regions",'Table 1'!$L$2=" "), 1,IF('Table 1'!$L$2='DATA TEMPLATE 1617'!L419,1,0))</f>
        <v>1</v>
      </c>
      <c r="B419" s="2">
        <f>IF(OR('Table 1'!$L$3="All Disciplines",'Table 1'!$L$3=" "), 1,IF('Table 1'!$L$3='DATA TEMPLATE 1617'!M419,1,0))</f>
        <v>1</v>
      </c>
      <c r="C419" s="2">
        <f>IF(OR('Table 1'!$L$4="All Organisations",'Table 1'!$L$4=" "), 1,IF('Table 1'!$L$4='DATA TEMPLATE 1617'!N419,1,0))</f>
        <v>1</v>
      </c>
      <c r="D419" s="2">
        <f t="shared" si="15"/>
        <v>3</v>
      </c>
      <c r="E419" s="236">
        <f>IF('Table 2'!$L$2="All Diverse Led",$IZ419,IF('Table 2'!$L$2='DATA TEMPLATE 1617'!JG419,4,0))</f>
        <v>0</v>
      </c>
      <c r="F419" s="236">
        <f>IF('Table 2'!$L$2="All Diverse Led",$IZ419,IF('Table 2'!$L$2='DATA TEMPLATE 1617'!JH419,4,0))</f>
        <v>0</v>
      </c>
      <c r="G419" s="237">
        <f t="shared" si="16"/>
        <v>0</v>
      </c>
      <c r="H419" s="1" t="s">
        <v>471</v>
      </c>
      <c r="I419" s="1">
        <v>0</v>
      </c>
      <c r="J419" s="1" t="b">
        <v>0</v>
      </c>
      <c r="K419" s="284">
        <v>417</v>
      </c>
      <c r="L419" t="s">
        <v>449</v>
      </c>
      <c r="M419" t="s">
        <v>440</v>
      </c>
      <c r="N419" s="323" t="s">
        <v>458</v>
      </c>
      <c r="O419" s="76">
        <v>39643</v>
      </c>
      <c r="P419" s="76">
        <v>60406</v>
      </c>
      <c r="Q419" s="76">
        <v>94549</v>
      </c>
      <c r="R419" s="76">
        <v>9120</v>
      </c>
      <c r="S419" s="76">
        <v>0</v>
      </c>
      <c r="T419" s="76">
        <v>203718</v>
      </c>
      <c r="U419">
        <v>129860</v>
      </c>
      <c r="V419">
        <v>676</v>
      </c>
      <c r="W419">
        <v>0</v>
      </c>
      <c r="X419">
        <v>0</v>
      </c>
      <c r="Y419">
        <v>1153</v>
      </c>
      <c r="AB419">
        <v>104809</v>
      </c>
      <c r="AC419">
        <v>0</v>
      </c>
      <c r="AD419">
        <v>236498</v>
      </c>
      <c r="AE419" s="1">
        <v>3</v>
      </c>
      <c r="AF419" s="1">
        <v>3</v>
      </c>
      <c r="AG419" s="1">
        <v>360</v>
      </c>
      <c r="AH419" s="1">
        <v>400</v>
      </c>
      <c r="AI419" s="1">
        <v>0</v>
      </c>
      <c r="AJ419" s="1">
        <v>0</v>
      </c>
      <c r="AK419" s="1">
        <v>0</v>
      </c>
      <c r="AL419" s="1">
        <v>0</v>
      </c>
      <c r="AM419" s="1">
        <v>0</v>
      </c>
      <c r="AN419" s="1">
        <v>0</v>
      </c>
      <c r="AO419" s="1">
        <v>0</v>
      </c>
      <c r="AP419" s="1">
        <v>0</v>
      </c>
      <c r="AQ419" s="1">
        <v>0</v>
      </c>
      <c r="AR419" s="1">
        <v>0</v>
      </c>
      <c r="AS419" s="1">
        <v>0</v>
      </c>
      <c r="AT419" s="1">
        <v>0</v>
      </c>
      <c r="AU419" s="1">
        <v>0</v>
      </c>
      <c r="AV419" s="1">
        <v>0</v>
      </c>
      <c r="AW419" s="1">
        <v>0</v>
      </c>
      <c r="AX419" s="1">
        <v>0</v>
      </c>
      <c r="AY419" s="1">
        <v>0</v>
      </c>
      <c r="AZ419" s="1">
        <v>0</v>
      </c>
      <c r="BA419" s="1">
        <v>0</v>
      </c>
      <c r="BB419" s="1">
        <v>0</v>
      </c>
      <c r="BC419" s="3">
        <v>0</v>
      </c>
      <c r="BD419" s="3">
        <v>0</v>
      </c>
      <c r="BE419" s="3">
        <v>0</v>
      </c>
      <c r="BF419" s="3">
        <v>0</v>
      </c>
      <c r="BG419" s="241">
        <v>0</v>
      </c>
      <c r="BH419" s="242">
        <v>0</v>
      </c>
      <c r="BI419" s="242">
        <v>0</v>
      </c>
      <c r="BJ419" s="243">
        <v>0</v>
      </c>
      <c r="BK419">
        <v>15</v>
      </c>
      <c r="BL419">
        <v>200</v>
      </c>
      <c r="BM419">
        <v>3000</v>
      </c>
      <c r="BN419">
        <v>4000</v>
      </c>
      <c r="BO419">
        <v>0</v>
      </c>
      <c r="BP419">
        <v>0</v>
      </c>
      <c r="BQ419">
        <v>0</v>
      </c>
      <c r="BR419">
        <v>0</v>
      </c>
      <c r="BS419">
        <v>0</v>
      </c>
      <c r="BT419">
        <v>0</v>
      </c>
      <c r="BU419">
        <v>0</v>
      </c>
      <c r="BV419">
        <v>0</v>
      </c>
      <c r="BW419">
        <v>2</v>
      </c>
      <c r="BX419">
        <v>60</v>
      </c>
      <c r="BY419">
        <v>1300</v>
      </c>
      <c r="BZ419">
        <v>1500</v>
      </c>
      <c r="CA419">
        <v>0</v>
      </c>
      <c r="CB419">
        <v>0</v>
      </c>
      <c r="CC419">
        <v>0</v>
      </c>
      <c r="CD419">
        <v>0</v>
      </c>
      <c r="CE419">
        <v>0</v>
      </c>
      <c r="CF419">
        <v>0</v>
      </c>
      <c r="CG419">
        <v>0</v>
      </c>
      <c r="CH419">
        <v>0</v>
      </c>
      <c r="CI419" s="244">
        <v>0</v>
      </c>
      <c r="CJ419" s="244">
        <v>0</v>
      </c>
      <c r="CK419" s="244">
        <v>0</v>
      </c>
      <c r="CL419" s="244">
        <v>0</v>
      </c>
      <c r="CM419" s="241">
        <v>2</v>
      </c>
      <c r="CN419" s="242">
        <v>60</v>
      </c>
      <c r="CO419" s="242">
        <v>1300</v>
      </c>
      <c r="CP419" s="243">
        <v>1500</v>
      </c>
      <c r="CQ419" s="1">
        <v>4</v>
      </c>
      <c r="CR419" s="1">
        <v>4</v>
      </c>
      <c r="CS419" s="1">
        <v>200</v>
      </c>
      <c r="CT419" s="1">
        <v>250</v>
      </c>
      <c r="CU419" s="1">
        <v>0</v>
      </c>
      <c r="CV419" s="1">
        <v>0</v>
      </c>
      <c r="CW419" s="1">
        <v>0</v>
      </c>
      <c r="CX419" s="1">
        <v>0</v>
      </c>
      <c r="CY419" s="1">
        <v>0</v>
      </c>
      <c r="CZ419" s="1">
        <v>0</v>
      </c>
      <c r="DA419" s="1">
        <v>0</v>
      </c>
      <c r="DB419" s="1">
        <v>0</v>
      </c>
      <c r="DC419" s="1">
        <v>0</v>
      </c>
      <c r="DD419" s="1">
        <v>0</v>
      </c>
      <c r="DE419" s="1">
        <v>0</v>
      </c>
      <c r="DF419" s="1">
        <v>0</v>
      </c>
      <c r="DG419" s="1">
        <v>0</v>
      </c>
      <c r="DH419" s="1">
        <v>0</v>
      </c>
      <c r="DI419" s="1">
        <v>0</v>
      </c>
      <c r="DJ419" s="1">
        <v>0</v>
      </c>
      <c r="DK419" s="1">
        <v>0</v>
      </c>
      <c r="DL419" s="1">
        <v>0</v>
      </c>
      <c r="DM419" s="1">
        <v>0</v>
      </c>
      <c r="DN419" s="1">
        <v>0</v>
      </c>
      <c r="DO419" s="244">
        <v>0</v>
      </c>
      <c r="DP419" s="244">
        <v>0</v>
      </c>
      <c r="DQ419" s="244">
        <v>0</v>
      </c>
      <c r="DR419" s="244">
        <v>0</v>
      </c>
      <c r="DS419" s="241">
        <v>0</v>
      </c>
      <c r="DT419" s="242">
        <v>0</v>
      </c>
      <c r="DU419" s="242">
        <v>0</v>
      </c>
      <c r="DV419" s="243">
        <v>0</v>
      </c>
      <c r="DW419">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s="244">
        <v>0</v>
      </c>
      <c r="EV419" s="244">
        <v>0</v>
      </c>
      <c r="EW419" s="244">
        <v>0</v>
      </c>
      <c r="EX419" s="244">
        <v>0</v>
      </c>
      <c r="EY419" s="241">
        <v>0</v>
      </c>
      <c r="EZ419" s="242">
        <v>0</v>
      </c>
      <c r="FA419" s="242">
        <v>0</v>
      </c>
      <c r="FB419" s="243">
        <v>0</v>
      </c>
      <c r="FC419">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1</v>
      </c>
      <c r="FX419">
        <v>300</v>
      </c>
      <c r="FY419">
        <v>0</v>
      </c>
      <c r="FZ419">
        <v>300</v>
      </c>
      <c r="GA419">
        <v>300</v>
      </c>
      <c r="GB419">
        <v>300</v>
      </c>
      <c r="GC419">
        <v>0</v>
      </c>
      <c r="GD419">
        <v>0</v>
      </c>
      <c r="GE419">
        <v>0</v>
      </c>
      <c r="GF419">
        <v>0</v>
      </c>
      <c r="GG419">
        <v>0</v>
      </c>
      <c r="GH419">
        <v>0</v>
      </c>
      <c r="GI419">
        <v>0</v>
      </c>
      <c r="GJ419">
        <v>0</v>
      </c>
      <c r="GK419">
        <v>0</v>
      </c>
      <c r="GL419">
        <v>0</v>
      </c>
      <c r="GM419">
        <v>4</v>
      </c>
      <c r="GN419">
        <v>0</v>
      </c>
      <c r="GO419">
        <v>4</v>
      </c>
      <c r="GP419">
        <v>4</v>
      </c>
      <c r="GQ419">
        <v>1</v>
      </c>
      <c r="GR419">
        <v>200</v>
      </c>
      <c r="GS419">
        <v>0</v>
      </c>
      <c r="GT419">
        <v>0</v>
      </c>
      <c r="GU419">
        <v>0</v>
      </c>
      <c r="GV419">
        <v>0</v>
      </c>
      <c r="GW419">
        <v>1</v>
      </c>
      <c r="GX419">
        <v>20</v>
      </c>
      <c r="GY419">
        <v>5</v>
      </c>
      <c r="GZ419">
        <v>80</v>
      </c>
      <c r="HA419">
        <v>0</v>
      </c>
      <c r="HB419">
        <v>0</v>
      </c>
      <c r="HC419">
        <v>0</v>
      </c>
      <c r="HD419">
        <v>0</v>
      </c>
      <c r="HE419">
        <v>0</v>
      </c>
      <c r="HF419">
        <v>0</v>
      </c>
      <c r="HG419">
        <v>0</v>
      </c>
      <c r="HH419">
        <v>0</v>
      </c>
      <c r="HI419">
        <v>0</v>
      </c>
      <c r="HJ419">
        <v>0</v>
      </c>
      <c r="HK419">
        <v>0</v>
      </c>
      <c r="HL419">
        <v>3</v>
      </c>
      <c r="HM419">
        <v>2</v>
      </c>
      <c r="HN419">
        <v>0</v>
      </c>
      <c r="HO419">
        <v>0</v>
      </c>
      <c r="HP419">
        <v>0</v>
      </c>
      <c r="HQ419" s="139">
        <v>1</v>
      </c>
      <c r="HR419" s="140">
        <v>0</v>
      </c>
      <c r="HS419" s="140">
        <v>0</v>
      </c>
      <c r="HT419" s="140">
        <v>0</v>
      </c>
      <c r="HU419" s="140">
        <v>0</v>
      </c>
      <c r="HV419" s="139">
        <v>0</v>
      </c>
      <c r="HW419" s="140">
        <v>0</v>
      </c>
      <c r="HX419" s="140">
        <v>0</v>
      </c>
      <c r="HY419" s="140">
        <v>0</v>
      </c>
      <c r="HZ419" s="140">
        <v>0</v>
      </c>
      <c r="IA419" s="139">
        <v>0</v>
      </c>
      <c r="IB419" s="140">
        <v>0</v>
      </c>
      <c r="IC419" s="140">
        <v>0</v>
      </c>
      <c r="ID419" s="140">
        <v>0</v>
      </c>
      <c r="IE419" s="140">
        <v>0</v>
      </c>
      <c r="IF419" s="139">
        <v>4</v>
      </c>
      <c r="IG419" s="140">
        <v>2</v>
      </c>
      <c r="IH419" s="140">
        <v>0</v>
      </c>
      <c r="II419" s="140">
        <v>0</v>
      </c>
      <c r="IJ419" s="140">
        <v>0</v>
      </c>
      <c r="IK419" s="140">
        <v>0</v>
      </c>
      <c r="IL419" s="140">
        <v>0</v>
      </c>
      <c r="IM419" s="140">
        <v>0</v>
      </c>
      <c r="IN419" s="139">
        <v>0</v>
      </c>
      <c r="IO419" s="140">
        <v>0</v>
      </c>
      <c r="IP419" s="140">
        <v>0</v>
      </c>
      <c r="IQ419" s="140">
        <v>0</v>
      </c>
      <c r="IR419" s="141">
        <v>0</v>
      </c>
      <c r="IS419" s="139">
        <v>0</v>
      </c>
      <c r="IT419" s="141">
        <v>1</v>
      </c>
      <c r="IU419" s="141">
        <v>5</v>
      </c>
      <c r="IV419" s="141">
        <v>1</v>
      </c>
      <c r="IW419" s="180">
        <v>6</v>
      </c>
      <c r="IX419" s="182">
        <v>0.16666666666666666</v>
      </c>
      <c r="IY419" s="182">
        <v>0</v>
      </c>
      <c r="IZ419" s="183">
        <v>0</v>
      </c>
      <c r="JA419" s="140">
        <v>0</v>
      </c>
      <c r="JB419" s="140">
        <v>0</v>
      </c>
      <c r="JC419" s="1" t="s">
        <v>427</v>
      </c>
      <c r="JD419" s="1" t="s">
        <v>427</v>
      </c>
      <c r="JE419" s="1" t="s">
        <v>427</v>
      </c>
      <c r="JF419" s="1" t="s">
        <v>427</v>
      </c>
      <c r="JG419" s="1">
        <v>0</v>
      </c>
      <c r="JH419" s="1">
        <v>0</v>
      </c>
      <c r="JI419" s="284"/>
      <c r="JM419" s="261"/>
      <c r="JN419" s="262"/>
      <c r="JO419" s="284"/>
      <c r="JP419" s="284"/>
    </row>
    <row r="420" spans="1:276" x14ac:dyDescent="0.25">
      <c r="A420" s="2">
        <f>IF(OR('Table 1'!$L$2="All Regions",'Table 1'!$L$2=" "), 1,IF('Table 1'!$L$2='DATA TEMPLATE 1617'!L420,1,0))</f>
        <v>1</v>
      </c>
      <c r="B420" s="2">
        <f>IF(OR('Table 1'!$L$3="All Disciplines",'Table 1'!$L$3=" "), 1,IF('Table 1'!$L$3='DATA TEMPLATE 1617'!M420,1,0))</f>
        <v>1</v>
      </c>
      <c r="C420" s="2">
        <f>IF(OR('Table 1'!$L$4="All Organisations",'Table 1'!$L$4=" "), 1,IF('Table 1'!$L$4='DATA TEMPLATE 1617'!N420,1,0))</f>
        <v>1</v>
      </c>
      <c r="D420" s="2">
        <f t="shared" si="15"/>
        <v>3</v>
      </c>
      <c r="E420" s="236">
        <f>IF('Table 2'!$L$2="All Diverse Led",$IZ420,IF('Table 2'!$L$2='DATA TEMPLATE 1617'!JG420,4,0))</f>
        <v>0</v>
      </c>
      <c r="F420" s="236">
        <f>IF('Table 2'!$L$2="All Diverse Led",$IZ420,IF('Table 2'!$L$2='DATA TEMPLATE 1617'!JH420,4,0))</f>
        <v>0</v>
      </c>
      <c r="G420" s="237">
        <f t="shared" si="16"/>
        <v>0</v>
      </c>
      <c r="H420" s="1" t="s">
        <v>471</v>
      </c>
      <c r="I420" s="1">
        <v>0</v>
      </c>
      <c r="J420" s="1" t="b">
        <v>0</v>
      </c>
      <c r="K420" s="284">
        <v>418</v>
      </c>
      <c r="L420" t="s">
        <v>449</v>
      </c>
      <c r="M420" t="s">
        <v>436</v>
      </c>
      <c r="N420" s="323" t="s">
        <v>459</v>
      </c>
      <c r="O420" s="76">
        <v>321443</v>
      </c>
      <c r="P420" s="76">
        <v>71870</v>
      </c>
      <c r="Q420" s="76">
        <v>29873</v>
      </c>
      <c r="R420" s="76">
        <v>4000</v>
      </c>
      <c r="S420" s="76">
        <v>0</v>
      </c>
      <c r="T420" s="76">
        <v>427186</v>
      </c>
      <c r="U420">
        <v>58813</v>
      </c>
      <c r="V420">
        <v>702</v>
      </c>
      <c r="W420">
        <v>0</v>
      </c>
      <c r="X420">
        <v>0</v>
      </c>
      <c r="Y420">
        <v>3068</v>
      </c>
      <c r="AB420">
        <v>484212</v>
      </c>
      <c r="AC420">
        <v>0</v>
      </c>
      <c r="AD420">
        <v>546795</v>
      </c>
      <c r="AE420" s="1">
        <v>0</v>
      </c>
      <c r="AF420" s="1">
        <v>0</v>
      </c>
      <c r="AG420" s="1">
        <v>0</v>
      </c>
      <c r="AH420" s="1">
        <v>0</v>
      </c>
      <c r="AI420" s="1">
        <v>0</v>
      </c>
      <c r="AJ420" s="1">
        <v>0</v>
      </c>
      <c r="AK420" s="1">
        <v>0</v>
      </c>
      <c r="AL420" s="1">
        <v>0</v>
      </c>
      <c r="AM420" s="1">
        <v>0</v>
      </c>
      <c r="AN420" s="1">
        <v>0</v>
      </c>
      <c r="AO420" s="1">
        <v>0</v>
      </c>
      <c r="AP420" s="1">
        <v>0</v>
      </c>
      <c r="AQ420" s="1">
        <v>0</v>
      </c>
      <c r="AR420" s="1">
        <v>0</v>
      </c>
      <c r="AS420" s="1">
        <v>0</v>
      </c>
      <c r="AT420" s="1">
        <v>0</v>
      </c>
      <c r="AU420" s="1">
        <v>0</v>
      </c>
      <c r="AV420" s="1">
        <v>0</v>
      </c>
      <c r="AW420" s="1">
        <v>0</v>
      </c>
      <c r="AX420" s="1">
        <v>0</v>
      </c>
      <c r="AY420" s="1">
        <v>0</v>
      </c>
      <c r="AZ420" s="1">
        <v>0</v>
      </c>
      <c r="BA420" s="1">
        <v>0</v>
      </c>
      <c r="BB420" s="1">
        <v>0</v>
      </c>
      <c r="BC420" s="3">
        <v>0</v>
      </c>
      <c r="BD420" s="3">
        <v>0</v>
      </c>
      <c r="BE420" s="3">
        <v>0</v>
      </c>
      <c r="BF420" s="3">
        <v>0</v>
      </c>
      <c r="BG420" s="241">
        <v>0</v>
      </c>
      <c r="BH420" s="242">
        <v>0</v>
      </c>
      <c r="BI420" s="242">
        <v>0</v>
      </c>
      <c r="BJ420" s="243">
        <v>0</v>
      </c>
      <c r="BK420">
        <v>23</v>
      </c>
      <c r="BL420">
        <v>457</v>
      </c>
      <c r="BM420">
        <v>317752</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s="244">
        <v>0</v>
      </c>
      <c r="CJ420" s="244">
        <v>0</v>
      </c>
      <c r="CK420" s="244">
        <v>0</v>
      </c>
      <c r="CL420" s="244">
        <v>0</v>
      </c>
      <c r="CM420" s="241">
        <v>0</v>
      </c>
      <c r="CN420" s="242">
        <v>0</v>
      </c>
      <c r="CO420" s="242">
        <v>0</v>
      </c>
      <c r="CP420" s="243">
        <v>0</v>
      </c>
      <c r="CQ420" s="1">
        <v>0</v>
      </c>
      <c r="CR420" s="1">
        <v>0</v>
      </c>
      <c r="CS420" s="1">
        <v>0</v>
      </c>
      <c r="CT420" s="1">
        <v>0</v>
      </c>
      <c r="CU420" s="1">
        <v>0</v>
      </c>
      <c r="CV420" s="1">
        <v>0</v>
      </c>
      <c r="CW420" s="1">
        <v>0</v>
      </c>
      <c r="CX420" s="1">
        <v>0</v>
      </c>
      <c r="CY420" s="1">
        <v>0</v>
      </c>
      <c r="CZ420" s="1">
        <v>0</v>
      </c>
      <c r="DA420" s="1">
        <v>0</v>
      </c>
      <c r="DB420" s="1">
        <v>0</v>
      </c>
      <c r="DC420" s="1">
        <v>0</v>
      </c>
      <c r="DD420" s="1">
        <v>0</v>
      </c>
      <c r="DE420" s="1">
        <v>0</v>
      </c>
      <c r="DF420" s="1">
        <v>0</v>
      </c>
      <c r="DG420" s="1">
        <v>0</v>
      </c>
      <c r="DH420" s="1">
        <v>0</v>
      </c>
      <c r="DI420" s="1">
        <v>0</v>
      </c>
      <c r="DJ420" s="1">
        <v>0</v>
      </c>
      <c r="DK420" s="1">
        <v>0</v>
      </c>
      <c r="DL420" s="1">
        <v>0</v>
      </c>
      <c r="DM420" s="1">
        <v>0</v>
      </c>
      <c r="DN420" s="1">
        <v>0</v>
      </c>
      <c r="DO420" s="244">
        <v>0</v>
      </c>
      <c r="DP420" s="244">
        <v>0</v>
      </c>
      <c r="DQ420" s="244">
        <v>0</v>
      </c>
      <c r="DR420" s="244">
        <v>0</v>
      </c>
      <c r="DS420" s="241">
        <v>0</v>
      </c>
      <c r="DT420" s="242">
        <v>0</v>
      </c>
      <c r="DU420" s="242">
        <v>0</v>
      </c>
      <c r="DV420" s="243">
        <v>0</v>
      </c>
      <c r="DW420">
        <v>0</v>
      </c>
      <c r="DX420">
        <v>0</v>
      </c>
      <c r="DY420">
        <v>0</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s="244">
        <v>0</v>
      </c>
      <c r="EV420" s="244">
        <v>0</v>
      </c>
      <c r="EW420" s="244">
        <v>0</v>
      </c>
      <c r="EX420" s="244">
        <v>0</v>
      </c>
      <c r="EY420" s="241">
        <v>0</v>
      </c>
      <c r="EZ420" s="242">
        <v>0</v>
      </c>
      <c r="FA420" s="242">
        <v>0</v>
      </c>
      <c r="FB420" s="243">
        <v>0</v>
      </c>
      <c r="FC420">
        <v>0</v>
      </c>
      <c r="FD420">
        <v>0</v>
      </c>
      <c r="FE420">
        <v>0</v>
      </c>
      <c r="FF420">
        <v>0</v>
      </c>
      <c r="FG420">
        <v>0</v>
      </c>
      <c r="FH420">
        <v>0</v>
      </c>
      <c r="FI420">
        <v>0</v>
      </c>
      <c r="FJ420">
        <v>0</v>
      </c>
      <c r="FK420">
        <v>0</v>
      </c>
      <c r="FL420">
        <v>0</v>
      </c>
      <c r="FM420">
        <v>0</v>
      </c>
      <c r="FN420">
        <v>0</v>
      </c>
      <c r="FO420">
        <v>0</v>
      </c>
      <c r="FP420">
        <v>0</v>
      </c>
      <c r="FQ420">
        <v>0</v>
      </c>
      <c r="FR420">
        <v>0</v>
      </c>
      <c r="FS420">
        <v>0</v>
      </c>
      <c r="FT420">
        <v>0</v>
      </c>
      <c r="FU420">
        <v>0</v>
      </c>
      <c r="FV420">
        <v>0</v>
      </c>
      <c r="FW420">
        <v>1</v>
      </c>
      <c r="FX420">
        <v>15</v>
      </c>
      <c r="FY420">
        <v>0</v>
      </c>
      <c r="FZ420">
        <v>0</v>
      </c>
      <c r="GA420">
        <v>0</v>
      </c>
      <c r="GB420">
        <v>0</v>
      </c>
      <c r="GC420">
        <v>0</v>
      </c>
      <c r="GD420">
        <v>0</v>
      </c>
      <c r="GE420">
        <v>0</v>
      </c>
      <c r="GF420">
        <v>0</v>
      </c>
      <c r="GG420">
        <v>0</v>
      </c>
      <c r="GH420">
        <v>0</v>
      </c>
      <c r="GI420">
        <v>0</v>
      </c>
      <c r="GJ420">
        <v>0</v>
      </c>
      <c r="GK420">
        <v>0</v>
      </c>
      <c r="GL420">
        <v>0</v>
      </c>
      <c r="GM420">
        <v>4</v>
      </c>
      <c r="GN420">
        <v>0</v>
      </c>
      <c r="GO420">
        <v>4</v>
      </c>
      <c r="GP420">
        <v>0</v>
      </c>
      <c r="GQ420">
        <v>0</v>
      </c>
      <c r="GR420">
        <v>0</v>
      </c>
      <c r="GS420">
        <v>0</v>
      </c>
      <c r="GT420">
        <v>0</v>
      </c>
      <c r="GU420">
        <v>0</v>
      </c>
      <c r="GV420">
        <v>0</v>
      </c>
      <c r="GW420">
        <v>0</v>
      </c>
      <c r="GX420">
        <v>0</v>
      </c>
      <c r="GY420">
        <v>0</v>
      </c>
      <c r="GZ420">
        <v>0</v>
      </c>
      <c r="HA420">
        <v>0</v>
      </c>
      <c r="HB420">
        <v>0</v>
      </c>
      <c r="HC420">
        <v>0</v>
      </c>
      <c r="HD420">
        <v>0</v>
      </c>
      <c r="HE420">
        <v>0</v>
      </c>
      <c r="HF420">
        <v>0</v>
      </c>
      <c r="HG420">
        <v>0</v>
      </c>
      <c r="HH420">
        <v>0</v>
      </c>
      <c r="HI420">
        <v>0</v>
      </c>
      <c r="HJ420">
        <v>0</v>
      </c>
      <c r="HK420">
        <v>0</v>
      </c>
      <c r="HL420">
        <v>2</v>
      </c>
      <c r="HM420">
        <v>4</v>
      </c>
      <c r="HN420">
        <v>0</v>
      </c>
      <c r="HO420">
        <v>0</v>
      </c>
      <c r="HP420">
        <v>0</v>
      </c>
      <c r="HQ420" s="139">
        <v>1</v>
      </c>
      <c r="HR420" s="140">
        <v>1</v>
      </c>
      <c r="HS420" s="140">
        <v>0</v>
      </c>
      <c r="HT420" s="140">
        <v>0</v>
      </c>
      <c r="HU420" s="140">
        <v>0</v>
      </c>
      <c r="HV420" s="139">
        <v>0</v>
      </c>
      <c r="HW420" s="140">
        <v>0</v>
      </c>
      <c r="HX420" s="140">
        <v>0</v>
      </c>
      <c r="HY420" s="140">
        <v>0</v>
      </c>
      <c r="HZ420" s="140">
        <v>0</v>
      </c>
      <c r="IA420" s="139">
        <v>0</v>
      </c>
      <c r="IB420" s="140">
        <v>0</v>
      </c>
      <c r="IC420" s="140">
        <v>0</v>
      </c>
      <c r="ID420" s="140">
        <v>0</v>
      </c>
      <c r="IE420" s="140">
        <v>0</v>
      </c>
      <c r="IF420" s="139">
        <v>3</v>
      </c>
      <c r="IG420" s="140">
        <v>5</v>
      </c>
      <c r="IH420" s="140">
        <v>0</v>
      </c>
      <c r="II420" s="140">
        <v>0</v>
      </c>
      <c r="IJ420" s="140">
        <v>0</v>
      </c>
      <c r="IK420" s="140">
        <v>0</v>
      </c>
      <c r="IL420" s="140">
        <v>0</v>
      </c>
      <c r="IM420" s="140">
        <v>0</v>
      </c>
      <c r="IN420" s="139">
        <v>0</v>
      </c>
      <c r="IO420" s="140">
        <v>1</v>
      </c>
      <c r="IP420" s="140">
        <v>0</v>
      </c>
      <c r="IQ420" s="140">
        <v>0</v>
      </c>
      <c r="IR420" s="141">
        <v>1</v>
      </c>
      <c r="IS420" s="139">
        <v>0</v>
      </c>
      <c r="IT420" s="141">
        <v>1</v>
      </c>
      <c r="IU420" s="141">
        <v>6</v>
      </c>
      <c r="IV420" s="141">
        <v>2</v>
      </c>
      <c r="IW420" s="180">
        <v>8</v>
      </c>
      <c r="IX420" s="182">
        <v>0.125</v>
      </c>
      <c r="IY420" s="182">
        <v>0.125</v>
      </c>
      <c r="IZ420" s="183">
        <v>0</v>
      </c>
      <c r="JA420" s="140">
        <v>0</v>
      </c>
      <c r="JB420" s="140">
        <v>0</v>
      </c>
      <c r="JC420" s="1" t="s">
        <v>427</v>
      </c>
      <c r="JD420" s="1" t="s">
        <v>427</v>
      </c>
      <c r="JE420" s="1" t="s">
        <v>427</v>
      </c>
      <c r="JF420" s="1" t="s">
        <v>427</v>
      </c>
      <c r="JG420" s="1">
        <v>0</v>
      </c>
      <c r="JH420" s="1">
        <v>0</v>
      </c>
      <c r="JI420" s="284"/>
      <c r="JM420" s="261"/>
      <c r="JN420" s="262"/>
      <c r="JO420" s="284"/>
      <c r="JP420" s="284"/>
    </row>
    <row r="421" spans="1:276" x14ac:dyDescent="0.25">
      <c r="A421" s="2">
        <f>IF(OR('Table 1'!$L$2="All Regions",'Table 1'!$L$2=" "), 1,IF('Table 1'!$L$2='DATA TEMPLATE 1617'!L421,1,0))</f>
        <v>1</v>
      </c>
      <c r="B421" s="2">
        <f>IF(OR('Table 1'!$L$3="All Disciplines",'Table 1'!$L$3=" "), 1,IF('Table 1'!$L$3='DATA TEMPLATE 1617'!M421,1,0))</f>
        <v>1</v>
      </c>
      <c r="C421" s="2">
        <f>IF(OR('Table 1'!$L$4="All Organisations",'Table 1'!$L$4=" "), 1,IF('Table 1'!$L$4='DATA TEMPLATE 1617'!N421,1,0))</f>
        <v>1</v>
      </c>
      <c r="D421" s="2">
        <f t="shared" si="15"/>
        <v>3</v>
      </c>
      <c r="E421" s="236">
        <f>IF('Table 2'!$L$2="All Diverse Led",$IZ421,IF('Table 2'!$L$2='DATA TEMPLATE 1617'!JG421,4,0))</f>
        <v>0</v>
      </c>
      <c r="F421" s="236">
        <f>IF('Table 2'!$L$2="All Diverse Led",$IZ421,IF('Table 2'!$L$2='DATA TEMPLATE 1617'!JH421,4,0))</f>
        <v>0</v>
      </c>
      <c r="G421" s="237">
        <f t="shared" si="16"/>
        <v>0</v>
      </c>
      <c r="H421" s="1">
        <v>0</v>
      </c>
      <c r="I421" s="1">
        <v>0</v>
      </c>
      <c r="J421" s="1" t="b">
        <v>0</v>
      </c>
      <c r="K421" s="284">
        <v>419</v>
      </c>
      <c r="L421" t="s">
        <v>449</v>
      </c>
      <c r="M421" t="s">
        <v>436</v>
      </c>
      <c r="N421" s="323" t="s">
        <v>458</v>
      </c>
      <c r="O421" s="76">
        <v>6646</v>
      </c>
      <c r="P421" s="76">
        <v>69788</v>
      </c>
      <c r="Q421" s="76">
        <v>280</v>
      </c>
      <c r="R421" s="76">
        <v>4950</v>
      </c>
      <c r="S421" s="76">
        <v>0</v>
      </c>
      <c r="T421" s="76">
        <v>81664</v>
      </c>
      <c r="U421">
        <v>23358</v>
      </c>
      <c r="V421">
        <v>3279</v>
      </c>
      <c r="W421">
        <v>2145</v>
      </c>
      <c r="X421">
        <v>0</v>
      </c>
      <c r="Y421">
        <v>5321</v>
      </c>
      <c r="AB421">
        <v>12302</v>
      </c>
      <c r="AC421">
        <v>39865</v>
      </c>
      <c r="AD421">
        <v>86270</v>
      </c>
      <c r="AE421" s="1">
        <v>0</v>
      </c>
      <c r="AF421" s="1">
        <v>0</v>
      </c>
      <c r="AG421" s="1">
        <v>0</v>
      </c>
      <c r="AH421" s="1">
        <v>0</v>
      </c>
      <c r="AI421" s="1">
        <v>0</v>
      </c>
      <c r="AJ421" s="1">
        <v>0</v>
      </c>
      <c r="AK421" s="1">
        <v>0</v>
      </c>
      <c r="AL421" s="1">
        <v>0</v>
      </c>
      <c r="AM421" s="1">
        <v>0</v>
      </c>
      <c r="AN421" s="1">
        <v>0</v>
      </c>
      <c r="AO421" s="1">
        <v>0</v>
      </c>
      <c r="AP421" s="1">
        <v>0</v>
      </c>
      <c r="AQ421" s="1">
        <v>0</v>
      </c>
      <c r="AR421" s="1">
        <v>0</v>
      </c>
      <c r="AS421" s="1">
        <v>0</v>
      </c>
      <c r="AT421" s="1">
        <v>0</v>
      </c>
      <c r="AU421" s="1">
        <v>0</v>
      </c>
      <c r="AV421" s="1">
        <v>0</v>
      </c>
      <c r="AW421" s="1">
        <v>0</v>
      </c>
      <c r="AX421" s="1">
        <v>0</v>
      </c>
      <c r="AY421" s="1">
        <v>0</v>
      </c>
      <c r="AZ421" s="1">
        <v>0</v>
      </c>
      <c r="BA421" s="1">
        <v>0</v>
      </c>
      <c r="BB421" s="1">
        <v>0</v>
      </c>
      <c r="BC421" s="3">
        <v>0</v>
      </c>
      <c r="BD421" s="3">
        <v>0</v>
      </c>
      <c r="BE421" s="3">
        <v>0</v>
      </c>
      <c r="BF421" s="3">
        <v>0</v>
      </c>
      <c r="BG421" s="241">
        <v>0</v>
      </c>
      <c r="BH421" s="242">
        <v>0</v>
      </c>
      <c r="BI421" s="242">
        <v>0</v>
      </c>
      <c r="BJ421" s="243">
        <v>0</v>
      </c>
      <c r="BK421">
        <v>5</v>
      </c>
      <c r="BL421">
        <v>107</v>
      </c>
      <c r="BM421">
        <v>4942</v>
      </c>
      <c r="BN421">
        <v>3000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s="244">
        <v>0</v>
      </c>
      <c r="CJ421" s="244">
        <v>0</v>
      </c>
      <c r="CK421" s="244">
        <v>0</v>
      </c>
      <c r="CL421" s="244">
        <v>0</v>
      </c>
      <c r="CM421" s="241">
        <v>0</v>
      </c>
      <c r="CN421" s="242">
        <v>0</v>
      </c>
      <c r="CO421" s="242">
        <v>0</v>
      </c>
      <c r="CP421" s="243">
        <v>0</v>
      </c>
      <c r="CQ421" s="1">
        <v>0</v>
      </c>
      <c r="CR421" s="1">
        <v>0</v>
      </c>
      <c r="CS421" s="1">
        <v>0</v>
      </c>
      <c r="CT421" s="1">
        <v>0</v>
      </c>
      <c r="CU421" s="1">
        <v>0</v>
      </c>
      <c r="CV421" s="1">
        <v>0</v>
      </c>
      <c r="CW421" s="1">
        <v>0</v>
      </c>
      <c r="CX421" s="1">
        <v>0</v>
      </c>
      <c r="CY421" s="1">
        <v>0</v>
      </c>
      <c r="CZ421" s="1">
        <v>0</v>
      </c>
      <c r="DA421" s="1">
        <v>0</v>
      </c>
      <c r="DB421" s="1">
        <v>0</v>
      </c>
      <c r="DC421" s="1">
        <v>0</v>
      </c>
      <c r="DD421" s="1">
        <v>0</v>
      </c>
      <c r="DE421" s="1">
        <v>0</v>
      </c>
      <c r="DF421" s="1">
        <v>0</v>
      </c>
      <c r="DG421" s="1">
        <v>0</v>
      </c>
      <c r="DH421" s="1">
        <v>0</v>
      </c>
      <c r="DI421" s="1">
        <v>0</v>
      </c>
      <c r="DJ421" s="1">
        <v>0</v>
      </c>
      <c r="DK421" s="1">
        <v>0</v>
      </c>
      <c r="DL421" s="1">
        <v>0</v>
      </c>
      <c r="DM421" s="1">
        <v>0</v>
      </c>
      <c r="DN421" s="1">
        <v>0</v>
      </c>
      <c r="DO421" s="244">
        <v>0</v>
      </c>
      <c r="DP421" s="244">
        <v>0</v>
      </c>
      <c r="DQ421" s="244">
        <v>0</v>
      </c>
      <c r="DR421" s="244">
        <v>0</v>
      </c>
      <c r="DS421" s="241">
        <v>0</v>
      </c>
      <c r="DT421" s="242">
        <v>0</v>
      </c>
      <c r="DU421" s="242">
        <v>0</v>
      </c>
      <c r="DV421" s="243">
        <v>0</v>
      </c>
      <c r="DW421">
        <v>0</v>
      </c>
      <c r="DX421">
        <v>0</v>
      </c>
      <c r="DY421">
        <v>0</v>
      </c>
      <c r="DZ421">
        <v>0</v>
      </c>
      <c r="EA421">
        <v>0</v>
      </c>
      <c r="EB421">
        <v>0</v>
      </c>
      <c r="EC421">
        <v>0</v>
      </c>
      <c r="ED421">
        <v>0</v>
      </c>
      <c r="EE421">
        <v>0</v>
      </c>
      <c r="EF421">
        <v>0</v>
      </c>
      <c r="EG421">
        <v>0</v>
      </c>
      <c r="EH421">
        <v>0</v>
      </c>
      <c r="EI421">
        <v>0</v>
      </c>
      <c r="EJ421">
        <v>0</v>
      </c>
      <c r="EK421">
        <v>0</v>
      </c>
      <c r="EL421">
        <v>0</v>
      </c>
      <c r="EM421">
        <v>0</v>
      </c>
      <c r="EN421">
        <v>0</v>
      </c>
      <c r="EO421">
        <v>0</v>
      </c>
      <c r="EP421">
        <v>0</v>
      </c>
      <c r="EQ421">
        <v>0</v>
      </c>
      <c r="ER421">
        <v>0</v>
      </c>
      <c r="ES421">
        <v>0</v>
      </c>
      <c r="ET421">
        <v>0</v>
      </c>
      <c r="EU421" s="244">
        <v>0</v>
      </c>
      <c r="EV421" s="244">
        <v>0</v>
      </c>
      <c r="EW421" s="244">
        <v>0</v>
      </c>
      <c r="EX421" s="244">
        <v>0</v>
      </c>
      <c r="EY421" s="241">
        <v>0</v>
      </c>
      <c r="EZ421" s="242">
        <v>0</v>
      </c>
      <c r="FA421" s="242">
        <v>0</v>
      </c>
      <c r="FB421" s="243">
        <v>0</v>
      </c>
      <c r="FC421">
        <v>0</v>
      </c>
      <c r="FD421">
        <v>0</v>
      </c>
      <c r="FE421">
        <v>0</v>
      </c>
      <c r="FF421">
        <v>0</v>
      </c>
      <c r="FG421">
        <v>0</v>
      </c>
      <c r="FH421">
        <v>0</v>
      </c>
      <c r="FI421">
        <v>0</v>
      </c>
      <c r="FJ421">
        <v>0</v>
      </c>
      <c r="FK421">
        <v>0</v>
      </c>
      <c r="FL421">
        <v>0</v>
      </c>
      <c r="FM421">
        <v>0</v>
      </c>
      <c r="FN421">
        <v>0</v>
      </c>
      <c r="FO421">
        <v>0</v>
      </c>
      <c r="FP421">
        <v>0</v>
      </c>
      <c r="FQ421">
        <v>0</v>
      </c>
      <c r="FR421">
        <v>0</v>
      </c>
      <c r="FS421">
        <v>0</v>
      </c>
      <c r="FT421">
        <v>0</v>
      </c>
      <c r="FU421">
        <v>0</v>
      </c>
      <c r="FV421">
        <v>0</v>
      </c>
      <c r="FW421">
        <v>0</v>
      </c>
      <c r="FX421">
        <v>0</v>
      </c>
      <c r="FY421">
        <v>0</v>
      </c>
      <c r="FZ421">
        <v>0</v>
      </c>
      <c r="GA421">
        <v>0</v>
      </c>
      <c r="GB421">
        <v>0</v>
      </c>
      <c r="GC421">
        <v>0</v>
      </c>
      <c r="GD421">
        <v>0</v>
      </c>
      <c r="GE421">
        <v>0</v>
      </c>
      <c r="GF421">
        <v>0</v>
      </c>
      <c r="GG421">
        <v>0</v>
      </c>
      <c r="GH421">
        <v>0</v>
      </c>
      <c r="GI421">
        <v>0</v>
      </c>
      <c r="GJ421">
        <v>0</v>
      </c>
      <c r="GK421">
        <v>0</v>
      </c>
      <c r="GL421">
        <v>0</v>
      </c>
      <c r="GM421">
        <v>1</v>
      </c>
      <c r="GN421">
        <v>1800</v>
      </c>
      <c r="GO421">
        <v>10</v>
      </c>
      <c r="GP421">
        <v>1800</v>
      </c>
      <c r="GQ421">
        <v>0</v>
      </c>
      <c r="GR421">
        <v>0</v>
      </c>
      <c r="GS421">
        <v>0</v>
      </c>
      <c r="GT421">
        <v>18000</v>
      </c>
      <c r="GU421">
        <v>0</v>
      </c>
      <c r="GV421">
        <v>0</v>
      </c>
      <c r="GW421">
        <v>0</v>
      </c>
      <c r="GX421">
        <v>0</v>
      </c>
      <c r="GY421">
        <v>0</v>
      </c>
      <c r="GZ421">
        <v>0</v>
      </c>
      <c r="HA421">
        <v>0</v>
      </c>
      <c r="HB421">
        <v>0</v>
      </c>
      <c r="HC421">
        <v>0</v>
      </c>
      <c r="HD421">
        <v>0</v>
      </c>
      <c r="HE421">
        <v>0</v>
      </c>
      <c r="HF421">
        <v>0</v>
      </c>
      <c r="HG421">
        <v>0</v>
      </c>
      <c r="HH421">
        <v>0</v>
      </c>
      <c r="HI421">
        <v>0</v>
      </c>
      <c r="HJ421">
        <v>0</v>
      </c>
      <c r="HK421">
        <v>0</v>
      </c>
      <c r="HL421">
        <v>3</v>
      </c>
      <c r="HM421">
        <v>5</v>
      </c>
      <c r="HN421">
        <v>0</v>
      </c>
      <c r="HO421">
        <v>0</v>
      </c>
      <c r="HP421">
        <v>0</v>
      </c>
      <c r="HQ421" s="139">
        <v>0</v>
      </c>
      <c r="HR421" s="140">
        <v>0</v>
      </c>
      <c r="HS421" s="140">
        <v>0</v>
      </c>
      <c r="HT421" s="140">
        <v>0</v>
      </c>
      <c r="HU421" s="140">
        <v>0</v>
      </c>
      <c r="HV421" s="139">
        <v>0</v>
      </c>
      <c r="HW421" s="140">
        <v>0</v>
      </c>
      <c r="HX421" s="140">
        <v>0</v>
      </c>
      <c r="HY421" s="140">
        <v>0</v>
      </c>
      <c r="HZ421" s="140">
        <v>0</v>
      </c>
      <c r="IA421" s="139">
        <v>0</v>
      </c>
      <c r="IB421" s="140">
        <v>0</v>
      </c>
      <c r="IC421" s="140">
        <v>0</v>
      </c>
      <c r="ID421" s="140">
        <v>0</v>
      </c>
      <c r="IE421" s="140">
        <v>0</v>
      </c>
      <c r="IF421" s="139">
        <v>3</v>
      </c>
      <c r="IG421" s="140">
        <v>5</v>
      </c>
      <c r="IH421" s="140">
        <v>0</v>
      </c>
      <c r="II421" s="140">
        <v>0</v>
      </c>
      <c r="IJ421" s="140">
        <v>0</v>
      </c>
      <c r="IK421" s="140">
        <v>0</v>
      </c>
      <c r="IL421" s="140">
        <v>0</v>
      </c>
      <c r="IM421" s="140">
        <v>0</v>
      </c>
      <c r="IN421" s="139">
        <v>0</v>
      </c>
      <c r="IO421" s="140">
        <v>0</v>
      </c>
      <c r="IP421" s="140">
        <v>0</v>
      </c>
      <c r="IQ421" s="140">
        <v>0</v>
      </c>
      <c r="IR421" s="141">
        <v>0</v>
      </c>
      <c r="IS421" s="139">
        <v>0</v>
      </c>
      <c r="IT421" s="141">
        <v>1</v>
      </c>
      <c r="IU421" s="141">
        <v>8</v>
      </c>
      <c r="IV421" s="141">
        <v>0</v>
      </c>
      <c r="IW421" s="180">
        <v>8</v>
      </c>
      <c r="IX421" s="182">
        <v>0.125</v>
      </c>
      <c r="IY421" s="182">
        <v>0</v>
      </c>
      <c r="IZ421" s="183">
        <v>0</v>
      </c>
      <c r="JA421" s="140">
        <v>0</v>
      </c>
      <c r="JB421" s="140">
        <v>0</v>
      </c>
      <c r="JC421" s="1" t="s">
        <v>427</v>
      </c>
      <c r="JD421" s="1" t="s">
        <v>427</v>
      </c>
      <c r="JE421" s="1" t="s">
        <v>427</v>
      </c>
      <c r="JF421" s="1" t="s">
        <v>427</v>
      </c>
      <c r="JG421" s="1">
        <v>0</v>
      </c>
      <c r="JH421" s="1">
        <v>0</v>
      </c>
      <c r="JI421" s="284"/>
      <c r="JM421" s="261"/>
      <c r="JN421" s="262"/>
      <c r="JO421" s="284"/>
      <c r="JP421" s="284"/>
    </row>
    <row r="422" spans="1:276" x14ac:dyDescent="0.25">
      <c r="A422" s="2">
        <f>IF(OR('Table 1'!$L$2="All Regions",'Table 1'!$L$2=" "), 1,IF('Table 1'!$L$2='DATA TEMPLATE 1617'!L422,1,0))</f>
        <v>1</v>
      </c>
      <c r="B422" s="2">
        <f>IF(OR('Table 1'!$L$3="All Disciplines",'Table 1'!$L$3=" "), 1,IF('Table 1'!$L$3='DATA TEMPLATE 1617'!M422,1,0))</f>
        <v>1</v>
      </c>
      <c r="C422" s="2">
        <f>IF(OR('Table 1'!$L$4="All Organisations",'Table 1'!$L$4=" "), 1,IF('Table 1'!$L$4='DATA TEMPLATE 1617'!N422,1,0))</f>
        <v>1</v>
      </c>
      <c r="D422" s="2">
        <f t="shared" si="15"/>
        <v>3</v>
      </c>
      <c r="E422" s="236">
        <f>IF('Table 2'!$L$2="All Diverse Led",$IZ422,IF('Table 2'!$L$2='DATA TEMPLATE 1617'!JG422,4,0))</f>
        <v>0</v>
      </c>
      <c r="F422" s="236">
        <f>IF('Table 2'!$L$2="All Diverse Led",$IZ422,IF('Table 2'!$L$2='DATA TEMPLATE 1617'!JH422,4,0))</f>
        <v>0</v>
      </c>
      <c r="G422" s="237">
        <f t="shared" si="16"/>
        <v>0</v>
      </c>
      <c r="H422" s="1" t="s">
        <v>471</v>
      </c>
      <c r="I422" s="1">
        <v>0</v>
      </c>
      <c r="J422" s="1" t="b">
        <v>0</v>
      </c>
      <c r="K422" s="284">
        <v>420</v>
      </c>
      <c r="L422" t="s">
        <v>449</v>
      </c>
      <c r="M422" t="s">
        <v>437</v>
      </c>
      <c r="N422" s="323" t="s">
        <v>458</v>
      </c>
      <c r="O422" s="76">
        <v>40974</v>
      </c>
      <c r="P422" s="76">
        <v>151017</v>
      </c>
      <c r="Q422" s="76">
        <v>388</v>
      </c>
      <c r="R422" s="76">
        <v>12113</v>
      </c>
      <c r="S422" s="76">
        <v>0</v>
      </c>
      <c r="T422" s="76">
        <v>204492</v>
      </c>
      <c r="U422">
        <v>100409</v>
      </c>
      <c r="V422">
        <v>10294</v>
      </c>
      <c r="W422">
        <v>19907</v>
      </c>
      <c r="X422">
        <v>5738</v>
      </c>
      <c r="Y422">
        <v>1913</v>
      </c>
      <c r="AB422">
        <v>52881</v>
      </c>
      <c r="AC422">
        <v>4053</v>
      </c>
      <c r="AD422">
        <v>195195</v>
      </c>
      <c r="AE422" s="1">
        <v>170</v>
      </c>
      <c r="AF422" s="1">
        <v>38</v>
      </c>
      <c r="AG422" s="1">
        <v>73</v>
      </c>
      <c r="AH422" s="1">
        <v>3186</v>
      </c>
      <c r="AI422" s="1">
        <v>0</v>
      </c>
      <c r="AJ422" s="1">
        <v>0</v>
      </c>
      <c r="AK422" s="1">
        <v>0</v>
      </c>
      <c r="AL422" s="1">
        <v>0</v>
      </c>
      <c r="AM422" s="1">
        <v>0</v>
      </c>
      <c r="AN422" s="1">
        <v>0</v>
      </c>
      <c r="AO422" s="1">
        <v>0</v>
      </c>
      <c r="AP422" s="1">
        <v>0</v>
      </c>
      <c r="AQ422" s="1">
        <v>163</v>
      </c>
      <c r="AR422" s="1">
        <v>34</v>
      </c>
      <c r="AS422" s="1">
        <v>0</v>
      </c>
      <c r="AT422" s="1">
        <v>3100</v>
      </c>
      <c r="AU422" s="1">
        <v>0</v>
      </c>
      <c r="AV422" s="1">
        <v>0</v>
      </c>
      <c r="AW422" s="1">
        <v>0</v>
      </c>
      <c r="AX422" s="1">
        <v>0</v>
      </c>
      <c r="AY422" s="1">
        <v>0</v>
      </c>
      <c r="AZ422" s="1">
        <v>0</v>
      </c>
      <c r="BA422" s="1">
        <v>0</v>
      </c>
      <c r="BB422" s="1">
        <v>0</v>
      </c>
      <c r="BC422" s="3">
        <v>0</v>
      </c>
      <c r="BD422" s="3">
        <v>0</v>
      </c>
      <c r="BE422" s="3">
        <v>0</v>
      </c>
      <c r="BF422" s="3">
        <v>0</v>
      </c>
      <c r="BG422" s="241">
        <v>163</v>
      </c>
      <c r="BH422" s="242">
        <v>34</v>
      </c>
      <c r="BI422" s="242">
        <v>0</v>
      </c>
      <c r="BJ422" s="243">
        <v>3100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s="244">
        <v>0</v>
      </c>
      <c r="CJ422" s="244">
        <v>0</v>
      </c>
      <c r="CK422" s="244">
        <v>0</v>
      </c>
      <c r="CL422" s="244">
        <v>0</v>
      </c>
      <c r="CM422" s="241">
        <v>0</v>
      </c>
      <c r="CN422" s="242">
        <v>0</v>
      </c>
      <c r="CO422" s="242">
        <v>0</v>
      </c>
      <c r="CP422" s="243">
        <v>0</v>
      </c>
      <c r="CQ422" s="1">
        <v>0</v>
      </c>
      <c r="CR422" s="1">
        <v>0</v>
      </c>
      <c r="CS422" s="1">
        <v>0</v>
      </c>
      <c r="CT422" s="1">
        <v>0</v>
      </c>
      <c r="CU422" s="1">
        <v>0</v>
      </c>
      <c r="CV422" s="1">
        <v>0</v>
      </c>
      <c r="CW422" s="1">
        <v>0</v>
      </c>
      <c r="CX422" s="1">
        <v>0</v>
      </c>
      <c r="CY422" s="1">
        <v>0</v>
      </c>
      <c r="CZ422" s="1">
        <v>0</v>
      </c>
      <c r="DA422" s="1">
        <v>0</v>
      </c>
      <c r="DB422" s="1">
        <v>0</v>
      </c>
      <c r="DC422" s="1">
        <v>0</v>
      </c>
      <c r="DD422" s="1">
        <v>0</v>
      </c>
      <c r="DE422" s="1">
        <v>0</v>
      </c>
      <c r="DF422" s="1">
        <v>0</v>
      </c>
      <c r="DG422" s="1">
        <v>0</v>
      </c>
      <c r="DH422" s="1">
        <v>0</v>
      </c>
      <c r="DI422" s="1">
        <v>0</v>
      </c>
      <c r="DJ422" s="1">
        <v>0</v>
      </c>
      <c r="DK422" s="1">
        <v>0</v>
      </c>
      <c r="DL422" s="1">
        <v>0</v>
      </c>
      <c r="DM422" s="1">
        <v>0</v>
      </c>
      <c r="DN422" s="1">
        <v>0</v>
      </c>
      <c r="DO422" s="244">
        <v>0</v>
      </c>
      <c r="DP422" s="244">
        <v>0</v>
      </c>
      <c r="DQ422" s="244">
        <v>0</v>
      </c>
      <c r="DR422" s="244">
        <v>0</v>
      </c>
      <c r="DS422" s="241">
        <v>0</v>
      </c>
      <c r="DT422" s="242">
        <v>0</v>
      </c>
      <c r="DU422" s="242">
        <v>0</v>
      </c>
      <c r="DV422" s="243">
        <v>0</v>
      </c>
      <c r="DW422">
        <v>0</v>
      </c>
      <c r="DX422">
        <v>0</v>
      </c>
      <c r="DY422">
        <v>0</v>
      </c>
      <c r="DZ422">
        <v>0</v>
      </c>
      <c r="EA422">
        <v>0</v>
      </c>
      <c r="EB422">
        <v>0</v>
      </c>
      <c r="EC422">
        <v>0</v>
      </c>
      <c r="ED422">
        <v>0</v>
      </c>
      <c r="EE422">
        <v>0</v>
      </c>
      <c r="EF422">
        <v>0</v>
      </c>
      <c r="EG422">
        <v>0</v>
      </c>
      <c r="EH422">
        <v>0</v>
      </c>
      <c r="EI422">
        <v>0</v>
      </c>
      <c r="EJ422">
        <v>0</v>
      </c>
      <c r="EK422">
        <v>0</v>
      </c>
      <c r="EL422">
        <v>0</v>
      </c>
      <c r="EM422">
        <v>0</v>
      </c>
      <c r="EN422">
        <v>0</v>
      </c>
      <c r="EO422">
        <v>0</v>
      </c>
      <c r="EP422">
        <v>0</v>
      </c>
      <c r="EQ422">
        <v>0</v>
      </c>
      <c r="ER422">
        <v>0</v>
      </c>
      <c r="ES422">
        <v>0</v>
      </c>
      <c r="ET422">
        <v>0</v>
      </c>
      <c r="EU422" s="244">
        <v>0</v>
      </c>
      <c r="EV422" s="244">
        <v>0</v>
      </c>
      <c r="EW422" s="244">
        <v>0</v>
      </c>
      <c r="EX422" s="244">
        <v>0</v>
      </c>
      <c r="EY422" s="241">
        <v>0</v>
      </c>
      <c r="EZ422" s="242">
        <v>0</v>
      </c>
      <c r="FA422" s="242">
        <v>0</v>
      </c>
      <c r="FB422" s="243">
        <v>0</v>
      </c>
      <c r="FC422">
        <v>0</v>
      </c>
      <c r="FD422">
        <v>0</v>
      </c>
      <c r="FE422">
        <v>0</v>
      </c>
      <c r="FF422">
        <v>0</v>
      </c>
      <c r="FG422">
        <v>0</v>
      </c>
      <c r="FH422">
        <v>0</v>
      </c>
      <c r="FI422">
        <v>0</v>
      </c>
      <c r="FJ422">
        <v>0</v>
      </c>
      <c r="FK422">
        <v>0</v>
      </c>
      <c r="FL422">
        <v>0</v>
      </c>
      <c r="FM422">
        <v>0</v>
      </c>
      <c r="FN422">
        <v>0</v>
      </c>
      <c r="FO422">
        <v>0</v>
      </c>
      <c r="FP422">
        <v>0</v>
      </c>
      <c r="FQ422">
        <v>0</v>
      </c>
      <c r="FR422">
        <v>0</v>
      </c>
      <c r="FS422">
        <v>0</v>
      </c>
      <c r="FT422">
        <v>0</v>
      </c>
      <c r="FU422">
        <v>0</v>
      </c>
      <c r="FV422">
        <v>0</v>
      </c>
      <c r="FW422">
        <v>0</v>
      </c>
      <c r="FX422">
        <v>0</v>
      </c>
      <c r="FY422">
        <v>0</v>
      </c>
      <c r="FZ422">
        <v>0</v>
      </c>
      <c r="GA422">
        <v>0</v>
      </c>
      <c r="GB422">
        <v>0</v>
      </c>
      <c r="GC422">
        <v>0</v>
      </c>
      <c r="GD422">
        <v>0</v>
      </c>
      <c r="GE422">
        <v>0</v>
      </c>
      <c r="GF422">
        <v>0</v>
      </c>
      <c r="GG422">
        <v>0</v>
      </c>
      <c r="GH422">
        <v>0</v>
      </c>
      <c r="GI422">
        <v>0</v>
      </c>
      <c r="GJ422">
        <v>0</v>
      </c>
      <c r="GK422">
        <v>0</v>
      </c>
      <c r="GL422">
        <v>0</v>
      </c>
      <c r="GM422">
        <v>0</v>
      </c>
      <c r="GN422">
        <v>0</v>
      </c>
      <c r="GO422">
        <v>0</v>
      </c>
      <c r="GP422">
        <v>0</v>
      </c>
      <c r="GQ422">
        <v>0</v>
      </c>
      <c r="GR422">
        <v>0</v>
      </c>
      <c r="GS422">
        <v>0</v>
      </c>
      <c r="GT422">
        <v>0</v>
      </c>
      <c r="GU422">
        <v>0</v>
      </c>
      <c r="GV422">
        <v>0</v>
      </c>
      <c r="GW422">
        <v>0</v>
      </c>
      <c r="GX422">
        <v>0</v>
      </c>
      <c r="GY422">
        <v>0</v>
      </c>
      <c r="GZ422">
        <v>0</v>
      </c>
      <c r="HA422">
        <v>0</v>
      </c>
      <c r="HB422">
        <v>0</v>
      </c>
      <c r="HC422">
        <v>0</v>
      </c>
      <c r="HD422">
        <v>0</v>
      </c>
      <c r="HE422">
        <v>0</v>
      </c>
      <c r="HF422">
        <v>0</v>
      </c>
      <c r="HG422">
        <v>0</v>
      </c>
      <c r="HH422">
        <v>0</v>
      </c>
      <c r="HI422">
        <v>0</v>
      </c>
      <c r="HJ422">
        <v>0</v>
      </c>
      <c r="HK422">
        <v>0</v>
      </c>
      <c r="HL422">
        <v>4</v>
      </c>
      <c r="HM422">
        <v>3</v>
      </c>
      <c r="HN422">
        <v>0</v>
      </c>
      <c r="HO422">
        <v>0</v>
      </c>
      <c r="HP422">
        <v>0</v>
      </c>
      <c r="HQ422" s="139">
        <v>0</v>
      </c>
      <c r="HR422" s="140">
        <v>1</v>
      </c>
      <c r="HS422" s="140">
        <v>0</v>
      </c>
      <c r="HT422" s="140">
        <v>0</v>
      </c>
      <c r="HU422" s="140">
        <v>0</v>
      </c>
      <c r="HV422" s="139">
        <v>0</v>
      </c>
      <c r="HW422" s="140">
        <v>0</v>
      </c>
      <c r="HX422" s="140">
        <v>0</v>
      </c>
      <c r="HY422" s="140">
        <v>0</v>
      </c>
      <c r="HZ422" s="140">
        <v>0</v>
      </c>
      <c r="IA422" s="139">
        <v>0</v>
      </c>
      <c r="IB422" s="140">
        <v>0</v>
      </c>
      <c r="IC422" s="140">
        <v>0</v>
      </c>
      <c r="ID422" s="140">
        <v>0</v>
      </c>
      <c r="IE422" s="140">
        <v>0</v>
      </c>
      <c r="IF422" s="139">
        <v>4</v>
      </c>
      <c r="IG422" s="140">
        <v>4</v>
      </c>
      <c r="IH422" s="140">
        <v>0</v>
      </c>
      <c r="II422" s="140">
        <v>0</v>
      </c>
      <c r="IJ422" s="140">
        <v>0</v>
      </c>
      <c r="IK422" s="140">
        <v>0</v>
      </c>
      <c r="IL422" s="140">
        <v>0</v>
      </c>
      <c r="IM422" s="140">
        <v>0</v>
      </c>
      <c r="IN422" s="139">
        <v>0</v>
      </c>
      <c r="IO422" s="140">
        <v>0</v>
      </c>
      <c r="IP422" s="140">
        <v>0</v>
      </c>
      <c r="IQ422" s="140">
        <v>0</v>
      </c>
      <c r="IR422" s="141">
        <v>0</v>
      </c>
      <c r="IS422" s="139">
        <v>0</v>
      </c>
      <c r="IT422" s="141">
        <v>1</v>
      </c>
      <c r="IU422" s="141">
        <v>7</v>
      </c>
      <c r="IV422" s="141">
        <v>1</v>
      </c>
      <c r="IW422" s="180">
        <v>8</v>
      </c>
      <c r="IX422" s="182">
        <v>0.125</v>
      </c>
      <c r="IY422" s="182">
        <v>0</v>
      </c>
      <c r="IZ422" s="183">
        <v>0</v>
      </c>
      <c r="JA422" s="140">
        <v>0</v>
      </c>
      <c r="JB422" s="140">
        <v>0</v>
      </c>
      <c r="JC422" s="1" t="s">
        <v>427</v>
      </c>
      <c r="JD422" s="1" t="s">
        <v>427</v>
      </c>
      <c r="JE422" s="1" t="s">
        <v>427</v>
      </c>
      <c r="JF422" s="1" t="s">
        <v>427</v>
      </c>
      <c r="JG422" s="1">
        <v>0</v>
      </c>
      <c r="JH422" s="1">
        <v>0</v>
      </c>
      <c r="JI422" s="284"/>
      <c r="JM422" s="261"/>
      <c r="JN422" s="262"/>
      <c r="JO422" s="284"/>
      <c r="JP422" s="284"/>
    </row>
    <row r="423" spans="1:276" x14ac:dyDescent="0.25">
      <c r="A423" s="2">
        <f>IF(OR('Table 1'!$L$2="All Regions",'Table 1'!$L$2=" "), 1,IF('Table 1'!$L$2='DATA TEMPLATE 1617'!L423,1,0))</f>
        <v>1</v>
      </c>
      <c r="B423" s="2">
        <f>IF(OR('Table 1'!$L$3="All Disciplines",'Table 1'!$L$3=" "), 1,IF('Table 1'!$L$3='DATA TEMPLATE 1617'!M423,1,0))</f>
        <v>1</v>
      </c>
      <c r="C423" s="2">
        <f>IF(OR('Table 1'!$L$4="All Organisations",'Table 1'!$L$4=" "), 1,IF('Table 1'!$L$4='DATA TEMPLATE 1617'!N423,1,0))</f>
        <v>1</v>
      </c>
      <c r="D423" s="2">
        <f t="shared" si="15"/>
        <v>3</v>
      </c>
      <c r="E423" s="236">
        <f>IF('Table 2'!$L$2="All Diverse Led",$IZ423,IF('Table 2'!$L$2='DATA TEMPLATE 1617'!JG423,4,0))</f>
        <v>0</v>
      </c>
      <c r="F423" s="236">
        <f>IF('Table 2'!$L$2="All Diverse Led",$IZ423,IF('Table 2'!$L$2='DATA TEMPLATE 1617'!JH423,4,0))</f>
        <v>0</v>
      </c>
      <c r="G423" s="237">
        <f t="shared" si="16"/>
        <v>0</v>
      </c>
      <c r="H423" s="1" t="s">
        <v>471</v>
      </c>
      <c r="I423" s="1">
        <v>0</v>
      </c>
      <c r="J423" s="1" t="b">
        <v>0</v>
      </c>
      <c r="K423" s="284">
        <v>421</v>
      </c>
      <c r="L423" t="s">
        <v>449</v>
      </c>
      <c r="M423" t="s">
        <v>438</v>
      </c>
      <c r="N423" s="323" t="s">
        <v>460</v>
      </c>
      <c r="O423" s="76">
        <v>304836</v>
      </c>
      <c r="P423" s="76">
        <v>270467</v>
      </c>
      <c r="Q423" s="76">
        <v>72611</v>
      </c>
      <c r="R423" s="76">
        <v>35406</v>
      </c>
      <c r="S423" s="76">
        <v>105321</v>
      </c>
      <c r="T423" s="76">
        <v>788641</v>
      </c>
      <c r="U423">
        <v>358082</v>
      </c>
      <c r="V423">
        <v>61613</v>
      </c>
      <c r="W423">
        <v>131727</v>
      </c>
      <c r="X423">
        <v>37346</v>
      </c>
      <c r="Y423">
        <v>7410</v>
      </c>
      <c r="AB423">
        <v>248332</v>
      </c>
      <c r="AC423">
        <v>0</v>
      </c>
      <c r="AD423">
        <v>844510</v>
      </c>
      <c r="AE423" s="1">
        <v>33</v>
      </c>
      <c r="AF423" s="1">
        <v>33</v>
      </c>
      <c r="AG423" s="1">
        <v>3229</v>
      </c>
      <c r="AH423" s="1">
        <v>0</v>
      </c>
      <c r="AI423" s="1">
        <v>0</v>
      </c>
      <c r="AJ423" s="1">
        <v>0</v>
      </c>
      <c r="AK423" s="1">
        <v>0</v>
      </c>
      <c r="AL423" s="1">
        <v>0</v>
      </c>
      <c r="AM423" s="1">
        <v>0</v>
      </c>
      <c r="AN423" s="1">
        <v>0</v>
      </c>
      <c r="AO423" s="1">
        <v>0</v>
      </c>
      <c r="AP423" s="1">
        <v>0</v>
      </c>
      <c r="AQ423" s="1">
        <v>10</v>
      </c>
      <c r="AR423" s="1">
        <v>6</v>
      </c>
      <c r="AS423" s="1">
        <v>813</v>
      </c>
      <c r="AT423" s="1">
        <v>0</v>
      </c>
      <c r="AU423" s="1">
        <v>0</v>
      </c>
      <c r="AV423" s="1">
        <v>0</v>
      </c>
      <c r="AW423" s="1">
        <v>0</v>
      </c>
      <c r="AX423" s="1">
        <v>0</v>
      </c>
      <c r="AY423" s="1">
        <v>0</v>
      </c>
      <c r="AZ423" s="1">
        <v>0</v>
      </c>
      <c r="BA423" s="1">
        <v>0</v>
      </c>
      <c r="BB423" s="1">
        <v>0</v>
      </c>
      <c r="BC423" s="3">
        <v>0</v>
      </c>
      <c r="BD423" s="3">
        <v>0</v>
      </c>
      <c r="BE423" s="3">
        <v>0</v>
      </c>
      <c r="BF423" s="3">
        <v>0</v>
      </c>
      <c r="BG423" s="241">
        <v>10</v>
      </c>
      <c r="BH423" s="242">
        <v>6</v>
      </c>
      <c r="BI423" s="242">
        <v>813</v>
      </c>
      <c r="BJ423" s="243">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s="244">
        <v>0</v>
      </c>
      <c r="CJ423" s="244">
        <v>0</v>
      </c>
      <c r="CK423" s="244">
        <v>0</v>
      </c>
      <c r="CL423" s="244">
        <v>0</v>
      </c>
      <c r="CM423" s="241">
        <v>0</v>
      </c>
      <c r="CN423" s="242">
        <v>0</v>
      </c>
      <c r="CO423" s="242">
        <v>0</v>
      </c>
      <c r="CP423" s="243">
        <v>0</v>
      </c>
      <c r="CQ423" s="1">
        <v>3</v>
      </c>
      <c r="CR423" s="1">
        <v>3</v>
      </c>
      <c r="CS423" s="1">
        <v>250</v>
      </c>
      <c r="CT423" s="1">
        <v>0</v>
      </c>
      <c r="CU423" s="1">
        <v>0</v>
      </c>
      <c r="CV423" s="1">
        <v>0</v>
      </c>
      <c r="CW423" s="1">
        <v>0</v>
      </c>
      <c r="CX423" s="1">
        <v>0</v>
      </c>
      <c r="CY423" s="1">
        <v>0</v>
      </c>
      <c r="CZ423" s="1">
        <v>0</v>
      </c>
      <c r="DA423" s="1">
        <v>0</v>
      </c>
      <c r="DB423" s="1">
        <v>0</v>
      </c>
      <c r="DC423" s="1">
        <v>1</v>
      </c>
      <c r="DD423" s="1">
        <v>1</v>
      </c>
      <c r="DE423" s="1">
        <v>65</v>
      </c>
      <c r="DF423" s="1">
        <v>0</v>
      </c>
      <c r="DG423" s="1">
        <v>0</v>
      </c>
      <c r="DH423" s="1">
        <v>0</v>
      </c>
      <c r="DI423" s="1">
        <v>0</v>
      </c>
      <c r="DJ423" s="1">
        <v>0</v>
      </c>
      <c r="DK423" s="1">
        <v>0</v>
      </c>
      <c r="DL423" s="1">
        <v>0</v>
      </c>
      <c r="DM423" s="1">
        <v>0</v>
      </c>
      <c r="DN423" s="1">
        <v>0</v>
      </c>
      <c r="DO423" s="244">
        <v>0</v>
      </c>
      <c r="DP423" s="244">
        <v>0</v>
      </c>
      <c r="DQ423" s="244">
        <v>0</v>
      </c>
      <c r="DR423" s="244">
        <v>0</v>
      </c>
      <c r="DS423" s="241">
        <v>1</v>
      </c>
      <c r="DT423" s="242">
        <v>1</v>
      </c>
      <c r="DU423" s="242">
        <v>65</v>
      </c>
      <c r="DV423" s="243">
        <v>0</v>
      </c>
      <c r="DW423">
        <v>52</v>
      </c>
      <c r="DX423">
        <v>52</v>
      </c>
      <c r="DY423">
        <v>7821</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s="244">
        <v>0</v>
      </c>
      <c r="EV423" s="244">
        <v>0</v>
      </c>
      <c r="EW423" s="244">
        <v>0</v>
      </c>
      <c r="EX423" s="244">
        <v>0</v>
      </c>
      <c r="EY423" s="241">
        <v>0</v>
      </c>
      <c r="EZ423" s="242">
        <v>0</v>
      </c>
      <c r="FA423" s="242">
        <v>0</v>
      </c>
      <c r="FB423" s="243">
        <v>0</v>
      </c>
      <c r="FC423">
        <v>0</v>
      </c>
      <c r="FD423">
        <v>0</v>
      </c>
      <c r="FE423">
        <v>0</v>
      </c>
      <c r="FF423">
        <v>4</v>
      </c>
      <c r="FG423">
        <v>0</v>
      </c>
      <c r="FH423">
        <v>2125000</v>
      </c>
      <c r="FI423">
        <v>3</v>
      </c>
      <c r="FJ423">
        <v>25302</v>
      </c>
      <c r="FK423">
        <v>0</v>
      </c>
      <c r="FL423">
        <v>0</v>
      </c>
      <c r="FM423">
        <v>0</v>
      </c>
      <c r="FN423">
        <v>0</v>
      </c>
      <c r="FO423">
        <v>0</v>
      </c>
      <c r="FP423">
        <v>4</v>
      </c>
      <c r="FQ423">
        <v>0</v>
      </c>
      <c r="FR423">
        <v>500000</v>
      </c>
      <c r="FS423">
        <v>1</v>
      </c>
      <c r="FT423">
        <v>670</v>
      </c>
      <c r="FU423">
        <v>0</v>
      </c>
      <c r="FV423">
        <v>0</v>
      </c>
      <c r="FW423">
        <v>0</v>
      </c>
      <c r="FX423">
        <v>0</v>
      </c>
      <c r="FY423">
        <v>0</v>
      </c>
      <c r="FZ423">
        <v>0</v>
      </c>
      <c r="GA423">
        <v>0</v>
      </c>
      <c r="GB423">
        <v>0</v>
      </c>
      <c r="GC423">
        <v>0</v>
      </c>
      <c r="GD423">
        <v>0</v>
      </c>
      <c r="GE423">
        <v>0</v>
      </c>
      <c r="GF423">
        <v>0</v>
      </c>
      <c r="GG423">
        <v>0</v>
      </c>
      <c r="GH423">
        <v>0</v>
      </c>
      <c r="GI423">
        <v>0</v>
      </c>
      <c r="GJ423">
        <v>0</v>
      </c>
      <c r="GK423">
        <v>0</v>
      </c>
      <c r="GL423">
        <v>0</v>
      </c>
      <c r="GM423">
        <v>0</v>
      </c>
      <c r="GN423">
        <v>0</v>
      </c>
      <c r="GO423">
        <v>0</v>
      </c>
      <c r="GP423">
        <v>0</v>
      </c>
      <c r="GQ423">
        <v>0</v>
      </c>
      <c r="GR423">
        <v>0</v>
      </c>
      <c r="GS423">
        <v>0</v>
      </c>
      <c r="GT423">
        <v>0</v>
      </c>
      <c r="GU423">
        <v>0</v>
      </c>
      <c r="GV423">
        <v>0</v>
      </c>
      <c r="GW423">
        <v>0</v>
      </c>
      <c r="GX423">
        <v>0</v>
      </c>
      <c r="GY423">
        <v>0</v>
      </c>
      <c r="GZ423">
        <v>0</v>
      </c>
      <c r="HA423">
        <v>0</v>
      </c>
      <c r="HB423">
        <v>0</v>
      </c>
      <c r="HC423">
        <v>0</v>
      </c>
      <c r="HD423">
        <v>0</v>
      </c>
      <c r="HE423">
        <v>0</v>
      </c>
      <c r="HF423">
        <v>0</v>
      </c>
      <c r="HG423">
        <v>0</v>
      </c>
      <c r="HH423">
        <v>0</v>
      </c>
      <c r="HI423">
        <v>0</v>
      </c>
      <c r="HJ423">
        <v>0</v>
      </c>
      <c r="HK423">
        <v>0</v>
      </c>
      <c r="HL423">
        <v>1</v>
      </c>
      <c r="HM423">
        <v>5</v>
      </c>
      <c r="HN423">
        <v>0</v>
      </c>
      <c r="HO423">
        <v>0</v>
      </c>
      <c r="HP423">
        <v>0</v>
      </c>
      <c r="HQ423" s="139">
        <v>2</v>
      </c>
      <c r="HR423" s="140">
        <v>0</v>
      </c>
      <c r="HS423" s="140">
        <v>0</v>
      </c>
      <c r="HT423" s="140">
        <v>0</v>
      </c>
      <c r="HU423" s="140">
        <v>0</v>
      </c>
      <c r="HV423" s="139">
        <v>0</v>
      </c>
      <c r="HW423" s="140">
        <v>0</v>
      </c>
      <c r="HX423" s="140">
        <v>0</v>
      </c>
      <c r="HY423" s="140">
        <v>0</v>
      </c>
      <c r="HZ423" s="140">
        <v>0</v>
      </c>
      <c r="IA423" s="139">
        <v>0</v>
      </c>
      <c r="IB423" s="140">
        <v>0</v>
      </c>
      <c r="IC423" s="140">
        <v>0</v>
      </c>
      <c r="ID423" s="140">
        <v>0</v>
      </c>
      <c r="IE423" s="140">
        <v>0</v>
      </c>
      <c r="IF423" s="139">
        <v>3</v>
      </c>
      <c r="IG423" s="140">
        <v>5</v>
      </c>
      <c r="IH423" s="140">
        <v>0</v>
      </c>
      <c r="II423" s="140">
        <v>0</v>
      </c>
      <c r="IJ423" s="140">
        <v>0</v>
      </c>
      <c r="IK423" s="140">
        <v>0</v>
      </c>
      <c r="IL423" s="140">
        <v>0</v>
      </c>
      <c r="IM423" s="140">
        <v>0</v>
      </c>
      <c r="IN423" s="139">
        <v>0</v>
      </c>
      <c r="IO423" s="140">
        <v>0</v>
      </c>
      <c r="IP423" s="140">
        <v>0</v>
      </c>
      <c r="IQ423" s="140">
        <v>0</v>
      </c>
      <c r="IR423" s="141">
        <v>0</v>
      </c>
      <c r="IS423" s="139">
        <v>0</v>
      </c>
      <c r="IT423" s="141">
        <v>0</v>
      </c>
      <c r="IU423" s="141">
        <v>6</v>
      </c>
      <c r="IV423" s="141">
        <v>2</v>
      </c>
      <c r="IW423" s="180">
        <v>8</v>
      </c>
      <c r="IX423" s="182">
        <v>0</v>
      </c>
      <c r="IY423" s="182">
        <v>0</v>
      </c>
      <c r="IZ423" s="183">
        <v>0</v>
      </c>
      <c r="JA423" s="140">
        <v>0</v>
      </c>
      <c r="JB423" s="140">
        <v>0</v>
      </c>
      <c r="JC423" s="1" t="s">
        <v>427</v>
      </c>
      <c r="JD423" s="1" t="s">
        <v>427</v>
      </c>
      <c r="JE423" s="1" t="s">
        <v>427</v>
      </c>
      <c r="JF423" s="1" t="s">
        <v>427</v>
      </c>
      <c r="JG423" s="1">
        <v>0</v>
      </c>
      <c r="JH423" s="1">
        <v>0</v>
      </c>
      <c r="JI423" s="284"/>
      <c r="JM423" s="261"/>
      <c r="JN423" s="262"/>
      <c r="JO423" s="284"/>
      <c r="JP423" s="284"/>
    </row>
    <row r="424" spans="1:276" x14ac:dyDescent="0.25">
      <c r="A424" s="2">
        <f>IF(OR('Table 1'!$L$2="All Regions",'Table 1'!$L$2=" "), 1,IF('Table 1'!$L$2='DATA TEMPLATE 1617'!L424,1,0))</f>
        <v>1</v>
      </c>
      <c r="B424" s="2">
        <f>IF(OR('Table 1'!$L$3="All Disciplines",'Table 1'!$L$3=" "), 1,IF('Table 1'!$L$3='DATA TEMPLATE 1617'!M424,1,0))</f>
        <v>1</v>
      </c>
      <c r="C424" s="2">
        <f>IF(OR('Table 1'!$L$4="All Organisations",'Table 1'!$L$4=" "), 1,IF('Table 1'!$L$4='DATA TEMPLATE 1617'!N424,1,0))</f>
        <v>1</v>
      </c>
      <c r="D424" s="2">
        <f t="shared" si="15"/>
        <v>3</v>
      </c>
      <c r="E424" s="236">
        <f>IF('Table 2'!$L$2="All Diverse Led",$IZ424,IF('Table 2'!$L$2='DATA TEMPLATE 1617'!JG424,4,0))</f>
        <v>0</v>
      </c>
      <c r="F424" s="236">
        <f>IF('Table 2'!$L$2="All Diverse Led",$IZ424,IF('Table 2'!$L$2='DATA TEMPLATE 1617'!JH424,4,0))</f>
        <v>0</v>
      </c>
      <c r="G424" s="237">
        <f t="shared" si="16"/>
        <v>0</v>
      </c>
      <c r="H424" s="1" t="s">
        <v>471</v>
      </c>
      <c r="I424" s="1">
        <v>0</v>
      </c>
      <c r="J424" s="1" t="b">
        <v>0</v>
      </c>
      <c r="K424" s="284">
        <v>422</v>
      </c>
      <c r="L424" t="s">
        <v>449</v>
      </c>
      <c r="M424" t="s">
        <v>437</v>
      </c>
      <c r="N424" s="323" t="s">
        <v>459</v>
      </c>
      <c r="O424" s="76">
        <v>239377</v>
      </c>
      <c r="P424" s="76">
        <v>329720</v>
      </c>
      <c r="Q424" s="76">
        <v>104</v>
      </c>
      <c r="R424" s="76">
        <v>1000</v>
      </c>
      <c r="S424" s="76">
        <v>201470</v>
      </c>
      <c r="T424" s="76">
        <v>771671</v>
      </c>
      <c r="U424">
        <v>465885</v>
      </c>
      <c r="V424">
        <v>80566</v>
      </c>
      <c r="W424">
        <v>55604</v>
      </c>
      <c r="X424">
        <v>12000</v>
      </c>
      <c r="Y424">
        <v>5254</v>
      </c>
      <c r="AB424">
        <v>93143</v>
      </c>
      <c r="AC424">
        <v>0</v>
      </c>
      <c r="AD424">
        <v>712452</v>
      </c>
      <c r="AE424" s="1">
        <v>160</v>
      </c>
      <c r="AF424" s="1">
        <v>120</v>
      </c>
      <c r="AG424" s="1">
        <v>12414</v>
      </c>
      <c r="AH424" s="1">
        <v>80</v>
      </c>
      <c r="AI424" s="1">
        <v>12</v>
      </c>
      <c r="AJ424" s="1">
        <v>10</v>
      </c>
      <c r="AK424" s="1">
        <v>724</v>
      </c>
      <c r="AL424" s="1">
        <v>0</v>
      </c>
      <c r="AM424" s="1">
        <v>2</v>
      </c>
      <c r="AN424" s="1">
        <v>2</v>
      </c>
      <c r="AO424" s="1">
        <v>200</v>
      </c>
      <c r="AP424" s="1">
        <v>0</v>
      </c>
      <c r="AQ424" s="1">
        <v>1</v>
      </c>
      <c r="AR424" s="1">
        <v>1</v>
      </c>
      <c r="AS424" s="1">
        <v>25</v>
      </c>
      <c r="AT424" s="1">
        <v>0</v>
      </c>
      <c r="AU424" s="1">
        <v>0</v>
      </c>
      <c r="AV424" s="1">
        <v>0</v>
      </c>
      <c r="AW424" s="1">
        <v>0</v>
      </c>
      <c r="AX424" s="1">
        <v>0</v>
      </c>
      <c r="AY424" s="1">
        <v>1</v>
      </c>
      <c r="AZ424" s="1">
        <v>1</v>
      </c>
      <c r="BA424" s="1">
        <v>100</v>
      </c>
      <c r="BB424" s="1">
        <v>0</v>
      </c>
      <c r="BC424" s="3">
        <v>14</v>
      </c>
      <c r="BD424" s="3">
        <v>12</v>
      </c>
      <c r="BE424" s="3">
        <v>924</v>
      </c>
      <c r="BF424" s="3">
        <v>0</v>
      </c>
      <c r="BG424" s="241">
        <v>2</v>
      </c>
      <c r="BH424" s="242">
        <v>2</v>
      </c>
      <c r="BI424" s="242">
        <v>125</v>
      </c>
      <c r="BJ424" s="243">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s="244">
        <v>0</v>
      </c>
      <c r="CJ424" s="244">
        <v>0</v>
      </c>
      <c r="CK424" s="244">
        <v>0</v>
      </c>
      <c r="CL424" s="244">
        <v>0</v>
      </c>
      <c r="CM424" s="241">
        <v>0</v>
      </c>
      <c r="CN424" s="242">
        <v>0</v>
      </c>
      <c r="CO424" s="242">
        <v>0</v>
      </c>
      <c r="CP424" s="243">
        <v>0</v>
      </c>
      <c r="CQ424" s="1">
        <v>0</v>
      </c>
      <c r="CR424" s="1">
        <v>0</v>
      </c>
      <c r="CS424" s="1">
        <v>0</v>
      </c>
      <c r="CT424" s="1">
        <v>0</v>
      </c>
      <c r="CU424" s="1">
        <v>0</v>
      </c>
      <c r="CV424" s="1">
        <v>0</v>
      </c>
      <c r="CW424" s="1">
        <v>0</v>
      </c>
      <c r="CX424" s="1">
        <v>0</v>
      </c>
      <c r="CY424" s="1">
        <v>0</v>
      </c>
      <c r="CZ424" s="1">
        <v>0</v>
      </c>
      <c r="DA424" s="1">
        <v>0</v>
      </c>
      <c r="DB424" s="1">
        <v>0</v>
      </c>
      <c r="DC424" s="1">
        <v>0</v>
      </c>
      <c r="DD424" s="1">
        <v>0</v>
      </c>
      <c r="DE424" s="1">
        <v>0</v>
      </c>
      <c r="DF424" s="1">
        <v>0</v>
      </c>
      <c r="DG424" s="1">
        <v>0</v>
      </c>
      <c r="DH424" s="1">
        <v>0</v>
      </c>
      <c r="DI424" s="1">
        <v>0</v>
      </c>
      <c r="DJ424" s="1">
        <v>0</v>
      </c>
      <c r="DK424" s="1">
        <v>0</v>
      </c>
      <c r="DL424" s="1">
        <v>0</v>
      </c>
      <c r="DM424" s="1">
        <v>0</v>
      </c>
      <c r="DN424" s="1">
        <v>0</v>
      </c>
      <c r="DO424" s="244">
        <v>0</v>
      </c>
      <c r="DP424" s="244">
        <v>0</v>
      </c>
      <c r="DQ424" s="244">
        <v>0</v>
      </c>
      <c r="DR424" s="244">
        <v>0</v>
      </c>
      <c r="DS424" s="241">
        <v>0</v>
      </c>
      <c r="DT424" s="242">
        <v>0</v>
      </c>
      <c r="DU424" s="242">
        <v>0</v>
      </c>
      <c r="DV424" s="243">
        <v>0</v>
      </c>
      <c r="DW424">
        <v>0</v>
      </c>
      <c r="DX424">
        <v>0</v>
      </c>
      <c r="DY424">
        <v>0</v>
      </c>
      <c r="DZ424">
        <v>0</v>
      </c>
      <c r="EA424">
        <v>0</v>
      </c>
      <c r="EB424">
        <v>0</v>
      </c>
      <c r="EC424">
        <v>0</v>
      </c>
      <c r="ED424">
        <v>0</v>
      </c>
      <c r="EE424">
        <v>1</v>
      </c>
      <c r="EF424">
        <v>2</v>
      </c>
      <c r="EG424">
        <v>200</v>
      </c>
      <c r="EH424">
        <v>0</v>
      </c>
      <c r="EI424">
        <v>0</v>
      </c>
      <c r="EJ424">
        <v>0</v>
      </c>
      <c r="EK424">
        <v>0</v>
      </c>
      <c r="EL424">
        <v>0</v>
      </c>
      <c r="EM424">
        <v>0</v>
      </c>
      <c r="EN424">
        <v>0</v>
      </c>
      <c r="EO424">
        <v>0</v>
      </c>
      <c r="EP424">
        <v>0</v>
      </c>
      <c r="EQ424">
        <v>1</v>
      </c>
      <c r="ER424">
        <v>1</v>
      </c>
      <c r="ES424">
        <v>100</v>
      </c>
      <c r="ET424">
        <v>0</v>
      </c>
      <c r="EU424" s="244">
        <v>1</v>
      </c>
      <c r="EV424" s="244">
        <v>2</v>
      </c>
      <c r="EW424" s="244">
        <v>200</v>
      </c>
      <c r="EX424" s="244">
        <v>0</v>
      </c>
      <c r="EY424" s="241">
        <v>1</v>
      </c>
      <c r="EZ424" s="242">
        <v>1</v>
      </c>
      <c r="FA424" s="242">
        <v>100</v>
      </c>
      <c r="FB424" s="243">
        <v>0</v>
      </c>
      <c r="FC424">
        <v>0</v>
      </c>
      <c r="FD424">
        <v>0</v>
      </c>
      <c r="FE424">
        <v>0</v>
      </c>
      <c r="FF424">
        <v>0</v>
      </c>
      <c r="FG424">
        <v>0</v>
      </c>
      <c r="FH424">
        <v>0</v>
      </c>
      <c r="FI424">
        <v>18</v>
      </c>
      <c r="FJ424">
        <v>10401</v>
      </c>
      <c r="FK424">
        <v>0</v>
      </c>
      <c r="FL424">
        <v>0</v>
      </c>
      <c r="FM424">
        <v>0</v>
      </c>
      <c r="FN424">
        <v>0</v>
      </c>
      <c r="FO424">
        <v>0</v>
      </c>
      <c r="FP424">
        <v>0</v>
      </c>
      <c r="FQ424">
        <v>0</v>
      </c>
      <c r="FR424">
        <v>0</v>
      </c>
      <c r="FS424">
        <v>6</v>
      </c>
      <c r="FT424">
        <v>3325</v>
      </c>
      <c r="FU424">
        <v>0</v>
      </c>
      <c r="FV424">
        <v>0</v>
      </c>
      <c r="FW424">
        <v>0</v>
      </c>
      <c r="FX424">
        <v>0</v>
      </c>
      <c r="FY424">
        <v>0</v>
      </c>
      <c r="FZ424">
        <v>0</v>
      </c>
      <c r="GA424">
        <v>0</v>
      </c>
      <c r="GB424">
        <v>0</v>
      </c>
      <c r="GC424">
        <v>0</v>
      </c>
      <c r="GD424">
        <v>0</v>
      </c>
      <c r="GE424">
        <v>0</v>
      </c>
      <c r="GF424">
        <v>0</v>
      </c>
      <c r="GG424">
        <v>0</v>
      </c>
      <c r="GH424">
        <v>0</v>
      </c>
      <c r="GI424">
        <v>0</v>
      </c>
      <c r="GJ424">
        <v>0</v>
      </c>
      <c r="GK424">
        <v>0</v>
      </c>
      <c r="GL424">
        <v>0</v>
      </c>
      <c r="GM424">
        <v>0</v>
      </c>
      <c r="GN424">
        <v>0</v>
      </c>
      <c r="GO424">
        <v>0</v>
      </c>
      <c r="GP424">
        <v>0</v>
      </c>
      <c r="GQ424">
        <v>0</v>
      </c>
      <c r="GR424">
        <v>0</v>
      </c>
      <c r="GS424">
        <v>0</v>
      </c>
      <c r="GT424">
        <v>0</v>
      </c>
      <c r="GU424">
        <v>0</v>
      </c>
      <c r="GV424">
        <v>0</v>
      </c>
      <c r="GW424">
        <v>0</v>
      </c>
      <c r="GX424">
        <v>0</v>
      </c>
      <c r="GY424">
        <v>0</v>
      </c>
      <c r="GZ424">
        <v>0</v>
      </c>
      <c r="HA424">
        <v>0</v>
      </c>
      <c r="HB424">
        <v>0</v>
      </c>
      <c r="HC424">
        <v>0</v>
      </c>
      <c r="HD424">
        <v>0</v>
      </c>
      <c r="HE424">
        <v>0</v>
      </c>
      <c r="HF424">
        <v>0</v>
      </c>
      <c r="HG424">
        <v>0</v>
      </c>
      <c r="HH424">
        <v>0</v>
      </c>
      <c r="HI424">
        <v>0</v>
      </c>
      <c r="HJ424">
        <v>0</v>
      </c>
      <c r="HK424">
        <v>0</v>
      </c>
      <c r="HL424">
        <v>6</v>
      </c>
      <c r="HM424">
        <v>5</v>
      </c>
      <c r="HN424">
        <v>0</v>
      </c>
      <c r="HO424">
        <v>0</v>
      </c>
      <c r="HP424">
        <v>0</v>
      </c>
      <c r="HQ424" s="139">
        <v>1</v>
      </c>
      <c r="HR424" s="140">
        <v>0</v>
      </c>
      <c r="HS424" s="140">
        <v>0</v>
      </c>
      <c r="HT424" s="140">
        <v>0</v>
      </c>
      <c r="HU424" s="140">
        <v>0</v>
      </c>
      <c r="HV424" s="139">
        <v>0</v>
      </c>
      <c r="HW424" s="140">
        <v>0</v>
      </c>
      <c r="HX424" s="140">
        <v>0</v>
      </c>
      <c r="HY424" s="140">
        <v>0</v>
      </c>
      <c r="HZ424" s="140">
        <v>0</v>
      </c>
      <c r="IA424" s="139">
        <v>0</v>
      </c>
      <c r="IB424" s="140">
        <v>0</v>
      </c>
      <c r="IC424" s="140">
        <v>0</v>
      </c>
      <c r="ID424" s="140">
        <v>0</v>
      </c>
      <c r="IE424" s="140">
        <v>0</v>
      </c>
      <c r="IF424" s="139">
        <v>7</v>
      </c>
      <c r="IG424" s="140">
        <v>5</v>
      </c>
      <c r="IH424" s="140">
        <v>0</v>
      </c>
      <c r="II424" s="140">
        <v>0</v>
      </c>
      <c r="IJ424" s="140">
        <v>0</v>
      </c>
      <c r="IK424" s="140">
        <v>0</v>
      </c>
      <c r="IL424" s="140">
        <v>0</v>
      </c>
      <c r="IM424" s="140">
        <v>0</v>
      </c>
      <c r="IN424" s="139">
        <v>0</v>
      </c>
      <c r="IO424" s="140">
        <v>0</v>
      </c>
      <c r="IP424" s="140">
        <v>0</v>
      </c>
      <c r="IQ424" s="140">
        <v>0</v>
      </c>
      <c r="IR424" s="141">
        <v>0</v>
      </c>
      <c r="IS424" s="139">
        <v>0</v>
      </c>
      <c r="IT424" s="141">
        <v>1</v>
      </c>
      <c r="IU424" s="141">
        <v>11</v>
      </c>
      <c r="IV424" s="141">
        <v>1</v>
      </c>
      <c r="IW424" s="180">
        <v>12</v>
      </c>
      <c r="IX424" s="182">
        <v>8.3333333333333329E-2</v>
      </c>
      <c r="IY424" s="182">
        <v>0</v>
      </c>
      <c r="IZ424" s="183">
        <v>0</v>
      </c>
      <c r="JA424" s="140">
        <v>0</v>
      </c>
      <c r="JB424" s="140">
        <v>0</v>
      </c>
      <c r="JC424" s="1" t="s">
        <v>427</v>
      </c>
      <c r="JD424" s="1" t="s">
        <v>427</v>
      </c>
      <c r="JE424" s="1" t="s">
        <v>427</v>
      </c>
      <c r="JF424" s="1" t="s">
        <v>427</v>
      </c>
      <c r="JG424" s="1">
        <v>0</v>
      </c>
      <c r="JH424" s="1">
        <v>0</v>
      </c>
      <c r="JI424" s="284"/>
      <c r="JM424" s="261"/>
      <c r="JN424" s="262"/>
      <c r="JO424" s="284"/>
      <c r="JP424" s="284"/>
    </row>
    <row r="425" spans="1:276" x14ac:dyDescent="0.25">
      <c r="A425" s="2">
        <f>IF(OR('Table 1'!$L$2="All Regions",'Table 1'!$L$2=" "), 1,IF('Table 1'!$L$2='DATA TEMPLATE 1617'!L425,1,0))</f>
        <v>1</v>
      </c>
      <c r="B425" s="2">
        <f>IF(OR('Table 1'!$L$3="All Disciplines",'Table 1'!$L$3=" "), 1,IF('Table 1'!$L$3='DATA TEMPLATE 1617'!M425,1,0))</f>
        <v>1</v>
      </c>
      <c r="C425" s="2">
        <f>IF(OR('Table 1'!$L$4="All Organisations",'Table 1'!$L$4=" "), 1,IF('Table 1'!$L$4='DATA TEMPLATE 1617'!N425,1,0))</f>
        <v>1</v>
      </c>
      <c r="D425" s="2">
        <f t="shared" si="15"/>
        <v>3</v>
      </c>
      <c r="E425" s="236">
        <f>IF('Table 2'!$L$2="All Diverse Led",$IZ425,IF('Table 2'!$L$2='DATA TEMPLATE 1617'!JG425,4,0))</f>
        <v>0</v>
      </c>
      <c r="F425" s="236">
        <f>IF('Table 2'!$L$2="All Diverse Led",$IZ425,IF('Table 2'!$L$2='DATA TEMPLATE 1617'!JH425,4,0))</f>
        <v>0</v>
      </c>
      <c r="G425" s="237">
        <f t="shared" si="16"/>
        <v>0</v>
      </c>
      <c r="H425" s="1" t="s">
        <v>471</v>
      </c>
      <c r="I425" s="1">
        <v>0</v>
      </c>
      <c r="J425" s="1" t="b">
        <v>0</v>
      </c>
      <c r="K425" s="284">
        <v>423</v>
      </c>
      <c r="L425" t="s">
        <v>449</v>
      </c>
      <c r="M425" t="s">
        <v>436</v>
      </c>
      <c r="N425" s="323" t="s">
        <v>459</v>
      </c>
      <c r="O425" s="76">
        <v>36797</v>
      </c>
      <c r="P425" s="76">
        <v>311922</v>
      </c>
      <c r="Q425" s="76">
        <v>157205</v>
      </c>
      <c r="R425" s="76">
        <v>116700</v>
      </c>
      <c r="S425" s="76">
        <v>14750</v>
      </c>
      <c r="T425" s="76">
        <v>637374</v>
      </c>
      <c r="U425">
        <v>42871</v>
      </c>
      <c r="V425">
        <v>5986</v>
      </c>
      <c r="W425">
        <v>27062</v>
      </c>
      <c r="X425">
        <v>6252</v>
      </c>
      <c r="Y425">
        <v>3000</v>
      </c>
      <c r="AB425">
        <v>56895</v>
      </c>
      <c r="AC425">
        <v>163378</v>
      </c>
      <c r="AD425">
        <v>305444</v>
      </c>
      <c r="AE425" s="1">
        <v>2</v>
      </c>
      <c r="AF425" s="1">
        <v>11</v>
      </c>
      <c r="AG425" s="1">
        <v>756</v>
      </c>
      <c r="AH425" s="253">
        <v>0</v>
      </c>
      <c r="AI425" s="1">
        <v>0</v>
      </c>
      <c r="AJ425" s="1">
        <v>0</v>
      </c>
      <c r="AK425" s="1">
        <v>0</v>
      </c>
      <c r="AL425" s="1">
        <v>0</v>
      </c>
      <c r="AM425" s="1">
        <v>0</v>
      </c>
      <c r="AN425" s="1">
        <v>0</v>
      </c>
      <c r="AO425" s="1">
        <v>0</v>
      </c>
      <c r="AP425" s="1">
        <v>0</v>
      </c>
      <c r="AQ425" s="1">
        <v>1</v>
      </c>
      <c r="AR425" s="1">
        <v>1</v>
      </c>
      <c r="AS425" s="1">
        <v>6</v>
      </c>
      <c r="AT425" s="253">
        <v>0</v>
      </c>
      <c r="AU425" s="1">
        <v>0</v>
      </c>
      <c r="AV425" s="1">
        <v>0</v>
      </c>
      <c r="AW425" s="1">
        <v>0</v>
      </c>
      <c r="AX425" s="1">
        <v>0</v>
      </c>
      <c r="AY425" s="1">
        <v>0</v>
      </c>
      <c r="AZ425" s="1">
        <v>0</v>
      </c>
      <c r="BA425" s="1">
        <v>0</v>
      </c>
      <c r="BB425" s="1">
        <v>0</v>
      </c>
      <c r="BC425" s="3">
        <v>0</v>
      </c>
      <c r="BD425" s="3">
        <v>0</v>
      </c>
      <c r="BE425" s="3">
        <v>0</v>
      </c>
      <c r="BF425" s="3">
        <v>0</v>
      </c>
      <c r="BG425" s="241">
        <v>1</v>
      </c>
      <c r="BH425" s="242">
        <v>1</v>
      </c>
      <c r="BI425" s="242">
        <v>6</v>
      </c>
      <c r="BJ425" s="243">
        <v>0</v>
      </c>
      <c r="BK425">
        <v>7</v>
      </c>
      <c r="BL425">
        <v>158</v>
      </c>
      <c r="BM425">
        <v>11497</v>
      </c>
      <c r="BN425" s="25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s="244">
        <v>0</v>
      </c>
      <c r="CJ425" s="244">
        <v>0</v>
      </c>
      <c r="CK425" s="244">
        <v>0</v>
      </c>
      <c r="CL425" s="244">
        <v>0</v>
      </c>
      <c r="CM425" s="241">
        <v>0</v>
      </c>
      <c r="CN425" s="242">
        <v>0</v>
      </c>
      <c r="CO425" s="242">
        <v>0</v>
      </c>
      <c r="CP425" s="243">
        <v>0</v>
      </c>
      <c r="CQ425" s="1">
        <v>1</v>
      </c>
      <c r="CR425" s="1">
        <v>1</v>
      </c>
      <c r="CS425" s="1">
        <v>10</v>
      </c>
      <c r="CT425" s="253">
        <v>0</v>
      </c>
      <c r="CU425" s="1">
        <v>0</v>
      </c>
      <c r="CV425" s="1">
        <v>0</v>
      </c>
      <c r="CW425" s="1">
        <v>0</v>
      </c>
      <c r="CX425" s="1">
        <v>0</v>
      </c>
      <c r="CY425" s="1">
        <v>0</v>
      </c>
      <c r="CZ425" s="1">
        <v>0</v>
      </c>
      <c r="DA425" s="1">
        <v>0</v>
      </c>
      <c r="DB425" s="1">
        <v>0</v>
      </c>
      <c r="DC425" s="1">
        <v>0</v>
      </c>
      <c r="DD425" s="1">
        <v>0</v>
      </c>
      <c r="DE425" s="1">
        <v>0</v>
      </c>
      <c r="DF425" s="1">
        <v>0</v>
      </c>
      <c r="DG425" s="1">
        <v>0</v>
      </c>
      <c r="DH425" s="1">
        <v>0</v>
      </c>
      <c r="DI425" s="1">
        <v>0</v>
      </c>
      <c r="DJ425" s="1">
        <v>0</v>
      </c>
      <c r="DK425" s="1">
        <v>0</v>
      </c>
      <c r="DL425" s="1">
        <v>0</v>
      </c>
      <c r="DM425" s="1">
        <v>0</v>
      </c>
      <c r="DN425" s="1">
        <v>0</v>
      </c>
      <c r="DO425" s="244">
        <v>0</v>
      </c>
      <c r="DP425" s="244">
        <v>0</v>
      </c>
      <c r="DQ425" s="244">
        <v>0</v>
      </c>
      <c r="DR425" s="244">
        <v>0</v>
      </c>
      <c r="DS425" s="241">
        <v>0</v>
      </c>
      <c r="DT425" s="242">
        <v>0</v>
      </c>
      <c r="DU425" s="242">
        <v>0</v>
      </c>
      <c r="DV425" s="243">
        <v>0</v>
      </c>
      <c r="DW425">
        <v>3</v>
      </c>
      <c r="DX425">
        <v>40</v>
      </c>
      <c r="DY425">
        <v>7317</v>
      </c>
      <c r="DZ425" s="255">
        <v>0</v>
      </c>
      <c r="EA425">
        <v>0</v>
      </c>
      <c r="EB425">
        <v>0</v>
      </c>
      <c r="EC425">
        <v>0</v>
      </c>
      <c r="ED425">
        <v>0</v>
      </c>
      <c r="EE425">
        <v>0</v>
      </c>
      <c r="EF425">
        <v>0</v>
      </c>
      <c r="EG425">
        <v>0</v>
      </c>
      <c r="EH425">
        <v>0</v>
      </c>
      <c r="EI425">
        <v>1</v>
      </c>
      <c r="EJ425">
        <v>3</v>
      </c>
      <c r="EK425">
        <v>387</v>
      </c>
      <c r="EL425" s="255">
        <v>0</v>
      </c>
      <c r="EM425">
        <v>0</v>
      </c>
      <c r="EN425">
        <v>0</v>
      </c>
      <c r="EO425">
        <v>0</v>
      </c>
      <c r="EP425">
        <v>0</v>
      </c>
      <c r="EQ425">
        <v>0</v>
      </c>
      <c r="ER425">
        <v>0</v>
      </c>
      <c r="ES425">
        <v>0</v>
      </c>
      <c r="ET425">
        <v>0</v>
      </c>
      <c r="EU425" s="244">
        <v>0</v>
      </c>
      <c r="EV425" s="244">
        <v>0</v>
      </c>
      <c r="EW425" s="244">
        <v>0</v>
      </c>
      <c r="EX425" s="244">
        <v>0</v>
      </c>
      <c r="EY425" s="241">
        <v>1</v>
      </c>
      <c r="EZ425" s="242">
        <v>3</v>
      </c>
      <c r="FA425" s="242">
        <v>387</v>
      </c>
      <c r="FB425" s="243">
        <v>0</v>
      </c>
      <c r="FC425">
        <v>0</v>
      </c>
      <c r="FD425">
        <v>0</v>
      </c>
      <c r="FE425">
        <v>0</v>
      </c>
      <c r="FF425">
        <v>0</v>
      </c>
      <c r="FG425">
        <v>0</v>
      </c>
      <c r="FH425">
        <v>0</v>
      </c>
      <c r="FI425">
        <v>0</v>
      </c>
      <c r="FJ425">
        <v>0</v>
      </c>
      <c r="FK425">
        <v>0</v>
      </c>
      <c r="FL425">
        <v>0</v>
      </c>
      <c r="FM425">
        <v>0</v>
      </c>
      <c r="FN425">
        <v>0</v>
      </c>
      <c r="FO425">
        <v>0</v>
      </c>
      <c r="FP425">
        <v>0</v>
      </c>
      <c r="FQ425">
        <v>0</v>
      </c>
      <c r="FR425">
        <v>0</v>
      </c>
      <c r="FS425">
        <v>0</v>
      </c>
      <c r="FT425">
        <v>0</v>
      </c>
      <c r="FU425">
        <v>0</v>
      </c>
      <c r="FV425">
        <v>0</v>
      </c>
      <c r="FW425">
        <v>0</v>
      </c>
      <c r="FX425">
        <v>0</v>
      </c>
      <c r="FY425">
        <v>0</v>
      </c>
      <c r="FZ425">
        <v>0</v>
      </c>
      <c r="GA425">
        <v>0</v>
      </c>
      <c r="GB425">
        <v>0</v>
      </c>
      <c r="GC425">
        <v>0</v>
      </c>
      <c r="GD425">
        <v>0</v>
      </c>
      <c r="GE425">
        <v>0</v>
      </c>
      <c r="GF425">
        <v>0</v>
      </c>
      <c r="GG425">
        <v>0</v>
      </c>
      <c r="GH425">
        <v>0</v>
      </c>
      <c r="GI425">
        <v>0</v>
      </c>
      <c r="GJ425">
        <v>0</v>
      </c>
      <c r="GK425">
        <v>0</v>
      </c>
      <c r="GL425">
        <v>0</v>
      </c>
      <c r="GM425">
        <v>0</v>
      </c>
      <c r="GN425">
        <v>0</v>
      </c>
      <c r="GO425">
        <v>0</v>
      </c>
      <c r="GP425">
        <v>0</v>
      </c>
      <c r="GQ425">
        <v>0</v>
      </c>
      <c r="GR425">
        <v>0</v>
      </c>
      <c r="GS425">
        <v>0</v>
      </c>
      <c r="GT425">
        <v>0</v>
      </c>
      <c r="GU425">
        <v>0</v>
      </c>
      <c r="GV425">
        <v>0</v>
      </c>
      <c r="GW425">
        <v>0</v>
      </c>
      <c r="GX425">
        <v>0</v>
      </c>
      <c r="GY425">
        <v>0</v>
      </c>
      <c r="GZ425">
        <v>0</v>
      </c>
      <c r="HA425">
        <v>0</v>
      </c>
      <c r="HB425">
        <v>0</v>
      </c>
      <c r="HC425">
        <v>0</v>
      </c>
      <c r="HD425">
        <v>0</v>
      </c>
      <c r="HE425">
        <v>0</v>
      </c>
      <c r="HF425">
        <v>0</v>
      </c>
      <c r="HG425">
        <v>0</v>
      </c>
      <c r="HH425">
        <v>0</v>
      </c>
      <c r="HI425">
        <v>0</v>
      </c>
      <c r="HJ425">
        <v>0</v>
      </c>
      <c r="HK425">
        <v>0</v>
      </c>
      <c r="HL425">
        <v>3</v>
      </c>
      <c r="HM425">
        <v>5</v>
      </c>
      <c r="HN425">
        <v>0</v>
      </c>
      <c r="HO425">
        <v>0</v>
      </c>
      <c r="HP425">
        <v>0</v>
      </c>
      <c r="HQ425" s="139">
        <v>1</v>
      </c>
      <c r="HR425" s="140">
        <v>0</v>
      </c>
      <c r="HS425" s="140">
        <v>0</v>
      </c>
      <c r="HT425" s="140">
        <v>0</v>
      </c>
      <c r="HU425" s="140">
        <v>0</v>
      </c>
      <c r="HV425" s="139">
        <v>2</v>
      </c>
      <c r="HW425" s="140">
        <v>0</v>
      </c>
      <c r="HX425" s="140">
        <v>0</v>
      </c>
      <c r="HY425" s="140">
        <v>0</v>
      </c>
      <c r="HZ425" s="140">
        <v>0</v>
      </c>
      <c r="IA425" s="139">
        <v>0</v>
      </c>
      <c r="IB425" s="140">
        <v>0</v>
      </c>
      <c r="IC425" s="140">
        <v>0</v>
      </c>
      <c r="ID425" s="140">
        <v>0</v>
      </c>
      <c r="IE425" s="140">
        <v>0</v>
      </c>
      <c r="IF425" s="139">
        <v>6</v>
      </c>
      <c r="IG425" s="140">
        <v>5</v>
      </c>
      <c r="IH425" s="140">
        <v>0</v>
      </c>
      <c r="II425" s="140">
        <v>0</v>
      </c>
      <c r="IJ425" s="140">
        <v>0</v>
      </c>
      <c r="IK425" s="140">
        <v>0</v>
      </c>
      <c r="IL425" s="140">
        <v>0</v>
      </c>
      <c r="IM425" s="140">
        <v>0</v>
      </c>
      <c r="IN425" s="139">
        <v>0</v>
      </c>
      <c r="IO425" s="140">
        <v>1</v>
      </c>
      <c r="IP425" s="140">
        <v>0</v>
      </c>
      <c r="IQ425" s="140">
        <v>0</v>
      </c>
      <c r="IR425" s="141">
        <v>1</v>
      </c>
      <c r="IS425" s="139">
        <v>0</v>
      </c>
      <c r="IT425" s="141">
        <v>1</v>
      </c>
      <c r="IU425" s="141">
        <v>8</v>
      </c>
      <c r="IV425" s="141">
        <v>3</v>
      </c>
      <c r="IW425" s="180">
        <v>11</v>
      </c>
      <c r="IX425" s="182">
        <v>9.0909090909090912E-2</v>
      </c>
      <c r="IY425" s="182">
        <v>9.0909090909090912E-2</v>
      </c>
      <c r="IZ425" s="183">
        <v>0</v>
      </c>
      <c r="JA425" s="140">
        <v>0</v>
      </c>
      <c r="JB425" s="140">
        <v>0</v>
      </c>
      <c r="JC425" s="1" t="s">
        <v>427</v>
      </c>
      <c r="JD425" s="1" t="s">
        <v>427</v>
      </c>
      <c r="JE425" s="1" t="s">
        <v>427</v>
      </c>
      <c r="JF425" s="1" t="s">
        <v>427</v>
      </c>
      <c r="JG425" s="1">
        <v>0</v>
      </c>
      <c r="JH425" s="1">
        <v>0</v>
      </c>
      <c r="JI425" s="284"/>
      <c r="JM425" s="261"/>
      <c r="JN425" s="262"/>
      <c r="JO425" s="284"/>
      <c r="JP425" s="284"/>
    </row>
    <row r="426" spans="1:276" x14ac:dyDescent="0.25">
      <c r="A426" s="2">
        <f>IF(OR('Table 1'!$L$2="All Regions",'Table 1'!$L$2=" "), 1,IF('Table 1'!$L$2='DATA TEMPLATE 1617'!L426,1,0))</f>
        <v>1</v>
      </c>
      <c r="B426" s="2">
        <f>IF(OR('Table 1'!$L$3="All Disciplines",'Table 1'!$L$3=" "), 1,IF('Table 1'!$L$3='DATA TEMPLATE 1617'!M426,1,0))</f>
        <v>1</v>
      </c>
      <c r="C426" s="2">
        <f>IF(OR('Table 1'!$L$4="All Organisations",'Table 1'!$L$4=" "), 1,IF('Table 1'!$L$4='DATA TEMPLATE 1617'!N426,1,0))</f>
        <v>1</v>
      </c>
      <c r="D426" s="2">
        <f t="shared" ref="D426:D483" si="17">SUM(A426:C426)</f>
        <v>3</v>
      </c>
      <c r="E426" s="236">
        <f>IF('Table 2'!$L$2="All Diverse Led",$IZ426,IF('Table 2'!$L$2='DATA TEMPLATE 1617'!JG426,4,0))</f>
        <v>0</v>
      </c>
      <c r="F426" s="236">
        <f>IF('Table 2'!$L$2="All Diverse Led",$IZ426,IF('Table 2'!$L$2='DATA TEMPLATE 1617'!JH426,4,0))</f>
        <v>0</v>
      </c>
      <c r="G426" s="237">
        <f t="shared" si="16"/>
        <v>0</v>
      </c>
      <c r="H426" s="1" t="s">
        <v>471</v>
      </c>
      <c r="I426" s="1">
        <v>0</v>
      </c>
      <c r="J426" s="1" t="b">
        <v>0</v>
      </c>
      <c r="K426" s="284">
        <v>424</v>
      </c>
      <c r="L426" t="s">
        <v>449</v>
      </c>
      <c r="M426" t="s">
        <v>442</v>
      </c>
      <c r="N426" s="323" t="s">
        <v>458</v>
      </c>
      <c r="O426" s="76">
        <v>74579</v>
      </c>
      <c r="P426" s="76">
        <v>112032</v>
      </c>
      <c r="Q426" s="76">
        <v>117</v>
      </c>
      <c r="R426" s="76">
        <v>0</v>
      </c>
      <c r="S426" s="76">
        <v>0</v>
      </c>
      <c r="T426" s="76">
        <v>186728</v>
      </c>
      <c r="U426">
        <v>92246</v>
      </c>
      <c r="V426">
        <v>32030</v>
      </c>
      <c r="W426">
        <v>26400</v>
      </c>
      <c r="X426">
        <v>0</v>
      </c>
      <c r="Y426">
        <v>0</v>
      </c>
      <c r="AB426">
        <v>26799</v>
      </c>
      <c r="AC426">
        <v>0</v>
      </c>
      <c r="AD426">
        <v>177475</v>
      </c>
      <c r="AE426" s="1">
        <v>0</v>
      </c>
      <c r="AF426" s="1">
        <v>0</v>
      </c>
      <c r="AG426" s="1">
        <v>0</v>
      </c>
      <c r="AH426" s="1">
        <v>0</v>
      </c>
      <c r="AI426" s="1">
        <v>0</v>
      </c>
      <c r="AJ426" s="1">
        <v>0</v>
      </c>
      <c r="AK426" s="1">
        <v>0</v>
      </c>
      <c r="AL426" s="1">
        <v>0</v>
      </c>
      <c r="AM426" s="1">
        <v>0</v>
      </c>
      <c r="AN426" s="1">
        <v>0</v>
      </c>
      <c r="AO426" s="1">
        <v>0</v>
      </c>
      <c r="AP426" s="1">
        <v>0</v>
      </c>
      <c r="AQ426" s="1">
        <v>0</v>
      </c>
      <c r="AR426" s="1">
        <v>0</v>
      </c>
      <c r="AS426" s="1">
        <v>0</v>
      </c>
      <c r="AT426" s="1">
        <v>0</v>
      </c>
      <c r="AU426" s="1">
        <v>0</v>
      </c>
      <c r="AV426" s="1">
        <v>0</v>
      </c>
      <c r="AW426" s="1">
        <v>0</v>
      </c>
      <c r="AX426" s="1">
        <v>0</v>
      </c>
      <c r="AY426" s="1">
        <v>0</v>
      </c>
      <c r="AZ426" s="1">
        <v>0</v>
      </c>
      <c r="BA426" s="1">
        <v>0</v>
      </c>
      <c r="BB426" s="1">
        <v>0</v>
      </c>
      <c r="BC426" s="3">
        <v>0</v>
      </c>
      <c r="BD426" s="3">
        <v>0</v>
      </c>
      <c r="BE426" s="3">
        <v>0</v>
      </c>
      <c r="BF426" s="3">
        <v>0</v>
      </c>
      <c r="BG426" s="241">
        <v>0</v>
      </c>
      <c r="BH426" s="242">
        <v>0</v>
      </c>
      <c r="BI426" s="242">
        <v>0</v>
      </c>
      <c r="BJ426" s="243">
        <v>0</v>
      </c>
      <c r="BK426">
        <v>3</v>
      </c>
      <c r="BL426">
        <v>3</v>
      </c>
      <c r="BM426">
        <v>0</v>
      </c>
      <c r="BN426">
        <v>330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s="244">
        <v>0</v>
      </c>
      <c r="CJ426" s="244">
        <v>0</v>
      </c>
      <c r="CK426" s="244">
        <v>0</v>
      </c>
      <c r="CL426" s="244">
        <v>0</v>
      </c>
      <c r="CM426" s="241">
        <v>0</v>
      </c>
      <c r="CN426" s="242">
        <v>0</v>
      </c>
      <c r="CO426" s="242">
        <v>0</v>
      </c>
      <c r="CP426" s="243">
        <v>0</v>
      </c>
      <c r="CQ426" s="1">
        <v>0</v>
      </c>
      <c r="CR426" s="1">
        <v>0</v>
      </c>
      <c r="CS426" s="1">
        <v>0</v>
      </c>
      <c r="CT426" s="1">
        <v>0</v>
      </c>
      <c r="CU426" s="1">
        <v>0</v>
      </c>
      <c r="CV426" s="1">
        <v>0</v>
      </c>
      <c r="CW426" s="1">
        <v>0</v>
      </c>
      <c r="CX426" s="1">
        <v>0</v>
      </c>
      <c r="CY426" s="1">
        <v>0</v>
      </c>
      <c r="CZ426" s="1">
        <v>0</v>
      </c>
      <c r="DA426" s="1">
        <v>0</v>
      </c>
      <c r="DB426" s="1">
        <v>0</v>
      </c>
      <c r="DC426" s="1">
        <v>0</v>
      </c>
      <c r="DD426" s="1">
        <v>0</v>
      </c>
      <c r="DE426" s="1">
        <v>0</v>
      </c>
      <c r="DF426" s="1">
        <v>0</v>
      </c>
      <c r="DG426" s="1">
        <v>0</v>
      </c>
      <c r="DH426" s="1">
        <v>0</v>
      </c>
      <c r="DI426" s="1">
        <v>0</v>
      </c>
      <c r="DJ426" s="1">
        <v>0</v>
      </c>
      <c r="DK426" s="1">
        <v>0</v>
      </c>
      <c r="DL426" s="1">
        <v>0</v>
      </c>
      <c r="DM426" s="1">
        <v>0</v>
      </c>
      <c r="DN426" s="1">
        <v>0</v>
      </c>
      <c r="DO426" s="244">
        <v>0</v>
      </c>
      <c r="DP426" s="244">
        <v>0</v>
      </c>
      <c r="DQ426" s="244">
        <v>0</v>
      </c>
      <c r="DR426" s="244">
        <v>0</v>
      </c>
      <c r="DS426" s="241">
        <v>0</v>
      </c>
      <c r="DT426" s="242">
        <v>0</v>
      </c>
      <c r="DU426" s="242">
        <v>0</v>
      </c>
      <c r="DV426" s="243">
        <v>0</v>
      </c>
      <c r="DW426">
        <v>1</v>
      </c>
      <c r="DX426">
        <v>3</v>
      </c>
      <c r="DY426">
        <v>295</v>
      </c>
      <c r="DZ426">
        <v>0</v>
      </c>
      <c r="EA426">
        <v>0</v>
      </c>
      <c r="EB426">
        <v>0</v>
      </c>
      <c r="EC426">
        <v>0</v>
      </c>
      <c r="ED426">
        <v>0</v>
      </c>
      <c r="EE426">
        <v>1</v>
      </c>
      <c r="EF426">
        <v>3</v>
      </c>
      <c r="EG426">
        <v>0</v>
      </c>
      <c r="EH426">
        <v>800</v>
      </c>
      <c r="EI426">
        <v>0</v>
      </c>
      <c r="EJ426">
        <v>0</v>
      </c>
      <c r="EK426">
        <v>0</v>
      </c>
      <c r="EL426">
        <v>0</v>
      </c>
      <c r="EM426">
        <v>0</v>
      </c>
      <c r="EN426">
        <v>0</v>
      </c>
      <c r="EO426">
        <v>0</v>
      </c>
      <c r="EP426">
        <v>0</v>
      </c>
      <c r="EQ426">
        <v>0</v>
      </c>
      <c r="ER426">
        <v>0</v>
      </c>
      <c r="ES426">
        <v>0</v>
      </c>
      <c r="ET426">
        <v>0</v>
      </c>
      <c r="EU426" s="244">
        <v>1</v>
      </c>
      <c r="EV426" s="244">
        <v>3</v>
      </c>
      <c r="EW426" s="244">
        <v>0</v>
      </c>
      <c r="EX426" s="244">
        <v>800</v>
      </c>
      <c r="EY426" s="241">
        <v>0</v>
      </c>
      <c r="EZ426" s="242">
        <v>0</v>
      </c>
      <c r="FA426" s="242">
        <v>0</v>
      </c>
      <c r="FB426" s="243">
        <v>0</v>
      </c>
      <c r="FC426">
        <v>0</v>
      </c>
      <c r="FD426">
        <v>0</v>
      </c>
      <c r="FE426">
        <v>0</v>
      </c>
      <c r="FF426">
        <v>0</v>
      </c>
      <c r="FG426">
        <v>0</v>
      </c>
      <c r="FH426">
        <v>0</v>
      </c>
      <c r="FI426">
        <v>0</v>
      </c>
      <c r="FJ426">
        <v>0</v>
      </c>
      <c r="FK426">
        <v>0</v>
      </c>
      <c r="FL426">
        <v>0</v>
      </c>
      <c r="FM426">
        <v>0</v>
      </c>
      <c r="FN426">
        <v>0</v>
      </c>
      <c r="FO426">
        <v>0</v>
      </c>
      <c r="FP426">
        <v>0</v>
      </c>
      <c r="FQ426">
        <v>0</v>
      </c>
      <c r="FR426">
        <v>0</v>
      </c>
      <c r="FS426">
        <v>0</v>
      </c>
      <c r="FT426">
        <v>0</v>
      </c>
      <c r="FU426">
        <v>0</v>
      </c>
      <c r="FV426">
        <v>0</v>
      </c>
      <c r="FW426">
        <v>17</v>
      </c>
      <c r="FX426">
        <v>6800</v>
      </c>
      <c r="FY426">
        <v>4416</v>
      </c>
      <c r="FZ426">
        <v>6800</v>
      </c>
      <c r="GA426">
        <v>4752</v>
      </c>
      <c r="GB426">
        <v>6800</v>
      </c>
      <c r="GC426">
        <v>388</v>
      </c>
      <c r="GD426">
        <v>2400</v>
      </c>
      <c r="GE426">
        <v>8003</v>
      </c>
      <c r="GF426">
        <v>2400</v>
      </c>
      <c r="GG426">
        <v>8210</v>
      </c>
      <c r="GH426">
        <v>2400</v>
      </c>
      <c r="GI426">
        <v>4</v>
      </c>
      <c r="GJ426">
        <v>388</v>
      </c>
      <c r="GK426">
        <v>14</v>
      </c>
      <c r="GL426">
        <v>102</v>
      </c>
      <c r="GM426">
        <v>0</v>
      </c>
      <c r="GN426">
        <v>0</v>
      </c>
      <c r="GO426">
        <v>0</v>
      </c>
      <c r="GP426">
        <v>0</v>
      </c>
      <c r="GQ426">
        <v>0</v>
      </c>
      <c r="GR426">
        <v>0</v>
      </c>
      <c r="GS426">
        <v>0</v>
      </c>
      <c r="GT426">
        <v>0</v>
      </c>
      <c r="GU426">
        <v>0</v>
      </c>
      <c r="GV426">
        <v>0</v>
      </c>
      <c r="GW426">
        <v>17</v>
      </c>
      <c r="GX426">
        <v>610</v>
      </c>
      <c r="GY426">
        <v>15</v>
      </c>
      <c r="GZ426">
        <v>2235</v>
      </c>
      <c r="HA426">
        <v>0</v>
      </c>
      <c r="HB426">
        <v>0</v>
      </c>
      <c r="HC426">
        <v>1</v>
      </c>
      <c r="HD426">
        <v>0</v>
      </c>
      <c r="HE426">
        <v>0</v>
      </c>
      <c r="HF426">
        <v>0</v>
      </c>
      <c r="HG426">
        <v>0</v>
      </c>
      <c r="HH426">
        <v>0</v>
      </c>
      <c r="HI426">
        <v>0</v>
      </c>
      <c r="HJ426">
        <v>0</v>
      </c>
      <c r="HK426">
        <v>0</v>
      </c>
      <c r="HL426">
        <v>0</v>
      </c>
      <c r="HM426">
        <v>1</v>
      </c>
      <c r="HN426">
        <v>0</v>
      </c>
      <c r="HO426">
        <v>0</v>
      </c>
      <c r="HP426">
        <v>0</v>
      </c>
      <c r="HQ426" s="139">
        <v>0</v>
      </c>
      <c r="HR426" s="140">
        <v>0</v>
      </c>
      <c r="HS426" s="140">
        <v>0</v>
      </c>
      <c r="HT426" s="140">
        <v>0</v>
      </c>
      <c r="HU426" s="140">
        <v>0</v>
      </c>
      <c r="HV426" s="139">
        <v>0</v>
      </c>
      <c r="HW426" s="140">
        <v>0</v>
      </c>
      <c r="HX426" s="140">
        <v>0</v>
      </c>
      <c r="HY426" s="140">
        <v>0</v>
      </c>
      <c r="HZ426" s="140">
        <v>0</v>
      </c>
      <c r="IA426" s="139">
        <v>0</v>
      </c>
      <c r="IB426" s="140">
        <v>0</v>
      </c>
      <c r="IC426" s="140">
        <v>0</v>
      </c>
      <c r="ID426" s="140">
        <v>0</v>
      </c>
      <c r="IE426" s="140">
        <v>0</v>
      </c>
      <c r="IF426" s="139">
        <v>0</v>
      </c>
      <c r="IG426" s="140">
        <v>1</v>
      </c>
      <c r="IH426" s="140">
        <v>0</v>
      </c>
      <c r="II426" s="140">
        <v>0</v>
      </c>
      <c r="IJ426" s="140">
        <v>0</v>
      </c>
      <c r="IK426" s="140">
        <v>0</v>
      </c>
      <c r="IL426" s="140">
        <v>0</v>
      </c>
      <c r="IM426" s="140">
        <v>0</v>
      </c>
      <c r="IN426" s="139">
        <v>0</v>
      </c>
      <c r="IO426" s="140">
        <v>0</v>
      </c>
      <c r="IP426" s="140">
        <v>0</v>
      </c>
      <c r="IQ426" s="140">
        <v>0</v>
      </c>
      <c r="IR426" s="141">
        <v>0</v>
      </c>
      <c r="IS426" s="139">
        <v>1</v>
      </c>
      <c r="IT426" s="141">
        <v>0</v>
      </c>
      <c r="IU426" s="141">
        <v>1</v>
      </c>
      <c r="IV426" s="141">
        <v>0</v>
      </c>
      <c r="IW426" s="180">
        <v>1</v>
      </c>
      <c r="IX426" s="182">
        <v>0</v>
      </c>
      <c r="IY426" s="182">
        <v>1</v>
      </c>
      <c r="IZ426" s="183">
        <v>0</v>
      </c>
      <c r="JA426" s="140">
        <v>0</v>
      </c>
      <c r="JB426" s="140" t="s">
        <v>476</v>
      </c>
      <c r="JC426" s="1" t="s">
        <v>426</v>
      </c>
      <c r="JD426" s="1" t="s">
        <v>427</v>
      </c>
      <c r="JE426" s="1" t="s">
        <v>427</v>
      </c>
      <c r="JF426" s="1" t="s">
        <v>427</v>
      </c>
      <c r="JG426" s="1">
        <v>0</v>
      </c>
      <c r="JH426" s="1">
        <v>0</v>
      </c>
      <c r="JI426" s="284"/>
      <c r="JM426" s="261"/>
      <c r="JN426" s="262"/>
      <c r="JO426" s="284"/>
      <c r="JP426" s="284"/>
    </row>
    <row r="427" spans="1:276" x14ac:dyDescent="0.25">
      <c r="A427" s="2">
        <f>IF(OR('Table 1'!$L$2="All Regions",'Table 1'!$L$2=" "), 1,IF('Table 1'!$L$2='DATA TEMPLATE 1617'!L427,1,0))</f>
        <v>1</v>
      </c>
      <c r="B427" s="2">
        <f>IF(OR('Table 1'!$L$3="All Disciplines",'Table 1'!$L$3=" "), 1,IF('Table 1'!$L$3='DATA TEMPLATE 1617'!M427,1,0))</f>
        <v>1</v>
      </c>
      <c r="C427" s="2">
        <f>IF(OR('Table 1'!$L$4="All Organisations",'Table 1'!$L$4=" "), 1,IF('Table 1'!$L$4='DATA TEMPLATE 1617'!N427,1,0))</f>
        <v>1</v>
      </c>
      <c r="D427" s="2">
        <f t="shared" si="17"/>
        <v>3</v>
      </c>
      <c r="E427" s="236">
        <f>IF('Table 2'!$L$2="All Diverse Led",$IZ427,IF('Table 2'!$L$2='DATA TEMPLATE 1617'!JG427,4,0))</f>
        <v>0</v>
      </c>
      <c r="F427" s="236">
        <f>IF('Table 2'!$L$2="All Diverse Led",$IZ427,IF('Table 2'!$L$2='DATA TEMPLATE 1617'!JH427,4,0))</f>
        <v>0</v>
      </c>
      <c r="G427" s="237">
        <f t="shared" si="16"/>
        <v>0</v>
      </c>
      <c r="H427" s="1" t="s">
        <v>471</v>
      </c>
      <c r="I427" s="1">
        <v>0</v>
      </c>
      <c r="J427" s="1" t="b">
        <v>0</v>
      </c>
      <c r="K427" s="284">
        <v>425</v>
      </c>
      <c r="L427" t="s">
        <v>449</v>
      </c>
      <c r="M427" t="s">
        <v>437</v>
      </c>
      <c r="N427" s="323" t="s">
        <v>460</v>
      </c>
      <c r="O427" s="76">
        <v>1156509</v>
      </c>
      <c r="P427" s="76">
        <v>835575</v>
      </c>
      <c r="Q427" s="76">
        <v>122465</v>
      </c>
      <c r="R427" s="76">
        <v>313780</v>
      </c>
      <c r="S427" s="76">
        <v>224650</v>
      </c>
      <c r="T427" s="76">
        <v>2652979</v>
      </c>
      <c r="U427">
        <v>1331164</v>
      </c>
      <c r="V427">
        <v>326532</v>
      </c>
      <c r="W427">
        <v>109940</v>
      </c>
      <c r="X427">
        <v>49681</v>
      </c>
      <c r="Y427">
        <v>25254</v>
      </c>
      <c r="AB427">
        <v>565023</v>
      </c>
      <c r="AC427">
        <v>106349</v>
      </c>
      <c r="AD427">
        <v>2513943</v>
      </c>
      <c r="AE427" s="1">
        <v>0</v>
      </c>
      <c r="AF427" s="1">
        <v>0</v>
      </c>
      <c r="AG427" s="1">
        <v>0</v>
      </c>
      <c r="AH427" s="1">
        <v>0</v>
      </c>
      <c r="AI427" s="1">
        <v>0</v>
      </c>
      <c r="AJ427" s="1">
        <v>0</v>
      </c>
      <c r="AK427" s="1">
        <v>0</v>
      </c>
      <c r="AL427" s="1">
        <v>0</v>
      </c>
      <c r="AM427" s="1">
        <v>0</v>
      </c>
      <c r="AN427" s="1">
        <v>0</v>
      </c>
      <c r="AO427" s="1">
        <v>0</v>
      </c>
      <c r="AP427" s="1">
        <v>0</v>
      </c>
      <c r="AQ427" s="1">
        <v>0</v>
      </c>
      <c r="AR427" s="1">
        <v>0</v>
      </c>
      <c r="AS427" s="1">
        <v>0</v>
      </c>
      <c r="AT427" s="1">
        <v>0</v>
      </c>
      <c r="AU427" s="1">
        <v>0</v>
      </c>
      <c r="AV427" s="1">
        <v>0</v>
      </c>
      <c r="AW427" s="1">
        <v>0</v>
      </c>
      <c r="AX427" s="1">
        <v>0</v>
      </c>
      <c r="AY427" s="1">
        <v>0</v>
      </c>
      <c r="AZ427" s="1">
        <v>0</v>
      </c>
      <c r="BA427" s="1">
        <v>0</v>
      </c>
      <c r="BB427" s="1">
        <v>0</v>
      </c>
      <c r="BC427" s="3">
        <v>0</v>
      </c>
      <c r="BD427" s="3">
        <v>0</v>
      </c>
      <c r="BE427" s="3">
        <v>0</v>
      </c>
      <c r="BF427" s="3">
        <v>0</v>
      </c>
      <c r="BG427" s="241">
        <v>0</v>
      </c>
      <c r="BH427" s="242">
        <v>0</v>
      </c>
      <c r="BI427" s="242">
        <v>0</v>
      </c>
      <c r="BJ427" s="243">
        <v>0</v>
      </c>
      <c r="BK427">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s="244">
        <v>0</v>
      </c>
      <c r="CJ427" s="244">
        <v>0</v>
      </c>
      <c r="CK427" s="244">
        <v>0</v>
      </c>
      <c r="CL427" s="244">
        <v>0</v>
      </c>
      <c r="CM427" s="241">
        <v>0</v>
      </c>
      <c r="CN427" s="242">
        <v>0</v>
      </c>
      <c r="CO427" s="242">
        <v>0</v>
      </c>
      <c r="CP427" s="243">
        <v>0</v>
      </c>
      <c r="CQ427" s="1">
        <v>0</v>
      </c>
      <c r="CR427" s="1">
        <v>0</v>
      </c>
      <c r="CS427" s="1">
        <v>0</v>
      </c>
      <c r="CT427" s="1">
        <v>0</v>
      </c>
      <c r="CU427" s="1">
        <v>0</v>
      </c>
      <c r="CV427" s="1">
        <v>0</v>
      </c>
      <c r="CW427" s="1">
        <v>0</v>
      </c>
      <c r="CX427" s="1">
        <v>0</v>
      </c>
      <c r="CY427" s="1">
        <v>0</v>
      </c>
      <c r="CZ427" s="1">
        <v>0</v>
      </c>
      <c r="DA427" s="1">
        <v>0</v>
      </c>
      <c r="DB427" s="1">
        <v>0</v>
      </c>
      <c r="DC427" s="1">
        <v>0</v>
      </c>
      <c r="DD427" s="1">
        <v>0</v>
      </c>
      <c r="DE427" s="1">
        <v>0</v>
      </c>
      <c r="DF427" s="1">
        <v>0</v>
      </c>
      <c r="DG427" s="1">
        <v>0</v>
      </c>
      <c r="DH427" s="1">
        <v>0</v>
      </c>
      <c r="DI427" s="1">
        <v>0</v>
      </c>
      <c r="DJ427" s="1">
        <v>0</v>
      </c>
      <c r="DK427" s="1">
        <v>0</v>
      </c>
      <c r="DL427" s="1">
        <v>0</v>
      </c>
      <c r="DM427" s="1">
        <v>0</v>
      </c>
      <c r="DN427" s="1">
        <v>0</v>
      </c>
      <c r="DO427" s="244">
        <v>0</v>
      </c>
      <c r="DP427" s="244">
        <v>0</v>
      </c>
      <c r="DQ427" s="244">
        <v>0</v>
      </c>
      <c r="DR427" s="244">
        <v>0</v>
      </c>
      <c r="DS427" s="241">
        <v>0</v>
      </c>
      <c r="DT427" s="242">
        <v>0</v>
      </c>
      <c r="DU427" s="242">
        <v>0</v>
      </c>
      <c r="DV427" s="243">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s="244">
        <v>0</v>
      </c>
      <c r="EV427" s="244">
        <v>0</v>
      </c>
      <c r="EW427" s="244">
        <v>0</v>
      </c>
      <c r="EX427" s="244">
        <v>0</v>
      </c>
      <c r="EY427" s="241">
        <v>0</v>
      </c>
      <c r="EZ427" s="242">
        <v>0</v>
      </c>
      <c r="FA427" s="242">
        <v>0</v>
      </c>
      <c r="FB427" s="243">
        <v>0</v>
      </c>
      <c r="FC427">
        <v>0</v>
      </c>
      <c r="FD427">
        <v>0</v>
      </c>
      <c r="FE427">
        <v>0</v>
      </c>
      <c r="FF427">
        <v>0</v>
      </c>
      <c r="FG427">
        <v>0</v>
      </c>
      <c r="FH427">
        <v>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0</v>
      </c>
      <c r="GI427">
        <v>0</v>
      </c>
      <c r="GJ427">
        <v>0</v>
      </c>
      <c r="GK427">
        <v>0</v>
      </c>
      <c r="GL427">
        <v>0</v>
      </c>
      <c r="GM427">
        <v>0</v>
      </c>
      <c r="GN427">
        <v>0</v>
      </c>
      <c r="GO427">
        <v>0</v>
      </c>
      <c r="GP427">
        <v>0</v>
      </c>
      <c r="GQ427">
        <v>0</v>
      </c>
      <c r="GR427">
        <v>0</v>
      </c>
      <c r="GS427">
        <v>0</v>
      </c>
      <c r="GT427">
        <v>0</v>
      </c>
      <c r="GU427">
        <v>0</v>
      </c>
      <c r="GV427">
        <v>0</v>
      </c>
      <c r="GW427">
        <v>0</v>
      </c>
      <c r="GX427">
        <v>0</v>
      </c>
      <c r="GY427">
        <v>0</v>
      </c>
      <c r="GZ427">
        <v>0</v>
      </c>
      <c r="HA427">
        <v>0</v>
      </c>
      <c r="HB427">
        <v>0</v>
      </c>
      <c r="HC427">
        <v>0</v>
      </c>
      <c r="HD427">
        <v>0</v>
      </c>
      <c r="HE427">
        <v>0</v>
      </c>
      <c r="HF427">
        <v>0</v>
      </c>
      <c r="HG427">
        <v>0</v>
      </c>
      <c r="HH427">
        <v>0</v>
      </c>
      <c r="HI427">
        <v>0</v>
      </c>
      <c r="HJ427">
        <v>0</v>
      </c>
      <c r="HK427">
        <v>0</v>
      </c>
      <c r="HL427">
        <v>5</v>
      </c>
      <c r="HM427">
        <v>7</v>
      </c>
      <c r="HN427">
        <v>0</v>
      </c>
      <c r="HO427">
        <v>0</v>
      </c>
      <c r="HP427">
        <v>0</v>
      </c>
      <c r="HQ427" s="139">
        <v>4</v>
      </c>
      <c r="HR427" s="140">
        <v>2</v>
      </c>
      <c r="HS427" s="140">
        <v>0</v>
      </c>
      <c r="HT427" s="140">
        <v>0</v>
      </c>
      <c r="HU427" s="140">
        <v>0</v>
      </c>
      <c r="HV427" s="139">
        <v>0</v>
      </c>
      <c r="HW427" s="140">
        <v>0</v>
      </c>
      <c r="HX427" s="140">
        <v>0</v>
      </c>
      <c r="HY427" s="140">
        <v>0</v>
      </c>
      <c r="HZ427" s="140">
        <v>0</v>
      </c>
      <c r="IA427" s="139">
        <v>0</v>
      </c>
      <c r="IB427" s="140">
        <v>0</v>
      </c>
      <c r="IC427" s="140">
        <v>0</v>
      </c>
      <c r="ID427" s="140">
        <v>0</v>
      </c>
      <c r="IE427" s="140">
        <v>0</v>
      </c>
      <c r="IF427" s="139">
        <v>9</v>
      </c>
      <c r="IG427" s="140">
        <v>9</v>
      </c>
      <c r="IH427" s="140">
        <v>0</v>
      </c>
      <c r="II427" s="140">
        <v>0</v>
      </c>
      <c r="IJ427" s="140">
        <v>0</v>
      </c>
      <c r="IK427" s="140">
        <v>0</v>
      </c>
      <c r="IL427" s="140">
        <v>0</v>
      </c>
      <c r="IM427" s="140">
        <v>0</v>
      </c>
      <c r="IN427" s="139">
        <v>0</v>
      </c>
      <c r="IO427" s="140">
        <v>1</v>
      </c>
      <c r="IP427" s="140">
        <v>0</v>
      </c>
      <c r="IQ427" s="140">
        <v>0</v>
      </c>
      <c r="IR427" s="141">
        <v>1</v>
      </c>
      <c r="IS427" s="139">
        <v>0</v>
      </c>
      <c r="IT427" s="141">
        <v>1</v>
      </c>
      <c r="IU427" s="141">
        <v>12</v>
      </c>
      <c r="IV427" s="141">
        <v>6</v>
      </c>
      <c r="IW427" s="180">
        <v>18</v>
      </c>
      <c r="IX427" s="182">
        <v>5.5555555555555552E-2</v>
      </c>
      <c r="IY427" s="182">
        <v>5.5555555555555552E-2</v>
      </c>
      <c r="IZ427" s="183">
        <v>0</v>
      </c>
      <c r="JA427" s="140">
        <v>0</v>
      </c>
      <c r="JB427" s="140">
        <v>0</v>
      </c>
      <c r="JC427" s="1">
        <v>0</v>
      </c>
      <c r="JD427" s="1">
        <v>0</v>
      </c>
      <c r="JE427" s="1">
        <v>0</v>
      </c>
      <c r="JF427" s="1">
        <v>0</v>
      </c>
      <c r="JG427" s="1">
        <v>0</v>
      </c>
      <c r="JH427" s="1">
        <v>0</v>
      </c>
      <c r="JI427" s="284"/>
      <c r="JM427" s="261"/>
      <c r="JN427" s="262"/>
      <c r="JO427" s="284"/>
      <c r="JP427" s="284"/>
    </row>
    <row r="428" spans="1:276" x14ac:dyDescent="0.25">
      <c r="A428" s="2">
        <f>IF(OR('Table 1'!$L$2="All Regions",'Table 1'!$L$2=" "), 1,IF('Table 1'!$L$2='DATA TEMPLATE 1617'!L428,1,0))</f>
        <v>1</v>
      </c>
      <c r="B428" s="2">
        <f>IF(OR('Table 1'!$L$3="All Disciplines",'Table 1'!$L$3=" "), 1,IF('Table 1'!$L$3='DATA TEMPLATE 1617'!M428,1,0))</f>
        <v>1</v>
      </c>
      <c r="C428" s="2">
        <f>IF(OR('Table 1'!$L$4="All Organisations",'Table 1'!$L$4=" "), 1,IF('Table 1'!$L$4='DATA TEMPLATE 1617'!N428,1,0))</f>
        <v>1</v>
      </c>
      <c r="D428" s="2">
        <f t="shared" si="17"/>
        <v>3</v>
      </c>
      <c r="E428" s="236">
        <f>IF('Table 2'!$L$2="All Diverse Led",$IZ428,IF('Table 2'!$L$2='DATA TEMPLATE 1617'!JG428,4,0))</f>
        <v>0</v>
      </c>
      <c r="F428" s="236">
        <f>IF('Table 2'!$L$2="All Diverse Led",$IZ428,IF('Table 2'!$L$2='DATA TEMPLATE 1617'!JH428,4,0))</f>
        <v>0</v>
      </c>
      <c r="G428" s="237">
        <f t="shared" si="16"/>
        <v>0</v>
      </c>
      <c r="H428" s="1" t="s">
        <v>471</v>
      </c>
      <c r="I428" s="1">
        <v>0</v>
      </c>
      <c r="J428" s="1" t="b">
        <v>0</v>
      </c>
      <c r="K428" s="284">
        <v>426</v>
      </c>
      <c r="L428" t="s">
        <v>449</v>
      </c>
      <c r="M428" t="s">
        <v>437</v>
      </c>
      <c r="N428" s="323" t="s">
        <v>459</v>
      </c>
      <c r="O428" s="76">
        <v>17928</v>
      </c>
      <c r="P428" s="76">
        <v>189440</v>
      </c>
      <c r="Q428" s="76">
        <v>36500</v>
      </c>
      <c r="R428" s="76">
        <v>1900</v>
      </c>
      <c r="S428" s="76">
        <v>0</v>
      </c>
      <c r="T428" s="76">
        <v>245768</v>
      </c>
      <c r="U428">
        <v>115886</v>
      </c>
      <c r="V428">
        <v>8993</v>
      </c>
      <c r="W428">
        <v>0</v>
      </c>
      <c r="X428">
        <v>0</v>
      </c>
      <c r="Y428">
        <v>138</v>
      </c>
      <c r="AB428">
        <v>126547</v>
      </c>
      <c r="AC428">
        <v>686</v>
      </c>
      <c r="AD428">
        <v>252250</v>
      </c>
      <c r="AE428" s="1">
        <v>0</v>
      </c>
      <c r="AF428" s="1">
        <v>0</v>
      </c>
      <c r="AG428" s="1">
        <v>0</v>
      </c>
      <c r="AH428" s="1">
        <v>0</v>
      </c>
      <c r="AI428" s="1">
        <v>0</v>
      </c>
      <c r="AJ428" s="1">
        <v>0</v>
      </c>
      <c r="AK428" s="1">
        <v>0</v>
      </c>
      <c r="AL428" s="1">
        <v>0</v>
      </c>
      <c r="AM428" s="1">
        <v>0</v>
      </c>
      <c r="AN428" s="1">
        <v>0</v>
      </c>
      <c r="AO428" s="1">
        <v>0</v>
      </c>
      <c r="AP428" s="1">
        <v>0</v>
      </c>
      <c r="AQ428" s="1">
        <v>0</v>
      </c>
      <c r="AR428" s="1">
        <v>0</v>
      </c>
      <c r="AS428" s="1">
        <v>0</v>
      </c>
      <c r="AT428" s="1">
        <v>0</v>
      </c>
      <c r="AU428" s="1">
        <v>0</v>
      </c>
      <c r="AV428" s="1">
        <v>0</v>
      </c>
      <c r="AW428" s="1">
        <v>0</v>
      </c>
      <c r="AX428" s="1">
        <v>0</v>
      </c>
      <c r="AY428" s="1">
        <v>0</v>
      </c>
      <c r="AZ428" s="1">
        <v>0</v>
      </c>
      <c r="BA428" s="1">
        <v>0</v>
      </c>
      <c r="BB428" s="1">
        <v>0</v>
      </c>
      <c r="BC428" s="3">
        <v>0</v>
      </c>
      <c r="BD428" s="3">
        <v>0</v>
      </c>
      <c r="BE428" s="3">
        <v>0</v>
      </c>
      <c r="BF428" s="3">
        <v>0</v>
      </c>
      <c r="BG428" s="241">
        <v>0</v>
      </c>
      <c r="BH428" s="242">
        <v>0</v>
      </c>
      <c r="BI428" s="242">
        <v>0</v>
      </c>
      <c r="BJ428" s="243">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s="244">
        <v>0</v>
      </c>
      <c r="CJ428" s="244">
        <v>0</v>
      </c>
      <c r="CK428" s="244">
        <v>0</v>
      </c>
      <c r="CL428" s="244">
        <v>0</v>
      </c>
      <c r="CM428" s="241">
        <v>0</v>
      </c>
      <c r="CN428" s="242">
        <v>0</v>
      </c>
      <c r="CO428" s="242">
        <v>0</v>
      </c>
      <c r="CP428" s="243">
        <v>0</v>
      </c>
      <c r="CQ428" s="1">
        <v>0</v>
      </c>
      <c r="CR428" s="1">
        <v>0</v>
      </c>
      <c r="CS428" s="1">
        <v>0</v>
      </c>
      <c r="CT428" s="1">
        <v>0</v>
      </c>
      <c r="CU428" s="1">
        <v>0</v>
      </c>
      <c r="CV428" s="1">
        <v>0</v>
      </c>
      <c r="CW428" s="1">
        <v>0</v>
      </c>
      <c r="CX428" s="1">
        <v>0</v>
      </c>
      <c r="CY428" s="1">
        <v>0</v>
      </c>
      <c r="CZ428" s="1">
        <v>0</v>
      </c>
      <c r="DA428" s="1">
        <v>0</v>
      </c>
      <c r="DB428" s="1">
        <v>0</v>
      </c>
      <c r="DC428" s="1">
        <v>0</v>
      </c>
      <c r="DD428" s="1">
        <v>0</v>
      </c>
      <c r="DE428" s="1">
        <v>0</v>
      </c>
      <c r="DF428" s="1">
        <v>0</v>
      </c>
      <c r="DG428" s="1">
        <v>0</v>
      </c>
      <c r="DH428" s="1">
        <v>0</v>
      </c>
      <c r="DI428" s="1">
        <v>0</v>
      </c>
      <c r="DJ428" s="1">
        <v>0</v>
      </c>
      <c r="DK428" s="1">
        <v>0</v>
      </c>
      <c r="DL428" s="1">
        <v>0</v>
      </c>
      <c r="DM428" s="1">
        <v>0</v>
      </c>
      <c r="DN428" s="1">
        <v>0</v>
      </c>
      <c r="DO428" s="244">
        <v>0</v>
      </c>
      <c r="DP428" s="244">
        <v>0</v>
      </c>
      <c r="DQ428" s="244">
        <v>0</v>
      </c>
      <c r="DR428" s="244">
        <v>0</v>
      </c>
      <c r="DS428" s="241">
        <v>0</v>
      </c>
      <c r="DT428" s="242">
        <v>0</v>
      </c>
      <c r="DU428" s="242">
        <v>0</v>
      </c>
      <c r="DV428" s="243">
        <v>0</v>
      </c>
      <c r="DW428">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s="244">
        <v>0</v>
      </c>
      <c r="EV428" s="244">
        <v>0</v>
      </c>
      <c r="EW428" s="244">
        <v>0</v>
      </c>
      <c r="EX428" s="244">
        <v>0</v>
      </c>
      <c r="EY428" s="241">
        <v>0</v>
      </c>
      <c r="EZ428" s="242">
        <v>0</v>
      </c>
      <c r="FA428" s="242">
        <v>0</v>
      </c>
      <c r="FB428" s="243">
        <v>0</v>
      </c>
      <c r="FC428">
        <v>0</v>
      </c>
      <c r="FD428">
        <v>0</v>
      </c>
      <c r="FE428">
        <v>0</v>
      </c>
      <c r="FF428">
        <v>0</v>
      </c>
      <c r="FG428">
        <v>0</v>
      </c>
      <c r="FH428">
        <v>0</v>
      </c>
      <c r="FI428">
        <v>0</v>
      </c>
      <c r="FJ428">
        <v>0</v>
      </c>
      <c r="FK428">
        <v>0</v>
      </c>
      <c r="FL428">
        <v>0</v>
      </c>
      <c r="FM428">
        <v>0</v>
      </c>
      <c r="FN428">
        <v>0</v>
      </c>
      <c r="FO428">
        <v>0</v>
      </c>
      <c r="FP428">
        <v>0</v>
      </c>
      <c r="FQ428">
        <v>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0</v>
      </c>
      <c r="GV428">
        <v>0</v>
      </c>
      <c r="GW428">
        <v>0</v>
      </c>
      <c r="GX428">
        <v>0</v>
      </c>
      <c r="GY428">
        <v>0</v>
      </c>
      <c r="GZ428">
        <v>0</v>
      </c>
      <c r="HA428">
        <v>0</v>
      </c>
      <c r="HB428">
        <v>0</v>
      </c>
      <c r="HC428">
        <v>0</v>
      </c>
      <c r="HD428">
        <v>0</v>
      </c>
      <c r="HE428">
        <v>0</v>
      </c>
      <c r="HF428">
        <v>0</v>
      </c>
      <c r="HG428">
        <v>0</v>
      </c>
      <c r="HH428">
        <v>0</v>
      </c>
      <c r="HI428">
        <v>0</v>
      </c>
      <c r="HJ428">
        <v>0</v>
      </c>
      <c r="HK428">
        <v>0</v>
      </c>
      <c r="HL428">
        <v>2</v>
      </c>
      <c r="HM428">
        <v>3</v>
      </c>
      <c r="HN428">
        <v>0</v>
      </c>
      <c r="HO428">
        <v>0</v>
      </c>
      <c r="HP428">
        <v>0</v>
      </c>
      <c r="HQ428" s="139">
        <v>1</v>
      </c>
      <c r="HR428" s="140">
        <v>0</v>
      </c>
      <c r="HS428" s="140">
        <v>0</v>
      </c>
      <c r="HT428" s="140">
        <v>0</v>
      </c>
      <c r="HU428" s="140">
        <v>0</v>
      </c>
      <c r="HV428" s="139">
        <v>0</v>
      </c>
      <c r="HW428" s="140">
        <v>0</v>
      </c>
      <c r="HX428" s="140">
        <v>0</v>
      </c>
      <c r="HY428" s="140">
        <v>0</v>
      </c>
      <c r="HZ428" s="140">
        <v>0</v>
      </c>
      <c r="IA428" s="139">
        <v>0</v>
      </c>
      <c r="IB428" s="140">
        <v>0</v>
      </c>
      <c r="IC428" s="140">
        <v>0</v>
      </c>
      <c r="ID428" s="140">
        <v>0</v>
      </c>
      <c r="IE428" s="140">
        <v>0</v>
      </c>
      <c r="IF428" s="139">
        <v>3</v>
      </c>
      <c r="IG428" s="140">
        <v>3</v>
      </c>
      <c r="IH428" s="140">
        <v>0</v>
      </c>
      <c r="II428" s="140">
        <v>0</v>
      </c>
      <c r="IJ428" s="140">
        <v>0</v>
      </c>
      <c r="IK428" s="140">
        <v>0</v>
      </c>
      <c r="IL428" s="140">
        <v>0</v>
      </c>
      <c r="IM428" s="140">
        <v>0</v>
      </c>
      <c r="IN428" s="139">
        <v>0</v>
      </c>
      <c r="IO428" s="140">
        <v>1</v>
      </c>
      <c r="IP428" s="140">
        <v>0</v>
      </c>
      <c r="IQ428" s="140">
        <v>0</v>
      </c>
      <c r="IR428" s="141">
        <v>1</v>
      </c>
      <c r="IS428" s="139">
        <v>0</v>
      </c>
      <c r="IT428" s="141">
        <v>1</v>
      </c>
      <c r="IU428" s="141">
        <v>5</v>
      </c>
      <c r="IV428" s="141">
        <v>1</v>
      </c>
      <c r="IW428" s="180">
        <v>6</v>
      </c>
      <c r="IX428" s="182">
        <v>0.16666666666666666</v>
      </c>
      <c r="IY428" s="182">
        <v>0.16666666666666666</v>
      </c>
      <c r="IZ428" s="183">
        <v>0</v>
      </c>
      <c r="JA428" s="140">
        <v>0</v>
      </c>
      <c r="JB428" s="140">
        <v>0</v>
      </c>
      <c r="JC428" s="1" t="s">
        <v>427</v>
      </c>
      <c r="JD428" s="1" t="s">
        <v>427</v>
      </c>
      <c r="JE428" s="1" t="s">
        <v>427</v>
      </c>
      <c r="JF428" s="1" t="s">
        <v>427</v>
      </c>
      <c r="JG428" s="1">
        <v>0</v>
      </c>
      <c r="JH428" s="1">
        <v>0</v>
      </c>
      <c r="JI428" s="284"/>
      <c r="JM428" s="261"/>
      <c r="JN428" s="262"/>
      <c r="JO428" s="284"/>
      <c r="JP428" s="284"/>
    </row>
    <row r="429" spans="1:276" x14ac:dyDescent="0.25">
      <c r="A429" s="2">
        <f>IF(OR('Table 1'!$L$2="All Regions",'Table 1'!$L$2=" "), 1,IF('Table 1'!$L$2='DATA TEMPLATE 1617'!L429,1,0))</f>
        <v>1</v>
      </c>
      <c r="B429" s="2">
        <f>IF(OR('Table 1'!$L$3="All Disciplines",'Table 1'!$L$3=" "), 1,IF('Table 1'!$L$3='DATA TEMPLATE 1617'!M429,1,0))</f>
        <v>1</v>
      </c>
      <c r="C429" s="2">
        <f>IF(OR('Table 1'!$L$4="All Organisations",'Table 1'!$L$4=" "), 1,IF('Table 1'!$L$4='DATA TEMPLATE 1617'!N429,1,0))</f>
        <v>1</v>
      </c>
      <c r="D429" s="2">
        <f t="shared" si="17"/>
        <v>3</v>
      </c>
      <c r="E429" s="236">
        <f>IF('Table 2'!$L$2="All Diverse Led",$IZ429,IF('Table 2'!$L$2='DATA TEMPLATE 1617'!JG429,4,0))</f>
        <v>0</v>
      </c>
      <c r="F429" s="236">
        <f>IF('Table 2'!$L$2="All Diverse Led",$IZ429,IF('Table 2'!$L$2='DATA TEMPLATE 1617'!JH429,4,0))</f>
        <v>0</v>
      </c>
      <c r="G429" s="237">
        <f t="shared" si="16"/>
        <v>0</v>
      </c>
      <c r="H429" s="1" t="s">
        <v>471</v>
      </c>
      <c r="I429" s="1">
        <v>0</v>
      </c>
      <c r="J429" s="1" t="b">
        <v>0</v>
      </c>
      <c r="K429" s="284">
        <v>427</v>
      </c>
      <c r="L429" t="s">
        <v>449</v>
      </c>
      <c r="M429" t="s">
        <v>436</v>
      </c>
      <c r="N429" s="323" t="s">
        <v>460</v>
      </c>
      <c r="O429" s="76">
        <v>1276824</v>
      </c>
      <c r="P429" s="76">
        <v>184960</v>
      </c>
      <c r="Q429" s="76">
        <v>10904</v>
      </c>
      <c r="R429" s="76">
        <v>28500</v>
      </c>
      <c r="S429" s="76">
        <v>96463</v>
      </c>
      <c r="T429" s="76">
        <v>1597651</v>
      </c>
      <c r="U429">
        <v>152662</v>
      </c>
      <c r="V429">
        <v>4975</v>
      </c>
      <c r="W429">
        <v>55589</v>
      </c>
      <c r="X429">
        <v>812600</v>
      </c>
      <c r="Y429">
        <v>24725</v>
      </c>
      <c r="AB429">
        <v>434478</v>
      </c>
      <c r="AC429">
        <v>40000</v>
      </c>
      <c r="AD429">
        <v>1525029</v>
      </c>
      <c r="AE429" s="1">
        <v>28</v>
      </c>
      <c r="AF429" s="1">
        <v>84</v>
      </c>
      <c r="AG429" s="1">
        <v>224</v>
      </c>
      <c r="AH429" s="1">
        <v>367</v>
      </c>
      <c r="AI429" s="1">
        <v>0</v>
      </c>
      <c r="AJ429" s="1">
        <v>0</v>
      </c>
      <c r="AK429" s="1">
        <v>0</v>
      </c>
      <c r="AL429" s="1">
        <v>0</v>
      </c>
      <c r="AM429" s="1">
        <v>0</v>
      </c>
      <c r="AN429" s="1">
        <v>0</v>
      </c>
      <c r="AO429" s="1">
        <v>0</v>
      </c>
      <c r="AP429" s="1">
        <v>0</v>
      </c>
      <c r="AQ429" s="1">
        <v>5</v>
      </c>
      <c r="AR429" s="1">
        <v>27</v>
      </c>
      <c r="AS429" s="1">
        <v>55</v>
      </c>
      <c r="AT429" s="1">
        <v>140</v>
      </c>
      <c r="AU429" s="1">
        <v>0</v>
      </c>
      <c r="AV429" s="1">
        <v>0</v>
      </c>
      <c r="AW429" s="1">
        <v>0</v>
      </c>
      <c r="AX429" s="1">
        <v>0</v>
      </c>
      <c r="AY429" s="1">
        <v>0</v>
      </c>
      <c r="AZ429" s="1">
        <v>0</v>
      </c>
      <c r="BA429" s="1">
        <v>0</v>
      </c>
      <c r="BB429" s="1">
        <v>0</v>
      </c>
      <c r="BC429" s="3">
        <v>0</v>
      </c>
      <c r="BD429" s="3">
        <v>0</v>
      </c>
      <c r="BE429" s="3">
        <v>0</v>
      </c>
      <c r="BF429" s="3">
        <v>0</v>
      </c>
      <c r="BG429" s="241">
        <v>5</v>
      </c>
      <c r="BH429" s="242">
        <v>27</v>
      </c>
      <c r="BI429" s="242">
        <v>55</v>
      </c>
      <c r="BJ429" s="243">
        <v>140</v>
      </c>
      <c r="BK429">
        <v>88</v>
      </c>
      <c r="BL429">
        <v>1399</v>
      </c>
      <c r="BM429">
        <v>266</v>
      </c>
      <c r="BN429">
        <v>110337</v>
      </c>
      <c r="BO429">
        <v>0</v>
      </c>
      <c r="BP429">
        <v>0</v>
      </c>
      <c r="BQ429">
        <v>0</v>
      </c>
      <c r="BR429">
        <v>0</v>
      </c>
      <c r="BS429">
        <v>0</v>
      </c>
      <c r="BT429">
        <v>0</v>
      </c>
      <c r="BU429">
        <v>0</v>
      </c>
      <c r="BV429">
        <v>0</v>
      </c>
      <c r="BW429">
        <v>5</v>
      </c>
      <c r="BX429">
        <v>83</v>
      </c>
      <c r="BY429">
        <v>60</v>
      </c>
      <c r="BZ429">
        <v>3049</v>
      </c>
      <c r="CA429">
        <v>0</v>
      </c>
      <c r="CB429">
        <v>0</v>
      </c>
      <c r="CC429">
        <v>0</v>
      </c>
      <c r="CD429">
        <v>0</v>
      </c>
      <c r="CE429">
        <v>0</v>
      </c>
      <c r="CF429">
        <v>0</v>
      </c>
      <c r="CG429">
        <v>0</v>
      </c>
      <c r="CH429">
        <v>0</v>
      </c>
      <c r="CI429" s="244">
        <v>0</v>
      </c>
      <c r="CJ429" s="244">
        <v>0</v>
      </c>
      <c r="CK429" s="244">
        <v>0</v>
      </c>
      <c r="CL429" s="244">
        <v>0</v>
      </c>
      <c r="CM429" s="241">
        <v>5</v>
      </c>
      <c r="CN429" s="242">
        <v>83</v>
      </c>
      <c r="CO429" s="242">
        <v>60</v>
      </c>
      <c r="CP429" s="243">
        <v>3049</v>
      </c>
      <c r="CQ429" s="1">
        <v>59</v>
      </c>
      <c r="CR429" s="1">
        <v>86</v>
      </c>
      <c r="CS429" s="1">
        <v>45</v>
      </c>
      <c r="CT429" s="1">
        <v>26</v>
      </c>
      <c r="CU429" s="1">
        <v>0</v>
      </c>
      <c r="CV429" s="1">
        <v>0</v>
      </c>
      <c r="CW429" s="1">
        <v>0</v>
      </c>
      <c r="CX429" s="1">
        <v>0</v>
      </c>
      <c r="CY429" s="1">
        <v>0</v>
      </c>
      <c r="CZ429" s="1">
        <v>0</v>
      </c>
      <c r="DA429" s="1">
        <v>0</v>
      </c>
      <c r="DB429" s="1">
        <v>0</v>
      </c>
      <c r="DC429" s="1">
        <v>0</v>
      </c>
      <c r="DD429" s="1">
        <v>0</v>
      </c>
      <c r="DE429" s="1">
        <v>0</v>
      </c>
      <c r="DF429" s="1">
        <v>0</v>
      </c>
      <c r="DG429" s="1">
        <v>0</v>
      </c>
      <c r="DH429" s="1">
        <v>0</v>
      </c>
      <c r="DI429" s="1">
        <v>0</v>
      </c>
      <c r="DJ429" s="1">
        <v>0</v>
      </c>
      <c r="DK429" s="1">
        <v>0</v>
      </c>
      <c r="DL429" s="1">
        <v>0</v>
      </c>
      <c r="DM429" s="1">
        <v>0</v>
      </c>
      <c r="DN429" s="1">
        <v>0</v>
      </c>
      <c r="DO429" s="244">
        <v>0</v>
      </c>
      <c r="DP429" s="244">
        <v>0</v>
      </c>
      <c r="DQ429" s="244">
        <v>0</v>
      </c>
      <c r="DR429" s="244">
        <v>0</v>
      </c>
      <c r="DS429" s="241">
        <v>0</v>
      </c>
      <c r="DT429" s="242">
        <v>0</v>
      </c>
      <c r="DU429" s="242">
        <v>0</v>
      </c>
      <c r="DV429" s="243">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s="244">
        <v>0</v>
      </c>
      <c r="EV429" s="244">
        <v>0</v>
      </c>
      <c r="EW429" s="244">
        <v>0</v>
      </c>
      <c r="EX429" s="244">
        <v>0</v>
      </c>
      <c r="EY429" s="241">
        <v>0</v>
      </c>
      <c r="EZ429" s="242">
        <v>0</v>
      </c>
      <c r="FA429" s="242">
        <v>0</v>
      </c>
      <c r="FB429" s="243">
        <v>0</v>
      </c>
      <c r="FC429">
        <v>0</v>
      </c>
      <c r="FD429">
        <v>0</v>
      </c>
      <c r="FE429">
        <v>0</v>
      </c>
      <c r="FF429">
        <v>1</v>
      </c>
      <c r="FG429">
        <v>0</v>
      </c>
      <c r="FH429">
        <v>25</v>
      </c>
      <c r="FI429">
        <v>1</v>
      </c>
      <c r="FJ429">
        <v>176</v>
      </c>
      <c r="FK429">
        <v>0</v>
      </c>
      <c r="FL429">
        <v>0</v>
      </c>
      <c r="FM429">
        <v>0</v>
      </c>
      <c r="FN429">
        <v>0</v>
      </c>
      <c r="FO429">
        <v>0</v>
      </c>
      <c r="FP429">
        <v>0</v>
      </c>
      <c r="FQ429">
        <v>0</v>
      </c>
      <c r="FR429">
        <v>0</v>
      </c>
      <c r="FS429">
        <v>0</v>
      </c>
      <c r="FT429">
        <v>0</v>
      </c>
      <c r="FU429">
        <v>0</v>
      </c>
      <c r="FV429">
        <v>0</v>
      </c>
      <c r="FW429">
        <v>1</v>
      </c>
      <c r="FX429">
        <v>5000</v>
      </c>
      <c r="FY429">
        <v>1</v>
      </c>
      <c r="FZ429">
        <v>2500</v>
      </c>
      <c r="GA429">
        <v>0</v>
      </c>
      <c r="GB429">
        <v>0</v>
      </c>
      <c r="GC429">
        <v>0</v>
      </c>
      <c r="GD429">
        <v>0</v>
      </c>
      <c r="GE429">
        <v>0</v>
      </c>
      <c r="GF429">
        <v>0</v>
      </c>
      <c r="GG429">
        <v>0</v>
      </c>
      <c r="GH429">
        <v>0</v>
      </c>
      <c r="GI429">
        <v>0</v>
      </c>
      <c r="GJ429">
        <v>0</v>
      </c>
      <c r="GK429">
        <v>0</v>
      </c>
      <c r="GL429">
        <v>0</v>
      </c>
      <c r="GM429">
        <v>0</v>
      </c>
      <c r="GN429">
        <v>0</v>
      </c>
      <c r="GO429">
        <v>0</v>
      </c>
      <c r="GP429">
        <v>0</v>
      </c>
      <c r="GQ429">
        <v>0</v>
      </c>
      <c r="GR429">
        <v>0</v>
      </c>
      <c r="GS429">
        <v>0</v>
      </c>
      <c r="GT429">
        <v>0</v>
      </c>
      <c r="GU429">
        <v>0</v>
      </c>
      <c r="GV429">
        <v>0</v>
      </c>
      <c r="GW429">
        <v>0</v>
      </c>
      <c r="GX429">
        <v>0</v>
      </c>
      <c r="GY429">
        <v>0</v>
      </c>
      <c r="GZ429">
        <v>0</v>
      </c>
      <c r="HA429">
        <v>0</v>
      </c>
      <c r="HB429">
        <v>0</v>
      </c>
      <c r="HC429">
        <v>0</v>
      </c>
      <c r="HD429">
        <v>0</v>
      </c>
      <c r="HE429">
        <v>0</v>
      </c>
      <c r="HF429">
        <v>0</v>
      </c>
      <c r="HG429">
        <v>0</v>
      </c>
      <c r="HH429">
        <v>0</v>
      </c>
      <c r="HI429">
        <v>0</v>
      </c>
      <c r="HJ429">
        <v>0</v>
      </c>
      <c r="HK429">
        <v>0</v>
      </c>
      <c r="HL429">
        <v>5</v>
      </c>
      <c r="HM429">
        <v>5</v>
      </c>
      <c r="HN429">
        <v>0</v>
      </c>
      <c r="HO429">
        <v>0</v>
      </c>
      <c r="HP429">
        <v>0</v>
      </c>
      <c r="HQ429" s="139">
        <v>2</v>
      </c>
      <c r="HR429" s="140">
        <v>1</v>
      </c>
      <c r="HS429" s="140">
        <v>0</v>
      </c>
      <c r="HT429" s="140">
        <v>0</v>
      </c>
      <c r="HU429" s="140">
        <v>0</v>
      </c>
      <c r="HV429" s="139">
        <v>0</v>
      </c>
      <c r="HW429" s="140">
        <v>0</v>
      </c>
      <c r="HX429" s="140">
        <v>0</v>
      </c>
      <c r="HY429" s="140">
        <v>0</v>
      </c>
      <c r="HZ429" s="140">
        <v>0</v>
      </c>
      <c r="IA429" s="139">
        <v>0</v>
      </c>
      <c r="IB429" s="140">
        <v>0</v>
      </c>
      <c r="IC429" s="140">
        <v>0</v>
      </c>
      <c r="ID429" s="140">
        <v>0</v>
      </c>
      <c r="IE429" s="140">
        <v>0</v>
      </c>
      <c r="IF429" s="139">
        <v>7</v>
      </c>
      <c r="IG429" s="140">
        <v>6</v>
      </c>
      <c r="IH429" s="140">
        <v>0</v>
      </c>
      <c r="II429" s="140">
        <v>0</v>
      </c>
      <c r="IJ429" s="140">
        <v>0</v>
      </c>
      <c r="IK429" s="140">
        <v>0</v>
      </c>
      <c r="IL429" s="140">
        <v>0</v>
      </c>
      <c r="IM429" s="140">
        <v>0</v>
      </c>
      <c r="IN429" s="139">
        <v>0</v>
      </c>
      <c r="IO429" s="140">
        <v>0</v>
      </c>
      <c r="IP429" s="140">
        <v>0</v>
      </c>
      <c r="IQ429" s="140">
        <v>0</v>
      </c>
      <c r="IR429" s="141">
        <v>0</v>
      </c>
      <c r="IS429" s="139">
        <v>0</v>
      </c>
      <c r="IT429" s="141">
        <v>0</v>
      </c>
      <c r="IU429" s="141">
        <v>10</v>
      </c>
      <c r="IV429" s="141">
        <v>3</v>
      </c>
      <c r="IW429" s="180">
        <v>13</v>
      </c>
      <c r="IX429" s="182">
        <v>0</v>
      </c>
      <c r="IY429" s="182">
        <v>0</v>
      </c>
      <c r="IZ429" s="183">
        <v>0</v>
      </c>
      <c r="JA429" s="140">
        <v>0</v>
      </c>
      <c r="JB429" s="140">
        <v>0</v>
      </c>
      <c r="JC429" s="1" t="s">
        <v>427</v>
      </c>
      <c r="JD429" s="1" t="s">
        <v>427</v>
      </c>
      <c r="JE429" s="1" t="s">
        <v>427</v>
      </c>
      <c r="JF429" s="1" t="s">
        <v>427</v>
      </c>
      <c r="JG429" s="1">
        <v>0</v>
      </c>
      <c r="JH429" s="1">
        <v>0</v>
      </c>
      <c r="JI429" s="284"/>
      <c r="JM429" s="261"/>
      <c r="JN429" s="262"/>
      <c r="JO429" s="284"/>
      <c r="JP429" s="284"/>
    </row>
    <row r="430" spans="1:276" x14ac:dyDescent="0.25">
      <c r="A430" s="2">
        <f>IF(OR('Table 1'!$L$2="All Regions",'Table 1'!$L$2=" "), 1,IF('Table 1'!$L$2='DATA TEMPLATE 1617'!L430,1,0))</f>
        <v>1</v>
      </c>
      <c r="B430" s="2">
        <f>IF(OR('Table 1'!$L$3="All Disciplines",'Table 1'!$L$3=" "), 1,IF('Table 1'!$L$3='DATA TEMPLATE 1617'!M430,1,0))</f>
        <v>1</v>
      </c>
      <c r="C430" s="2">
        <f>IF(OR('Table 1'!$L$4="All Organisations",'Table 1'!$L$4=" "), 1,IF('Table 1'!$L$4='DATA TEMPLATE 1617'!N430,1,0))</f>
        <v>1</v>
      </c>
      <c r="D430" s="2">
        <f t="shared" si="17"/>
        <v>3</v>
      </c>
      <c r="E430" s="236">
        <f>IF('Table 2'!$L$2="All Diverse Led",$IZ430,IF('Table 2'!$L$2='DATA TEMPLATE 1617'!JG430,4,0))</f>
        <v>0</v>
      </c>
      <c r="F430" s="236">
        <f>IF('Table 2'!$L$2="All Diverse Led",$IZ430,IF('Table 2'!$L$2='DATA TEMPLATE 1617'!JH430,4,0))</f>
        <v>0</v>
      </c>
      <c r="G430" s="237">
        <f t="shared" si="16"/>
        <v>0</v>
      </c>
      <c r="H430" s="1" t="s">
        <v>471</v>
      </c>
      <c r="I430" s="1">
        <v>0</v>
      </c>
      <c r="J430" s="1" t="b">
        <v>0</v>
      </c>
      <c r="K430" s="284">
        <v>428</v>
      </c>
      <c r="L430" t="s">
        <v>449</v>
      </c>
      <c r="M430" t="s">
        <v>436</v>
      </c>
      <c r="N430" s="323" t="s">
        <v>460</v>
      </c>
      <c r="O430" s="76">
        <v>96217</v>
      </c>
      <c r="P430" s="76">
        <v>175991</v>
      </c>
      <c r="Q430" s="76">
        <v>1530</v>
      </c>
      <c r="R430" s="76">
        <v>10000</v>
      </c>
      <c r="S430" s="76">
        <v>0</v>
      </c>
      <c r="T430" s="76">
        <v>283738</v>
      </c>
      <c r="U430">
        <v>355525</v>
      </c>
      <c r="V430">
        <v>7592</v>
      </c>
      <c r="W430">
        <v>0</v>
      </c>
      <c r="X430">
        <v>35280</v>
      </c>
      <c r="Y430">
        <v>3630</v>
      </c>
      <c r="AB430">
        <v>79860</v>
      </c>
      <c r="AC430">
        <v>0</v>
      </c>
      <c r="AD430">
        <v>481887</v>
      </c>
      <c r="AE430" s="1">
        <v>0</v>
      </c>
      <c r="AF430" s="1">
        <v>0</v>
      </c>
      <c r="AG430" s="1">
        <v>0</v>
      </c>
      <c r="AH430" s="1">
        <v>0</v>
      </c>
      <c r="AI430" s="1">
        <v>0</v>
      </c>
      <c r="AJ430" s="1">
        <v>0</v>
      </c>
      <c r="AK430" s="1">
        <v>0</v>
      </c>
      <c r="AL430" s="1">
        <v>0</v>
      </c>
      <c r="AM430" s="1">
        <v>0</v>
      </c>
      <c r="AN430" s="1">
        <v>0</v>
      </c>
      <c r="AO430" s="1">
        <v>0</v>
      </c>
      <c r="AP430" s="1">
        <v>0</v>
      </c>
      <c r="AQ430" s="1">
        <v>0</v>
      </c>
      <c r="AR430" s="1">
        <v>0</v>
      </c>
      <c r="AS430" s="1">
        <v>0</v>
      </c>
      <c r="AT430" s="1">
        <v>0</v>
      </c>
      <c r="AU430" s="1">
        <v>0</v>
      </c>
      <c r="AV430" s="1">
        <v>0</v>
      </c>
      <c r="AW430" s="1">
        <v>0</v>
      </c>
      <c r="AX430" s="1">
        <v>0</v>
      </c>
      <c r="AY430" s="1">
        <v>0</v>
      </c>
      <c r="AZ430" s="1">
        <v>0</v>
      </c>
      <c r="BA430" s="1">
        <v>0</v>
      </c>
      <c r="BB430" s="1">
        <v>0</v>
      </c>
      <c r="BC430" s="3">
        <v>0</v>
      </c>
      <c r="BD430" s="3">
        <v>0</v>
      </c>
      <c r="BE430" s="3">
        <v>0</v>
      </c>
      <c r="BF430" s="3">
        <v>0</v>
      </c>
      <c r="BG430" s="241">
        <v>0</v>
      </c>
      <c r="BH430" s="242">
        <v>0</v>
      </c>
      <c r="BI430" s="242">
        <v>0</v>
      </c>
      <c r="BJ430" s="243">
        <v>0</v>
      </c>
      <c r="BK430">
        <v>6</v>
      </c>
      <c r="BL430">
        <v>180</v>
      </c>
      <c r="BM430">
        <v>1049</v>
      </c>
      <c r="BN430">
        <v>0</v>
      </c>
      <c r="BO430">
        <v>0</v>
      </c>
      <c r="BP430">
        <v>0</v>
      </c>
      <c r="BQ430">
        <v>0</v>
      </c>
      <c r="BR430">
        <v>0</v>
      </c>
      <c r="BS430">
        <v>0</v>
      </c>
      <c r="BT430">
        <v>0</v>
      </c>
      <c r="BU430">
        <v>0</v>
      </c>
      <c r="BV430">
        <v>0</v>
      </c>
      <c r="BW430">
        <v>0</v>
      </c>
      <c r="BX430">
        <v>0</v>
      </c>
      <c r="BY430">
        <v>0</v>
      </c>
      <c r="BZ430">
        <v>0</v>
      </c>
      <c r="CA430">
        <v>0</v>
      </c>
      <c r="CB430">
        <v>0</v>
      </c>
      <c r="CC430">
        <v>0</v>
      </c>
      <c r="CD430">
        <v>0</v>
      </c>
      <c r="CE430">
        <v>0</v>
      </c>
      <c r="CF430">
        <v>0</v>
      </c>
      <c r="CG430">
        <v>0</v>
      </c>
      <c r="CH430">
        <v>0</v>
      </c>
      <c r="CI430" s="244">
        <v>0</v>
      </c>
      <c r="CJ430" s="244">
        <v>0</v>
      </c>
      <c r="CK430" s="244">
        <v>0</v>
      </c>
      <c r="CL430" s="244">
        <v>0</v>
      </c>
      <c r="CM430" s="241">
        <v>0</v>
      </c>
      <c r="CN430" s="242">
        <v>0</v>
      </c>
      <c r="CO430" s="242">
        <v>0</v>
      </c>
      <c r="CP430" s="243">
        <v>0</v>
      </c>
      <c r="CQ430" s="1">
        <v>0</v>
      </c>
      <c r="CR430" s="1">
        <v>0</v>
      </c>
      <c r="CS430" s="1">
        <v>0</v>
      </c>
      <c r="CT430" s="1">
        <v>0</v>
      </c>
      <c r="CU430" s="1">
        <v>0</v>
      </c>
      <c r="CV430" s="1">
        <v>0</v>
      </c>
      <c r="CW430" s="1">
        <v>0</v>
      </c>
      <c r="CX430" s="1">
        <v>0</v>
      </c>
      <c r="CY430" s="1">
        <v>0</v>
      </c>
      <c r="CZ430" s="1">
        <v>0</v>
      </c>
      <c r="DA430" s="1">
        <v>0</v>
      </c>
      <c r="DB430" s="1">
        <v>0</v>
      </c>
      <c r="DC430" s="1">
        <v>0</v>
      </c>
      <c r="DD430" s="1">
        <v>0</v>
      </c>
      <c r="DE430" s="1">
        <v>0</v>
      </c>
      <c r="DF430" s="1">
        <v>0</v>
      </c>
      <c r="DG430" s="1">
        <v>0</v>
      </c>
      <c r="DH430" s="1">
        <v>0</v>
      </c>
      <c r="DI430" s="1">
        <v>0</v>
      </c>
      <c r="DJ430" s="1">
        <v>0</v>
      </c>
      <c r="DK430" s="1">
        <v>0</v>
      </c>
      <c r="DL430" s="1">
        <v>0</v>
      </c>
      <c r="DM430" s="1">
        <v>0</v>
      </c>
      <c r="DN430" s="1">
        <v>0</v>
      </c>
      <c r="DO430" s="244">
        <v>0</v>
      </c>
      <c r="DP430" s="244">
        <v>0</v>
      </c>
      <c r="DQ430" s="244">
        <v>0</v>
      </c>
      <c r="DR430" s="244">
        <v>0</v>
      </c>
      <c r="DS430" s="241">
        <v>0</v>
      </c>
      <c r="DT430" s="242">
        <v>0</v>
      </c>
      <c r="DU430" s="242">
        <v>0</v>
      </c>
      <c r="DV430" s="243">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v>0</v>
      </c>
      <c r="EU430" s="244">
        <v>0</v>
      </c>
      <c r="EV430" s="244">
        <v>0</v>
      </c>
      <c r="EW430" s="244">
        <v>0</v>
      </c>
      <c r="EX430" s="244">
        <v>0</v>
      </c>
      <c r="EY430" s="241">
        <v>0</v>
      </c>
      <c r="EZ430" s="242">
        <v>0</v>
      </c>
      <c r="FA430" s="242">
        <v>0</v>
      </c>
      <c r="FB430" s="243">
        <v>0</v>
      </c>
      <c r="FC430">
        <v>0</v>
      </c>
      <c r="FD430">
        <v>0</v>
      </c>
      <c r="FE430">
        <v>0</v>
      </c>
      <c r="FF430">
        <v>0</v>
      </c>
      <c r="FG430">
        <v>0</v>
      </c>
      <c r="FH430">
        <v>0</v>
      </c>
      <c r="FI430">
        <v>0</v>
      </c>
      <c r="FJ430">
        <v>0</v>
      </c>
      <c r="FK430">
        <v>0</v>
      </c>
      <c r="FL430">
        <v>0</v>
      </c>
      <c r="FM430">
        <v>0</v>
      </c>
      <c r="FN430">
        <v>0</v>
      </c>
      <c r="FO430">
        <v>0</v>
      </c>
      <c r="FP430">
        <v>0</v>
      </c>
      <c r="FQ430">
        <v>0</v>
      </c>
      <c r="FR430">
        <v>0</v>
      </c>
      <c r="FS430">
        <v>0</v>
      </c>
      <c r="FT430">
        <v>0</v>
      </c>
      <c r="FU430">
        <v>0</v>
      </c>
      <c r="FV430">
        <v>0</v>
      </c>
      <c r="FW430">
        <v>0</v>
      </c>
      <c r="FX430">
        <v>0</v>
      </c>
      <c r="FY430">
        <v>0</v>
      </c>
      <c r="FZ430">
        <v>0</v>
      </c>
      <c r="GA430">
        <v>0</v>
      </c>
      <c r="GB430">
        <v>0</v>
      </c>
      <c r="GC430">
        <v>0</v>
      </c>
      <c r="GD430">
        <v>0</v>
      </c>
      <c r="GE430">
        <v>0</v>
      </c>
      <c r="GF430">
        <v>0</v>
      </c>
      <c r="GG430">
        <v>0</v>
      </c>
      <c r="GH430">
        <v>0</v>
      </c>
      <c r="GI430">
        <v>0</v>
      </c>
      <c r="GJ430">
        <v>0</v>
      </c>
      <c r="GK430">
        <v>0</v>
      </c>
      <c r="GL430">
        <v>0</v>
      </c>
      <c r="GM430">
        <v>12</v>
      </c>
      <c r="GN430">
        <v>0</v>
      </c>
      <c r="GO430">
        <v>12</v>
      </c>
      <c r="GP430">
        <v>0</v>
      </c>
      <c r="GQ430">
        <v>0</v>
      </c>
      <c r="GR430">
        <v>0</v>
      </c>
      <c r="GS430">
        <v>0</v>
      </c>
      <c r="GT430">
        <v>0</v>
      </c>
      <c r="GU430">
        <v>0</v>
      </c>
      <c r="GV430">
        <v>0</v>
      </c>
      <c r="GW430">
        <v>1</v>
      </c>
      <c r="GX430">
        <v>14</v>
      </c>
      <c r="GY430">
        <v>0</v>
      </c>
      <c r="GZ430">
        <v>0</v>
      </c>
      <c r="HA430">
        <v>0</v>
      </c>
      <c r="HB430">
        <v>0</v>
      </c>
      <c r="HC430">
        <v>0</v>
      </c>
      <c r="HD430">
        <v>0</v>
      </c>
      <c r="HE430">
        <v>0</v>
      </c>
      <c r="HF430">
        <v>0</v>
      </c>
      <c r="HG430">
        <v>0</v>
      </c>
      <c r="HH430">
        <v>0</v>
      </c>
      <c r="HI430">
        <v>0</v>
      </c>
      <c r="HJ430">
        <v>0</v>
      </c>
      <c r="HK430">
        <v>0</v>
      </c>
      <c r="HL430">
        <v>5</v>
      </c>
      <c r="HM430">
        <v>3</v>
      </c>
      <c r="HN430">
        <v>0</v>
      </c>
      <c r="HO430">
        <v>0</v>
      </c>
      <c r="HP430">
        <v>0</v>
      </c>
      <c r="HQ430" s="139">
        <v>1</v>
      </c>
      <c r="HR430" s="140">
        <v>1</v>
      </c>
      <c r="HS430" s="140">
        <v>0</v>
      </c>
      <c r="HT430" s="140">
        <v>0</v>
      </c>
      <c r="HU430" s="140">
        <v>0</v>
      </c>
      <c r="HV430" s="139">
        <v>0</v>
      </c>
      <c r="HW430" s="140">
        <v>0</v>
      </c>
      <c r="HX430" s="140">
        <v>0</v>
      </c>
      <c r="HY430" s="140">
        <v>0</v>
      </c>
      <c r="HZ430" s="140">
        <v>0</v>
      </c>
      <c r="IA430" s="139">
        <v>0</v>
      </c>
      <c r="IB430" s="140">
        <v>0</v>
      </c>
      <c r="IC430" s="140">
        <v>0</v>
      </c>
      <c r="ID430" s="140">
        <v>0</v>
      </c>
      <c r="IE430" s="140">
        <v>0</v>
      </c>
      <c r="IF430" s="139">
        <v>6</v>
      </c>
      <c r="IG430" s="140">
        <v>4</v>
      </c>
      <c r="IH430" s="140">
        <v>0</v>
      </c>
      <c r="II430" s="140">
        <v>0</v>
      </c>
      <c r="IJ430" s="140">
        <v>0</v>
      </c>
      <c r="IK430" s="140">
        <v>0</v>
      </c>
      <c r="IL430" s="140">
        <v>0</v>
      </c>
      <c r="IM430" s="140">
        <v>0</v>
      </c>
      <c r="IN430" s="139">
        <v>0</v>
      </c>
      <c r="IO430" s="140">
        <v>0</v>
      </c>
      <c r="IP430" s="140">
        <v>0</v>
      </c>
      <c r="IQ430" s="140">
        <v>0</v>
      </c>
      <c r="IR430" s="141">
        <v>0</v>
      </c>
      <c r="IS430" s="139">
        <v>0</v>
      </c>
      <c r="IT430" s="141">
        <v>0</v>
      </c>
      <c r="IU430" s="141">
        <v>8</v>
      </c>
      <c r="IV430" s="141">
        <v>2</v>
      </c>
      <c r="IW430" s="180">
        <v>10</v>
      </c>
      <c r="IX430" s="182">
        <v>0</v>
      </c>
      <c r="IY430" s="182">
        <v>0</v>
      </c>
      <c r="IZ430" s="183">
        <v>0</v>
      </c>
      <c r="JA430" s="140">
        <v>0</v>
      </c>
      <c r="JB430" s="140">
        <v>0</v>
      </c>
      <c r="JC430" s="1" t="s">
        <v>427</v>
      </c>
      <c r="JD430" s="1" t="s">
        <v>427</v>
      </c>
      <c r="JE430" s="1" t="s">
        <v>427</v>
      </c>
      <c r="JF430" s="1" t="s">
        <v>426</v>
      </c>
      <c r="JG430" s="1">
        <v>0</v>
      </c>
      <c r="JH430" s="1">
        <v>0</v>
      </c>
      <c r="JI430" s="284"/>
      <c r="JM430" s="261"/>
      <c r="JN430" s="262"/>
      <c r="JO430" s="284"/>
      <c r="JP430" s="284"/>
    </row>
    <row r="431" spans="1:276" x14ac:dyDescent="0.25">
      <c r="A431" s="2">
        <f>IF(OR('Table 1'!$L$2="All Regions",'Table 1'!$L$2=" "), 1,IF('Table 1'!$L$2='DATA TEMPLATE 1617'!L431,1,0))</f>
        <v>1</v>
      </c>
      <c r="B431" s="2">
        <f>IF(OR('Table 1'!$L$3="All Disciplines",'Table 1'!$L$3=" "), 1,IF('Table 1'!$L$3='DATA TEMPLATE 1617'!M431,1,0))</f>
        <v>1</v>
      </c>
      <c r="C431" s="2">
        <f>IF(OR('Table 1'!$L$4="All Organisations",'Table 1'!$L$4=" "), 1,IF('Table 1'!$L$4='DATA TEMPLATE 1617'!N431,1,0))</f>
        <v>1</v>
      </c>
      <c r="D431" s="2">
        <f t="shared" si="17"/>
        <v>3</v>
      </c>
      <c r="E431" s="236">
        <f>IF('Table 2'!$L$2="All Diverse Led",$IZ431,IF('Table 2'!$L$2='DATA TEMPLATE 1617'!JG431,4,0))</f>
        <v>0</v>
      </c>
      <c r="F431" s="236">
        <f>IF('Table 2'!$L$2="All Diverse Led",$IZ431,IF('Table 2'!$L$2='DATA TEMPLATE 1617'!JH431,4,0))</f>
        <v>0</v>
      </c>
      <c r="G431" s="237">
        <f t="shared" si="16"/>
        <v>0</v>
      </c>
      <c r="H431" s="1" t="s">
        <v>471</v>
      </c>
      <c r="I431" s="1">
        <v>0</v>
      </c>
      <c r="J431" s="1" t="b">
        <v>0</v>
      </c>
      <c r="K431" s="284">
        <v>429</v>
      </c>
      <c r="L431" t="s">
        <v>449</v>
      </c>
      <c r="M431" t="s">
        <v>443</v>
      </c>
      <c r="N431" s="323" t="s">
        <v>460</v>
      </c>
      <c r="O431" s="76">
        <v>5135690</v>
      </c>
      <c r="P431" s="76">
        <v>3407000</v>
      </c>
      <c r="Q431" s="76">
        <v>945637</v>
      </c>
      <c r="R431" s="76">
        <v>211850</v>
      </c>
      <c r="S431" s="76">
        <v>24500</v>
      </c>
      <c r="T431" s="76">
        <v>9724677</v>
      </c>
      <c r="U431">
        <v>6274589</v>
      </c>
      <c r="V431">
        <v>794582</v>
      </c>
      <c r="W431">
        <v>563309</v>
      </c>
      <c r="X431">
        <v>685250</v>
      </c>
      <c r="Y431">
        <v>61007</v>
      </c>
      <c r="AB431">
        <v>621315</v>
      </c>
      <c r="AC431">
        <v>11948</v>
      </c>
      <c r="AD431">
        <v>9012000</v>
      </c>
      <c r="AE431" s="1">
        <v>261</v>
      </c>
      <c r="AF431" s="1">
        <v>146</v>
      </c>
      <c r="AG431" s="1">
        <v>158125</v>
      </c>
      <c r="AH431" s="1">
        <v>0</v>
      </c>
      <c r="AI431" s="1">
        <v>14</v>
      </c>
      <c r="AJ431" s="1">
        <v>0</v>
      </c>
      <c r="AK431" s="1">
        <v>9784</v>
      </c>
      <c r="AL431" s="1">
        <v>0</v>
      </c>
      <c r="AM431" s="1">
        <v>0</v>
      </c>
      <c r="AN431" s="1">
        <v>0</v>
      </c>
      <c r="AO431" s="1">
        <v>0</v>
      </c>
      <c r="AP431" s="1">
        <v>0</v>
      </c>
      <c r="AQ431" s="1">
        <v>119</v>
      </c>
      <c r="AR431" s="1">
        <v>146</v>
      </c>
      <c r="AS431" s="1">
        <v>47366</v>
      </c>
      <c r="AT431" s="1">
        <v>0</v>
      </c>
      <c r="AU431" s="1">
        <v>0</v>
      </c>
      <c r="AV431" s="1">
        <v>0</v>
      </c>
      <c r="AW431" s="1">
        <v>0</v>
      </c>
      <c r="AX431" s="1">
        <v>0</v>
      </c>
      <c r="AY431" s="1">
        <v>0</v>
      </c>
      <c r="AZ431" s="1">
        <v>0</v>
      </c>
      <c r="BA431" s="1">
        <v>0</v>
      </c>
      <c r="BB431" s="1">
        <v>0</v>
      </c>
      <c r="BC431" s="3">
        <v>14</v>
      </c>
      <c r="BD431" s="3">
        <v>0</v>
      </c>
      <c r="BE431" s="3">
        <v>9784</v>
      </c>
      <c r="BF431" s="3">
        <v>0</v>
      </c>
      <c r="BG431" s="241">
        <v>119</v>
      </c>
      <c r="BH431" s="242">
        <v>146</v>
      </c>
      <c r="BI431" s="242">
        <v>47366</v>
      </c>
      <c r="BJ431" s="243">
        <v>0</v>
      </c>
      <c r="BK431">
        <v>1</v>
      </c>
      <c r="BL431">
        <v>60</v>
      </c>
      <c r="BM431">
        <v>50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s="244">
        <v>0</v>
      </c>
      <c r="CJ431" s="244">
        <v>0</v>
      </c>
      <c r="CK431" s="244">
        <v>0</v>
      </c>
      <c r="CL431" s="244">
        <v>0</v>
      </c>
      <c r="CM431" s="241">
        <v>0</v>
      </c>
      <c r="CN431" s="242">
        <v>0</v>
      </c>
      <c r="CO431" s="242">
        <v>0</v>
      </c>
      <c r="CP431" s="243">
        <v>0</v>
      </c>
      <c r="CQ431" s="1">
        <v>0</v>
      </c>
      <c r="CR431" s="1">
        <v>0</v>
      </c>
      <c r="CS431" s="1">
        <v>0</v>
      </c>
      <c r="CT431" s="1">
        <v>0</v>
      </c>
      <c r="CU431" s="1">
        <v>0</v>
      </c>
      <c r="CV431" s="1">
        <v>0</v>
      </c>
      <c r="CW431" s="1">
        <v>0</v>
      </c>
      <c r="CX431" s="1">
        <v>0</v>
      </c>
      <c r="CY431" s="1">
        <v>0</v>
      </c>
      <c r="CZ431" s="1">
        <v>0</v>
      </c>
      <c r="DA431" s="1">
        <v>0</v>
      </c>
      <c r="DB431" s="1">
        <v>0</v>
      </c>
      <c r="DC431" s="1">
        <v>0</v>
      </c>
      <c r="DD431" s="1">
        <v>0</v>
      </c>
      <c r="DE431" s="1">
        <v>0</v>
      </c>
      <c r="DF431" s="1">
        <v>0</v>
      </c>
      <c r="DG431" s="1">
        <v>0</v>
      </c>
      <c r="DH431" s="1">
        <v>0</v>
      </c>
      <c r="DI431" s="1">
        <v>0</v>
      </c>
      <c r="DJ431" s="1">
        <v>0</v>
      </c>
      <c r="DK431" s="1">
        <v>0</v>
      </c>
      <c r="DL431" s="1">
        <v>0</v>
      </c>
      <c r="DM431" s="1">
        <v>0</v>
      </c>
      <c r="DN431" s="1">
        <v>0</v>
      </c>
      <c r="DO431" s="244">
        <v>0</v>
      </c>
      <c r="DP431" s="244">
        <v>0</v>
      </c>
      <c r="DQ431" s="244">
        <v>0</v>
      </c>
      <c r="DR431" s="244">
        <v>0</v>
      </c>
      <c r="DS431" s="241">
        <v>0</v>
      </c>
      <c r="DT431" s="242">
        <v>0</v>
      </c>
      <c r="DU431" s="242">
        <v>0</v>
      </c>
      <c r="DV431" s="243">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s="244">
        <v>0</v>
      </c>
      <c r="EV431" s="244">
        <v>0</v>
      </c>
      <c r="EW431" s="244">
        <v>0</v>
      </c>
      <c r="EX431" s="244">
        <v>0</v>
      </c>
      <c r="EY431" s="241">
        <v>0</v>
      </c>
      <c r="EZ431" s="242">
        <v>0</v>
      </c>
      <c r="FA431" s="242">
        <v>0</v>
      </c>
      <c r="FB431" s="243">
        <v>0</v>
      </c>
      <c r="FC431">
        <v>0</v>
      </c>
      <c r="FD431">
        <v>0</v>
      </c>
      <c r="FE431">
        <v>0</v>
      </c>
      <c r="FF431">
        <v>0</v>
      </c>
      <c r="FG431">
        <v>0</v>
      </c>
      <c r="FH431">
        <v>0</v>
      </c>
      <c r="FI431">
        <v>2</v>
      </c>
      <c r="FJ431">
        <v>1084</v>
      </c>
      <c r="FK431">
        <v>0</v>
      </c>
      <c r="FL431">
        <v>0</v>
      </c>
      <c r="FM431">
        <v>6</v>
      </c>
      <c r="FN431">
        <v>1325000</v>
      </c>
      <c r="FO431">
        <v>0</v>
      </c>
      <c r="FP431">
        <v>0</v>
      </c>
      <c r="FQ431">
        <v>0</v>
      </c>
      <c r="FR431">
        <v>0</v>
      </c>
      <c r="FS431">
        <v>2</v>
      </c>
      <c r="FT431">
        <v>7187</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v>0</v>
      </c>
      <c r="HD431">
        <v>0</v>
      </c>
      <c r="HE431">
        <v>0</v>
      </c>
      <c r="HF431">
        <v>0</v>
      </c>
      <c r="HG431">
        <v>0</v>
      </c>
      <c r="HH431">
        <v>0</v>
      </c>
      <c r="HI431">
        <v>0</v>
      </c>
      <c r="HJ431">
        <v>0</v>
      </c>
      <c r="HK431">
        <v>0</v>
      </c>
      <c r="HL431">
        <v>6</v>
      </c>
      <c r="HM431">
        <v>7</v>
      </c>
      <c r="HN431">
        <v>0</v>
      </c>
      <c r="HO431">
        <v>0</v>
      </c>
      <c r="HP431">
        <v>0</v>
      </c>
      <c r="HQ431" s="139">
        <v>2</v>
      </c>
      <c r="HR431" s="140">
        <v>4</v>
      </c>
      <c r="HS431" s="140">
        <v>0</v>
      </c>
      <c r="HT431" s="140">
        <v>0</v>
      </c>
      <c r="HU431" s="140">
        <v>0</v>
      </c>
      <c r="HV431" s="139">
        <v>0</v>
      </c>
      <c r="HW431" s="140">
        <v>0</v>
      </c>
      <c r="HX431" s="140">
        <v>0</v>
      </c>
      <c r="HY431" s="140">
        <v>0</v>
      </c>
      <c r="HZ431" s="140">
        <v>0</v>
      </c>
      <c r="IA431" s="139">
        <v>0</v>
      </c>
      <c r="IB431" s="140">
        <v>0</v>
      </c>
      <c r="IC431" s="140">
        <v>0</v>
      </c>
      <c r="ID431" s="140">
        <v>0</v>
      </c>
      <c r="IE431" s="140">
        <v>0</v>
      </c>
      <c r="IF431" s="139">
        <v>8</v>
      </c>
      <c r="IG431" s="140">
        <v>11</v>
      </c>
      <c r="IH431" s="140">
        <v>0</v>
      </c>
      <c r="II431" s="140">
        <v>0</v>
      </c>
      <c r="IJ431" s="140">
        <v>0</v>
      </c>
      <c r="IK431" s="140">
        <v>0</v>
      </c>
      <c r="IL431" s="140">
        <v>0</v>
      </c>
      <c r="IM431" s="140">
        <v>0</v>
      </c>
      <c r="IN431" s="139">
        <v>0</v>
      </c>
      <c r="IO431" s="140">
        <v>0</v>
      </c>
      <c r="IP431" s="140">
        <v>0</v>
      </c>
      <c r="IQ431" s="140">
        <v>0</v>
      </c>
      <c r="IR431" s="141">
        <v>0</v>
      </c>
      <c r="IS431" s="139">
        <v>1</v>
      </c>
      <c r="IT431" s="141">
        <v>3</v>
      </c>
      <c r="IU431" s="141">
        <v>13</v>
      </c>
      <c r="IV431" s="141">
        <v>6</v>
      </c>
      <c r="IW431" s="180">
        <v>19</v>
      </c>
      <c r="IX431" s="182">
        <v>0.15789473684210525</v>
      </c>
      <c r="IY431" s="182">
        <v>5.2631578947368418E-2</v>
      </c>
      <c r="IZ431" s="183">
        <v>0</v>
      </c>
      <c r="JA431" s="140">
        <v>0</v>
      </c>
      <c r="JB431" s="140">
        <v>0</v>
      </c>
      <c r="JC431" s="1" t="s">
        <v>427</v>
      </c>
      <c r="JD431" s="1" t="s">
        <v>427</v>
      </c>
      <c r="JE431" s="1" t="s">
        <v>427</v>
      </c>
      <c r="JF431" s="1" t="s">
        <v>427</v>
      </c>
      <c r="JG431" s="1">
        <v>0</v>
      </c>
      <c r="JH431" s="1">
        <v>0</v>
      </c>
      <c r="JI431" s="284"/>
      <c r="JM431" s="261"/>
      <c r="JN431" s="262"/>
      <c r="JO431" s="284"/>
      <c r="JP431" s="284"/>
    </row>
    <row r="432" spans="1:276" x14ac:dyDescent="0.25">
      <c r="A432" s="2">
        <f>IF(OR('Table 1'!$L$2="All Regions",'Table 1'!$L$2=" "), 1,IF('Table 1'!$L$2='DATA TEMPLATE 1617'!L432,1,0))</f>
        <v>1</v>
      </c>
      <c r="B432" s="2">
        <f>IF(OR('Table 1'!$L$3="All Disciplines",'Table 1'!$L$3=" "), 1,IF('Table 1'!$L$3='DATA TEMPLATE 1617'!M432,1,0))</f>
        <v>1</v>
      </c>
      <c r="C432" s="2">
        <f>IF(OR('Table 1'!$L$4="All Organisations",'Table 1'!$L$4=" "), 1,IF('Table 1'!$L$4='DATA TEMPLATE 1617'!N432,1,0))</f>
        <v>1</v>
      </c>
      <c r="D432" s="2">
        <f t="shared" si="17"/>
        <v>3</v>
      </c>
      <c r="E432" s="236">
        <f>IF('Table 2'!$L$2="All Diverse Led",$IZ432,IF('Table 2'!$L$2='DATA TEMPLATE 1617'!JG432,4,0))</f>
        <v>0</v>
      </c>
      <c r="F432" s="236">
        <f>IF('Table 2'!$L$2="All Diverse Led",$IZ432,IF('Table 2'!$L$2='DATA TEMPLATE 1617'!JH432,4,0))</f>
        <v>0</v>
      </c>
      <c r="G432" s="237">
        <f t="shared" si="16"/>
        <v>0</v>
      </c>
      <c r="H432" s="1" t="s">
        <v>471</v>
      </c>
      <c r="I432" s="1">
        <v>0</v>
      </c>
      <c r="J432" s="1" t="b">
        <v>0</v>
      </c>
      <c r="K432" s="284">
        <v>430</v>
      </c>
      <c r="L432" t="s">
        <v>449</v>
      </c>
      <c r="M432" t="s">
        <v>443</v>
      </c>
      <c r="N432" s="323" t="s">
        <v>460</v>
      </c>
      <c r="O432" s="76">
        <v>260313</v>
      </c>
      <c r="P432" s="76">
        <v>428510</v>
      </c>
      <c r="Q432" s="76">
        <v>123322</v>
      </c>
      <c r="R432" s="76">
        <v>61750</v>
      </c>
      <c r="S432" s="76">
        <v>0</v>
      </c>
      <c r="T432" s="76">
        <v>873895</v>
      </c>
      <c r="U432">
        <v>614733</v>
      </c>
      <c r="V432">
        <v>23135</v>
      </c>
      <c r="W432">
        <v>80344</v>
      </c>
      <c r="X432">
        <v>3730</v>
      </c>
      <c r="Y432">
        <v>5000</v>
      </c>
      <c r="AB432">
        <v>103810</v>
      </c>
      <c r="AC432">
        <v>3047</v>
      </c>
      <c r="AD432">
        <v>833799</v>
      </c>
      <c r="AE432" s="1">
        <v>40</v>
      </c>
      <c r="AF432" s="1">
        <v>40</v>
      </c>
      <c r="AG432" s="1">
        <v>6299</v>
      </c>
      <c r="AH432" s="1">
        <v>1565</v>
      </c>
      <c r="AI432" s="1">
        <v>4</v>
      </c>
      <c r="AJ432" s="1">
        <v>4</v>
      </c>
      <c r="AK432" s="1">
        <v>452</v>
      </c>
      <c r="AL432" s="1">
        <v>0</v>
      </c>
      <c r="AM432" s="1">
        <v>2</v>
      </c>
      <c r="AN432" s="1">
        <v>2</v>
      </c>
      <c r="AO432" s="1">
        <v>311</v>
      </c>
      <c r="AP432" s="1">
        <v>0</v>
      </c>
      <c r="AQ432" s="1">
        <v>3</v>
      </c>
      <c r="AR432" s="1">
        <v>3</v>
      </c>
      <c r="AS432" s="1">
        <v>615</v>
      </c>
      <c r="AT432" s="1">
        <v>0</v>
      </c>
      <c r="AU432" s="1">
        <v>0</v>
      </c>
      <c r="AV432" s="1">
        <v>0</v>
      </c>
      <c r="AW432" s="1">
        <v>0</v>
      </c>
      <c r="AX432" s="1">
        <v>0</v>
      </c>
      <c r="AY432" s="1">
        <v>0</v>
      </c>
      <c r="AZ432" s="1">
        <v>0</v>
      </c>
      <c r="BA432" s="1">
        <v>0</v>
      </c>
      <c r="BB432" s="1">
        <v>0</v>
      </c>
      <c r="BC432" s="3">
        <v>6</v>
      </c>
      <c r="BD432" s="3">
        <v>6</v>
      </c>
      <c r="BE432" s="3">
        <v>763</v>
      </c>
      <c r="BF432" s="3">
        <v>0</v>
      </c>
      <c r="BG432" s="241">
        <v>3</v>
      </c>
      <c r="BH432" s="242">
        <v>3</v>
      </c>
      <c r="BI432" s="242">
        <v>615</v>
      </c>
      <c r="BJ432" s="243">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s="244">
        <v>0</v>
      </c>
      <c r="CJ432" s="244">
        <v>0</v>
      </c>
      <c r="CK432" s="244">
        <v>0</v>
      </c>
      <c r="CL432" s="244">
        <v>0</v>
      </c>
      <c r="CM432" s="241">
        <v>0</v>
      </c>
      <c r="CN432" s="242">
        <v>0</v>
      </c>
      <c r="CO432" s="242">
        <v>0</v>
      </c>
      <c r="CP432" s="243">
        <v>0</v>
      </c>
      <c r="CQ432" s="1">
        <v>0</v>
      </c>
      <c r="CR432" s="1">
        <v>0</v>
      </c>
      <c r="CS432" s="1">
        <v>0</v>
      </c>
      <c r="CT432" s="1">
        <v>0</v>
      </c>
      <c r="CU432" s="1">
        <v>0</v>
      </c>
      <c r="CV432" s="1">
        <v>0</v>
      </c>
      <c r="CW432" s="1">
        <v>0</v>
      </c>
      <c r="CX432" s="1">
        <v>0</v>
      </c>
      <c r="CY432" s="1">
        <v>0</v>
      </c>
      <c r="CZ432" s="1">
        <v>0</v>
      </c>
      <c r="DA432" s="1">
        <v>0</v>
      </c>
      <c r="DB432" s="1">
        <v>0</v>
      </c>
      <c r="DC432" s="1">
        <v>0</v>
      </c>
      <c r="DD432" s="1">
        <v>0</v>
      </c>
      <c r="DE432" s="1">
        <v>0</v>
      </c>
      <c r="DF432" s="1">
        <v>0</v>
      </c>
      <c r="DG432" s="1">
        <v>0</v>
      </c>
      <c r="DH432" s="1">
        <v>0</v>
      </c>
      <c r="DI432" s="1">
        <v>0</v>
      </c>
      <c r="DJ432" s="1">
        <v>0</v>
      </c>
      <c r="DK432" s="1">
        <v>0</v>
      </c>
      <c r="DL432" s="1">
        <v>0</v>
      </c>
      <c r="DM432" s="1">
        <v>0</v>
      </c>
      <c r="DN432" s="1">
        <v>0</v>
      </c>
      <c r="DO432" s="244">
        <v>0</v>
      </c>
      <c r="DP432" s="244">
        <v>0</v>
      </c>
      <c r="DQ432" s="244">
        <v>0</v>
      </c>
      <c r="DR432" s="244">
        <v>0</v>
      </c>
      <c r="DS432" s="241">
        <v>0</v>
      </c>
      <c r="DT432" s="242">
        <v>0</v>
      </c>
      <c r="DU432" s="242">
        <v>0</v>
      </c>
      <c r="DV432" s="243">
        <v>0</v>
      </c>
      <c r="DW432">
        <v>0</v>
      </c>
      <c r="DX432">
        <v>0</v>
      </c>
      <c r="DY432">
        <v>0</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s="244">
        <v>0</v>
      </c>
      <c r="EV432" s="244">
        <v>0</v>
      </c>
      <c r="EW432" s="244">
        <v>0</v>
      </c>
      <c r="EX432" s="244">
        <v>0</v>
      </c>
      <c r="EY432" s="241">
        <v>0</v>
      </c>
      <c r="EZ432" s="242">
        <v>0</v>
      </c>
      <c r="FA432" s="242">
        <v>0</v>
      </c>
      <c r="FB432" s="243">
        <v>0</v>
      </c>
      <c r="FC432">
        <v>0</v>
      </c>
      <c r="FD432">
        <v>0</v>
      </c>
      <c r="FE432">
        <v>0</v>
      </c>
      <c r="FF432">
        <v>0</v>
      </c>
      <c r="FG432">
        <v>0</v>
      </c>
      <c r="FH432">
        <v>0</v>
      </c>
      <c r="FI432">
        <v>0</v>
      </c>
      <c r="FJ432">
        <v>0</v>
      </c>
      <c r="FK432">
        <v>0</v>
      </c>
      <c r="FL432">
        <v>0</v>
      </c>
      <c r="FM432">
        <v>0</v>
      </c>
      <c r="FN432">
        <v>0</v>
      </c>
      <c r="FO432">
        <v>0</v>
      </c>
      <c r="FP432">
        <v>0</v>
      </c>
      <c r="FQ432">
        <v>0</v>
      </c>
      <c r="FR432">
        <v>0</v>
      </c>
      <c r="FS432">
        <v>0</v>
      </c>
      <c r="FT432">
        <v>0</v>
      </c>
      <c r="FU432">
        <v>0</v>
      </c>
      <c r="FV432">
        <v>0</v>
      </c>
      <c r="FW432">
        <v>0</v>
      </c>
      <c r="FX432">
        <v>0</v>
      </c>
      <c r="FY432">
        <v>0</v>
      </c>
      <c r="FZ432">
        <v>0</v>
      </c>
      <c r="GA432">
        <v>0</v>
      </c>
      <c r="GB432">
        <v>0</v>
      </c>
      <c r="GC432">
        <v>0</v>
      </c>
      <c r="GD432">
        <v>0</v>
      </c>
      <c r="GE432">
        <v>0</v>
      </c>
      <c r="GF432">
        <v>0</v>
      </c>
      <c r="GG432">
        <v>0</v>
      </c>
      <c r="GH432">
        <v>0</v>
      </c>
      <c r="GI432">
        <v>0</v>
      </c>
      <c r="GJ432">
        <v>0</v>
      </c>
      <c r="GK432">
        <v>0</v>
      </c>
      <c r="GL432">
        <v>0</v>
      </c>
      <c r="GM432">
        <v>0</v>
      </c>
      <c r="GN432">
        <v>0</v>
      </c>
      <c r="GO432">
        <v>0</v>
      </c>
      <c r="GP432">
        <v>0</v>
      </c>
      <c r="GQ432">
        <v>0</v>
      </c>
      <c r="GR432">
        <v>0</v>
      </c>
      <c r="GS432">
        <v>0</v>
      </c>
      <c r="GT432">
        <v>0</v>
      </c>
      <c r="GU432">
        <v>0</v>
      </c>
      <c r="GV432">
        <v>0</v>
      </c>
      <c r="GW432">
        <v>0</v>
      </c>
      <c r="GX432">
        <v>0</v>
      </c>
      <c r="GY432">
        <v>2</v>
      </c>
      <c r="GZ432">
        <v>45</v>
      </c>
      <c r="HA432">
        <v>0</v>
      </c>
      <c r="HB432">
        <v>0</v>
      </c>
      <c r="HC432">
        <v>0</v>
      </c>
      <c r="HD432">
        <v>0</v>
      </c>
      <c r="HE432">
        <v>0</v>
      </c>
      <c r="HF432">
        <v>0</v>
      </c>
      <c r="HG432">
        <v>0</v>
      </c>
      <c r="HH432">
        <v>0</v>
      </c>
      <c r="HI432">
        <v>2</v>
      </c>
      <c r="HJ432">
        <v>2</v>
      </c>
      <c r="HK432">
        <v>0</v>
      </c>
      <c r="HL432">
        <v>4</v>
      </c>
      <c r="HM432">
        <v>7</v>
      </c>
      <c r="HN432">
        <v>0</v>
      </c>
      <c r="HO432">
        <v>0</v>
      </c>
      <c r="HP432">
        <v>0</v>
      </c>
      <c r="HQ432" s="139">
        <v>1</v>
      </c>
      <c r="HR432" s="140">
        <v>2</v>
      </c>
      <c r="HS432" s="140">
        <v>0</v>
      </c>
      <c r="HT432" s="140">
        <v>0</v>
      </c>
      <c r="HU432" s="140">
        <v>0</v>
      </c>
      <c r="HV432" s="139">
        <v>0</v>
      </c>
      <c r="HW432" s="140">
        <v>0</v>
      </c>
      <c r="HX432" s="140">
        <v>0</v>
      </c>
      <c r="HY432" s="140">
        <v>0</v>
      </c>
      <c r="HZ432" s="140">
        <v>0</v>
      </c>
      <c r="IA432" s="139">
        <v>0</v>
      </c>
      <c r="IB432" s="140">
        <v>0</v>
      </c>
      <c r="IC432" s="140">
        <v>0</v>
      </c>
      <c r="ID432" s="140">
        <v>0</v>
      </c>
      <c r="IE432" s="140">
        <v>0</v>
      </c>
      <c r="IF432" s="139">
        <v>5</v>
      </c>
      <c r="IG432" s="140">
        <v>9</v>
      </c>
      <c r="IH432" s="140">
        <v>0</v>
      </c>
      <c r="II432" s="140">
        <v>0</v>
      </c>
      <c r="IJ432" s="140">
        <v>0</v>
      </c>
      <c r="IK432" s="140">
        <v>2</v>
      </c>
      <c r="IL432" s="140">
        <v>0</v>
      </c>
      <c r="IM432" s="140">
        <v>0</v>
      </c>
      <c r="IN432" s="139">
        <v>2</v>
      </c>
      <c r="IO432" s="140">
        <v>0</v>
      </c>
      <c r="IP432" s="140">
        <v>0</v>
      </c>
      <c r="IQ432" s="140">
        <v>0</v>
      </c>
      <c r="IR432" s="141">
        <v>0</v>
      </c>
      <c r="IS432" s="139">
        <v>0</v>
      </c>
      <c r="IT432" s="141">
        <v>4</v>
      </c>
      <c r="IU432" s="141">
        <v>11</v>
      </c>
      <c r="IV432" s="141">
        <v>3</v>
      </c>
      <c r="IW432" s="180">
        <v>14</v>
      </c>
      <c r="IX432" s="182">
        <v>0.42857142857142855</v>
      </c>
      <c r="IY432" s="182">
        <v>0</v>
      </c>
      <c r="IZ432" s="183">
        <v>0</v>
      </c>
      <c r="JA432" s="140">
        <v>0</v>
      </c>
      <c r="JB432" s="140">
        <v>0</v>
      </c>
      <c r="JC432" s="1" t="s">
        <v>426</v>
      </c>
      <c r="JD432" s="1" t="s">
        <v>427</v>
      </c>
      <c r="JE432" s="1" t="s">
        <v>427</v>
      </c>
      <c r="JF432" s="1" t="s">
        <v>426</v>
      </c>
      <c r="JG432" s="1">
        <v>0</v>
      </c>
      <c r="JH432" s="1">
        <v>0</v>
      </c>
      <c r="JI432" s="284"/>
      <c r="JM432" s="261"/>
      <c r="JN432" s="262"/>
      <c r="JO432" s="284"/>
      <c r="JP432" s="284"/>
    </row>
    <row r="433" spans="1:276" x14ac:dyDescent="0.25">
      <c r="A433" s="2">
        <f>IF(OR('Table 1'!$L$2="All Regions",'Table 1'!$L$2=" "), 1,IF('Table 1'!$L$2='DATA TEMPLATE 1617'!L433,1,0))</f>
        <v>1</v>
      </c>
      <c r="B433" s="2">
        <f>IF(OR('Table 1'!$L$3="All Disciplines",'Table 1'!$L$3=" "), 1,IF('Table 1'!$L$3='DATA TEMPLATE 1617'!M433,1,0))</f>
        <v>1</v>
      </c>
      <c r="C433" s="2">
        <f>IF(OR('Table 1'!$L$4="All Organisations",'Table 1'!$L$4=" "), 1,IF('Table 1'!$L$4='DATA TEMPLATE 1617'!N433,1,0))</f>
        <v>1</v>
      </c>
      <c r="D433" s="2">
        <f t="shared" si="17"/>
        <v>3</v>
      </c>
      <c r="E433" s="236">
        <f>IF('Table 2'!$L$2="All Diverse Led",$IZ433,IF('Table 2'!$L$2='DATA TEMPLATE 1617'!JG433,4,0))</f>
        <v>0</v>
      </c>
      <c r="F433" s="236">
        <f>IF('Table 2'!$L$2="All Diverse Led",$IZ433,IF('Table 2'!$L$2='DATA TEMPLATE 1617'!JH433,4,0))</f>
        <v>0</v>
      </c>
      <c r="G433" s="237">
        <f t="shared" si="16"/>
        <v>0</v>
      </c>
      <c r="H433" s="1" t="s">
        <v>471</v>
      </c>
      <c r="I433" s="1">
        <v>0</v>
      </c>
      <c r="J433" s="1" t="b">
        <v>0</v>
      </c>
      <c r="K433" s="284">
        <v>431</v>
      </c>
      <c r="L433" t="s">
        <v>449</v>
      </c>
      <c r="M433" t="s">
        <v>436</v>
      </c>
      <c r="N433" s="323" t="s">
        <v>459</v>
      </c>
      <c r="O433" s="76">
        <v>20816</v>
      </c>
      <c r="P433" s="76">
        <v>286932</v>
      </c>
      <c r="Q433" s="76">
        <v>28929</v>
      </c>
      <c r="R433" s="76">
        <v>5000</v>
      </c>
      <c r="S433" s="76">
        <v>17200</v>
      </c>
      <c r="T433" s="76">
        <v>358877</v>
      </c>
      <c r="U433">
        <v>71213</v>
      </c>
      <c r="V433">
        <v>17852</v>
      </c>
      <c r="W433">
        <v>27579</v>
      </c>
      <c r="X433">
        <v>60489</v>
      </c>
      <c r="Y433">
        <v>4990</v>
      </c>
      <c r="AB433">
        <v>58255</v>
      </c>
      <c r="AC433">
        <v>0</v>
      </c>
      <c r="AD433">
        <v>240378</v>
      </c>
      <c r="AE433" s="1">
        <v>0</v>
      </c>
      <c r="AF433" s="1">
        <v>0</v>
      </c>
      <c r="AG433" s="1">
        <v>0</v>
      </c>
      <c r="AH433" s="1">
        <v>0</v>
      </c>
      <c r="AI433" s="1">
        <v>0</v>
      </c>
      <c r="AJ433" s="1">
        <v>0</v>
      </c>
      <c r="AK433" s="1">
        <v>0</v>
      </c>
      <c r="AL433" s="1">
        <v>0</v>
      </c>
      <c r="AM433" s="1">
        <v>0</v>
      </c>
      <c r="AN433" s="1">
        <v>0</v>
      </c>
      <c r="AO433" s="1">
        <v>0</v>
      </c>
      <c r="AP433" s="1">
        <v>0</v>
      </c>
      <c r="AQ433" s="1">
        <v>0</v>
      </c>
      <c r="AR433" s="1">
        <v>0</v>
      </c>
      <c r="AS433" s="1">
        <v>0</v>
      </c>
      <c r="AT433" s="1">
        <v>0</v>
      </c>
      <c r="AU433" s="1">
        <v>0</v>
      </c>
      <c r="AV433" s="1">
        <v>0</v>
      </c>
      <c r="AW433" s="1">
        <v>0</v>
      </c>
      <c r="AX433" s="1">
        <v>0</v>
      </c>
      <c r="AY433" s="1">
        <v>0</v>
      </c>
      <c r="AZ433" s="1">
        <v>0</v>
      </c>
      <c r="BA433" s="1">
        <v>0</v>
      </c>
      <c r="BB433" s="1">
        <v>0</v>
      </c>
      <c r="BC433" s="3">
        <v>0</v>
      </c>
      <c r="BD433" s="3">
        <v>0</v>
      </c>
      <c r="BE433" s="3">
        <v>0</v>
      </c>
      <c r="BF433" s="3">
        <v>0</v>
      </c>
      <c r="BG433" s="241">
        <v>0</v>
      </c>
      <c r="BH433" s="242">
        <v>0</v>
      </c>
      <c r="BI433" s="242">
        <v>0</v>
      </c>
      <c r="BJ433" s="243">
        <v>0</v>
      </c>
      <c r="BK433">
        <v>4</v>
      </c>
      <c r="BL433">
        <v>226</v>
      </c>
      <c r="BM433">
        <v>48777</v>
      </c>
      <c r="BN433">
        <v>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s="244">
        <v>0</v>
      </c>
      <c r="CJ433" s="244">
        <v>0</v>
      </c>
      <c r="CK433" s="244">
        <v>0</v>
      </c>
      <c r="CL433" s="244">
        <v>0</v>
      </c>
      <c r="CM433" s="241">
        <v>0</v>
      </c>
      <c r="CN433" s="242">
        <v>0</v>
      </c>
      <c r="CO433" s="242">
        <v>0</v>
      </c>
      <c r="CP433" s="243">
        <v>0</v>
      </c>
      <c r="CQ433" s="1">
        <v>0</v>
      </c>
      <c r="CR433" s="1">
        <v>0</v>
      </c>
      <c r="CS433" s="1">
        <v>0</v>
      </c>
      <c r="CT433" s="1">
        <v>0</v>
      </c>
      <c r="CU433" s="1">
        <v>0</v>
      </c>
      <c r="CV433" s="1">
        <v>0</v>
      </c>
      <c r="CW433" s="1">
        <v>0</v>
      </c>
      <c r="CX433" s="1">
        <v>0</v>
      </c>
      <c r="CY433" s="1">
        <v>0</v>
      </c>
      <c r="CZ433" s="1">
        <v>0</v>
      </c>
      <c r="DA433" s="1">
        <v>0</v>
      </c>
      <c r="DB433" s="1">
        <v>0</v>
      </c>
      <c r="DC433" s="1">
        <v>0</v>
      </c>
      <c r="DD433" s="1">
        <v>0</v>
      </c>
      <c r="DE433" s="1">
        <v>0</v>
      </c>
      <c r="DF433" s="1">
        <v>0</v>
      </c>
      <c r="DG433" s="1">
        <v>0</v>
      </c>
      <c r="DH433" s="1">
        <v>0</v>
      </c>
      <c r="DI433" s="1">
        <v>0</v>
      </c>
      <c r="DJ433" s="1">
        <v>0</v>
      </c>
      <c r="DK433" s="1">
        <v>0</v>
      </c>
      <c r="DL433" s="1">
        <v>0</v>
      </c>
      <c r="DM433" s="1">
        <v>0</v>
      </c>
      <c r="DN433" s="1">
        <v>0</v>
      </c>
      <c r="DO433" s="244">
        <v>0</v>
      </c>
      <c r="DP433" s="244">
        <v>0</v>
      </c>
      <c r="DQ433" s="244">
        <v>0</v>
      </c>
      <c r="DR433" s="244">
        <v>0</v>
      </c>
      <c r="DS433" s="241">
        <v>0</v>
      </c>
      <c r="DT433" s="242">
        <v>0</v>
      </c>
      <c r="DU433" s="242">
        <v>0</v>
      </c>
      <c r="DV433" s="243">
        <v>0</v>
      </c>
      <c r="DW433">
        <v>0</v>
      </c>
      <c r="DX433">
        <v>0</v>
      </c>
      <c r="DY433">
        <v>0</v>
      </c>
      <c r="DZ433">
        <v>0</v>
      </c>
      <c r="EA433">
        <v>0</v>
      </c>
      <c r="EB433">
        <v>0</v>
      </c>
      <c r="EC433">
        <v>0</v>
      </c>
      <c r="ED433">
        <v>0</v>
      </c>
      <c r="EE433">
        <v>0</v>
      </c>
      <c r="EF433">
        <v>0</v>
      </c>
      <c r="EG433">
        <v>0</v>
      </c>
      <c r="EH433">
        <v>0</v>
      </c>
      <c r="EI433">
        <v>0</v>
      </c>
      <c r="EJ433">
        <v>0</v>
      </c>
      <c r="EK433">
        <v>0</v>
      </c>
      <c r="EL433">
        <v>0</v>
      </c>
      <c r="EM433">
        <v>0</v>
      </c>
      <c r="EN433">
        <v>0</v>
      </c>
      <c r="EO433">
        <v>0</v>
      </c>
      <c r="EP433">
        <v>0</v>
      </c>
      <c r="EQ433">
        <v>0</v>
      </c>
      <c r="ER433">
        <v>0</v>
      </c>
      <c r="ES433">
        <v>0</v>
      </c>
      <c r="ET433">
        <v>0</v>
      </c>
      <c r="EU433" s="244">
        <v>0</v>
      </c>
      <c r="EV433" s="244">
        <v>0</v>
      </c>
      <c r="EW433" s="244">
        <v>0</v>
      </c>
      <c r="EX433" s="244">
        <v>0</v>
      </c>
      <c r="EY433" s="241">
        <v>0</v>
      </c>
      <c r="EZ433" s="242">
        <v>0</v>
      </c>
      <c r="FA433" s="242">
        <v>0</v>
      </c>
      <c r="FB433" s="243">
        <v>0</v>
      </c>
      <c r="FC433">
        <v>0</v>
      </c>
      <c r="FD433">
        <v>0</v>
      </c>
      <c r="FE433">
        <v>0</v>
      </c>
      <c r="FF433">
        <v>0</v>
      </c>
      <c r="FG433">
        <v>0</v>
      </c>
      <c r="FH433">
        <v>0</v>
      </c>
      <c r="FI433">
        <v>0</v>
      </c>
      <c r="FJ433">
        <v>0</v>
      </c>
      <c r="FK433">
        <v>0</v>
      </c>
      <c r="FL433">
        <v>0</v>
      </c>
      <c r="FM433">
        <v>0</v>
      </c>
      <c r="FN433">
        <v>0</v>
      </c>
      <c r="FO433">
        <v>0</v>
      </c>
      <c r="FP433">
        <v>0</v>
      </c>
      <c r="FQ433">
        <v>0</v>
      </c>
      <c r="FR433">
        <v>0</v>
      </c>
      <c r="FS433">
        <v>0</v>
      </c>
      <c r="FT433">
        <v>0</v>
      </c>
      <c r="FU433">
        <v>0</v>
      </c>
      <c r="FV433">
        <v>0</v>
      </c>
      <c r="FW433">
        <v>0</v>
      </c>
      <c r="FX433">
        <v>0</v>
      </c>
      <c r="FY433">
        <v>0</v>
      </c>
      <c r="FZ433">
        <v>0</v>
      </c>
      <c r="GA433">
        <v>0</v>
      </c>
      <c r="GB433">
        <v>0</v>
      </c>
      <c r="GC433">
        <v>0</v>
      </c>
      <c r="GD433">
        <v>0</v>
      </c>
      <c r="GE433">
        <v>0</v>
      </c>
      <c r="GF433">
        <v>0</v>
      </c>
      <c r="GG433">
        <v>0</v>
      </c>
      <c r="GH433">
        <v>0</v>
      </c>
      <c r="GI433">
        <v>0</v>
      </c>
      <c r="GJ433">
        <v>0</v>
      </c>
      <c r="GK433">
        <v>0</v>
      </c>
      <c r="GL433">
        <v>0</v>
      </c>
      <c r="GM433">
        <v>0</v>
      </c>
      <c r="GN433">
        <v>0</v>
      </c>
      <c r="GO433">
        <v>0</v>
      </c>
      <c r="GP433">
        <v>0</v>
      </c>
      <c r="GQ433">
        <v>0</v>
      </c>
      <c r="GR433">
        <v>0</v>
      </c>
      <c r="GS433">
        <v>0</v>
      </c>
      <c r="GT433">
        <v>0</v>
      </c>
      <c r="GU433">
        <v>0</v>
      </c>
      <c r="GV433">
        <v>0</v>
      </c>
      <c r="GW433">
        <v>0</v>
      </c>
      <c r="GX433">
        <v>0</v>
      </c>
      <c r="GY433">
        <v>0</v>
      </c>
      <c r="GZ433">
        <v>0</v>
      </c>
      <c r="HA433">
        <v>0</v>
      </c>
      <c r="HB433">
        <v>0</v>
      </c>
      <c r="HC433">
        <v>0</v>
      </c>
      <c r="HD433">
        <v>0</v>
      </c>
      <c r="HE433">
        <v>0</v>
      </c>
      <c r="HF433">
        <v>0</v>
      </c>
      <c r="HG433">
        <v>0</v>
      </c>
      <c r="HH433">
        <v>0</v>
      </c>
      <c r="HI433">
        <v>0</v>
      </c>
      <c r="HJ433">
        <v>0</v>
      </c>
      <c r="HK433">
        <v>0</v>
      </c>
      <c r="HL433">
        <v>2</v>
      </c>
      <c r="HM433">
        <v>4</v>
      </c>
      <c r="HN433">
        <v>0</v>
      </c>
      <c r="HO433">
        <v>0</v>
      </c>
      <c r="HP433">
        <v>0</v>
      </c>
      <c r="HQ433" s="139">
        <v>1</v>
      </c>
      <c r="HR433" s="140">
        <v>0</v>
      </c>
      <c r="HS433" s="140">
        <v>0</v>
      </c>
      <c r="HT433" s="140">
        <v>0</v>
      </c>
      <c r="HU433" s="140">
        <v>0</v>
      </c>
      <c r="HV433" s="139">
        <v>0</v>
      </c>
      <c r="HW433" s="140">
        <v>0</v>
      </c>
      <c r="HX433" s="140">
        <v>0</v>
      </c>
      <c r="HY433" s="140">
        <v>0</v>
      </c>
      <c r="HZ433" s="140">
        <v>0</v>
      </c>
      <c r="IA433" s="139">
        <v>0</v>
      </c>
      <c r="IB433" s="140">
        <v>0</v>
      </c>
      <c r="IC433" s="140">
        <v>0</v>
      </c>
      <c r="ID433" s="140">
        <v>0</v>
      </c>
      <c r="IE433" s="140">
        <v>0</v>
      </c>
      <c r="IF433" s="139">
        <v>3</v>
      </c>
      <c r="IG433" s="140">
        <v>4</v>
      </c>
      <c r="IH433" s="140">
        <v>0</v>
      </c>
      <c r="II433" s="140">
        <v>0</v>
      </c>
      <c r="IJ433" s="140">
        <v>0</v>
      </c>
      <c r="IK433" s="140">
        <v>0</v>
      </c>
      <c r="IL433" s="140">
        <v>0</v>
      </c>
      <c r="IM433" s="140">
        <v>0</v>
      </c>
      <c r="IN433" s="139">
        <v>0</v>
      </c>
      <c r="IO433" s="140">
        <v>0</v>
      </c>
      <c r="IP433" s="140">
        <v>0</v>
      </c>
      <c r="IQ433" s="140">
        <v>0</v>
      </c>
      <c r="IR433" s="141">
        <v>0</v>
      </c>
      <c r="IS433" s="139">
        <v>0</v>
      </c>
      <c r="IT433" s="141">
        <v>1</v>
      </c>
      <c r="IU433" s="141">
        <v>6</v>
      </c>
      <c r="IV433" s="141">
        <v>1</v>
      </c>
      <c r="IW433" s="180">
        <v>7</v>
      </c>
      <c r="IX433" s="182">
        <v>0.14285714285714285</v>
      </c>
      <c r="IY433" s="182">
        <v>0</v>
      </c>
      <c r="IZ433" s="183">
        <v>0</v>
      </c>
      <c r="JA433" s="140">
        <v>0</v>
      </c>
      <c r="JB433" s="140">
        <v>0</v>
      </c>
      <c r="JC433" s="1" t="s">
        <v>427</v>
      </c>
      <c r="JD433" s="1" t="s">
        <v>427</v>
      </c>
      <c r="JE433" s="1" t="s">
        <v>427</v>
      </c>
      <c r="JF433" s="1" t="s">
        <v>427</v>
      </c>
      <c r="JG433" s="1">
        <v>0</v>
      </c>
      <c r="JH433" s="1">
        <v>0</v>
      </c>
      <c r="JI433" s="284"/>
      <c r="JM433" s="261"/>
      <c r="JN433" s="262"/>
      <c r="JO433" s="284"/>
      <c r="JP433" s="284"/>
    </row>
    <row r="434" spans="1:276" x14ac:dyDescent="0.25">
      <c r="A434" s="2">
        <f>IF(OR('Table 1'!$L$2="All Regions",'Table 1'!$L$2=" "), 1,IF('Table 1'!$L$2='DATA TEMPLATE 1617'!L434,1,0))</f>
        <v>1</v>
      </c>
      <c r="B434" s="2">
        <f>IF(OR('Table 1'!$L$3="All Disciplines",'Table 1'!$L$3=" "), 1,IF('Table 1'!$L$3='DATA TEMPLATE 1617'!M434,1,0))</f>
        <v>1</v>
      </c>
      <c r="C434" s="2">
        <f>IF(OR('Table 1'!$L$4="All Organisations",'Table 1'!$L$4=" "), 1,IF('Table 1'!$L$4='DATA TEMPLATE 1617'!N434,1,0))</f>
        <v>1</v>
      </c>
      <c r="D434" s="2">
        <f t="shared" si="17"/>
        <v>3</v>
      </c>
      <c r="E434" s="236">
        <f>IF('Table 2'!$L$2="All Diverse Led",$IZ434,IF('Table 2'!$L$2='DATA TEMPLATE 1617'!JG434,4,0))</f>
        <v>2</v>
      </c>
      <c r="F434" s="236">
        <f>IF('Table 2'!$L$2="All Diverse Led",$IZ434,IF('Table 2'!$L$2='DATA TEMPLATE 1617'!JH434,4,0))</f>
        <v>2</v>
      </c>
      <c r="G434" s="237">
        <f t="shared" si="16"/>
        <v>4</v>
      </c>
      <c r="H434" s="1" t="s">
        <v>471</v>
      </c>
      <c r="I434" s="1">
        <v>0</v>
      </c>
      <c r="J434" s="1" t="b">
        <v>0</v>
      </c>
      <c r="K434" s="284">
        <v>432</v>
      </c>
      <c r="L434" t="s">
        <v>449</v>
      </c>
      <c r="M434" t="s">
        <v>440</v>
      </c>
      <c r="N434" s="323" t="s">
        <v>458</v>
      </c>
      <c r="O434" s="76">
        <v>39397</v>
      </c>
      <c r="P434" s="76">
        <v>141246</v>
      </c>
      <c r="Q434" s="76">
        <v>4002</v>
      </c>
      <c r="R434" s="76">
        <v>1900</v>
      </c>
      <c r="S434" s="76">
        <v>0</v>
      </c>
      <c r="T434" s="76">
        <v>186545</v>
      </c>
      <c r="U434">
        <v>50746</v>
      </c>
      <c r="V434">
        <v>2990</v>
      </c>
      <c r="W434">
        <v>1822</v>
      </c>
      <c r="X434">
        <v>5412</v>
      </c>
      <c r="Y434">
        <v>1000</v>
      </c>
      <c r="AB434">
        <v>74358</v>
      </c>
      <c r="AC434">
        <v>5876</v>
      </c>
      <c r="AD434">
        <v>142204</v>
      </c>
      <c r="AE434" s="1">
        <v>0</v>
      </c>
      <c r="AF434" s="1">
        <v>0</v>
      </c>
      <c r="AG434" s="1">
        <v>0</v>
      </c>
      <c r="AH434" s="1">
        <v>0</v>
      </c>
      <c r="AI434" s="1">
        <v>0</v>
      </c>
      <c r="AJ434" s="1">
        <v>0</v>
      </c>
      <c r="AK434" s="1">
        <v>0</v>
      </c>
      <c r="AL434" s="1">
        <v>0</v>
      </c>
      <c r="AM434" s="1">
        <v>0</v>
      </c>
      <c r="AN434" s="1">
        <v>0</v>
      </c>
      <c r="AO434" s="1">
        <v>0</v>
      </c>
      <c r="AP434" s="1">
        <v>0</v>
      </c>
      <c r="AQ434" s="1">
        <v>0</v>
      </c>
      <c r="AR434" s="1">
        <v>0</v>
      </c>
      <c r="AS434" s="1">
        <v>0</v>
      </c>
      <c r="AT434" s="1">
        <v>0</v>
      </c>
      <c r="AU434" s="1">
        <v>0</v>
      </c>
      <c r="AV434" s="1">
        <v>0</v>
      </c>
      <c r="AW434" s="1">
        <v>0</v>
      </c>
      <c r="AX434" s="1">
        <v>0</v>
      </c>
      <c r="AY434" s="1">
        <v>0</v>
      </c>
      <c r="AZ434" s="1">
        <v>0</v>
      </c>
      <c r="BA434" s="1">
        <v>0</v>
      </c>
      <c r="BB434" s="1">
        <v>0</v>
      </c>
      <c r="BC434" s="3">
        <v>0</v>
      </c>
      <c r="BD434" s="3">
        <v>0</v>
      </c>
      <c r="BE434" s="3">
        <v>0</v>
      </c>
      <c r="BF434" s="3">
        <v>0</v>
      </c>
      <c r="BG434" s="241">
        <v>0</v>
      </c>
      <c r="BH434" s="242">
        <v>0</v>
      </c>
      <c r="BI434" s="242">
        <v>0</v>
      </c>
      <c r="BJ434" s="243">
        <v>0</v>
      </c>
      <c r="BK434">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s="244">
        <v>0</v>
      </c>
      <c r="CJ434" s="244">
        <v>0</v>
      </c>
      <c r="CK434" s="244">
        <v>0</v>
      </c>
      <c r="CL434" s="244">
        <v>0</v>
      </c>
      <c r="CM434" s="241">
        <v>0</v>
      </c>
      <c r="CN434" s="242">
        <v>0</v>
      </c>
      <c r="CO434" s="242">
        <v>0</v>
      </c>
      <c r="CP434" s="243">
        <v>0</v>
      </c>
      <c r="CQ434" s="1">
        <v>0</v>
      </c>
      <c r="CR434" s="1">
        <v>0</v>
      </c>
      <c r="CS434" s="1">
        <v>0</v>
      </c>
      <c r="CT434" s="1">
        <v>0</v>
      </c>
      <c r="CU434" s="1">
        <v>0</v>
      </c>
      <c r="CV434" s="1">
        <v>0</v>
      </c>
      <c r="CW434" s="1">
        <v>0</v>
      </c>
      <c r="CX434" s="1">
        <v>0</v>
      </c>
      <c r="CY434" s="1">
        <v>0</v>
      </c>
      <c r="CZ434" s="1">
        <v>0</v>
      </c>
      <c r="DA434" s="1">
        <v>0</v>
      </c>
      <c r="DB434" s="1">
        <v>0</v>
      </c>
      <c r="DC434" s="1">
        <v>0</v>
      </c>
      <c r="DD434" s="1">
        <v>0</v>
      </c>
      <c r="DE434" s="1">
        <v>0</v>
      </c>
      <c r="DF434" s="1">
        <v>0</v>
      </c>
      <c r="DG434" s="1">
        <v>0</v>
      </c>
      <c r="DH434" s="1">
        <v>0</v>
      </c>
      <c r="DI434" s="1">
        <v>0</v>
      </c>
      <c r="DJ434" s="1">
        <v>0</v>
      </c>
      <c r="DK434" s="1">
        <v>0</v>
      </c>
      <c r="DL434" s="1">
        <v>0</v>
      </c>
      <c r="DM434" s="1">
        <v>0</v>
      </c>
      <c r="DN434" s="1">
        <v>0</v>
      </c>
      <c r="DO434" s="244">
        <v>0</v>
      </c>
      <c r="DP434" s="244">
        <v>0</v>
      </c>
      <c r="DQ434" s="244">
        <v>0</v>
      </c>
      <c r="DR434" s="244">
        <v>0</v>
      </c>
      <c r="DS434" s="241">
        <v>0</v>
      </c>
      <c r="DT434" s="242">
        <v>0</v>
      </c>
      <c r="DU434" s="242">
        <v>0</v>
      </c>
      <c r="DV434" s="243">
        <v>0</v>
      </c>
      <c r="DW434">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v>
      </c>
      <c r="ET434">
        <v>0</v>
      </c>
      <c r="EU434" s="244">
        <v>0</v>
      </c>
      <c r="EV434" s="244">
        <v>0</v>
      </c>
      <c r="EW434" s="244">
        <v>0</v>
      </c>
      <c r="EX434" s="244">
        <v>0</v>
      </c>
      <c r="EY434" s="241">
        <v>0</v>
      </c>
      <c r="EZ434" s="242">
        <v>0</v>
      </c>
      <c r="FA434" s="242">
        <v>0</v>
      </c>
      <c r="FB434" s="243">
        <v>0</v>
      </c>
      <c r="FC434">
        <v>0</v>
      </c>
      <c r="FD434">
        <v>0</v>
      </c>
      <c r="FE434">
        <v>0</v>
      </c>
      <c r="FF434">
        <v>0</v>
      </c>
      <c r="FG434">
        <v>0</v>
      </c>
      <c r="FH434">
        <v>0</v>
      </c>
      <c r="FI434">
        <v>0</v>
      </c>
      <c r="FJ434">
        <v>0</v>
      </c>
      <c r="FK434">
        <v>0</v>
      </c>
      <c r="FL434">
        <v>0</v>
      </c>
      <c r="FM434">
        <v>0</v>
      </c>
      <c r="FN434">
        <v>0</v>
      </c>
      <c r="FO434">
        <v>0</v>
      </c>
      <c r="FP434">
        <v>0</v>
      </c>
      <c r="FQ434">
        <v>0</v>
      </c>
      <c r="FR434">
        <v>0</v>
      </c>
      <c r="FS434">
        <v>0</v>
      </c>
      <c r="FT434">
        <v>0</v>
      </c>
      <c r="FU434">
        <v>0</v>
      </c>
      <c r="FV434">
        <v>0</v>
      </c>
      <c r="FW434">
        <v>3</v>
      </c>
      <c r="FX434">
        <v>10200</v>
      </c>
      <c r="FY434">
        <v>0</v>
      </c>
      <c r="FZ434">
        <v>0</v>
      </c>
      <c r="GA434">
        <v>0</v>
      </c>
      <c r="GB434">
        <v>0</v>
      </c>
      <c r="GC434">
        <v>0</v>
      </c>
      <c r="GD434">
        <v>0</v>
      </c>
      <c r="GE434">
        <v>0</v>
      </c>
      <c r="GF434">
        <v>0</v>
      </c>
      <c r="GG434">
        <v>0</v>
      </c>
      <c r="GH434">
        <v>0</v>
      </c>
      <c r="GI434">
        <v>1</v>
      </c>
      <c r="GJ434">
        <v>1</v>
      </c>
      <c r="GK434">
        <v>0</v>
      </c>
      <c r="GL434">
        <v>0</v>
      </c>
      <c r="GM434">
        <v>0</v>
      </c>
      <c r="GN434">
        <v>0</v>
      </c>
      <c r="GO434">
        <v>0</v>
      </c>
      <c r="GP434">
        <v>0</v>
      </c>
      <c r="GQ434">
        <v>0</v>
      </c>
      <c r="GR434">
        <v>0</v>
      </c>
      <c r="GS434">
        <v>0</v>
      </c>
      <c r="GT434">
        <v>0</v>
      </c>
      <c r="GU434">
        <v>0</v>
      </c>
      <c r="GV434">
        <v>0</v>
      </c>
      <c r="GW434">
        <v>1</v>
      </c>
      <c r="GX434">
        <v>5000</v>
      </c>
      <c r="GY434">
        <v>9</v>
      </c>
      <c r="GZ434">
        <v>25000</v>
      </c>
      <c r="HA434">
        <v>0</v>
      </c>
      <c r="HB434">
        <v>0</v>
      </c>
      <c r="HC434">
        <v>0</v>
      </c>
      <c r="HD434">
        <v>0</v>
      </c>
      <c r="HE434">
        <v>0</v>
      </c>
      <c r="HF434">
        <v>0</v>
      </c>
      <c r="HG434">
        <v>0</v>
      </c>
      <c r="HH434">
        <v>0</v>
      </c>
      <c r="HI434">
        <v>0</v>
      </c>
      <c r="HJ434">
        <v>0</v>
      </c>
      <c r="HK434">
        <v>0</v>
      </c>
      <c r="HL434">
        <v>3</v>
      </c>
      <c r="HM434">
        <v>3</v>
      </c>
      <c r="HN434">
        <v>0</v>
      </c>
      <c r="HO434">
        <v>0</v>
      </c>
      <c r="HP434">
        <v>0</v>
      </c>
      <c r="HQ434" s="139">
        <v>1</v>
      </c>
      <c r="HR434" s="140">
        <v>0</v>
      </c>
      <c r="HS434" s="140">
        <v>0</v>
      </c>
      <c r="HT434" s="140">
        <v>0</v>
      </c>
      <c r="HU434" s="140">
        <v>0</v>
      </c>
      <c r="HV434" s="139">
        <v>0</v>
      </c>
      <c r="HW434" s="140">
        <v>0</v>
      </c>
      <c r="HX434" s="140">
        <v>0</v>
      </c>
      <c r="HY434" s="140">
        <v>0</v>
      </c>
      <c r="HZ434" s="140">
        <v>0</v>
      </c>
      <c r="IA434" s="139">
        <v>0</v>
      </c>
      <c r="IB434" s="140">
        <v>0</v>
      </c>
      <c r="IC434" s="140">
        <v>0</v>
      </c>
      <c r="ID434" s="140">
        <v>0</v>
      </c>
      <c r="IE434" s="140">
        <v>0</v>
      </c>
      <c r="IF434" s="139">
        <v>4</v>
      </c>
      <c r="IG434" s="140">
        <v>3</v>
      </c>
      <c r="IH434" s="140">
        <v>0</v>
      </c>
      <c r="II434" s="140">
        <v>0</v>
      </c>
      <c r="IJ434" s="140">
        <v>0</v>
      </c>
      <c r="IK434" s="140">
        <v>1</v>
      </c>
      <c r="IL434" s="140">
        <v>0</v>
      </c>
      <c r="IM434" s="140">
        <v>0</v>
      </c>
      <c r="IN434" s="139">
        <v>1</v>
      </c>
      <c r="IO434" s="140">
        <v>0</v>
      </c>
      <c r="IP434" s="140">
        <v>0</v>
      </c>
      <c r="IQ434" s="140">
        <v>0</v>
      </c>
      <c r="IR434" s="141">
        <v>0</v>
      </c>
      <c r="IS434" s="139">
        <v>0</v>
      </c>
      <c r="IT434" s="141">
        <v>3</v>
      </c>
      <c r="IU434" s="141">
        <v>6</v>
      </c>
      <c r="IV434" s="141">
        <v>1</v>
      </c>
      <c r="IW434" s="180">
        <v>7</v>
      </c>
      <c r="IX434" s="182">
        <v>0.5714285714285714</v>
      </c>
      <c r="IY434" s="182">
        <v>0</v>
      </c>
      <c r="IZ434" s="183">
        <v>2</v>
      </c>
      <c r="JA434" s="140" t="s">
        <v>541</v>
      </c>
      <c r="JB434" s="140">
        <v>0</v>
      </c>
      <c r="JC434" s="1" t="s">
        <v>426</v>
      </c>
      <c r="JD434" s="1" t="s">
        <v>427</v>
      </c>
      <c r="JE434" s="1" t="s">
        <v>427</v>
      </c>
      <c r="JF434" s="1" t="s">
        <v>427</v>
      </c>
      <c r="JG434" s="140" t="s">
        <v>541</v>
      </c>
      <c r="JH434" s="1">
        <v>0</v>
      </c>
      <c r="JI434" s="284"/>
      <c r="JM434" s="261"/>
      <c r="JN434" s="262"/>
      <c r="JO434" s="284"/>
      <c r="JP434" s="284"/>
    </row>
    <row r="435" spans="1:276" x14ac:dyDescent="0.25">
      <c r="A435" s="2">
        <f>IF(OR('Table 1'!$L$2="All Regions",'Table 1'!$L$2=" "), 1,IF('Table 1'!$L$2='DATA TEMPLATE 1617'!L435,1,0))</f>
        <v>1</v>
      </c>
      <c r="B435" s="2">
        <f>IF(OR('Table 1'!$L$3="All Disciplines",'Table 1'!$L$3=" "), 1,IF('Table 1'!$L$3='DATA TEMPLATE 1617'!M435,1,0))</f>
        <v>1</v>
      </c>
      <c r="C435" s="2">
        <f>IF(OR('Table 1'!$L$4="All Organisations",'Table 1'!$L$4=" "), 1,IF('Table 1'!$L$4='DATA TEMPLATE 1617'!N435,1,0))</f>
        <v>1</v>
      </c>
      <c r="D435" s="2">
        <f t="shared" si="17"/>
        <v>3</v>
      </c>
      <c r="E435" s="236">
        <f>IF('Table 2'!$L$2="All Diverse Led",$IZ435,IF('Table 2'!$L$2='DATA TEMPLATE 1617'!JG435,4,0))</f>
        <v>0</v>
      </c>
      <c r="F435" s="236">
        <f>IF('Table 2'!$L$2="All Diverse Led",$IZ435,IF('Table 2'!$L$2='DATA TEMPLATE 1617'!JH435,4,0))</f>
        <v>0</v>
      </c>
      <c r="G435" s="237">
        <f t="shared" si="16"/>
        <v>0</v>
      </c>
      <c r="H435" s="1" t="s">
        <v>471</v>
      </c>
      <c r="I435" s="1">
        <v>0</v>
      </c>
      <c r="J435" s="1" t="b">
        <v>1</v>
      </c>
      <c r="K435" s="284">
        <v>433</v>
      </c>
      <c r="L435" t="s">
        <v>449</v>
      </c>
      <c r="M435" t="s">
        <v>451</v>
      </c>
      <c r="N435" s="323" t="s">
        <v>460</v>
      </c>
      <c r="O435" s="76">
        <v>2285852</v>
      </c>
      <c r="P435" s="76">
        <v>1580172</v>
      </c>
      <c r="Q435" s="76">
        <v>72971</v>
      </c>
      <c r="R435" s="76">
        <v>1427051</v>
      </c>
      <c r="S435" s="76">
        <v>0</v>
      </c>
      <c r="T435" s="76">
        <v>5366046</v>
      </c>
      <c r="U435">
        <v>3281673</v>
      </c>
      <c r="V435">
        <v>93553</v>
      </c>
      <c r="W435">
        <v>187667</v>
      </c>
      <c r="X435">
        <v>602447</v>
      </c>
      <c r="Y435">
        <v>0</v>
      </c>
      <c r="Z435">
        <v>12500</v>
      </c>
      <c r="AA435">
        <v>1520</v>
      </c>
      <c r="AB435">
        <v>1666243</v>
      </c>
      <c r="AC435">
        <v>1163556</v>
      </c>
      <c r="AD435">
        <v>7009159</v>
      </c>
      <c r="AE435" s="1">
        <v>0</v>
      </c>
      <c r="AF435" s="1">
        <v>0</v>
      </c>
      <c r="AG435" s="1">
        <v>0</v>
      </c>
      <c r="AH435" s="1">
        <v>0</v>
      </c>
      <c r="AI435" s="1">
        <v>0</v>
      </c>
      <c r="AJ435" s="1">
        <v>0</v>
      </c>
      <c r="AK435" s="1">
        <v>0</v>
      </c>
      <c r="AL435" s="1">
        <v>0</v>
      </c>
      <c r="AM435" s="1">
        <v>0</v>
      </c>
      <c r="AN435" s="1">
        <v>0</v>
      </c>
      <c r="AO435" s="1">
        <v>0</v>
      </c>
      <c r="AP435" s="1">
        <v>0</v>
      </c>
      <c r="AQ435" s="1">
        <v>0</v>
      </c>
      <c r="AR435" s="1">
        <v>0</v>
      </c>
      <c r="AS435" s="1">
        <v>0</v>
      </c>
      <c r="AT435" s="1">
        <v>0</v>
      </c>
      <c r="AU435" s="1">
        <v>0</v>
      </c>
      <c r="AV435" s="1">
        <v>0</v>
      </c>
      <c r="AW435" s="1">
        <v>0</v>
      </c>
      <c r="AX435" s="1">
        <v>0</v>
      </c>
      <c r="AY435" s="1">
        <v>0</v>
      </c>
      <c r="AZ435" s="1">
        <v>0</v>
      </c>
      <c r="BA435" s="1">
        <v>0</v>
      </c>
      <c r="BB435" s="1">
        <v>0</v>
      </c>
      <c r="BC435" s="3">
        <v>0</v>
      </c>
      <c r="BD435" s="3">
        <v>0</v>
      </c>
      <c r="BE435" s="3">
        <v>0</v>
      </c>
      <c r="BF435" s="3">
        <v>0</v>
      </c>
      <c r="BG435" s="241">
        <v>0</v>
      </c>
      <c r="BH435" s="242">
        <v>0</v>
      </c>
      <c r="BI435" s="242">
        <v>0</v>
      </c>
      <c r="BJ435" s="243">
        <v>0</v>
      </c>
      <c r="BK435">
        <v>36</v>
      </c>
      <c r="BL435">
        <v>2945</v>
      </c>
      <c r="BM435">
        <v>799448</v>
      </c>
      <c r="BN435">
        <v>800000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s="244">
        <v>0</v>
      </c>
      <c r="CJ435" s="244">
        <v>0</v>
      </c>
      <c r="CK435" s="244">
        <v>0</v>
      </c>
      <c r="CL435" s="244">
        <v>0</v>
      </c>
      <c r="CM435" s="241">
        <v>0</v>
      </c>
      <c r="CN435" s="242">
        <v>0</v>
      </c>
      <c r="CO435" s="242">
        <v>0</v>
      </c>
      <c r="CP435" s="243">
        <v>0</v>
      </c>
      <c r="CQ435" s="1">
        <v>0</v>
      </c>
      <c r="CR435" s="1">
        <v>0</v>
      </c>
      <c r="CS435" s="1">
        <v>0</v>
      </c>
      <c r="CT435" s="1">
        <v>0</v>
      </c>
      <c r="CU435" s="1">
        <v>0</v>
      </c>
      <c r="CV435" s="1">
        <v>0</v>
      </c>
      <c r="CW435" s="1">
        <v>0</v>
      </c>
      <c r="CX435" s="1">
        <v>0</v>
      </c>
      <c r="CY435" s="1">
        <v>0</v>
      </c>
      <c r="CZ435" s="1">
        <v>0</v>
      </c>
      <c r="DA435" s="1">
        <v>0</v>
      </c>
      <c r="DB435" s="1">
        <v>0</v>
      </c>
      <c r="DC435" s="1">
        <v>0</v>
      </c>
      <c r="DD435" s="1">
        <v>0</v>
      </c>
      <c r="DE435" s="1">
        <v>0</v>
      </c>
      <c r="DF435" s="1">
        <v>0</v>
      </c>
      <c r="DG435" s="1">
        <v>0</v>
      </c>
      <c r="DH435" s="1">
        <v>0</v>
      </c>
      <c r="DI435" s="1">
        <v>0</v>
      </c>
      <c r="DJ435" s="1">
        <v>0</v>
      </c>
      <c r="DK435" s="1">
        <v>0</v>
      </c>
      <c r="DL435" s="1">
        <v>0</v>
      </c>
      <c r="DM435" s="1">
        <v>0</v>
      </c>
      <c r="DN435" s="1">
        <v>0</v>
      </c>
      <c r="DO435" s="244">
        <v>0</v>
      </c>
      <c r="DP435" s="244">
        <v>0</v>
      </c>
      <c r="DQ435" s="244">
        <v>0</v>
      </c>
      <c r="DR435" s="244">
        <v>0</v>
      </c>
      <c r="DS435" s="241">
        <v>0</v>
      </c>
      <c r="DT435" s="242">
        <v>0</v>
      </c>
      <c r="DU435" s="242">
        <v>0</v>
      </c>
      <c r="DV435" s="243">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v>0</v>
      </c>
      <c r="EU435" s="244">
        <v>0</v>
      </c>
      <c r="EV435" s="244">
        <v>0</v>
      </c>
      <c r="EW435" s="244">
        <v>0</v>
      </c>
      <c r="EX435" s="244">
        <v>0</v>
      </c>
      <c r="EY435" s="241">
        <v>0</v>
      </c>
      <c r="EZ435" s="242">
        <v>0</v>
      </c>
      <c r="FA435" s="242">
        <v>0</v>
      </c>
      <c r="FB435" s="243">
        <v>0</v>
      </c>
      <c r="FC435">
        <v>0</v>
      </c>
      <c r="FD435">
        <v>0</v>
      </c>
      <c r="FE435">
        <v>0</v>
      </c>
      <c r="FF435">
        <v>0</v>
      </c>
      <c r="FG435">
        <v>0</v>
      </c>
      <c r="FH435">
        <v>0</v>
      </c>
      <c r="FI435">
        <v>0</v>
      </c>
      <c r="FJ435">
        <v>0</v>
      </c>
      <c r="FK435">
        <v>0</v>
      </c>
      <c r="FL435">
        <v>0</v>
      </c>
      <c r="FM435">
        <v>0</v>
      </c>
      <c r="FN435">
        <v>0</v>
      </c>
      <c r="FO435">
        <v>0</v>
      </c>
      <c r="FP435">
        <v>0</v>
      </c>
      <c r="FQ435">
        <v>0</v>
      </c>
      <c r="FR435">
        <v>0</v>
      </c>
      <c r="FS435">
        <v>0</v>
      </c>
      <c r="FT435">
        <v>0</v>
      </c>
      <c r="FU435">
        <v>0</v>
      </c>
      <c r="FV435">
        <v>0</v>
      </c>
      <c r="FW435">
        <v>0</v>
      </c>
      <c r="FX435">
        <v>0</v>
      </c>
      <c r="FY435">
        <v>0</v>
      </c>
      <c r="FZ435">
        <v>0</v>
      </c>
      <c r="GA435">
        <v>0</v>
      </c>
      <c r="GB435">
        <v>0</v>
      </c>
      <c r="GC435">
        <v>0</v>
      </c>
      <c r="GD435">
        <v>0</v>
      </c>
      <c r="GE435">
        <v>0</v>
      </c>
      <c r="GF435">
        <v>0</v>
      </c>
      <c r="GG435">
        <v>0</v>
      </c>
      <c r="GH435">
        <v>0</v>
      </c>
      <c r="GI435">
        <v>0</v>
      </c>
      <c r="GJ435">
        <v>0</v>
      </c>
      <c r="GK435">
        <v>0</v>
      </c>
      <c r="GL435">
        <v>0</v>
      </c>
      <c r="GM435">
        <v>0</v>
      </c>
      <c r="GN435">
        <v>0</v>
      </c>
      <c r="GO435">
        <v>0</v>
      </c>
      <c r="GP435">
        <v>0</v>
      </c>
      <c r="GQ435">
        <v>0</v>
      </c>
      <c r="GR435">
        <v>0</v>
      </c>
      <c r="GS435">
        <v>0</v>
      </c>
      <c r="GT435">
        <v>0</v>
      </c>
      <c r="GU435">
        <v>0</v>
      </c>
      <c r="GV435">
        <v>0</v>
      </c>
      <c r="GW435">
        <v>0</v>
      </c>
      <c r="GX435">
        <v>0</v>
      </c>
      <c r="GY435">
        <v>0</v>
      </c>
      <c r="GZ435">
        <v>0</v>
      </c>
      <c r="HA435">
        <v>1</v>
      </c>
      <c r="HB435">
        <v>348</v>
      </c>
      <c r="HC435">
        <v>0</v>
      </c>
      <c r="HD435">
        <v>0</v>
      </c>
      <c r="HE435">
        <v>0</v>
      </c>
      <c r="HF435">
        <v>0</v>
      </c>
      <c r="HG435">
        <v>1</v>
      </c>
      <c r="HH435">
        <v>0</v>
      </c>
      <c r="HI435">
        <v>0</v>
      </c>
      <c r="HJ435">
        <v>0</v>
      </c>
      <c r="HK435">
        <v>0</v>
      </c>
      <c r="HL435">
        <v>1</v>
      </c>
      <c r="HM435">
        <v>2</v>
      </c>
      <c r="HN435">
        <v>0</v>
      </c>
      <c r="HO435">
        <v>0</v>
      </c>
      <c r="HP435">
        <v>0</v>
      </c>
      <c r="HQ435" s="139">
        <v>1</v>
      </c>
      <c r="HR435" s="140">
        <v>2</v>
      </c>
      <c r="HS435" s="140">
        <v>0</v>
      </c>
      <c r="HT435" s="140">
        <v>0</v>
      </c>
      <c r="HU435" s="140">
        <v>0</v>
      </c>
      <c r="HV435" s="139">
        <v>0</v>
      </c>
      <c r="HW435" s="140">
        <v>0</v>
      </c>
      <c r="HX435" s="140">
        <v>0</v>
      </c>
      <c r="HY435" s="140">
        <v>0</v>
      </c>
      <c r="HZ435" s="140">
        <v>0</v>
      </c>
      <c r="IA435" s="139">
        <v>0</v>
      </c>
      <c r="IB435" s="140">
        <v>0</v>
      </c>
      <c r="IC435" s="140">
        <v>0</v>
      </c>
      <c r="ID435" s="140">
        <v>0</v>
      </c>
      <c r="IE435" s="140">
        <v>0</v>
      </c>
      <c r="IF435" s="139">
        <v>2</v>
      </c>
      <c r="IG435" s="140">
        <v>4</v>
      </c>
      <c r="IH435" s="140">
        <v>0</v>
      </c>
      <c r="II435" s="140">
        <v>0</v>
      </c>
      <c r="IJ435" s="140">
        <v>0</v>
      </c>
      <c r="IK435" s="140">
        <v>0</v>
      </c>
      <c r="IL435" s="140">
        <v>0</v>
      </c>
      <c r="IM435" s="140">
        <v>0</v>
      </c>
      <c r="IN435" s="139">
        <v>0</v>
      </c>
      <c r="IO435" s="140">
        <v>0</v>
      </c>
      <c r="IP435" s="140">
        <v>0</v>
      </c>
      <c r="IQ435" s="140">
        <v>0</v>
      </c>
      <c r="IR435" s="141">
        <v>0</v>
      </c>
      <c r="IS435" s="139">
        <v>0</v>
      </c>
      <c r="IT435" s="141">
        <v>0</v>
      </c>
      <c r="IU435" s="141">
        <v>3</v>
      </c>
      <c r="IV435" s="141">
        <v>3</v>
      </c>
      <c r="IW435" s="180">
        <v>6</v>
      </c>
      <c r="IX435" s="182">
        <v>0</v>
      </c>
      <c r="IY435" s="182">
        <v>0</v>
      </c>
      <c r="IZ435" s="183">
        <v>0</v>
      </c>
      <c r="JA435" s="140">
        <v>0</v>
      </c>
      <c r="JB435" s="140">
        <v>0</v>
      </c>
      <c r="JC435" s="1" t="s">
        <v>427</v>
      </c>
      <c r="JD435" s="1" t="s">
        <v>427</v>
      </c>
      <c r="JE435" s="1" t="s">
        <v>427</v>
      </c>
      <c r="JF435" s="1" t="s">
        <v>427</v>
      </c>
      <c r="JG435" s="1">
        <v>0</v>
      </c>
      <c r="JH435" s="1">
        <v>0</v>
      </c>
      <c r="JI435" s="284"/>
      <c r="JM435" s="261"/>
      <c r="JN435" s="262"/>
      <c r="JO435" s="284"/>
      <c r="JP435" s="284"/>
    </row>
    <row r="436" spans="1:276" x14ac:dyDescent="0.25">
      <c r="A436" s="2">
        <f>IF(OR('Table 1'!$L$2="All Regions",'Table 1'!$L$2=" "), 1,IF('Table 1'!$L$2='DATA TEMPLATE 1617'!L436,1,0))</f>
        <v>1</v>
      </c>
      <c r="B436" s="2">
        <f>IF(OR('Table 1'!$L$3="All Disciplines",'Table 1'!$L$3=" "), 1,IF('Table 1'!$L$3='DATA TEMPLATE 1617'!M436,1,0))</f>
        <v>1</v>
      </c>
      <c r="C436" s="2">
        <f>IF(OR('Table 1'!$L$4="All Organisations",'Table 1'!$L$4=" "), 1,IF('Table 1'!$L$4='DATA TEMPLATE 1617'!N436,1,0))</f>
        <v>1</v>
      </c>
      <c r="D436" s="2">
        <f t="shared" si="17"/>
        <v>3</v>
      </c>
      <c r="E436" s="236">
        <f>IF('Table 2'!$L$2="All Diverse Led",$IZ436,IF('Table 2'!$L$2='DATA TEMPLATE 1617'!JG436,4,0))</f>
        <v>0</v>
      </c>
      <c r="F436" s="236">
        <f>IF('Table 2'!$L$2="All Diverse Led",$IZ436,IF('Table 2'!$L$2='DATA TEMPLATE 1617'!JH436,4,0))</f>
        <v>0</v>
      </c>
      <c r="G436" s="237">
        <f t="shared" si="16"/>
        <v>0</v>
      </c>
      <c r="H436" s="1" t="s">
        <v>471</v>
      </c>
      <c r="I436" s="1">
        <v>0</v>
      </c>
      <c r="J436" s="1" t="b">
        <v>0</v>
      </c>
      <c r="K436" s="284">
        <v>434</v>
      </c>
      <c r="L436" t="s">
        <v>449</v>
      </c>
      <c r="M436" t="s">
        <v>437</v>
      </c>
      <c r="N436" s="323" t="s">
        <v>460</v>
      </c>
      <c r="O436" s="76">
        <v>1606356</v>
      </c>
      <c r="P436" s="76">
        <v>637714</v>
      </c>
      <c r="Q436" s="76">
        <v>123583</v>
      </c>
      <c r="R436" s="76">
        <v>116604</v>
      </c>
      <c r="S436" s="76">
        <v>0</v>
      </c>
      <c r="T436" s="76">
        <v>2484257</v>
      </c>
      <c r="U436">
        <v>1497913</v>
      </c>
      <c r="V436">
        <v>203953</v>
      </c>
      <c r="W436">
        <v>139368</v>
      </c>
      <c r="X436">
        <v>47579</v>
      </c>
      <c r="Y436">
        <v>0</v>
      </c>
      <c r="AB436">
        <v>471373</v>
      </c>
      <c r="AC436">
        <v>240293</v>
      </c>
      <c r="AD436">
        <v>2600479</v>
      </c>
      <c r="AE436" s="1">
        <v>459</v>
      </c>
      <c r="AF436" s="1">
        <v>145</v>
      </c>
      <c r="AG436" s="1">
        <v>55554</v>
      </c>
      <c r="AH436" s="1">
        <v>0</v>
      </c>
      <c r="AI436" s="1">
        <v>69</v>
      </c>
      <c r="AJ436" s="1">
        <v>65</v>
      </c>
      <c r="AK436" s="1">
        <v>12605</v>
      </c>
      <c r="AL436" s="1">
        <v>0</v>
      </c>
      <c r="AM436" s="1">
        <v>44</v>
      </c>
      <c r="AN436" s="1">
        <v>30</v>
      </c>
      <c r="AO436" s="1">
        <v>6922</v>
      </c>
      <c r="AP436" s="1">
        <v>0</v>
      </c>
      <c r="AQ436" s="1">
        <v>29</v>
      </c>
      <c r="AR436" s="1">
        <v>29</v>
      </c>
      <c r="AS436" s="1">
        <v>2312</v>
      </c>
      <c r="AT436" s="1">
        <v>0</v>
      </c>
      <c r="AU436" s="1">
        <v>0</v>
      </c>
      <c r="AV436" s="1">
        <v>0</v>
      </c>
      <c r="AW436" s="1">
        <v>0</v>
      </c>
      <c r="AX436" s="1">
        <v>0</v>
      </c>
      <c r="AY436" s="1">
        <v>0</v>
      </c>
      <c r="AZ436" s="1">
        <v>0</v>
      </c>
      <c r="BA436" s="1">
        <v>0</v>
      </c>
      <c r="BB436" s="1">
        <v>0</v>
      </c>
      <c r="BC436" s="3">
        <v>113</v>
      </c>
      <c r="BD436" s="3">
        <v>95</v>
      </c>
      <c r="BE436" s="3">
        <v>19527</v>
      </c>
      <c r="BF436" s="3">
        <v>0</v>
      </c>
      <c r="BG436" s="241">
        <v>29</v>
      </c>
      <c r="BH436" s="242">
        <v>29</v>
      </c>
      <c r="BI436" s="242">
        <v>2312</v>
      </c>
      <c r="BJ436" s="243">
        <v>0</v>
      </c>
      <c r="BK436">
        <v>6</v>
      </c>
      <c r="BL436">
        <v>269</v>
      </c>
      <c r="BM436">
        <v>0</v>
      </c>
      <c r="BN436">
        <v>4000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s="244">
        <v>0</v>
      </c>
      <c r="CJ436" s="244">
        <v>0</v>
      </c>
      <c r="CK436" s="244">
        <v>0</v>
      </c>
      <c r="CL436" s="244">
        <v>0</v>
      </c>
      <c r="CM436" s="241">
        <v>0</v>
      </c>
      <c r="CN436" s="242">
        <v>0</v>
      </c>
      <c r="CO436" s="242">
        <v>0</v>
      </c>
      <c r="CP436" s="243">
        <v>0</v>
      </c>
      <c r="CQ436" s="1">
        <v>0</v>
      </c>
      <c r="CR436" s="1">
        <v>0</v>
      </c>
      <c r="CS436" s="1">
        <v>0</v>
      </c>
      <c r="CT436" s="1">
        <v>0</v>
      </c>
      <c r="CU436" s="1">
        <v>0</v>
      </c>
      <c r="CV436" s="1">
        <v>0</v>
      </c>
      <c r="CW436" s="1">
        <v>0</v>
      </c>
      <c r="CX436" s="1">
        <v>0</v>
      </c>
      <c r="CY436" s="1">
        <v>0</v>
      </c>
      <c r="CZ436" s="1">
        <v>0</v>
      </c>
      <c r="DA436" s="1">
        <v>0</v>
      </c>
      <c r="DB436" s="1">
        <v>0</v>
      </c>
      <c r="DC436" s="1">
        <v>0</v>
      </c>
      <c r="DD436" s="1">
        <v>0</v>
      </c>
      <c r="DE436" s="1">
        <v>0</v>
      </c>
      <c r="DF436" s="1">
        <v>0</v>
      </c>
      <c r="DG436" s="1">
        <v>0</v>
      </c>
      <c r="DH436" s="1">
        <v>0</v>
      </c>
      <c r="DI436" s="1">
        <v>0</v>
      </c>
      <c r="DJ436" s="1">
        <v>0</v>
      </c>
      <c r="DK436" s="1">
        <v>0</v>
      </c>
      <c r="DL436" s="1">
        <v>0</v>
      </c>
      <c r="DM436" s="1">
        <v>0</v>
      </c>
      <c r="DN436" s="1">
        <v>0</v>
      </c>
      <c r="DO436" s="244">
        <v>0</v>
      </c>
      <c r="DP436" s="244">
        <v>0</v>
      </c>
      <c r="DQ436" s="244">
        <v>0</v>
      </c>
      <c r="DR436" s="244">
        <v>0</v>
      </c>
      <c r="DS436" s="241">
        <v>0</v>
      </c>
      <c r="DT436" s="242">
        <v>0</v>
      </c>
      <c r="DU436" s="242">
        <v>0</v>
      </c>
      <c r="DV436" s="243">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v>0</v>
      </c>
      <c r="EU436" s="244">
        <v>0</v>
      </c>
      <c r="EV436" s="244">
        <v>0</v>
      </c>
      <c r="EW436" s="244">
        <v>0</v>
      </c>
      <c r="EX436" s="244">
        <v>0</v>
      </c>
      <c r="EY436" s="241">
        <v>0</v>
      </c>
      <c r="EZ436" s="242">
        <v>0</v>
      </c>
      <c r="FA436" s="242">
        <v>0</v>
      </c>
      <c r="FB436" s="243">
        <v>0</v>
      </c>
      <c r="FC436">
        <v>0</v>
      </c>
      <c r="FD436">
        <v>0</v>
      </c>
      <c r="FE436">
        <v>0</v>
      </c>
      <c r="FF436">
        <v>0</v>
      </c>
      <c r="FG436">
        <v>0</v>
      </c>
      <c r="FH436">
        <v>0</v>
      </c>
      <c r="FI436">
        <v>0</v>
      </c>
      <c r="FJ436">
        <v>0</v>
      </c>
      <c r="FK436">
        <v>406</v>
      </c>
      <c r="FL436">
        <v>66175</v>
      </c>
      <c r="FM436">
        <v>0</v>
      </c>
      <c r="FN436">
        <v>0</v>
      </c>
      <c r="FO436">
        <v>0</v>
      </c>
      <c r="FP436">
        <v>0</v>
      </c>
      <c r="FQ436">
        <v>0</v>
      </c>
      <c r="FR436">
        <v>0</v>
      </c>
      <c r="FS436">
        <v>0</v>
      </c>
      <c r="FT436">
        <v>0</v>
      </c>
      <c r="FU436">
        <v>0</v>
      </c>
      <c r="FV436">
        <v>0</v>
      </c>
      <c r="FW436">
        <v>0</v>
      </c>
      <c r="FX436">
        <v>0</v>
      </c>
      <c r="FY436">
        <v>0</v>
      </c>
      <c r="FZ436">
        <v>0</v>
      </c>
      <c r="GA436">
        <v>0</v>
      </c>
      <c r="GB436">
        <v>0</v>
      </c>
      <c r="GC436">
        <v>0</v>
      </c>
      <c r="GD436">
        <v>0</v>
      </c>
      <c r="GE436">
        <v>0</v>
      </c>
      <c r="GF436">
        <v>0</v>
      </c>
      <c r="GG436">
        <v>0</v>
      </c>
      <c r="GH436">
        <v>0</v>
      </c>
      <c r="GI436">
        <v>0</v>
      </c>
      <c r="GJ436">
        <v>0</v>
      </c>
      <c r="GK436">
        <v>0</v>
      </c>
      <c r="GL436">
        <v>0</v>
      </c>
      <c r="GM436">
        <v>0</v>
      </c>
      <c r="GN436">
        <v>0</v>
      </c>
      <c r="GO436">
        <v>0</v>
      </c>
      <c r="GP436">
        <v>0</v>
      </c>
      <c r="GQ436">
        <v>0</v>
      </c>
      <c r="GR436">
        <v>0</v>
      </c>
      <c r="GS436">
        <v>0</v>
      </c>
      <c r="GT436">
        <v>0</v>
      </c>
      <c r="GU436">
        <v>0</v>
      </c>
      <c r="GV436">
        <v>0</v>
      </c>
      <c r="GW436">
        <v>0</v>
      </c>
      <c r="GX436">
        <v>0</v>
      </c>
      <c r="GY436">
        <v>0</v>
      </c>
      <c r="GZ436">
        <v>0</v>
      </c>
      <c r="HA436">
        <v>0</v>
      </c>
      <c r="HB436">
        <v>0</v>
      </c>
      <c r="HC436">
        <v>0</v>
      </c>
      <c r="HD436">
        <v>0</v>
      </c>
      <c r="HE436">
        <v>0</v>
      </c>
      <c r="HF436">
        <v>0</v>
      </c>
      <c r="HG436">
        <v>0</v>
      </c>
      <c r="HH436">
        <v>0</v>
      </c>
      <c r="HI436">
        <v>0</v>
      </c>
      <c r="HJ436">
        <v>0</v>
      </c>
      <c r="HK436">
        <v>0</v>
      </c>
      <c r="HL436">
        <v>8</v>
      </c>
      <c r="HM436">
        <v>13</v>
      </c>
      <c r="HN436">
        <v>0</v>
      </c>
      <c r="HO436">
        <v>0</v>
      </c>
      <c r="HP436">
        <v>0</v>
      </c>
      <c r="HQ436" s="139">
        <v>1</v>
      </c>
      <c r="HR436" s="140">
        <v>4</v>
      </c>
      <c r="HS436" s="140">
        <v>0</v>
      </c>
      <c r="HT436" s="140">
        <v>0</v>
      </c>
      <c r="HU436" s="140">
        <v>0</v>
      </c>
      <c r="HV436" s="139">
        <v>6</v>
      </c>
      <c r="HW436" s="140">
        <v>2</v>
      </c>
      <c r="HX436" s="140">
        <v>1</v>
      </c>
      <c r="HY436" s="140">
        <v>0</v>
      </c>
      <c r="HZ436" s="140">
        <v>0</v>
      </c>
      <c r="IA436" s="139">
        <v>0</v>
      </c>
      <c r="IB436" s="140">
        <v>0</v>
      </c>
      <c r="IC436" s="140">
        <v>0</v>
      </c>
      <c r="ID436" s="140">
        <v>0</v>
      </c>
      <c r="IE436" s="140">
        <v>0</v>
      </c>
      <c r="IF436" s="139">
        <v>15</v>
      </c>
      <c r="IG436" s="140">
        <v>19</v>
      </c>
      <c r="IH436" s="140">
        <v>1</v>
      </c>
      <c r="II436" s="140">
        <v>0</v>
      </c>
      <c r="IJ436" s="140">
        <v>0</v>
      </c>
      <c r="IK436" s="140">
        <v>0</v>
      </c>
      <c r="IL436" s="140">
        <v>0</v>
      </c>
      <c r="IM436" s="140">
        <v>0</v>
      </c>
      <c r="IN436" s="139">
        <v>0</v>
      </c>
      <c r="IO436" s="140">
        <v>1</v>
      </c>
      <c r="IP436" s="140">
        <v>0</v>
      </c>
      <c r="IQ436" s="140">
        <v>0</v>
      </c>
      <c r="IR436" s="141">
        <v>1</v>
      </c>
      <c r="IS436" s="139">
        <v>0</v>
      </c>
      <c r="IT436" s="141">
        <v>0</v>
      </c>
      <c r="IU436" s="141">
        <v>21</v>
      </c>
      <c r="IV436" s="141">
        <v>14</v>
      </c>
      <c r="IW436" s="180">
        <v>35</v>
      </c>
      <c r="IX436" s="182">
        <v>0</v>
      </c>
      <c r="IY436" s="182">
        <v>2.8571428571428571E-2</v>
      </c>
      <c r="IZ436" s="183">
        <v>0</v>
      </c>
      <c r="JA436" s="140">
        <v>0</v>
      </c>
      <c r="JB436" s="140">
        <v>0</v>
      </c>
      <c r="JC436" s="1" t="s">
        <v>427</v>
      </c>
      <c r="JD436" s="1" t="s">
        <v>427</v>
      </c>
      <c r="JE436" s="1" t="s">
        <v>427</v>
      </c>
      <c r="JF436" s="1" t="s">
        <v>427</v>
      </c>
      <c r="JG436" s="1">
        <v>0</v>
      </c>
      <c r="JH436" s="1">
        <v>0</v>
      </c>
      <c r="JI436" s="284"/>
      <c r="JM436" s="261"/>
      <c r="JN436" s="262"/>
      <c r="JO436" s="284"/>
      <c r="JP436" s="284"/>
    </row>
    <row r="437" spans="1:276" x14ac:dyDescent="0.25">
      <c r="A437" s="2">
        <f>IF(OR('Table 1'!$L$2="All Regions",'Table 1'!$L$2=" "), 1,IF('Table 1'!$L$2='DATA TEMPLATE 1617'!L437,1,0))</f>
        <v>1</v>
      </c>
      <c r="B437" s="2">
        <f>IF(OR('Table 1'!$L$3="All Disciplines",'Table 1'!$L$3=" "), 1,IF('Table 1'!$L$3='DATA TEMPLATE 1617'!M437,1,0))</f>
        <v>1</v>
      </c>
      <c r="C437" s="2">
        <f>IF(OR('Table 1'!$L$4="All Organisations",'Table 1'!$L$4=" "), 1,IF('Table 1'!$L$4='DATA TEMPLATE 1617'!N437,1,0))</f>
        <v>1</v>
      </c>
      <c r="D437" s="2">
        <f t="shared" si="17"/>
        <v>3</v>
      </c>
      <c r="E437" s="236">
        <f>IF('Table 2'!$L$2="All Diverse Led",$IZ437,IF('Table 2'!$L$2='DATA TEMPLATE 1617'!JG437,4,0))</f>
        <v>0</v>
      </c>
      <c r="F437" s="236">
        <f>IF('Table 2'!$L$2="All Diverse Led",$IZ437,IF('Table 2'!$L$2='DATA TEMPLATE 1617'!JH437,4,0))</f>
        <v>0</v>
      </c>
      <c r="G437" s="237">
        <f t="shared" ref="G437:G497" si="18">SUM(E437:F437)</f>
        <v>0</v>
      </c>
      <c r="H437" s="1" t="s">
        <v>471</v>
      </c>
      <c r="I437" s="1">
        <v>0</v>
      </c>
      <c r="J437" s="1" t="b">
        <v>0</v>
      </c>
      <c r="K437" s="284">
        <v>435</v>
      </c>
      <c r="L437" t="s">
        <v>449</v>
      </c>
      <c r="M437" t="s">
        <v>438</v>
      </c>
      <c r="N437" s="323" t="s">
        <v>460</v>
      </c>
      <c r="O437" s="76">
        <v>3893467</v>
      </c>
      <c r="P437" s="76">
        <v>10976320</v>
      </c>
      <c r="Q437" s="76">
        <v>2578740</v>
      </c>
      <c r="R437" s="76">
        <v>484500</v>
      </c>
      <c r="S437" s="76">
        <v>0</v>
      </c>
      <c r="T437" s="76">
        <v>17933027</v>
      </c>
      <c r="U437">
        <v>15808451</v>
      </c>
      <c r="V437">
        <v>657533</v>
      </c>
      <c r="W437">
        <v>569541</v>
      </c>
      <c r="X437">
        <v>565150</v>
      </c>
      <c r="Y437">
        <v>60287</v>
      </c>
      <c r="AB437">
        <v>1033412</v>
      </c>
      <c r="AC437">
        <v>42148</v>
      </c>
      <c r="AD437">
        <v>18736522</v>
      </c>
      <c r="AE437" s="1">
        <v>220</v>
      </c>
      <c r="AF437" s="1">
        <v>207</v>
      </c>
      <c r="AG437" s="1">
        <v>134157</v>
      </c>
      <c r="AH437" s="1">
        <v>2680</v>
      </c>
      <c r="AI437" s="1">
        <v>10</v>
      </c>
      <c r="AJ437" s="1">
        <v>8</v>
      </c>
      <c r="AK437" s="1">
        <v>6037</v>
      </c>
      <c r="AL437" s="1">
        <v>0</v>
      </c>
      <c r="AM437" s="1">
        <v>0</v>
      </c>
      <c r="AN437" s="1">
        <v>0</v>
      </c>
      <c r="AO437" s="1">
        <v>0</v>
      </c>
      <c r="AP437" s="1">
        <v>0</v>
      </c>
      <c r="AQ437" s="1">
        <v>16</v>
      </c>
      <c r="AR437" s="1">
        <v>13</v>
      </c>
      <c r="AS437" s="1">
        <v>440</v>
      </c>
      <c r="AT437" s="1">
        <v>2652</v>
      </c>
      <c r="AU437" s="1">
        <v>1</v>
      </c>
      <c r="AV437" s="1">
        <v>1</v>
      </c>
      <c r="AW437" s="1">
        <v>0</v>
      </c>
      <c r="AX437" s="1">
        <v>229</v>
      </c>
      <c r="AY437" s="1">
        <v>0</v>
      </c>
      <c r="AZ437" s="1">
        <v>0</v>
      </c>
      <c r="BA437" s="1">
        <v>0</v>
      </c>
      <c r="BB437" s="1">
        <v>0</v>
      </c>
      <c r="BC437" s="3">
        <v>10</v>
      </c>
      <c r="BD437" s="3">
        <v>8</v>
      </c>
      <c r="BE437" s="3">
        <v>6037</v>
      </c>
      <c r="BF437" s="3">
        <v>0</v>
      </c>
      <c r="BG437" s="241">
        <v>17</v>
      </c>
      <c r="BH437" s="242">
        <v>14</v>
      </c>
      <c r="BI437" s="242">
        <v>440</v>
      </c>
      <c r="BJ437" s="243">
        <v>2881</v>
      </c>
      <c r="BK437">
        <v>1</v>
      </c>
      <c r="BL437">
        <v>23</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s="244">
        <v>0</v>
      </c>
      <c r="CJ437" s="244">
        <v>0</v>
      </c>
      <c r="CK437" s="244">
        <v>0</v>
      </c>
      <c r="CL437" s="244">
        <v>0</v>
      </c>
      <c r="CM437" s="241">
        <v>0</v>
      </c>
      <c r="CN437" s="242">
        <v>0</v>
      </c>
      <c r="CO437" s="242">
        <v>0</v>
      </c>
      <c r="CP437" s="243">
        <v>0</v>
      </c>
      <c r="CQ437" s="1">
        <v>10</v>
      </c>
      <c r="CR437" s="1">
        <v>10</v>
      </c>
      <c r="CS437" s="1">
        <v>1376</v>
      </c>
      <c r="CT437" s="1">
        <v>0</v>
      </c>
      <c r="CU437" s="1">
        <v>0</v>
      </c>
      <c r="CV437" s="1">
        <v>0</v>
      </c>
      <c r="CW437" s="1">
        <v>0</v>
      </c>
      <c r="CX437" s="1">
        <v>0</v>
      </c>
      <c r="CY437" s="1">
        <v>0</v>
      </c>
      <c r="CZ437" s="1">
        <v>0</v>
      </c>
      <c r="DA437" s="1">
        <v>0</v>
      </c>
      <c r="DB437" s="1">
        <v>0</v>
      </c>
      <c r="DC437" s="1">
        <v>0</v>
      </c>
      <c r="DD437" s="1">
        <v>0</v>
      </c>
      <c r="DE437" s="1">
        <v>0</v>
      </c>
      <c r="DF437" s="1">
        <v>0</v>
      </c>
      <c r="DG437" s="1">
        <v>0</v>
      </c>
      <c r="DH437" s="1">
        <v>0</v>
      </c>
      <c r="DI437" s="1">
        <v>0</v>
      </c>
      <c r="DJ437" s="1">
        <v>0</v>
      </c>
      <c r="DK437" s="1">
        <v>0</v>
      </c>
      <c r="DL437" s="1">
        <v>0</v>
      </c>
      <c r="DM437" s="1">
        <v>0</v>
      </c>
      <c r="DN437" s="1">
        <v>0</v>
      </c>
      <c r="DO437" s="244">
        <v>0</v>
      </c>
      <c r="DP437" s="244">
        <v>0</v>
      </c>
      <c r="DQ437" s="244">
        <v>0</v>
      </c>
      <c r="DR437" s="244">
        <v>0</v>
      </c>
      <c r="DS437" s="241">
        <v>0</v>
      </c>
      <c r="DT437" s="242">
        <v>0</v>
      </c>
      <c r="DU437" s="242">
        <v>0</v>
      </c>
      <c r="DV437" s="243">
        <v>0</v>
      </c>
      <c r="DW437">
        <v>1</v>
      </c>
      <c r="DX437">
        <v>1</v>
      </c>
      <c r="DY437">
        <v>0</v>
      </c>
      <c r="DZ437">
        <v>5000</v>
      </c>
      <c r="EA437">
        <v>0</v>
      </c>
      <c r="EB437">
        <v>0</v>
      </c>
      <c r="EC437">
        <v>0</v>
      </c>
      <c r="ED437">
        <v>0</v>
      </c>
      <c r="EE437">
        <v>0</v>
      </c>
      <c r="EF437">
        <v>0</v>
      </c>
      <c r="EG437">
        <v>0</v>
      </c>
      <c r="EH437">
        <v>0</v>
      </c>
      <c r="EI437">
        <v>0</v>
      </c>
      <c r="EJ437">
        <v>0</v>
      </c>
      <c r="EK437">
        <v>0</v>
      </c>
      <c r="EL437">
        <v>0</v>
      </c>
      <c r="EM437">
        <v>0</v>
      </c>
      <c r="EN437">
        <v>0</v>
      </c>
      <c r="EO437">
        <v>0</v>
      </c>
      <c r="EP437">
        <v>0</v>
      </c>
      <c r="EQ437">
        <v>0</v>
      </c>
      <c r="ER437">
        <v>0</v>
      </c>
      <c r="ES437">
        <v>0</v>
      </c>
      <c r="ET437">
        <v>0</v>
      </c>
      <c r="EU437" s="244">
        <v>0</v>
      </c>
      <c r="EV437" s="244">
        <v>0</v>
      </c>
      <c r="EW437" s="244">
        <v>0</v>
      </c>
      <c r="EX437" s="244">
        <v>0</v>
      </c>
      <c r="EY437" s="241">
        <v>0</v>
      </c>
      <c r="EZ437" s="242">
        <v>0</v>
      </c>
      <c r="FA437" s="242">
        <v>0</v>
      </c>
      <c r="FB437" s="243">
        <v>0</v>
      </c>
      <c r="FC437">
        <v>0</v>
      </c>
      <c r="FD437">
        <v>0</v>
      </c>
      <c r="FE437">
        <v>0</v>
      </c>
      <c r="FF437">
        <v>5</v>
      </c>
      <c r="FG437">
        <v>0</v>
      </c>
      <c r="FH437">
        <v>252380</v>
      </c>
      <c r="FI437">
        <v>0</v>
      </c>
      <c r="FJ437">
        <v>0</v>
      </c>
      <c r="FK437">
        <v>0</v>
      </c>
      <c r="FL437">
        <v>0</v>
      </c>
      <c r="FM437">
        <v>1</v>
      </c>
      <c r="FN437">
        <v>0</v>
      </c>
      <c r="FO437">
        <v>70000</v>
      </c>
      <c r="FP437">
        <v>0</v>
      </c>
      <c r="FQ437">
        <v>0</v>
      </c>
      <c r="FR437">
        <v>0</v>
      </c>
      <c r="FS437">
        <v>4</v>
      </c>
      <c r="FT437">
        <v>110072</v>
      </c>
      <c r="FU437">
        <v>0</v>
      </c>
      <c r="FV437">
        <v>0</v>
      </c>
      <c r="FW437">
        <v>0</v>
      </c>
      <c r="FX437">
        <v>0</v>
      </c>
      <c r="FY437">
        <v>0</v>
      </c>
      <c r="FZ437">
        <v>0</v>
      </c>
      <c r="GA437">
        <v>0</v>
      </c>
      <c r="GB437">
        <v>0</v>
      </c>
      <c r="GC437">
        <v>0</v>
      </c>
      <c r="GD437">
        <v>0</v>
      </c>
      <c r="GE437">
        <v>0</v>
      </c>
      <c r="GF437">
        <v>0</v>
      </c>
      <c r="GG437">
        <v>0</v>
      </c>
      <c r="GH437">
        <v>0</v>
      </c>
      <c r="GI437">
        <v>0</v>
      </c>
      <c r="GJ437">
        <v>0</v>
      </c>
      <c r="GK437">
        <v>0</v>
      </c>
      <c r="GL437">
        <v>0</v>
      </c>
      <c r="GM437">
        <v>0</v>
      </c>
      <c r="GN437">
        <v>0</v>
      </c>
      <c r="GO437">
        <v>0</v>
      </c>
      <c r="GP437">
        <v>0</v>
      </c>
      <c r="GQ437">
        <v>0</v>
      </c>
      <c r="GR437">
        <v>0</v>
      </c>
      <c r="GS437">
        <v>0</v>
      </c>
      <c r="GT437">
        <v>0</v>
      </c>
      <c r="GU437">
        <v>0</v>
      </c>
      <c r="GV437">
        <v>0</v>
      </c>
      <c r="GW437">
        <v>0</v>
      </c>
      <c r="GX437">
        <v>0</v>
      </c>
      <c r="GY437">
        <v>0</v>
      </c>
      <c r="GZ437">
        <v>0</v>
      </c>
      <c r="HA437">
        <v>0</v>
      </c>
      <c r="HB437">
        <v>0</v>
      </c>
      <c r="HC437">
        <v>0</v>
      </c>
      <c r="HD437">
        <v>0</v>
      </c>
      <c r="HE437">
        <v>0</v>
      </c>
      <c r="HF437">
        <v>0</v>
      </c>
      <c r="HG437">
        <v>0</v>
      </c>
      <c r="HH437">
        <v>0</v>
      </c>
      <c r="HI437">
        <v>0</v>
      </c>
      <c r="HJ437">
        <v>0</v>
      </c>
      <c r="HK437">
        <v>0</v>
      </c>
      <c r="HL437">
        <v>3</v>
      </c>
      <c r="HM437">
        <v>7</v>
      </c>
      <c r="HN437">
        <v>0</v>
      </c>
      <c r="HO437">
        <v>0</v>
      </c>
      <c r="HP437">
        <v>2</v>
      </c>
      <c r="HQ437" s="139">
        <v>17</v>
      </c>
      <c r="HR437" s="140">
        <v>14</v>
      </c>
      <c r="HS437" s="140">
        <v>0</v>
      </c>
      <c r="HT437" s="140">
        <v>1</v>
      </c>
      <c r="HU437" s="140">
        <v>2</v>
      </c>
      <c r="HV437" s="139">
        <v>0</v>
      </c>
      <c r="HW437" s="140">
        <v>0</v>
      </c>
      <c r="HX437" s="140">
        <v>0</v>
      </c>
      <c r="HY437" s="140">
        <v>0</v>
      </c>
      <c r="HZ437" s="140">
        <v>0</v>
      </c>
      <c r="IA437" s="139">
        <v>0</v>
      </c>
      <c r="IB437" s="140">
        <v>0</v>
      </c>
      <c r="IC437" s="140">
        <v>0</v>
      </c>
      <c r="ID437" s="140">
        <v>0</v>
      </c>
      <c r="IE437" s="140">
        <v>0</v>
      </c>
      <c r="IF437" s="139">
        <v>20</v>
      </c>
      <c r="IG437" s="140">
        <v>21</v>
      </c>
      <c r="IH437" s="140">
        <v>0</v>
      </c>
      <c r="II437" s="140">
        <v>1</v>
      </c>
      <c r="IJ437" s="140">
        <v>4</v>
      </c>
      <c r="IK437" s="140">
        <v>1</v>
      </c>
      <c r="IL437" s="140">
        <v>0</v>
      </c>
      <c r="IM437" s="140">
        <v>0</v>
      </c>
      <c r="IN437" s="139">
        <v>1</v>
      </c>
      <c r="IO437" s="140">
        <v>1</v>
      </c>
      <c r="IP437" s="140">
        <v>0</v>
      </c>
      <c r="IQ437" s="140">
        <v>0</v>
      </c>
      <c r="IR437" s="141">
        <v>1</v>
      </c>
      <c r="IS437" s="139">
        <v>1</v>
      </c>
      <c r="IT437" s="141">
        <v>1</v>
      </c>
      <c r="IU437" s="141">
        <v>12</v>
      </c>
      <c r="IV437" s="141">
        <v>34</v>
      </c>
      <c r="IW437" s="180">
        <v>46</v>
      </c>
      <c r="IX437" s="182">
        <v>4.3478260869565216E-2</v>
      </c>
      <c r="IY437" s="182">
        <v>4.3478260869565216E-2</v>
      </c>
      <c r="IZ437" s="183">
        <v>0</v>
      </c>
      <c r="JA437" s="140">
        <v>0</v>
      </c>
      <c r="JB437" s="140">
        <v>0</v>
      </c>
      <c r="JC437" s="1" t="s">
        <v>427</v>
      </c>
      <c r="JD437" s="1" t="s">
        <v>427</v>
      </c>
      <c r="JE437" s="1" t="s">
        <v>427</v>
      </c>
      <c r="JF437" s="1" t="s">
        <v>427</v>
      </c>
      <c r="JG437" s="1">
        <v>0</v>
      </c>
      <c r="JH437" s="1">
        <v>0</v>
      </c>
      <c r="JI437" s="284"/>
      <c r="JM437" s="261"/>
      <c r="JN437" s="262"/>
      <c r="JO437" s="284"/>
      <c r="JP437" s="284"/>
    </row>
    <row r="438" spans="1:276" x14ac:dyDescent="0.25">
      <c r="A438" s="2">
        <f>IF(OR('Table 1'!$L$2="All Regions",'Table 1'!$L$2=" "), 1,IF('Table 1'!$L$2='DATA TEMPLATE 1617'!L438,1,0))</f>
        <v>1</v>
      </c>
      <c r="B438" s="2">
        <f>IF(OR('Table 1'!$L$3="All Disciplines",'Table 1'!$L$3=" "), 1,IF('Table 1'!$L$3='DATA TEMPLATE 1617'!M438,1,0))</f>
        <v>1</v>
      </c>
      <c r="C438" s="2">
        <f>IF(OR('Table 1'!$L$4="All Organisations",'Table 1'!$L$4=" "), 1,IF('Table 1'!$L$4='DATA TEMPLATE 1617'!N438,1,0))</f>
        <v>1</v>
      </c>
      <c r="D438" s="2">
        <f t="shared" si="17"/>
        <v>3</v>
      </c>
      <c r="E438" s="236">
        <f>IF('Table 2'!$L$2="All Diverse Led",$IZ438,IF('Table 2'!$L$2='DATA TEMPLATE 1617'!JG438,4,0))</f>
        <v>0</v>
      </c>
      <c r="F438" s="236">
        <f>IF('Table 2'!$L$2="All Diverse Led",$IZ438,IF('Table 2'!$L$2='DATA TEMPLATE 1617'!JH438,4,0))</f>
        <v>0</v>
      </c>
      <c r="G438" s="237">
        <f t="shared" si="18"/>
        <v>0</v>
      </c>
      <c r="H438" s="1" t="s">
        <v>471</v>
      </c>
      <c r="I438" s="1">
        <v>0</v>
      </c>
      <c r="J438" s="1" t="b">
        <v>0</v>
      </c>
      <c r="K438" s="284">
        <v>436</v>
      </c>
      <c r="L438" t="s">
        <v>449</v>
      </c>
      <c r="M438" t="s">
        <v>437</v>
      </c>
      <c r="N438" s="323" t="s">
        <v>459</v>
      </c>
      <c r="O438" s="76">
        <v>80350</v>
      </c>
      <c r="P438" s="76">
        <v>432719</v>
      </c>
      <c r="Q438" s="76">
        <v>113184</v>
      </c>
      <c r="R438" s="76">
        <v>2000</v>
      </c>
      <c r="S438" s="76">
        <v>0</v>
      </c>
      <c r="T438" s="76">
        <v>628253</v>
      </c>
      <c r="U438">
        <v>436000</v>
      </c>
      <c r="V438">
        <v>24000</v>
      </c>
      <c r="W438">
        <v>20000</v>
      </c>
      <c r="X438">
        <v>0</v>
      </c>
      <c r="Y438">
        <v>8000</v>
      </c>
      <c r="AB438">
        <v>41000</v>
      </c>
      <c r="AC438">
        <v>0</v>
      </c>
      <c r="AD438">
        <v>529000</v>
      </c>
      <c r="AE438" s="1">
        <v>11</v>
      </c>
      <c r="AF438" s="1">
        <v>174</v>
      </c>
      <c r="AG438" s="1">
        <v>6686</v>
      </c>
      <c r="AH438" s="1">
        <v>10000</v>
      </c>
      <c r="AI438" s="1">
        <v>0</v>
      </c>
      <c r="AJ438" s="1">
        <v>0</v>
      </c>
      <c r="AK438" s="1">
        <v>0</v>
      </c>
      <c r="AL438" s="1">
        <v>0</v>
      </c>
      <c r="AM438" s="1">
        <v>0</v>
      </c>
      <c r="AN438" s="1">
        <v>0</v>
      </c>
      <c r="AO438" s="1">
        <v>0</v>
      </c>
      <c r="AP438" s="1">
        <v>0</v>
      </c>
      <c r="AQ438" s="1">
        <v>7</v>
      </c>
      <c r="AR438" s="1">
        <v>142</v>
      </c>
      <c r="AS438" s="1">
        <v>503</v>
      </c>
      <c r="AT438" s="1">
        <v>2000</v>
      </c>
      <c r="AU438" s="1">
        <v>0</v>
      </c>
      <c r="AV438" s="1">
        <v>0</v>
      </c>
      <c r="AW438" s="1">
        <v>0</v>
      </c>
      <c r="AX438" s="1">
        <v>0</v>
      </c>
      <c r="AY438" s="1">
        <v>0</v>
      </c>
      <c r="AZ438" s="1">
        <v>0</v>
      </c>
      <c r="BA438" s="1">
        <v>0</v>
      </c>
      <c r="BB438" s="1">
        <v>0</v>
      </c>
      <c r="BC438" s="3">
        <v>0</v>
      </c>
      <c r="BD438" s="3">
        <v>0</v>
      </c>
      <c r="BE438" s="3">
        <v>0</v>
      </c>
      <c r="BF438" s="3">
        <v>0</v>
      </c>
      <c r="BG438" s="241">
        <v>7</v>
      </c>
      <c r="BH438" s="242">
        <v>142</v>
      </c>
      <c r="BI438" s="242">
        <v>503</v>
      </c>
      <c r="BJ438" s="243">
        <v>2000</v>
      </c>
      <c r="BK438">
        <v>16</v>
      </c>
      <c r="BL438">
        <v>443</v>
      </c>
      <c r="BM438">
        <v>4999</v>
      </c>
      <c r="BN438">
        <v>21000</v>
      </c>
      <c r="BO438">
        <v>0</v>
      </c>
      <c r="BP438">
        <v>0</v>
      </c>
      <c r="BQ438">
        <v>0</v>
      </c>
      <c r="BR438">
        <v>0</v>
      </c>
      <c r="BS438">
        <v>0</v>
      </c>
      <c r="BT438">
        <v>0</v>
      </c>
      <c r="BU438">
        <v>0</v>
      </c>
      <c r="BV438">
        <v>0</v>
      </c>
      <c r="BW438">
        <v>4</v>
      </c>
      <c r="BX438">
        <v>8</v>
      </c>
      <c r="BY438">
        <v>100</v>
      </c>
      <c r="BZ438">
        <v>6000</v>
      </c>
      <c r="CA438">
        <v>0</v>
      </c>
      <c r="CB438">
        <v>0</v>
      </c>
      <c r="CC438">
        <v>0</v>
      </c>
      <c r="CD438">
        <v>0</v>
      </c>
      <c r="CE438">
        <v>0</v>
      </c>
      <c r="CF438">
        <v>0</v>
      </c>
      <c r="CG438">
        <v>0</v>
      </c>
      <c r="CH438">
        <v>0</v>
      </c>
      <c r="CI438" s="244">
        <v>0</v>
      </c>
      <c r="CJ438" s="244">
        <v>0</v>
      </c>
      <c r="CK438" s="244">
        <v>0</v>
      </c>
      <c r="CL438" s="244">
        <v>0</v>
      </c>
      <c r="CM438" s="241">
        <v>4</v>
      </c>
      <c r="CN438" s="242">
        <v>8</v>
      </c>
      <c r="CO438" s="242">
        <v>100</v>
      </c>
      <c r="CP438" s="243">
        <v>6000</v>
      </c>
      <c r="CQ438" s="1">
        <v>0</v>
      </c>
      <c r="CR438" s="1">
        <v>0</v>
      </c>
      <c r="CS438" s="1">
        <v>0</v>
      </c>
      <c r="CT438" s="1">
        <v>0</v>
      </c>
      <c r="CU438" s="1">
        <v>0</v>
      </c>
      <c r="CV438" s="1">
        <v>0</v>
      </c>
      <c r="CW438" s="1">
        <v>0</v>
      </c>
      <c r="CX438" s="1">
        <v>0</v>
      </c>
      <c r="CY438" s="1">
        <v>0</v>
      </c>
      <c r="CZ438" s="1">
        <v>0</v>
      </c>
      <c r="DA438" s="1">
        <v>0</v>
      </c>
      <c r="DB438" s="1">
        <v>0</v>
      </c>
      <c r="DC438" s="1">
        <v>0</v>
      </c>
      <c r="DD438" s="1">
        <v>0</v>
      </c>
      <c r="DE438" s="1">
        <v>0</v>
      </c>
      <c r="DF438" s="1">
        <v>0</v>
      </c>
      <c r="DG438" s="1">
        <v>0</v>
      </c>
      <c r="DH438" s="1">
        <v>0</v>
      </c>
      <c r="DI438" s="1">
        <v>0</v>
      </c>
      <c r="DJ438" s="1">
        <v>0</v>
      </c>
      <c r="DK438" s="1">
        <v>0</v>
      </c>
      <c r="DL438" s="1">
        <v>0</v>
      </c>
      <c r="DM438" s="1">
        <v>0</v>
      </c>
      <c r="DN438" s="1">
        <v>0</v>
      </c>
      <c r="DO438" s="244">
        <v>0</v>
      </c>
      <c r="DP438" s="244">
        <v>0</v>
      </c>
      <c r="DQ438" s="244">
        <v>0</v>
      </c>
      <c r="DR438" s="244">
        <v>0</v>
      </c>
      <c r="DS438" s="241">
        <v>0</v>
      </c>
      <c r="DT438" s="242">
        <v>0</v>
      </c>
      <c r="DU438" s="242">
        <v>0</v>
      </c>
      <c r="DV438" s="243">
        <v>0</v>
      </c>
      <c r="DW438">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v>0</v>
      </c>
      <c r="EU438" s="244">
        <v>0</v>
      </c>
      <c r="EV438" s="244">
        <v>0</v>
      </c>
      <c r="EW438" s="244">
        <v>0</v>
      </c>
      <c r="EX438" s="244">
        <v>0</v>
      </c>
      <c r="EY438" s="241">
        <v>0</v>
      </c>
      <c r="EZ438" s="242">
        <v>0</v>
      </c>
      <c r="FA438" s="242">
        <v>0</v>
      </c>
      <c r="FB438" s="243">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0</v>
      </c>
      <c r="FZ438">
        <v>0</v>
      </c>
      <c r="GA438">
        <v>0</v>
      </c>
      <c r="GB438">
        <v>0</v>
      </c>
      <c r="GC438">
        <v>0</v>
      </c>
      <c r="GD438">
        <v>0</v>
      </c>
      <c r="GE438">
        <v>0</v>
      </c>
      <c r="GF438">
        <v>0</v>
      </c>
      <c r="GG438">
        <v>0</v>
      </c>
      <c r="GH438">
        <v>0</v>
      </c>
      <c r="GI438">
        <v>0</v>
      </c>
      <c r="GJ438">
        <v>0</v>
      </c>
      <c r="GK438">
        <v>0</v>
      </c>
      <c r="GL438">
        <v>0</v>
      </c>
      <c r="GM438">
        <v>24</v>
      </c>
      <c r="GN438">
        <v>0</v>
      </c>
      <c r="GO438">
        <v>0</v>
      </c>
      <c r="GP438">
        <v>0</v>
      </c>
      <c r="GQ438">
        <v>0</v>
      </c>
      <c r="GR438">
        <v>0</v>
      </c>
      <c r="GS438">
        <v>0</v>
      </c>
      <c r="GT438">
        <v>0</v>
      </c>
      <c r="GU438">
        <v>0</v>
      </c>
      <c r="GV438">
        <v>0</v>
      </c>
      <c r="GW438">
        <v>0</v>
      </c>
      <c r="GX438">
        <v>0</v>
      </c>
      <c r="GY438">
        <v>10</v>
      </c>
      <c r="GZ438">
        <v>0</v>
      </c>
      <c r="HA438">
        <v>0</v>
      </c>
      <c r="HB438">
        <v>0</v>
      </c>
      <c r="HC438">
        <v>0</v>
      </c>
      <c r="HD438">
        <v>0</v>
      </c>
      <c r="HE438">
        <v>0</v>
      </c>
      <c r="HF438">
        <v>0</v>
      </c>
      <c r="HG438">
        <v>0</v>
      </c>
      <c r="HH438">
        <v>0</v>
      </c>
      <c r="HI438">
        <v>0</v>
      </c>
      <c r="HJ438">
        <v>0</v>
      </c>
      <c r="HK438">
        <v>0</v>
      </c>
      <c r="HL438">
        <v>3</v>
      </c>
      <c r="HM438">
        <v>4</v>
      </c>
      <c r="HN438">
        <v>0</v>
      </c>
      <c r="HO438">
        <v>0</v>
      </c>
      <c r="HP438">
        <v>0</v>
      </c>
      <c r="HQ438" s="139">
        <v>1</v>
      </c>
      <c r="HR438" s="140">
        <v>1</v>
      </c>
      <c r="HS438" s="140">
        <v>0</v>
      </c>
      <c r="HT438" s="140">
        <v>0</v>
      </c>
      <c r="HU438" s="140">
        <v>0</v>
      </c>
      <c r="HV438" s="139">
        <v>1</v>
      </c>
      <c r="HW438" s="140">
        <v>1</v>
      </c>
      <c r="HX438" s="140">
        <v>0</v>
      </c>
      <c r="HY438" s="140">
        <v>0</v>
      </c>
      <c r="HZ438" s="140">
        <v>0</v>
      </c>
      <c r="IA438" s="139">
        <v>0</v>
      </c>
      <c r="IB438" s="140">
        <v>0</v>
      </c>
      <c r="IC438" s="140">
        <v>0</v>
      </c>
      <c r="ID438" s="140">
        <v>0</v>
      </c>
      <c r="IE438" s="140">
        <v>0</v>
      </c>
      <c r="IF438" s="139">
        <v>5</v>
      </c>
      <c r="IG438" s="140">
        <v>6</v>
      </c>
      <c r="IH438" s="140">
        <v>0</v>
      </c>
      <c r="II438" s="140">
        <v>0</v>
      </c>
      <c r="IJ438" s="140">
        <v>0</v>
      </c>
      <c r="IK438" s="140">
        <v>0</v>
      </c>
      <c r="IL438" s="140">
        <v>0</v>
      </c>
      <c r="IM438" s="140">
        <v>0</v>
      </c>
      <c r="IN438" s="139">
        <v>0</v>
      </c>
      <c r="IO438" s="140">
        <v>0</v>
      </c>
      <c r="IP438" s="140">
        <v>0</v>
      </c>
      <c r="IQ438" s="140">
        <v>0</v>
      </c>
      <c r="IR438" s="141">
        <v>0</v>
      </c>
      <c r="IS438" s="139">
        <v>1</v>
      </c>
      <c r="IT438" s="141">
        <v>1</v>
      </c>
      <c r="IU438" s="141">
        <v>7</v>
      </c>
      <c r="IV438" s="141">
        <v>4</v>
      </c>
      <c r="IW438" s="180">
        <v>11</v>
      </c>
      <c r="IX438" s="182">
        <v>9.0909090909090912E-2</v>
      </c>
      <c r="IY438" s="182">
        <v>9.0909090909090912E-2</v>
      </c>
      <c r="IZ438" s="183">
        <v>0</v>
      </c>
      <c r="JA438" s="140">
        <v>0</v>
      </c>
      <c r="JB438" s="140">
        <v>0</v>
      </c>
      <c r="JC438" s="1" t="s">
        <v>427</v>
      </c>
      <c r="JD438" s="1" t="s">
        <v>427</v>
      </c>
      <c r="JE438" s="1" t="s">
        <v>427</v>
      </c>
      <c r="JF438" s="1" t="s">
        <v>427</v>
      </c>
      <c r="JG438" s="1">
        <v>0</v>
      </c>
      <c r="JH438" s="1">
        <v>0</v>
      </c>
      <c r="JI438" s="284"/>
      <c r="JM438" s="261"/>
      <c r="JN438" s="262"/>
      <c r="JO438" s="284"/>
      <c r="JP438" s="284"/>
    </row>
    <row r="439" spans="1:276" x14ac:dyDescent="0.25">
      <c r="A439" s="2">
        <f>IF(OR('Table 1'!$L$2="All Regions",'Table 1'!$L$2=" "), 1,IF('Table 1'!$L$2='DATA TEMPLATE 1617'!L439,1,0))</f>
        <v>1</v>
      </c>
      <c r="B439" s="2">
        <f>IF(OR('Table 1'!$L$3="All Disciplines",'Table 1'!$L$3=" "), 1,IF('Table 1'!$L$3='DATA TEMPLATE 1617'!M439,1,0))</f>
        <v>1</v>
      </c>
      <c r="C439" s="2">
        <f>IF(OR('Table 1'!$L$4="All Organisations",'Table 1'!$L$4=" "), 1,IF('Table 1'!$L$4='DATA TEMPLATE 1617'!N439,1,0))</f>
        <v>1</v>
      </c>
      <c r="D439" s="2">
        <f t="shared" si="17"/>
        <v>3</v>
      </c>
      <c r="E439" s="236">
        <f>IF('Table 2'!$L$2="All Diverse Led",$IZ439,IF('Table 2'!$L$2='DATA TEMPLATE 1617'!JG439,4,0))</f>
        <v>0</v>
      </c>
      <c r="F439" s="236">
        <f>IF('Table 2'!$L$2="All Diverse Led",$IZ439,IF('Table 2'!$L$2='DATA TEMPLATE 1617'!JH439,4,0))</f>
        <v>0</v>
      </c>
      <c r="G439" s="237">
        <f t="shared" si="18"/>
        <v>0</v>
      </c>
      <c r="H439" s="1">
        <v>0</v>
      </c>
      <c r="I439" s="1">
        <v>0</v>
      </c>
      <c r="J439" s="1" t="b">
        <v>0</v>
      </c>
      <c r="K439" s="284">
        <v>437</v>
      </c>
      <c r="L439" t="s">
        <v>449</v>
      </c>
      <c r="M439" t="s">
        <v>443</v>
      </c>
      <c r="N439" s="323" t="s">
        <v>458</v>
      </c>
      <c r="O439" s="76">
        <v>42914</v>
      </c>
      <c r="P439" s="76">
        <v>100224</v>
      </c>
      <c r="Q439" s="76">
        <v>6506</v>
      </c>
      <c r="R439" s="76">
        <v>37752</v>
      </c>
      <c r="S439" s="76">
        <v>13351</v>
      </c>
      <c r="T439" s="76">
        <v>200747</v>
      </c>
      <c r="U439">
        <v>94333</v>
      </c>
      <c r="V439">
        <v>2040</v>
      </c>
      <c r="W439">
        <v>10642</v>
      </c>
      <c r="X439">
        <v>9332</v>
      </c>
      <c r="Y439">
        <v>3180</v>
      </c>
      <c r="AB439">
        <v>3123</v>
      </c>
      <c r="AC439">
        <v>21560</v>
      </c>
      <c r="AD439">
        <v>144210</v>
      </c>
      <c r="AE439" s="1">
        <v>31</v>
      </c>
      <c r="AF439" s="1">
        <v>31</v>
      </c>
      <c r="AG439" s="1">
        <v>3451</v>
      </c>
      <c r="AH439" s="1">
        <v>0</v>
      </c>
      <c r="AI439" s="1">
        <v>1</v>
      </c>
      <c r="AJ439" s="1">
        <v>1</v>
      </c>
      <c r="AK439" s="1">
        <v>200</v>
      </c>
      <c r="AL439" s="1">
        <v>0</v>
      </c>
      <c r="AM439" s="1">
        <v>0</v>
      </c>
      <c r="AN439" s="1">
        <v>0</v>
      </c>
      <c r="AO439" s="1">
        <v>0</v>
      </c>
      <c r="AP439" s="1">
        <v>0</v>
      </c>
      <c r="AQ439" s="1">
        <v>31</v>
      </c>
      <c r="AR439" s="1">
        <v>31</v>
      </c>
      <c r="AS439" s="1">
        <v>3451</v>
      </c>
      <c r="AT439" s="1">
        <v>0</v>
      </c>
      <c r="AU439" s="1">
        <v>1</v>
      </c>
      <c r="AV439" s="1">
        <v>1</v>
      </c>
      <c r="AW439" s="1">
        <v>200</v>
      </c>
      <c r="AX439" s="1">
        <v>0</v>
      </c>
      <c r="AY439" s="1">
        <v>0</v>
      </c>
      <c r="AZ439" s="1">
        <v>0</v>
      </c>
      <c r="BA439" s="1">
        <v>0</v>
      </c>
      <c r="BB439" s="1">
        <v>0</v>
      </c>
      <c r="BC439" s="3">
        <v>1</v>
      </c>
      <c r="BD439" s="3">
        <v>1</v>
      </c>
      <c r="BE439" s="3">
        <v>200</v>
      </c>
      <c r="BF439" s="3">
        <v>0</v>
      </c>
      <c r="BG439" s="241">
        <v>32</v>
      </c>
      <c r="BH439" s="242">
        <v>32</v>
      </c>
      <c r="BI439" s="242">
        <v>3651</v>
      </c>
      <c r="BJ439" s="243">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s="244">
        <v>0</v>
      </c>
      <c r="CJ439" s="244">
        <v>0</v>
      </c>
      <c r="CK439" s="244">
        <v>0</v>
      </c>
      <c r="CL439" s="244">
        <v>0</v>
      </c>
      <c r="CM439" s="241">
        <v>0</v>
      </c>
      <c r="CN439" s="242">
        <v>0</v>
      </c>
      <c r="CO439" s="242">
        <v>0</v>
      </c>
      <c r="CP439" s="243">
        <v>0</v>
      </c>
      <c r="CQ439" s="1">
        <v>0</v>
      </c>
      <c r="CR439" s="1">
        <v>0</v>
      </c>
      <c r="CS439" s="1">
        <v>0</v>
      </c>
      <c r="CT439" s="1">
        <v>0</v>
      </c>
      <c r="CU439" s="1">
        <v>0</v>
      </c>
      <c r="CV439" s="1">
        <v>0</v>
      </c>
      <c r="CW439" s="1">
        <v>0</v>
      </c>
      <c r="CX439" s="1">
        <v>0</v>
      </c>
      <c r="CY439" s="1">
        <v>0</v>
      </c>
      <c r="CZ439" s="1">
        <v>0</v>
      </c>
      <c r="DA439" s="1">
        <v>0</v>
      </c>
      <c r="DB439" s="1">
        <v>0</v>
      </c>
      <c r="DC439" s="1">
        <v>0</v>
      </c>
      <c r="DD439" s="1">
        <v>0</v>
      </c>
      <c r="DE439" s="1">
        <v>0</v>
      </c>
      <c r="DF439" s="1">
        <v>0</v>
      </c>
      <c r="DG439" s="1">
        <v>0</v>
      </c>
      <c r="DH439" s="1">
        <v>0</v>
      </c>
      <c r="DI439" s="1">
        <v>0</v>
      </c>
      <c r="DJ439" s="1">
        <v>0</v>
      </c>
      <c r="DK439" s="1">
        <v>0</v>
      </c>
      <c r="DL439" s="1">
        <v>0</v>
      </c>
      <c r="DM439" s="1">
        <v>0</v>
      </c>
      <c r="DN439" s="1">
        <v>0</v>
      </c>
      <c r="DO439" s="244">
        <v>0</v>
      </c>
      <c r="DP439" s="244">
        <v>0</v>
      </c>
      <c r="DQ439" s="244">
        <v>0</v>
      </c>
      <c r="DR439" s="244">
        <v>0</v>
      </c>
      <c r="DS439" s="241">
        <v>0</v>
      </c>
      <c r="DT439" s="242">
        <v>0</v>
      </c>
      <c r="DU439" s="242">
        <v>0</v>
      </c>
      <c r="DV439" s="243">
        <v>0</v>
      </c>
      <c r="DW439">
        <v>2</v>
      </c>
      <c r="DX439">
        <v>2</v>
      </c>
      <c r="DY439">
        <v>0</v>
      </c>
      <c r="DZ439">
        <v>100400</v>
      </c>
      <c r="EA439">
        <v>0</v>
      </c>
      <c r="EB439">
        <v>0</v>
      </c>
      <c r="EC439">
        <v>0</v>
      </c>
      <c r="ED439">
        <v>0</v>
      </c>
      <c r="EE439">
        <v>0</v>
      </c>
      <c r="EF439">
        <v>0</v>
      </c>
      <c r="EG439">
        <v>0</v>
      </c>
      <c r="EH439">
        <v>0</v>
      </c>
      <c r="EI439">
        <v>2</v>
      </c>
      <c r="EJ439">
        <v>2</v>
      </c>
      <c r="EK439">
        <v>0</v>
      </c>
      <c r="EL439">
        <v>100400</v>
      </c>
      <c r="EM439">
        <v>0</v>
      </c>
      <c r="EN439">
        <v>0</v>
      </c>
      <c r="EO439">
        <v>0</v>
      </c>
      <c r="EP439">
        <v>0</v>
      </c>
      <c r="EQ439">
        <v>0</v>
      </c>
      <c r="ER439">
        <v>0</v>
      </c>
      <c r="ES439">
        <v>0</v>
      </c>
      <c r="ET439">
        <v>0</v>
      </c>
      <c r="EU439" s="244">
        <v>0</v>
      </c>
      <c r="EV439" s="244">
        <v>0</v>
      </c>
      <c r="EW439" s="244">
        <v>0</v>
      </c>
      <c r="EX439" s="244">
        <v>0</v>
      </c>
      <c r="EY439" s="241">
        <v>2</v>
      </c>
      <c r="EZ439" s="242">
        <v>2</v>
      </c>
      <c r="FA439" s="242">
        <v>0</v>
      </c>
      <c r="FB439" s="243">
        <v>100400</v>
      </c>
      <c r="FC439">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0</v>
      </c>
      <c r="GF439">
        <v>0</v>
      </c>
      <c r="GG439">
        <v>0</v>
      </c>
      <c r="GH439">
        <v>0</v>
      </c>
      <c r="GI439">
        <v>0</v>
      </c>
      <c r="GJ439">
        <v>0</v>
      </c>
      <c r="GK439">
        <v>0</v>
      </c>
      <c r="GL439">
        <v>0</v>
      </c>
      <c r="GM439">
        <v>0</v>
      </c>
      <c r="GN439">
        <v>0</v>
      </c>
      <c r="GO439">
        <v>0</v>
      </c>
      <c r="GP439">
        <v>0</v>
      </c>
      <c r="GQ439">
        <v>0</v>
      </c>
      <c r="GR439">
        <v>0</v>
      </c>
      <c r="GS439">
        <v>0</v>
      </c>
      <c r="GT439">
        <v>0</v>
      </c>
      <c r="GU439">
        <v>0</v>
      </c>
      <c r="GV439">
        <v>0</v>
      </c>
      <c r="GW439">
        <v>0</v>
      </c>
      <c r="GX439">
        <v>0</v>
      </c>
      <c r="GY439">
        <v>0</v>
      </c>
      <c r="GZ439">
        <v>0</v>
      </c>
      <c r="HA439">
        <v>0</v>
      </c>
      <c r="HB439">
        <v>0</v>
      </c>
      <c r="HC439">
        <v>0</v>
      </c>
      <c r="HD439">
        <v>0</v>
      </c>
      <c r="HE439">
        <v>0</v>
      </c>
      <c r="HF439">
        <v>0</v>
      </c>
      <c r="HG439">
        <v>0</v>
      </c>
      <c r="HH439">
        <v>0</v>
      </c>
      <c r="HI439">
        <v>0</v>
      </c>
      <c r="HJ439">
        <v>0</v>
      </c>
      <c r="HK439">
        <v>0</v>
      </c>
      <c r="HL439">
        <v>2</v>
      </c>
      <c r="HM439">
        <v>3</v>
      </c>
      <c r="HN439">
        <v>0</v>
      </c>
      <c r="HO439">
        <v>0</v>
      </c>
      <c r="HP439">
        <v>0</v>
      </c>
      <c r="HQ439" s="139">
        <v>1</v>
      </c>
      <c r="HR439" s="140">
        <v>0</v>
      </c>
      <c r="HS439" s="140">
        <v>0</v>
      </c>
      <c r="HT439" s="140">
        <v>0</v>
      </c>
      <c r="HU439" s="140">
        <v>0</v>
      </c>
      <c r="HV439" s="139">
        <v>0</v>
      </c>
      <c r="HW439" s="140">
        <v>0</v>
      </c>
      <c r="HX439" s="140">
        <v>0</v>
      </c>
      <c r="HY439" s="140">
        <v>0</v>
      </c>
      <c r="HZ439" s="140">
        <v>0</v>
      </c>
      <c r="IA439" s="139">
        <v>0</v>
      </c>
      <c r="IB439" s="140">
        <v>0</v>
      </c>
      <c r="IC439" s="140">
        <v>0</v>
      </c>
      <c r="ID439" s="140">
        <v>0</v>
      </c>
      <c r="IE439" s="140">
        <v>0</v>
      </c>
      <c r="IF439" s="139">
        <v>3</v>
      </c>
      <c r="IG439" s="140">
        <v>3</v>
      </c>
      <c r="IH439" s="140">
        <v>0</v>
      </c>
      <c r="II439" s="140">
        <v>0</v>
      </c>
      <c r="IJ439" s="140">
        <v>0</v>
      </c>
      <c r="IK439" s="140">
        <v>0</v>
      </c>
      <c r="IL439" s="140">
        <v>0</v>
      </c>
      <c r="IM439" s="140">
        <v>0</v>
      </c>
      <c r="IN439" s="139">
        <v>0</v>
      </c>
      <c r="IO439" s="140">
        <v>1</v>
      </c>
      <c r="IP439" s="140">
        <v>0</v>
      </c>
      <c r="IQ439" s="140">
        <v>0</v>
      </c>
      <c r="IR439" s="141">
        <v>1</v>
      </c>
      <c r="IS439" s="139">
        <v>1</v>
      </c>
      <c r="IT439" s="141">
        <v>2</v>
      </c>
      <c r="IU439" s="141">
        <v>5</v>
      </c>
      <c r="IV439" s="141">
        <v>1</v>
      </c>
      <c r="IW439" s="180">
        <v>6</v>
      </c>
      <c r="IX439" s="182">
        <v>0.33333333333333331</v>
      </c>
      <c r="IY439" s="182">
        <v>0.33333333333333331</v>
      </c>
      <c r="IZ439" s="183">
        <v>0</v>
      </c>
      <c r="JA439" s="140">
        <v>0</v>
      </c>
      <c r="JB439" s="140">
        <v>0</v>
      </c>
      <c r="JC439" s="1" t="s">
        <v>426</v>
      </c>
      <c r="JD439" s="1" t="s">
        <v>427</v>
      </c>
      <c r="JE439" s="1" t="s">
        <v>427</v>
      </c>
      <c r="JF439" s="1" t="s">
        <v>426</v>
      </c>
      <c r="JG439" s="1">
        <v>0</v>
      </c>
      <c r="JH439" s="1">
        <v>0</v>
      </c>
      <c r="JI439" s="284"/>
      <c r="JM439" s="261"/>
      <c r="JN439" s="262"/>
      <c r="JO439" s="284"/>
      <c r="JP439" s="284"/>
    </row>
    <row r="440" spans="1:276" x14ac:dyDescent="0.25">
      <c r="A440" s="2">
        <f>IF(OR('Table 1'!$L$2="All Regions",'Table 1'!$L$2=" "), 1,IF('Table 1'!$L$2='DATA TEMPLATE 1617'!L440,1,0))</f>
        <v>1</v>
      </c>
      <c r="B440" s="2">
        <f>IF(OR('Table 1'!$L$3="All Disciplines",'Table 1'!$L$3=" "), 1,IF('Table 1'!$L$3='DATA TEMPLATE 1617'!M440,1,0))</f>
        <v>1</v>
      </c>
      <c r="C440" s="2">
        <f>IF(OR('Table 1'!$L$4="All Organisations",'Table 1'!$L$4=" "), 1,IF('Table 1'!$L$4='DATA TEMPLATE 1617'!N440,1,0))</f>
        <v>1</v>
      </c>
      <c r="D440" s="2">
        <f t="shared" si="17"/>
        <v>3</v>
      </c>
      <c r="E440" s="236">
        <f>IF('Table 2'!$L$2="All Diverse Led",$IZ440,IF('Table 2'!$L$2='DATA TEMPLATE 1617'!JG440,4,0))</f>
        <v>0</v>
      </c>
      <c r="F440" s="236">
        <f>IF('Table 2'!$L$2="All Diverse Led",$IZ440,IF('Table 2'!$L$2='DATA TEMPLATE 1617'!JH440,4,0))</f>
        <v>0</v>
      </c>
      <c r="G440" s="237">
        <f t="shared" si="18"/>
        <v>0</v>
      </c>
      <c r="H440" s="1" t="s">
        <v>471</v>
      </c>
      <c r="I440" s="1">
        <v>0</v>
      </c>
      <c r="J440" s="1" t="b">
        <v>0</v>
      </c>
      <c r="K440" s="284">
        <v>438</v>
      </c>
      <c r="L440" t="s">
        <v>449</v>
      </c>
      <c r="M440" t="s">
        <v>437</v>
      </c>
      <c r="N440" s="323" t="s">
        <v>460</v>
      </c>
      <c r="O440" s="76">
        <v>536269</v>
      </c>
      <c r="P440" s="76">
        <v>148531</v>
      </c>
      <c r="Q440" s="76">
        <v>15434</v>
      </c>
      <c r="R440" s="76">
        <v>237599</v>
      </c>
      <c r="S440" s="76">
        <v>27968</v>
      </c>
      <c r="T440" s="76">
        <v>965801</v>
      </c>
      <c r="U440">
        <v>246598</v>
      </c>
      <c r="V440">
        <v>61947</v>
      </c>
      <c r="W440">
        <v>28660</v>
      </c>
      <c r="X440">
        <v>0</v>
      </c>
      <c r="Y440">
        <v>5650</v>
      </c>
      <c r="AB440">
        <v>651140</v>
      </c>
      <c r="AC440">
        <v>125000</v>
      </c>
      <c r="AD440">
        <v>1118995</v>
      </c>
      <c r="AE440" s="1">
        <v>296</v>
      </c>
      <c r="AF440" s="1">
        <v>208</v>
      </c>
      <c r="AG440" s="1">
        <v>61132</v>
      </c>
      <c r="AH440" s="1">
        <v>0</v>
      </c>
      <c r="AI440" s="1">
        <v>0</v>
      </c>
      <c r="AJ440" s="1">
        <v>0</v>
      </c>
      <c r="AK440" s="1">
        <v>0</v>
      </c>
      <c r="AL440" s="1">
        <v>0</v>
      </c>
      <c r="AM440" s="1">
        <v>0</v>
      </c>
      <c r="AN440" s="1">
        <v>0</v>
      </c>
      <c r="AO440" s="1">
        <v>0</v>
      </c>
      <c r="AP440" s="1">
        <v>0</v>
      </c>
      <c r="AQ440" s="1">
        <v>58</v>
      </c>
      <c r="AR440" s="1">
        <v>31</v>
      </c>
      <c r="AS440" s="1">
        <v>15167</v>
      </c>
      <c r="AT440" s="1">
        <v>0</v>
      </c>
      <c r="AU440" s="1">
        <v>0</v>
      </c>
      <c r="AV440" s="1">
        <v>0</v>
      </c>
      <c r="AW440" s="1">
        <v>0</v>
      </c>
      <c r="AX440" s="1">
        <v>0</v>
      </c>
      <c r="AY440" s="1">
        <v>0</v>
      </c>
      <c r="AZ440" s="1">
        <v>0</v>
      </c>
      <c r="BA440" s="1">
        <v>0</v>
      </c>
      <c r="BB440" s="1">
        <v>0</v>
      </c>
      <c r="BC440" s="3">
        <v>0</v>
      </c>
      <c r="BD440" s="3">
        <v>0</v>
      </c>
      <c r="BE440" s="3">
        <v>0</v>
      </c>
      <c r="BF440" s="3">
        <v>0</v>
      </c>
      <c r="BG440" s="241">
        <v>58</v>
      </c>
      <c r="BH440" s="242">
        <v>31</v>
      </c>
      <c r="BI440" s="242">
        <v>15167</v>
      </c>
      <c r="BJ440" s="243">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v>0</v>
      </c>
      <c r="CI440" s="244">
        <v>0</v>
      </c>
      <c r="CJ440" s="244">
        <v>0</v>
      </c>
      <c r="CK440" s="244">
        <v>0</v>
      </c>
      <c r="CL440" s="244">
        <v>0</v>
      </c>
      <c r="CM440" s="241">
        <v>0</v>
      </c>
      <c r="CN440" s="242">
        <v>0</v>
      </c>
      <c r="CO440" s="242">
        <v>0</v>
      </c>
      <c r="CP440" s="243">
        <v>0</v>
      </c>
      <c r="CQ440" s="1">
        <v>11</v>
      </c>
      <c r="CR440" s="1">
        <v>11</v>
      </c>
      <c r="CS440" s="1">
        <v>536</v>
      </c>
      <c r="CT440" s="1">
        <v>0</v>
      </c>
      <c r="CU440" s="1">
        <v>0</v>
      </c>
      <c r="CV440" s="1">
        <v>0</v>
      </c>
      <c r="CW440" s="1">
        <v>0</v>
      </c>
      <c r="CX440" s="1">
        <v>0</v>
      </c>
      <c r="CY440" s="1">
        <v>0</v>
      </c>
      <c r="CZ440" s="1">
        <v>0</v>
      </c>
      <c r="DA440" s="1">
        <v>0</v>
      </c>
      <c r="DB440" s="1">
        <v>0</v>
      </c>
      <c r="DC440" s="1">
        <v>0</v>
      </c>
      <c r="DD440" s="1">
        <v>0</v>
      </c>
      <c r="DE440" s="1">
        <v>0</v>
      </c>
      <c r="DF440" s="1">
        <v>0</v>
      </c>
      <c r="DG440" s="1">
        <v>0</v>
      </c>
      <c r="DH440" s="1">
        <v>0</v>
      </c>
      <c r="DI440" s="1">
        <v>0</v>
      </c>
      <c r="DJ440" s="1">
        <v>0</v>
      </c>
      <c r="DK440" s="1">
        <v>0</v>
      </c>
      <c r="DL440" s="1">
        <v>0</v>
      </c>
      <c r="DM440" s="1">
        <v>0</v>
      </c>
      <c r="DN440" s="1">
        <v>0</v>
      </c>
      <c r="DO440" s="244">
        <v>0</v>
      </c>
      <c r="DP440" s="244">
        <v>0</v>
      </c>
      <c r="DQ440" s="244">
        <v>0</v>
      </c>
      <c r="DR440" s="244">
        <v>0</v>
      </c>
      <c r="DS440" s="241">
        <v>0</v>
      </c>
      <c r="DT440" s="242">
        <v>0</v>
      </c>
      <c r="DU440" s="242">
        <v>0</v>
      </c>
      <c r="DV440" s="243">
        <v>0</v>
      </c>
      <c r="DW440">
        <v>0</v>
      </c>
      <c r="DX440">
        <v>0</v>
      </c>
      <c r="DY440">
        <v>0</v>
      </c>
      <c r="DZ440">
        <v>0</v>
      </c>
      <c r="EA440">
        <v>0</v>
      </c>
      <c r="EB440">
        <v>0</v>
      </c>
      <c r="EC440">
        <v>0</v>
      </c>
      <c r="ED440">
        <v>0</v>
      </c>
      <c r="EE440">
        <v>0</v>
      </c>
      <c r="EF440">
        <v>0</v>
      </c>
      <c r="EG440">
        <v>0</v>
      </c>
      <c r="EH440">
        <v>0</v>
      </c>
      <c r="EI440">
        <v>0</v>
      </c>
      <c r="EJ440">
        <v>0</v>
      </c>
      <c r="EK440">
        <v>0</v>
      </c>
      <c r="EL440">
        <v>0</v>
      </c>
      <c r="EM440">
        <v>0</v>
      </c>
      <c r="EN440">
        <v>0</v>
      </c>
      <c r="EO440">
        <v>0</v>
      </c>
      <c r="EP440">
        <v>0</v>
      </c>
      <c r="EQ440">
        <v>0</v>
      </c>
      <c r="ER440">
        <v>0</v>
      </c>
      <c r="ES440">
        <v>0</v>
      </c>
      <c r="ET440">
        <v>0</v>
      </c>
      <c r="EU440" s="244">
        <v>0</v>
      </c>
      <c r="EV440" s="244">
        <v>0</v>
      </c>
      <c r="EW440" s="244">
        <v>0</v>
      </c>
      <c r="EX440" s="244">
        <v>0</v>
      </c>
      <c r="EY440" s="241">
        <v>0</v>
      </c>
      <c r="EZ440" s="242">
        <v>0</v>
      </c>
      <c r="FA440" s="242">
        <v>0</v>
      </c>
      <c r="FB440" s="243">
        <v>0</v>
      </c>
      <c r="FC440">
        <v>0</v>
      </c>
      <c r="FD440">
        <v>0</v>
      </c>
      <c r="FE440">
        <v>0</v>
      </c>
      <c r="FF440">
        <v>0</v>
      </c>
      <c r="FG440">
        <v>0</v>
      </c>
      <c r="FH440">
        <v>0</v>
      </c>
      <c r="FI440">
        <v>0</v>
      </c>
      <c r="FJ440">
        <v>0</v>
      </c>
      <c r="FK440">
        <v>0</v>
      </c>
      <c r="FL440">
        <v>0</v>
      </c>
      <c r="FM440">
        <v>0</v>
      </c>
      <c r="FN440">
        <v>0</v>
      </c>
      <c r="FO440">
        <v>0</v>
      </c>
      <c r="FP440">
        <v>0</v>
      </c>
      <c r="FQ440">
        <v>0</v>
      </c>
      <c r="FR440">
        <v>0</v>
      </c>
      <c r="FS440">
        <v>0</v>
      </c>
      <c r="FT440">
        <v>0</v>
      </c>
      <c r="FU440">
        <v>0</v>
      </c>
      <c r="FV440">
        <v>0</v>
      </c>
      <c r="FW440">
        <v>0</v>
      </c>
      <c r="FX440">
        <v>0</v>
      </c>
      <c r="FY440">
        <v>0</v>
      </c>
      <c r="FZ440">
        <v>0</v>
      </c>
      <c r="GA440">
        <v>0</v>
      </c>
      <c r="GB440">
        <v>0</v>
      </c>
      <c r="GC440">
        <v>0</v>
      </c>
      <c r="GD440">
        <v>0</v>
      </c>
      <c r="GE440">
        <v>0</v>
      </c>
      <c r="GF440">
        <v>0</v>
      </c>
      <c r="GG440">
        <v>0</v>
      </c>
      <c r="GH440">
        <v>0</v>
      </c>
      <c r="GI440">
        <v>0</v>
      </c>
      <c r="GJ440">
        <v>0</v>
      </c>
      <c r="GK440">
        <v>0</v>
      </c>
      <c r="GL440">
        <v>0</v>
      </c>
      <c r="GM440">
        <v>0</v>
      </c>
      <c r="GN440">
        <v>0</v>
      </c>
      <c r="GO440">
        <v>0</v>
      </c>
      <c r="GP440">
        <v>0</v>
      </c>
      <c r="GQ440">
        <v>0</v>
      </c>
      <c r="GR440">
        <v>0</v>
      </c>
      <c r="GS440">
        <v>0</v>
      </c>
      <c r="GT440">
        <v>0</v>
      </c>
      <c r="GU440">
        <v>0</v>
      </c>
      <c r="GV440">
        <v>0</v>
      </c>
      <c r="GW440">
        <v>0</v>
      </c>
      <c r="GX440">
        <v>0</v>
      </c>
      <c r="GY440">
        <v>0</v>
      </c>
      <c r="GZ440">
        <v>0</v>
      </c>
      <c r="HA440">
        <v>0</v>
      </c>
      <c r="HB440">
        <v>0</v>
      </c>
      <c r="HC440">
        <v>0</v>
      </c>
      <c r="HD440">
        <v>0</v>
      </c>
      <c r="HE440">
        <v>0</v>
      </c>
      <c r="HF440">
        <v>0</v>
      </c>
      <c r="HG440">
        <v>0</v>
      </c>
      <c r="HH440">
        <v>0</v>
      </c>
      <c r="HI440">
        <v>0</v>
      </c>
      <c r="HJ440">
        <v>0</v>
      </c>
      <c r="HK440">
        <v>0</v>
      </c>
      <c r="HL440">
        <v>7</v>
      </c>
      <c r="HM440">
        <v>4</v>
      </c>
      <c r="HN440">
        <v>0</v>
      </c>
      <c r="HO440">
        <v>0</v>
      </c>
      <c r="HP440">
        <v>0</v>
      </c>
      <c r="HQ440" s="139">
        <v>3</v>
      </c>
      <c r="HR440" s="140">
        <v>2</v>
      </c>
      <c r="HS440" s="140">
        <v>0</v>
      </c>
      <c r="HT440" s="140">
        <v>0</v>
      </c>
      <c r="HU440" s="140">
        <v>0</v>
      </c>
      <c r="HV440" s="139">
        <v>0</v>
      </c>
      <c r="HW440" s="140">
        <v>0</v>
      </c>
      <c r="HX440" s="140">
        <v>0</v>
      </c>
      <c r="HY440" s="140">
        <v>0</v>
      </c>
      <c r="HZ440" s="140">
        <v>0</v>
      </c>
      <c r="IA440" s="139">
        <v>0</v>
      </c>
      <c r="IB440" s="140">
        <v>0</v>
      </c>
      <c r="IC440" s="140">
        <v>0</v>
      </c>
      <c r="ID440" s="140">
        <v>0</v>
      </c>
      <c r="IE440" s="140">
        <v>0</v>
      </c>
      <c r="IF440" s="139">
        <v>10</v>
      </c>
      <c r="IG440" s="140">
        <v>6</v>
      </c>
      <c r="IH440" s="140">
        <v>0</v>
      </c>
      <c r="II440" s="140">
        <v>0</v>
      </c>
      <c r="IJ440" s="140">
        <v>0</v>
      </c>
      <c r="IK440" s="140">
        <v>0</v>
      </c>
      <c r="IL440" s="140">
        <v>0</v>
      </c>
      <c r="IM440" s="140">
        <v>0</v>
      </c>
      <c r="IN440" s="139">
        <v>0</v>
      </c>
      <c r="IO440" s="140">
        <v>1</v>
      </c>
      <c r="IP440" s="140">
        <v>0</v>
      </c>
      <c r="IQ440" s="140">
        <v>0</v>
      </c>
      <c r="IR440" s="141">
        <v>1</v>
      </c>
      <c r="IS440" s="139">
        <v>0</v>
      </c>
      <c r="IT440" s="141">
        <v>1</v>
      </c>
      <c r="IU440" s="141">
        <v>11</v>
      </c>
      <c r="IV440" s="141">
        <v>5</v>
      </c>
      <c r="IW440" s="180">
        <v>16</v>
      </c>
      <c r="IX440" s="182">
        <v>6.25E-2</v>
      </c>
      <c r="IY440" s="182">
        <v>6.25E-2</v>
      </c>
      <c r="IZ440" s="183">
        <v>0</v>
      </c>
      <c r="JA440" s="140">
        <v>0</v>
      </c>
      <c r="JB440" s="140">
        <v>0</v>
      </c>
      <c r="JC440" s="1" t="s">
        <v>427</v>
      </c>
      <c r="JD440" s="1" t="s">
        <v>427</v>
      </c>
      <c r="JE440" s="1" t="s">
        <v>427</v>
      </c>
      <c r="JF440" s="1" t="s">
        <v>426</v>
      </c>
      <c r="JG440" s="1">
        <v>0</v>
      </c>
      <c r="JH440" s="1">
        <v>0</v>
      </c>
      <c r="JI440" s="284"/>
      <c r="JM440" s="261"/>
      <c r="JN440" s="262"/>
      <c r="JO440" s="284"/>
      <c r="JP440" s="284"/>
    </row>
    <row r="441" spans="1:276" x14ac:dyDescent="0.25">
      <c r="A441" s="2">
        <f>IF(OR('Table 1'!$L$2="All Regions",'Table 1'!$L$2=" "), 1,IF('Table 1'!$L$2='DATA TEMPLATE 1617'!L441,1,0))</f>
        <v>1</v>
      </c>
      <c r="B441" s="2">
        <f>IF(OR('Table 1'!$L$3="All Disciplines",'Table 1'!$L$3=" "), 1,IF('Table 1'!$L$3='DATA TEMPLATE 1617'!M441,1,0))</f>
        <v>1</v>
      </c>
      <c r="C441" s="2">
        <f>IF(OR('Table 1'!$L$4="All Organisations",'Table 1'!$L$4=" "), 1,IF('Table 1'!$L$4='DATA TEMPLATE 1617'!N441,1,0))</f>
        <v>1</v>
      </c>
      <c r="D441" s="2">
        <f t="shared" si="17"/>
        <v>3</v>
      </c>
      <c r="E441" s="236">
        <f>IF('Table 2'!$L$2="All Diverse Led",$IZ441,IF('Table 2'!$L$2='DATA TEMPLATE 1617'!JG441,4,0))</f>
        <v>2</v>
      </c>
      <c r="F441" s="236">
        <f>IF('Table 2'!$L$2="All Diverse Led",$IZ441,IF('Table 2'!$L$2='DATA TEMPLATE 1617'!JH441,4,0))</f>
        <v>2</v>
      </c>
      <c r="G441" s="237">
        <f t="shared" si="18"/>
        <v>4</v>
      </c>
      <c r="H441" s="1" t="s">
        <v>471</v>
      </c>
      <c r="I441" s="1">
        <v>0</v>
      </c>
      <c r="J441" s="1" t="b">
        <v>0</v>
      </c>
      <c r="K441" s="284">
        <v>439</v>
      </c>
      <c r="L441" t="s">
        <v>449</v>
      </c>
      <c r="M441" t="s">
        <v>438</v>
      </c>
      <c r="N441" s="323" t="s">
        <v>459</v>
      </c>
      <c r="O441" s="76">
        <v>109906</v>
      </c>
      <c r="P441" s="76">
        <v>121766</v>
      </c>
      <c r="Q441" s="76">
        <v>7615</v>
      </c>
      <c r="R441" s="76">
        <v>15675</v>
      </c>
      <c r="S441" s="76">
        <v>5000</v>
      </c>
      <c r="T441" s="76">
        <v>259962</v>
      </c>
      <c r="U441">
        <v>61682</v>
      </c>
      <c r="V441">
        <v>8869</v>
      </c>
      <c r="W441">
        <v>84123</v>
      </c>
      <c r="X441">
        <v>77302</v>
      </c>
      <c r="Y441">
        <v>3006</v>
      </c>
      <c r="AB441">
        <v>22258</v>
      </c>
      <c r="AC441">
        <v>5314</v>
      </c>
      <c r="AD441">
        <v>262554</v>
      </c>
      <c r="AE441" s="1">
        <v>24</v>
      </c>
      <c r="AF441" s="1">
        <v>26</v>
      </c>
      <c r="AG441" s="1">
        <v>3341</v>
      </c>
      <c r="AH441" s="1">
        <v>0</v>
      </c>
      <c r="AI441" s="1">
        <v>1</v>
      </c>
      <c r="AJ441" s="1">
        <v>1</v>
      </c>
      <c r="AK441" s="1">
        <v>255</v>
      </c>
      <c r="AL441" s="1">
        <v>0</v>
      </c>
      <c r="AM441" s="1">
        <v>4</v>
      </c>
      <c r="AN441" s="1">
        <v>6</v>
      </c>
      <c r="AO441" s="1">
        <v>1462</v>
      </c>
      <c r="AP441" s="1">
        <v>0</v>
      </c>
      <c r="AQ441" s="1">
        <v>1</v>
      </c>
      <c r="AR441" s="1">
        <v>1</v>
      </c>
      <c r="AS441" s="1">
        <v>250</v>
      </c>
      <c r="AT441" s="1">
        <v>0</v>
      </c>
      <c r="AU441" s="1">
        <v>0</v>
      </c>
      <c r="AV441" s="1">
        <v>0</v>
      </c>
      <c r="AW441" s="1">
        <v>0</v>
      </c>
      <c r="AX441" s="1">
        <v>0</v>
      </c>
      <c r="AY441" s="1">
        <v>0</v>
      </c>
      <c r="AZ441" s="1">
        <v>0</v>
      </c>
      <c r="BA441" s="1">
        <v>0</v>
      </c>
      <c r="BB441" s="1">
        <v>0</v>
      </c>
      <c r="BC441" s="3">
        <v>5</v>
      </c>
      <c r="BD441" s="3">
        <v>7</v>
      </c>
      <c r="BE441" s="3">
        <v>1717</v>
      </c>
      <c r="BF441" s="3">
        <v>0</v>
      </c>
      <c r="BG441" s="241">
        <v>1</v>
      </c>
      <c r="BH441" s="242">
        <v>1</v>
      </c>
      <c r="BI441" s="242">
        <v>250</v>
      </c>
      <c r="BJ441" s="243">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s="244">
        <v>0</v>
      </c>
      <c r="CJ441" s="244">
        <v>0</v>
      </c>
      <c r="CK441" s="244">
        <v>0</v>
      </c>
      <c r="CL441" s="244">
        <v>0</v>
      </c>
      <c r="CM441" s="241">
        <v>0</v>
      </c>
      <c r="CN441" s="242">
        <v>0</v>
      </c>
      <c r="CO441" s="242">
        <v>0</v>
      </c>
      <c r="CP441" s="243">
        <v>0</v>
      </c>
      <c r="CQ441" s="1">
        <v>0</v>
      </c>
      <c r="CR441" s="1">
        <v>0</v>
      </c>
      <c r="CS441" s="1">
        <v>0</v>
      </c>
      <c r="CT441" s="1">
        <v>0</v>
      </c>
      <c r="CU441" s="1">
        <v>0</v>
      </c>
      <c r="CV441" s="1">
        <v>0</v>
      </c>
      <c r="CW441" s="1">
        <v>0</v>
      </c>
      <c r="CX441" s="1">
        <v>0</v>
      </c>
      <c r="CY441" s="1">
        <v>0</v>
      </c>
      <c r="CZ441" s="1">
        <v>0</v>
      </c>
      <c r="DA441" s="1">
        <v>0</v>
      </c>
      <c r="DB441" s="1">
        <v>0</v>
      </c>
      <c r="DC441" s="1">
        <v>0</v>
      </c>
      <c r="DD441" s="1">
        <v>0</v>
      </c>
      <c r="DE441" s="1">
        <v>0</v>
      </c>
      <c r="DF441" s="1">
        <v>0</v>
      </c>
      <c r="DG441" s="1">
        <v>0</v>
      </c>
      <c r="DH441" s="1">
        <v>0</v>
      </c>
      <c r="DI441" s="1">
        <v>0</v>
      </c>
      <c r="DJ441" s="1">
        <v>0</v>
      </c>
      <c r="DK441" s="1">
        <v>0</v>
      </c>
      <c r="DL441" s="1">
        <v>0</v>
      </c>
      <c r="DM441" s="1">
        <v>0</v>
      </c>
      <c r="DN441" s="1">
        <v>0</v>
      </c>
      <c r="DO441" s="244">
        <v>0</v>
      </c>
      <c r="DP441" s="244">
        <v>0</v>
      </c>
      <c r="DQ441" s="244">
        <v>0</v>
      </c>
      <c r="DR441" s="244">
        <v>0</v>
      </c>
      <c r="DS441" s="241">
        <v>0</v>
      </c>
      <c r="DT441" s="242">
        <v>0</v>
      </c>
      <c r="DU441" s="242">
        <v>0</v>
      </c>
      <c r="DV441" s="243">
        <v>0</v>
      </c>
      <c r="DW441">
        <v>1</v>
      </c>
      <c r="DX441">
        <v>2</v>
      </c>
      <c r="DY441">
        <v>150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s="244">
        <v>0</v>
      </c>
      <c r="EV441" s="244">
        <v>0</v>
      </c>
      <c r="EW441" s="244">
        <v>0</v>
      </c>
      <c r="EX441" s="244">
        <v>0</v>
      </c>
      <c r="EY441" s="241">
        <v>0</v>
      </c>
      <c r="EZ441" s="242">
        <v>0</v>
      </c>
      <c r="FA441" s="242">
        <v>0</v>
      </c>
      <c r="FB441" s="243">
        <v>0</v>
      </c>
      <c r="FC441">
        <v>1</v>
      </c>
      <c r="FD441">
        <v>1152</v>
      </c>
      <c r="FE441">
        <v>2500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v>0</v>
      </c>
      <c r="HD441">
        <v>0</v>
      </c>
      <c r="HE441">
        <v>0</v>
      </c>
      <c r="HF441">
        <v>0</v>
      </c>
      <c r="HG441">
        <v>0</v>
      </c>
      <c r="HH441">
        <v>0</v>
      </c>
      <c r="HI441">
        <v>0</v>
      </c>
      <c r="HJ441">
        <v>0</v>
      </c>
      <c r="HK441">
        <v>0</v>
      </c>
      <c r="HL441">
        <v>1</v>
      </c>
      <c r="HM441">
        <v>5</v>
      </c>
      <c r="HN441">
        <v>0</v>
      </c>
      <c r="HO441">
        <v>0</v>
      </c>
      <c r="HP441">
        <v>0</v>
      </c>
      <c r="HQ441" s="139">
        <v>2</v>
      </c>
      <c r="HR441" s="140">
        <v>1</v>
      </c>
      <c r="HS441" s="140">
        <v>0</v>
      </c>
      <c r="HT441" s="140">
        <v>0</v>
      </c>
      <c r="HU441" s="140">
        <v>0</v>
      </c>
      <c r="HV441" s="139">
        <v>0</v>
      </c>
      <c r="HW441" s="140">
        <v>0</v>
      </c>
      <c r="HX441" s="140">
        <v>0</v>
      </c>
      <c r="HY441" s="140">
        <v>0</v>
      </c>
      <c r="HZ441" s="140">
        <v>0</v>
      </c>
      <c r="IA441" s="139">
        <v>0</v>
      </c>
      <c r="IB441" s="140">
        <v>0</v>
      </c>
      <c r="IC441" s="140">
        <v>0</v>
      </c>
      <c r="ID441" s="140">
        <v>0</v>
      </c>
      <c r="IE441" s="140">
        <v>0</v>
      </c>
      <c r="IF441" s="139">
        <v>3</v>
      </c>
      <c r="IG441" s="140">
        <v>6</v>
      </c>
      <c r="IH441" s="140">
        <v>0</v>
      </c>
      <c r="II441" s="140">
        <v>0</v>
      </c>
      <c r="IJ441" s="140">
        <v>0</v>
      </c>
      <c r="IK441" s="140">
        <v>1</v>
      </c>
      <c r="IL441" s="140">
        <v>0</v>
      </c>
      <c r="IM441" s="140">
        <v>0</v>
      </c>
      <c r="IN441" s="139">
        <v>1</v>
      </c>
      <c r="IO441" s="140">
        <v>0</v>
      </c>
      <c r="IP441" s="140">
        <v>0</v>
      </c>
      <c r="IQ441" s="140">
        <v>0</v>
      </c>
      <c r="IR441" s="141">
        <v>0</v>
      </c>
      <c r="IS441" s="139">
        <v>0</v>
      </c>
      <c r="IT441" s="141">
        <v>4</v>
      </c>
      <c r="IU441" s="141">
        <v>6</v>
      </c>
      <c r="IV441" s="141">
        <v>3</v>
      </c>
      <c r="IW441" s="180">
        <v>9</v>
      </c>
      <c r="IX441" s="182">
        <v>0.55555555555555558</v>
      </c>
      <c r="IY441" s="182">
        <v>0</v>
      </c>
      <c r="IZ441" s="183">
        <v>2</v>
      </c>
      <c r="JA441" s="140" t="s">
        <v>541</v>
      </c>
      <c r="JB441" s="140">
        <v>0</v>
      </c>
      <c r="JC441" s="1" t="s">
        <v>426</v>
      </c>
      <c r="JD441" s="1" t="s">
        <v>427</v>
      </c>
      <c r="JE441" s="1" t="s">
        <v>427</v>
      </c>
      <c r="JF441" s="1" t="s">
        <v>426</v>
      </c>
      <c r="JG441" s="140" t="s">
        <v>541</v>
      </c>
      <c r="JH441" s="1">
        <v>0</v>
      </c>
      <c r="JI441" s="284"/>
      <c r="JM441" s="261"/>
      <c r="JN441" s="262"/>
      <c r="JO441" s="284"/>
      <c r="JP441" s="284"/>
    </row>
    <row r="442" spans="1:276" x14ac:dyDescent="0.25">
      <c r="A442" s="2">
        <f>IF(OR('Table 1'!$L$2="All Regions",'Table 1'!$L$2=" "), 1,IF('Table 1'!$L$2='DATA TEMPLATE 1617'!L442,1,0))</f>
        <v>1</v>
      </c>
      <c r="B442" s="2">
        <f>IF(OR('Table 1'!$L$3="All Disciplines",'Table 1'!$L$3=" "), 1,IF('Table 1'!$L$3='DATA TEMPLATE 1617'!M442,1,0))</f>
        <v>1</v>
      </c>
      <c r="C442" s="2">
        <f>IF(OR('Table 1'!$L$4="All Organisations",'Table 1'!$L$4=" "), 1,IF('Table 1'!$L$4='DATA TEMPLATE 1617'!N442,1,0))</f>
        <v>1</v>
      </c>
      <c r="D442" s="2">
        <f t="shared" si="17"/>
        <v>3</v>
      </c>
      <c r="E442" s="236">
        <f>IF('Table 2'!$L$2="All Diverse Led",$IZ442,IF('Table 2'!$L$2='DATA TEMPLATE 1617'!JG442,4,0))</f>
        <v>0</v>
      </c>
      <c r="F442" s="236">
        <f>IF('Table 2'!$L$2="All Diverse Led",$IZ442,IF('Table 2'!$L$2='DATA TEMPLATE 1617'!JH442,4,0))</f>
        <v>0</v>
      </c>
      <c r="G442" s="237">
        <f t="shared" si="18"/>
        <v>0</v>
      </c>
      <c r="H442" s="1" t="s">
        <v>471</v>
      </c>
      <c r="I442" s="1">
        <v>0</v>
      </c>
      <c r="J442" s="1" t="b">
        <v>0</v>
      </c>
      <c r="K442" s="284">
        <v>440</v>
      </c>
      <c r="L442" t="s">
        <v>449</v>
      </c>
      <c r="M442" t="s">
        <v>437</v>
      </c>
      <c r="N442" s="323" t="s">
        <v>460</v>
      </c>
      <c r="O442" s="76">
        <v>543432</v>
      </c>
      <c r="P442" s="76">
        <v>506287</v>
      </c>
      <c r="Q442" s="76">
        <v>154788</v>
      </c>
      <c r="R442" s="76">
        <v>0</v>
      </c>
      <c r="S442" s="76">
        <v>0</v>
      </c>
      <c r="T442" s="76">
        <v>1204507</v>
      </c>
      <c r="U442">
        <v>585894</v>
      </c>
      <c r="V442">
        <v>13505</v>
      </c>
      <c r="W442">
        <v>1500</v>
      </c>
      <c r="X442">
        <v>1130</v>
      </c>
      <c r="Y442">
        <v>169568</v>
      </c>
      <c r="AB442">
        <v>49905</v>
      </c>
      <c r="AC442">
        <v>381376</v>
      </c>
      <c r="AD442">
        <v>1202878</v>
      </c>
      <c r="AE442" s="1">
        <v>190</v>
      </c>
      <c r="AF442" s="1">
        <v>0</v>
      </c>
      <c r="AG442" s="1">
        <v>57177</v>
      </c>
      <c r="AH442" s="1">
        <v>0</v>
      </c>
      <c r="AI442" s="1">
        <v>0</v>
      </c>
      <c r="AJ442" s="1">
        <v>0</v>
      </c>
      <c r="AK442" s="1">
        <v>0</v>
      </c>
      <c r="AL442" s="1">
        <v>0</v>
      </c>
      <c r="AM442" s="1">
        <v>0</v>
      </c>
      <c r="AN442" s="1">
        <v>0</v>
      </c>
      <c r="AO442" s="1">
        <v>0</v>
      </c>
      <c r="AP442" s="1">
        <v>0</v>
      </c>
      <c r="AQ442" s="1">
        <v>0</v>
      </c>
      <c r="AR442" s="1">
        <v>0</v>
      </c>
      <c r="AS442" s="1">
        <v>0</v>
      </c>
      <c r="AT442" s="1">
        <v>0</v>
      </c>
      <c r="AU442" s="1">
        <v>0</v>
      </c>
      <c r="AV442" s="1">
        <v>0</v>
      </c>
      <c r="AW442" s="1">
        <v>0</v>
      </c>
      <c r="AX442" s="1">
        <v>0</v>
      </c>
      <c r="AY442" s="1">
        <v>0</v>
      </c>
      <c r="AZ442" s="1">
        <v>0</v>
      </c>
      <c r="BA442" s="1">
        <v>0</v>
      </c>
      <c r="BB442" s="1">
        <v>0</v>
      </c>
      <c r="BC442" s="3">
        <v>0</v>
      </c>
      <c r="BD442" s="3">
        <v>0</v>
      </c>
      <c r="BE442" s="3">
        <v>0</v>
      </c>
      <c r="BF442" s="3">
        <v>0</v>
      </c>
      <c r="BG442" s="241">
        <v>0</v>
      </c>
      <c r="BH442" s="242">
        <v>0</v>
      </c>
      <c r="BI442" s="242">
        <v>0</v>
      </c>
      <c r="BJ442" s="243">
        <v>0</v>
      </c>
      <c r="BK442">
        <v>0</v>
      </c>
      <c r="BL442">
        <v>0</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s="244">
        <v>0</v>
      </c>
      <c r="CJ442" s="244">
        <v>0</v>
      </c>
      <c r="CK442" s="244">
        <v>0</v>
      </c>
      <c r="CL442" s="244">
        <v>0</v>
      </c>
      <c r="CM442" s="241">
        <v>0</v>
      </c>
      <c r="CN442" s="242">
        <v>0</v>
      </c>
      <c r="CO442" s="242">
        <v>0</v>
      </c>
      <c r="CP442" s="243">
        <v>0</v>
      </c>
      <c r="CQ442" s="1">
        <v>0</v>
      </c>
      <c r="CR442" s="1">
        <v>0</v>
      </c>
      <c r="CS442" s="1">
        <v>0</v>
      </c>
      <c r="CT442" s="1">
        <v>0</v>
      </c>
      <c r="CU442" s="1">
        <v>0</v>
      </c>
      <c r="CV442" s="1">
        <v>0</v>
      </c>
      <c r="CW442" s="1">
        <v>0</v>
      </c>
      <c r="CX442" s="1">
        <v>0</v>
      </c>
      <c r="CY442" s="1">
        <v>0</v>
      </c>
      <c r="CZ442" s="1">
        <v>0</v>
      </c>
      <c r="DA442" s="1">
        <v>0</v>
      </c>
      <c r="DB442" s="1">
        <v>0</v>
      </c>
      <c r="DC442" s="1">
        <v>0</v>
      </c>
      <c r="DD442" s="1">
        <v>0</v>
      </c>
      <c r="DE442" s="1">
        <v>0</v>
      </c>
      <c r="DF442" s="1">
        <v>0</v>
      </c>
      <c r="DG442" s="1">
        <v>0</v>
      </c>
      <c r="DH442" s="1">
        <v>0</v>
      </c>
      <c r="DI442" s="1">
        <v>0</v>
      </c>
      <c r="DJ442" s="1">
        <v>0</v>
      </c>
      <c r="DK442" s="1">
        <v>0</v>
      </c>
      <c r="DL442" s="1">
        <v>0</v>
      </c>
      <c r="DM442" s="1">
        <v>0</v>
      </c>
      <c r="DN442" s="1">
        <v>0</v>
      </c>
      <c r="DO442" s="244">
        <v>0</v>
      </c>
      <c r="DP442" s="244">
        <v>0</v>
      </c>
      <c r="DQ442" s="244">
        <v>0</v>
      </c>
      <c r="DR442" s="244">
        <v>0</v>
      </c>
      <c r="DS442" s="241">
        <v>0</v>
      </c>
      <c r="DT442" s="242">
        <v>0</v>
      </c>
      <c r="DU442" s="242">
        <v>0</v>
      </c>
      <c r="DV442" s="243">
        <v>0</v>
      </c>
      <c r="DW442">
        <v>0</v>
      </c>
      <c r="DX442">
        <v>0</v>
      </c>
      <c r="DY442">
        <v>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v>0</v>
      </c>
      <c r="EU442" s="244">
        <v>0</v>
      </c>
      <c r="EV442" s="244">
        <v>0</v>
      </c>
      <c r="EW442" s="244">
        <v>0</v>
      </c>
      <c r="EX442" s="244">
        <v>0</v>
      </c>
      <c r="EY442" s="241">
        <v>0</v>
      </c>
      <c r="EZ442" s="242">
        <v>0</v>
      </c>
      <c r="FA442" s="242">
        <v>0</v>
      </c>
      <c r="FB442" s="243">
        <v>0</v>
      </c>
      <c r="FC442">
        <v>0</v>
      </c>
      <c r="FD442">
        <v>0</v>
      </c>
      <c r="FE442">
        <v>0</v>
      </c>
      <c r="FF442">
        <v>0</v>
      </c>
      <c r="FG442">
        <v>0</v>
      </c>
      <c r="FH442">
        <v>0</v>
      </c>
      <c r="FI442">
        <v>0</v>
      </c>
      <c r="FJ442">
        <v>0</v>
      </c>
      <c r="FK442">
        <v>0</v>
      </c>
      <c r="FL442">
        <v>0</v>
      </c>
      <c r="FM442">
        <v>0</v>
      </c>
      <c r="FN442">
        <v>0</v>
      </c>
      <c r="FO442">
        <v>0</v>
      </c>
      <c r="FP442">
        <v>0</v>
      </c>
      <c r="FQ442">
        <v>0</v>
      </c>
      <c r="FR442">
        <v>0</v>
      </c>
      <c r="FS442">
        <v>0</v>
      </c>
      <c r="FT442">
        <v>0</v>
      </c>
      <c r="FU442">
        <v>0</v>
      </c>
      <c r="FV442">
        <v>0</v>
      </c>
      <c r="FW442">
        <v>0</v>
      </c>
      <c r="FX442">
        <v>0</v>
      </c>
      <c r="FY442">
        <v>0</v>
      </c>
      <c r="FZ442">
        <v>0</v>
      </c>
      <c r="GA442">
        <v>0</v>
      </c>
      <c r="GB442">
        <v>0</v>
      </c>
      <c r="GC442">
        <v>0</v>
      </c>
      <c r="GD442">
        <v>0</v>
      </c>
      <c r="GE442">
        <v>0</v>
      </c>
      <c r="GF442">
        <v>0</v>
      </c>
      <c r="GG442">
        <v>0</v>
      </c>
      <c r="GH442">
        <v>0</v>
      </c>
      <c r="GI442">
        <v>0</v>
      </c>
      <c r="GJ442">
        <v>0</v>
      </c>
      <c r="GK442">
        <v>0</v>
      </c>
      <c r="GL442">
        <v>0</v>
      </c>
      <c r="GM442">
        <v>0</v>
      </c>
      <c r="GN442">
        <v>0</v>
      </c>
      <c r="GO442">
        <v>0</v>
      </c>
      <c r="GP442">
        <v>0</v>
      </c>
      <c r="GQ442">
        <v>0</v>
      </c>
      <c r="GR442">
        <v>0</v>
      </c>
      <c r="GS442">
        <v>0</v>
      </c>
      <c r="GT442">
        <v>0</v>
      </c>
      <c r="GU442">
        <v>0</v>
      </c>
      <c r="GV442">
        <v>0</v>
      </c>
      <c r="GW442">
        <v>0</v>
      </c>
      <c r="GX442">
        <v>0</v>
      </c>
      <c r="GY442">
        <v>0</v>
      </c>
      <c r="GZ442">
        <v>0</v>
      </c>
      <c r="HA442">
        <v>0</v>
      </c>
      <c r="HB442">
        <v>0</v>
      </c>
      <c r="HC442">
        <v>0</v>
      </c>
      <c r="HD442">
        <v>0</v>
      </c>
      <c r="HE442">
        <v>0</v>
      </c>
      <c r="HF442">
        <v>0</v>
      </c>
      <c r="HG442">
        <v>0</v>
      </c>
      <c r="HH442">
        <v>0</v>
      </c>
      <c r="HI442">
        <v>0</v>
      </c>
      <c r="HJ442">
        <v>0</v>
      </c>
      <c r="HK442">
        <v>0</v>
      </c>
      <c r="HL442">
        <v>6</v>
      </c>
      <c r="HM442">
        <v>2</v>
      </c>
      <c r="HN442">
        <v>0</v>
      </c>
      <c r="HO442">
        <v>0</v>
      </c>
      <c r="HP442">
        <v>0</v>
      </c>
      <c r="HQ442" s="139">
        <v>0</v>
      </c>
      <c r="HR442" s="140">
        <v>2</v>
      </c>
      <c r="HS442" s="140">
        <v>0</v>
      </c>
      <c r="HT442" s="140">
        <v>0</v>
      </c>
      <c r="HU442" s="140">
        <v>0</v>
      </c>
      <c r="HV442" s="139">
        <v>0</v>
      </c>
      <c r="HW442" s="140">
        <v>0</v>
      </c>
      <c r="HX442" s="140">
        <v>0</v>
      </c>
      <c r="HY442" s="140">
        <v>0</v>
      </c>
      <c r="HZ442" s="140">
        <v>0</v>
      </c>
      <c r="IA442" s="139">
        <v>0</v>
      </c>
      <c r="IB442" s="140">
        <v>0</v>
      </c>
      <c r="IC442" s="140">
        <v>0</v>
      </c>
      <c r="ID442" s="140">
        <v>0</v>
      </c>
      <c r="IE442" s="140">
        <v>0</v>
      </c>
      <c r="IF442" s="139">
        <v>6</v>
      </c>
      <c r="IG442" s="140">
        <v>4</v>
      </c>
      <c r="IH442" s="140">
        <v>0</v>
      </c>
      <c r="II442" s="140">
        <v>0</v>
      </c>
      <c r="IJ442" s="140">
        <v>0</v>
      </c>
      <c r="IK442" s="140">
        <v>0</v>
      </c>
      <c r="IL442" s="140">
        <v>0</v>
      </c>
      <c r="IM442" s="140">
        <v>0</v>
      </c>
      <c r="IN442" s="139">
        <v>0</v>
      </c>
      <c r="IO442" s="140">
        <v>0</v>
      </c>
      <c r="IP442" s="140">
        <v>0</v>
      </c>
      <c r="IQ442" s="140">
        <v>0</v>
      </c>
      <c r="IR442" s="141">
        <v>0</v>
      </c>
      <c r="IS442" s="139">
        <v>0</v>
      </c>
      <c r="IT442" s="141">
        <v>0</v>
      </c>
      <c r="IU442" s="141">
        <v>8</v>
      </c>
      <c r="IV442" s="141">
        <v>2</v>
      </c>
      <c r="IW442" s="180">
        <v>10</v>
      </c>
      <c r="IX442" s="182">
        <v>0</v>
      </c>
      <c r="IY442" s="182">
        <v>0</v>
      </c>
      <c r="IZ442" s="183">
        <v>0</v>
      </c>
      <c r="JA442" s="140">
        <v>0</v>
      </c>
      <c r="JB442" s="140">
        <v>0</v>
      </c>
      <c r="JC442" s="1" t="s">
        <v>427</v>
      </c>
      <c r="JD442" s="1" t="s">
        <v>427</v>
      </c>
      <c r="JE442" s="1" t="s">
        <v>427</v>
      </c>
      <c r="JF442" s="1" t="s">
        <v>427</v>
      </c>
      <c r="JG442" s="1">
        <v>0</v>
      </c>
      <c r="JH442" s="1">
        <v>0</v>
      </c>
      <c r="JI442" s="284"/>
      <c r="JM442" s="261"/>
      <c r="JN442" s="262"/>
      <c r="JO442" s="284"/>
      <c r="JP442" s="284"/>
    </row>
    <row r="443" spans="1:276" x14ac:dyDescent="0.25">
      <c r="A443" s="2">
        <f>IF(OR('Table 1'!$L$2="All Regions",'Table 1'!$L$2=" "), 1,IF('Table 1'!$L$2='DATA TEMPLATE 1617'!L443,1,0))</f>
        <v>1</v>
      </c>
      <c r="B443" s="2">
        <f>IF(OR('Table 1'!$L$3="All Disciplines",'Table 1'!$L$3=" "), 1,IF('Table 1'!$L$3='DATA TEMPLATE 1617'!M443,1,0))</f>
        <v>1</v>
      </c>
      <c r="C443" s="2">
        <f>IF(OR('Table 1'!$L$4="All Organisations",'Table 1'!$L$4=" "), 1,IF('Table 1'!$L$4='DATA TEMPLATE 1617'!N443,1,0))</f>
        <v>1</v>
      </c>
      <c r="D443" s="2">
        <f t="shared" si="17"/>
        <v>3</v>
      </c>
      <c r="E443" s="236">
        <f>IF('Table 2'!$L$2="All Diverse Led",$IZ443,IF('Table 2'!$L$2='DATA TEMPLATE 1617'!JG443,4,0))</f>
        <v>0</v>
      </c>
      <c r="F443" s="236">
        <f>IF('Table 2'!$L$2="All Diverse Led",$IZ443,IF('Table 2'!$L$2='DATA TEMPLATE 1617'!JH443,4,0))</f>
        <v>0</v>
      </c>
      <c r="G443" s="237">
        <f t="shared" si="18"/>
        <v>0</v>
      </c>
      <c r="H443" s="1" t="s">
        <v>471</v>
      </c>
      <c r="I443" s="1">
        <v>0</v>
      </c>
      <c r="J443" s="1" t="b">
        <v>0</v>
      </c>
      <c r="K443" s="284">
        <v>441</v>
      </c>
      <c r="L443" t="s">
        <v>449</v>
      </c>
      <c r="M443" t="s">
        <v>440</v>
      </c>
      <c r="N443" s="323" t="s">
        <v>459</v>
      </c>
      <c r="O443" s="76">
        <v>617251</v>
      </c>
      <c r="P443" s="76">
        <v>77037</v>
      </c>
      <c r="Q443" s="76">
        <v>3782</v>
      </c>
      <c r="R443" s="76">
        <v>0</v>
      </c>
      <c r="S443" s="76">
        <v>16704</v>
      </c>
      <c r="T443" s="76">
        <v>714774</v>
      </c>
      <c r="U443">
        <v>101831</v>
      </c>
      <c r="V443">
        <v>12463</v>
      </c>
      <c r="W443">
        <v>11500</v>
      </c>
      <c r="X443">
        <v>463103</v>
      </c>
      <c r="Y443">
        <v>0</v>
      </c>
      <c r="AB443">
        <v>89319</v>
      </c>
      <c r="AC443">
        <v>0</v>
      </c>
      <c r="AD443">
        <v>678216</v>
      </c>
      <c r="AE443" s="1">
        <v>0</v>
      </c>
      <c r="AF443" s="1">
        <v>0</v>
      </c>
      <c r="AG443" s="1">
        <v>0</v>
      </c>
      <c r="AH443" s="1">
        <v>0</v>
      </c>
      <c r="AI443" s="1">
        <v>0</v>
      </c>
      <c r="AJ443" s="1">
        <v>0</v>
      </c>
      <c r="AK443" s="1">
        <v>0</v>
      </c>
      <c r="AL443" s="1">
        <v>0</v>
      </c>
      <c r="AM443" s="1">
        <v>0</v>
      </c>
      <c r="AN443" s="1">
        <v>0</v>
      </c>
      <c r="AO443" s="1">
        <v>0</v>
      </c>
      <c r="AP443" s="1">
        <v>0</v>
      </c>
      <c r="AQ443" s="1">
        <v>0</v>
      </c>
      <c r="AR443" s="1">
        <v>0</v>
      </c>
      <c r="AS443" s="1">
        <v>0</v>
      </c>
      <c r="AT443" s="1">
        <v>0</v>
      </c>
      <c r="AU443" s="1">
        <v>0</v>
      </c>
      <c r="AV443" s="1">
        <v>0</v>
      </c>
      <c r="AW443" s="1">
        <v>0</v>
      </c>
      <c r="AX443" s="1">
        <v>0</v>
      </c>
      <c r="AY443" s="1">
        <v>0</v>
      </c>
      <c r="AZ443" s="1">
        <v>0</v>
      </c>
      <c r="BA443" s="1">
        <v>0</v>
      </c>
      <c r="BB443" s="1">
        <v>0</v>
      </c>
      <c r="BC443" s="3">
        <v>0</v>
      </c>
      <c r="BD443" s="3">
        <v>0</v>
      </c>
      <c r="BE443" s="3">
        <v>0</v>
      </c>
      <c r="BF443" s="3">
        <v>0</v>
      </c>
      <c r="BG443" s="241">
        <v>0</v>
      </c>
      <c r="BH443" s="242">
        <v>0</v>
      </c>
      <c r="BI443" s="242">
        <v>0</v>
      </c>
      <c r="BJ443" s="243">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s="244">
        <v>0</v>
      </c>
      <c r="CJ443" s="244">
        <v>0</v>
      </c>
      <c r="CK443" s="244">
        <v>0</v>
      </c>
      <c r="CL443" s="244">
        <v>0</v>
      </c>
      <c r="CM443" s="241">
        <v>0</v>
      </c>
      <c r="CN443" s="242">
        <v>0</v>
      </c>
      <c r="CO443" s="242">
        <v>0</v>
      </c>
      <c r="CP443" s="243">
        <v>0</v>
      </c>
      <c r="CQ443" s="1">
        <v>0</v>
      </c>
      <c r="CR443" s="1">
        <v>0</v>
      </c>
      <c r="CS443" s="1">
        <v>0</v>
      </c>
      <c r="CT443" s="1">
        <v>0</v>
      </c>
      <c r="CU443" s="1">
        <v>0</v>
      </c>
      <c r="CV443" s="1">
        <v>0</v>
      </c>
      <c r="CW443" s="1">
        <v>0</v>
      </c>
      <c r="CX443" s="1">
        <v>0</v>
      </c>
      <c r="CY443" s="1">
        <v>0</v>
      </c>
      <c r="CZ443" s="1">
        <v>0</v>
      </c>
      <c r="DA443" s="1">
        <v>0</v>
      </c>
      <c r="DB443" s="1">
        <v>0</v>
      </c>
      <c r="DC443" s="1">
        <v>0</v>
      </c>
      <c r="DD443" s="1">
        <v>0</v>
      </c>
      <c r="DE443" s="1">
        <v>0</v>
      </c>
      <c r="DF443" s="1">
        <v>0</v>
      </c>
      <c r="DG443" s="1">
        <v>0</v>
      </c>
      <c r="DH443" s="1">
        <v>0</v>
      </c>
      <c r="DI443" s="1">
        <v>0</v>
      </c>
      <c r="DJ443" s="1">
        <v>0</v>
      </c>
      <c r="DK443" s="1">
        <v>0</v>
      </c>
      <c r="DL443" s="1">
        <v>0</v>
      </c>
      <c r="DM443" s="1">
        <v>0</v>
      </c>
      <c r="DN443" s="1">
        <v>0</v>
      </c>
      <c r="DO443" s="244">
        <v>0</v>
      </c>
      <c r="DP443" s="244">
        <v>0</v>
      </c>
      <c r="DQ443" s="244">
        <v>0</v>
      </c>
      <c r="DR443" s="244">
        <v>0</v>
      </c>
      <c r="DS443" s="241">
        <v>0</v>
      </c>
      <c r="DT443" s="242">
        <v>0</v>
      </c>
      <c r="DU443" s="242">
        <v>0</v>
      </c>
      <c r="DV443" s="243">
        <v>0</v>
      </c>
      <c r="DW443">
        <v>0</v>
      </c>
      <c r="DX443">
        <v>0</v>
      </c>
      <c r="DY443">
        <v>0</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v>0</v>
      </c>
      <c r="EU443" s="244">
        <v>0</v>
      </c>
      <c r="EV443" s="244">
        <v>0</v>
      </c>
      <c r="EW443" s="244">
        <v>0</v>
      </c>
      <c r="EX443" s="244">
        <v>0</v>
      </c>
      <c r="EY443" s="241">
        <v>0</v>
      </c>
      <c r="EZ443" s="242">
        <v>0</v>
      </c>
      <c r="FA443" s="242">
        <v>0</v>
      </c>
      <c r="FB443" s="243">
        <v>0</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0</v>
      </c>
      <c r="GF443">
        <v>0</v>
      </c>
      <c r="GG443">
        <v>0</v>
      </c>
      <c r="GH443">
        <v>0</v>
      </c>
      <c r="GI443">
        <v>0</v>
      </c>
      <c r="GJ443">
        <v>0</v>
      </c>
      <c r="GK443">
        <v>0</v>
      </c>
      <c r="GL443">
        <v>0</v>
      </c>
      <c r="GM443">
        <v>0</v>
      </c>
      <c r="GN443">
        <v>0</v>
      </c>
      <c r="GO443">
        <v>0</v>
      </c>
      <c r="GP443">
        <v>0</v>
      </c>
      <c r="GQ443">
        <v>0</v>
      </c>
      <c r="GR443">
        <v>0</v>
      </c>
      <c r="GS443">
        <v>0</v>
      </c>
      <c r="GT443">
        <v>0</v>
      </c>
      <c r="GU443">
        <v>0</v>
      </c>
      <c r="GV443">
        <v>0</v>
      </c>
      <c r="GW443">
        <v>0</v>
      </c>
      <c r="GX443">
        <v>0</v>
      </c>
      <c r="GY443">
        <v>0</v>
      </c>
      <c r="GZ443">
        <v>0</v>
      </c>
      <c r="HA443">
        <v>0</v>
      </c>
      <c r="HB443">
        <v>0</v>
      </c>
      <c r="HC443">
        <v>0</v>
      </c>
      <c r="HD443">
        <v>0</v>
      </c>
      <c r="HE443">
        <v>0</v>
      </c>
      <c r="HF443">
        <v>0</v>
      </c>
      <c r="HG443">
        <v>0</v>
      </c>
      <c r="HH443">
        <v>0</v>
      </c>
      <c r="HI443">
        <v>0</v>
      </c>
      <c r="HJ443">
        <v>0</v>
      </c>
      <c r="HK443">
        <v>0</v>
      </c>
      <c r="HL443">
        <v>4</v>
      </c>
      <c r="HM443">
        <v>2</v>
      </c>
      <c r="HN443">
        <v>0</v>
      </c>
      <c r="HO443">
        <v>0</v>
      </c>
      <c r="HP443">
        <v>0</v>
      </c>
      <c r="HQ443" s="139">
        <v>4</v>
      </c>
      <c r="HR443" s="140">
        <v>0</v>
      </c>
      <c r="HS443" s="140">
        <v>0</v>
      </c>
      <c r="HT443" s="140">
        <v>0</v>
      </c>
      <c r="HU443" s="140">
        <v>0</v>
      </c>
      <c r="HV443" s="139">
        <v>0</v>
      </c>
      <c r="HW443" s="140">
        <v>0</v>
      </c>
      <c r="HX443" s="140">
        <v>0</v>
      </c>
      <c r="HY443" s="140">
        <v>0</v>
      </c>
      <c r="HZ443" s="140">
        <v>0</v>
      </c>
      <c r="IA443" s="139">
        <v>0</v>
      </c>
      <c r="IB443" s="140">
        <v>0</v>
      </c>
      <c r="IC443" s="140">
        <v>0</v>
      </c>
      <c r="ID443" s="140">
        <v>0</v>
      </c>
      <c r="IE443" s="140">
        <v>0</v>
      </c>
      <c r="IF443" s="139">
        <v>8</v>
      </c>
      <c r="IG443" s="140">
        <v>2</v>
      </c>
      <c r="IH443" s="140">
        <v>0</v>
      </c>
      <c r="II443" s="140">
        <v>0</v>
      </c>
      <c r="IJ443" s="140">
        <v>0</v>
      </c>
      <c r="IK443" s="140">
        <v>0</v>
      </c>
      <c r="IL443" s="140">
        <v>0</v>
      </c>
      <c r="IM443" s="140">
        <v>0</v>
      </c>
      <c r="IN443" s="139">
        <v>0</v>
      </c>
      <c r="IO443" s="140">
        <v>0</v>
      </c>
      <c r="IP443" s="140">
        <v>0</v>
      </c>
      <c r="IQ443" s="140">
        <v>0</v>
      </c>
      <c r="IR443" s="141">
        <v>0</v>
      </c>
      <c r="IS443" s="139">
        <v>0</v>
      </c>
      <c r="IT443" s="141">
        <v>0</v>
      </c>
      <c r="IU443" s="141">
        <v>6</v>
      </c>
      <c r="IV443" s="141">
        <v>4</v>
      </c>
      <c r="IW443" s="180">
        <v>10</v>
      </c>
      <c r="IX443" s="182">
        <v>0</v>
      </c>
      <c r="IY443" s="182">
        <v>0</v>
      </c>
      <c r="IZ443" s="183">
        <v>0</v>
      </c>
      <c r="JA443" s="140">
        <v>0</v>
      </c>
      <c r="JB443" s="140">
        <v>0</v>
      </c>
      <c r="JC443" s="1" t="s">
        <v>427</v>
      </c>
      <c r="JD443" s="1" t="s">
        <v>427</v>
      </c>
      <c r="JE443" s="1" t="s">
        <v>427</v>
      </c>
      <c r="JF443" s="1" t="s">
        <v>426</v>
      </c>
      <c r="JG443" s="1">
        <v>0</v>
      </c>
      <c r="JH443" s="1">
        <v>0</v>
      </c>
      <c r="JI443" s="284"/>
      <c r="JM443" s="261"/>
      <c r="JN443" s="262"/>
      <c r="JO443" s="284"/>
      <c r="JP443" s="284"/>
    </row>
    <row r="444" spans="1:276" x14ac:dyDescent="0.25">
      <c r="A444" s="2">
        <f>IF(OR('Table 1'!$L$2="All Regions",'Table 1'!$L$2=" "), 1,IF('Table 1'!$L$2='DATA TEMPLATE 1617'!L444,1,0))</f>
        <v>1</v>
      </c>
      <c r="B444" s="2">
        <f>IF(OR('Table 1'!$L$3="All Disciplines",'Table 1'!$L$3=" "), 1,IF('Table 1'!$L$3='DATA TEMPLATE 1617'!M444,1,0))</f>
        <v>1</v>
      </c>
      <c r="C444" s="2">
        <f>IF(OR('Table 1'!$L$4="All Organisations",'Table 1'!$L$4=" "), 1,IF('Table 1'!$L$4='DATA TEMPLATE 1617'!N444,1,0))</f>
        <v>1</v>
      </c>
      <c r="D444" s="2">
        <f t="shared" si="17"/>
        <v>3</v>
      </c>
      <c r="E444" s="236">
        <f>IF('Table 2'!$L$2="All Diverse Led",$IZ444,IF('Table 2'!$L$2='DATA TEMPLATE 1617'!JG444,4,0))</f>
        <v>0</v>
      </c>
      <c r="F444" s="236">
        <f>IF('Table 2'!$L$2="All Diverse Led",$IZ444,IF('Table 2'!$L$2='DATA TEMPLATE 1617'!JH444,4,0))</f>
        <v>0</v>
      </c>
      <c r="G444" s="237">
        <f t="shared" si="18"/>
        <v>0</v>
      </c>
      <c r="H444" s="1" t="s">
        <v>471</v>
      </c>
      <c r="I444" s="1">
        <v>0</v>
      </c>
      <c r="J444" s="1" t="b">
        <v>0</v>
      </c>
      <c r="K444" s="284">
        <v>442</v>
      </c>
      <c r="L444" t="s">
        <v>449</v>
      </c>
      <c r="M444" t="s">
        <v>440</v>
      </c>
      <c r="N444" s="323" t="s">
        <v>459</v>
      </c>
      <c r="O444" s="76">
        <v>167092</v>
      </c>
      <c r="P444" s="76">
        <v>222800</v>
      </c>
      <c r="Q444" s="76">
        <v>75995</v>
      </c>
      <c r="R444" s="76">
        <v>66500</v>
      </c>
      <c r="S444" s="76">
        <v>60228</v>
      </c>
      <c r="T444" s="76">
        <v>592615</v>
      </c>
      <c r="U444">
        <v>328945</v>
      </c>
      <c r="V444">
        <v>35248</v>
      </c>
      <c r="W444">
        <v>72108</v>
      </c>
      <c r="X444">
        <v>14130</v>
      </c>
      <c r="Y444">
        <v>10000</v>
      </c>
      <c r="AB444">
        <v>77803</v>
      </c>
      <c r="AC444">
        <v>67330</v>
      </c>
      <c r="AD444">
        <v>605564</v>
      </c>
      <c r="AE444" s="1">
        <v>35</v>
      </c>
      <c r="AF444" s="1">
        <v>29</v>
      </c>
      <c r="AG444" s="1">
        <v>1681</v>
      </c>
      <c r="AH444" s="1">
        <v>625</v>
      </c>
      <c r="AI444" s="1">
        <v>0</v>
      </c>
      <c r="AJ444" s="1">
        <v>0</v>
      </c>
      <c r="AK444" s="1">
        <v>0</v>
      </c>
      <c r="AL444" s="1">
        <v>0</v>
      </c>
      <c r="AM444" s="1">
        <v>2</v>
      </c>
      <c r="AN444" s="1">
        <v>2</v>
      </c>
      <c r="AO444" s="1">
        <v>267</v>
      </c>
      <c r="AP444" s="1">
        <v>0</v>
      </c>
      <c r="AQ444" s="1">
        <v>2</v>
      </c>
      <c r="AR444" s="1">
        <v>1</v>
      </c>
      <c r="AS444" s="1">
        <v>0</v>
      </c>
      <c r="AT444" s="1">
        <v>400</v>
      </c>
      <c r="AU444" s="1">
        <v>0</v>
      </c>
      <c r="AV444" s="1">
        <v>0</v>
      </c>
      <c r="AW444" s="1">
        <v>0</v>
      </c>
      <c r="AX444" s="1">
        <v>0</v>
      </c>
      <c r="AY444" s="1">
        <v>0</v>
      </c>
      <c r="AZ444" s="1">
        <v>0</v>
      </c>
      <c r="BA444" s="1">
        <v>0</v>
      </c>
      <c r="BB444" s="1">
        <v>0</v>
      </c>
      <c r="BC444" s="3">
        <v>2</v>
      </c>
      <c r="BD444" s="3">
        <v>2</v>
      </c>
      <c r="BE444" s="3">
        <v>267</v>
      </c>
      <c r="BF444" s="3">
        <v>0</v>
      </c>
      <c r="BG444" s="241">
        <v>2</v>
      </c>
      <c r="BH444" s="242">
        <v>1</v>
      </c>
      <c r="BI444" s="242">
        <v>0</v>
      </c>
      <c r="BJ444" s="243">
        <v>400</v>
      </c>
      <c r="BK444">
        <v>1</v>
      </c>
      <c r="BL444">
        <v>6</v>
      </c>
      <c r="BM444">
        <v>0</v>
      </c>
      <c r="BN444">
        <v>899</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s="244">
        <v>0</v>
      </c>
      <c r="CJ444" s="244">
        <v>0</v>
      </c>
      <c r="CK444" s="244">
        <v>0</v>
      </c>
      <c r="CL444" s="244">
        <v>0</v>
      </c>
      <c r="CM444" s="241">
        <v>0</v>
      </c>
      <c r="CN444" s="242">
        <v>0</v>
      </c>
      <c r="CO444" s="242">
        <v>0</v>
      </c>
      <c r="CP444" s="243">
        <v>0</v>
      </c>
      <c r="CQ444" s="1">
        <v>0</v>
      </c>
      <c r="CR444" s="1">
        <v>0</v>
      </c>
      <c r="CS444" s="1">
        <v>0</v>
      </c>
      <c r="CT444" s="1">
        <v>0</v>
      </c>
      <c r="CU444" s="1">
        <v>0</v>
      </c>
      <c r="CV444" s="1">
        <v>0</v>
      </c>
      <c r="CW444" s="1">
        <v>0</v>
      </c>
      <c r="CX444" s="1">
        <v>0</v>
      </c>
      <c r="CY444" s="1">
        <v>0</v>
      </c>
      <c r="CZ444" s="1">
        <v>0</v>
      </c>
      <c r="DA444" s="1">
        <v>0</v>
      </c>
      <c r="DB444" s="1">
        <v>0</v>
      </c>
      <c r="DC444" s="1">
        <v>0</v>
      </c>
      <c r="DD444" s="1">
        <v>0</v>
      </c>
      <c r="DE444" s="1">
        <v>0</v>
      </c>
      <c r="DF444" s="1">
        <v>0</v>
      </c>
      <c r="DG444" s="1">
        <v>0</v>
      </c>
      <c r="DH444" s="1">
        <v>0</v>
      </c>
      <c r="DI444" s="1">
        <v>0</v>
      </c>
      <c r="DJ444" s="1">
        <v>0</v>
      </c>
      <c r="DK444" s="1">
        <v>0</v>
      </c>
      <c r="DL444" s="1">
        <v>0</v>
      </c>
      <c r="DM444" s="1">
        <v>0</v>
      </c>
      <c r="DN444" s="1">
        <v>0</v>
      </c>
      <c r="DO444" s="244">
        <v>0</v>
      </c>
      <c r="DP444" s="244">
        <v>0</v>
      </c>
      <c r="DQ444" s="244">
        <v>0</v>
      </c>
      <c r="DR444" s="244">
        <v>0</v>
      </c>
      <c r="DS444" s="241">
        <v>0</v>
      </c>
      <c r="DT444" s="242">
        <v>0</v>
      </c>
      <c r="DU444" s="242">
        <v>0</v>
      </c>
      <c r="DV444" s="243">
        <v>0</v>
      </c>
      <c r="DW444">
        <v>0</v>
      </c>
      <c r="DX444">
        <v>0</v>
      </c>
      <c r="DY444">
        <v>0</v>
      </c>
      <c r="DZ444">
        <v>0</v>
      </c>
      <c r="EA444">
        <v>0</v>
      </c>
      <c r="EB444">
        <v>0</v>
      </c>
      <c r="EC444">
        <v>0</v>
      </c>
      <c r="ED444">
        <v>0</v>
      </c>
      <c r="EE444">
        <v>1</v>
      </c>
      <c r="EF444">
        <v>3</v>
      </c>
      <c r="EG444">
        <v>1172</v>
      </c>
      <c r="EH444">
        <v>0</v>
      </c>
      <c r="EI444">
        <v>0</v>
      </c>
      <c r="EJ444">
        <v>0</v>
      </c>
      <c r="EK444">
        <v>0</v>
      </c>
      <c r="EL444">
        <v>0</v>
      </c>
      <c r="EM444">
        <v>0</v>
      </c>
      <c r="EN444">
        <v>0</v>
      </c>
      <c r="EO444">
        <v>0</v>
      </c>
      <c r="EP444">
        <v>0</v>
      </c>
      <c r="EQ444">
        <v>0</v>
      </c>
      <c r="ER444">
        <v>0</v>
      </c>
      <c r="ES444">
        <v>0</v>
      </c>
      <c r="ET444">
        <v>0</v>
      </c>
      <c r="EU444" s="244">
        <v>1</v>
      </c>
      <c r="EV444" s="244">
        <v>3</v>
      </c>
      <c r="EW444" s="244">
        <v>1172</v>
      </c>
      <c r="EX444" s="244">
        <v>0</v>
      </c>
      <c r="EY444" s="241">
        <v>0</v>
      </c>
      <c r="EZ444" s="242">
        <v>0</v>
      </c>
      <c r="FA444" s="242">
        <v>0</v>
      </c>
      <c r="FB444" s="243">
        <v>0</v>
      </c>
      <c r="FC444">
        <v>0</v>
      </c>
      <c r="FD444">
        <v>0</v>
      </c>
      <c r="FE444">
        <v>0</v>
      </c>
      <c r="FF444">
        <v>0</v>
      </c>
      <c r="FG444">
        <v>0</v>
      </c>
      <c r="FH444">
        <v>0</v>
      </c>
      <c r="FI444">
        <v>0</v>
      </c>
      <c r="FJ444">
        <v>0</v>
      </c>
      <c r="FK444">
        <v>0</v>
      </c>
      <c r="FL444">
        <v>0</v>
      </c>
      <c r="FM444">
        <v>0</v>
      </c>
      <c r="FN444">
        <v>0</v>
      </c>
      <c r="FO444">
        <v>0</v>
      </c>
      <c r="FP444">
        <v>0</v>
      </c>
      <c r="FQ444">
        <v>0</v>
      </c>
      <c r="FR444">
        <v>0</v>
      </c>
      <c r="FS444">
        <v>0</v>
      </c>
      <c r="FT444">
        <v>0</v>
      </c>
      <c r="FU444">
        <v>0</v>
      </c>
      <c r="FV444">
        <v>0</v>
      </c>
      <c r="FW444">
        <v>0</v>
      </c>
      <c r="FX444">
        <v>0</v>
      </c>
      <c r="FY444">
        <v>0</v>
      </c>
      <c r="FZ444">
        <v>0</v>
      </c>
      <c r="GA444">
        <v>0</v>
      </c>
      <c r="GB444">
        <v>0</v>
      </c>
      <c r="GC444">
        <v>0</v>
      </c>
      <c r="GD444">
        <v>0</v>
      </c>
      <c r="GE444">
        <v>0</v>
      </c>
      <c r="GF444">
        <v>0</v>
      </c>
      <c r="GG444">
        <v>0</v>
      </c>
      <c r="GH444">
        <v>0</v>
      </c>
      <c r="GI444">
        <v>0</v>
      </c>
      <c r="GJ444">
        <v>0</v>
      </c>
      <c r="GK444">
        <v>0</v>
      </c>
      <c r="GL444">
        <v>0</v>
      </c>
      <c r="GM444">
        <v>0</v>
      </c>
      <c r="GN444">
        <v>0</v>
      </c>
      <c r="GO444">
        <v>0</v>
      </c>
      <c r="GP444">
        <v>0</v>
      </c>
      <c r="GQ444">
        <v>0</v>
      </c>
      <c r="GR444">
        <v>0</v>
      </c>
      <c r="GS444">
        <v>0</v>
      </c>
      <c r="GT444">
        <v>0</v>
      </c>
      <c r="GU444">
        <v>0</v>
      </c>
      <c r="GV444">
        <v>0</v>
      </c>
      <c r="GW444">
        <v>0</v>
      </c>
      <c r="GX444">
        <v>0</v>
      </c>
      <c r="GY444">
        <v>0</v>
      </c>
      <c r="GZ444">
        <v>0</v>
      </c>
      <c r="HA444">
        <v>0</v>
      </c>
      <c r="HB444">
        <v>0</v>
      </c>
      <c r="HC444">
        <v>0</v>
      </c>
      <c r="HD444">
        <v>0</v>
      </c>
      <c r="HE444">
        <v>0</v>
      </c>
      <c r="HF444">
        <v>0</v>
      </c>
      <c r="HG444">
        <v>12</v>
      </c>
      <c r="HH444">
        <v>0</v>
      </c>
      <c r="HI444">
        <v>0</v>
      </c>
      <c r="HJ444">
        <v>0</v>
      </c>
      <c r="HK444">
        <v>0</v>
      </c>
      <c r="HL444">
        <v>5</v>
      </c>
      <c r="HM444">
        <v>3</v>
      </c>
      <c r="HN444">
        <v>0</v>
      </c>
      <c r="HO444">
        <v>0</v>
      </c>
      <c r="HP444">
        <v>0</v>
      </c>
      <c r="HQ444" s="139">
        <v>1</v>
      </c>
      <c r="HR444" s="140">
        <v>0</v>
      </c>
      <c r="HS444" s="140">
        <v>0</v>
      </c>
      <c r="HT444" s="140">
        <v>0</v>
      </c>
      <c r="HU444" s="140">
        <v>0</v>
      </c>
      <c r="HV444" s="139">
        <v>0</v>
      </c>
      <c r="HW444" s="140">
        <v>0</v>
      </c>
      <c r="HX444" s="140">
        <v>0</v>
      </c>
      <c r="HY444" s="140">
        <v>0</v>
      </c>
      <c r="HZ444" s="140">
        <v>0</v>
      </c>
      <c r="IA444" s="139">
        <v>0</v>
      </c>
      <c r="IB444" s="140">
        <v>0</v>
      </c>
      <c r="IC444" s="140">
        <v>0</v>
      </c>
      <c r="ID444" s="140">
        <v>0</v>
      </c>
      <c r="IE444" s="140">
        <v>0</v>
      </c>
      <c r="IF444" s="139">
        <v>6</v>
      </c>
      <c r="IG444" s="140">
        <v>3</v>
      </c>
      <c r="IH444" s="140">
        <v>0</v>
      </c>
      <c r="II444" s="140">
        <v>0</v>
      </c>
      <c r="IJ444" s="140">
        <v>0</v>
      </c>
      <c r="IK444" s="140">
        <v>0</v>
      </c>
      <c r="IL444" s="140">
        <v>0</v>
      </c>
      <c r="IM444" s="140">
        <v>0</v>
      </c>
      <c r="IN444" s="139">
        <v>0</v>
      </c>
      <c r="IO444" s="140">
        <v>0</v>
      </c>
      <c r="IP444" s="140">
        <v>0</v>
      </c>
      <c r="IQ444" s="140">
        <v>0</v>
      </c>
      <c r="IR444" s="141">
        <v>0</v>
      </c>
      <c r="IS444" s="139">
        <v>0</v>
      </c>
      <c r="IT444" s="141">
        <v>1</v>
      </c>
      <c r="IU444" s="141">
        <v>8</v>
      </c>
      <c r="IV444" s="141">
        <v>1</v>
      </c>
      <c r="IW444" s="180">
        <v>9</v>
      </c>
      <c r="IX444" s="182">
        <v>0.1111111111111111</v>
      </c>
      <c r="IY444" s="182">
        <v>0</v>
      </c>
      <c r="IZ444" s="183">
        <v>0</v>
      </c>
      <c r="JA444" s="140">
        <v>0</v>
      </c>
      <c r="JB444" s="140">
        <v>0</v>
      </c>
      <c r="JC444" s="1" t="s">
        <v>427</v>
      </c>
      <c r="JD444" s="1" t="s">
        <v>426</v>
      </c>
      <c r="JE444" s="1" t="s">
        <v>427</v>
      </c>
      <c r="JF444" s="1" t="s">
        <v>427</v>
      </c>
      <c r="JG444" s="1">
        <v>0</v>
      </c>
      <c r="JH444" s="1">
        <v>0</v>
      </c>
      <c r="JI444" s="284"/>
      <c r="JM444" s="261"/>
      <c r="JN444" s="262"/>
      <c r="JO444" s="284"/>
      <c r="JP444" s="284"/>
    </row>
    <row r="445" spans="1:276" x14ac:dyDescent="0.25">
      <c r="A445" s="2">
        <f>IF(OR('Table 1'!$L$2="All Regions",'Table 1'!$L$2=" "), 1,IF('Table 1'!$L$2='DATA TEMPLATE 1617'!L445,1,0))</f>
        <v>1</v>
      </c>
      <c r="B445" s="2">
        <f>IF(OR('Table 1'!$L$3="All Disciplines",'Table 1'!$L$3=" "), 1,IF('Table 1'!$L$3='DATA TEMPLATE 1617'!M445,1,0))</f>
        <v>1</v>
      </c>
      <c r="C445" s="2">
        <f>IF(OR('Table 1'!$L$4="All Organisations",'Table 1'!$L$4=" "), 1,IF('Table 1'!$L$4='DATA TEMPLATE 1617'!N445,1,0))</f>
        <v>1</v>
      </c>
      <c r="D445" s="2">
        <f t="shared" si="17"/>
        <v>3</v>
      </c>
      <c r="E445" s="236">
        <f>IF('Table 2'!$L$2="All Diverse Led",$IZ445,IF('Table 2'!$L$2='DATA TEMPLATE 1617'!JG445,4,0))</f>
        <v>0</v>
      </c>
      <c r="F445" s="236">
        <f>IF('Table 2'!$L$2="All Diverse Led",$IZ445,IF('Table 2'!$L$2='DATA TEMPLATE 1617'!JH445,4,0))</f>
        <v>0</v>
      </c>
      <c r="G445" s="237">
        <f t="shared" si="18"/>
        <v>0</v>
      </c>
      <c r="H445" s="1" t="s">
        <v>471</v>
      </c>
      <c r="I445" s="1">
        <v>0</v>
      </c>
      <c r="J445" s="1" t="b">
        <v>0</v>
      </c>
      <c r="K445" s="284">
        <v>443</v>
      </c>
      <c r="L445" t="s">
        <v>449</v>
      </c>
      <c r="M445" t="s">
        <v>440</v>
      </c>
      <c r="N445" s="323" t="s">
        <v>458</v>
      </c>
      <c r="O445" s="76">
        <v>40446</v>
      </c>
      <c r="P445" s="76">
        <v>46605</v>
      </c>
      <c r="Q445" s="76">
        <v>42633</v>
      </c>
      <c r="R445" s="76">
        <v>9795</v>
      </c>
      <c r="S445" s="76">
        <v>77742</v>
      </c>
      <c r="T445" s="76">
        <v>217221</v>
      </c>
      <c r="U445">
        <v>106534</v>
      </c>
      <c r="V445">
        <v>5212</v>
      </c>
      <c r="W445">
        <v>54995</v>
      </c>
      <c r="X445">
        <v>14400</v>
      </c>
      <c r="Y445">
        <v>2800</v>
      </c>
      <c r="AB445">
        <v>33932</v>
      </c>
      <c r="AC445">
        <v>0</v>
      </c>
      <c r="AD445">
        <v>217873</v>
      </c>
      <c r="AE445" s="1">
        <v>34</v>
      </c>
      <c r="AF445" s="1">
        <v>34</v>
      </c>
      <c r="AG445" s="1">
        <v>3238</v>
      </c>
      <c r="AH445" s="1">
        <v>0</v>
      </c>
      <c r="AI445" s="1">
        <v>0</v>
      </c>
      <c r="AJ445" s="1">
        <v>0</v>
      </c>
      <c r="AK445" s="1">
        <v>0</v>
      </c>
      <c r="AL445" s="1">
        <v>0</v>
      </c>
      <c r="AM445" s="1">
        <v>1</v>
      </c>
      <c r="AN445" s="1">
        <v>1</v>
      </c>
      <c r="AO445" s="1">
        <v>0</v>
      </c>
      <c r="AP445" s="1">
        <v>60</v>
      </c>
      <c r="AQ445" s="1">
        <v>5</v>
      </c>
      <c r="AR445" s="1">
        <v>5</v>
      </c>
      <c r="AS445" s="1">
        <v>400</v>
      </c>
      <c r="AT445" s="1">
        <v>0</v>
      </c>
      <c r="AU445" s="1">
        <v>0</v>
      </c>
      <c r="AV445" s="1">
        <v>0</v>
      </c>
      <c r="AW445" s="1">
        <v>0</v>
      </c>
      <c r="AX445" s="1">
        <v>0</v>
      </c>
      <c r="AY445" s="1">
        <v>0</v>
      </c>
      <c r="AZ445" s="1">
        <v>0</v>
      </c>
      <c r="BA445" s="1">
        <v>0</v>
      </c>
      <c r="BB445" s="1">
        <v>0</v>
      </c>
      <c r="BC445" s="3">
        <v>1</v>
      </c>
      <c r="BD445" s="3">
        <v>1</v>
      </c>
      <c r="BE445" s="3">
        <v>0</v>
      </c>
      <c r="BF445" s="3">
        <v>60</v>
      </c>
      <c r="BG445" s="241">
        <v>5</v>
      </c>
      <c r="BH445" s="242">
        <v>5</v>
      </c>
      <c r="BI445" s="242">
        <v>400</v>
      </c>
      <c r="BJ445" s="243">
        <v>0</v>
      </c>
      <c r="BK445">
        <v>5</v>
      </c>
      <c r="BL445">
        <v>250</v>
      </c>
      <c r="BM445">
        <v>0</v>
      </c>
      <c r="BN445">
        <v>1500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s="244">
        <v>0</v>
      </c>
      <c r="CJ445" s="244">
        <v>0</v>
      </c>
      <c r="CK445" s="244">
        <v>0</v>
      </c>
      <c r="CL445" s="244">
        <v>0</v>
      </c>
      <c r="CM445" s="241">
        <v>0</v>
      </c>
      <c r="CN445" s="242">
        <v>0</v>
      </c>
      <c r="CO445" s="242">
        <v>0</v>
      </c>
      <c r="CP445" s="243">
        <v>0</v>
      </c>
      <c r="CQ445" s="1">
        <v>23</v>
      </c>
      <c r="CR445" s="1">
        <v>23</v>
      </c>
      <c r="CS445" s="1">
        <v>0</v>
      </c>
      <c r="CT445" s="1">
        <v>920</v>
      </c>
      <c r="CU445" s="1">
        <v>0</v>
      </c>
      <c r="CV445" s="1">
        <v>0</v>
      </c>
      <c r="CW445" s="1">
        <v>0</v>
      </c>
      <c r="CX445" s="1">
        <v>0</v>
      </c>
      <c r="CY445" s="1">
        <v>0</v>
      </c>
      <c r="CZ445" s="1">
        <v>0</v>
      </c>
      <c r="DA445" s="1">
        <v>0</v>
      </c>
      <c r="DB445" s="1">
        <v>0</v>
      </c>
      <c r="DC445" s="1">
        <v>8</v>
      </c>
      <c r="DD445" s="1">
        <v>8</v>
      </c>
      <c r="DE445" s="1">
        <v>0</v>
      </c>
      <c r="DF445" s="1">
        <v>320</v>
      </c>
      <c r="DG445" s="1">
        <v>0</v>
      </c>
      <c r="DH445" s="1">
        <v>0</v>
      </c>
      <c r="DI445" s="1">
        <v>0</v>
      </c>
      <c r="DJ445" s="1">
        <v>0</v>
      </c>
      <c r="DK445" s="1">
        <v>0</v>
      </c>
      <c r="DL445" s="1">
        <v>0</v>
      </c>
      <c r="DM445" s="1">
        <v>0</v>
      </c>
      <c r="DN445" s="1">
        <v>0</v>
      </c>
      <c r="DO445" s="244">
        <v>0</v>
      </c>
      <c r="DP445" s="244">
        <v>0</v>
      </c>
      <c r="DQ445" s="244">
        <v>0</v>
      </c>
      <c r="DR445" s="244">
        <v>0</v>
      </c>
      <c r="DS445" s="241">
        <v>8</v>
      </c>
      <c r="DT445" s="242">
        <v>8</v>
      </c>
      <c r="DU445" s="242">
        <v>0</v>
      </c>
      <c r="DV445" s="243">
        <v>320</v>
      </c>
      <c r="DW445">
        <v>4</v>
      </c>
      <c r="DX445">
        <v>9</v>
      </c>
      <c r="DY445">
        <v>0</v>
      </c>
      <c r="DZ445">
        <v>4800</v>
      </c>
      <c r="EA445">
        <v>0</v>
      </c>
      <c r="EB445">
        <v>0</v>
      </c>
      <c r="EC445">
        <v>0</v>
      </c>
      <c r="ED445">
        <v>0</v>
      </c>
      <c r="EE445">
        <v>0</v>
      </c>
      <c r="EF445">
        <v>0</v>
      </c>
      <c r="EG445">
        <v>0</v>
      </c>
      <c r="EH445">
        <v>0</v>
      </c>
      <c r="EI445">
        <v>1</v>
      </c>
      <c r="EJ445">
        <v>1</v>
      </c>
      <c r="EK445">
        <v>0</v>
      </c>
      <c r="EL445">
        <v>2800</v>
      </c>
      <c r="EM445">
        <v>0</v>
      </c>
      <c r="EN445">
        <v>0</v>
      </c>
      <c r="EO445">
        <v>0</v>
      </c>
      <c r="EP445">
        <v>0</v>
      </c>
      <c r="EQ445">
        <v>0</v>
      </c>
      <c r="ER445">
        <v>0</v>
      </c>
      <c r="ES445">
        <v>0</v>
      </c>
      <c r="ET445">
        <v>0</v>
      </c>
      <c r="EU445" s="244">
        <v>0</v>
      </c>
      <c r="EV445" s="244">
        <v>0</v>
      </c>
      <c r="EW445" s="244">
        <v>0</v>
      </c>
      <c r="EX445" s="244">
        <v>0</v>
      </c>
      <c r="EY445" s="241">
        <v>1</v>
      </c>
      <c r="EZ445" s="242">
        <v>1</v>
      </c>
      <c r="FA445" s="242">
        <v>0</v>
      </c>
      <c r="FB445" s="243">
        <v>2800</v>
      </c>
      <c r="FC445">
        <v>0</v>
      </c>
      <c r="FD445">
        <v>0</v>
      </c>
      <c r="FE445">
        <v>0</v>
      </c>
      <c r="FF445">
        <v>8</v>
      </c>
      <c r="FG445">
        <v>0</v>
      </c>
      <c r="FH445">
        <v>8000</v>
      </c>
      <c r="FI445">
        <v>143</v>
      </c>
      <c r="FJ445">
        <v>32121</v>
      </c>
      <c r="FK445">
        <v>0</v>
      </c>
      <c r="FL445">
        <v>0</v>
      </c>
      <c r="FM445">
        <v>0</v>
      </c>
      <c r="FN445">
        <v>0</v>
      </c>
      <c r="FO445">
        <v>0</v>
      </c>
      <c r="FP445">
        <v>0</v>
      </c>
      <c r="FQ445">
        <v>0</v>
      </c>
      <c r="FR445">
        <v>0</v>
      </c>
      <c r="FS445">
        <v>486</v>
      </c>
      <c r="FT445">
        <v>94000</v>
      </c>
      <c r="FU445">
        <v>0</v>
      </c>
      <c r="FV445">
        <v>0</v>
      </c>
      <c r="FW445">
        <v>0</v>
      </c>
      <c r="FX445">
        <v>0</v>
      </c>
      <c r="FY445">
        <v>0</v>
      </c>
      <c r="FZ445">
        <v>0</v>
      </c>
      <c r="GA445">
        <v>0</v>
      </c>
      <c r="GB445">
        <v>0</v>
      </c>
      <c r="GC445">
        <v>0</v>
      </c>
      <c r="GD445">
        <v>0</v>
      </c>
      <c r="GE445">
        <v>0</v>
      </c>
      <c r="GF445">
        <v>0</v>
      </c>
      <c r="GG445">
        <v>0</v>
      </c>
      <c r="GH445">
        <v>0</v>
      </c>
      <c r="GI445">
        <v>0</v>
      </c>
      <c r="GJ445">
        <v>0</v>
      </c>
      <c r="GK445">
        <v>0</v>
      </c>
      <c r="GL445">
        <v>0</v>
      </c>
      <c r="GM445">
        <v>0</v>
      </c>
      <c r="GN445">
        <v>0</v>
      </c>
      <c r="GO445">
        <v>0</v>
      </c>
      <c r="GP445">
        <v>0</v>
      </c>
      <c r="GQ445">
        <v>0</v>
      </c>
      <c r="GR445">
        <v>0</v>
      </c>
      <c r="GS445">
        <v>0</v>
      </c>
      <c r="GT445">
        <v>0</v>
      </c>
      <c r="GU445">
        <v>0</v>
      </c>
      <c r="GV445">
        <v>0</v>
      </c>
      <c r="GW445">
        <v>302</v>
      </c>
      <c r="GX445">
        <v>14817</v>
      </c>
      <c r="GY445">
        <v>184</v>
      </c>
      <c r="GZ445">
        <v>86200</v>
      </c>
      <c r="HA445">
        <v>0</v>
      </c>
      <c r="HB445">
        <v>0</v>
      </c>
      <c r="HC445">
        <v>0</v>
      </c>
      <c r="HD445">
        <v>0</v>
      </c>
      <c r="HE445">
        <v>0</v>
      </c>
      <c r="HF445">
        <v>0</v>
      </c>
      <c r="HG445">
        <v>0</v>
      </c>
      <c r="HH445">
        <v>0</v>
      </c>
      <c r="HI445">
        <v>185</v>
      </c>
      <c r="HJ445">
        <v>75</v>
      </c>
      <c r="HK445">
        <v>0</v>
      </c>
      <c r="HL445">
        <v>3</v>
      </c>
      <c r="HM445">
        <v>3</v>
      </c>
      <c r="HN445">
        <v>0</v>
      </c>
      <c r="HO445">
        <v>0</v>
      </c>
      <c r="HP445">
        <v>0</v>
      </c>
      <c r="HQ445" s="139">
        <v>0</v>
      </c>
      <c r="HR445" s="140">
        <v>1</v>
      </c>
      <c r="HS445" s="140">
        <v>0</v>
      </c>
      <c r="HT445" s="140">
        <v>0</v>
      </c>
      <c r="HU445" s="140">
        <v>0</v>
      </c>
      <c r="HV445" s="139">
        <v>0</v>
      </c>
      <c r="HW445" s="140">
        <v>1</v>
      </c>
      <c r="HX445" s="140">
        <v>0</v>
      </c>
      <c r="HY445" s="140">
        <v>0</v>
      </c>
      <c r="HZ445" s="140">
        <v>0</v>
      </c>
      <c r="IA445" s="139">
        <v>0</v>
      </c>
      <c r="IB445" s="140">
        <v>0</v>
      </c>
      <c r="IC445" s="140">
        <v>0</v>
      </c>
      <c r="ID445" s="140">
        <v>0</v>
      </c>
      <c r="IE445" s="140">
        <v>0</v>
      </c>
      <c r="IF445" s="139">
        <v>3</v>
      </c>
      <c r="IG445" s="140">
        <v>5</v>
      </c>
      <c r="IH445" s="140">
        <v>0</v>
      </c>
      <c r="II445" s="140">
        <v>0</v>
      </c>
      <c r="IJ445" s="140">
        <v>0</v>
      </c>
      <c r="IK445" s="140">
        <v>1</v>
      </c>
      <c r="IL445" s="140">
        <v>0</v>
      </c>
      <c r="IM445" s="140">
        <v>0</v>
      </c>
      <c r="IN445" s="139">
        <v>1</v>
      </c>
      <c r="IO445" s="140">
        <v>0</v>
      </c>
      <c r="IP445" s="140">
        <v>1</v>
      </c>
      <c r="IQ445" s="140">
        <v>0</v>
      </c>
      <c r="IR445" s="141">
        <v>1</v>
      </c>
      <c r="IS445" s="139">
        <v>2</v>
      </c>
      <c r="IT445" s="141">
        <v>1</v>
      </c>
      <c r="IU445" s="141">
        <v>6</v>
      </c>
      <c r="IV445" s="141">
        <v>2</v>
      </c>
      <c r="IW445" s="180">
        <v>8</v>
      </c>
      <c r="IX445" s="182">
        <v>0.25</v>
      </c>
      <c r="IY445" s="182">
        <v>0.375</v>
      </c>
      <c r="IZ445" s="183">
        <v>0</v>
      </c>
      <c r="JA445" s="140">
        <v>0</v>
      </c>
      <c r="JB445" s="140">
        <v>0</v>
      </c>
      <c r="JC445" s="1" t="s">
        <v>427</v>
      </c>
      <c r="JD445" s="1" t="s">
        <v>427</v>
      </c>
      <c r="JE445" s="1" t="s">
        <v>427</v>
      </c>
      <c r="JF445" s="1" t="s">
        <v>427</v>
      </c>
      <c r="JG445" s="1">
        <v>0</v>
      </c>
      <c r="JH445" s="1">
        <v>0</v>
      </c>
      <c r="JI445" s="284"/>
      <c r="JM445" s="261"/>
      <c r="JN445" s="262"/>
      <c r="JO445" s="284"/>
      <c r="JP445" s="284"/>
    </row>
    <row r="446" spans="1:276" x14ac:dyDescent="0.25">
      <c r="A446" s="2">
        <f>IF(OR('Table 1'!$L$2="All Regions",'Table 1'!$L$2=" "), 1,IF('Table 1'!$L$2='DATA TEMPLATE 1617'!L446,1,0))</f>
        <v>1</v>
      </c>
      <c r="B446" s="2">
        <f>IF(OR('Table 1'!$L$3="All Disciplines",'Table 1'!$L$3=" "), 1,IF('Table 1'!$L$3='DATA TEMPLATE 1617'!M446,1,0))</f>
        <v>1</v>
      </c>
      <c r="C446" s="2">
        <f>IF(OR('Table 1'!$L$4="All Organisations",'Table 1'!$L$4=" "), 1,IF('Table 1'!$L$4='DATA TEMPLATE 1617'!N446,1,0))</f>
        <v>1</v>
      </c>
      <c r="D446" s="2">
        <f t="shared" si="17"/>
        <v>3</v>
      </c>
      <c r="E446" s="236">
        <f>IF('Table 2'!$L$2="All Diverse Led",$IZ446,IF('Table 2'!$L$2='DATA TEMPLATE 1617'!JG446,4,0))</f>
        <v>0</v>
      </c>
      <c r="F446" s="236">
        <f>IF('Table 2'!$L$2="All Diverse Led",$IZ446,IF('Table 2'!$L$2='DATA TEMPLATE 1617'!JH446,4,0))</f>
        <v>0</v>
      </c>
      <c r="G446" s="237">
        <f t="shared" si="18"/>
        <v>0</v>
      </c>
      <c r="H446" s="1" t="s">
        <v>471</v>
      </c>
      <c r="I446" s="1">
        <v>0</v>
      </c>
      <c r="J446" s="1" t="b">
        <v>0</v>
      </c>
      <c r="K446" s="284">
        <v>444</v>
      </c>
      <c r="L446" t="s">
        <v>449</v>
      </c>
      <c r="M446" t="s">
        <v>438</v>
      </c>
      <c r="N446" s="323" t="s">
        <v>459</v>
      </c>
      <c r="O446" s="76">
        <v>234466</v>
      </c>
      <c r="P446" s="76">
        <v>142962</v>
      </c>
      <c r="Q446" s="76">
        <v>127609</v>
      </c>
      <c r="R446" s="76">
        <v>0</v>
      </c>
      <c r="S446" s="76">
        <v>0</v>
      </c>
      <c r="T446" s="76">
        <v>505037</v>
      </c>
      <c r="U446">
        <v>352696</v>
      </c>
      <c r="V446">
        <v>67920</v>
      </c>
      <c r="W446">
        <v>54566</v>
      </c>
      <c r="X446">
        <v>20332</v>
      </c>
      <c r="Y446">
        <v>0</v>
      </c>
      <c r="AB446">
        <v>37840</v>
      </c>
      <c r="AC446">
        <v>19957</v>
      </c>
      <c r="AD446">
        <v>553311</v>
      </c>
      <c r="AE446" s="1">
        <v>100</v>
      </c>
      <c r="AF446" s="1">
        <v>100</v>
      </c>
      <c r="AG446" s="1">
        <v>23480</v>
      </c>
      <c r="AH446" s="1">
        <v>0</v>
      </c>
      <c r="AI446" s="1">
        <v>0</v>
      </c>
      <c r="AJ446" s="1">
        <v>0</v>
      </c>
      <c r="AK446" s="1">
        <v>0</v>
      </c>
      <c r="AL446" s="1">
        <v>0</v>
      </c>
      <c r="AM446" s="1">
        <v>0</v>
      </c>
      <c r="AN446" s="1">
        <v>0</v>
      </c>
      <c r="AO446" s="1">
        <v>0</v>
      </c>
      <c r="AP446" s="1">
        <v>0</v>
      </c>
      <c r="AQ446" s="1">
        <v>34</v>
      </c>
      <c r="AR446" s="1">
        <v>34</v>
      </c>
      <c r="AS446" s="1">
        <v>11552</v>
      </c>
      <c r="AT446" s="1">
        <v>0</v>
      </c>
      <c r="AU446" s="1">
        <v>0</v>
      </c>
      <c r="AV446" s="1">
        <v>0</v>
      </c>
      <c r="AW446" s="1">
        <v>0</v>
      </c>
      <c r="AX446" s="1">
        <v>0</v>
      </c>
      <c r="AY446" s="1">
        <v>0</v>
      </c>
      <c r="AZ446" s="1">
        <v>0</v>
      </c>
      <c r="BA446" s="1">
        <v>0</v>
      </c>
      <c r="BB446" s="1">
        <v>0</v>
      </c>
      <c r="BC446" s="3">
        <v>0</v>
      </c>
      <c r="BD446" s="3">
        <v>0</v>
      </c>
      <c r="BE446" s="3">
        <v>0</v>
      </c>
      <c r="BF446" s="3">
        <v>0</v>
      </c>
      <c r="BG446" s="241">
        <v>34</v>
      </c>
      <c r="BH446" s="242">
        <v>34</v>
      </c>
      <c r="BI446" s="242">
        <v>11552</v>
      </c>
      <c r="BJ446" s="243">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s="244">
        <v>0</v>
      </c>
      <c r="CJ446" s="244">
        <v>0</v>
      </c>
      <c r="CK446" s="244">
        <v>0</v>
      </c>
      <c r="CL446" s="244">
        <v>0</v>
      </c>
      <c r="CM446" s="241">
        <v>0</v>
      </c>
      <c r="CN446" s="242">
        <v>0</v>
      </c>
      <c r="CO446" s="242">
        <v>0</v>
      </c>
      <c r="CP446" s="243">
        <v>0</v>
      </c>
      <c r="CQ446" s="1">
        <v>1</v>
      </c>
      <c r="CR446" s="1">
        <v>1</v>
      </c>
      <c r="CS446" s="1">
        <v>0</v>
      </c>
      <c r="CT446" s="1">
        <v>0</v>
      </c>
      <c r="CU446" s="1">
        <v>0</v>
      </c>
      <c r="CV446" s="1">
        <v>0</v>
      </c>
      <c r="CW446" s="1">
        <v>0</v>
      </c>
      <c r="CX446" s="1">
        <v>0</v>
      </c>
      <c r="CY446" s="1">
        <v>0</v>
      </c>
      <c r="CZ446" s="1">
        <v>0</v>
      </c>
      <c r="DA446" s="1">
        <v>0</v>
      </c>
      <c r="DB446" s="1">
        <v>0</v>
      </c>
      <c r="DC446" s="1">
        <v>0</v>
      </c>
      <c r="DD446" s="1">
        <v>0</v>
      </c>
      <c r="DE446" s="1">
        <v>0</v>
      </c>
      <c r="DF446" s="1">
        <v>0</v>
      </c>
      <c r="DG446" s="1">
        <v>0</v>
      </c>
      <c r="DH446" s="1">
        <v>0</v>
      </c>
      <c r="DI446" s="1">
        <v>0</v>
      </c>
      <c r="DJ446" s="1">
        <v>0</v>
      </c>
      <c r="DK446" s="1">
        <v>0</v>
      </c>
      <c r="DL446" s="1">
        <v>0</v>
      </c>
      <c r="DM446" s="1">
        <v>0</v>
      </c>
      <c r="DN446" s="1">
        <v>0</v>
      </c>
      <c r="DO446" s="244">
        <v>0</v>
      </c>
      <c r="DP446" s="244">
        <v>0</v>
      </c>
      <c r="DQ446" s="244">
        <v>0</v>
      </c>
      <c r="DR446" s="244">
        <v>0</v>
      </c>
      <c r="DS446" s="241">
        <v>0</v>
      </c>
      <c r="DT446" s="242">
        <v>0</v>
      </c>
      <c r="DU446" s="242">
        <v>0</v>
      </c>
      <c r="DV446" s="243">
        <v>0</v>
      </c>
      <c r="DW446">
        <v>4</v>
      </c>
      <c r="DX446">
        <v>18</v>
      </c>
      <c r="DY446">
        <v>7681</v>
      </c>
      <c r="DZ446">
        <v>0</v>
      </c>
      <c r="EA446">
        <v>0</v>
      </c>
      <c r="EB446">
        <v>0</v>
      </c>
      <c r="EC446">
        <v>0</v>
      </c>
      <c r="ED446">
        <v>0</v>
      </c>
      <c r="EE446">
        <v>0</v>
      </c>
      <c r="EF446">
        <v>0</v>
      </c>
      <c r="EG446">
        <v>0</v>
      </c>
      <c r="EH446">
        <v>0</v>
      </c>
      <c r="EI446">
        <v>4</v>
      </c>
      <c r="EJ446">
        <v>4</v>
      </c>
      <c r="EK446">
        <v>916</v>
      </c>
      <c r="EL446">
        <v>0</v>
      </c>
      <c r="EM446">
        <v>0</v>
      </c>
      <c r="EN446">
        <v>0</v>
      </c>
      <c r="EO446">
        <v>0</v>
      </c>
      <c r="EP446">
        <v>0</v>
      </c>
      <c r="EQ446">
        <v>0</v>
      </c>
      <c r="ER446">
        <v>0</v>
      </c>
      <c r="ES446">
        <v>0</v>
      </c>
      <c r="ET446">
        <v>0</v>
      </c>
      <c r="EU446" s="244">
        <v>0</v>
      </c>
      <c r="EV446" s="244">
        <v>0</v>
      </c>
      <c r="EW446" s="244">
        <v>0</v>
      </c>
      <c r="EX446" s="244">
        <v>0</v>
      </c>
      <c r="EY446" s="241">
        <v>4</v>
      </c>
      <c r="EZ446" s="242">
        <v>4</v>
      </c>
      <c r="FA446" s="242">
        <v>916</v>
      </c>
      <c r="FB446" s="243">
        <v>0</v>
      </c>
      <c r="FC446">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0</v>
      </c>
      <c r="GA446">
        <v>0</v>
      </c>
      <c r="GB446">
        <v>0</v>
      </c>
      <c r="GC446">
        <v>0</v>
      </c>
      <c r="GD446">
        <v>0</v>
      </c>
      <c r="GE446">
        <v>0</v>
      </c>
      <c r="GF446">
        <v>0</v>
      </c>
      <c r="GG446">
        <v>0</v>
      </c>
      <c r="GH446">
        <v>0</v>
      </c>
      <c r="GI446">
        <v>0</v>
      </c>
      <c r="GJ446">
        <v>0</v>
      </c>
      <c r="GK446">
        <v>0</v>
      </c>
      <c r="GL446">
        <v>0</v>
      </c>
      <c r="GM446">
        <v>0</v>
      </c>
      <c r="GN446">
        <v>0</v>
      </c>
      <c r="GO446">
        <v>0</v>
      </c>
      <c r="GP446">
        <v>0</v>
      </c>
      <c r="GQ446">
        <v>1</v>
      </c>
      <c r="GR446">
        <v>600</v>
      </c>
      <c r="GS446">
        <v>0</v>
      </c>
      <c r="GT446">
        <v>0</v>
      </c>
      <c r="GU446">
        <v>292</v>
      </c>
      <c r="GV446">
        <v>300</v>
      </c>
      <c r="GW446">
        <v>17</v>
      </c>
      <c r="GX446">
        <v>0</v>
      </c>
      <c r="GY446">
        <v>0</v>
      </c>
      <c r="GZ446">
        <v>0</v>
      </c>
      <c r="HA446">
        <v>0</v>
      </c>
      <c r="HB446">
        <v>0</v>
      </c>
      <c r="HC446">
        <v>0</v>
      </c>
      <c r="HD446">
        <v>0</v>
      </c>
      <c r="HE446">
        <v>0</v>
      </c>
      <c r="HF446">
        <v>0</v>
      </c>
      <c r="HG446">
        <v>600</v>
      </c>
      <c r="HH446">
        <v>0</v>
      </c>
      <c r="HI446">
        <v>17</v>
      </c>
      <c r="HJ446">
        <v>17</v>
      </c>
      <c r="HK446">
        <v>0</v>
      </c>
      <c r="HL446">
        <v>5</v>
      </c>
      <c r="HM446">
        <v>4</v>
      </c>
      <c r="HN446">
        <v>0</v>
      </c>
      <c r="HO446">
        <v>0</v>
      </c>
      <c r="HP446">
        <v>0</v>
      </c>
      <c r="HQ446" s="139">
        <v>3</v>
      </c>
      <c r="HR446" s="140">
        <v>1</v>
      </c>
      <c r="HS446" s="140">
        <v>0</v>
      </c>
      <c r="HT446" s="140">
        <v>0</v>
      </c>
      <c r="HU446" s="140">
        <v>0</v>
      </c>
      <c r="HV446" s="139">
        <v>0</v>
      </c>
      <c r="HW446" s="140">
        <v>0</v>
      </c>
      <c r="HX446" s="140">
        <v>0</v>
      </c>
      <c r="HY446" s="140">
        <v>0</v>
      </c>
      <c r="HZ446" s="140">
        <v>0</v>
      </c>
      <c r="IA446" s="139">
        <v>0</v>
      </c>
      <c r="IB446" s="140">
        <v>0</v>
      </c>
      <c r="IC446" s="140">
        <v>0</v>
      </c>
      <c r="ID446" s="140">
        <v>0</v>
      </c>
      <c r="IE446" s="140">
        <v>0</v>
      </c>
      <c r="IF446" s="139">
        <v>8</v>
      </c>
      <c r="IG446" s="140">
        <v>5</v>
      </c>
      <c r="IH446" s="140">
        <v>0</v>
      </c>
      <c r="II446" s="140">
        <v>0</v>
      </c>
      <c r="IJ446" s="140">
        <v>0</v>
      </c>
      <c r="IK446" s="140">
        <v>0</v>
      </c>
      <c r="IL446" s="140">
        <v>0</v>
      </c>
      <c r="IM446" s="140">
        <v>0</v>
      </c>
      <c r="IN446" s="139">
        <v>0</v>
      </c>
      <c r="IO446" s="140">
        <v>0</v>
      </c>
      <c r="IP446" s="140">
        <v>0</v>
      </c>
      <c r="IQ446" s="140">
        <v>0</v>
      </c>
      <c r="IR446" s="141">
        <v>0</v>
      </c>
      <c r="IS446" s="139">
        <v>0</v>
      </c>
      <c r="IT446" s="141">
        <v>0</v>
      </c>
      <c r="IU446" s="141">
        <v>9</v>
      </c>
      <c r="IV446" s="141">
        <v>4</v>
      </c>
      <c r="IW446" s="180">
        <v>13</v>
      </c>
      <c r="IX446" s="182">
        <v>0</v>
      </c>
      <c r="IY446" s="182">
        <v>0</v>
      </c>
      <c r="IZ446" s="183">
        <v>0</v>
      </c>
      <c r="JA446" s="140">
        <v>0</v>
      </c>
      <c r="JB446" s="140">
        <v>0</v>
      </c>
      <c r="JC446" s="1" t="s">
        <v>427</v>
      </c>
      <c r="JD446" s="1" t="s">
        <v>427</v>
      </c>
      <c r="JE446" s="1" t="s">
        <v>427</v>
      </c>
      <c r="JF446" s="1" t="s">
        <v>427</v>
      </c>
      <c r="JG446" s="1">
        <v>0</v>
      </c>
      <c r="JH446" s="1">
        <v>0</v>
      </c>
      <c r="JI446" s="284"/>
      <c r="JM446" s="261"/>
      <c r="JN446" s="262"/>
      <c r="JO446" s="284"/>
      <c r="JP446" s="284"/>
    </row>
    <row r="447" spans="1:276" x14ac:dyDescent="0.25">
      <c r="A447" s="2">
        <f>IF(OR('Table 1'!$L$2="All Regions",'Table 1'!$L$2=" "), 1,IF('Table 1'!$L$2='DATA TEMPLATE 1617'!L447,1,0))</f>
        <v>1</v>
      </c>
      <c r="B447" s="2">
        <f>IF(OR('Table 1'!$L$3="All Disciplines",'Table 1'!$L$3=" "), 1,IF('Table 1'!$L$3='DATA TEMPLATE 1617'!M447,1,0))</f>
        <v>1</v>
      </c>
      <c r="C447" s="2">
        <f>IF(OR('Table 1'!$L$4="All Organisations",'Table 1'!$L$4=" "), 1,IF('Table 1'!$L$4='DATA TEMPLATE 1617'!N447,1,0))</f>
        <v>1</v>
      </c>
      <c r="D447" s="2">
        <f t="shared" si="17"/>
        <v>3</v>
      </c>
      <c r="E447" s="236">
        <f>IF('Table 2'!$L$2="All Diverse Led",$IZ447,IF('Table 2'!$L$2='DATA TEMPLATE 1617'!JG447,4,0))</f>
        <v>0</v>
      </c>
      <c r="F447" s="236">
        <f>IF('Table 2'!$L$2="All Diverse Led",$IZ447,IF('Table 2'!$L$2='DATA TEMPLATE 1617'!JH447,4,0))</f>
        <v>0</v>
      </c>
      <c r="G447" s="237">
        <f t="shared" si="18"/>
        <v>0</v>
      </c>
      <c r="H447" s="1" t="s">
        <v>471</v>
      </c>
      <c r="I447" s="1">
        <v>0</v>
      </c>
      <c r="J447" s="1" t="b">
        <v>0</v>
      </c>
      <c r="K447" s="284">
        <v>445</v>
      </c>
      <c r="L447" t="s">
        <v>449</v>
      </c>
      <c r="M447" t="s">
        <v>440</v>
      </c>
      <c r="N447" s="323" t="s">
        <v>460</v>
      </c>
      <c r="O447" s="76">
        <v>216094</v>
      </c>
      <c r="P447" s="76">
        <v>3896555</v>
      </c>
      <c r="Q447" s="76">
        <v>187163</v>
      </c>
      <c r="R447" s="76">
        <v>270287</v>
      </c>
      <c r="S447" s="76">
        <v>129677</v>
      </c>
      <c r="T447" s="76">
        <v>4699776</v>
      </c>
      <c r="U447">
        <v>387201</v>
      </c>
      <c r="V447">
        <v>47153</v>
      </c>
      <c r="W447">
        <v>241002</v>
      </c>
      <c r="X447">
        <v>87437</v>
      </c>
      <c r="Y447">
        <v>11360</v>
      </c>
      <c r="AB447">
        <v>295589</v>
      </c>
      <c r="AC447">
        <v>127569</v>
      </c>
      <c r="AD447">
        <v>1197311</v>
      </c>
      <c r="AE447" s="1">
        <v>181</v>
      </c>
      <c r="AF447" s="1">
        <v>166</v>
      </c>
      <c r="AG447" s="1">
        <v>14326</v>
      </c>
      <c r="AH447" s="1">
        <v>0</v>
      </c>
      <c r="AI447" s="1">
        <v>0</v>
      </c>
      <c r="AJ447" s="1">
        <v>0</v>
      </c>
      <c r="AK447" s="1">
        <v>0</v>
      </c>
      <c r="AL447" s="1">
        <v>0</v>
      </c>
      <c r="AM447" s="1">
        <v>0</v>
      </c>
      <c r="AN447" s="1">
        <v>0</v>
      </c>
      <c r="AO447" s="1">
        <v>0</v>
      </c>
      <c r="AP447" s="1">
        <v>0</v>
      </c>
      <c r="AQ447" s="1">
        <v>41</v>
      </c>
      <c r="AR447" s="1">
        <v>32</v>
      </c>
      <c r="AS447" s="1">
        <v>3748</v>
      </c>
      <c r="AT447" s="1">
        <v>0</v>
      </c>
      <c r="AU447" s="1">
        <v>0</v>
      </c>
      <c r="AV447" s="1">
        <v>0</v>
      </c>
      <c r="AW447" s="1">
        <v>0</v>
      </c>
      <c r="AX447" s="1">
        <v>0</v>
      </c>
      <c r="AY447" s="1">
        <v>0</v>
      </c>
      <c r="AZ447" s="1">
        <v>0</v>
      </c>
      <c r="BA447" s="1">
        <v>0</v>
      </c>
      <c r="BB447" s="1">
        <v>0</v>
      </c>
      <c r="BC447" s="3">
        <v>0</v>
      </c>
      <c r="BD447" s="3">
        <v>0</v>
      </c>
      <c r="BE447" s="3">
        <v>0</v>
      </c>
      <c r="BF447" s="3">
        <v>0</v>
      </c>
      <c r="BG447" s="241">
        <v>41</v>
      </c>
      <c r="BH447" s="242">
        <v>32</v>
      </c>
      <c r="BI447" s="242">
        <v>3748</v>
      </c>
      <c r="BJ447" s="243">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s="244">
        <v>0</v>
      </c>
      <c r="CJ447" s="244">
        <v>0</v>
      </c>
      <c r="CK447" s="244">
        <v>0</v>
      </c>
      <c r="CL447" s="244">
        <v>0</v>
      </c>
      <c r="CM447" s="241">
        <v>0</v>
      </c>
      <c r="CN447" s="242">
        <v>0</v>
      </c>
      <c r="CO447" s="242">
        <v>0</v>
      </c>
      <c r="CP447" s="243">
        <v>0</v>
      </c>
      <c r="CQ447" s="1">
        <v>43</v>
      </c>
      <c r="CR447" s="1">
        <v>39</v>
      </c>
      <c r="CS447" s="1">
        <v>2768</v>
      </c>
      <c r="CT447" s="1">
        <v>0</v>
      </c>
      <c r="CU447" s="1">
        <v>0</v>
      </c>
      <c r="CV447" s="1">
        <v>0</v>
      </c>
      <c r="CW447" s="1">
        <v>0</v>
      </c>
      <c r="CX447" s="1">
        <v>0</v>
      </c>
      <c r="CY447" s="1">
        <v>0</v>
      </c>
      <c r="CZ447" s="1">
        <v>0</v>
      </c>
      <c r="DA447" s="1">
        <v>0</v>
      </c>
      <c r="DB447" s="1">
        <v>0</v>
      </c>
      <c r="DC447" s="1">
        <v>7</v>
      </c>
      <c r="DD447" s="1">
        <v>7</v>
      </c>
      <c r="DE447" s="1">
        <v>454</v>
      </c>
      <c r="DF447" s="1">
        <v>0</v>
      </c>
      <c r="DG447" s="1">
        <v>0</v>
      </c>
      <c r="DH447" s="1">
        <v>0</v>
      </c>
      <c r="DI447" s="1">
        <v>0</v>
      </c>
      <c r="DJ447" s="1">
        <v>0</v>
      </c>
      <c r="DK447" s="1">
        <v>0</v>
      </c>
      <c r="DL447" s="1">
        <v>0</v>
      </c>
      <c r="DM447" s="1">
        <v>0</v>
      </c>
      <c r="DN447" s="1">
        <v>0</v>
      </c>
      <c r="DO447" s="244">
        <v>0</v>
      </c>
      <c r="DP447" s="244">
        <v>0</v>
      </c>
      <c r="DQ447" s="244">
        <v>0</v>
      </c>
      <c r="DR447" s="244">
        <v>0</v>
      </c>
      <c r="DS447" s="241">
        <v>7</v>
      </c>
      <c r="DT447" s="242">
        <v>7</v>
      </c>
      <c r="DU447" s="242">
        <v>454</v>
      </c>
      <c r="DV447" s="243">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s="244">
        <v>0</v>
      </c>
      <c r="EV447" s="244">
        <v>0</v>
      </c>
      <c r="EW447" s="244">
        <v>0</v>
      </c>
      <c r="EX447" s="244">
        <v>0</v>
      </c>
      <c r="EY447" s="241">
        <v>0</v>
      </c>
      <c r="EZ447" s="242">
        <v>0</v>
      </c>
      <c r="FA447" s="242">
        <v>0</v>
      </c>
      <c r="FB447" s="243">
        <v>0</v>
      </c>
      <c r="FC447">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0</v>
      </c>
      <c r="FX447">
        <v>0</v>
      </c>
      <c r="FY447">
        <v>0</v>
      </c>
      <c r="FZ447">
        <v>0</v>
      </c>
      <c r="GA447">
        <v>0</v>
      </c>
      <c r="GB447">
        <v>0</v>
      </c>
      <c r="GC447">
        <v>0</v>
      </c>
      <c r="GD447">
        <v>0</v>
      </c>
      <c r="GE447">
        <v>0</v>
      </c>
      <c r="GF447">
        <v>0</v>
      </c>
      <c r="GG447">
        <v>0</v>
      </c>
      <c r="GH447">
        <v>0</v>
      </c>
      <c r="GI447">
        <v>0</v>
      </c>
      <c r="GJ447">
        <v>0</v>
      </c>
      <c r="GK447">
        <v>0</v>
      </c>
      <c r="GL447">
        <v>0</v>
      </c>
      <c r="GM447">
        <v>0</v>
      </c>
      <c r="GN447">
        <v>0</v>
      </c>
      <c r="GO447">
        <v>0</v>
      </c>
      <c r="GP447">
        <v>0</v>
      </c>
      <c r="GQ447">
        <v>0</v>
      </c>
      <c r="GR447">
        <v>0</v>
      </c>
      <c r="GS447">
        <v>0</v>
      </c>
      <c r="GT447">
        <v>0</v>
      </c>
      <c r="GU447">
        <v>0</v>
      </c>
      <c r="GV447">
        <v>0</v>
      </c>
      <c r="GW447">
        <v>0</v>
      </c>
      <c r="GX447">
        <v>0</v>
      </c>
      <c r="GY447">
        <v>0</v>
      </c>
      <c r="GZ447">
        <v>0</v>
      </c>
      <c r="HA447">
        <v>0</v>
      </c>
      <c r="HB447">
        <v>0</v>
      </c>
      <c r="HC447">
        <v>0</v>
      </c>
      <c r="HD447">
        <v>0</v>
      </c>
      <c r="HE447">
        <v>0</v>
      </c>
      <c r="HF447">
        <v>0</v>
      </c>
      <c r="HG447">
        <v>0</v>
      </c>
      <c r="HH447">
        <v>0</v>
      </c>
      <c r="HI447">
        <v>0</v>
      </c>
      <c r="HJ447">
        <v>0</v>
      </c>
      <c r="HK447">
        <v>0</v>
      </c>
      <c r="HL447">
        <v>6</v>
      </c>
      <c r="HM447">
        <v>6</v>
      </c>
      <c r="HN447">
        <v>0</v>
      </c>
      <c r="HO447">
        <v>0</v>
      </c>
      <c r="HP447">
        <v>0</v>
      </c>
      <c r="HQ447" s="139">
        <v>8</v>
      </c>
      <c r="HR447" s="140">
        <v>5</v>
      </c>
      <c r="HS447" s="140">
        <v>0</v>
      </c>
      <c r="HT447" s="140">
        <v>0</v>
      </c>
      <c r="HU447" s="140">
        <v>0</v>
      </c>
      <c r="HV447" s="139">
        <v>0</v>
      </c>
      <c r="HW447" s="140">
        <v>0</v>
      </c>
      <c r="HX447" s="140">
        <v>0</v>
      </c>
      <c r="HY447" s="140">
        <v>0</v>
      </c>
      <c r="HZ447" s="140">
        <v>0</v>
      </c>
      <c r="IA447" s="139">
        <v>0</v>
      </c>
      <c r="IB447" s="140">
        <v>0</v>
      </c>
      <c r="IC447" s="140">
        <v>0</v>
      </c>
      <c r="ID447" s="140">
        <v>0</v>
      </c>
      <c r="IE447" s="140">
        <v>0</v>
      </c>
      <c r="IF447" s="139">
        <v>14</v>
      </c>
      <c r="IG447" s="140">
        <v>11</v>
      </c>
      <c r="IH447" s="140">
        <v>0</v>
      </c>
      <c r="II447" s="140">
        <v>0</v>
      </c>
      <c r="IJ447" s="140">
        <v>0</v>
      </c>
      <c r="IK447" s="140">
        <v>1</v>
      </c>
      <c r="IL447" s="140">
        <v>0</v>
      </c>
      <c r="IM447" s="140">
        <v>0</v>
      </c>
      <c r="IN447" s="139">
        <v>1</v>
      </c>
      <c r="IO447" s="140">
        <v>13</v>
      </c>
      <c r="IP447" s="140">
        <v>0</v>
      </c>
      <c r="IQ447" s="140">
        <v>0</v>
      </c>
      <c r="IR447" s="141">
        <v>13</v>
      </c>
      <c r="IS447" s="139">
        <v>0</v>
      </c>
      <c r="IT447" s="141">
        <v>1</v>
      </c>
      <c r="IU447" s="141">
        <v>12</v>
      </c>
      <c r="IV447" s="141">
        <v>13</v>
      </c>
      <c r="IW447" s="180">
        <v>25</v>
      </c>
      <c r="IX447" s="182">
        <v>0.08</v>
      </c>
      <c r="IY447" s="182">
        <v>0.52</v>
      </c>
      <c r="IZ447" s="183">
        <v>0</v>
      </c>
      <c r="JA447" s="140">
        <v>0</v>
      </c>
      <c r="JB447" s="140" t="s">
        <v>476</v>
      </c>
      <c r="JC447" s="1" t="s">
        <v>427</v>
      </c>
      <c r="JD447" s="1" t="s">
        <v>427</v>
      </c>
      <c r="JE447" s="1" t="s">
        <v>427</v>
      </c>
      <c r="JF447" s="1" t="s">
        <v>427</v>
      </c>
      <c r="JG447" s="1">
        <v>0</v>
      </c>
      <c r="JH447" s="1">
        <v>0</v>
      </c>
      <c r="JI447" s="284"/>
      <c r="JM447" s="261"/>
      <c r="JN447" s="262"/>
      <c r="JO447" s="284"/>
      <c r="JP447" s="284"/>
    </row>
    <row r="448" spans="1:276" x14ac:dyDescent="0.25">
      <c r="A448" s="2">
        <f>IF(OR('Table 1'!$L$2="All Regions",'Table 1'!$L$2=" "), 1,IF('Table 1'!$L$2='DATA TEMPLATE 1617'!L448,1,0))</f>
        <v>1</v>
      </c>
      <c r="B448" s="2">
        <f>IF(OR('Table 1'!$L$3="All Disciplines",'Table 1'!$L$3=" "), 1,IF('Table 1'!$L$3='DATA TEMPLATE 1617'!M448,1,0))</f>
        <v>1</v>
      </c>
      <c r="C448" s="2">
        <f>IF(OR('Table 1'!$L$4="All Organisations",'Table 1'!$L$4=" "), 1,IF('Table 1'!$L$4='DATA TEMPLATE 1617'!N448,1,0))</f>
        <v>1</v>
      </c>
      <c r="D448" s="2">
        <f t="shared" si="17"/>
        <v>3</v>
      </c>
      <c r="E448" s="236">
        <f>IF('Table 2'!$L$2="All Diverse Led",$IZ448,IF('Table 2'!$L$2='DATA TEMPLATE 1617'!JG448,4,0))</f>
        <v>0</v>
      </c>
      <c r="F448" s="236">
        <f>IF('Table 2'!$L$2="All Diverse Led",$IZ448,IF('Table 2'!$L$2='DATA TEMPLATE 1617'!JH448,4,0))</f>
        <v>0</v>
      </c>
      <c r="G448" s="237">
        <f t="shared" si="18"/>
        <v>0</v>
      </c>
      <c r="H448" s="1" t="s">
        <v>471</v>
      </c>
      <c r="I448" s="1">
        <v>0</v>
      </c>
      <c r="J448" s="1" t="b">
        <v>0</v>
      </c>
      <c r="K448" s="284">
        <v>446</v>
      </c>
      <c r="L448" t="s">
        <v>449</v>
      </c>
      <c r="M448" t="s">
        <v>437</v>
      </c>
      <c r="N448" s="323" t="s">
        <v>458</v>
      </c>
      <c r="O448" s="76">
        <v>44132</v>
      </c>
      <c r="P448" s="76">
        <v>109551</v>
      </c>
      <c r="Q448" s="76">
        <v>7995</v>
      </c>
      <c r="R448" s="76">
        <v>7600</v>
      </c>
      <c r="S448" s="76">
        <v>0</v>
      </c>
      <c r="T448" s="76">
        <v>169278</v>
      </c>
      <c r="U448">
        <v>69120</v>
      </c>
      <c r="V448">
        <v>6291</v>
      </c>
      <c r="W448">
        <v>0</v>
      </c>
      <c r="X448">
        <v>20708</v>
      </c>
      <c r="Y448">
        <v>4001</v>
      </c>
      <c r="AB448">
        <v>105459</v>
      </c>
      <c r="AC448">
        <v>0</v>
      </c>
      <c r="AD448">
        <v>205579</v>
      </c>
      <c r="AE448" s="1">
        <v>57</v>
      </c>
      <c r="AF448" s="1">
        <v>57</v>
      </c>
      <c r="AG448" s="1">
        <v>1724</v>
      </c>
      <c r="AH448" s="1">
        <v>125</v>
      </c>
      <c r="AI448" s="1">
        <v>0</v>
      </c>
      <c r="AJ448" s="1">
        <v>0</v>
      </c>
      <c r="AK448" s="1">
        <v>0</v>
      </c>
      <c r="AL448" s="1">
        <v>0</v>
      </c>
      <c r="AM448" s="1">
        <v>0</v>
      </c>
      <c r="AN448" s="1">
        <v>0</v>
      </c>
      <c r="AO448" s="1">
        <v>0</v>
      </c>
      <c r="AP448" s="1">
        <v>0</v>
      </c>
      <c r="AQ448" s="1">
        <v>57</v>
      </c>
      <c r="AR448" s="1">
        <v>57</v>
      </c>
      <c r="AS448" s="1">
        <v>1566</v>
      </c>
      <c r="AT448" s="1">
        <v>90</v>
      </c>
      <c r="AU448" s="1">
        <v>0</v>
      </c>
      <c r="AV448" s="1">
        <v>0</v>
      </c>
      <c r="AW448" s="1">
        <v>0</v>
      </c>
      <c r="AX448" s="1">
        <v>0</v>
      </c>
      <c r="AY448" s="1">
        <v>0</v>
      </c>
      <c r="AZ448" s="1">
        <v>0</v>
      </c>
      <c r="BA448" s="1">
        <v>0</v>
      </c>
      <c r="BB448" s="1">
        <v>0</v>
      </c>
      <c r="BC448" s="3">
        <v>0</v>
      </c>
      <c r="BD448" s="3">
        <v>0</v>
      </c>
      <c r="BE448" s="3">
        <v>0</v>
      </c>
      <c r="BF448" s="3">
        <v>0</v>
      </c>
      <c r="BG448" s="241">
        <v>57</v>
      </c>
      <c r="BH448" s="242">
        <v>57</v>
      </c>
      <c r="BI448" s="242">
        <v>1566</v>
      </c>
      <c r="BJ448" s="243">
        <v>90</v>
      </c>
      <c r="BK448">
        <v>1</v>
      </c>
      <c r="BL448">
        <v>180</v>
      </c>
      <c r="BM448">
        <v>0</v>
      </c>
      <c r="BN448">
        <v>1500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s="244">
        <v>0</v>
      </c>
      <c r="CJ448" s="244">
        <v>0</v>
      </c>
      <c r="CK448" s="244">
        <v>0</v>
      </c>
      <c r="CL448" s="244">
        <v>0</v>
      </c>
      <c r="CM448" s="241">
        <v>0</v>
      </c>
      <c r="CN448" s="242">
        <v>0</v>
      </c>
      <c r="CO448" s="242">
        <v>0</v>
      </c>
      <c r="CP448" s="243">
        <v>0</v>
      </c>
      <c r="CQ448" s="1">
        <v>0</v>
      </c>
      <c r="CR448" s="1">
        <v>0</v>
      </c>
      <c r="CS448" s="1">
        <v>0</v>
      </c>
      <c r="CT448" s="1">
        <v>0</v>
      </c>
      <c r="CU448" s="1">
        <v>0</v>
      </c>
      <c r="CV448" s="1">
        <v>0</v>
      </c>
      <c r="CW448" s="1">
        <v>0</v>
      </c>
      <c r="CX448" s="1">
        <v>0</v>
      </c>
      <c r="CY448" s="1">
        <v>0</v>
      </c>
      <c r="CZ448" s="1">
        <v>0</v>
      </c>
      <c r="DA448" s="1">
        <v>0</v>
      </c>
      <c r="DB448" s="1">
        <v>0</v>
      </c>
      <c r="DC448" s="1">
        <v>0</v>
      </c>
      <c r="DD448" s="1">
        <v>0</v>
      </c>
      <c r="DE448" s="1">
        <v>0</v>
      </c>
      <c r="DF448" s="1">
        <v>0</v>
      </c>
      <c r="DG448" s="1">
        <v>0</v>
      </c>
      <c r="DH448" s="1">
        <v>0</v>
      </c>
      <c r="DI448" s="1">
        <v>0</v>
      </c>
      <c r="DJ448" s="1">
        <v>0</v>
      </c>
      <c r="DK448" s="1">
        <v>0</v>
      </c>
      <c r="DL448" s="1">
        <v>0</v>
      </c>
      <c r="DM448" s="1">
        <v>0</v>
      </c>
      <c r="DN448" s="1">
        <v>0</v>
      </c>
      <c r="DO448" s="244">
        <v>0</v>
      </c>
      <c r="DP448" s="244">
        <v>0</v>
      </c>
      <c r="DQ448" s="244">
        <v>0</v>
      </c>
      <c r="DR448" s="244">
        <v>0</v>
      </c>
      <c r="DS448" s="241">
        <v>0</v>
      </c>
      <c r="DT448" s="242">
        <v>0</v>
      </c>
      <c r="DU448" s="242">
        <v>0</v>
      </c>
      <c r="DV448" s="243">
        <v>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v>0</v>
      </c>
      <c r="EU448" s="244">
        <v>0</v>
      </c>
      <c r="EV448" s="244">
        <v>0</v>
      </c>
      <c r="EW448" s="244">
        <v>0</v>
      </c>
      <c r="EX448" s="244">
        <v>0</v>
      </c>
      <c r="EY448" s="241">
        <v>0</v>
      </c>
      <c r="EZ448" s="242">
        <v>0</v>
      </c>
      <c r="FA448" s="242">
        <v>0</v>
      </c>
      <c r="FB448" s="243">
        <v>0</v>
      </c>
      <c r="FC448">
        <v>0</v>
      </c>
      <c r="FD448">
        <v>0</v>
      </c>
      <c r="FE448">
        <v>0</v>
      </c>
      <c r="FF448">
        <v>1</v>
      </c>
      <c r="FG448">
        <v>0</v>
      </c>
      <c r="FH448">
        <v>500</v>
      </c>
      <c r="FI448">
        <v>0</v>
      </c>
      <c r="FJ448">
        <v>0</v>
      </c>
      <c r="FK448">
        <v>0</v>
      </c>
      <c r="FL448">
        <v>0</v>
      </c>
      <c r="FM448">
        <v>0</v>
      </c>
      <c r="FN448">
        <v>0</v>
      </c>
      <c r="FO448">
        <v>0</v>
      </c>
      <c r="FP448">
        <v>0</v>
      </c>
      <c r="FQ448">
        <v>0</v>
      </c>
      <c r="FR448">
        <v>0</v>
      </c>
      <c r="FS448">
        <v>0</v>
      </c>
      <c r="FT448">
        <v>0</v>
      </c>
      <c r="FU448">
        <v>0</v>
      </c>
      <c r="FV448">
        <v>0</v>
      </c>
      <c r="FW448">
        <v>0</v>
      </c>
      <c r="FX448">
        <v>0</v>
      </c>
      <c r="FY448">
        <v>0</v>
      </c>
      <c r="FZ448">
        <v>0</v>
      </c>
      <c r="GA448">
        <v>0</v>
      </c>
      <c r="GB448">
        <v>0</v>
      </c>
      <c r="GC448">
        <v>0</v>
      </c>
      <c r="GD448">
        <v>0</v>
      </c>
      <c r="GE448">
        <v>0</v>
      </c>
      <c r="GF448">
        <v>0</v>
      </c>
      <c r="GG448">
        <v>0</v>
      </c>
      <c r="GH448">
        <v>0</v>
      </c>
      <c r="GI448">
        <v>0</v>
      </c>
      <c r="GJ448">
        <v>0</v>
      </c>
      <c r="GK448">
        <v>0</v>
      </c>
      <c r="GL448">
        <v>0</v>
      </c>
      <c r="GM448">
        <v>0</v>
      </c>
      <c r="GN448">
        <v>0</v>
      </c>
      <c r="GO448">
        <v>0</v>
      </c>
      <c r="GP448">
        <v>0</v>
      </c>
      <c r="GQ448">
        <v>0</v>
      </c>
      <c r="GR448">
        <v>0</v>
      </c>
      <c r="GS448">
        <v>0</v>
      </c>
      <c r="GT448">
        <v>0</v>
      </c>
      <c r="GU448">
        <v>0</v>
      </c>
      <c r="GV448">
        <v>0</v>
      </c>
      <c r="GW448">
        <v>0</v>
      </c>
      <c r="GX448">
        <v>0</v>
      </c>
      <c r="GY448">
        <v>0</v>
      </c>
      <c r="GZ448">
        <v>0</v>
      </c>
      <c r="HA448">
        <v>0</v>
      </c>
      <c r="HB448">
        <v>0</v>
      </c>
      <c r="HC448">
        <v>0</v>
      </c>
      <c r="HD448">
        <v>0</v>
      </c>
      <c r="HE448">
        <v>0</v>
      </c>
      <c r="HF448">
        <v>0</v>
      </c>
      <c r="HG448">
        <v>0</v>
      </c>
      <c r="HH448">
        <v>0</v>
      </c>
      <c r="HI448">
        <v>0</v>
      </c>
      <c r="HJ448">
        <v>0</v>
      </c>
      <c r="HK448">
        <v>0</v>
      </c>
      <c r="HL448">
        <v>4</v>
      </c>
      <c r="HM448">
        <v>2</v>
      </c>
      <c r="HN448">
        <v>0</v>
      </c>
      <c r="HO448">
        <v>0</v>
      </c>
      <c r="HP448">
        <v>0</v>
      </c>
      <c r="HQ448" s="139">
        <v>1</v>
      </c>
      <c r="HR448" s="140">
        <v>0</v>
      </c>
      <c r="HS448" s="140">
        <v>0</v>
      </c>
      <c r="HT448" s="140">
        <v>0</v>
      </c>
      <c r="HU448" s="140">
        <v>0</v>
      </c>
      <c r="HV448" s="139">
        <v>3</v>
      </c>
      <c r="HW448" s="140">
        <v>0</v>
      </c>
      <c r="HX448" s="140">
        <v>0</v>
      </c>
      <c r="HY448" s="140">
        <v>0</v>
      </c>
      <c r="HZ448" s="140">
        <v>0</v>
      </c>
      <c r="IA448" s="139">
        <v>0</v>
      </c>
      <c r="IB448" s="140">
        <v>0</v>
      </c>
      <c r="IC448" s="140">
        <v>0</v>
      </c>
      <c r="ID448" s="140">
        <v>0</v>
      </c>
      <c r="IE448" s="140">
        <v>0</v>
      </c>
      <c r="IF448" s="139">
        <v>8</v>
      </c>
      <c r="IG448" s="140">
        <v>2</v>
      </c>
      <c r="IH448" s="140">
        <v>0</v>
      </c>
      <c r="II448" s="140">
        <v>0</v>
      </c>
      <c r="IJ448" s="140">
        <v>0</v>
      </c>
      <c r="IK448" s="140">
        <v>0</v>
      </c>
      <c r="IL448" s="140">
        <v>0</v>
      </c>
      <c r="IM448" s="140">
        <v>0</v>
      </c>
      <c r="IN448" s="139">
        <v>0</v>
      </c>
      <c r="IO448" s="140">
        <v>0</v>
      </c>
      <c r="IP448" s="140">
        <v>0</v>
      </c>
      <c r="IQ448" s="140">
        <v>0</v>
      </c>
      <c r="IR448" s="141">
        <v>0</v>
      </c>
      <c r="IS448" s="139">
        <v>1</v>
      </c>
      <c r="IT448" s="141">
        <v>0</v>
      </c>
      <c r="IU448" s="141">
        <v>6</v>
      </c>
      <c r="IV448" s="141">
        <v>4</v>
      </c>
      <c r="IW448" s="180">
        <v>10</v>
      </c>
      <c r="IX448" s="182">
        <v>0</v>
      </c>
      <c r="IY448" s="182">
        <v>0.1</v>
      </c>
      <c r="IZ448" s="183">
        <v>0</v>
      </c>
      <c r="JA448" s="140">
        <v>0</v>
      </c>
      <c r="JB448" s="140">
        <v>0</v>
      </c>
      <c r="JC448" s="1" t="s">
        <v>427</v>
      </c>
      <c r="JD448" s="1" t="s">
        <v>427</v>
      </c>
      <c r="JE448" s="1" t="s">
        <v>427</v>
      </c>
      <c r="JF448" s="1" t="s">
        <v>427</v>
      </c>
      <c r="JG448" s="1">
        <v>0</v>
      </c>
      <c r="JH448" s="1">
        <v>0</v>
      </c>
      <c r="JI448" s="284"/>
      <c r="JM448" s="261"/>
      <c r="JN448" s="262"/>
      <c r="JO448" s="284"/>
      <c r="JP448" s="284"/>
    </row>
    <row r="449" spans="1:276" x14ac:dyDescent="0.25">
      <c r="A449" s="2">
        <f>IF(OR('Table 1'!$L$2="All Regions",'Table 1'!$L$2=" "), 1,IF('Table 1'!$L$2='DATA TEMPLATE 1617'!L449,1,0))</f>
        <v>1</v>
      </c>
      <c r="B449" s="2">
        <f>IF(OR('Table 1'!$L$3="All Disciplines",'Table 1'!$L$3=" "), 1,IF('Table 1'!$L$3='DATA TEMPLATE 1617'!M449,1,0))</f>
        <v>1</v>
      </c>
      <c r="C449" s="2">
        <f>IF(OR('Table 1'!$L$4="All Organisations",'Table 1'!$L$4=" "), 1,IF('Table 1'!$L$4='DATA TEMPLATE 1617'!N449,1,0))</f>
        <v>1</v>
      </c>
      <c r="D449" s="2">
        <f t="shared" si="17"/>
        <v>3</v>
      </c>
      <c r="E449" s="236">
        <f>IF('Table 2'!$L$2="All Diverse Led",$IZ449,IF('Table 2'!$L$2='DATA TEMPLATE 1617'!JG449,4,0))</f>
        <v>0</v>
      </c>
      <c r="F449" s="236">
        <f>IF('Table 2'!$L$2="All Diverse Led",$IZ449,IF('Table 2'!$L$2='DATA TEMPLATE 1617'!JH449,4,0))</f>
        <v>0</v>
      </c>
      <c r="G449" s="237">
        <f t="shared" si="18"/>
        <v>0</v>
      </c>
      <c r="H449" s="1" t="s">
        <v>471</v>
      </c>
      <c r="I449" s="1">
        <v>0</v>
      </c>
      <c r="J449" s="1" t="b">
        <v>0</v>
      </c>
      <c r="K449" s="284">
        <v>447</v>
      </c>
      <c r="L449" t="s">
        <v>448</v>
      </c>
      <c r="M449" t="s">
        <v>440</v>
      </c>
      <c r="N449" s="323" t="s">
        <v>460</v>
      </c>
      <c r="O449" s="76">
        <v>453681</v>
      </c>
      <c r="P449" s="76">
        <v>505071</v>
      </c>
      <c r="Q449" s="76">
        <v>5500</v>
      </c>
      <c r="R449" s="76">
        <v>315000</v>
      </c>
      <c r="S449" s="76">
        <v>95620</v>
      </c>
      <c r="T449" s="76">
        <v>1374872</v>
      </c>
      <c r="U449">
        <v>650674</v>
      </c>
      <c r="V449">
        <v>36254</v>
      </c>
      <c r="W449">
        <v>33551</v>
      </c>
      <c r="X449">
        <v>413949</v>
      </c>
      <c r="Y449">
        <v>16034</v>
      </c>
      <c r="AB449">
        <v>101813</v>
      </c>
      <c r="AC449">
        <v>0</v>
      </c>
      <c r="AD449">
        <v>1252275</v>
      </c>
      <c r="AE449" s="1">
        <v>128</v>
      </c>
      <c r="AF449" s="1">
        <v>128</v>
      </c>
      <c r="AG449" s="1">
        <v>4242</v>
      </c>
      <c r="AH449" s="1">
        <v>0</v>
      </c>
      <c r="AI449" s="1">
        <v>0</v>
      </c>
      <c r="AJ449" s="1">
        <v>0</v>
      </c>
      <c r="AK449" s="1">
        <v>0</v>
      </c>
      <c r="AL449" s="1">
        <v>0</v>
      </c>
      <c r="AM449" s="1">
        <v>0</v>
      </c>
      <c r="AN449" s="1">
        <v>0</v>
      </c>
      <c r="AO449" s="1">
        <v>0</v>
      </c>
      <c r="AP449" s="1">
        <v>0</v>
      </c>
      <c r="AQ449" s="1">
        <v>0</v>
      </c>
      <c r="AR449" s="1">
        <v>0</v>
      </c>
      <c r="AS449" s="1">
        <v>0</v>
      </c>
      <c r="AT449" s="1">
        <v>0</v>
      </c>
      <c r="AU449" s="1">
        <v>0</v>
      </c>
      <c r="AV449" s="1">
        <v>0</v>
      </c>
      <c r="AW449" s="1">
        <v>0</v>
      </c>
      <c r="AX449" s="1">
        <v>0</v>
      </c>
      <c r="AY449" s="1">
        <v>0</v>
      </c>
      <c r="AZ449" s="1">
        <v>0</v>
      </c>
      <c r="BA449" s="1">
        <v>0</v>
      </c>
      <c r="BB449" s="1">
        <v>0</v>
      </c>
      <c r="BC449" s="3">
        <v>0</v>
      </c>
      <c r="BD449" s="3">
        <v>0</v>
      </c>
      <c r="BE449" s="3">
        <v>0</v>
      </c>
      <c r="BF449" s="3">
        <v>0</v>
      </c>
      <c r="BG449" s="241">
        <v>0</v>
      </c>
      <c r="BH449" s="242">
        <v>0</v>
      </c>
      <c r="BI449" s="242">
        <v>0</v>
      </c>
      <c r="BJ449" s="243">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s="244">
        <v>0</v>
      </c>
      <c r="CJ449" s="244">
        <v>0</v>
      </c>
      <c r="CK449" s="244">
        <v>0</v>
      </c>
      <c r="CL449" s="244">
        <v>0</v>
      </c>
      <c r="CM449" s="241">
        <v>0</v>
      </c>
      <c r="CN449" s="242">
        <v>0</v>
      </c>
      <c r="CO449" s="242">
        <v>0</v>
      </c>
      <c r="CP449" s="243">
        <v>0</v>
      </c>
      <c r="CQ449" s="1">
        <v>0</v>
      </c>
      <c r="CR449" s="1">
        <v>0</v>
      </c>
      <c r="CS449" s="1">
        <v>0</v>
      </c>
      <c r="CT449" s="1">
        <v>0</v>
      </c>
      <c r="CU449" s="1">
        <v>0</v>
      </c>
      <c r="CV449" s="1">
        <v>0</v>
      </c>
      <c r="CW449" s="1">
        <v>0</v>
      </c>
      <c r="CX449" s="1">
        <v>0</v>
      </c>
      <c r="CY449" s="1">
        <v>0</v>
      </c>
      <c r="CZ449" s="1">
        <v>0</v>
      </c>
      <c r="DA449" s="1">
        <v>0</v>
      </c>
      <c r="DB449" s="1">
        <v>0</v>
      </c>
      <c r="DC449" s="1">
        <v>0</v>
      </c>
      <c r="DD449" s="1">
        <v>0</v>
      </c>
      <c r="DE449" s="1">
        <v>0</v>
      </c>
      <c r="DF449" s="1">
        <v>0</v>
      </c>
      <c r="DG449" s="1">
        <v>0</v>
      </c>
      <c r="DH449" s="1">
        <v>0</v>
      </c>
      <c r="DI449" s="1">
        <v>0</v>
      </c>
      <c r="DJ449" s="1">
        <v>0</v>
      </c>
      <c r="DK449" s="1">
        <v>0</v>
      </c>
      <c r="DL449" s="1">
        <v>0</v>
      </c>
      <c r="DM449" s="1">
        <v>0</v>
      </c>
      <c r="DN449" s="1">
        <v>0</v>
      </c>
      <c r="DO449" s="244">
        <v>0</v>
      </c>
      <c r="DP449" s="244">
        <v>0</v>
      </c>
      <c r="DQ449" s="244">
        <v>0</v>
      </c>
      <c r="DR449" s="244">
        <v>0</v>
      </c>
      <c r="DS449" s="241">
        <v>0</v>
      </c>
      <c r="DT449" s="242">
        <v>0</v>
      </c>
      <c r="DU449" s="242">
        <v>0</v>
      </c>
      <c r="DV449" s="243">
        <v>0</v>
      </c>
      <c r="DW449">
        <v>0</v>
      </c>
      <c r="DX449">
        <v>0</v>
      </c>
      <c r="DY449">
        <v>0</v>
      </c>
      <c r="DZ449">
        <v>0</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s="244">
        <v>0</v>
      </c>
      <c r="EV449" s="244">
        <v>0</v>
      </c>
      <c r="EW449" s="244">
        <v>0</v>
      </c>
      <c r="EX449" s="244">
        <v>0</v>
      </c>
      <c r="EY449" s="241">
        <v>0</v>
      </c>
      <c r="EZ449" s="242">
        <v>0</v>
      </c>
      <c r="FA449" s="242">
        <v>0</v>
      </c>
      <c r="FB449" s="243">
        <v>0</v>
      </c>
      <c r="FC449">
        <v>0</v>
      </c>
      <c r="FD449">
        <v>0</v>
      </c>
      <c r="FE449">
        <v>0</v>
      </c>
      <c r="FF449">
        <v>0</v>
      </c>
      <c r="FG449">
        <v>0</v>
      </c>
      <c r="FH449">
        <v>0</v>
      </c>
      <c r="FI449">
        <v>0</v>
      </c>
      <c r="FJ449">
        <v>0</v>
      </c>
      <c r="FK449">
        <v>0</v>
      </c>
      <c r="FL449">
        <v>0</v>
      </c>
      <c r="FM449">
        <v>0</v>
      </c>
      <c r="FN449">
        <v>0</v>
      </c>
      <c r="FO449">
        <v>0</v>
      </c>
      <c r="FP449">
        <v>0</v>
      </c>
      <c r="FQ449">
        <v>0</v>
      </c>
      <c r="FR449">
        <v>0</v>
      </c>
      <c r="FS449">
        <v>0</v>
      </c>
      <c r="FT449">
        <v>0</v>
      </c>
      <c r="FU449">
        <v>0</v>
      </c>
      <c r="FV449">
        <v>0</v>
      </c>
      <c r="FW449">
        <v>0</v>
      </c>
      <c r="FX449">
        <v>0</v>
      </c>
      <c r="FY449">
        <v>0</v>
      </c>
      <c r="FZ449">
        <v>0</v>
      </c>
      <c r="GA449">
        <v>0</v>
      </c>
      <c r="GB449">
        <v>0</v>
      </c>
      <c r="GC449">
        <v>0</v>
      </c>
      <c r="GD449">
        <v>0</v>
      </c>
      <c r="GE449">
        <v>0</v>
      </c>
      <c r="GF449">
        <v>0</v>
      </c>
      <c r="GG449">
        <v>0</v>
      </c>
      <c r="GH449">
        <v>0</v>
      </c>
      <c r="GI449">
        <v>0</v>
      </c>
      <c r="GJ449">
        <v>0</v>
      </c>
      <c r="GK449">
        <v>0</v>
      </c>
      <c r="GL449">
        <v>0</v>
      </c>
      <c r="GM449">
        <v>3</v>
      </c>
      <c r="GN449">
        <v>114000</v>
      </c>
      <c r="GO449">
        <v>7</v>
      </c>
      <c r="GP449">
        <v>114000</v>
      </c>
      <c r="GQ449">
        <v>0</v>
      </c>
      <c r="GR449">
        <v>0</v>
      </c>
      <c r="GS449">
        <v>0</v>
      </c>
      <c r="GT449">
        <v>0</v>
      </c>
      <c r="GU449">
        <v>0</v>
      </c>
      <c r="GV449">
        <v>0</v>
      </c>
      <c r="GW449">
        <v>0</v>
      </c>
      <c r="GX449">
        <v>0</v>
      </c>
      <c r="GY449">
        <v>0</v>
      </c>
      <c r="GZ449">
        <v>0</v>
      </c>
      <c r="HA449">
        <v>0</v>
      </c>
      <c r="HB449">
        <v>0</v>
      </c>
      <c r="HC449">
        <v>0</v>
      </c>
      <c r="HD449">
        <v>0</v>
      </c>
      <c r="HE449">
        <v>0</v>
      </c>
      <c r="HF449">
        <v>0</v>
      </c>
      <c r="HG449">
        <v>0</v>
      </c>
      <c r="HH449">
        <v>0</v>
      </c>
      <c r="HI449">
        <v>0</v>
      </c>
      <c r="HJ449">
        <v>0</v>
      </c>
      <c r="HK449">
        <v>0</v>
      </c>
      <c r="HL449">
        <v>2</v>
      </c>
      <c r="HM449">
        <v>3</v>
      </c>
      <c r="HN449">
        <v>0</v>
      </c>
      <c r="HO449">
        <v>0</v>
      </c>
      <c r="HP449">
        <v>0</v>
      </c>
      <c r="HQ449" s="139">
        <v>5</v>
      </c>
      <c r="HR449" s="140">
        <v>2</v>
      </c>
      <c r="HS449" s="140">
        <v>0</v>
      </c>
      <c r="HT449" s="140">
        <v>0</v>
      </c>
      <c r="HU449" s="140">
        <v>0</v>
      </c>
      <c r="HV449" s="139">
        <v>0</v>
      </c>
      <c r="HW449" s="140">
        <v>0</v>
      </c>
      <c r="HX449" s="140">
        <v>0</v>
      </c>
      <c r="HY449" s="140">
        <v>0</v>
      </c>
      <c r="HZ449" s="140">
        <v>0</v>
      </c>
      <c r="IA449" s="139">
        <v>0</v>
      </c>
      <c r="IB449" s="140">
        <v>0</v>
      </c>
      <c r="IC449" s="140">
        <v>0</v>
      </c>
      <c r="ID449" s="140">
        <v>0</v>
      </c>
      <c r="IE449" s="140">
        <v>0</v>
      </c>
      <c r="IF449" s="139">
        <v>7</v>
      </c>
      <c r="IG449" s="140">
        <v>5</v>
      </c>
      <c r="IH449" s="140">
        <v>0</v>
      </c>
      <c r="II449" s="140">
        <v>0</v>
      </c>
      <c r="IJ449" s="140">
        <v>0</v>
      </c>
      <c r="IK449" s="140">
        <v>0</v>
      </c>
      <c r="IL449" s="140">
        <v>0</v>
      </c>
      <c r="IM449" s="140">
        <v>0</v>
      </c>
      <c r="IN449" s="139">
        <v>0</v>
      </c>
      <c r="IO449" s="140">
        <v>0</v>
      </c>
      <c r="IP449" s="140">
        <v>0</v>
      </c>
      <c r="IQ449" s="140">
        <v>0</v>
      </c>
      <c r="IR449" s="141">
        <v>0</v>
      </c>
      <c r="IS449" s="139">
        <v>0</v>
      </c>
      <c r="IT449" s="141">
        <v>0</v>
      </c>
      <c r="IU449" s="141">
        <v>5</v>
      </c>
      <c r="IV449" s="141">
        <v>7</v>
      </c>
      <c r="IW449" s="180">
        <v>12</v>
      </c>
      <c r="IX449" s="182">
        <v>0</v>
      </c>
      <c r="IY449" s="182">
        <v>0</v>
      </c>
      <c r="IZ449" s="183">
        <v>0</v>
      </c>
      <c r="JA449" s="140">
        <v>0</v>
      </c>
      <c r="JB449" s="140">
        <v>0</v>
      </c>
      <c r="JC449" s="1" t="s">
        <v>427</v>
      </c>
      <c r="JD449" s="1" t="s">
        <v>427</v>
      </c>
      <c r="JE449" s="1" t="s">
        <v>427</v>
      </c>
      <c r="JF449" s="1" t="s">
        <v>427</v>
      </c>
      <c r="JG449" s="1">
        <v>0</v>
      </c>
      <c r="JH449" s="1">
        <v>0</v>
      </c>
      <c r="JI449" s="284"/>
      <c r="JM449" s="261"/>
      <c r="JN449" s="262"/>
      <c r="JO449" s="284"/>
      <c r="JP449" s="284"/>
    </row>
    <row r="450" spans="1:276" x14ac:dyDescent="0.25">
      <c r="A450" s="2">
        <f>IF(OR('Table 1'!$L$2="All Regions",'Table 1'!$L$2=" "), 1,IF('Table 1'!$L$2='DATA TEMPLATE 1617'!L450,1,0))</f>
        <v>1</v>
      </c>
      <c r="B450" s="2">
        <f>IF(OR('Table 1'!$L$3="All Disciplines",'Table 1'!$L$3=" "), 1,IF('Table 1'!$L$3='DATA TEMPLATE 1617'!M450,1,0))</f>
        <v>1</v>
      </c>
      <c r="C450" s="2">
        <f>IF(OR('Table 1'!$L$4="All Organisations",'Table 1'!$L$4=" "), 1,IF('Table 1'!$L$4='DATA TEMPLATE 1617'!N450,1,0))</f>
        <v>1</v>
      </c>
      <c r="D450" s="2">
        <f t="shared" si="17"/>
        <v>3</v>
      </c>
      <c r="E450" s="236">
        <f>IF('Table 2'!$L$2="All Diverse Led",$IZ450,IF('Table 2'!$L$2='DATA TEMPLATE 1617'!JG450,4,0))</f>
        <v>2</v>
      </c>
      <c r="F450" s="236">
        <f>IF('Table 2'!$L$2="All Diverse Led",$IZ450,IF('Table 2'!$L$2='DATA TEMPLATE 1617'!JH450,4,0))</f>
        <v>2</v>
      </c>
      <c r="G450" s="237">
        <f t="shared" si="18"/>
        <v>4</v>
      </c>
      <c r="H450" s="1" t="s">
        <v>471</v>
      </c>
      <c r="I450" s="1">
        <v>0</v>
      </c>
      <c r="J450" s="1" t="b">
        <v>0</v>
      </c>
      <c r="K450" s="284">
        <v>448</v>
      </c>
      <c r="L450" t="s">
        <v>439</v>
      </c>
      <c r="M450" t="s">
        <v>440</v>
      </c>
      <c r="N450" s="323" t="s">
        <v>459</v>
      </c>
      <c r="O450" s="76">
        <v>67725</v>
      </c>
      <c r="P450" s="76">
        <v>400000</v>
      </c>
      <c r="Q450" s="76">
        <v>0</v>
      </c>
      <c r="R450" s="76">
        <v>95500</v>
      </c>
      <c r="S450" s="76">
        <v>0</v>
      </c>
      <c r="T450" s="76">
        <v>563225</v>
      </c>
      <c r="U450">
        <v>384300</v>
      </c>
      <c r="V450">
        <v>0</v>
      </c>
      <c r="W450">
        <v>0</v>
      </c>
      <c r="X450">
        <v>151987</v>
      </c>
      <c r="Y450">
        <v>17000</v>
      </c>
      <c r="AB450">
        <v>0</v>
      </c>
      <c r="AC450">
        <v>0</v>
      </c>
      <c r="AD450">
        <v>553287</v>
      </c>
      <c r="AE450" s="1">
        <v>0</v>
      </c>
      <c r="AF450" s="1">
        <v>0</v>
      </c>
      <c r="AG450" s="1">
        <v>0</v>
      </c>
      <c r="AH450" s="1">
        <v>0</v>
      </c>
      <c r="AI450" s="1">
        <v>0</v>
      </c>
      <c r="AJ450" s="1">
        <v>0</v>
      </c>
      <c r="AK450" s="1">
        <v>0</v>
      </c>
      <c r="AL450" s="1">
        <v>0</v>
      </c>
      <c r="AM450" s="1">
        <v>0</v>
      </c>
      <c r="AN450" s="1">
        <v>0</v>
      </c>
      <c r="AO450" s="1">
        <v>0</v>
      </c>
      <c r="AP450" s="1">
        <v>0</v>
      </c>
      <c r="AQ450" s="1">
        <v>0</v>
      </c>
      <c r="AR450" s="1">
        <v>0</v>
      </c>
      <c r="AS450" s="1">
        <v>0</v>
      </c>
      <c r="AT450" s="1">
        <v>0</v>
      </c>
      <c r="AU450" s="1">
        <v>0</v>
      </c>
      <c r="AV450" s="1">
        <v>0</v>
      </c>
      <c r="AW450" s="1">
        <v>0</v>
      </c>
      <c r="AX450" s="1">
        <v>0</v>
      </c>
      <c r="AY450" s="1">
        <v>0</v>
      </c>
      <c r="AZ450" s="1">
        <v>0</v>
      </c>
      <c r="BA450" s="1">
        <v>0</v>
      </c>
      <c r="BB450" s="1">
        <v>0</v>
      </c>
      <c r="BC450" s="3">
        <v>0</v>
      </c>
      <c r="BD450" s="3">
        <v>0</v>
      </c>
      <c r="BE450" s="3">
        <v>0</v>
      </c>
      <c r="BF450" s="3">
        <v>0</v>
      </c>
      <c r="BG450" s="241">
        <v>0</v>
      </c>
      <c r="BH450" s="242">
        <v>0</v>
      </c>
      <c r="BI450" s="242">
        <v>0</v>
      </c>
      <c r="BJ450" s="243">
        <v>0</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s="244">
        <v>0</v>
      </c>
      <c r="CJ450" s="244">
        <v>0</v>
      </c>
      <c r="CK450" s="244">
        <v>0</v>
      </c>
      <c r="CL450" s="244">
        <v>0</v>
      </c>
      <c r="CM450" s="241">
        <v>0</v>
      </c>
      <c r="CN450" s="242">
        <v>0</v>
      </c>
      <c r="CO450" s="242">
        <v>0</v>
      </c>
      <c r="CP450" s="243">
        <v>0</v>
      </c>
      <c r="CQ450" s="1">
        <v>0</v>
      </c>
      <c r="CR450" s="1">
        <v>0</v>
      </c>
      <c r="CS450" s="1">
        <v>0</v>
      </c>
      <c r="CT450" s="1">
        <v>0</v>
      </c>
      <c r="CU450" s="1">
        <v>0</v>
      </c>
      <c r="CV450" s="1">
        <v>0</v>
      </c>
      <c r="CW450" s="1">
        <v>0</v>
      </c>
      <c r="CX450" s="1">
        <v>0</v>
      </c>
      <c r="CY450" s="1">
        <v>0</v>
      </c>
      <c r="CZ450" s="1">
        <v>0</v>
      </c>
      <c r="DA450" s="1">
        <v>0</v>
      </c>
      <c r="DB450" s="1">
        <v>0</v>
      </c>
      <c r="DC450" s="1">
        <v>0</v>
      </c>
      <c r="DD450" s="1">
        <v>0</v>
      </c>
      <c r="DE450" s="1">
        <v>0</v>
      </c>
      <c r="DF450" s="1">
        <v>0</v>
      </c>
      <c r="DG450" s="1">
        <v>0</v>
      </c>
      <c r="DH450" s="1">
        <v>0</v>
      </c>
      <c r="DI450" s="1">
        <v>0</v>
      </c>
      <c r="DJ450" s="1">
        <v>0</v>
      </c>
      <c r="DK450" s="1">
        <v>0</v>
      </c>
      <c r="DL450" s="1">
        <v>0</v>
      </c>
      <c r="DM450" s="1">
        <v>0</v>
      </c>
      <c r="DN450" s="1">
        <v>0</v>
      </c>
      <c r="DO450" s="244">
        <v>0</v>
      </c>
      <c r="DP450" s="244">
        <v>0</v>
      </c>
      <c r="DQ450" s="244">
        <v>0</v>
      </c>
      <c r="DR450" s="244">
        <v>0</v>
      </c>
      <c r="DS450" s="241">
        <v>0</v>
      </c>
      <c r="DT450" s="242">
        <v>0</v>
      </c>
      <c r="DU450" s="242">
        <v>0</v>
      </c>
      <c r="DV450" s="243">
        <v>0</v>
      </c>
      <c r="DW450">
        <v>0</v>
      </c>
      <c r="DX450">
        <v>0</v>
      </c>
      <c r="DY450">
        <v>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s="244">
        <v>0</v>
      </c>
      <c r="EV450" s="244">
        <v>0</v>
      </c>
      <c r="EW450" s="244">
        <v>0</v>
      </c>
      <c r="EX450" s="244">
        <v>0</v>
      </c>
      <c r="EY450" s="241">
        <v>0</v>
      </c>
      <c r="EZ450" s="242">
        <v>0</v>
      </c>
      <c r="FA450" s="242">
        <v>0</v>
      </c>
      <c r="FB450" s="243">
        <v>0</v>
      </c>
      <c r="FC45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1</v>
      </c>
      <c r="GN450">
        <v>20000</v>
      </c>
      <c r="GO450">
        <v>4</v>
      </c>
      <c r="GP450">
        <v>80000</v>
      </c>
      <c r="GQ450">
        <v>0</v>
      </c>
      <c r="GR450">
        <v>0</v>
      </c>
      <c r="GS450">
        <v>0</v>
      </c>
      <c r="GT450">
        <v>0</v>
      </c>
      <c r="GU450">
        <v>0</v>
      </c>
      <c r="GV450">
        <v>0</v>
      </c>
      <c r="GW450">
        <v>0</v>
      </c>
      <c r="GX450">
        <v>0</v>
      </c>
      <c r="GY450">
        <v>0</v>
      </c>
      <c r="GZ450">
        <v>0</v>
      </c>
      <c r="HA450">
        <v>0</v>
      </c>
      <c r="HB450">
        <v>0</v>
      </c>
      <c r="HC450">
        <v>0</v>
      </c>
      <c r="HD450">
        <v>0</v>
      </c>
      <c r="HE450">
        <v>0</v>
      </c>
      <c r="HF450">
        <v>0</v>
      </c>
      <c r="HG450">
        <v>4</v>
      </c>
      <c r="HH450">
        <v>0</v>
      </c>
      <c r="HI450">
        <v>0</v>
      </c>
      <c r="HJ450">
        <v>0</v>
      </c>
      <c r="HK450">
        <v>0</v>
      </c>
      <c r="HL450">
        <v>2</v>
      </c>
      <c r="HM450">
        <v>4</v>
      </c>
      <c r="HN450">
        <v>0</v>
      </c>
      <c r="HO450">
        <v>0</v>
      </c>
      <c r="HP450">
        <v>0</v>
      </c>
      <c r="HQ450" s="139">
        <v>4</v>
      </c>
      <c r="HR450" s="140">
        <v>3</v>
      </c>
      <c r="HS450" s="140">
        <v>0</v>
      </c>
      <c r="HT450" s="140">
        <v>0</v>
      </c>
      <c r="HU450" s="140">
        <v>0</v>
      </c>
      <c r="HV450" s="139">
        <v>0</v>
      </c>
      <c r="HW450" s="140">
        <v>0</v>
      </c>
      <c r="HX450" s="140">
        <v>0</v>
      </c>
      <c r="HY450" s="140">
        <v>0</v>
      </c>
      <c r="HZ450" s="140">
        <v>0</v>
      </c>
      <c r="IA450" s="139">
        <v>0</v>
      </c>
      <c r="IB450" s="140">
        <v>0</v>
      </c>
      <c r="IC450" s="140">
        <v>0</v>
      </c>
      <c r="ID450" s="140">
        <v>0</v>
      </c>
      <c r="IE450" s="140">
        <v>0</v>
      </c>
      <c r="IF450" s="139">
        <v>6</v>
      </c>
      <c r="IG450" s="140">
        <v>7</v>
      </c>
      <c r="IH450" s="140">
        <v>0</v>
      </c>
      <c r="II450" s="140">
        <v>0</v>
      </c>
      <c r="IJ450" s="140">
        <v>0</v>
      </c>
      <c r="IK450" s="140">
        <v>5</v>
      </c>
      <c r="IL450" s="140">
        <v>0</v>
      </c>
      <c r="IM450" s="140">
        <v>0</v>
      </c>
      <c r="IN450" s="139">
        <v>5</v>
      </c>
      <c r="IO450" s="140">
        <v>0</v>
      </c>
      <c r="IP450" s="140">
        <v>0</v>
      </c>
      <c r="IQ450" s="140">
        <v>0</v>
      </c>
      <c r="IR450" s="141">
        <v>0</v>
      </c>
      <c r="IS450" s="139">
        <v>0</v>
      </c>
      <c r="IT450" s="141">
        <v>4</v>
      </c>
      <c r="IU450" s="141">
        <v>6</v>
      </c>
      <c r="IV450" s="141">
        <v>7</v>
      </c>
      <c r="IW450" s="180">
        <v>13</v>
      </c>
      <c r="IX450" s="182">
        <v>0.69230769230769229</v>
      </c>
      <c r="IY450" s="182">
        <v>0</v>
      </c>
      <c r="IZ450" s="183">
        <v>2</v>
      </c>
      <c r="JA450" s="140" t="s">
        <v>541</v>
      </c>
      <c r="JB450" s="140">
        <v>0</v>
      </c>
      <c r="JC450" s="1" t="s">
        <v>426</v>
      </c>
      <c r="JD450" s="1" t="s">
        <v>427</v>
      </c>
      <c r="JE450" s="1" t="s">
        <v>427</v>
      </c>
      <c r="JF450" s="1" t="s">
        <v>427</v>
      </c>
      <c r="JG450" s="140" t="s">
        <v>541</v>
      </c>
      <c r="JH450" s="1">
        <v>0</v>
      </c>
      <c r="JI450" s="284"/>
      <c r="JM450" s="261"/>
      <c r="JN450" s="262"/>
      <c r="JO450" s="284"/>
      <c r="JP450" s="284"/>
    </row>
    <row r="451" spans="1:276" x14ac:dyDescent="0.25">
      <c r="A451" s="2">
        <f>IF(OR('Table 1'!$L$2="All Regions",'Table 1'!$L$2=" "), 1,IF('Table 1'!$L$2='DATA TEMPLATE 1617'!L451,1,0))</f>
        <v>1</v>
      </c>
      <c r="B451" s="2">
        <f>IF(OR('Table 1'!$L$3="All Disciplines",'Table 1'!$L$3=" "), 1,IF('Table 1'!$L$3='DATA TEMPLATE 1617'!M451,1,0))</f>
        <v>1</v>
      </c>
      <c r="C451" s="2">
        <f>IF(OR('Table 1'!$L$4="All Organisations",'Table 1'!$L$4=" "), 1,IF('Table 1'!$L$4='DATA TEMPLATE 1617'!N451,1,0))</f>
        <v>1</v>
      </c>
      <c r="D451" s="2">
        <f t="shared" si="17"/>
        <v>3</v>
      </c>
      <c r="E451" s="236">
        <f>IF('Table 2'!$L$2="All Diverse Led",$IZ451,IF('Table 2'!$L$2='DATA TEMPLATE 1617'!JG451,4,0))</f>
        <v>0</v>
      </c>
      <c r="F451" s="236">
        <f>IF('Table 2'!$L$2="All Diverse Led",$IZ451,IF('Table 2'!$L$2='DATA TEMPLATE 1617'!JH451,4,0))</f>
        <v>0</v>
      </c>
      <c r="G451" s="237">
        <f t="shared" si="18"/>
        <v>0</v>
      </c>
      <c r="H451" s="1" t="s">
        <v>471</v>
      </c>
      <c r="I451" s="1">
        <v>0</v>
      </c>
      <c r="J451" s="1" t="b">
        <v>0</v>
      </c>
      <c r="K451" s="284">
        <v>449</v>
      </c>
      <c r="L451" t="s">
        <v>439</v>
      </c>
      <c r="M451" t="s">
        <v>436</v>
      </c>
      <c r="N451" s="323" t="s">
        <v>460</v>
      </c>
      <c r="O451" s="76">
        <v>2751664</v>
      </c>
      <c r="P451" s="76">
        <v>170000</v>
      </c>
      <c r="Q451" s="76">
        <v>2628253</v>
      </c>
      <c r="R451" s="76">
        <v>0</v>
      </c>
      <c r="S451" s="76">
        <v>0</v>
      </c>
      <c r="T451" s="76">
        <v>5549917</v>
      </c>
      <c r="U451">
        <v>1185895</v>
      </c>
      <c r="V451">
        <v>306095</v>
      </c>
      <c r="W451">
        <v>411076</v>
      </c>
      <c r="X451">
        <v>1685374</v>
      </c>
      <c r="Y451">
        <v>579068</v>
      </c>
      <c r="AB451">
        <v>1555353</v>
      </c>
      <c r="AC451">
        <v>0</v>
      </c>
      <c r="AD451">
        <v>5722861</v>
      </c>
      <c r="AE451" s="1">
        <v>1</v>
      </c>
      <c r="AF451" s="1">
        <v>1</v>
      </c>
      <c r="AG451" s="1">
        <v>12</v>
      </c>
      <c r="AH451" s="1">
        <v>0</v>
      </c>
      <c r="AI451" s="1">
        <v>0</v>
      </c>
      <c r="AJ451" s="1">
        <v>0</v>
      </c>
      <c r="AK451" s="1">
        <v>0</v>
      </c>
      <c r="AL451" s="1">
        <v>0</v>
      </c>
      <c r="AM451" s="1">
        <v>0</v>
      </c>
      <c r="AN451" s="1">
        <v>0</v>
      </c>
      <c r="AO451" s="1">
        <v>0</v>
      </c>
      <c r="AP451" s="1">
        <v>0</v>
      </c>
      <c r="AQ451" s="1">
        <v>0</v>
      </c>
      <c r="AR451" s="1">
        <v>0</v>
      </c>
      <c r="AS451" s="1">
        <v>0</v>
      </c>
      <c r="AT451" s="1">
        <v>0</v>
      </c>
      <c r="AU451" s="1">
        <v>0</v>
      </c>
      <c r="AV451" s="1">
        <v>0</v>
      </c>
      <c r="AW451" s="1">
        <v>0</v>
      </c>
      <c r="AX451" s="1">
        <v>0</v>
      </c>
      <c r="AY451" s="1">
        <v>0</v>
      </c>
      <c r="AZ451" s="1">
        <v>0</v>
      </c>
      <c r="BA451" s="1">
        <v>0</v>
      </c>
      <c r="BB451" s="1">
        <v>0</v>
      </c>
      <c r="BC451" s="3">
        <v>0</v>
      </c>
      <c r="BD451" s="3">
        <v>0</v>
      </c>
      <c r="BE451" s="3">
        <v>0</v>
      </c>
      <c r="BF451" s="3">
        <v>0</v>
      </c>
      <c r="BG451" s="241">
        <v>0</v>
      </c>
      <c r="BH451" s="242">
        <v>0</v>
      </c>
      <c r="BI451" s="242">
        <v>0</v>
      </c>
      <c r="BJ451" s="243">
        <v>0</v>
      </c>
      <c r="BK451">
        <v>2</v>
      </c>
      <c r="BL451">
        <v>130</v>
      </c>
      <c r="BM451">
        <v>0</v>
      </c>
      <c r="BN451">
        <v>195500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s="244">
        <v>0</v>
      </c>
      <c r="CJ451" s="244">
        <v>0</v>
      </c>
      <c r="CK451" s="244">
        <v>0</v>
      </c>
      <c r="CL451" s="244">
        <v>0</v>
      </c>
      <c r="CM451" s="241">
        <v>0</v>
      </c>
      <c r="CN451" s="242">
        <v>0</v>
      </c>
      <c r="CO451" s="242">
        <v>0</v>
      </c>
      <c r="CP451" s="243">
        <v>0</v>
      </c>
      <c r="CQ451" s="1">
        <v>0</v>
      </c>
      <c r="CR451" s="1">
        <v>0</v>
      </c>
      <c r="CS451" s="1">
        <v>0</v>
      </c>
      <c r="CT451" s="1">
        <v>0</v>
      </c>
      <c r="CU451" s="1">
        <v>0</v>
      </c>
      <c r="CV451" s="1">
        <v>0</v>
      </c>
      <c r="CW451" s="1">
        <v>0</v>
      </c>
      <c r="CX451" s="1">
        <v>0</v>
      </c>
      <c r="CY451" s="1">
        <v>0</v>
      </c>
      <c r="CZ451" s="1">
        <v>0</v>
      </c>
      <c r="DA451" s="1">
        <v>0</v>
      </c>
      <c r="DB451" s="1">
        <v>0</v>
      </c>
      <c r="DC451" s="1">
        <v>0</v>
      </c>
      <c r="DD451" s="1">
        <v>0</v>
      </c>
      <c r="DE451" s="1">
        <v>0</v>
      </c>
      <c r="DF451" s="1">
        <v>0</v>
      </c>
      <c r="DG451" s="1">
        <v>0</v>
      </c>
      <c r="DH451" s="1">
        <v>0</v>
      </c>
      <c r="DI451" s="1">
        <v>0</v>
      </c>
      <c r="DJ451" s="1">
        <v>0</v>
      </c>
      <c r="DK451" s="1">
        <v>0</v>
      </c>
      <c r="DL451" s="1">
        <v>0</v>
      </c>
      <c r="DM451" s="1">
        <v>0</v>
      </c>
      <c r="DN451" s="1">
        <v>0</v>
      </c>
      <c r="DO451" s="244">
        <v>0</v>
      </c>
      <c r="DP451" s="244">
        <v>0</v>
      </c>
      <c r="DQ451" s="244">
        <v>0</v>
      </c>
      <c r="DR451" s="244">
        <v>0</v>
      </c>
      <c r="DS451" s="241">
        <v>0</v>
      </c>
      <c r="DT451" s="242">
        <v>0</v>
      </c>
      <c r="DU451" s="242">
        <v>0</v>
      </c>
      <c r="DV451" s="243">
        <v>0</v>
      </c>
      <c r="DW451">
        <v>0</v>
      </c>
      <c r="DX451">
        <v>0</v>
      </c>
      <c r="DY451">
        <v>0</v>
      </c>
      <c r="DZ451">
        <v>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s="244">
        <v>0</v>
      </c>
      <c r="EV451" s="244">
        <v>0</v>
      </c>
      <c r="EW451" s="244">
        <v>0</v>
      </c>
      <c r="EX451" s="244">
        <v>0</v>
      </c>
      <c r="EY451" s="241">
        <v>0</v>
      </c>
      <c r="EZ451" s="242">
        <v>0</v>
      </c>
      <c r="FA451" s="242">
        <v>0</v>
      </c>
      <c r="FB451" s="243">
        <v>0</v>
      </c>
      <c r="FC451">
        <v>0</v>
      </c>
      <c r="FD451">
        <v>0</v>
      </c>
      <c r="FE451">
        <v>0</v>
      </c>
      <c r="FF451">
        <v>0</v>
      </c>
      <c r="FG451">
        <v>0</v>
      </c>
      <c r="FH451">
        <v>0</v>
      </c>
      <c r="FI451">
        <v>0</v>
      </c>
      <c r="FJ451">
        <v>0</v>
      </c>
      <c r="FK451">
        <v>0</v>
      </c>
      <c r="FL451">
        <v>0</v>
      </c>
      <c r="FM451">
        <v>0</v>
      </c>
      <c r="FN451">
        <v>0</v>
      </c>
      <c r="FO451">
        <v>0</v>
      </c>
      <c r="FP451">
        <v>0</v>
      </c>
      <c r="FQ451">
        <v>0</v>
      </c>
      <c r="FR451">
        <v>0</v>
      </c>
      <c r="FS451">
        <v>0</v>
      </c>
      <c r="FT451">
        <v>0</v>
      </c>
      <c r="FU451">
        <v>0</v>
      </c>
      <c r="FV451">
        <v>0</v>
      </c>
      <c r="FW451">
        <v>1</v>
      </c>
      <c r="FX451">
        <v>8000</v>
      </c>
      <c r="FY451">
        <v>1</v>
      </c>
      <c r="FZ451">
        <v>500</v>
      </c>
      <c r="GA451">
        <v>0</v>
      </c>
      <c r="GB451">
        <v>0</v>
      </c>
      <c r="GC451">
        <v>0</v>
      </c>
      <c r="GD451">
        <v>0</v>
      </c>
      <c r="GE451">
        <v>0</v>
      </c>
      <c r="GF451">
        <v>0</v>
      </c>
      <c r="GG451">
        <v>0</v>
      </c>
      <c r="GH451">
        <v>0</v>
      </c>
      <c r="GI451">
        <v>0</v>
      </c>
      <c r="GJ451">
        <v>0</v>
      </c>
      <c r="GK451">
        <v>0</v>
      </c>
      <c r="GL451">
        <v>0</v>
      </c>
      <c r="GM451">
        <v>2</v>
      </c>
      <c r="GN451">
        <v>160</v>
      </c>
      <c r="GO451">
        <v>0</v>
      </c>
      <c r="GP451">
        <v>0</v>
      </c>
      <c r="GQ451">
        <v>0</v>
      </c>
      <c r="GR451">
        <v>0</v>
      </c>
      <c r="GS451">
        <v>0</v>
      </c>
      <c r="GT451">
        <v>0</v>
      </c>
      <c r="GU451">
        <v>0</v>
      </c>
      <c r="GV451">
        <v>0</v>
      </c>
      <c r="GW451">
        <v>0</v>
      </c>
      <c r="GX451">
        <v>0</v>
      </c>
      <c r="GY451">
        <v>0</v>
      </c>
      <c r="GZ451" t="s">
        <v>550</v>
      </c>
      <c r="HA451">
        <v>0</v>
      </c>
      <c r="HB451">
        <v>0</v>
      </c>
      <c r="HC451">
        <v>0</v>
      </c>
      <c r="HD451">
        <v>0</v>
      </c>
      <c r="HE451">
        <v>0</v>
      </c>
      <c r="HF451">
        <v>0</v>
      </c>
      <c r="HG451">
        <v>0</v>
      </c>
      <c r="HH451">
        <v>0</v>
      </c>
      <c r="HI451">
        <v>0</v>
      </c>
      <c r="HJ451">
        <v>0</v>
      </c>
      <c r="HK451">
        <v>0</v>
      </c>
      <c r="HL451">
        <v>3</v>
      </c>
      <c r="HM451">
        <v>14</v>
      </c>
      <c r="HN451">
        <v>0</v>
      </c>
      <c r="HO451">
        <v>0</v>
      </c>
      <c r="HP451">
        <v>5</v>
      </c>
      <c r="HQ451" s="139">
        <v>30</v>
      </c>
      <c r="HR451" s="140">
        <v>15</v>
      </c>
      <c r="HS451" s="140">
        <v>0</v>
      </c>
      <c r="HT451" s="140">
        <v>0</v>
      </c>
      <c r="HU451" s="140">
        <v>7</v>
      </c>
      <c r="HV451" s="139">
        <v>0</v>
      </c>
      <c r="HW451" s="140">
        <v>0</v>
      </c>
      <c r="HX451" s="140">
        <v>0</v>
      </c>
      <c r="HY451" s="140">
        <v>0</v>
      </c>
      <c r="HZ451" s="140">
        <v>0</v>
      </c>
      <c r="IA451" s="139">
        <v>0</v>
      </c>
      <c r="IB451" s="140">
        <v>0</v>
      </c>
      <c r="IC451" s="140">
        <v>0</v>
      </c>
      <c r="ID451" s="140">
        <v>0</v>
      </c>
      <c r="IE451" s="140">
        <v>0</v>
      </c>
      <c r="IF451" s="139">
        <v>33</v>
      </c>
      <c r="IG451" s="140">
        <v>29</v>
      </c>
      <c r="IH451" s="140">
        <v>0</v>
      </c>
      <c r="II451" s="140">
        <v>0</v>
      </c>
      <c r="IJ451" s="140">
        <v>12</v>
      </c>
      <c r="IK451" s="140">
        <v>7</v>
      </c>
      <c r="IL451" s="140">
        <v>0</v>
      </c>
      <c r="IM451" s="140">
        <v>0</v>
      </c>
      <c r="IN451" s="139">
        <v>7</v>
      </c>
      <c r="IO451" s="140">
        <v>1</v>
      </c>
      <c r="IP451" s="140">
        <v>0</v>
      </c>
      <c r="IQ451" s="140">
        <v>0</v>
      </c>
      <c r="IR451" s="141">
        <v>1</v>
      </c>
      <c r="IS451" s="139">
        <v>1</v>
      </c>
      <c r="IT451" s="141">
        <v>4</v>
      </c>
      <c r="IU451" s="141">
        <v>22</v>
      </c>
      <c r="IV451" s="141">
        <v>52</v>
      </c>
      <c r="IW451" s="180">
        <v>74</v>
      </c>
      <c r="IX451" s="182">
        <v>0.14864864864864866</v>
      </c>
      <c r="IY451" s="182">
        <v>2.7027027027027029E-2</v>
      </c>
      <c r="IZ451" s="183">
        <v>0</v>
      </c>
      <c r="JA451" s="140">
        <v>0</v>
      </c>
      <c r="JB451" s="140">
        <v>0</v>
      </c>
      <c r="JC451" s="1" t="s">
        <v>427</v>
      </c>
      <c r="JD451" s="1" t="s">
        <v>427</v>
      </c>
      <c r="JE451" s="1" t="s">
        <v>427</v>
      </c>
      <c r="JF451" s="1" t="s">
        <v>427</v>
      </c>
      <c r="JG451" s="1">
        <v>0</v>
      </c>
      <c r="JH451" s="1">
        <v>0</v>
      </c>
      <c r="JI451" s="284"/>
      <c r="JM451" s="261"/>
      <c r="JN451" s="262"/>
      <c r="JO451" s="284"/>
      <c r="JP451" s="284"/>
    </row>
    <row r="452" spans="1:276" x14ac:dyDescent="0.25">
      <c r="A452" s="2">
        <f>IF(OR('Table 1'!$L$2="All Regions",'Table 1'!$L$2=" "), 1,IF('Table 1'!$L$2='DATA TEMPLATE 1617'!L452,1,0))</f>
        <v>1</v>
      </c>
      <c r="B452" s="2">
        <f>IF(OR('Table 1'!$L$3="All Disciplines",'Table 1'!$L$3=" "), 1,IF('Table 1'!$L$3='DATA TEMPLATE 1617'!M452,1,0))</f>
        <v>1</v>
      </c>
      <c r="C452" s="2">
        <f>IF(OR('Table 1'!$L$4="All Organisations",'Table 1'!$L$4=" "), 1,IF('Table 1'!$L$4='DATA TEMPLATE 1617'!N452,1,0))</f>
        <v>1</v>
      </c>
      <c r="D452" s="2">
        <f t="shared" si="17"/>
        <v>3</v>
      </c>
      <c r="E452" s="236">
        <f>IF('Table 2'!$L$2="All Diverse Led",$IZ452,IF('Table 2'!$L$2='DATA TEMPLATE 1617'!JG452,4,0))</f>
        <v>0</v>
      </c>
      <c r="F452" s="236">
        <f>IF('Table 2'!$L$2="All Diverse Led",$IZ452,IF('Table 2'!$L$2='DATA TEMPLATE 1617'!JH452,4,0))</f>
        <v>0</v>
      </c>
      <c r="G452" s="237">
        <f t="shared" si="18"/>
        <v>0</v>
      </c>
      <c r="H452" s="1" t="s">
        <v>471</v>
      </c>
      <c r="I452" s="1">
        <v>0</v>
      </c>
      <c r="J452" s="1" t="b">
        <v>0</v>
      </c>
      <c r="K452" s="284">
        <v>450</v>
      </c>
      <c r="L452" t="s">
        <v>439</v>
      </c>
      <c r="M452" t="s">
        <v>442</v>
      </c>
      <c r="N452" s="323" t="s">
        <v>459</v>
      </c>
      <c r="O452" s="76">
        <v>35468</v>
      </c>
      <c r="P452" s="76">
        <v>75000</v>
      </c>
      <c r="Q452" s="76">
        <v>551991</v>
      </c>
      <c r="R452" s="76">
        <v>0</v>
      </c>
      <c r="S452" s="76">
        <v>93186</v>
      </c>
      <c r="T452" s="76">
        <v>755645</v>
      </c>
      <c r="U452">
        <v>465000</v>
      </c>
      <c r="V452">
        <v>20000</v>
      </c>
      <c r="W452">
        <v>0</v>
      </c>
      <c r="X452">
        <v>95000</v>
      </c>
      <c r="Y452">
        <v>7500</v>
      </c>
      <c r="AB452">
        <v>66000</v>
      </c>
      <c r="AC452">
        <v>2500</v>
      </c>
      <c r="AD452">
        <v>656000</v>
      </c>
      <c r="AE452" s="1">
        <v>0</v>
      </c>
      <c r="AF452" s="1">
        <v>0</v>
      </c>
      <c r="AG452" s="1">
        <v>0</v>
      </c>
      <c r="AH452" s="1">
        <v>0</v>
      </c>
      <c r="AI452" s="1">
        <v>0</v>
      </c>
      <c r="AJ452" s="1">
        <v>0</v>
      </c>
      <c r="AK452" s="1">
        <v>0</v>
      </c>
      <c r="AL452" s="1">
        <v>0</v>
      </c>
      <c r="AM452" s="1">
        <v>0</v>
      </c>
      <c r="AN452" s="1">
        <v>0</v>
      </c>
      <c r="AO452" s="1">
        <v>0</v>
      </c>
      <c r="AP452" s="1">
        <v>0</v>
      </c>
      <c r="AQ452" s="1">
        <v>0</v>
      </c>
      <c r="AR452" s="1">
        <v>0</v>
      </c>
      <c r="AS452" s="1">
        <v>0</v>
      </c>
      <c r="AT452" s="1">
        <v>0</v>
      </c>
      <c r="AU452" s="1">
        <v>0</v>
      </c>
      <c r="AV452" s="1">
        <v>0</v>
      </c>
      <c r="AW452" s="1">
        <v>0</v>
      </c>
      <c r="AX452" s="1">
        <v>0</v>
      </c>
      <c r="AY452" s="1">
        <v>0</v>
      </c>
      <c r="AZ452" s="1">
        <v>0</v>
      </c>
      <c r="BA452" s="1">
        <v>0</v>
      </c>
      <c r="BB452" s="1">
        <v>0</v>
      </c>
      <c r="BC452" s="3">
        <v>0</v>
      </c>
      <c r="BD452" s="3">
        <v>0</v>
      </c>
      <c r="BE452" s="3">
        <v>0</v>
      </c>
      <c r="BF452" s="3">
        <v>0</v>
      </c>
      <c r="BG452" s="241">
        <v>0</v>
      </c>
      <c r="BH452" s="242">
        <v>0</v>
      </c>
      <c r="BI452" s="242">
        <v>0</v>
      </c>
      <c r="BJ452" s="243">
        <v>0</v>
      </c>
      <c r="BK452">
        <v>3</v>
      </c>
      <c r="BL452">
        <v>192</v>
      </c>
      <c r="BM452">
        <v>0</v>
      </c>
      <c r="BN452">
        <v>216500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s="244">
        <v>0</v>
      </c>
      <c r="CJ452" s="244">
        <v>0</v>
      </c>
      <c r="CK452" s="244">
        <v>0</v>
      </c>
      <c r="CL452" s="244">
        <v>0</v>
      </c>
      <c r="CM452" s="241">
        <v>0</v>
      </c>
      <c r="CN452" s="242">
        <v>0</v>
      </c>
      <c r="CO452" s="242">
        <v>0</v>
      </c>
      <c r="CP452" s="243">
        <v>0</v>
      </c>
      <c r="CQ452" s="1">
        <v>0</v>
      </c>
      <c r="CR452" s="1">
        <v>0</v>
      </c>
      <c r="CS452" s="1">
        <v>0</v>
      </c>
      <c r="CT452" s="1">
        <v>0</v>
      </c>
      <c r="CU452" s="1">
        <v>0</v>
      </c>
      <c r="CV452" s="1">
        <v>0</v>
      </c>
      <c r="CW452" s="1">
        <v>0</v>
      </c>
      <c r="CX452" s="1">
        <v>0</v>
      </c>
      <c r="CY452" s="1">
        <v>0</v>
      </c>
      <c r="CZ452" s="1">
        <v>0</v>
      </c>
      <c r="DA452" s="1">
        <v>0</v>
      </c>
      <c r="DB452" s="1">
        <v>0</v>
      </c>
      <c r="DC452" s="1">
        <v>0</v>
      </c>
      <c r="DD452" s="1">
        <v>0</v>
      </c>
      <c r="DE452" s="1">
        <v>0</v>
      </c>
      <c r="DF452" s="1">
        <v>0</v>
      </c>
      <c r="DG452" s="1">
        <v>0</v>
      </c>
      <c r="DH452" s="1">
        <v>0</v>
      </c>
      <c r="DI452" s="1">
        <v>0</v>
      </c>
      <c r="DJ452" s="1">
        <v>0</v>
      </c>
      <c r="DK452" s="1">
        <v>0</v>
      </c>
      <c r="DL452" s="1">
        <v>0</v>
      </c>
      <c r="DM452" s="1">
        <v>0</v>
      </c>
      <c r="DN452" s="1">
        <v>0</v>
      </c>
      <c r="DO452" s="244">
        <v>0</v>
      </c>
      <c r="DP452" s="244">
        <v>0</v>
      </c>
      <c r="DQ452" s="244">
        <v>0</v>
      </c>
      <c r="DR452" s="244">
        <v>0</v>
      </c>
      <c r="DS452" s="241">
        <v>0</v>
      </c>
      <c r="DT452" s="242">
        <v>0</v>
      </c>
      <c r="DU452" s="242">
        <v>0</v>
      </c>
      <c r="DV452" s="243">
        <v>0</v>
      </c>
      <c r="DW452">
        <v>0</v>
      </c>
      <c r="DX452">
        <v>0</v>
      </c>
      <c r="DY452">
        <v>0</v>
      </c>
      <c r="DZ452">
        <v>0</v>
      </c>
      <c r="EA452">
        <v>0</v>
      </c>
      <c r="EB452">
        <v>0</v>
      </c>
      <c r="EC452">
        <v>0</v>
      </c>
      <c r="ED452">
        <v>0</v>
      </c>
      <c r="EE452">
        <v>0</v>
      </c>
      <c r="EF452">
        <v>0</v>
      </c>
      <c r="EG452">
        <v>0</v>
      </c>
      <c r="EH452">
        <v>0</v>
      </c>
      <c r="EI452">
        <v>0</v>
      </c>
      <c r="EJ452">
        <v>0</v>
      </c>
      <c r="EK452">
        <v>0</v>
      </c>
      <c r="EL452">
        <v>0</v>
      </c>
      <c r="EM452">
        <v>0</v>
      </c>
      <c r="EN452">
        <v>0</v>
      </c>
      <c r="EO452">
        <v>0</v>
      </c>
      <c r="EP452">
        <v>0</v>
      </c>
      <c r="EQ452">
        <v>0</v>
      </c>
      <c r="ER452">
        <v>0</v>
      </c>
      <c r="ES452">
        <v>0</v>
      </c>
      <c r="ET452">
        <v>0</v>
      </c>
      <c r="EU452" s="244">
        <v>0</v>
      </c>
      <c r="EV452" s="244">
        <v>0</v>
      </c>
      <c r="EW452" s="244">
        <v>0</v>
      </c>
      <c r="EX452" s="244">
        <v>0</v>
      </c>
      <c r="EY452" s="241">
        <v>0</v>
      </c>
      <c r="EZ452" s="242">
        <v>0</v>
      </c>
      <c r="FA452" s="242">
        <v>0</v>
      </c>
      <c r="FB452" s="243">
        <v>0</v>
      </c>
      <c r="FC452">
        <v>0</v>
      </c>
      <c r="FD452">
        <v>0</v>
      </c>
      <c r="FE452">
        <v>0</v>
      </c>
      <c r="FF452">
        <v>0</v>
      </c>
      <c r="FG452">
        <v>0</v>
      </c>
      <c r="FH452">
        <v>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2</v>
      </c>
      <c r="GN452">
        <v>29000</v>
      </c>
      <c r="GO452">
        <v>0</v>
      </c>
      <c r="GP452">
        <v>0</v>
      </c>
      <c r="GQ452">
        <v>0</v>
      </c>
      <c r="GR452">
        <v>0</v>
      </c>
      <c r="GS452">
        <v>0</v>
      </c>
      <c r="GT452">
        <v>0</v>
      </c>
      <c r="GU452">
        <v>0</v>
      </c>
      <c r="GV452">
        <v>0</v>
      </c>
      <c r="GW452">
        <v>0</v>
      </c>
      <c r="GX452">
        <v>0</v>
      </c>
      <c r="GY452">
        <v>1</v>
      </c>
      <c r="GZ452">
        <v>185</v>
      </c>
      <c r="HA452">
        <v>0</v>
      </c>
      <c r="HB452">
        <v>0</v>
      </c>
      <c r="HC452">
        <v>0</v>
      </c>
      <c r="HD452">
        <v>0</v>
      </c>
      <c r="HE452">
        <v>0</v>
      </c>
      <c r="HF452">
        <v>0</v>
      </c>
      <c r="HG452">
        <v>0</v>
      </c>
      <c r="HH452">
        <v>0</v>
      </c>
      <c r="HI452">
        <v>0</v>
      </c>
      <c r="HJ452">
        <v>0</v>
      </c>
      <c r="HK452">
        <v>0</v>
      </c>
      <c r="HL452">
        <v>4</v>
      </c>
      <c r="HM452">
        <v>8</v>
      </c>
      <c r="HN452">
        <v>0</v>
      </c>
      <c r="HO452">
        <v>0</v>
      </c>
      <c r="HP452">
        <v>0</v>
      </c>
      <c r="HQ452" s="139">
        <v>4</v>
      </c>
      <c r="HR452" s="140">
        <v>0</v>
      </c>
      <c r="HS452" s="140">
        <v>0</v>
      </c>
      <c r="HT452" s="140">
        <v>0</v>
      </c>
      <c r="HU452" s="140">
        <v>0</v>
      </c>
      <c r="HV452" s="139">
        <v>0</v>
      </c>
      <c r="HW452" s="140">
        <v>0</v>
      </c>
      <c r="HX452" s="140">
        <v>0</v>
      </c>
      <c r="HY452" s="140">
        <v>0</v>
      </c>
      <c r="HZ452" s="140">
        <v>0</v>
      </c>
      <c r="IA452" s="139">
        <v>0</v>
      </c>
      <c r="IB452" s="140">
        <v>0</v>
      </c>
      <c r="IC452" s="140">
        <v>0</v>
      </c>
      <c r="ID452" s="140">
        <v>0</v>
      </c>
      <c r="IE452" s="140">
        <v>0</v>
      </c>
      <c r="IF452" s="139">
        <v>8</v>
      </c>
      <c r="IG452" s="140">
        <v>8</v>
      </c>
      <c r="IH452" s="140">
        <v>0</v>
      </c>
      <c r="II452" s="140">
        <v>0</v>
      </c>
      <c r="IJ452" s="140">
        <v>0</v>
      </c>
      <c r="IK452" s="140">
        <v>0</v>
      </c>
      <c r="IL452" s="140">
        <v>0</v>
      </c>
      <c r="IM452" s="140">
        <v>0</v>
      </c>
      <c r="IN452" s="139">
        <v>0</v>
      </c>
      <c r="IO452" s="140">
        <v>0</v>
      </c>
      <c r="IP452" s="140">
        <v>0</v>
      </c>
      <c r="IQ452" s="140">
        <v>0</v>
      </c>
      <c r="IR452" s="141">
        <v>0</v>
      </c>
      <c r="IS452" s="139">
        <v>1</v>
      </c>
      <c r="IT452" s="141">
        <v>3</v>
      </c>
      <c r="IU452" s="141">
        <v>12</v>
      </c>
      <c r="IV452" s="141">
        <v>4</v>
      </c>
      <c r="IW452" s="180">
        <v>16</v>
      </c>
      <c r="IX452" s="182">
        <v>0.1875</v>
      </c>
      <c r="IY452" s="182">
        <v>6.25E-2</v>
      </c>
      <c r="IZ452" s="183">
        <v>0</v>
      </c>
      <c r="JA452" s="140">
        <v>0</v>
      </c>
      <c r="JB452" s="140">
        <v>0</v>
      </c>
      <c r="JC452" s="1" t="s">
        <v>427</v>
      </c>
      <c r="JD452" s="1" t="s">
        <v>427</v>
      </c>
      <c r="JE452" s="1" t="s">
        <v>427</v>
      </c>
      <c r="JF452" s="1" t="s">
        <v>426</v>
      </c>
      <c r="JG452" s="1">
        <v>0</v>
      </c>
      <c r="JH452" s="1">
        <v>0</v>
      </c>
      <c r="JI452" s="284"/>
      <c r="JM452" s="261"/>
      <c r="JN452" s="262"/>
      <c r="JO452" s="284"/>
      <c r="JP452" s="284"/>
    </row>
    <row r="453" spans="1:276" x14ac:dyDescent="0.25">
      <c r="A453" s="2">
        <f>IF(OR('Table 1'!$L$2="All Regions",'Table 1'!$L$2=" "), 1,IF('Table 1'!$L$2='DATA TEMPLATE 1617'!L453,1,0))</f>
        <v>1</v>
      </c>
      <c r="B453" s="2">
        <f>IF(OR('Table 1'!$L$3="All Disciplines",'Table 1'!$L$3=" "), 1,IF('Table 1'!$L$3='DATA TEMPLATE 1617'!M453,1,0))</f>
        <v>1</v>
      </c>
      <c r="C453" s="2">
        <f>IF(OR('Table 1'!$L$4="All Organisations",'Table 1'!$L$4=" "), 1,IF('Table 1'!$L$4='DATA TEMPLATE 1617'!N453,1,0))</f>
        <v>1</v>
      </c>
      <c r="D453" s="2">
        <f t="shared" si="17"/>
        <v>3</v>
      </c>
      <c r="E453" s="236">
        <f>IF('Table 2'!$L$2="All Diverse Led",$IZ453,IF('Table 2'!$L$2='DATA TEMPLATE 1617'!JG453,4,0))</f>
        <v>2</v>
      </c>
      <c r="F453" s="236">
        <f>IF('Table 2'!$L$2="All Diverse Led",$IZ453,IF('Table 2'!$L$2='DATA TEMPLATE 1617'!JH453,4,0))</f>
        <v>2</v>
      </c>
      <c r="G453" s="237">
        <f t="shared" si="18"/>
        <v>4</v>
      </c>
      <c r="H453" s="1" t="s">
        <v>471</v>
      </c>
      <c r="I453" s="1">
        <v>0</v>
      </c>
      <c r="J453" s="1" t="b">
        <v>0</v>
      </c>
      <c r="K453" s="284">
        <v>451</v>
      </c>
      <c r="L453" t="s">
        <v>435</v>
      </c>
      <c r="M453" t="s">
        <v>438</v>
      </c>
      <c r="N453" s="323" t="s">
        <v>459</v>
      </c>
      <c r="O453" s="76">
        <v>81659</v>
      </c>
      <c r="P453" s="76">
        <v>301449</v>
      </c>
      <c r="Q453" s="76">
        <v>110926</v>
      </c>
      <c r="R453" s="76">
        <v>0</v>
      </c>
      <c r="S453" s="76">
        <v>140124</v>
      </c>
      <c r="T453" s="76">
        <v>634158</v>
      </c>
      <c r="U453">
        <v>144904</v>
      </c>
      <c r="V453">
        <v>62446</v>
      </c>
      <c r="W453">
        <v>21069</v>
      </c>
      <c r="X453">
        <v>0</v>
      </c>
      <c r="Y453">
        <v>14382</v>
      </c>
      <c r="AB453">
        <v>386268</v>
      </c>
      <c r="AC453">
        <v>0</v>
      </c>
      <c r="AD453">
        <v>629069</v>
      </c>
      <c r="AE453" s="1">
        <v>6</v>
      </c>
      <c r="AF453" s="1">
        <v>35</v>
      </c>
      <c r="AG453" s="1">
        <v>7500</v>
      </c>
      <c r="AH453" s="1">
        <v>1500</v>
      </c>
      <c r="AI453" s="1">
        <v>0</v>
      </c>
      <c r="AJ453" s="1">
        <v>0</v>
      </c>
      <c r="AK453" s="1">
        <v>0</v>
      </c>
      <c r="AL453" s="1">
        <v>0</v>
      </c>
      <c r="AM453" s="1">
        <v>0</v>
      </c>
      <c r="AN453" s="1">
        <v>0</v>
      </c>
      <c r="AO453" s="1">
        <v>0</v>
      </c>
      <c r="AP453" s="1">
        <v>0</v>
      </c>
      <c r="AQ453" s="1">
        <v>0</v>
      </c>
      <c r="AR453" s="1">
        <v>0</v>
      </c>
      <c r="AS453" s="1">
        <v>0</v>
      </c>
      <c r="AT453" s="1">
        <v>0</v>
      </c>
      <c r="AU453" s="1">
        <v>0</v>
      </c>
      <c r="AV453" s="1">
        <v>0</v>
      </c>
      <c r="AW453" s="1">
        <v>0</v>
      </c>
      <c r="AX453" s="1">
        <v>0</v>
      </c>
      <c r="AY453" s="1">
        <v>0</v>
      </c>
      <c r="AZ453" s="1">
        <v>0</v>
      </c>
      <c r="BA453" s="1">
        <v>0</v>
      </c>
      <c r="BB453" s="1">
        <v>0</v>
      </c>
      <c r="BC453" s="3">
        <v>0</v>
      </c>
      <c r="BD453" s="3">
        <v>0</v>
      </c>
      <c r="BE453" s="3">
        <v>0</v>
      </c>
      <c r="BF453" s="3">
        <v>0</v>
      </c>
      <c r="BG453" s="241">
        <v>0</v>
      </c>
      <c r="BH453" s="242">
        <v>0</v>
      </c>
      <c r="BI453" s="242">
        <v>0</v>
      </c>
      <c r="BJ453" s="243">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s="244">
        <v>0</v>
      </c>
      <c r="CJ453" s="244">
        <v>0</v>
      </c>
      <c r="CK453" s="244">
        <v>0</v>
      </c>
      <c r="CL453" s="244">
        <v>0</v>
      </c>
      <c r="CM453" s="241">
        <v>0</v>
      </c>
      <c r="CN453" s="242">
        <v>0</v>
      </c>
      <c r="CO453" s="242">
        <v>0</v>
      </c>
      <c r="CP453" s="243">
        <v>0</v>
      </c>
      <c r="CQ453" s="1">
        <v>4</v>
      </c>
      <c r="CR453" s="1">
        <v>4</v>
      </c>
      <c r="CS453" s="1">
        <v>17000</v>
      </c>
      <c r="CT453" s="1">
        <v>2000</v>
      </c>
      <c r="CU453" s="1">
        <v>0</v>
      </c>
      <c r="CV453" s="1">
        <v>0</v>
      </c>
      <c r="CW453" s="1">
        <v>0</v>
      </c>
      <c r="CX453" s="1">
        <v>0</v>
      </c>
      <c r="CY453" s="1">
        <v>0</v>
      </c>
      <c r="CZ453" s="1">
        <v>0</v>
      </c>
      <c r="DA453" s="1">
        <v>0</v>
      </c>
      <c r="DB453" s="1">
        <v>0</v>
      </c>
      <c r="DC453" s="1">
        <v>4</v>
      </c>
      <c r="DD453" s="1">
        <v>4</v>
      </c>
      <c r="DE453" s="1">
        <v>150</v>
      </c>
      <c r="DF453" s="1">
        <v>70</v>
      </c>
      <c r="DG453" s="1">
        <v>0</v>
      </c>
      <c r="DH453" s="1">
        <v>0</v>
      </c>
      <c r="DI453" s="1">
        <v>0</v>
      </c>
      <c r="DJ453" s="1">
        <v>0</v>
      </c>
      <c r="DK453" s="1">
        <v>0</v>
      </c>
      <c r="DL453" s="1">
        <v>0</v>
      </c>
      <c r="DM453" s="1">
        <v>0</v>
      </c>
      <c r="DN453" s="1">
        <v>0</v>
      </c>
      <c r="DO453" s="244">
        <v>0</v>
      </c>
      <c r="DP453" s="244">
        <v>0</v>
      </c>
      <c r="DQ453" s="244">
        <v>0</v>
      </c>
      <c r="DR453" s="244">
        <v>0</v>
      </c>
      <c r="DS453" s="241">
        <v>4</v>
      </c>
      <c r="DT453" s="242">
        <v>4</v>
      </c>
      <c r="DU453" s="242">
        <v>150</v>
      </c>
      <c r="DV453" s="243">
        <v>70</v>
      </c>
      <c r="DW453">
        <v>1</v>
      </c>
      <c r="DX453">
        <v>10</v>
      </c>
      <c r="DY453">
        <v>2500</v>
      </c>
      <c r="DZ453">
        <v>500</v>
      </c>
      <c r="EA453">
        <v>0</v>
      </c>
      <c r="EB453">
        <v>0</v>
      </c>
      <c r="EC453">
        <v>0</v>
      </c>
      <c r="ED453">
        <v>0</v>
      </c>
      <c r="EE453">
        <v>0</v>
      </c>
      <c r="EF453">
        <v>0</v>
      </c>
      <c r="EG453">
        <v>0</v>
      </c>
      <c r="EH453">
        <v>0</v>
      </c>
      <c r="EI453">
        <v>1</v>
      </c>
      <c r="EJ453">
        <v>1</v>
      </c>
      <c r="EK453">
        <v>50</v>
      </c>
      <c r="EL453">
        <v>30</v>
      </c>
      <c r="EM453">
        <v>0</v>
      </c>
      <c r="EN453">
        <v>0</v>
      </c>
      <c r="EO453">
        <v>0</v>
      </c>
      <c r="EP453">
        <v>0</v>
      </c>
      <c r="EQ453">
        <v>0</v>
      </c>
      <c r="ER453">
        <v>0</v>
      </c>
      <c r="ES453">
        <v>0</v>
      </c>
      <c r="ET453">
        <v>0</v>
      </c>
      <c r="EU453" s="244">
        <v>0</v>
      </c>
      <c r="EV453" s="244">
        <v>0</v>
      </c>
      <c r="EW453" s="244">
        <v>0</v>
      </c>
      <c r="EX453" s="244">
        <v>0</v>
      </c>
      <c r="EY453" s="241">
        <v>1</v>
      </c>
      <c r="EZ453" s="242">
        <v>1</v>
      </c>
      <c r="FA453" s="242">
        <v>50</v>
      </c>
      <c r="FB453" s="243">
        <v>30</v>
      </c>
      <c r="FC453">
        <v>0</v>
      </c>
      <c r="FD453">
        <v>0</v>
      </c>
      <c r="FE453">
        <v>0</v>
      </c>
      <c r="FF453">
        <v>0</v>
      </c>
      <c r="FG453">
        <v>0</v>
      </c>
      <c r="FH453">
        <v>0</v>
      </c>
      <c r="FI453">
        <v>0</v>
      </c>
      <c r="FJ453">
        <v>0</v>
      </c>
      <c r="FK453">
        <v>0</v>
      </c>
      <c r="FL453">
        <v>0</v>
      </c>
      <c r="FM453">
        <v>0</v>
      </c>
      <c r="FN453">
        <v>0</v>
      </c>
      <c r="FO453">
        <v>0</v>
      </c>
      <c r="FP453">
        <v>30</v>
      </c>
      <c r="FQ453">
        <v>30000</v>
      </c>
      <c r="FR453">
        <v>10000</v>
      </c>
      <c r="FS453">
        <v>0</v>
      </c>
      <c r="FT453">
        <v>0</v>
      </c>
      <c r="FU453">
        <v>0</v>
      </c>
      <c r="FV453">
        <v>0</v>
      </c>
      <c r="FW453">
        <v>0</v>
      </c>
      <c r="FX453">
        <v>0</v>
      </c>
      <c r="FY453">
        <v>0</v>
      </c>
      <c r="FZ453">
        <v>0</v>
      </c>
      <c r="GA453">
        <v>0</v>
      </c>
      <c r="GB453">
        <v>0</v>
      </c>
      <c r="GC453">
        <v>0</v>
      </c>
      <c r="GD453">
        <v>0</v>
      </c>
      <c r="GE453">
        <v>0</v>
      </c>
      <c r="GF453">
        <v>0</v>
      </c>
      <c r="GG453">
        <v>0</v>
      </c>
      <c r="GH453">
        <v>0</v>
      </c>
      <c r="GI453">
        <v>0</v>
      </c>
      <c r="GJ453">
        <v>0</v>
      </c>
      <c r="GK453">
        <v>0</v>
      </c>
      <c r="GL453">
        <v>0</v>
      </c>
      <c r="GM453">
        <v>0</v>
      </c>
      <c r="GN453">
        <v>0</v>
      </c>
      <c r="GO453">
        <v>0</v>
      </c>
      <c r="GP453">
        <v>0</v>
      </c>
      <c r="GQ453">
        <v>0</v>
      </c>
      <c r="GR453">
        <v>0</v>
      </c>
      <c r="GS453">
        <v>0</v>
      </c>
      <c r="GT453">
        <v>0</v>
      </c>
      <c r="GU453">
        <v>0</v>
      </c>
      <c r="GV453">
        <v>200</v>
      </c>
      <c r="GW453">
        <v>0</v>
      </c>
      <c r="GX453">
        <v>0</v>
      </c>
      <c r="GY453">
        <v>0</v>
      </c>
      <c r="GZ453">
        <v>0</v>
      </c>
      <c r="HA453">
        <v>0</v>
      </c>
      <c r="HB453">
        <v>0</v>
      </c>
      <c r="HC453">
        <v>0</v>
      </c>
      <c r="HD453">
        <v>0</v>
      </c>
      <c r="HE453">
        <v>0</v>
      </c>
      <c r="HF453">
        <v>0</v>
      </c>
      <c r="HG453">
        <v>0</v>
      </c>
      <c r="HH453">
        <v>0</v>
      </c>
      <c r="HI453">
        <v>0</v>
      </c>
      <c r="HJ453">
        <v>0</v>
      </c>
      <c r="HK453">
        <v>0</v>
      </c>
      <c r="HL453">
        <v>4</v>
      </c>
      <c r="HM453">
        <v>4</v>
      </c>
      <c r="HN453">
        <v>0</v>
      </c>
      <c r="HO453">
        <v>0</v>
      </c>
      <c r="HP453">
        <v>0</v>
      </c>
      <c r="HQ453" s="139">
        <v>1</v>
      </c>
      <c r="HR453" s="140">
        <v>3</v>
      </c>
      <c r="HS453" s="140">
        <v>0</v>
      </c>
      <c r="HT453" s="140">
        <v>0</v>
      </c>
      <c r="HU453" s="140">
        <v>0</v>
      </c>
      <c r="HV453" s="139">
        <v>0</v>
      </c>
      <c r="HW453" s="140">
        <v>0</v>
      </c>
      <c r="HX453" s="140">
        <v>0</v>
      </c>
      <c r="HY453" s="140">
        <v>0</v>
      </c>
      <c r="HZ453" s="140">
        <v>0</v>
      </c>
      <c r="IA453" s="139">
        <v>0</v>
      </c>
      <c r="IB453" s="140">
        <v>0</v>
      </c>
      <c r="IC453" s="140">
        <v>0</v>
      </c>
      <c r="ID453" s="140">
        <v>0</v>
      </c>
      <c r="IE453" s="140">
        <v>0</v>
      </c>
      <c r="IF453" s="139">
        <v>5</v>
      </c>
      <c r="IG453" s="140">
        <v>7</v>
      </c>
      <c r="IH453" s="140">
        <v>0</v>
      </c>
      <c r="II453" s="140">
        <v>0</v>
      </c>
      <c r="IJ453" s="140">
        <v>0</v>
      </c>
      <c r="IK453" s="140">
        <v>3</v>
      </c>
      <c r="IL453" s="140">
        <v>0</v>
      </c>
      <c r="IM453" s="140">
        <v>0</v>
      </c>
      <c r="IN453" s="139">
        <v>3</v>
      </c>
      <c r="IO453" s="140">
        <v>0</v>
      </c>
      <c r="IP453" s="140">
        <v>0</v>
      </c>
      <c r="IQ453" s="140">
        <v>0</v>
      </c>
      <c r="IR453" s="141">
        <v>0</v>
      </c>
      <c r="IS453" s="139">
        <v>0</v>
      </c>
      <c r="IT453" s="141">
        <v>5</v>
      </c>
      <c r="IU453" s="141">
        <v>8</v>
      </c>
      <c r="IV453" s="141">
        <v>4</v>
      </c>
      <c r="IW453" s="180">
        <v>12</v>
      </c>
      <c r="IX453" s="182">
        <v>0.66666666666666663</v>
      </c>
      <c r="IY453" s="182">
        <v>0</v>
      </c>
      <c r="IZ453" s="183">
        <v>2</v>
      </c>
      <c r="JA453" s="140" t="s">
        <v>541</v>
      </c>
      <c r="JB453" s="140">
        <v>0</v>
      </c>
      <c r="JC453" s="1" t="s">
        <v>426</v>
      </c>
      <c r="JD453" s="1" t="s">
        <v>427</v>
      </c>
      <c r="JE453" s="1" t="s">
        <v>427</v>
      </c>
      <c r="JF453" s="1" t="s">
        <v>427</v>
      </c>
      <c r="JG453" s="140" t="s">
        <v>541</v>
      </c>
      <c r="JH453" s="1">
        <v>0</v>
      </c>
      <c r="JI453" s="284"/>
      <c r="JM453" s="261"/>
      <c r="JN453" s="262"/>
      <c r="JO453" s="284"/>
      <c r="JP453" s="284"/>
    </row>
    <row r="454" spans="1:276" x14ac:dyDescent="0.25">
      <c r="A454" s="2">
        <f>IF(OR('Table 1'!$L$2="All Regions",'Table 1'!$L$2=" "), 1,IF('Table 1'!$L$2='DATA TEMPLATE 1617'!L454,1,0))</f>
        <v>1</v>
      </c>
      <c r="B454" s="2">
        <f>IF(OR('Table 1'!$L$3="All Disciplines",'Table 1'!$L$3=" "), 1,IF('Table 1'!$L$3='DATA TEMPLATE 1617'!M454,1,0))</f>
        <v>1</v>
      </c>
      <c r="C454" s="2">
        <f>IF(OR('Table 1'!$L$4="All Organisations",'Table 1'!$L$4=" "), 1,IF('Table 1'!$L$4='DATA TEMPLATE 1617'!N454,1,0))</f>
        <v>1</v>
      </c>
      <c r="D454" s="2">
        <f t="shared" si="17"/>
        <v>3</v>
      </c>
      <c r="E454" s="236">
        <f>IF('Table 2'!$L$2="All Diverse Led",$IZ454,IF('Table 2'!$L$2='DATA TEMPLATE 1617'!JG454,4,0))</f>
        <v>0</v>
      </c>
      <c r="F454" s="236">
        <f>IF('Table 2'!$L$2="All Diverse Led",$IZ454,IF('Table 2'!$L$2='DATA TEMPLATE 1617'!JH454,4,0))</f>
        <v>0</v>
      </c>
      <c r="G454" s="237">
        <f t="shared" si="18"/>
        <v>0</v>
      </c>
      <c r="H454" s="1" t="s">
        <v>471</v>
      </c>
      <c r="I454" s="1">
        <v>0</v>
      </c>
      <c r="J454" s="1" t="b">
        <v>0</v>
      </c>
      <c r="K454" s="284">
        <v>452</v>
      </c>
      <c r="L454" t="s">
        <v>439</v>
      </c>
      <c r="M454" t="s">
        <v>436</v>
      </c>
      <c r="N454" s="323" t="s">
        <v>458</v>
      </c>
      <c r="O454" s="76">
        <v>3152</v>
      </c>
      <c r="P454" s="76">
        <v>50000</v>
      </c>
      <c r="Q454" s="76">
        <v>71051</v>
      </c>
      <c r="R454" s="76">
        <v>5200</v>
      </c>
      <c r="S454" s="76">
        <v>28514</v>
      </c>
      <c r="T454" s="76">
        <v>157917</v>
      </c>
      <c r="U454">
        <v>27025</v>
      </c>
      <c r="V454">
        <v>4652</v>
      </c>
      <c r="W454">
        <v>85095</v>
      </c>
      <c r="X454">
        <v>0</v>
      </c>
      <c r="Y454">
        <v>977</v>
      </c>
      <c r="AB454">
        <v>23952</v>
      </c>
      <c r="AC454">
        <v>0</v>
      </c>
      <c r="AD454">
        <v>141701</v>
      </c>
      <c r="AE454" s="1">
        <v>4</v>
      </c>
      <c r="AF454" s="1">
        <v>4</v>
      </c>
      <c r="AG454" s="1">
        <v>223</v>
      </c>
      <c r="AH454" s="1">
        <v>0</v>
      </c>
      <c r="AI454" s="1">
        <v>0</v>
      </c>
      <c r="AJ454" s="1">
        <v>0</v>
      </c>
      <c r="AK454" s="1">
        <v>0</v>
      </c>
      <c r="AL454" s="1">
        <v>0</v>
      </c>
      <c r="AM454" s="1">
        <v>0</v>
      </c>
      <c r="AN454" s="1">
        <v>0</v>
      </c>
      <c r="AO454" s="1">
        <v>0</v>
      </c>
      <c r="AP454" s="1">
        <v>0</v>
      </c>
      <c r="AQ454" s="1">
        <v>0</v>
      </c>
      <c r="AR454" s="1">
        <v>0</v>
      </c>
      <c r="AS454" s="1">
        <v>0</v>
      </c>
      <c r="AT454" s="1">
        <v>0</v>
      </c>
      <c r="AU454" s="1">
        <v>0</v>
      </c>
      <c r="AV454" s="1">
        <v>0</v>
      </c>
      <c r="AW454" s="1">
        <v>0</v>
      </c>
      <c r="AX454" s="1">
        <v>0</v>
      </c>
      <c r="AY454" s="1">
        <v>0</v>
      </c>
      <c r="AZ454" s="1">
        <v>0</v>
      </c>
      <c r="BA454" s="1">
        <v>0</v>
      </c>
      <c r="BB454" s="1">
        <v>0</v>
      </c>
      <c r="BC454" s="3">
        <v>0</v>
      </c>
      <c r="BD454" s="3">
        <v>0</v>
      </c>
      <c r="BE454" s="3">
        <v>0</v>
      </c>
      <c r="BF454" s="3">
        <v>0</v>
      </c>
      <c r="BG454" s="241">
        <v>0</v>
      </c>
      <c r="BH454" s="242">
        <v>0</v>
      </c>
      <c r="BI454" s="242">
        <v>0</v>
      </c>
      <c r="BJ454" s="243">
        <v>0</v>
      </c>
      <c r="BK454">
        <v>5</v>
      </c>
      <c r="BL454">
        <v>200</v>
      </c>
      <c r="BM454">
        <v>8984</v>
      </c>
      <c r="BN454">
        <v>0</v>
      </c>
      <c r="BO454">
        <v>0</v>
      </c>
      <c r="BP454">
        <v>0</v>
      </c>
      <c r="BQ454">
        <v>0</v>
      </c>
      <c r="BR454">
        <v>0</v>
      </c>
      <c r="BS454">
        <v>0</v>
      </c>
      <c r="BT454">
        <v>0</v>
      </c>
      <c r="BU454">
        <v>0</v>
      </c>
      <c r="BV454">
        <v>0</v>
      </c>
      <c r="BW454">
        <v>5</v>
      </c>
      <c r="BX454">
        <v>200</v>
      </c>
      <c r="BY454">
        <v>3252</v>
      </c>
      <c r="BZ454">
        <v>0</v>
      </c>
      <c r="CA454">
        <v>0</v>
      </c>
      <c r="CB454">
        <v>0</v>
      </c>
      <c r="CC454">
        <v>0</v>
      </c>
      <c r="CD454">
        <v>0</v>
      </c>
      <c r="CE454">
        <v>0</v>
      </c>
      <c r="CF454">
        <v>0</v>
      </c>
      <c r="CG454">
        <v>0</v>
      </c>
      <c r="CH454">
        <v>0</v>
      </c>
      <c r="CI454" s="244">
        <v>0</v>
      </c>
      <c r="CJ454" s="244">
        <v>0</v>
      </c>
      <c r="CK454" s="244">
        <v>0</v>
      </c>
      <c r="CL454" s="244">
        <v>0</v>
      </c>
      <c r="CM454" s="241">
        <v>5</v>
      </c>
      <c r="CN454" s="242">
        <v>200</v>
      </c>
      <c r="CO454" s="242">
        <v>3252</v>
      </c>
      <c r="CP454" s="243">
        <v>0</v>
      </c>
      <c r="CQ454" s="1">
        <v>2</v>
      </c>
      <c r="CR454" s="1">
        <v>2</v>
      </c>
      <c r="CS454" s="1">
        <v>63</v>
      </c>
      <c r="CT454" s="1">
        <v>0</v>
      </c>
      <c r="CU454" s="1">
        <v>0</v>
      </c>
      <c r="CV454" s="1">
        <v>0</v>
      </c>
      <c r="CW454" s="1">
        <v>0</v>
      </c>
      <c r="CX454" s="1">
        <v>0</v>
      </c>
      <c r="CY454" s="1">
        <v>0</v>
      </c>
      <c r="CZ454" s="1">
        <v>0</v>
      </c>
      <c r="DA454" s="1">
        <v>0</v>
      </c>
      <c r="DB454" s="1">
        <v>0</v>
      </c>
      <c r="DC454" s="1">
        <v>1</v>
      </c>
      <c r="DD454" s="1">
        <v>1</v>
      </c>
      <c r="DE454" s="1">
        <v>39</v>
      </c>
      <c r="DF454" s="1">
        <v>0</v>
      </c>
      <c r="DG454" s="1">
        <v>0</v>
      </c>
      <c r="DH454" s="1">
        <v>0</v>
      </c>
      <c r="DI454" s="1">
        <v>0</v>
      </c>
      <c r="DJ454" s="1">
        <v>0</v>
      </c>
      <c r="DK454" s="1">
        <v>0</v>
      </c>
      <c r="DL454" s="1">
        <v>0</v>
      </c>
      <c r="DM454" s="1">
        <v>0</v>
      </c>
      <c r="DN454" s="1">
        <v>0</v>
      </c>
      <c r="DO454" s="244">
        <v>0</v>
      </c>
      <c r="DP454" s="244">
        <v>0</v>
      </c>
      <c r="DQ454" s="244">
        <v>0</v>
      </c>
      <c r="DR454" s="244">
        <v>0</v>
      </c>
      <c r="DS454" s="241">
        <v>1</v>
      </c>
      <c r="DT454" s="242">
        <v>1</v>
      </c>
      <c r="DU454" s="242">
        <v>39</v>
      </c>
      <c r="DV454" s="243">
        <v>0</v>
      </c>
      <c r="DW454">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s="244">
        <v>0</v>
      </c>
      <c r="EV454" s="244">
        <v>0</v>
      </c>
      <c r="EW454" s="244">
        <v>0</v>
      </c>
      <c r="EX454" s="244">
        <v>0</v>
      </c>
      <c r="EY454" s="241">
        <v>0</v>
      </c>
      <c r="EZ454" s="242">
        <v>0</v>
      </c>
      <c r="FA454" s="242">
        <v>0</v>
      </c>
      <c r="FB454" s="243">
        <v>0</v>
      </c>
      <c r="FC454">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1</v>
      </c>
      <c r="GN454">
        <v>1000</v>
      </c>
      <c r="GO454">
        <v>0</v>
      </c>
      <c r="GP454">
        <v>0</v>
      </c>
      <c r="GQ454">
        <v>0</v>
      </c>
      <c r="GR454">
        <v>0</v>
      </c>
      <c r="GS454">
        <v>0</v>
      </c>
      <c r="GT454">
        <v>0</v>
      </c>
      <c r="GU454">
        <v>0</v>
      </c>
      <c r="GV454">
        <v>0</v>
      </c>
      <c r="GW454">
        <v>0</v>
      </c>
      <c r="GX454">
        <v>0</v>
      </c>
      <c r="GY454">
        <v>0</v>
      </c>
      <c r="GZ454">
        <v>0</v>
      </c>
      <c r="HA454">
        <v>0</v>
      </c>
      <c r="HB454">
        <v>0</v>
      </c>
      <c r="HC454">
        <v>0</v>
      </c>
      <c r="HD454">
        <v>0</v>
      </c>
      <c r="HE454">
        <v>0</v>
      </c>
      <c r="HF454">
        <v>0</v>
      </c>
      <c r="HG454">
        <v>0</v>
      </c>
      <c r="HH454">
        <v>0</v>
      </c>
      <c r="HI454">
        <v>0</v>
      </c>
      <c r="HJ454">
        <v>0</v>
      </c>
      <c r="HK454">
        <v>0</v>
      </c>
      <c r="HL454">
        <v>6</v>
      </c>
      <c r="HM454">
        <v>3</v>
      </c>
      <c r="HN454">
        <v>0</v>
      </c>
      <c r="HO454">
        <v>0</v>
      </c>
      <c r="HP454">
        <v>2</v>
      </c>
      <c r="HQ454" s="139">
        <v>0</v>
      </c>
      <c r="HR454" s="140">
        <v>1</v>
      </c>
      <c r="HS454" s="140">
        <v>0</v>
      </c>
      <c r="HT454" s="140">
        <v>0</v>
      </c>
      <c r="HU454" s="140">
        <v>0</v>
      </c>
      <c r="HV454" s="139">
        <v>0</v>
      </c>
      <c r="HW454" s="140">
        <v>0</v>
      </c>
      <c r="HX454" s="140">
        <v>0</v>
      </c>
      <c r="HY454" s="140">
        <v>0</v>
      </c>
      <c r="HZ454" s="140">
        <v>0</v>
      </c>
      <c r="IA454" s="139">
        <v>0</v>
      </c>
      <c r="IB454" s="140">
        <v>0</v>
      </c>
      <c r="IC454" s="140">
        <v>0</v>
      </c>
      <c r="ID454" s="140">
        <v>0</v>
      </c>
      <c r="IE454" s="140">
        <v>0</v>
      </c>
      <c r="IF454" s="139">
        <v>6</v>
      </c>
      <c r="IG454" s="140">
        <v>4</v>
      </c>
      <c r="IH454" s="140">
        <v>0</v>
      </c>
      <c r="II454" s="140">
        <v>0</v>
      </c>
      <c r="IJ454" s="140">
        <v>2</v>
      </c>
      <c r="IK454" s="140">
        <v>0</v>
      </c>
      <c r="IL454" s="140">
        <v>0</v>
      </c>
      <c r="IM454" s="140">
        <v>0</v>
      </c>
      <c r="IN454" s="139">
        <v>0</v>
      </c>
      <c r="IO454" s="140">
        <v>0</v>
      </c>
      <c r="IP454" s="140">
        <v>0</v>
      </c>
      <c r="IQ454" s="140">
        <v>0</v>
      </c>
      <c r="IR454" s="141">
        <v>0</v>
      </c>
      <c r="IS454" s="139">
        <v>0</v>
      </c>
      <c r="IT454" s="141">
        <v>1</v>
      </c>
      <c r="IU454" s="141">
        <v>11</v>
      </c>
      <c r="IV454" s="141">
        <v>1</v>
      </c>
      <c r="IW454" s="180">
        <v>12</v>
      </c>
      <c r="IX454" s="182">
        <v>8.3333333333333329E-2</v>
      </c>
      <c r="IY454" s="182">
        <v>0</v>
      </c>
      <c r="IZ454" s="183">
        <v>0</v>
      </c>
      <c r="JA454" s="140">
        <v>0</v>
      </c>
      <c r="JB454" s="140">
        <v>0</v>
      </c>
      <c r="JC454" s="1" t="s">
        <v>427</v>
      </c>
      <c r="JD454" s="1" t="s">
        <v>427</v>
      </c>
      <c r="JE454" s="1" t="s">
        <v>427</v>
      </c>
      <c r="JF454" s="1" t="s">
        <v>427</v>
      </c>
      <c r="JG454" s="1">
        <v>0</v>
      </c>
      <c r="JH454" s="1">
        <v>0</v>
      </c>
      <c r="JI454" s="284"/>
      <c r="JM454" s="261"/>
      <c r="JN454" s="262"/>
      <c r="JO454" s="284"/>
      <c r="JP454" s="284"/>
    </row>
    <row r="455" spans="1:276" x14ac:dyDescent="0.25">
      <c r="A455" s="2">
        <f>IF(OR('Table 1'!$L$2="All Regions",'Table 1'!$L$2=" "), 1,IF('Table 1'!$L$2='DATA TEMPLATE 1617'!L455,1,0))</f>
        <v>1</v>
      </c>
      <c r="B455" s="2">
        <f>IF(OR('Table 1'!$L$3="All Disciplines",'Table 1'!$L$3=" "), 1,IF('Table 1'!$L$3='DATA TEMPLATE 1617'!M455,1,0))</f>
        <v>1</v>
      </c>
      <c r="C455" s="2">
        <f>IF(OR('Table 1'!$L$4="All Organisations",'Table 1'!$L$4=" "), 1,IF('Table 1'!$L$4='DATA TEMPLATE 1617'!N455,1,0))</f>
        <v>1</v>
      </c>
      <c r="D455" s="2">
        <f t="shared" si="17"/>
        <v>3</v>
      </c>
      <c r="E455" s="236">
        <f>IF('Table 2'!$L$2="All Diverse Led",$IZ455,IF('Table 2'!$L$2='DATA TEMPLATE 1617'!JG455,4,0))</f>
        <v>0</v>
      </c>
      <c r="F455" s="236">
        <f>IF('Table 2'!$L$2="All Diverse Led",$IZ455,IF('Table 2'!$L$2='DATA TEMPLATE 1617'!JH455,4,0))</f>
        <v>0</v>
      </c>
      <c r="G455" s="237">
        <f t="shared" si="18"/>
        <v>0</v>
      </c>
      <c r="H455" s="1" t="s">
        <v>471</v>
      </c>
      <c r="I455" s="1">
        <v>0</v>
      </c>
      <c r="J455" s="1" t="b">
        <v>0</v>
      </c>
      <c r="K455" s="284">
        <v>453</v>
      </c>
      <c r="L455" t="s">
        <v>435</v>
      </c>
      <c r="M455" t="s">
        <v>436</v>
      </c>
      <c r="N455" s="323" t="s">
        <v>459</v>
      </c>
      <c r="O455" s="76">
        <v>167600</v>
      </c>
      <c r="P455" s="76">
        <v>123415</v>
      </c>
      <c r="Q455" s="76">
        <v>97787</v>
      </c>
      <c r="R455" s="76">
        <v>0</v>
      </c>
      <c r="S455" s="76">
        <v>0</v>
      </c>
      <c r="T455" s="76">
        <v>388802</v>
      </c>
      <c r="U455">
        <v>173000</v>
      </c>
      <c r="V455">
        <v>0</v>
      </c>
      <c r="W455">
        <v>0</v>
      </c>
      <c r="X455">
        <v>0</v>
      </c>
      <c r="Y455">
        <v>0</v>
      </c>
      <c r="AB455">
        <v>205714</v>
      </c>
      <c r="AC455">
        <v>0</v>
      </c>
      <c r="AD455">
        <v>378714</v>
      </c>
      <c r="AE455" s="1">
        <v>13</v>
      </c>
      <c r="AF455" s="1">
        <v>9</v>
      </c>
      <c r="AG455" s="1">
        <v>933</v>
      </c>
      <c r="AH455" s="1">
        <v>0</v>
      </c>
      <c r="AI455" s="1">
        <v>0</v>
      </c>
      <c r="AJ455" s="1">
        <v>0</v>
      </c>
      <c r="AK455" s="1">
        <v>0</v>
      </c>
      <c r="AL455" s="1">
        <v>0</v>
      </c>
      <c r="AM455" s="1">
        <v>0</v>
      </c>
      <c r="AN455" s="1">
        <v>0</v>
      </c>
      <c r="AO455" s="1">
        <v>0</v>
      </c>
      <c r="AP455" s="1">
        <v>0</v>
      </c>
      <c r="AQ455" s="1">
        <v>0</v>
      </c>
      <c r="AR455" s="1">
        <v>0</v>
      </c>
      <c r="AS455" s="1">
        <v>0</v>
      </c>
      <c r="AT455" s="1">
        <v>0</v>
      </c>
      <c r="AU455" s="1">
        <v>0</v>
      </c>
      <c r="AV455" s="1">
        <v>0</v>
      </c>
      <c r="AW455" s="1">
        <v>0</v>
      </c>
      <c r="AX455" s="1">
        <v>0</v>
      </c>
      <c r="AY455" s="1">
        <v>0</v>
      </c>
      <c r="AZ455" s="1">
        <v>0</v>
      </c>
      <c r="BA455" s="1">
        <v>0</v>
      </c>
      <c r="BB455" s="1">
        <v>0</v>
      </c>
      <c r="BC455" s="3">
        <v>0</v>
      </c>
      <c r="BD455" s="3">
        <v>0</v>
      </c>
      <c r="BE455" s="3">
        <v>0</v>
      </c>
      <c r="BF455" s="3">
        <v>0</v>
      </c>
      <c r="BG455" s="241">
        <v>0</v>
      </c>
      <c r="BH455" s="242">
        <v>0</v>
      </c>
      <c r="BI455" s="242">
        <v>0</v>
      </c>
      <c r="BJ455" s="243">
        <v>0</v>
      </c>
      <c r="BK455">
        <v>10</v>
      </c>
      <c r="BL455">
        <v>465</v>
      </c>
      <c r="BM455">
        <v>515360</v>
      </c>
      <c r="BN455">
        <v>0</v>
      </c>
      <c r="BO455">
        <v>0</v>
      </c>
      <c r="BP455">
        <v>0</v>
      </c>
      <c r="BQ455">
        <v>0</v>
      </c>
      <c r="BR455">
        <v>0</v>
      </c>
      <c r="BS455">
        <v>1</v>
      </c>
      <c r="BT455">
        <v>30</v>
      </c>
      <c r="BU455">
        <v>0</v>
      </c>
      <c r="BV455">
        <v>1000</v>
      </c>
      <c r="BW455">
        <v>0</v>
      </c>
      <c r="BX455">
        <v>0</v>
      </c>
      <c r="BY455">
        <v>0</v>
      </c>
      <c r="BZ455">
        <v>0</v>
      </c>
      <c r="CA455">
        <v>0</v>
      </c>
      <c r="CB455">
        <v>0</v>
      </c>
      <c r="CC455">
        <v>0</v>
      </c>
      <c r="CD455">
        <v>0</v>
      </c>
      <c r="CE455">
        <v>0</v>
      </c>
      <c r="CF455">
        <v>0</v>
      </c>
      <c r="CG455">
        <v>0</v>
      </c>
      <c r="CH455">
        <v>0</v>
      </c>
      <c r="CI455" s="244">
        <v>1</v>
      </c>
      <c r="CJ455" s="244">
        <v>30</v>
      </c>
      <c r="CK455" s="244">
        <v>0</v>
      </c>
      <c r="CL455" s="244">
        <v>1000</v>
      </c>
      <c r="CM455" s="241">
        <v>0</v>
      </c>
      <c r="CN455" s="242">
        <v>0</v>
      </c>
      <c r="CO455" s="242">
        <v>0</v>
      </c>
      <c r="CP455" s="243">
        <v>0</v>
      </c>
      <c r="CQ455" s="1">
        <v>0</v>
      </c>
      <c r="CR455" s="1">
        <v>0</v>
      </c>
      <c r="CS455" s="1">
        <v>0</v>
      </c>
      <c r="CT455" s="1">
        <v>0</v>
      </c>
      <c r="CU455" s="1">
        <v>0</v>
      </c>
      <c r="CV455" s="1">
        <v>0</v>
      </c>
      <c r="CW455" s="1">
        <v>0</v>
      </c>
      <c r="CX455" s="1">
        <v>0</v>
      </c>
      <c r="CY455" s="1">
        <v>0</v>
      </c>
      <c r="CZ455" s="1">
        <v>0</v>
      </c>
      <c r="DA455" s="1">
        <v>0</v>
      </c>
      <c r="DB455" s="1">
        <v>0</v>
      </c>
      <c r="DC455" s="1">
        <v>0</v>
      </c>
      <c r="DD455" s="1">
        <v>0</v>
      </c>
      <c r="DE455" s="1">
        <v>0</v>
      </c>
      <c r="DF455" s="1">
        <v>0</v>
      </c>
      <c r="DG455" s="1">
        <v>0</v>
      </c>
      <c r="DH455" s="1">
        <v>0</v>
      </c>
      <c r="DI455" s="1">
        <v>0</v>
      </c>
      <c r="DJ455" s="1">
        <v>0</v>
      </c>
      <c r="DK455" s="1">
        <v>0</v>
      </c>
      <c r="DL455" s="1">
        <v>0</v>
      </c>
      <c r="DM455" s="1">
        <v>0</v>
      </c>
      <c r="DN455" s="1">
        <v>0</v>
      </c>
      <c r="DO455" s="244">
        <v>0</v>
      </c>
      <c r="DP455" s="244">
        <v>0</v>
      </c>
      <c r="DQ455" s="244">
        <v>0</v>
      </c>
      <c r="DR455" s="244">
        <v>0</v>
      </c>
      <c r="DS455" s="241">
        <v>0</v>
      </c>
      <c r="DT455" s="242">
        <v>0</v>
      </c>
      <c r="DU455" s="242">
        <v>0</v>
      </c>
      <c r="DV455" s="243">
        <v>0</v>
      </c>
      <c r="DW455">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s="244">
        <v>0</v>
      </c>
      <c r="EV455" s="244">
        <v>0</v>
      </c>
      <c r="EW455" s="244">
        <v>0</v>
      </c>
      <c r="EX455" s="244">
        <v>0</v>
      </c>
      <c r="EY455" s="241">
        <v>0</v>
      </c>
      <c r="EZ455" s="242">
        <v>0</v>
      </c>
      <c r="FA455" s="242">
        <v>0</v>
      </c>
      <c r="FB455" s="243">
        <v>0</v>
      </c>
      <c r="FC455">
        <v>0</v>
      </c>
      <c r="FD455">
        <v>0</v>
      </c>
      <c r="FE455">
        <v>0</v>
      </c>
      <c r="FF455">
        <v>0</v>
      </c>
      <c r="FG455">
        <v>0</v>
      </c>
      <c r="FH455">
        <v>0</v>
      </c>
      <c r="FI455">
        <v>2</v>
      </c>
      <c r="FJ455">
        <v>220</v>
      </c>
      <c r="FK455">
        <v>0</v>
      </c>
      <c r="FL455">
        <v>0</v>
      </c>
      <c r="FM455">
        <v>0</v>
      </c>
      <c r="FN455">
        <v>0</v>
      </c>
      <c r="FO455">
        <v>0</v>
      </c>
      <c r="FP455">
        <v>0</v>
      </c>
      <c r="FQ455">
        <v>0</v>
      </c>
      <c r="FR455">
        <v>0</v>
      </c>
      <c r="FS455">
        <v>2</v>
      </c>
      <c r="FT455">
        <v>36000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0</v>
      </c>
      <c r="GR455">
        <v>0</v>
      </c>
      <c r="GS455">
        <v>0</v>
      </c>
      <c r="GT455">
        <v>0</v>
      </c>
      <c r="GU455">
        <v>0</v>
      </c>
      <c r="GV455">
        <v>0</v>
      </c>
      <c r="GW455">
        <v>0</v>
      </c>
      <c r="GX455">
        <v>0</v>
      </c>
      <c r="GY455">
        <v>0</v>
      </c>
      <c r="GZ455">
        <v>0</v>
      </c>
      <c r="HA455">
        <v>0</v>
      </c>
      <c r="HB455">
        <v>0</v>
      </c>
      <c r="HC455">
        <v>0</v>
      </c>
      <c r="HD455">
        <v>0</v>
      </c>
      <c r="HE455">
        <v>0</v>
      </c>
      <c r="HF455">
        <v>0</v>
      </c>
      <c r="HG455">
        <v>0</v>
      </c>
      <c r="HH455">
        <v>0</v>
      </c>
      <c r="HI455">
        <v>0</v>
      </c>
      <c r="HJ455">
        <v>0</v>
      </c>
      <c r="HK455">
        <v>0</v>
      </c>
      <c r="HL455">
        <v>7</v>
      </c>
      <c r="HM455">
        <v>7</v>
      </c>
      <c r="HN455">
        <v>0</v>
      </c>
      <c r="HO455">
        <v>0</v>
      </c>
      <c r="HP455">
        <v>0</v>
      </c>
      <c r="HQ455" s="139">
        <v>0</v>
      </c>
      <c r="HR455" s="140">
        <v>0</v>
      </c>
      <c r="HS455" s="140">
        <v>0</v>
      </c>
      <c r="HT455" s="140">
        <v>0</v>
      </c>
      <c r="HU455" s="140">
        <v>0</v>
      </c>
      <c r="HV455" s="139">
        <v>0</v>
      </c>
      <c r="HW455" s="140">
        <v>0</v>
      </c>
      <c r="HX455" s="140">
        <v>0</v>
      </c>
      <c r="HY455" s="140">
        <v>0</v>
      </c>
      <c r="HZ455" s="140">
        <v>0</v>
      </c>
      <c r="IA455" s="139">
        <v>0</v>
      </c>
      <c r="IB455" s="140">
        <v>0</v>
      </c>
      <c r="IC455" s="140">
        <v>0</v>
      </c>
      <c r="ID455" s="140">
        <v>0</v>
      </c>
      <c r="IE455" s="140">
        <v>0</v>
      </c>
      <c r="IF455" s="139">
        <v>7</v>
      </c>
      <c r="IG455" s="140">
        <v>7</v>
      </c>
      <c r="IH455" s="140">
        <v>0</v>
      </c>
      <c r="II455" s="140">
        <v>0</v>
      </c>
      <c r="IJ455" s="140">
        <v>0</v>
      </c>
      <c r="IK455" s="140">
        <v>0</v>
      </c>
      <c r="IL455" s="140">
        <v>0</v>
      </c>
      <c r="IM455" s="140">
        <v>0</v>
      </c>
      <c r="IN455" s="139">
        <v>0</v>
      </c>
      <c r="IO455" s="140">
        <v>0</v>
      </c>
      <c r="IP455" s="140">
        <v>0</v>
      </c>
      <c r="IQ455" s="140">
        <v>0</v>
      </c>
      <c r="IR455" s="141">
        <v>0</v>
      </c>
      <c r="IS455" s="139">
        <v>1</v>
      </c>
      <c r="IT455" s="141">
        <v>2</v>
      </c>
      <c r="IU455" s="141">
        <v>14</v>
      </c>
      <c r="IV455" s="141">
        <v>0</v>
      </c>
      <c r="IW455" s="180">
        <v>14</v>
      </c>
      <c r="IX455" s="182">
        <v>0.14285714285714285</v>
      </c>
      <c r="IY455" s="182">
        <v>7.1428571428571425E-2</v>
      </c>
      <c r="IZ455" s="183">
        <v>0</v>
      </c>
      <c r="JA455" s="140">
        <v>0</v>
      </c>
      <c r="JB455" s="140">
        <v>0</v>
      </c>
      <c r="JC455" s="1" t="s">
        <v>427</v>
      </c>
      <c r="JD455" s="1" t="s">
        <v>427</v>
      </c>
      <c r="JE455" s="1" t="s">
        <v>427</v>
      </c>
      <c r="JF455" s="1" t="s">
        <v>427</v>
      </c>
      <c r="JG455" s="1">
        <v>0</v>
      </c>
      <c r="JH455" s="1">
        <v>0</v>
      </c>
      <c r="JI455" s="284"/>
      <c r="JM455" s="261"/>
      <c r="JN455" s="262"/>
      <c r="JO455" s="284"/>
      <c r="JP455" s="284"/>
    </row>
    <row r="456" spans="1:276" x14ac:dyDescent="0.25">
      <c r="A456" s="2">
        <f>IF(OR('Table 1'!$L$2="All Regions",'Table 1'!$L$2=" "), 1,IF('Table 1'!$L$2='DATA TEMPLATE 1617'!L456,1,0))</f>
        <v>1</v>
      </c>
      <c r="B456" s="2">
        <f>IF(OR('Table 1'!$L$3="All Disciplines",'Table 1'!$L$3=" "), 1,IF('Table 1'!$L$3='DATA TEMPLATE 1617'!M456,1,0))</f>
        <v>1</v>
      </c>
      <c r="C456" s="2">
        <f>IF(OR('Table 1'!$L$4="All Organisations",'Table 1'!$L$4=" "), 1,IF('Table 1'!$L$4='DATA TEMPLATE 1617'!N456,1,0))</f>
        <v>1</v>
      </c>
      <c r="D456" s="2">
        <f t="shared" si="17"/>
        <v>3</v>
      </c>
      <c r="E456" s="236">
        <f>IF('Table 2'!$L$2="All Diverse Led",$IZ456,IF('Table 2'!$L$2='DATA TEMPLATE 1617'!JG456,4,0))</f>
        <v>0</v>
      </c>
      <c r="F456" s="236">
        <f>IF('Table 2'!$L$2="All Diverse Led",$IZ456,IF('Table 2'!$L$2='DATA TEMPLATE 1617'!JH456,4,0))</f>
        <v>0</v>
      </c>
      <c r="G456" s="237">
        <f t="shared" si="18"/>
        <v>0</v>
      </c>
      <c r="H456" s="1" t="s">
        <v>471</v>
      </c>
      <c r="I456" s="1">
        <v>0</v>
      </c>
      <c r="J456" s="1" t="b">
        <v>1</v>
      </c>
      <c r="K456" s="284">
        <v>454</v>
      </c>
      <c r="L456" t="s">
        <v>447</v>
      </c>
      <c r="M456" t="s">
        <v>451</v>
      </c>
      <c r="N456" s="323" t="s">
        <v>460</v>
      </c>
      <c r="O456" s="76">
        <v>3625000</v>
      </c>
      <c r="P456" s="76">
        <v>1493280</v>
      </c>
      <c r="Q456" s="76">
        <v>5122720</v>
      </c>
      <c r="R456" s="76">
        <v>0</v>
      </c>
      <c r="S456" s="76">
        <v>11513000</v>
      </c>
      <c r="T456" s="76">
        <v>21754000</v>
      </c>
      <c r="U456">
        <v>6084000</v>
      </c>
      <c r="V456">
        <v>345000</v>
      </c>
      <c r="W456">
        <v>921000</v>
      </c>
      <c r="X456">
        <v>1549000</v>
      </c>
      <c r="Y456">
        <v>0</v>
      </c>
      <c r="Z456">
        <v>3527000</v>
      </c>
      <c r="AA456">
        <v>0</v>
      </c>
      <c r="AB456">
        <v>5682000</v>
      </c>
      <c r="AC456">
        <v>3646000</v>
      </c>
      <c r="AD456">
        <v>21754000</v>
      </c>
      <c r="AE456" s="1">
        <v>0</v>
      </c>
      <c r="AF456" s="1">
        <v>0</v>
      </c>
      <c r="AG456" s="1">
        <v>0</v>
      </c>
      <c r="AH456" s="1">
        <v>0</v>
      </c>
      <c r="AI456" s="1">
        <v>0</v>
      </c>
      <c r="AJ456" s="1">
        <v>0</v>
      </c>
      <c r="AK456" s="1">
        <v>0</v>
      </c>
      <c r="AL456" s="1">
        <v>0</v>
      </c>
      <c r="AM456" s="1">
        <v>0</v>
      </c>
      <c r="AN456" s="1">
        <v>0</v>
      </c>
      <c r="AO456" s="1">
        <v>0</v>
      </c>
      <c r="AP456" s="1">
        <v>0</v>
      </c>
      <c r="AQ456" s="1">
        <v>0</v>
      </c>
      <c r="AR456" s="1">
        <v>0</v>
      </c>
      <c r="AS456" s="1">
        <v>0</v>
      </c>
      <c r="AT456" s="1">
        <v>0</v>
      </c>
      <c r="AU456" s="1">
        <v>0</v>
      </c>
      <c r="AV456" s="1">
        <v>0</v>
      </c>
      <c r="AW456" s="1">
        <v>0</v>
      </c>
      <c r="AX456" s="1">
        <v>0</v>
      </c>
      <c r="AY456" s="1">
        <v>0</v>
      </c>
      <c r="AZ456" s="1">
        <v>0</v>
      </c>
      <c r="BA456" s="1">
        <v>0</v>
      </c>
      <c r="BB456" s="1">
        <v>0</v>
      </c>
      <c r="BC456" s="3">
        <v>0</v>
      </c>
      <c r="BD456" s="3">
        <v>0</v>
      </c>
      <c r="BE456" s="3">
        <v>0</v>
      </c>
      <c r="BF456" s="3">
        <v>0</v>
      </c>
      <c r="BG456" s="241">
        <v>0</v>
      </c>
      <c r="BH456" s="242">
        <v>0</v>
      </c>
      <c r="BI456" s="242">
        <v>0</v>
      </c>
      <c r="BJ456" s="243">
        <v>0</v>
      </c>
      <c r="BK456">
        <v>9</v>
      </c>
      <c r="BL456">
        <v>722</v>
      </c>
      <c r="BM456">
        <v>299247</v>
      </c>
      <c r="BN456">
        <v>470344</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s="244">
        <v>0</v>
      </c>
      <c r="CJ456" s="244">
        <v>0</v>
      </c>
      <c r="CK456" s="244">
        <v>0</v>
      </c>
      <c r="CL456" s="244">
        <v>0</v>
      </c>
      <c r="CM456" s="241">
        <v>0</v>
      </c>
      <c r="CN456" s="242">
        <v>0</v>
      </c>
      <c r="CO456" s="242">
        <v>0</v>
      </c>
      <c r="CP456" s="243">
        <v>0</v>
      </c>
      <c r="CQ456" s="1">
        <v>0</v>
      </c>
      <c r="CR456" s="1">
        <v>0</v>
      </c>
      <c r="CS456" s="1">
        <v>0</v>
      </c>
      <c r="CT456" s="1">
        <v>0</v>
      </c>
      <c r="CU456" s="1">
        <v>0</v>
      </c>
      <c r="CV456" s="1">
        <v>0</v>
      </c>
      <c r="CW456" s="1">
        <v>0</v>
      </c>
      <c r="CX456" s="1">
        <v>0</v>
      </c>
      <c r="CY456" s="1">
        <v>0</v>
      </c>
      <c r="CZ456" s="1">
        <v>0</v>
      </c>
      <c r="DA456" s="1">
        <v>0</v>
      </c>
      <c r="DB456" s="1">
        <v>0</v>
      </c>
      <c r="DC456" s="1">
        <v>0</v>
      </c>
      <c r="DD456" s="1">
        <v>0</v>
      </c>
      <c r="DE456" s="1">
        <v>0</v>
      </c>
      <c r="DF456" s="1">
        <v>0</v>
      </c>
      <c r="DG456" s="1">
        <v>0</v>
      </c>
      <c r="DH456" s="1">
        <v>0</v>
      </c>
      <c r="DI456" s="1">
        <v>0</v>
      </c>
      <c r="DJ456" s="1">
        <v>0</v>
      </c>
      <c r="DK456" s="1">
        <v>0</v>
      </c>
      <c r="DL456" s="1">
        <v>0</v>
      </c>
      <c r="DM456" s="1">
        <v>0</v>
      </c>
      <c r="DN456" s="1">
        <v>0</v>
      </c>
      <c r="DO456" s="244">
        <v>0</v>
      </c>
      <c r="DP456" s="244">
        <v>0</v>
      </c>
      <c r="DQ456" s="244">
        <v>0</v>
      </c>
      <c r="DR456" s="244">
        <v>0</v>
      </c>
      <c r="DS456" s="241">
        <v>0</v>
      </c>
      <c r="DT456" s="242">
        <v>0</v>
      </c>
      <c r="DU456" s="242">
        <v>0</v>
      </c>
      <c r="DV456" s="243">
        <v>0</v>
      </c>
      <c r="DW456">
        <v>0</v>
      </c>
      <c r="DX456">
        <v>0</v>
      </c>
      <c r="DY456">
        <v>0</v>
      </c>
      <c r="DZ456">
        <v>0</v>
      </c>
      <c r="EA456">
        <v>0</v>
      </c>
      <c r="EB456">
        <v>0</v>
      </c>
      <c r="EC456">
        <v>0</v>
      </c>
      <c r="ED456">
        <v>0</v>
      </c>
      <c r="EE456">
        <v>0</v>
      </c>
      <c r="EF456">
        <v>0</v>
      </c>
      <c r="EG456">
        <v>0</v>
      </c>
      <c r="EH456">
        <v>0</v>
      </c>
      <c r="EI456">
        <v>0</v>
      </c>
      <c r="EJ456">
        <v>0</v>
      </c>
      <c r="EK456">
        <v>0</v>
      </c>
      <c r="EL456">
        <v>0</v>
      </c>
      <c r="EM456">
        <v>0</v>
      </c>
      <c r="EN456">
        <v>0</v>
      </c>
      <c r="EO456">
        <v>0</v>
      </c>
      <c r="EP456">
        <v>0</v>
      </c>
      <c r="EQ456">
        <v>0</v>
      </c>
      <c r="ER456">
        <v>0</v>
      </c>
      <c r="ES456">
        <v>0</v>
      </c>
      <c r="ET456">
        <v>0</v>
      </c>
      <c r="EU456" s="244">
        <v>0</v>
      </c>
      <c r="EV456" s="244">
        <v>0</v>
      </c>
      <c r="EW456" s="244">
        <v>0</v>
      </c>
      <c r="EX456" s="244">
        <v>0</v>
      </c>
      <c r="EY456" s="241">
        <v>0</v>
      </c>
      <c r="EZ456" s="242">
        <v>0</v>
      </c>
      <c r="FA456" s="242">
        <v>0</v>
      </c>
      <c r="FB456" s="243">
        <v>0</v>
      </c>
      <c r="FC456">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0</v>
      </c>
      <c r="GE456">
        <v>0</v>
      </c>
      <c r="GF456">
        <v>0</v>
      </c>
      <c r="GG456">
        <v>0</v>
      </c>
      <c r="GH456">
        <v>0</v>
      </c>
      <c r="GI456">
        <v>0</v>
      </c>
      <c r="GJ456">
        <v>0</v>
      </c>
      <c r="GK456">
        <v>0</v>
      </c>
      <c r="GL456">
        <v>0</v>
      </c>
      <c r="GM456">
        <v>0</v>
      </c>
      <c r="GN456">
        <v>0</v>
      </c>
      <c r="GO456">
        <v>0</v>
      </c>
      <c r="GP456">
        <v>0</v>
      </c>
      <c r="GQ456">
        <v>0</v>
      </c>
      <c r="GR456">
        <v>0</v>
      </c>
      <c r="GS456">
        <v>0</v>
      </c>
      <c r="GT456">
        <v>0</v>
      </c>
      <c r="GU456">
        <v>0</v>
      </c>
      <c r="GV456">
        <v>0</v>
      </c>
      <c r="GW456">
        <v>0</v>
      </c>
      <c r="GX456">
        <v>0</v>
      </c>
      <c r="GY456">
        <v>0</v>
      </c>
      <c r="GZ456">
        <v>0</v>
      </c>
      <c r="HA456">
        <v>0</v>
      </c>
      <c r="HB456">
        <v>0</v>
      </c>
      <c r="HC456">
        <v>0</v>
      </c>
      <c r="HD456">
        <v>0</v>
      </c>
      <c r="HE456">
        <v>0</v>
      </c>
      <c r="HF456">
        <v>0</v>
      </c>
      <c r="HG456">
        <v>0</v>
      </c>
      <c r="HH456">
        <v>0</v>
      </c>
      <c r="HI456">
        <v>0</v>
      </c>
      <c r="HJ456">
        <v>0</v>
      </c>
      <c r="HK456">
        <v>0</v>
      </c>
      <c r="HL456">
        <v>5</v>
      </c>
      <c r="HM456">
        <v>4</v>
      </c>
      <c r="HN456">
        <v>0</v>
      </c>
      <c r="HO456">
        <v>0</v>
      </c>
      <c r="HP456">
        <v>0</v>
      </c>
      <c r="HQ456" s="139">
        <v>0</v>
      </c>
      <c r="HR456" s="140">
        <v>0</v>
      </c>
      <c r="HS456" s="140">
        <v>0</v>
      </c>
      <c r="HT456" s="140">
        <v>0</v>
      </c>
      <c r="HU456" s="140">
        <v>44</v>
      </c>
      <c r="HV456" s="139">
        <v>0</v>
      </c>
      <c r="HW456" s="140">
        <v>0</v>
      </c>
      <c r="HX456" s="140">
        <v>0</v>
      </c>
      <c r="HY456" s="140">
        <v>0</v>
      </c>
      <c r="HZ456" s="140">
        <v>0</v>
      </c>
      <c r="IA456" s="139">
        <v>0</v>
      </c>
      <c r="IB456" s="140">
        <v>0</v>
      </c>
      <c r="IC456" s="140">
        <v>0</v>
      </c>
      <c r="ID456" s="140">
        <v>0</v>
      </c>
      <c r="IE456" s="140">
        <v>0</v>
      </c>
      <c r="IF456" s="139">
        <v>5</v>
      </c>
      <c r="IG456" s="140">
        <v>4</v>
      </c>
      <c r="IH456" s="140">
        <v>0</v>
      </c>
      <c r="II456" s="140">
        <v>0</v>
      </c>
      <c r="IJ456" s="140">
        <v>44</v>
      </c>
      <c r="IK456" s="140">
        <v>0</v>
      </c>
      <c r="IL456" s="140">
        <v>0</v>
      </c>
      <c r="IM456" s="140">
        <v>0</v>
      </c>
      <c r="IN456" s="139">
        <v>0</v>
      </c>
      <c r="IO456" s="140">
        <v>0</v>
      </c>
      <c r="IP456" s="140">
        <v>0</v>
      </c>
      <c r="IQ456" s="140">
        <v>0</v>
      </c>
      <c r="IR456" s="141">
        <v>0</v>
      </c>
      <c r="IS456" s="139">
        <v>0</v>
      </c>
      <c r="IT456" s="141">
        <v>0</v>
      </c>
      <c r="IU456" s="141">
        <v>9</v>
      </c>
      <c r="IV456" s="141">
        <v>44</v>
      </c>
      <c r="IW456" s="180">
        <v>53</v>
      </c>
      <c r="IX456" s="182">
        <v>0</v>
      </c>
      <c r="IY456" s="182">
        <v>0</v>
      </c>
      <c r="IZ456" s="183">
        <v>0</v>
      </c>
      <c r="JA456" s="140">
        <v>0</v>
      </c>
      <c r="JB456" s="140">
        <v>0</v>
      </c>
      <c r="JC456" s="1" t="s">
        <v>427</v>
      </c>
      <c r="JD456" s="1" t="s">
        <v>427</v>
      </c>
      <c r="JE456" s="1" t="s">
        <v>427</v>
      </c>
      <c r="JF456" s="1" t="s">
        <v>427</v>
      </c>
      <c r="JG456" s="1">
        <v>0</v>
      </c>
      <c r="JH456" s="1">
        <v>0</v>
      </c>
      <c r="JI456" s="284"/>
      <c r="JM456" s="261"/>
      <c r="JN456" s="262"/>
      <c r="JO456" s="284"/>
      <c r="JP456" s="284"/>
    </row>
    <row r="457" spans="1:276" x14ac:dyDescent="0.25">
      <c r="A457" s="2">
        <f>IF(OR('Table 1'!$L$2="All Regions",'Table 1'!$L$2=" "), 1,IF('Table 1'!$L$2='DATA TEMPLATE 1617'!L457,1,0))</f>
        <v>1</v>
      </c>
      <c r="B457" s="2">
        <f>IF(OR('Table 1'!$L$3="All Disciplines",'Table 1'!$L$3=" "), 1,IF('Table 1'!$L$3='DATA TEMPLATE 1617'!M457,1,0))</f>
        <v>1</v>
      </c>
      <c r="C457" s="2">
        <f>IF(OR('Table 1'!$L$4="All Organisations",'Table 1'!$L$4=" "), 1,IF('Table 1'!$L$4='DATA TEMPLATE 1617'!N457,1,0))</f>
        <v>1</v>
      </c>
      <c r="D457" s="2">
        <f t="shared" si="17"/>
        <v>3</v>
      </c>
      <c r="E457" s="236">
        <f>IF('Table 2'!$L$2="All Diverse Led",$IZ457,IF('Table 2'!$L$2='DATA TEMPLATE 1617'!JG457,4,0))</f>
        <v>0</v>
      </c>
      <c r="F457" s="236">
        <f>IF('Table 2'!$L$2="All Diverse Led",$IZ457,IF('Table 2'!$L$2='DATA TEMPLATE 1617'!JH457,4,0))</f>
        <v>0</v>
      </c>
      <c r="G457" s="237">
        <f t="shared" si="18"/>
        <v>0</v>
      </c>
      <c r="H457" s="1" t="s">
        <v>471</v>
      </c>
      <c r="I457" s="1">
        <v>0</v>
      </c>
      <c r="J457" s="2" t="b">
        <v>0</v>
      </c>
      <c r="K457" s="284">
        <v>455</v>
      </c>
      <c r="L457" s="3" t="s">
        <v>441</v>
      </c>
      <c r="M457" s="3" t="s">
        <v>440</v>
      </c>
      <c r="N457" s="323" t="s">
        <v>459</v>
      </c>
      <c r="O457" s="76">
        <v>187290</v>
      </c>
      <c r="P457" s="76">
        <v>143740</v>
      </c>
      <c r="Q457" s="76">
        <v>12192</v>
      </c>
      <c r="R457" s="76">
        <v>17253</v>
      </c>
      <c r="S457" s="76">
        <v>0</v>
      </c>
      <c r="T457" s="76">
        <v>360475</v>
      </c>
      <c r="U457">
        <v>65810</v>
      </c>
      <c r="V457">
        <v>18962</v>
      </c>
      <c r="W457">
        <v>96126</v>
      </c>
      <c r="X457">
        <v>8859</v>
      </c>
      <c r="Y457">
        <v>16947</v>
      </c>
      <c r="AB457">
        <v>139348</v>
      </c>
      <c r="AC457">
        <v>0</v>
      </c>
      <c r="AD457">
        <v>346052</v>
      </c>
      <c r="AE457" s="1">
        <v>11</v>
      </c>
      <c r="AF457" s="1">
        <v>0</v>
      </c>
      <c r="AG457" s="1">
        <v>602</v>
      </c>
      <c r="AH457" s="1">
        <v>1981</v>
      </c>
      <c r="AI457" s="1">
        <v>0</v>
      </c>
      <c r="AJ457" s="1">
        <v>0</v>
      </c>
      <c r="AK457" s="1">
        <v>0</v>
      </c>
      <c r="AL457" s="1">
        <v>0</v>
      </c>
      <c r="AM457" s="1">
        <v>0</v>
      </c>
      <c r="AN457" s="1">
        <v>0</v>
      </c>
      <c r="AO457" s="1">
        <v>0</v>
      </c>
      <c r="AP457" s="1">
        <v>0</v>
      </c>
      <c r="AQ457" s="1">
        <v>0</v>
      </c>
      <c r="AR457" s="1">
        <v>0</v>
      </c>
      <c r="AS457" s="1">
        <v>0</v>
      </c>
      <c r="AT457" s="1">
        <v>0</v>
      </c>
      <c r="AU457" s="1">
        <v>0</v>
      </c>
      <c r="AV457" s="1">
        <v>0</v>
      </c>
      <c r="AW457" s="1">
        <v>0</v>
      </c>
      <c r="AX457" s="1">
        <v>0</v>
      </c>
      <c r="AY457" s="1">
        <v>0</v>
      </c>
      <c r="AZ457" s="1">
        <v>0</v>
      </c>
      <c r="BA457" s="1">
        <v>0</v>
      </c>
      <c r="BB457" s="1">
        <v>0</v>
      </c>
      <c r="BC457" s="3">
        <v>0</v>
      </c>
      <c r="BD457" s="3">
        <v>0</v>
      </c>
      <c r="BE457" s="3">
        <v>0</v>
      </c>
      <c r="BF457" s="3">
        <v>0</v>
      </c>
      <c r="BG457" s="241">
        <v>0</v>
      </c>
      <c r="BH457" s="242">
        <v>0</v>
      </c>
      <c r="BI457" s="242">
        <v>0</v>
      </c>
      <c r="BJ457" s="243">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s="244">
        <v>0</v>
      </c>
      <c r="CJ457" s="244">
        <v>0</v>
      </c>
      <c r="CK457" s="244">
        <v>0</v>
      </c>
      <c r="CL457" s="244">
        <v>0</v>
      </c>
      <c r="CM457" s="241">
        <v>0</v>
      </c>
      <c r="CN457" s="242">
        <v>0</v>
      </c>
      <c r="CO457" s="242">
        <v>0</v>
      </c>
      <c r="CP457" s="243">
        <v>0</v>
      </c>
      <c r="CQ457" s="1">
        <v>4</v>
      </c>
      <c r="CR457" s="1">
        <v>0</v>
      </c>
      <c r="CS457" s="1">
        <v>92</v>
      </c>
      <c r="CT457" s="1">
        <v>10</v>
      </c>
      <c r="CU457" s="1">
        <v>0</v>
      </c>
      <c r="CV457" s="1">
        <v>0</v>
      </c>
      <c r="CW457" s="1">
        <v>0</v>
      </c>
      <c r="CX457" s="1">
        <v>0</v>
      </c>
      <c r="CY457" s="1">
        <v>0</v>
      </c>
      <c r="CZ457" s="1">
        <v>0</v>
      </c>
      <c r="DA457" s="1">
        <v>0</v>
      </c>
      <c r="DB457" s="1">
        <v>0</v>
      </c>
      <c r="DC457" s="1">
        <v>0</v>
      </c>
      <c r="DD457" s="1">
        <v>0</v>
      </c>
      <c r="DE457" s="1">
        <v>0</v>
      </c>
      <c r="DF457" s="1">
        <v>0</v>
      </c>
      <c r="DG457" s="1">
        <v>0</v>
      </c>
      <c r="DH457" s="1">
        <v>0</v>
      </c>
      <c r="DI457" s="1">
        <v>0</v>
      </c>
      <c r="DJ457" s="1">
        <v>0</v>
      </c>
      <c r="DK457" s="1">
        <v>0</v>
      </c>
      <c r="DL457" s="1">
        <v>0</v>
      </c>
      <c r="DM457" s="1">
        <v>0</v>
      </c>
      <c r="DN457" s="1">
        <v>0</v>
      </c>
      <c r="DO457" s="244">
        <v>0</v>
      </c>
      <c r="DP457" s="244">
        <v>0</v>
      </c>
      <c r="DQ457" s="244">
        <v>0</v>
      </c>
      <c r="DR457" s="244">
        <v>0</v>
      </c>
      <c r="DS457" s="241">
        <v>0</v>
      </c>
      <c r="DT457" s="242">
        <v>0</v>
      </c>
      <c r="DU457" s="242">
        <v>0</v>
      </c>
      <c r="DV457" s="243">
        <v>0</v>
      </c>
      <c r="DW457">
        <v>4</v>
      </c>
      <c r="DX457">
        <v>0</v>
      </c>
      <c r="DY457">
        <v>6424</v>
      </c>
      <c r="DZ457">
        <v>0</v>
      </c>
      <c r="EA457">
        <v>0</v>
      </c>
      <c r="EB457">
        <v>0</v>
      </c>
      <c r="EC457">
        <v>0</v>
      </c>
      <c r="ED457">
        <v>0</v>
      </c>
      <c r="EE457">
        <v>0</v>
      </c>
      <c r="EF457">
        <v>0</v>
      </c>
      <c r="EG457">
        <v>0</v>
      </c>
      <c r="EH457">
        <v>0</v>
      </c>
      <c r="EI457">
        <v>0</v>
      </c>
      <c r="EJ457">
        <v>0</v>
      </c>
      <c r="EK457">
        <v>0</v>
      </c>
      <c r="EL457">
        <v>0</v>
      </c>
      <c r="EM457">
        <v>0</v>
      </c>
      <c r="EN457">
        <v>0</v>
      </c>
      <c r="EO457">
        <v>0</v>
      </c>
      <c r="EP457">
        <v>0</v>
      </c>
      <c r="EQ457">
        <v>0</v>
      </c>
      <c r="ER457">
        <v>0</v>
      </c>
      <c r="ES457">
        <v>0</v>
      </c>
      <c r="ET457">
        <v>0</v>
      </c>
      <c r="EU457" s="244">
        <v>0</v>
      </c>
      <c r="EV457" s="244">
        <v>0</v>
      </c>
      <c r="EW457" s="244">
        <v>0</v>
      </c>
      <c r="EX457" s="244">
        <v>0</v>
      </c>
      <c r="EY457" s="241">
        <v>0</v>
      </c>
      <c r="EZ457" s="242">
        <v>0</v>
      </c>
      <c r="FA457" s="242">
        <v>0</v>
      </c>
      <c r="FB457" s="243">
        <v>0</v>
      </c>
      <c r="FC457">
        <v>0</v>
      </c>
      <c r="FD457">
        <v>0</v>
      </c>
      <c r="FE457">
        <v>0</v>
      </c>
      <c r="FF457">
        <v>0</v>
      </c>
      <c r="FG457">
        <v>0</v>
      </c>
      <c r="FH457">
        <v>0</v>
      </c>
      <c r="FI457">
        <v>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v>0</v>
      </c>
      <c r="GD457">
        <v>0</v>
      </c>
      <c r="GE457">
        <v>0</v>
      </c>
      <c r="GF457">
        <v>0</v>
      </c>
      <c r="GG457">
        <v>0</v>
      </c>
      <c r="GH457">
        <v>0</v>
      </c>
      <c r="GI457">
        <v>0</v>
      </c>
      <c r="GJ457">
        <v>0</v>
      </c>
      <c r="GK457">
        <v>0</v>
      </c>
      <c r="GL457">
        <v>0</v>
      </c>
      <c r="GM457">
        <v>0</v>
      </c>
      <c r="GN457">
        <v>0</v>
      </c>
      <c r="GO457">
        <v>0</v>
      </c>
      <c r="GP457">
        <v>0</v>
      </c>
      <c r="GQ457">
        <v>1</v>
      </c>
      <c r="GR457">
        <v>200</v>
      </c>
      <c r="GS457">
        <v>0</v>
      </c>
      <c r="GT457">
        <v>0</v>
      </c>
      <c r="GU457">
        <v>0</v>
      </c>
      <c r="GV457">
        <v>65</v>
      </c>
      <c r="GW457">
        <v>1</v>
      </c>
      <c r="GX457">
        <v>10</v>
      </c>
      <c r="GY457">
        <v>0</v>
      </c>
      <c r="GZ457">
        <v>0</v>
      </c>
      <c r="HA457">
        <v>0</v>
      </c>
      <c r="HB457">
        <v>0</v>
      </c>
      <c r="HC457">
        <v>0</v>
      </c>
      <c r="HD457">
        <v>0</v>
      </c>
      <c r="HE457">
        <v>0</v>
      </c>
      <c r="HF457">
        <v>0</v>
      </c>
      <c r="HG457">
        <v>0</v>
      </c>
      <c r="HH457">
        <v>0</v>
      </c>
      <c r="HI457">
        <v>0</v>
      </c>
      <c r="HJ457">
        <v>0</v>
      </c>
      <c r="HK457">
        <v>0</v>
      </c>
      <c r="HL457">
        <v>2</v>
      </c>
      <c r="HM457">
        <v>4</v>
      </c>
      <c r="HN457">
        <v>0</v>
      </c>
      <c r="HO457">
        <v>0</v>
      </c>
      <c r="HP457">
        <v>0</v>
      </c>
      <c r="HQ457" s="139">
        <v>0</v>
      </c>
      <c r="HR457" s="140">
        <v>1</v>
      </c>
      <c r="HS457" s="140">
        <v>0</v>
      </c>
      <c r="HT457" s="140">
        <v>0</v>
      </c>
      <c r="HU457" s="140">
        <v>0</v>
      </c>
      <c r="HV457" s="139">
        <v>0</v>
      </c>
      <c r="HW457" s="140">
        <v>1</v>
      </c>
      <c r="HX457" s="140">
        <v>0</v>
      </c>
      <c r="HY457" s="140">
        <v>0</v>
      </c>
      <c r="HZ457" s="140">
        <v>0</v>
      </c>
      <c r="IA457" s="139">
        <v>0</v>
      </c>
      <c r="IB457" s="140">
        <v>0</v>
      </c>
      <c r="IC457" s="140">
        <v>0</v>
      </c>
      <c r="ID457" s="140">
        <v>0</v>
      </c>
      <c r="IE457" s="140">
        <v>0</v>
      </c>
      <c r="IF457" s="139">
        <v>2</v>
      </c>
      <c r="IG457" s="140">
        <v>6</v>
      </c>
      <c r="IH457" s="140">
        <v>0</v>
      </c>
      <c r="II457" s="140">
        <v>0</v>
      </c>
      <c r="IJ457" s="140">
        <v>0</v>
      </c>
      <c r="IK457" s="140">
        <v>0</v>
      </c>
      <c r="IL457" s="140">
        <v>0</v>
      </c>
      <c r="IM457" s="140">
        <v>0</v>
      </c>
      <c r="IN457" s="139">
        <v>0</v>
      </c>
      <c r="IO457" s="140">
        <v>0</v>
      </c>
      <c r="IP457" s="140">
        <v>0</v>
      </c>
      <c r="IQ457" s="140">
        <v>0</v>
      </c>
      <c r="IR457" s="141">
        <v>0</v>
      </c>
      <c r="IS457" s="139">
        <v>0</v>
      </c>
      <c r="IT457" s="141">
        <v>2</v>
      </c>
      <c r="IU457" s="141">
        <v>6</v>
      </c>
      <c r="IV457" s="141">
        <v>2</v>
      </c>
      <c r="IW457" s="180">
        <v>8</v>
      </c>
      <c r="IX457" s="182">
        <v>0.25</v>
      </c>
      <c r="IY457" s="182">
        <v>0</v>
      </c>
      <c r="IZ457" s="183">
        <v>0</v>
      </c>
      <c r="JA457" s="140">
        <v>0</v>
      </c>
      <c r="JB457" s="140">
        <v>0</v>
      </c>
      <c r="JC457" s="1" t="s">
        <v>427</v>
      </c>
      <c r="JD457" s="1" t="s">
        <v>427</v>
      </c>
      <c r="JE457" s="1" t="s">
        <v>427</v>
      </c>
      <c r="JF457" s="1" t="s">
        <v>427</v>
      </c>
      <c r="JG457" s="1">
        <v>0</v>
      </c>
      <c r="JH457" s="1">
        <v>0</v>
      </c>
      <c r="JI457" s="284"/>
      <c r="JJ457" s="3"/>
      <c r="JM457" s="261"/>
      <c r="JN457" s="262"/>
      <c r="JO457" s="284"/>
      <c r="JP457" s="284"/>
    </row>
    <row r="458" spans="1:276" x14ac:dyDescent="0.25">
      <c r="A458" s="2">
        <f>IF(OR('Table 1'!$L$2="All Regions",'Table 1'!$L$2=" "), 1,IF('Table 1'!$L$2='DATA TEMPLATE 1617'!L458,1,0))</f>
        <v>1</v>
      </c>
      <c r="B458" s="2">
        <f>IF(OR('Table 1'!$L$3="All Disciplines",'Table 1'!$L$3=" "), 1,IF('Table 1'!$L$3='DATA TEMPLATE 1617'!M458,1,0))</f>
        <v>1</v>
      </c>
      <c r="C458" s="2">
        <f>IF(OR('Table 1'!$L$4="All Organisations",'Table 1'!$L$4=" "), 1,IF('Table 1'!$L$4='DATA TEMPLATE 1617'!N458,1,0))</f>
        <v>1</v>
      </c>
      <c r="D458" s="2">
        <f t="shared" si="17"/>
        <v>3</v>
      </c>
      <c r="E458" s="236">
        <f>IF('Table 2'!$L$2="All Diverse Led",$IZ458,IF('Table 2'!$L$2='DATA TEMPLATE 1617'!JG458,4,0))</f>
        <v>0</v>
      </c>
      <c r="F458" s="236">
        <f>IF('Table 2'!$L$2="All Diverse Led",$IZ458,IF('Table 2'!$L$2='DATA TEMPLATE 1617'!JH458,4,0))</f>
        <v>0</v>
      </c>
      <c r="G458" s="237">
        <f t="shared" si="18"/>
        <v>0</v>
      </c>
      <c r="H458" s="1" t="s">
        <v>471</v>
      </c>
      <c r="I458" s="1">
        <v>0</v>
      </c>
      <c r="J458" s="1" t="b">
        <v>0</v>
      </c>
      <c r="K458" s="284">
        <v>456</v>
      </c>
      <c r="L458" t="s">
        <v>441</v>
      </c>
      <c r="M458" t="s">
        <v>443</v>
      </c>
      <c r="N458" s="323" t="s">
        <v>459</v>
      </c>
      <c r="O458" s="76">
        <v>40844</v>
      </c>
      <c r="P458" s="76">
        <v>182000</v>
      </c>
      <c r="Q458" s="76">
        <v>25300</v>
      </c>
      <c r="R458" s="76">
        <v>7000</v>
      </c>
      <c r="S458" s="76">
        <v>0</v>
      </c>
      <c r="T458" s="76">
        <v>255144</v>
      </c>
      <c r="U458">
        <v>142590</v>
      </c>
      <c r="V458">
        <v>7185</v>
      </c>
      <c r="W458">
        <v>0</v>
      </c>
      <c r="X458">
        <v>10075</v>
      </c>
      <c r="Y458">
        <v>2496</v>
      </c>
      <c r="AB458">
        <v>53658</v>
      </c>
      <c r="AC458">
        <v>0</v>
      </c>
      <c r="AD458">
        <v>216004</v>
      </c>
      <c r="AE458" s="1">
        <v>3</v>
      </c>
      <c r="AF458" s="1">
        <v>5</v>
      </c>
      <c r="AG458" s="1">
        <v>0</v>
      </c>
      <c r="AH458" s="1">
        <v>1282</v>
      </c>
      <c r="AI458" s="1">
        <v>0</v>
      </c>
      <c r="AJ458" s="1">
        <v>0</v>
      </c>
      <c r="AK458" s="1">
        <v>0</v>
      </c>
      <c r="AL458" s="1">
        <v>0</v>
      </c>
      <c r="AM458" s="1">
        <v>1</v>
      </c>
      <c r="AN458" s="1">
        <v>2</v>
      </c>
      <c r="AO458" s="1">
        <v>0</v>
      </c>
      <c r="AP458" s="1">
        <v>448</v>
      </c>
      <c r="AQ458" s="1">
        <v>0</v>
      </c>
      <c r="AR458" s="1">
        <v>0</v>
      </c>
      <c r="AS458" s="1">
        <v>0</v>
      </c>
      <c r="AT458" s="1">
        <v>0</v>
      </c>
      <c r="AU458" s="1">
        <v>0</v>
      </c>
      <c r="AV458" s="1">
        <v>0</v>
      </c>
      <c r="AW458" s="1">
        <v>0</v>
      </c>
      <c r="AX458" s="1">
        <v>0</v>
      </c>
      <c r="AY458" s="1">
        <v>0</v>
      </c>
      <c r="AZ458" s="1">
        <v>0</v>
      </c>
      <c r="BA458" s="1">
        <v>0</v>
      </c>
      <c r="BB458" s="1">
        <v>0</v>
      </c>
      <c r="BC458" s="3">
        <v>1</v>
      </c>
      <c r="BD458" s="3">
        <v>2</v>
      </c>
      <c r="BE458" s="3">
        <v>0</v>
      </c>
      <c r="BF458" s="3">
        <v>448</v>
      </c>
      <c r="BG458" s="241">
        <v>0</v>
      </c>
      <c r="BH458" s="242">
        <v>0</v>
      </c>
      <c r="BI458" s="242">
        <v>0</v>
      </c>
      <c r="BJ458" s="243">
        <v>0</v>
      </c>
      <c r="BK458">
        <v>1</v>
      </c>
      <c r="BL458">
        <v>267</v>
      </c>
      <c r="BM458">
        <v>0</v>
      </c>
      <c r="BN458">
        <v>29350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s="244">
        <v>0</v>
      </c>
      <c r="CJ458" s="244">
        <v>0</v>
      </c>
      <c r="CK458" s="244">
        <v>0</v>
      </c>
      <c r="CL458" s="244">
        <v>0</v>
      </c>
      <c r="CM458" s="241">
        <v>0</v>
      </c>
      <c r="CN458" s="242">
        <v>0</v>
      </c>
      <c r="CO458" s="242">
        <v>0</v>
      </c>
      <c r="CP458" s="243">
        <v>0</v>
      </c>
      <c r="CQ458" s="1">
        <v>0</v>
      </c>
      <c r="CR458" s="1">
        <v>0</v>
      </c>
      <c r="CS458" s="1">
        <v>0</v>
      </c>
      <c r="CT458" s="1">
        <v>0</v>
      </c>
      <c r="CU458" s="1">
        <v>0</v>
      </c>
      <c r="CV458" s="1">
        <v>0</v>
      </c>
      <c r="CW458" s="1">
        <v>0</v>
      </c>
      <c r="CX458" s="1">
        <v>0</v>
      </c>
      <c r="CY458" s="1">
        <v>0</v>
      </c>
      <c r="CZ458" s="1">
        <v>0</v>
      </c>
      <c r="DA458" s="1">
        <v>0</v>
      </c>
      <c r="DB458" s="1">
        <v>0</v>
      </c>
      <c r="DC458" s="1">
        <v>0</v>
      </c>
      <c r="DD458" s="1">
        <v>0</v>
      </c>
      <c r="DE458" s="1">
        <v>0</v>
      </c>
      <c r="DF458" s="1">
        <v>0</v>
      </c>
      <c r="DG458" s="1">
        <v>0</v>
      </c>
      <c r="DH458" s="1">
        <v>0</v>
      </c>
      <c r="DI458" s="1">
        <v>0</v>
      </c>
      <c r="DJ458" s="1">
        <v>0</v>
      </c>
      <c r="DK458" s="1">
        <v>0</v>
      </c>
      <c r="DL458" s="1">
        <v>0</v>
      </c>
      <c r="DM458" s="1">
        <v>0</v>
      </c>
      <c r="DN458" s="1">
        <v>0</v>
      </c>
      <c r="DO458" s="244">
        <v>0</v>
      </c>
      <c r="DP458" s="244">
        <v>0</v>
      </c>
      <c r="DQ458" s="244">
        <v>0</v>
      </c>
      <c r="DR458" s="244">
        <v>0</v>
      </c>
      <c r="DS458" s="241">
        <v>0</v>
      </c>
      <c r="DT458" s="242">
        <v>0</v>
      </c>
      <c r="DU458" s="242">
        <v>0</v>
      </c>
      <c r="DV458" s="243">
        <v>0</v>
      </c>
      <c r="DW458">
        <v>3</v>
      </c>
      <c r="DX458">
        <v>5</v>
      </c>
      <c r="DY458">
        <v>0</v>
      </c>
      <c r="DZ458">
        <v>1282</v>
      </c>
      <c r="EA458">
        <v>0</v>
      </c>
      <c r="EB458">
        <v>0</v>
      </c>
      <c r="EC458">
        <v>0</v>
      </c>
      <c r="ED458">
        <v>0</v>
      </c>
      <c r="EE458">
        <v>1</v>
      </c>
      <c r="EF458">
        <v>2</v>
      </c>
      <c r="EG458">
        <v>0</v>
      </c>
      <c r="EH458">
        <v>448</v>
      </c>
      <c r="EI458">
        <v>0</v>
      </c>
      <c r="EJ458">
        <v>0</v>
      </c>
      <c r="EK458">
        <v>0</v>
      </c>
      <c r="EL458">
        <v>0</v>
      </c>
      <c r="EM458">
        <v>0</v>
      </c>
      <c r="EN458">
        <v>0</v>
      </c>
      <c r="EO458">
        <v>0</v>
      </c>
      <c r="EP458">
        <v>0</v>
      </c>
      <c r="EQ458">
        <v>0</v>
      </c>
      <c r="ER458">
        <v>0</v>
      </c>
      <c r="ES458">
        <v>0</v>
      </c>
      <c r="ET458">
        <v>0</v>
      </c>
      <c r="EU458" s="244">
        <v>1</v>
      </c>
      <c r="EV458" s="244">
        <v>2</v>
      </c>
      <c r="EW458" s="244">
        <v>0</v>
      </c>
      <c r="EX458" s="244">
        <v>448</v>
      </c>
      <c r="EY458" s="241">
        <v>0</v>
      </c>
      <c r="EZ458" s="242">
        <v>0</v>
      </c>
      <c r="FA458" s="242">
        <v>0</v>
      </c>
      <c r="FB458" s="243">
        <v>0</v>
      </c>
      <c r="FC458">
        <v>0</v>
      </c>
      <c r="FD458">
        <v>0</v>
      </c>
      <c r="FE458">
        <v>0</v>
      </c>
      <c r="FF458">
        <v>0</v>
      </c>
      <c r="FG458">
        <v>0</v>
      </c>
      <c r="FH458">
        <v>0</v>
      </c>
      <c r="FI458">
        <v>0</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0</v>
      </c>
      <c r="GM458">
        <v>0</v>
      </c>
      <c r="GN458">
        <v>0</v>
      </c>
      <c r="GO458">
        <v>0</v>
      </c>
      <c r="GP458">
        <v>0</v>
      </c>
      <c r="GQ458">
        <v>0</v>
      </c>
      <c r="GR458">
        <v>0</v>
      </c>
      <c r="GS458">
        <v>0</v>
      </c>
      <c r="GT458">
        <v>0</v>
      </c>
      <c r="GU458">
        <v>0</v>
      </c>
      <c r="GV458">
        <v>0</v>
      </c>
      <c r="GW458">
        <v>0</v>
      </c>
      <c r="GX458">
        <v>0</v>
      </c>
      <c r="GY458">
        <v>0</v>
      </c>
      <c r="GZ458">
        <v>0</v>
      </c>
      <c r="HA458">
        <v>0</v>
      </c>
      <c r="HB458">
        <v>0</v>
      </c>
      <c r="HC458">
        <v>0</v>
      </c>
      <c r="HD458">
        <v>0</v>
      </c>
      <c r="HE458">
        <v>0</v>
      </c>
      <c r="HF458">
        <v>0</v>
      </c>
      <c r="HG458">
        <v>0</v>
      </c>
      <c r="HH458">
        <v>0</v>
      </c>
      <c r="HI458">
        <v>0</v>
      </c>
      <c r="HJ458">
        <v>0</v>
      </c>
      <c r="HK458">
        <v>0</v>
      </c>
      <c r="HL458">
        <v>3</v>
      </c>
      <c r="HM458">
        <v>3</v>
      </c>
      <c r="HN458">
        <v>0</v>
      </c>
      <c r="HO458">
        <v>0</v>
      </c>
      <c r="HP458">
        <v>0</v>
      </c>
      <c r="HQ458" s="139">
        <v>1</v>
      </c>
      <c r="HR458" s="140">
        <v>0</v>
      </c>
      <c r="HS458" s="140">
        <v>0</v>
      </c>
      <c r="HT458" s="140">
        <v>0</v>
      </c>
      <c r="HU458" s="140">
        <v>0</v>
      </c>
      <c r="HV458" s="139">
        <v>1</v>
      </c>
      <c r="HW458" s="140">
        <v>0</v>
      </c>
      <c r="HX458" s="140">
        <v>0</v>
      </c>
      <c r="HY458" s="140">
        <v>0</v>
      </c>
      <c r="HZ458" s="140">
        <v>0</v>
      </c>
      <c r="IA458" s="139">
        <v>0</v>
      </c>
      <c r="IB458" s="140">
        <v>0</v>
      </c>
      <c r="IC458" s="140">
        <v>0</v>
      </c>
      <c r="ID458" s="140">
        <v>0</v>
      </c>
      <c r="IE458" s="140">
        <v>0</v>
      </c>
      <c r="IF458" s="139">
        <v>5</v>
      </c>
      <c r="IG458" s="140">
        <v>3</v>
      </c>
      <c r="IH458" s="140">
        <v>0</v>
      </c>
      <c r="II458" s="140">
        <v>0</v>
      </c>
      <c r="IJ458" s="140">
        <v>0</v>
      </c>
      <c r="IK458" s="140">
        <v>0</v>
      </c>
      <c r="IL458" s="140">
        <v>0</v>
      </c>
      <c r="IM458" s="140">
        <v>0</v>
      </c>
      <c r="IN458" s="139">
        <v>0</v>
      </c>
      <c r="IO458" s="140">
        <v>0</v>
      </c>
      <c r="IP458" s="140">
        <v>0</v>
      </c>
      <c r="IQ458" s="140">
        <v>0</v>
      </c>
      <c r="IR458" s="141">
        <v>0</v>
      </c>
      <c r="IS458" s="139">
        <v>1</v>
      </c>
      <c r="IT458" s="141">
        <v>1</v>
      </c>
      <c r="IU458" s="141">
        <v>6</v>
      </c>
      <c r="IV458" s="141">
        <v>2</v>
      </c>
      <c r="IW458" s="180">
        <v>8</v>
      </c>
      <c r="IX458" s="182">
        <v>0.125</v>
      </c>
      <c r="IY458" s="182">
        <v>0.125</v>
      </c>
      <c r="IZ458" s="183">
        <v>0</v>
      </c>
      <c r="JA458" s="140">
        <v>0</v>
      </c>
      <c r="JB458" s="140">
        <v>0</v>
      </c>
      <c r="JC458" s="1" t="s">
        <v>427</v>
      </c>
      <c r="JD458" s="1" t="s">
        <v>427</v>
      </c>
      <c r="JE458" s="1" t="s">
        <v>427</v>
      </c>
      <c r="JF458" s="1" t="s">
        <v>426</v>
      </c>
      <c r="JG458" s="1">
        <v>0</v>
      </c>
      <c r="JH458" s="1">
        <v>0</v>
      </c>
      <c r="JI458" s="284"/>
      <c r="JM458" s="261"/>
      <c r="JN458" s="262"/>
      <c r="JO458" s="284"/>
      <c r="JP458" s="284"/>
    </row>
    <row r="459" spans="1:276" x14ac:dyDescent="0.25">
      <c r="A459" s="2">
        <f>IF(OR('Table 1'!$L$2="All Regions",'Table 1'!$L$2=" "), 1,IF('Table 1'!$L$2='DATA TEMPLATE 1617'!L459,1,0))</f>
        <v>1</v>
      </c>
      <c r="B459" s="2">
        <f>IF(OR('Table 1'!$L$3="All Disciplines",'Table 1'!$L$3=" "), 1,IF('Table 1'!$L$3='DATA TEMPLATE 1617'!M459,1,0))</f>
        <v>1</v>
      </c>
      <c r="C459" s="2">
        <f>IF(OR('Table 1'!$L$4="All Organisations",'Table 1'!$L$4=" "), 1,IF('Table 1'!$L$4='DATA TEMPLATE 1617'!N459,1,0))</f>
        <v>1</v>
      </c>
      <c r="D459" s="2">
        <f t="shared" si="17"/>
        <v>3</v>
      </c>
      <c r="E459" s="236">
        <f>IF('Table 2'!$L$2="All Diverse Led",$IZ459,IF('Table 2'!$L$2='DATA TEMPLATE 1617'!JG459,4,0))</f>
        <v>0</v>
      </c>
      <c r="F459" s="236">
        <f>IF('Table 2'!$L$2="All Diverse Led",$IZ459,IF('Table 2'!$L$2='DATA TEMPLATE 1617'!JH459,4,0))</f>
        <v>0</v>
      </c>
      <c r="G459" s="237">
        <f t="shared" si="18"/>
        <v>0</v>
      </c>
      <c r="H459" s="1" t="s">
        <v>471</v>
      </c>
      <c r="I459" s="1">
        <v>0</v>
      </c>
      <c r="J459" s="1" t="b">
        <v>1</v>
      </c>
      <c r="K459" s="284">
        <v>457</v>
      </c>
      <c r="L459" t="s">
        <v>441</v>
      </c>
      <c r="M459" t="s">
        <v>451</v>
      </c>
      <c r="N459" s="323" t="s">
        <v>460</v>
      </c>
      <c r="O459" s="76">
        <v>2285169</v>
      </c>
      <c r="P459" s="76">
        <v>1647331</v>
      </c>
      <c r="Q459" s="76">
        <v>2204063</v>
      </c>
      <c r="R459" s="76">
        <v>26586</v>
      </c>
      <c r="S459" s="76">
        <v>10154652</v>
      </c>
      <c r="T459" s="76">
        <v>16317801</v>
      </c>
      <c r="U459">
        <v>0</v>
      </c>
      <c r="V459">
        <v>275094</v>
      </c>
      <c r="W459">
        <v>7314696</v>
      </c>
      <c r="X459">
        <v>197133</v>
      </c>
      <c r="Y459">
        <v>0</v>
      </c>
      <c r="Z459">
        <v>1969313</v>
      </c>
      <c r="AA459">
        <v>218592</v>
      </c>
      <c r="AB459">
        <v>5873732</v>
      </c>
      <c r="AC459">
        <v>157666</v>
      </c>
      <c r="AD459">
        <v>16006226</v>
      </c>
      <c r="AE459" s="1">
        <v>82</v>
      </c>
      <c r="AF459" s="1">
        <v>72</v>
      </c>
      <c r="AG459" s="1">
        <v>9943</v>
      </c>
      <c r="AH459" s="1">
        <v>0</v>
      </c>
      <c r="AI459" s="1">
        <v>0</v>
      </c>
      <c r="AJ459" s="1">
        <v>0</v>
      </c>
      <c r="AK459" s="1">
        <v>0</v>
      </c>
      <c r="AL459" s="1">
        <v>0</v>
      </c>
      <c r="AM459" s="1">
        <v>0</v>
      </c>
      <c r="AN459" s="1">
        <v>0</v>
      </c>
      <c r="AO459" s="1">
        <v>0</v>
      </c>
      <c r="AP459" s="1">
        <v>0</v>
      </c>
      <c r="AQ459" s="1">
        <v>10</v>
      </c>
      <c r="AR459" s="1">
        <v>10</v>
      </c>
      <c r="AS459" s="1">
        <v>0</v>
      </c>
      <c r="AT459" s="1">
        <v>2600</v>
      </c>
      <c r="AU459" s="1">
        <v>0</v>
      </c>
      <c r="AV459" s="1">
        <v>0</v>
      </c>
      <c r="AW459" s="1">
        <v>0</v>
      </c>
      <c r="AX459" s="1">
        <v>0</v>
      </c>
      <c r="AY459" s="1">
        <v>0</v>
      </c>
      <c r="AZ459" s="1">
        <v>0</v>
      </c>
      <c r="BA459" s="1">
        <v>0</v>
      </c>
      <c r="BB459" s="1">
        <v>0</v>
      </c>
      <c r="BC459" s="3">
        <v>0</v>
      </c>
      <c r="BD459" s="3">
        <v>0</v>
      </c>
      <c r="BE459" s="3">
        <v>0</v>
      </c>
      <c r="BF459" s="3">
        <v>0</v>
      </c>
      <c r="BG459" s="241">
        <v>10</v>
      </c>
      <c r="BH459" s="242">
        <v>10</v>
      </c>
      <c r="BI459" s="242">
        <v>0</v>
      </c>
      <c r="BJ459" s="243">
        <v>2600</v>
      </c>
      <c r="BK459">
        <v>47</v>
      </c>
      <c r="BL459">
        <v>2371</v>
      </c>
      <c r="BM459">
        <v>539775</v>
      </c>
      <c r="BN459">
        <v>158308</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s="244">
        <v>0</v>
      </c>
      <c r="CJ459" s="244">
        <v>0</v>
      </c>
      <c r="CK459" s="244">
        <v>0</v>
      </c>
      <c r="CL459" s="244">
        <v>0</v>
      </c>
      <c r="CM459" s="241">
        <v>0</v>
      </c>
      <c r="CN459" s="242">
        <v>0</v>
      </c>
      <c r="CO459" s="242">
        <v>0</v>
      </c>
      <c r="CP459" s="243">
        <v>0</v>
      </c>
      <c r="CQ459" s="1">
        <v>0</v>
      </c>
      <c r="CR459" s="1">
        <v>0</v>
      </c>
      <c r="CS459" s="1">
        <v>0</v>
      </c>
      <c r="CT459" s="1">
        <v>0</v>
      </c>
      <c r="CU459" s="1">
        <v>0</v>
      </c>
      <c r="CV459" s="1">
        <v>0</v>
      </c>
      <c r="CW459" s="1">
        <v>0</v>
      </c>
      <c r="CX459" s="1">
        <v>0</v>
      </c>
      <c r="CY459" s="1">
        <v>0</v>
      </c>
      <c r="CZ459" s="1">
        <v>0</v>
      </c>
      <c r="DA459" s="1">
        <v>0</v>
      </c>
      <c r="DB459" s="1">
        <v>0</v>
      </c>
      <c r="DC459" s="1">
        <v>0</v>
      </c>
      <c r="DD459" s="1">
        <v>0</v>
      </c>
      <c r="DE459" s="1">
        <v>0</v>
      </c>
      <c r="DF459" s="1">
        <v>0</v>
      </c>
      <c r="DG459" s="1">
        <v>0</v>
      </c>
      <c r="DH459" s="1">
        <v>0</v>
      </c>
      <c r="DI459" s="1">
        <v>0</v>
      </c>
      <c r="DJ459" s="1">
        <v>0</v>
      </c>
      <c r="DK459" s="1">
        <v>0</v>
      </c>
      <c r="DL459" s="1">
        <v>0</v>
      </c>
      <c r="DM459" s="1">
        <v>0</v>
      </c>
      <c r="DN459" s="1">
        <v>0</v>
      </c>
      <c r="DO459" s="244">
        <v>0</v>
      </c>
      <c r="DP459" s="244">
        <v>0</v>
      </c>
      <c r="DQ459" s="244">
        <v>0</v>
      </c>
      <c r="DR459" s="244">
        <v>0</v>
      </c>
      <c r="DS459" s="241">
        <v>0</v>
      </c>
      <c r="DT459" s="242">
        <v>0</v>
      </c>
      <c r="DU459" s="242">
        <v>0</v>
      </c>
      <c r="DV459" s="243">
        <v>0</v>
      </c>
      <c r="DW459">
        <v>0</v>
      </c>
      <c r="DX459">
        <v>0</v>
      </c>
      <c r="DY459">
        <v>0</v>
      </c>
      <c r="DZ459">
        <v>0</v>
      </c>
      <c r="EA459">
        <v>0</v>
      </c>
      <c r="EB459">
        <v>0</v>
      </c>
      <c r="EC459">
        <v>0</v>
      </c>
      <c r="ED459">
        <v>0</v>
      </c>
      <c r="EE459">
        <v>0</v>
      </c>
      <c r="EF459">
        <v>0</v>
      </c>
      <c r="EG459">
        <v>0</v>
      </c>
      <c r="EH459">
        <v>0</v>
      </c>
      <c r="EI459">
        <v>0</v>
      </c>
      <c r="EJ459">
        <v>0</v>
      </c>
      <c r="EK459">
        <v>0</v>
      </c>
      <c r="EL459">
        <v>0</v>
      </c>
      <c r="EM459">
        <v>0</v>
      </c>
      <c r="EN459">
        <v>0</v>
      </c>
      <c r="EO459">
        <v>0</v>
      </c>
      <c r="EP459">
        <v>0</v>
      </c>
      <c r="EQ459">
        <v>0</v>
      </c>
      <c r="ER459">
        <v>0</v>
      </c>
      <c r="ES459">
        <v>0</v>
      </c>
      <c r="ET459">
        <v>0</v>
      </c>
      <c r="EU459" s="244">
        <v>0</v>
      </c>
      <c r="EV459" s="244">
        <v>0</v>
      </c>
      <c r="EW459" s="244">
        <v>0</v>
      </c>
      <c r="EX459" s="244">
        <v>0</v>
      </c>
      <c r="EY459" s="241">
        <v>0</v>
      </c>
      <c r="EZ459" s="242">
        <v>0</v>
      </c>
      <c r="FA459" s="242">
        <v>0</v>
      </c>
      <c r="FB459" s="243">
        <v>0</v>
      </c>
      <c r="FC459">
        <v>0</v>
      </c>
      <c r="FD459">
        <v>0</v>
      </c>
      <c r="FE459">
        <v>0</v>
      </c>
      <c r="FF459">
        <v>0</v>
      </c>
      <c r="FG459">
        <v>0</v>
      </c>
      <c r="FH459">
        <v>0</v>
      </c>
      <c r="FI459">
        <v>8</v>
      </c>
      <c r="FJ459">
        <v>9003</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0</v>
      </c>
      <c r="GK459">
        <v>0</v>
      </c>
      <c r="GL459">
        <v>0</v>
      </c>
      <c r="GM459">
        <v>0</v>
      </c>
      <c r="GN459">
        <v>0</v>
      </c>
      <c r="GO459">
        <v>0</v>
      </c>
      <c r="GP459">
        <v>0</v>
      </c>
      <c r="GQ459">
        <v>0</v>
      </c>
      <c r="GR459">
        <v>0</v>
      </c>
      <c r="GS459">
        <v>0</v>
      </c>
      <c r="GT459">
        <v>0</v>
      </c>
      <c r="GU459">
        <v>0</v>
      </c>
      <c r="GV459">
        <v>0</v>
      </c>
      <c r="GW459">
        <v>0</v>
      </c>
      <c r="GX459">
        <v>0</v>
      </c>
      <c r="GY459">
        <v>0</v>
      </c>
      <c r="GZ459">
        <v>0</v>
      </c>
      <c r="HA459">
        <v>0</v>
      </c>
      <c r="HB459">
        <v>0</v>
      </c>
      <c r="HC459">
        <v>0</v>
      </c>
      <c r="HD459">
        <v>0</v>
      </c>
      <c r="HE459">
        <v>0</v>
      </c>
      <c r="HF459">
        <v>0</v>
      </c>
      <c r="HG459">
        <v>0</v>
      </c>
      <c r="HH459">
        <v>0</v>
      </c>
      <c r="HI459">
        <v>0</v>
      </c>
      <c r="HJ459">
        <v>0</v>
      </c>
      <c r="HK459">
        <v>0</v>
      </c>
      <c r="HL459">
        <v>7</v>
      </c>
      <c r="HM459">
        <v>10</v>
      </c>
      <c r="HN459">
        <v>0</v>
      </c>
      <c r="HO459">
        <v>0</v>
      </c>
      <c r="HP459">
        <v>0</v>
      </c>
      <c r="HQ459" s="139">
        <v>35</v>
      </c>
      <c r="HR459" s="140">
        <v>13</v>
      </c>
      <c r="HS459" s="140">
        <v>0</v>
      </c>
      <c r="HT459" s="140">
        <v>0</v>
      </c>
      <c r="HU459" s="140">
        <v>0</v>
      </c>
      <c r="HV459" s="139">
        <v>14</v>
      </c>
      <c r="HW459" s="140">
        <v>1</v>
      </c>
      <c r="HX459" s="140">
        <v>0</v>
      </c>
      <c r="HY459" s="140">
        <v>0</v>
      </c>
      <c r="HZ459" s="140">
        <v>0</v>
      </c>
      <c r="IA459" s="139">
        <v>0</v>
      </c>
      <c r="IB459" s="140">
        <v>0</v>
      </c>
      <c r="IC459" s="140">
        <v>0</v>
      </c>
      <c r="ID459" s="140">
        <v>0</v>
      </c>
      <c r="IE459" s="140">
        <v>0</v>
      </c>
      <c r="IF459" s="139">
        <v>56</v>
      </c>
      <c r="IG459" s="140">
        <v>24</v>
      </c>
      <c r="IH459" s="140">
        <v>0</v>
      </c>
      <c r="II459" s="140">
        <v>0</v>
      </c>
      <c r="IJ459" s="140">
        <v>0</v>
      </c>
      <c r="IK459" s="140">
        <v>7</v>
      </c>
      <c r="IL459" s="140">
        <v>3</v>
      </c>
      <c r="IM459" s="140">
        <v>0</v>
      </c>
      <c r="IN459" s="139">
        <v>10</v>
      </c>
      <c r="IO459" s="140">
        <v>4</v>
      </c>
      <c r="IP459" s="140">
        <v>1</v>
      </c>
      <c r="IQ459" s="140">
        <v>0</v>
      </c>
      <c r="IR459" s="141">
        <v>5</v>
      </c>
      <c r="IS459" s="139">
        <v>0</v>
      </c>
      <c r="IT459" s="141">
        <v>4</v>
      </c>
      <c r="IU459" s="141">
        <v>17</v>
      </c>
      <c r="IV459" s="141">
        <v>63</v>
      </c>
      <c r="IW459" s="180">
        <v>80</v>
      </c>
      <c r="IX459" s="182">
        <v>0.17499999999999999</v>
      </c>
      <c r="IY459" s="182">
        <v>6.25E-2</v>
      </c>
      <c r="IZ459" s="183">
        <v>0</v>
      </c>
      <c r="JA459" s="140">
        <v>0</v>
      </c>
      <c r="JB459" s="140">
        <v>0</v>
      </c>
      <c r="JC459" s="1" t="s">
        <v>427</v>
      </c>
      <c r="JD459" s="1" t="s">
        <v>427</v>
      </c>
      <c r="JE459" s="1" t="s">
        <v>427</v>
      </c>
      <c r="JF459" s="1" t="s">
        <v>427</v>
      </c>
      <c r="JG459" s="1">
        <v>0</v>
      </c>
      <c r="JH459" s="1">
        <v>0</v>
      </c>
      <c r="JI459" s="284"/>
      <c r="JM459" s="261"/>
      <c r="JN459" s="262"/>
      <c r="JO459" s="284"/>
      <c r="JP459" s="284"/>
    </row>
    <row r="460" spans="1:276" x14ac:dyDescent="0.25">
      <c r="A460" s="2">
        <f>IF(OR('Table 1'!$L$2="All Regions",'Table 1'!$L$2=" "), 1,IF('Table 1'!$L$2='DATA TEMPLATE 1617'!L460,1,0))</f>
        <v>1</v>
      </c>
      <c r="B460" s="2">
        <f>IF(OR('Table 1'!$L$3="All Disciplines",'Table 1'!$L$3=" "), 1,IF('Table 1'!$L$3='DATA TEMPLATE 1617'!M460,1,0))</f>
        <v>1</v>
      </c>
      <c r="C460" s="2">
        <f>IF(OR('Table 1'!$L$4="All Organisations",'Table 1'!$L$4=" "), 1,IF('Table 1'!$L$4='DATA TEMPLATE 1617'!N460,1,0))</f>
        <v>1</v>
      </c>
      <c r="D460" s="2">
        <f t="shared" si="17"/>
        <v>3</v>
      </c>
      <c r="E460" s="236">
        <f>IF('Table 2'!$L$2="All Diverse Led",$IZ460,IF('Table 2'!$L$2='DATA TEMPLATE 1617'!JG460,4,0))</f>
        <v>0</v>
      </c>
      <c r="F460" s="236">
        <f>IF('Table 2'!$L$2="All Diverse Led",$IZ460,IF('Table 2'!$L$2='DATA TEMPLATE 1617'!JH460,4,0))</f>
        <v>0</v>
      </c>
      <c r="G460" s="237">
        <f t="shared" si="18"/>
        <v>0</v>
      </c>
      <c r="H460" s="1" t="s">
        <v>471</v>
      </c>
      <c r="I460" s="1">
        <v>0</v>
      </c>
      <c r="J460" s="1" t="b">
        <v>0</v>
      </c>
      <c r="K460" s="284">
        <v>458</v>
      </c>
      <c r="L460" t="s">
        <v>441</v>
      </c>
      <c r="M460" t="s">
        <v>436</v>
      </c>
      <c r="N460" s="323" t="s">
        <v>459</v>
      </c>
      <c r="O460" s="76">
        <v>8681</v>
      </c>
      <c r="P460" s="76">
        <v>423241</v>
      </c>
      <c r="Q460" s="76">
        <v>573</v>
      </c>
      <c r="R460" s="76">
        <v>187471</v>
      </c>
      <c r="S460" s="76">
        <v>36918</v>
      </c>
      <c r="T460" s="76">
        <v>656884</v>
      </c>
      <c r="U460">
        <v>266064</v>
      </c>
      <c r="V460">
        <v>5023</v>
      </c>
      <c r="W460">
        <v>13348</v>
      </c>
      <c r="X460">
        <v>0</v>
      </c>
      <c r="Y460">
        <v>0</v>
      </c>
      <c r="AB460">
        <v>294632</v>
      </c>
      <c r="AC460">
        <v>77817</v>
      </c>
      <c r="AD460">
        <v>656884</v>
      </c>
      <c r="AE460" s="1">
        <v>7</v>
      </c>
      <c r="AF460" s="1">
        <v>7</v>
      </c>
      <c r="AG460" s="1">
        <v>365</v>
      </c>
      <c r="AH460" s="1">
        <v>280</v>
      </c>
      <c r="AI460" s="1">
        <v>0</v>
      </c>
      <c r="AJ460" s="1">
        <v>0</v>
      </c>
      <c r="AK460" s="1">
        <v>0</v>
      </c>
      <c r="AL460" s="1">
        <v>0</v>
      </c>
      <c r="AM460" s="1">
        <v>0</v>
      </c>
      <c r="AN460" s="1">
        <v>0</v>
      </c>
      <c r="AO460" s="1">
        <v>0</v>
      </c>
      <c r="AP460" s="1">
        <v>0</v>
      </c>
      <c r="AQ460" s="1">
        <v>0</v>
      </c>
      <c r="AR460" s="1">
        <v>0</v>
      </c>
      <c r="AS460" s="1">
        <v>0</v>
      </c>
      <c r="AT460" s="1">
        <v>0</v>
      </c>
      <c r="AU460" s="1">
        <v>0</v>
      </c>
      <c r="AV460" s="1">
        <v>0</v>
      </c>
      <c r="AW460" s="1">
        <v>0</v>
      </c>
      <c r="AX460" s="1">
        <v>0</v>
      </c>
      <c r="AY460" s="1">
        <v>0</v>
      </c>
      <c r="AZ460" s="1">
        <v>0</v>
      </c>
      <c r="BA460" s="1">
        <v>0</v>
      </c>
      <c r="BB460" s="1">
        <v>0</v>
      </c>
      <c r="BC460" s="3">
        <v>0</v>
      </c>
      <c r="BD460" s="3">
        <v>0</v>
      </c>
      <c r="BE460" s="3">
        <v>0</v>
      </c>
      <c r="BF460" s="3">
        <v>0</v>
      </c>
      <c r="BG460" s="241">
        <v>0</v>
      </c>
      <c r="BH460" s="242">
        <v>0</v>
      </c>
      <c r="BI460" s="242">
        <v>0</v>
      </c>
      <c r="BJ460" s="243">
        <v>0</v>
      </c>
      <c r="BK460">
        <v>7</v>
      </c>
      <c r="BL460">
        <v>210</v>
      </c>
      <c r="BM460">
        <v>44340</v>
      </c>
      <c r="BN460">
        <v>48000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s="244">
        <v>0</v>
      </c>
      <c r="CJ460" s="244">
        <v>0</v>
      </c>
      <c r="CK460" s="244">
        <v>0</v>
      </c>
      <c r="CL460" s="244">
        <v>0</v>
      </c>
      <c r="CM460" s="241">
        <v>0</v>
      </c>
      <c r="CN460" s="242">
        <v>0</v>
      </c>
      <c r="CO460" s="242">
        <v>0</v>
      </c>
      <c r="CP460" s="243">
        <v>0</v>
      </c>
      <c r="CQ460" s="1">
        <v>11</v>
      </c>
      <c r="CR460" s="1">
        <v>11</v>
      </c>
      <c r="CS460" s="1">
        <v>2350</v>
      </c>
      <c r="CT460" s="1">
        <v>2000</v>
      </c>
      <c r="CU460" s="1">
        <v>0</v>
      </c>
      <c r="CV460" s="1">
        <v>0</v>
      </c>
      <c r="CW460" s="1">
        <v>0</v>
      </c>
      <c r="CX460" s="1">
        <v>0</v>
      </c>
      <c r="CY460" s="1">
        <v>0</v>
      </c>
      <c r="CZ460" s="1">
        <v>0</v>
      </c>
      <c r="DA460" s="1">
        <v>0</v>
      </c>
      <c r="DB460" s="1">
        <v>0</v>
      </c>
      <c r="DC460" s="1">
        <v>0</v>
      </c>
      <c r="DD460" s="1">
        <v>0</v>
      </c>
      <c r="DE460" s="1">
        <v>0</v>
      </c>
      <c r="DF460" s="1">
        <v>0</v>
      </c>
      <c r="DG460" s="1">
        <v>0</v>
      </c>
      <c r="DH460" s="1">
        <v>0</v>
      </c>
      <c r="DI460" s="1">
        <v>0</v>
      </c>
      <c r="DJ460" s="1">
        <v>0</v>
      </c>
      <c r="DK460" s="1">
        <v>0</v>
      </c>
      <c r="DL460" s="1">
        <v>0</v>
      </c>
      <c r="DM460" s="1">
        <v>0</v>
      </c>
      <c r="DN460" s="1">
        <v>0</v>
      </c>
      <c r="DO460" s="244">
        <v>0</v>
      </c>
      <c r="DP460" s="244">
        <v>0</v>
      </c>
      <c r="DQ460" s="244">
        <v>0</v>
      </c>
      <c r="DR460" s="244">
        <v>0</v>
      </c>
      <c r="DS460" s="241">
        <v>0</v>
      </c>
      <c r="DT460" s="242">
        <v>0</v>
      </c>
      <c r="DU460" s="242">
        <v>0</v>
      </c>
      <c r="DV460" s="243">
        <v>0</v>
      </c>
      <c r="DW460">
        <v>0</v>
      </c>
      <c r="DX460">
        <v>0</v>
      </c>
      <c r="DY460">
        <v>0</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s="244">
        <v>0</v>
      </c>
      <c r="EV460" s="244">
        <v>0</v>
      </c>
      <c r="EW460" s="244">
        <v>0</v>
      </c>
      <c r="EX460" s="244">
        <v>0</v>
      </c>
      <c r="EY460" s="241">
        <v>0</v>
      </c>
      <c r="EZ460" s="242">
        <v>0</v>
      </c>
      <c r="FA460" s="242">
        <v>0</v>
      </c>
      <c r="FB460" s="243">
        <v>0</v>
      </c>
      <c r="FC460">
        <v>0</v>
      </c>
      <c r="FD460">
        <v>0</v>
      </c>
      <c r="FE460">
        <v>0</v>
      </c>
      <c r="FF460">
        <v>0</v>
      </c>
      <c r="FG460">
        <v>0</v>
      </c>
      <c r="FH460">
        <v>0</v>
      </c>
      <c r="FI460">
        <v>0</v>
      </c>
      <c r="FJ460">
        <v>0</v>
      </c>
      <c r="FK460">
        <v>0</v>
      </c>
      <c r="FL460">
        <v>0</v>
      </c>
      <c r="FM460">
        <v>0</v>
      </c>
      <c r="FN460">
        <v>0</v>
      </c>
      <c r="FO460">
        <v>0</v>
      </c>
      <c r="FP460">
        <v>0</v>
      </c>
      <c r="FQ460">
        <v>0</v>
      </c>
      <c r="FR460">
        <v>0</v>
      </c>
      <c r="FS460">
        <v>0</v>
      </c>
      <c r="FT460">
        <v>0</v>
      </c>
      <c r="FU460">
        <v>0</v>
      </c>
      <c r="FV460">
        <v>0</v>
      </c>
      <c r="FW460">
        <v>2</v>
      </c>
      <c r="FX460">
        <v>2500</v>
      </c>
      <c r="FY460">
        <v>50</v>
      </c>
      <c r="FZ460">
        <v>0</v>
      </c>
      <c r="GA460">
        <v>2</v>
      </c>
      <c r="GB460">
        <v>2500</v>
      </c>
      <c r="GC460">
        <v>17</v>
      </c>
      <c r="GD460">
        <v>5000</v>
      </c>
      <c r="GE460">
        <v>2000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v>1</v>
      </c>
      <c r="HD460">
        <v>1</v>
      </c>
      <c r="HE460">
        <v>0</v>
      </c>
      <c r="HF460">
        <v>0</v>
      </c>
      <c r="HG460">
        <v>0</v>
      </c>
      <c r="HH460">
        <v>0</v>
      </c>
      <c r="HI460">
        <v>1</v>
      </c>
      <c r="HJ460">
        <v>1</v>
      </c>
      <c r="HK460">
        <v>0</v>
      </c>
      <c r="HL460">
        <v>0</v>
      </c>
      <c r="HM460">
        <v>0</v>
      </c>
      <c r="HN460">
        <v>0</v>
      </c>
      <c r="HO460">
        <v>0</v>
      </c>
      <c r="HP460">
        <v>0</v>
      </c>
      <c r="HQ460" s="139">
        <v>0</v>
      </c>
      <c r="HR460" s="140">
        <v>1</v>
      </c>
      <c r="HS460" s="140">
        <v>0</v>
      </c>
      <c r="HT460" s="140">
        <v>0</v>
      </c>
      <c r="HU460" s="140">
        <v>0</v>
      </c>
      <c r="HV460" s="139">
        <v>0</v>
      </c>
      <c r="HW460" s="140">
        <v>0</v>
      </c>
      <c r="HX460" s="140">
        <v>0</v>
      </c>
      <c r="HY460" s="140">
        <v>0</v>
      </c>
      <c r="HZ460" s="140">
        <v>0</v>
      </c>
      <c r="IA460" s="139">
        <v>0</v>
      </c>
      <c r="IB460" s="140">
        <v>0</v>
      </c>
      <c r="IC460" s="140">
        <v>0</v>
      </c>
      <c r="ID460" s="140">
        <v>0</v>
      </c>
      <c r="IE460" s="140">
        <v>0</v>
      </c>
      <c r="IF460" s="139">
        <v>0</v>
      </c>
      <c r="IG460" s="140">
        <v>1</v>
      </c>
      <c r="IH460" s="140">
        <v>0</v>
      </c>
      <c r="II460" s="140">
        <v>0</v>
      </c>
      <c r="IJ460" s="140">
        <v>0</v>
      </c>
      <c r="IK460" s="140">
        <v>0</v>
      </c>
      <c r="IL460" s="140">
        <v>0</v>
      </c>
      <c r="IM460" s="140">
        <v>0</v>
      </c>
      <c r="IN460" s="139">
        <v>0</v>
      </c>
      <c r="IO460" s="140">
        <v>0</v>
      </c>
      <c r="IP460" s="140">
        <v>0</v>
      </c>
      <c r="IQ460" s="140">
        <v>0</v>
      </c>
      <c r="IR460" s="141">
        <v>0</v>
      </c>
      <c r="IS460" s="139">
        <v>0</v>
      </c>
      <c r="IT460" s="141">
        <v>0</v>
      </c>
      <c r="IU460" s="141">
        <v>0</v>
      </c>
      <c r="IV460" s="141">
        <v>1</v>
      </c>
      <c r="IW460" s="180">
        <v>1</v>
      </c>
      <c r="IX460" s="182">
        <v>0</v>
      </c>
      <c r="IY460" s="182">
        <v>0</v>
      </c>
      <c r="IZ460" s="183">
        <v>0</v>
      </c>
      <c r="JA460" s="140">
        <v>0</v>
      </c>
      <c r="JB460" s="140">
        <v>0</v>
      </c>
      <c r="JC460" s="1" t="s">
        <v>427</v>
      </c>
      <c r="JD460" s="1" t="s">
        <v>427</v>
      </c>
      <c r="JE460" s="1" t="s">
        <v>427</v>
      </c>
      <c r="JF460" s="1" t="s">
        <v>427</v>
      </c>
      <c r="JG460" s="1">
        <v>0</v>
      </c>
      <c r="JH460" s="1">
        <v>0</v>
      </c>
      <c r="JI460" s="284"/>
      <c r="JM460" s="261"/>
      <c r="JN460" s="262"/>
      <c r="JO460" s="284"/>
      <c r="JP460" s="284"/>
    </row>
    <row r="461" spans="1:276" x14ac:dyDescent="0.25">
      <c r="A461" s="2">
        <f>IF(OR('Table 1'!$L$2="All Regions",'Table 1'!$L$2=" "), 1,IF('Table 1'!$L$2='DATA TEMPLATE 1617'!L461,1,0))</f>
        <v>1</v>
      </c>
      <c r="B461" s="2">
        <f>IF(OR('Table 1'!$L$3="All Disciplines",'Table 1'!$L$3=" "), 1,IF('Table 1'!$L$3='DATA TEMPLATE 1617'!M461,1,0))</f>
        <v>1</v>
      </c>
      <c r="C461" s="2">
        <f>IF(OR('Table 1'!$L$4="All Organisations",'Table 1'!$L$4=" "), 1,IF('Table 1'!$L$4='DATA TEMPLATE 1617'!N461,1,0))</f>
        <v>1</v>
      </c>
      <c r="D461" s="2">
        <f t="shared" si="17"/>
        <v>3</v>
      </c>
      <c r="E461" s="236">
        <f>IF('Table 2'!$L$2="All Diverse Led",$IZ461,IF('Table 2'!$L$2='DATA TEMPLATE 1617'!JG461,4,0))</f>
        <v>0</v>
      </c>
      <c r="F461" s="236">
        <f>IF('Table 2'!$L$2="All Diverse Led",$IZ461,IF('Table 2'!$L$2='DATA TEMPLATE 1617'!JH461,4,0))</f>
        <v>0</v>
      </c>
      <c r="G461" s="237">
        <f t="shared" si="18"/>
        <v>0</v>
      </c>
      <c r="H461" s="1" t="s">
        <v>471</v>
      </c>
      <c r="I461" s="1">
        <v>0</v>
      </c>
      <c r="J461" s="1" t="b">
        <v>1</v>
      </c>
      <c r="K461" s="284">
        <v>459</v>
      </c>
      <c r="L461" t="s">
        <v>441</v>
      </c>
      <c r="M461" t="s">
        <v>451</v>
      </c>
      <c r="N461" s="323" t="s">
        <v>460</v>
      </c>
      <c r="O461" s="76">
        <v>2670866</v>
      </c>
      <c r="P461" s="76">
        <v>1860124</v>
      </c>
      <c r="Q461" s="76">
        <v>119419</v>
      </c>
      <c r="R461" s="76">
        <v>187539</v>
      </c>
      <c r="S461" s="76">
        <v>215628</v>
      </c>
      <c r="T461" s="76">
        <v>5053576</v>
      </c>
      <c r="U461">
        <v>2673981</v>
      </c>
      <c r="V461">
        <v>32386</v>
      </c>
      <c r="W461">
        <v>668067</v>
      </c>
      <c r="X461">
        <v>336452</v>
      </c>
      <c r="Y461">
        <v>2088409</v>
      </c>
      <c r="Z461">
        <v>196872</v>
      </c>
      <c r="AA461">
        <v>230456</v>
      </c>
      <c r="AB461">
        <v>874346</v>
      </c>
      <c r="AC461">
        <v>0</v>
      </c>
      <c r="AD461">
        <v>7100969</v>
      </c>
      <c r="AE461" s="1">
        <v>0</v>
      </c>
      <c r="AF461" s="1">
        <v>0</v>
      </c>
      <c r="AG461" s="1">
        <v>0</v>
      </c>
      <c r="AH461" s="1">
        <v>0</v>
      </c>
      <c r="AI461" s="1">
        <v>0</v>
      </c>
      <c r="AJ461" s="1">
        <v>0</v>
      </c>
      <c r="AK461" s="1">
        <v>0</v>
      </c>
      <c r="AL461" s="1">
        <v>0</v>
      </c>
      <c r="AM461" s="1">
        <v>0</v>
      </c>
      <c r="AN461" s="1">
        <v>0</v>
      </c>
      <c r="AO461" s="1">
        <v>0</v>
      </c>
      <c r="AP461" s="1">
        <v>0</v>
      </c>
      <c r="AQ461" s="1">
        <v>0</v>
      </c>
      <c r="AR461" s="1">
        <v>0</v>
      </c>
      <c r="AS461" s="1">
        <v>0</v>
      </c>
      <c r="AT461" s="1">
        <v>0</v>
      </c>
      <c r="AU461" s="1">
        <v>0</v>
      </c>
      <c r="AV461" s="1">
        <v>0</v>
      </c>
      <c r="AW461" s="1">
        <v>0</v>
      </c>
      <c r="AX461" s="1">
        <v>0</v>
      </c>
      <c r="AY461" s="1">
        <v>0</v>
      </c>
      <c r="AZ461" s="1">
        <v>0</v>
      </c>
      <c r="BA461" s="1">
        <v>0</v>
      </c>
      <c r="BB461" s="1">
        <v>0</v>
      </c>
      <c r="BC461" s="3">
        <v>0</v>
      </c>
      <c r="BD461" s="3">
        <v>0</v>
      </c>
      <c r="BE461" s="3">
        <v>0</v>
      </c>
      <c r="BF461" s="3">
        <v>0</v>
      </c>
      <c r="BG461" s="241">
        <v>0</v>
      </c>
      <c r="BH461" s="242">
        <v>0</v>
      </c>
      <c r="BI461" s="242">
        <v>0</v>
      </c>
      <c r="BJ461" s="243">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s="244">
        <v>0</v>
      </c>
      <c r="CJ461" s="244">
        <v>0</v>
      </c>
      <c r="CK461" s="244">
        <v>0</v>
      </c>
      <c r="CL461" s="244">
        <v>0</v>
      </c>
      <c r="CM461" s="241">
        <v>0</v>
      </c>
      <c r="CN461" s="242">
        <v>0</v>
      </c>
      <c r="CO461" s="242">
        <v>0</v>
      </c>
      <c r="CP461" s="243">
        <v>0</v>
      </c>
      <c r="CQ461" s="1">
        <v>0</v>
      </c>
      <c r="CR461" s="1">
        <v>0</v>
      </c>
      <c r="CS461" s="1">
        <v>0</v>
      </c>
      <c r="CT461" s="1">
        <v>0</v>
      </c>
      <c r="CU461" s="1">
        <v>0</v>
      </c>
      <c r="CV461" s="1">
        <v>0</v>
      </c>
      <c r="CW461" s="1">
        <v>0</v>
      </c>
      <c r="CX461" s="1">
        <v>0</v>
      </c>
      <c r="CY461" s="1">
        <v>0</v>
      </c>
      <c r="CZ461" s="1">
        <v>0</v>
      </c>
      <c r="DA461" s="1">
        <v>0</v>
      </c>
      <c r="DB461" s="1">
        <v>0</v>
      </c>
      <c r="DC461" s="1">
        <v>0</v>
      </c>
      <c r="DD461" s="1">
        <v>0</v>
      </c>
      <c r="DE461" s="1">
        <v>0</v>
      </c>
      <c r="DF461" s="1">
        <v>0</v>
      </c>
      <c r="DG461" s="1">
        <v>0</v>
      </c>
      <c r="DH461" s="1">
        <v>0</v>
      </c>
      <c r="DI461" s="1">
        <v>0</v>
      </c>
      <c r="DJ461" s="1">
        <v>0</v>
      </c>
      <c r="DK461" s="1">
        <v>0</v>
      </c>
      <c r="DL461" s="1">
        <v>0</v>
      </c>
      <c r="DM461" s="1">
        <v>0</v>
      </c>
      <c r="DN461" s="1">
        <v>0</v>
      </c>
      <c r="DO461" s="244">
        <v>0</v>
      </c>
      <c r="DP461" s="244">
        <v>0</v>
      </c>
      <c r="DQ461" s="244">
        <v>0</v>
      </c>
      <c r="DR461" s="244">
        <v>0</v>
      </c>
      <c r="DS461" s="241">
        <v>0</v>
      </c>
      <c r="DT461" s="242">
        <v>0</v>
      </c>
      <c r="DU461" s="242">
        <v>0</v>
      </c>
      <c r="DV461" s="243">
        <v>0</v>
      </c>
      <c r="DW461">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s="244">
        <v>0</v>
      </c>
      <c r="EV461" s="244">
        <v>0</v>
      </c>
      <c r="EW461" s="244">
        <v>0</v>
      </c>
      <c r="EX461" s="244">
        <v>0</v>
      </c>
      <c r="EY461" s="241">
        <v>0</v>
      </c>
      <c r="EZ461" s="242">
        <v>0</v>
      </c>
      <c r="FA461" s="242">
        <v>0</v>
      </c>
      <c r="FB461" s="243">
        <v>0</v>
      </c>
      <c r="FC461">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v>0</v>
      </c>
      <c r="HF461">
        <v>0</v>
      </c>
      <c r="HG461">
        <v>0</v>
      </c>
      <c r="HH461">
        <v>0</v>
      </c>
      <c r="HI461">
        <v>0</v>
      </c>
      <c r="HJ461">
        <v>0</v>
      </c>
      <c r="HK461">
        <v>0</v>
      </c>
      <c r="HL461">
        <v>5</v>
      </c>
      <c r="HM461">
        <v>13</v>
      </c>
      <c r="HN461">
        <v>0</v>
      </c>
      <c r="HO461">
        <v>0</v>
      </c>
      <c r="HP461">
        <v>0</v>
      </c>
      <c r="HQ461" s="139">
        <v>2</v>
      </c>
      <c r="HR461" s="140">
        <v>4</v>
      </c>
      <c r="HS461" s="140">
        <v>0</v>
      </c>
      <c r="HT461" s="140">
        <v>0</v>
      </c>
      <c r="HU461" s="140">
        <v>0</v>
      </c>
      <c r="HV461" s="139">
        <v>0</v>
      </c>
      <c r="HW461" s="140">
        <v>0</v>
      </c>
      <c r="HX461" s="140">
        <v>0</v>
      </c>
      <c r="HY461" s="140">
        <v>0</v>
      </c>
      <c r="HZ461" s="140">
        <v>0</v>
      </c>
      <c r="IA461" s="139">
        <v>0</v>
      </c>
      <c r="IB461" s="140">
        <v>0</v>
      </c>
      <c r="IC461" s="140">
        <v>0</v>
      </c>
      <c r="ID461" s="140">
        <v>0</v>
      </c>
      <c r="IE461" s="140">
        <v>0</v>
      </c>
      <c r="IF461" s="139">
        <v>7</v>
      </c>
      <c r="IG461" s="140">
        <v>17</v>
      </c>
      <c r="IH461" s="140">
        <v>0</v>
      </c>
      <c r="II461" s="140">
        <v>0</v>
      </c>
      <c r="IJ461" s="140">
        <v>0</v>
      </c>
      <c r="IK461" s="140">
        <v>0</v>
      </c>
      <c r="IL461" s="140">
        <v>0</v>
      </c>
      <c r="IM461" s="140">
        <v>0</v>
      </c>
      <c r="IN461" s="139">
        <v>0</v>
      </c>
      <c r="IO461" s="140">
        <v>0</v>
      </c>
      <c r="IP461" s="140">
        <v>0</v>
      </c>
      <c r="IQ461" s="140">
        <v>0</v>
      </c>
      <c r="IR461" s="141">
        <v>0</v>
      </c>
      <c r="IS461" s="139">
        <v>11</v>
      </c>
      <c r="IT461" s="141">
        <v>0</v>
      </c>
      <c r="IU461" s="141">
        <v>18</v>
      </c>
      <c r="IV461" s="141">
        <v>6</v>
      </c>
      <c r="IW461" s="180">
        <v>24</v>
      </c>
      <c r="IX461" s="182">
        <v>0</v>
      </c>
      <c r="IY461" s="182">
        <v>0.45833333333333331</v>
      </c>
      <c r="IZ461" s="183">
        <v>0</v>
      </c>
      <c r="JA461" s="140">
        <v>0</v>
      </c>
      <c r="JB461" s="140">
        <v>0</v>
      </c>
      <c r="JC461" s="1" t="s">
        <v>427</v>
      </c>
      <c r="JD461" s="1" t="s">
        <v>427</v>
      </c>
      <c r="JE461" s="1" t="s">
        <v>427</v>
      </c>
      <c r="JF461" s="1" t="s">
        <v>427</v>
      </c>
      <c r="JG461" s="1">
        <v>0</v>
      </c>
      <c r="JH461" s="1">
        <v>0</v>
      </c>
      <c r="JI461" s="284"/>
      <c r="JM461" s="261"/>
      <c r="JN461" s="262"/>
      <c r="JO461" s="284"/>
      <c r="JP461" s="284"/>
    </row>
    <row r="462" spans="1:276" x14ac:dyDescent="0.25">
      <c r="A462" s="2">
        <f>IF(OR('Table 1'!$L$2="All Regions",'Table 1'!$L$2=" "), 1,IF('Table 1'!$L$2='DATA TEMPLATE 1617'!L462,1,0))</f>
        <v>1</v>
      </c>
      <c r="B462" s="2">
        <f>IF(OR('Table 1'!$L$3="All Disciplines",'Table 1'!$L$3=" "), 1,IF('Table 1'!$L$3='DATA TEMPLATE 1617'!M462,1,0))</f>
        <v>1</v>
      </c>
      <c r="C462" s="2">
        <f>IF(OR('Table 1'!$L$4="All Organisations",'Table 1'!$L$4=" "), 1,IF('Table 1'!$L$4='DATA TEMPLATE 1617'!N462,1,0))</f>
        <v>1</v>
      </c>
      <c r="D462" s="2">
        <f t="shared" si="17"/>
        <v>3</v>
      </c>
      <c r="E462" s="236">
        <f>IF('Table 2'!$L$2="All Diverse Led",$IZ462,IF('Table 2'!$L$2='DATA TEMPLATE 1617'!JG462,4,0))</f>
        <v>0</v>
      </c>
      <c r="F462" s="236">
        <f>IF('Table 2'!$L$2="All Diverse Led",$IZ462,IF('Table 2'!$L$2='DATA TEMPLATE 1617'!JH462,4,0))</f>
        <v>0</v>
      </c>
      <c r="G462" s="237">
        <f t="shared" si="18"/>
        <v>0</v>
      </c>
      <c r="H462" s="1" t="s">
        <v>471</v>
      </c>
      <c r="I462" s="1">
        <v>0</v>
      </c>
      <c r="J462" s="1" t="b">
        <v>0</v>
      </c>
      <c r="K462" s="284">
        <v>460</v>
      </c>
      <c r="L462" t="s">
        <v>441</v>
      </c>
      <c r="M462" t="s">
        <v>440</v>
      </c>
      <c r="N462" s="323" t="s">
        <v>460</v>
      </c>
      <c r="O462" s="76">
        <v>28472</v>
      </c>
      <c r="P462" s="76">
        <v>623904</v>
      </c>
      <c r="Q462" s="76">
        <v>40087</v>
      </c>
      <c r="R462" s="76">
        <v>100228</v>
      </c>
      <c r="S462" s="76">
        <v>97600</v>
      </c>
      <c r="T462" s="76">
        <v>890291</v>
      </c>
      <c r="U462">
        <v>450692</v>
      </c>
      <c r="V462">
        <v>21079</v>
      </c>
      <c r="W462">
        <v>0</v>
      </c>
      <c r="X462">
        <v>13675</v>
      </c>
      <c r="Y462">
        <v>24574</v>
      </c>
      <c r="AB462">
        <v>315708</v>
      </c>
      <c r="AC462">
        <v>64378</v>
      </c>
      <c r="AD462">
        <v>890106</v>
      </c>
      <c r="AE462" s="1">
        <v>8</v>
      </c>
      <c r="AF462" s="1">
        <v>9</v>
      </c>
      <c r="AG462" s="1">
        <v>480</v>
      </c>
      <c r="AH462" s="1">
        <v>0</v>
      </c>
      <c r="AI462" s="1">
        <v>0</v>
      </c>
      <c r="AJ462" s="1">
        <v>0</v>
      </c>
      <c r="AK462" s="1">
        <v>0</v>
      </c>
      <c r="AL462" s="1">
        <v>0</v>
      </c>
      <c r="AM462" s="1">
        <v>0</v>
      </c>
      <c r="AN462" s="1">
        <v>0</v>
      </c>
      <c r="AO462" s="1">
        <v>0</v>
      </c>
      <c r="AP462" s="1">
        <v>0</v>
      </c>
      <c r="AQ462" s="1">
        <v>0</v>
      </c>
      <c r="AR462" s="1">
        <v>0</v>
      </c>
      <c r="AS462" s="1">
        <v>0</v>
      </c>
      <c r="AT462" s="1">
        <v>0</v>
      </c>
      <c r="AU462" s="1">
        <v>0</v>
      </c>
      <c r="AV462" s="1">
        <v>0</v>
      </c>
      <c r="AW462" s="1">
        <v>0</v>
      </c>
      <c r="AX462" s="1">
        <v>0</v>
      </c>
      <c r="AY462" s="1">
        <v>0</v>
      </c>
      <c r="AZ462" s="1">
        <v>0</v>
      </c>
      <c r="BA462" s="1">
        <v>0</v>
      </c>
      <c r="BB462" s="1">
        <v>0</v>
      </c>
      <c r="BC462" s="3">
        <v>0</v>
      </c>
      <c r="BD462" s="3">
        <v>0</v>
      </c>
      <c r="BE462" s="3">
        <v>0</v>
      </c>
      <c r="BF462" s="3">
        <v>0</v>
      </c>
      <c r="BG462" s="241">
        <v>0</v>
      </c>
      <c r="BH462" s="242">
        <v>0</v>
      </c>
      <c r="BI462" s="242">
        <v>0</v>
      </c>
      <c r="BJ462" s="243">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s="244">
        <v>0</v>
      </c>
      <c r="CJ462" s="244">
        <v>0</v>
      </c>
      <c r="CK462" s="244">
        <v>0</v>
      </c>
      <c r="CL462" s="244">
        <v>0</v>
      </c>
      <c r="CM462" s="241">
        <v>0</v>
      </c>
      <c r="CN462" s="242">
        <v>0</v>
      </c>
      <c r="CO462" s="242">
        <v>0</v>
      </c>
      <c r="CP462" s="243">
        <v>0</v>
      </c>
      <c r="CQ462" s="1">
        <v>0</v>
      </c>
      <c r="CR462" s="1">
        <v>0</v>
      </c>
      <c r="CS462" s="1">
        <v>0</v>
      </c>
      <c r="CT462" s="1">
        <v>0</v>
      </c>
      <c r="CU462" s="1">
        <v>0</v>
      </c>
      <c r="CV462" s="1">
        <v>0</v>
      </c>
      <c r="CW462" s="1">
        <v>0</v>
      </c>
      <c r="CX462" s="1">
        <v>0</v>
      </c>
      <c r="CY462" s="1">
        <v>0</v>
      </c>
      <c r="CZ462" s="1">
        <v>0</v>
      </c>
      <c r="DA462" s="1">
        <v>0</v>
      </c>
      <c r="DB462" s="1">
        <v>0</v>
      </c>
      <c r="DC462" s="1">
        <v>0</v>
      </c>
      <c r="DD462" s="1">
        <v>0</v>
      </c>
      <c r="DE462" s="1">
        <v>0</v>
      </c>
      <c r="DF462" s="1">
        <v>0</v>
      </c>
      <c r="DG462" s="1">
        <v>0</v>
      </c>
      <c r="DH462" s="1">
        <v>0</v>
      </c>
      <c r="DI462" s="1">
        <v>0</v>
      </c>
      <c r="DJ462" s="1">
        <v>0</v>
      </c>
      <c r="DK462" s="1">
        <v>0</v>
      </c>
      <c r="DL462" s="1">
        <v>0</v>
      </c>
      <c r="DM462" s="1">
        <v>0</v>
      </c>
      <c r="DN462" s="1">
        <v>0</v>
      </c>
      <c r="DO462" s="244">
        <v>0</v>
      </c>
      <c r="DP462" s="244">
        <v>0</v>
      </c>
      <c r="DQ462" s="244">
        <v>0</v>
      </c>
      <c r="DR462" s="244">
        <v>0</v>
      </c>
      <c r="DS462" s="241">
        <v>0</v>
      </c>
      <c r="DT462" s="242">
        <v>0</v>
      </c>
      <c r="DU462" s="242">
        <v>0</v>
      </c>
      <c r="DV462" s="243">
        <v>0</v>
      </c>
      <c r="DW462">
        <v>1</v>
      </c>
      <c r="DX462">
        <v>3</v>
      </c>
      <c r="DY462">
        <v>585</v>
      </c>
      <c r="DZ462">
        <v>50000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s="244">
        <v>0</v>
      </c>
      <c r="EV462" s="244">
        <v>0</v>
      </c>
      <c r="EW462" s="244">
        <v>0</v>
      </c>
      <c r="EX462" s="244">
        <v>0</v>
      </c>
      <c r="EY462" s="241">
        <v>0</v>
      </c>
      <c r="EZ462" s="242">
        <v>0</v>
      </c>
      <c r="FA462" s="242">
        <v>0</v>
      </c>
      <c r="FB462" s="243">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0</v>
      </c>
      <c r="GC462">
        <v>0</v>
      </c>
      <c r="GD462">
        <v>0</v>
      </c>
      <c r="GE462">
        <v>0</v>
      </c>
      <c r="GF462">
        <v>0</v>
      </c>
      <c r="GG462">
        <v>0</v>
      </c>
      <c r="GH462">
        <v>0</v>
      </c>
      <c r="GI462">
        <v>0</v>
      </c>
      <c r="GJ462">
        <v>0</v>
      </c>
      <c r="GK462">
        <v>0</v>
      </c>
      <c r="GL462">
        <v>0</v>
      </c>
      <c r="GM462">
        <v>0</v>
      </c>
      <c r="GN462">
        <v>0</v>
      </c>
      <c r="GO462">
        <v>0</v>
      </c>
      <c r="GP462">
        <v>0</v>
      </c>
      <c r="GQ462">
        <v>0</v>
      </c>
      <c r="GR462">
        <v>0</v>
      </c>
      <c r="GS462">
        <v>0</v>
      </c>
      <c r="GT462">
        <v>0</v>
      </c>
      <c r="GU462">
        <v>0</v>
      </c>
      <c r="GV462">
        <v>0</v>
      </c>
      <c r="GW462">
        <v>0</v>
      </c>
      <c r="GX462">
        <v>0</v>
      </c>
      <c r="GY462">
        <v>0</v>
      </c>
      <c r="GZ462">
        <v>0</v>
      </c>
      <c r="HA462">
        <v>0</v>
      </c>
      <c r="HB462">
        <v>0</v>
      </c>
      <c r="HC462">
        <v>0</v>
      </c>
      <c r="HD462">
        <v>0</v>
      </c>
      <c r="HE462">
        <v>0</v>
      </c>
      <c r="HF462">
        <v>0</v>
      </c>
      <c r="HG462">
        <v>0</v>
      </c>
      <c r="HH462">
        <v>0</v>
      </c>
      <c r="HI462">
        <v>0</v>
      </c>
      <c r="HJ462">
        <v>0</v>
      </c>
      <c r="HK462">
        <v>0</v>
      </c>
      <c r="HL462">
        <v>2</v>
      </c>
      <c r="HM462">
        <v>6</v>
      </c>
      <c r="HN462">
        <v>0</v>
      </c>
      <c r="HO462">
        <v>0</v>
      </c>
      <c r="HP462">
        <v>0</v>
      </c>
      <c r="HQ462" s="139">
        <v>4</v>
      </c>
      <c r="HR462" s="140">
        <v>2</v>
      </c>
      <c r="HS462" s="140">
        <v>0</v>
      </c>
      <c r="HT462" s="140">
        <v>0</v>
      </c>
      <c r="HU462" s="140">
        <v>0</v>
      </c>
      <c r="HV462" s="139">
        <v>1</v>
      </c>
      <c r="HW462" s="140">
        <v>0</v>
      </c>
      <c r="HX462" s="140">
        <v>0</v>
      </c>
      <c r="HY462" s="140">
        <v>0</v>
      </c>
      <c r="HZ462" s="140">
        <v>0</v>
      </c>
      <c r="IA462" s="139">
        <v>0</v>
      </c>
      <c r="IB462" s="140">
        <v>0</v>
      </c>
      <c r="IC462" s="140">
        <v>0</v>
      </c>
      <c r="ID462" s="140">
        <v>0</v>
      </c>
      <c r="IE462" s="140">
        <v>0</v>
      </c>
      <c r="IF462" s="139">
        <v>7</v>
      </c>
      <c r="IG462" s="140">
        <v>8</v>
      </c>
      <c r="IH462" s="140">
        <v>0</v>
      </c>
      <c r="II462" s="140">
        <v>0</v>
      </c>
      <c r="IJ462" s="140">
        <v>0</v>
      </c>
      <c r="IK462" s="140">
        <v>0</v>
      </c>
      <c r="IL462" s="140">
        <v>0</v>
      </c>
      <c r="IM462" s="140">
        <v>0</v>
      </c>
      <c r="IN462" s="139">
        <v>0</v>
      </c>
      <c r="IO462" s="140">
        <v>0</v>
      </c>
      <c r="IP462" s="140">
        <v>0</v>
      </c>
      <c r="IQ462" s="140">
        <v>0</v>
      </c>
      <c r="IR462" s="141">
        <v>0</v>
      </c>
      <c r="IS462" s="139">
        <v>8</v>
      </c>
      <c r="IT462" s="141">
        <v>0</v>
      </c>
      <c r="IU462" s="141">
        <v>8</v>
      </c>
      <c r="IV462" s="141">
        <v>7</v>
      </c>
      <c r="IW462" s="180">
        <v>15</v>
      </c>
      <c r="IX462" s="182">
        <v>0</v>
      </c>
      <c r="IY462" s="182">
        <v>0.53333333333333333</v>
      </c>
      <c r="IZ462" s="183">
        <v>0</v>
      </c>
      <c r="JA462" s="140">
        <v>0</v>
      </c>
      <c r="JB462" s="140" t="s">
        <v>476</v>
      </c>
      <c r="JC462" s="1" t="s">
        <v>427</v>
      </c>
      <c r="JD462" s="1" t="s">
        <v>427</v>
      </c>
      <c r="JE462" s="1" t="s">
        <v>427</v>
      </c>
      <c r="JF462" s="1" t="s">
        <v>427</v>
      </c>
      <c r="JG462" s="1">
        <v>0</v>
      </c>
      <c r="JH462" s="1">
        <v>0</v>
      </c>
      <c r="JI462" s="284"/>
      <c r="JM462" s="261"/>
      <c r="JN462" s="262"/>
      <c r="JO462" s="284"/>
      <c r="JP462" s="284"/>
    </row>
    <row r="463" spans="1:276" x14ac:dyDescent="0.25">
      <c r="A463" s="2">
        <f>IF(OR('Table 1'!$L$2="All Regions",'Table 1'!$L$2=" "), 1,IF('Table 1'!$L$2='DATA TEMPLATE 1617'!L463,1,0))</f>
        <v>1</v>
      </c>
      <c r="B463" s="2">
        <f>IF(OR('Table 1'!$L$3="All Disciplines",'Table 1'!$L$3=" "), 1,IF('Table 1'!$L$3='DATA TEMPLATE 1617'!M463,1,0))</f>
        <v>1</v>
      </c>
      <c r="C463" s="2">
        <f>IF(OR('Table 1'!$L$4="All Organisations",'Table 1'!$L$4=" "), 1,IF('Table 1'!$L$4='DATA TEMPLATE 1617'!N463,1,0))</f>
        <v>1</v>
      </c>
      <c r="D463" s="2">
        <f t="shared" si="17"/>
        <v>3</v>
      </c>
      <c r="E463" s="236">
        <f>IF('Table 2'!$L$2="All Diverse Led",$IZ463,IF('Table 2'!$L$2='DATA TEMPLATE 1617'!JG463,4,0))</f>
        <v>0</v>
      </c>
      <c r="F463" s="236">
        <f>IF('Table 2'!$L$2="All Diverse Led",$IZ463,IF('Table 2'!$L$2='DATA TEMPLATE 1617'!JH463,4,0))</f>
        <v>0</v>
      </c>
      <c r="G463" s="237">
        <f t="shared" si="18"/>
        <v>0</v>
      </c>
      <c r="H463" s="1" t="s">
        <v>471</v>
      </c>
      <c r="I463" s="1">
        <v>0</v>
      </c>
      <c r="J463" s="1" t="b">
        <v>0</v>
      </c>
      <c r="K463" s="284">
        <v>461</v>
      </c>
      <c r="L463" t="s">
        <v>441</v>
      </c>
      <c r="M463" t="s">
        <v>437</v>
      </c>
      <c r="N463" s="323" t="s">
        <v>459</v>
      </c>
      <c r="O463" s="76">
        <v>108692</v>
      </c>
      <c r="P463" s="76">
        <v>163223</v>
      </c>
      <c r="Q463" s="76">
        <v>10450</v>
      </c>
      <c r="R463" s="76">
        <v>5600</v>
      </c>
      <c r="S463" s="76">
        <v>4000</v>
      </c>
      <c r="T463" s="76">
        <v>291965</v>
      </c>
      <c r="U463">
        <v>171953</v>
      </c>
      <c r="V463">
        <v>11312</v>
      </c>
      <c r="W463">
        <v>51566</v>
      </c>
      <c r="X463">
        <v>49608</v>
      </c>
      <c r="Y463">
        <v>3579</v>
      </c>
      <c r="AB463">
        <v>8362</v>
      </c>
      <c r="AC463">
        <v>0</v>
      </c>
      <c r="AD463">
        <v>296380</v>
      </c>
      <c r="AE463" s="1">
        <v>83</v>
      </c>
      <c r="AF463" s="1">
        <v>54</v>
      </c>
      <c r="AG463" s="1">
        <v>10612</v>
      </c>
      <c r="AH463" s="1">
        <v>750</v>
      </c>
      <c r="AI463" s="1">
        <v>0</v>
      </c>
      <c r="AJ463" s="1">
        <v>0</v>
      </c>
      <c r="AK463" s="1">
        <v>0</v>
      </c>
      <c r="AL463" s="1">
        <v>0</v>
      </c>
      <c r="AM463" s="1">
        <v>104</v>
      </c>
      <c r="AN463" s="1">
        <v>96</v>
      </c>
      <c r="AO463" s="1">
        <v>3330</v>
      </c>
      <c r="AP463" s="1">
        <v>5040</v>
      </c>
      <c r="AQ463" s="1">
        <v>83</v>
      </c>
      <c r="AR463" s="1">
        <v>54</v>
      </c>
      <c r="AS463" s="1">
        <v>10612</v>
      </c>
      <c r="AT463" s="1">
        <v>750</v>
      </c>
      <c r="AU463" s="1">
        <v>0</v>
      </c>
      <c r="AV463" s="1">
        <v>0</v>
      </c>
      <c r="AW463" s="1">
        <v>0</v>
      </c>
      <c r="AX463" s="1">
        <v>0</v>
      </c>
      <c r="AY463" s="1">
        <v>104</v>
      </c>
      <c r="AZ463" s="1">
        <v>96</v>
      </c>
      <c r="BA463" s="1">
        <v>3330</v>
      </c>
      <c r="BB463" s="1">
        <v>5040</v>
      </c>
      <c r="BC463" s="3">
        <v>104</v>
      </c>
      <c r="BD463" s="3">
        <v>96</v>
      </c>
      <c r="BE463" s="3">
        <v>3330</v>
      </c>
      <c r="BF463" s="3">
        <v>5040</v>
      </c>
      <c r="BG463" s="241">
        <v>187</v>
      </c>
      <c r="BH463" s="242">
        <v>150</v>
      </c>
      <c r="BI463" s="242">
        <v>13942</v>
      </c>
      <c r="BJ463" s="243">
        <v>5790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s="244">
        <v>0</v>
      </c>
      <c r="CJ463" s="244">
        <v>0</v>
      </c>
      <c r="CK463" s="244">
        <v>0</v>
      </c>
      <c r="CL463" s="244">
        <v>0</v>
      </c>
      <c r="CM463" s="241">
        <v>0</v>
      </c>
      <c r="CN463" s="242">
        <v>0</v>
      </c>
      <c r="CO463" s="242">
        <v>0</v>
      </c>
      <c r="CP463" s="243">
        <v>0</v>
      </c>
      <c r="CQ463" s="1">
        <v>0</v>
      </c>
      <c r="CR463" s="1">
        <v>0</v>
      </c>
      <c r="CS463" s="1">
        <v>0</v>
      </c>
      <c r="CT463" s="1">
        <v>0</v>
      </c>
      <c r="CU463" s="1">
        <v>0</v>
      </c>
      <c r="CV463" s="1">
        <v>0</v>
      </c>
      <c r="CW463" s="1">
        <v>0</v>
      </c>
      <c r="CX463" s="1">
        <v>0</v>
      </c>
      <c r="CY463" s="1">
        <v>0</v>
      </c>
      <c r="CZ463" s="1">
        <v>0</v>
      </c>
      <c r="DA463" s="1">
        <v>0</v>
      </c>
      <c r="DB463" s="1">
        <v>0</v>
      </c>
      <c r="DC463" s="1">
        <v>0</v>
      </c>
      <c r="DD463" s="1">
        <v>0</v>
      </c>
      <c r="DE463" s="1">
        <v>0</v>
      </c>
      <c r="DF463" s="1">
        <v>0</v>
      </c>
      <c r="DG463" s="1">
        <v>0</v>
      </c>
      <c r="DH463" s="1">
        <v>0</v>
      </c>
      <c r="DI463" s="1">
        <v>0</v>
      </c>
      <c r="DJ463" s="1">
        <v>0</v>
      </c>
      <c r="DK463" s="1">
        <v>0</v>
      </c>
      <c r="DL463" s="1">
        <v>0</v>
      </c>
      <c r="DM463" s="1">
        <v>0</v>
      </c>
      <c r="DN463" s="1">
        <v>0</v>
      </c>
      <c r="DO463" s="244">
        <v>0</v>
      </c>
      <c r="DP463" s="244">
        <v>0</v>
      </c>
      <c r="DQ463" s="244">
        <v>0</v>
      </c>
      <c r="DR463" s="244">
        <v>0</v>
      </c>
      <c r="DS463" s="241">
        <v>0</v>
      </c>
      <c r="DT463" s="242">
        <v>0</v>
      </c>
      <c r="DU463" s="242">
        <v>0</v>
      </c>
      <c r="DV463" s="243">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s="244">
        <v>0</v>
      </c>
      <c r="EV463" s="244">
        <v>0</v>
      </c>
      <c r="EW463" s="244">
        <v>0</v>
      </c>
      <c r="EX463" s="244">
        <v>0</v>
      </c>
      <c r="EY463" s="241">
        <v>0</v>
      </c>
      <c r="EZ463" s="242">
        <v>0</v>
      </c>
      <c r="FA463" s="242">
        <v>0</v>
      </c>
      <c r="FB463" s="243">
        <v>0</v>
      </c>
      <c r="FC463">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0</v>
      </c>
      <c r="GI463">
        <v>0</v>
      </c>
      <c r="GJ463">
        <v>0</v>
      </c>
      <c r="GK463">
        <v>0</v>
      </c>
      <c r="GL463">
        <v>0</v>
      </c>
      <c r="GM463">
        <v>0</v>
      </c>
      <c r="GN463">
        <v>0</v>
      </c>
      <c r="GO463">
        <v>0</v>
      </c>
      <c r="GP463">
        <v>0</v>
      </c>
      <c r="GQ463">
        <v>0</v>
      </c>
      <c r="GR463">
        <v>0</v>
      </c>
      <c r="GS463">
        <v>0</v>
      </c>
      <c r="GT463">
        <v>0</v>
      </c>
      <c r="GU463">
        <v>0</v>
      </c>
      <c r="GV463">
        <v>0</v>
      </c>
      <c r="GW463">
        <v>0</v>
      </c>
      <c r="GX463">
        <v>0</v>
      </c>
      <c r="GY463">
        <v>0</v>
      </c>
      <c r="GZ463">
        <v>0</v>
      </c>
      <c r="HA463">
        <v>0</v>
      </c>
      <c r="HB463">
        <v>0</v>
      </c>
      <c r="HC463">
        <v>0</v>
      </c>
      <c r="HD463">
        <v>0</v>
      </c>
      <c r="HE463">
        <v>0</v>
      </c>
      <c r="HF463">
        <v>0</v>
      </c>
      <c r="HG463">
        <v>0</v>
      </c>
      <c r="HH463">
        <v>0</v>
      </c>
      <c r="HI463">
        <v>0</v>
      </c>
      <c r="HJ463">
        <v>0</v>
      </c>
      <c r="HK463">
        <v>0</v>
      </c>
      <c r="HL463">
        <v>3</v>
      </c>
      <c r="HM463">
        <v>3</v>
      </c>
      <c r="HN463">
        <v>0</v>
      </c>
      <c r="HO463">
        <v>0</v>
      </c>
      <c r="HP463">
        <v>0</v>
      </c>
      <c r="HQ463" s="139">
        <v>1</v>
      </c>
      <c r="HR463" s="140">
        <v>0</v>
      </c>
      <c r="HS463" s="140">
        <v>0</v>
      </c>
      <c r="HT463" s="140">
        <v>0</v>
      </c>
      <c r="HU463" s="140">
        <v>0</v>
      </c>
      <c r="HV463" s="139">
        <v>0</v>
      </c>
      <c r="HW463" s="140">
        <v>0</v>
      </c>
      <c r="HX463" s="140">
        <v>0</v>
      </c>
      <c r="HY463" s="140">
        <v>0</v>
      </c>
      <c r="HZ463" s="140">
        <v>0</v>
      </c>
      <c r="IA463" s="139">
        <v>0</v>
      </c>
      <c r="IB463" s="140">
        <v>0</v>
      </c>
      <c r="IC463" s="140">
        <v>0</v>
      </c>
      <c r="ID463" s="140">
        <v>0</v>
      </c>
      <c r="IE463" s="140">
        <v>0</v>
      </c>
      <c r="IF463" s="139">
        <v>4</v>
      </c>
      <c r="IG463" s="140">
        <v>3</v>
      </c>
      <c r="IH463" s="140">
        <v>0</v>
      </c>
      <c r="II463" s="140">
        <v>0</v>
      </c>
      <c r="IJ463" s="140">
        <v>0</v>
      </c>
      <c r="IK463" s="140">
        <v>0</v>
      </c>
      <c r="IL463" s="140">
        <v>0</v>
      </c>
      <c r="IM463" s="140">
        <v>0</v>
      </c>
      <c r="IN463" s="139">
        <v>0</v>
      </c>
      <c r="IO463" s="140">
        <v>0</v>
      </c>
      <c r="IP463" s="140">
        <v>0</v>
      </c>
      <c r="IQ463" s="140">
        <v>0</v>
      </c>
      <c r="IR463" s="141">
        <v>0</v>
      </c>
      <c r="IS463" s="139">
        <v>0</v>
      </c>
      <c r="IT463" s="141">
        <v>1</v>
      </c>
      <c r="IU463" s="141">
        <v>6</v>
      </c>
      <c r="IV463" s="141">
        <v>1</v>
      </c>
      <c r="IW463" s="180">
        <v>7</v>
      </c>
      <c r="IX463" s="182">
        <v>0.14285714285714285</v>
      </c>
      <c r="IY463" s="182">
        <v>0</v>
      </c>
      <c r="IZ463" s="183">
        <v>0</v>
      </c>
      <c r="JA463" s="140">
        <v>0</v>
      </c>
      <c r="JB463" s="140">
        <v>0</v>
      </c>
      <c r="JC463" s="1" t="s">
        <v>427</v>
      </c>
      <c r="JD463" s="1" t="s">
        <v>427</v>
      </c>
      <c r="JE463" s="1" t="s">
        <v>427</v>
      </c>
      <c r="JF463" s="1" t="s">
        <v>427</v>
      </c>
      <c r="JG463" s="1">
        <v>0</v>
      </c>
      <c r="JH463" s="1">
        <v>0</v>
      </c>
      <c r="JI463" s="284"/>
      <c r="JM463" s="261"/>
      <c r="JN463" s="262"/>
      <c r="JO463" s="284"/>
      <c r="JP463" s="284"/>
    </row>
    <row r="464" spans="1:276" x14ac:dyDescent="0.25">
      <c r="A464" s="2">
        <f>IF(OR('Table 1'!$L$2="All Regions",'Table 1'!$L$2=" "), 1,IF('Table 1'!$L$2='DATA TEMPLATE 1617'!L464,1,0))</f>
        <v>1</v>
      </c>
      <c r="B464" s="2">
        <f>IF(OR('Table 1'!$L$3="All Disciplines",'Table 1'!$L$3=" "), 1,IF('Table 1'!$L$3='DATA TEMPLATE 1617'!M464,1,0))</f>
        <v>1</v>
      </c>
      <c r="C464" s="2">
        <f>IF(OR('Table 1'!$L$4="All Organisations",'Table 1'!$L$4=" "), 1,IF('Table 1'!$L$4='DATA TEMPLATE 1617'!N464,1,0))</f>
        <v>1</v>
      </c>
      <c r="D464" s="2">
        <f t="shared" si="17"/>
        <v>3</v>
      </c>
      <c r="E464" s="236">
        <f>IF('Table 2'!$L$2="All Diverse Led",$IZ464,IF('Table 2'!$L$2='DATA TEMPLATE 1617'!JG464,4,0))</f>
        <v>0</v>
      </c>
      <c r="F464" s="236">
        <f>IF('Table 2'!$L$2="All Diverse Led",$IZ464,IF('Table 2'!$L$2='DATA TEMPLATE 1617'!JH464,4,0))</f>
        <v>0</v>
      </c>
      <c r="G464" s="237">
        <f t="shared" si="18"/>
        <v>0</v>
      </c>
      <c r="H464" s="1" t="s">
        <v>471</v>
      </c>
      <c r="I464" s="1">
        <v>0</v>
      </c>
      <c r="J464" s="1" t="b">
        <v>0</v>
      </c>
      <c r="K464" s="284">
        <v>462</v>
      </c>
      <c r="L464" t="s">
        <v>444</v>
      </c>
      <c r="M464" t="s">
        <v>440</v>
      </c>
      <c r="N464" s="323" t="s">
        <v>459</v>
      </c>
      <c r="O464" s="76">
        <v>197548</v>
      </c>
      <c r="P464" s="76">
        <v>75238</v>
      </c>
      <c r="Q464" s="76">
        <v>55072</v>
      </c>
      <c r="R464" s="76">
        <v>5500</v>
      </c>
      <c r="S464" s="76">
        <v>7218</v>
      </c>
      <c r="T464" s="76">
        <v>340576</v>
      </c>
      <c r="U464">
        <v>555102</v>
      </c>
      <c r="V464">
        <v>52686</v>
      </c>
      <c r="W464">
        <v>52219</v>
      </c>
      <c r="X464">
        <v>0</v>
      </c>
      <c r="Y464">
        <v>0</v>
      </c>
      <c r="AB464">
        <v>94947</v>
      </c>
      <c r="AC464">
        <v>3546</v>
      </c>
      <c r="AD464">
        <v>758500</v>
      </c>
      <c r="AE464" s="1">
        <v>144</v>
      </c>
      <c r="AF464" s="1">
        <v>182</v>
      </c>
      <c r="AG464" s="1">
        <v>8347</v>
      </c>
      <c r="AH464" s="1">
        <v>8750</v>
      </c>
      <c r="AI464" s="1">
        <v>0</v>
      </c>
      <c r="AJ464" s="1">
        <v>0</v>
      </c>
      <c r="AK464" s="1">
        <v>0</v>
      </c>
      <c r="AL464" s="1">
        <v>0</v>
      </c>
      <c r="AM464" s="1">
        <v>0</v>
      </c>
      <c r="AN464" s="1">
        <v>0</v>
      </c>
      <c r="AO464" s="1">
        <v>0</v>
      </c>
      <c r="AP464" s="1">
        <v>0</v>
      </c>
      <c r="AQ464" s="1">
        <v>29</v>
      </c>
      <c r="AR464" s="1">
        <v>27</v>
      </c>
      <c r="AS464" s="1">
        <v>1699</v>
      </c>
      <c r="AT464" s="1">
        <v>1220</v>
      </c>
      <c r="AU464" s="1">
        <v>0</v>
      </c>
      <c r="AV464" s="1">
        <v>0</v>
      </c>
      <c r="AW464" s="1">
        <v>0</v>
      </c>
      <c r="AX464" s="1">
        <v>0</v>
      </c>
      <c r="AY464" s="1">
        <v>0</v>
      </c>
      <c r="AZ464" s="1">
        <v>0</v>
      </c>
      <c r="BA464" s="1">
        <v>0</v>
      </c>
      <c r="BB464" s="1">
        <v>0</v>
      </c>
      <c r="BC464" s="3">
        <v>0</v>
      </c>
      <c r="BD464" s="3">
        <v>0</v>
      </c>
      <c r="BE464" s="3">
        <v>0</v>
      </c>
      <c r="BF464" s="3">
        <v>0</v>
      </c>
      <c r="BG464" s="241">
        <v>29</v>
      </c>
      <c r="BH464" s="242">
        <v>27</v>
      </c>
      <c r="BI464" s="242">
        <v>1699</v>
      </c>
      <c r="BJ464" s="243">
        <v>1220</v>
      </c>
      <c r="BK464">
        <v>5</v>
      </c>
      <c r="BL464">
        <v>318</v>
      </c>
      <c r="BM464">
        <v>15481</v>
      </c>
      <c r="BN464">
        <v>2000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s="244">
        <v>0</v>
      </c>
      <c r="CJ464" s="244">
        <v>0</v>
      </c>
      <c r="CK464" s="244">
        <v>0</v>
      </c>
      <c r="CL464" s="244">
        <v>0</v>
      </c>
      <c r="CM464" s="241">
        <v>0</v>
      </c>
      <c r="CN464" s="242">
        <v>0</v>
      </c>
      <c r="CO464" s="242">
        <v>0</v>
      </c>
      <c r="CP464" s="243">
        <v>0</v>
      </c>
      <c r="CQ464" s="1">
        <v>0</v>
      </c>
      <c r="CR464" s="1">
        <v>0</v>
      </c>
      <c r="CS464" s="1">
        <v>0</v>
      </c>
      <c r="CT464" s="1">
        <v>0</v>
      </c>
      <c r="CU464" s="1">
        <v>0</v>
      </c>
      <c r="CV464" s="1">
        <v>0</v>
      </c>
      <c r="CW464" s="1">
        <v>0</v>
      </c>
      <c r="CX464" s="1">
        <v>0</v>
      </c>
      <c r="CY464" s="1">
        <v>0</v>
      </c>
      <c r="CZ464" s="1">
        <v>0</v>
      </c>
      <c r="DA464" s="1">
        <v>0</v>
      </c>
      <c r="DB464" s="1">
        <v>0</v>
      </c>
      <c r="DC464" s="1">
        <v>0</v>
      </c>
      <c r="DD464" s="1">
        <v>0</v>
      </c>
      <c r="DE464" s="1">
        <v>0</v>
      </c>
      <c r="DF464" s="1">
        <v>0</v>
      </c>
      <c r="DG464" s="1">
        <v>0</v>
      </c>
      <c r="DH464" s="1">
        <v>0</v>
      </c>
      <c r="DI464" s="1">
        <v>0</v>
      </c>
      <c r="DJ464" s="1">
        <v>0</v>
      </c>
      <c r="DK464" s="1">
        <v>0</v>
      </c>
      <c r="DL464" s="1">
        <v>0</v>
      </c>
      <c r="DM464" s="1">
        <v>0</v>
      </c>
      <c r="DN464" s="1">
        <v>0</v>
      </c>
      <c r="DO464" s="244">
        <v>0</v>
      </c>
      <c r="DP464" s="244">
        <v>0</v>
      </c>
      <c r="DQ464" s="244">
        <v>0</v>
      </c>
      <c r="DR464" s="244">
        <v>0</v>
      </c>
      <c r="DS464" s="241">
        <v>0</v>
      </c>
      <c r="DT464" s="242">
        <v>0</v>
      </c>
      <c r="DU464" s="242">
        <v>0</v>
      </c>
      <c r="DV464" s="243">
        <v>0</v>
      </c>
      <c r="DW464">
        <v>1</v>
      </c>
      <c r="DX464">
        <v>1</v>
      </c>
      <c r="DY464">
        <v>5000</v>
      </c>
      <c r="DZ464" s="255">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s="244">
        <v>0</v>
      </c>
      <c r="EV464" s="244">
        <v>0</v>
      </c>
      <c r="EW464" s="244">
        <v>0</v>
      </c>
      <c r="EX464" s="244">
        <v>0</v>
      </c>
      <c r="EY464" s="241">
        <v>0</v>
      </c>
      <c r="EZ464" s="242">
        <v>0</v>
      </c>
      <c r="FA464" s="242">
        <v>0</v>
      </c>
      <c r="FB464" s="243">
        <v>0</v>
      </c>
      <c r="FC464">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0</v>
      </c>
      <c r="FW464">
        <v>0</v>
      </c>
      <c r="FX464">
        <v>0</v>
      </c>
      <c r="FY464">
        <v>0</v>
      </c>
      <c r="FZ464">
        <v>0</v>
      </c>
      <c r="GA464">
        <v>0</v>
      </c>
      <c r="GB464">
        <v>0</v>
      </c>
      <c r="GC464">
        <v>0</v>
      </c>
      <c r="GD464">
        <v>0</v>
      </c>
      <c r="GE464">
        <v>0</v>
      </c>
      <c r="GF464">
        <v>0</v>
      </c>
      <c r="GG464">
        <v>0</v>
      </c>
      <c r="GH464">
        <v>0</v>
      </c>
      <c r="GI464">
        <v>0</v>
      </c>
      <c r="GJ464">
        <v>0</v>
      </c>
      <c r="GK464">
        <v>0</v>
      </c>
      <c r="GL464">
        <v>0</v>
      </c>
      <c r="GM464">
        <v>0</v>
      </c>
      <c r="GN464">
        <v>0</v>
      </c>
      <c r="GO464">
        <v>0</v>
      </c>
      <c r="GP464">
        <v>0</v>
      </c>
      <c r="GQ464">
        <v>0</v>
      </c>
      <c r="GR464">
        <v>0</v>
      </c>
      <c r="GS464">
        <v>0</v>
      </c>
      <c r="GT464">
        <v>0</v>
      </c>
      <c r="GU464">
        <v>0</v>
      </c>
      <c r="GV464">
        <v>0</v>
      </c>
      <c r="GW464">
        <v>0</v>
      </c>
      <c r="GX464">
        <v>0</v>
      </c>
      <c r="GY464">
        <v>0</v>
      </c>
      <c r="GZ464">
        <v>0</v>
      </c>
      <c r="HA464">
        <v>0</v>
      </c>
      <c r="HB464">
        <v>0</v>
      </c>
      <c r="HC464">
        <v>0</v>
      </c>
      <c r="HD464">
        <v>0</v>
      </c>
      <c r="HE464">
        <v>0</v>
      </c>
      <c r="HF464">
        <v>0</v>
      </c>
      <c r="HG464">
        <v>0</v>
      </c>
      <c r="HH464">
        <v>0</v>
      </c>
      <c r="HI464">
        <v>0</v>
      </c>
      <c r="HJ464">
        <v>0</v>
      </c>
      <c r="HK464">
        <v>0</v>
      </c>
      <c r="HL464">
        <v>10</v>
      </c>
      <c r="HM464">
        <v>7</v>
      </c>
      <c r="HN464">
        <v>0</v>
      </c>
      <c r="HO464">
        <v>0</v>
      </c>
      <c r="HP464">
        <v>0</v>
      </c>
      <c r="HQ464" s="139">
        <v>2</v>
      </c>
      <c r="HR464" s="140">
        <v>2</v>
      </c>
      <c r="HS464" s="140">
        <v>0</v>
      </c>
      <c r="HT464" s="140">
        <v>1</v>
      </c>
      <c r="HU464" s="140">
        <v>0</v>
      </c>
      <c r="HV464" s="139">
        <v>0</v>
      </c>
      <c r="HW464" s="140">
        <v>0</v>
      </c>
      <c r="HX464" s="140">
        <v>0</v>
      </c>
      <c r="HY464" s="140">
        <v>0</v>
      </c>
      <c r="HZ464" s="140">
        <v>0</v>
      </c>
      <c r="IA464" s="139">
        <v>0</v>
      </c>
      <c r="IB464" s="140">
        <v>0</v>
      </c>
      <c r="IC464" s="140">
        <v>0</v>
      </c>
      <c r="ID464" s="140">
        <v>0</v>
      </c>
      <c r="IE464" s="140">
        <v>0</v>
      </c>
      <c r="IF464" s="139">
        <v>12</v>
      </c>
      <c r="IG464" s="140">
        <v>9</v>
      </c>
      <c r="IH464" s="140">
        <v>0</v>
      </c>
      <c r="II464" s="140">
        <v>1</v>
      </c>
      <c r="IJ464" s="140">
        <v>0</v>
      </c>
      <c r="IK464" s="140">
        <v>1</v>
      </c>
      <c r="IL464" s="140">
        <v>0</v>
      </c>
      <c r="IM464" s="140">
        <v>0</v>
      </c>
      <c r="IN464" s="139">
        <v>1</v>
      </c>
      <c r="IO464" s="140">
        <v>1</v>
      </c>
      <c r="IP464" s="140">
        <v>0</v>
      </c>
      <c r="IQ464" s="140">
        <v>0</v>
      </c>
      <c r="IR464" s="141">
        <v>1</v>
      </c>
      <c r="IS464" s="139">
        <v>4</v>
      </c>
      <c r="IT464" s="141">
        <v>6</v>
      </c>
      <c r="IU464" s="141">
        <v>17</v>
      </c>
      <c r="IV464" s="141">
        <v>5</v>
      </c>
      <c r="IW464" s="180">
        <v>22</v>
      </c>
      <c r="IX464" s="182">
        <v>0.31818181818181818</v>
      </c>
      <c r="IY464" s="182">
        <v>0.22727272727272727</v>
      </c>
      <c r="IZ464" s="183">
        <v>0</v>
      </c>
      <c r="JA464" s="140">
        <v>0</v>
      </c>
      <c r="JB464" s="140">
        <v>0</v>
      </c>
      <c r="JC464" s="1" t="s">
        <v>427</v>
      </c>
      <c r="JD464" s="1" t="s">
        <v>427</v>
      </c>
      <c r="JE464" s="1" t="s">
        <v>427</v>
      </c>
      <c r="JF464" s="1" t="s">
        <v>427</v>
      </c>
      <c r="JG464" s="1">
        <v>0</v>
      </c>
      <c r="JH464" s="1">
        <v>0</v>
      </c>
      <c r="JI464" s="284"/>
      <c r="JM464" s="261"/>
      <c r="JN464" s="262"/>
      <c r="JO464" s="284"/>
      <c r="JP464" s="284"/>
    </row>
    <row r="465" spans="1:276" x14ac:dyDescent="0.25">
      <c r="A465" s="2">
        <f>IF(OR('Table 1'!$L$2="All Regions",'Table 1'!$L$2=" "), 1,IF('Table 1'!$L$2='DATA TEMPLATE 1617'!L465,1,0))</f>
        <v>1</v>
      </c>
      <c r="B465" s="2">
        <f>IF(OR('Table 1'!$L$3="All Disciplines",'Table 1'!$L$3=" "), 1,IF('Table 1'!$L$3='DATA TEMPLATE 1617'!M465,1,0))</f>
        <v>1</v>
      </c>
      <c r="C465" s="2">
        <f>IF(OR('Table 1'!$L$4="All Organisations",'Table 1'!$L$4=" "), 1,IF('Table 1'!$L$4='DATA TEMPLATE 1617'!N465,1,0))</f>
        <v>1</v>
      </c>
      <c r="D465" s="2">
        <f t="shared" si="17"/>
        <v>3</v>
      </c>
      <c r="E465" s="236">
        <f>IF('Table 2'!$L$2="All Diverse Led",$IZ465,IF('Table 2'!$L$2='DATA TEMPLATE 1617'!JG465,4,0))</f>
        <v>0</v>
      </c>
      <c r="F465" s="236">
        <f>IF('Table 2'!$L$2="All Diverse Led",$IZ465,IF('Table 2'!$L$2='DATA TEMPLATE 1617'!JH465,4,0))</f>
        <v>0</v>
      </c>
      <c r="G465" s="237">
        <f t="shared" si="18"/>
        <v>0</v>
      </c>
      <c r="H465" s="1" t="s">
        <v>471</v>
      </c>
      <c r="I465" s="1">
        <v>0</v>
      </c>
      <c r="J465" s="1" t="b">
        <v>0</v>
      </c>
      <c r="K465" s="284">
        <v>463</v>
      </c>
      <c r="L465" t="s">
        <v>444</v>
      </c>
      <c r="M465" t="s">
        <v>440</v>
      </c>
      <c r="N465" s="323" t="s">
        <v>459</v>
      </c>
      <c r="O465" s="76">
        <v>69739</v>
      </c>
      <c r="P465" s="76">
        <v>165652</v>
      </c>
      <c r="Q465" s="76">
        <v>60811</v>
      </c>
      <c r="R465" s="76">
        <v>117470</v>
      </c>
      <c r="S465" s="76">
        <v>50810</v>
      </c>
      <c r="T465" s="76">
        <v>464482</v>
      </c>
      <c r="U465">
        <v>349172</v>
      </c>
      <c r="V465">
        <v>34609</v>
      </c>
      <c r="W465">
        <v>0</v>
      </c>
      <c r="X465">
        <v>13986</v>
      </c>
      <c r="Y465">
        <v>1345</v>
      </c>
      <c r="AB465">
        <v>25836</v>
      </c>
      <c r="AC465">
        <v>0</v>
      </c>
      <c r="AD465">
        <v>424948</v>
      </c>
      <c r="AE465" s="1">
        <v>52</v>
      </c>
      <c r="AF465" s="1">
        <v>30</v>
      </c>
      <c r="AG465" s="1">
        <v>3158</v>
      </c>
      <c r="AH465" s="1">
        <v>350</v>
      </c>
      <c r="AI465" s="1">
        <v>0</v>
      </c>
      <c r="AJ465" s="1">
        <v>0</v>
      </c>
      <c r="AK465" s="1">
        <v>0</v>
      </c>
      <c r="AL465" s="1">
        <v>0</v>
      </c>
      <c r="AM465" s="1">
        <v>0</v>
      </c>
      <c r="AN465" s="1">
        <v>0</v>
      </c>
      <c r="AO465" s="1">
        <v>0</v>
      </c>
      <c r="AP465" s="1">
        <v>0</v>
      </c>
      <c r="AQ465" s="1">
        <v>52</v>
      </c>
      <c r="AR465" s="1">
        <v>30</v>
      </c>
      <c r="AS465" s="1">
        <v>3158</v>
      </c>
      <c r="AT465" s="1">
        <v>350</v>
      </c>
      <c r="AU465" s="1">
        <v>0</v>
      </c>
      <c r="AV465" s="1">
        <v>0</v>
      </c>
      <c r="AW465" s="1">
        <v>0</v>
      </c>
      <c r="AX465" s="1">
        <v>0</v>
      </c>
      <c r="AY465" s="1">
        <v>0</v>
      </c>
      <c r="AZ465" s="1">
        <v>0</v>
      </c>
      <c r="BA465" s="1">
        <v>0</v>
      </c>
      <c r="BB465" s="1">
        <v>0</v>
      </c>
      <c r="BC465" s="3">
        <v>0</v>
      </c>
      <c r="BD465" s="3">
        <v>0</v>
      </c>
      <c r="BE465" s="3">
        <v>0</v>
      </c>
      <c r="BF465" s="3">
        <v>0</v>
      </c>
      <c r="BG465" s="241">
        <v>52</v>
      </c>
      <c r="BH465" s="242">
        <v>30</v>
      </c>
      <c r="BI465" s="242">
        <v>3158</v>
      </c>
      <c r="BJ465" s="243">
        <v>350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s="244">
        <v>0</v>
      </c>
      <c r="CJ465" s="244">
        <v>0</v>
      </c>
      <c r="CK465" s="244">
        <v>0</v>
      </c>
      <c r="CL465" s="244">
        <v>0</v>
      </c>
      <c r="CM465" s="241">
        <v>0</v>
      </c>
      <c r="CN465" s="242">
        <v>0</v>
      </c>
      <c r="CO465" s="242">
        <v>0</v>
      </c>
      <c r="CP465" s="243">
        <v>0</v>
      </c>
      <c r="CQ465" s="1">
        <v>0</v>
      </c>
      <c r="CR465" s="1">
        <v>0</v>
      </c>
      <c r="CS465" s="1">
        <v>0</v>
      </c>
      <c r="CT465" s="1">
        <v>0</v>
      </c>
      <c r="CU465" s="1">
        <v>0</v>
      </c>
      <c r="CV465" s="1">
        <v>0</v>
      </c>
      <c r="CW465" s="1">
        <v>0</v>
      </c>
      <c r="CX465" s="1">
        <v>0</v>
      </c>
      <c r="CY465" s="1">
        <v>0</v>
      </c>
      <c r="CZ465" s="1">
        <v>0</v>
      </c>
      <c r="DA465" s="1">
        <v>0</v>
      </c>
      <c r="DB465" s="1">
        <v>0</v>
      </c>
      <c r="DC465" s="1">
        <v>0</v>
      </c>
      <c r="DD465" s="1">
        <v>0</v>
      </c>
      <c r="DE465" s="1">
        <v>0</v>
      </c>
      <c r="DF465" s="1">
        <v>0</v>
      </c>
      <c r="DG465" s="1">
        <v>0</v>
      </c>
      <c r="DH465" s="1">
        <v>0</v>
      </c>
      <c r="DI465" s="1">
        <v>0</v>
      </c>
      <c r="DJ465" s="1">
        <v>0</v>
      </c>
      <c r="DK465" s="1">
        <v>0</v>
      </c>
      <c r="DL465" s="1">
        <v>0</v>
      </c>
      <c r="DM465" s="1">
        <v>0</v>
      </c>
      <c r="DN465" s="1">
        <v>0</v>
      </c>
      <c r="DO465" s="244">
        <v>0</v>
      </c>
      <c r="DP465" s="244">
        <v>0</v>
      </c>
      <c r="DQ465" s="244">
        <v>0</v>
      </c>
      <c r="DR465" s="244">
        <v>0</v>
      </c>
      <c r="DS465" s="241">
        <v>0</v>
      </c>
      <c r="DT465" s="242">
        <v>0</v>
      </c>
      <c r="DU465" s="242">
        <v>0</v>
      </c>
      <c r="DV465" s="243">
        <v>0</v>
      </c>
      <c r="DW465">
        <v>44</v>
      </c>
      <c r="DX465">
        <v>13</v>
      </c>
      <c r="DY465">
        <v>11259</v>
      </c>
      <c r="DZ465">
        <v>5778</v>
      </c>
      <c r="EA465">
        <v>0</v>
      </c>
      <c r="EB465">
        <v>0</v>
      </c>
      <c r="EC465">
        <v>0</v>
      </c>
      <c r="ED465">
        <v>0</v>
      </c>
      <c r="EE465">
        <v>0</v>
      </c>
      <c r="EF465">
        <v>0</v>
      </c>
      <c r="EG465">
        <v>0</v>
      </c>
      <c r="EH465">
        <v>0</v>
      </c>
      <c r="EI465">
        <v>44</v>
      </c>
      <c r="EJ465">
        <v>13</v>
      </c>
      <c r="EK465">
        <v>11259</v>
      </c>
      <c r="EL465">
        <v>5778</v>
      </c>
      <c r="EM465">
        <v>0</v>
      </c>
      <c r="EN465">
        <v>0</v>
      </c>
      <c r="EO465">
        <v>0</v>
      </c>
      <c r="EP465">
        <v>0</v>
      </c>
      <c r="EQ465">
        <v>0</v>
      </c>
      <c r="ER465">
        <v>0</v>
      </c>
      <c r="ES465">
        <v>0</v>
      </c>
      <c r="ET465">
        <v>0</v>
      </c>
      <c r="EU465" s="244">
        <v>0</v>
      </c>
      <c r="EV465" s="244">
        <v>0</v>
      </c>
      <c r="EW465" s="244">
        <v>0</v>
      </c>
      <c r="EX465" s="244">
        <v>0</v>
      </c>
      <c r="EY465" s="241">
        <v>44</v>
      </c>
      <c r="EZ465" s="242">
        <v>13</v>
      </c>
      <c r="FA465" s="242">
        <v>11259</v>
      </c>
      <c r="FB465" s="243">
        <v>5778</v>
      </c>
      <c r="FC465">
        <v>0</v>
      </c>
      <c r="FD465">
        <v>0</v>
      </c>
      <c r="FE465">
        <v>0</v>
      </c>
      <c r="FF465">
        <v>0</v>
      </c>
      <c r="FG465">
        <v>0</v>
      </c>
      <c r="FH465">
        <v>0</v>
      </c>
      <c r="FI465">
        <v>0</v>
      </c>
      <c r="FJ465">
        <v>0</v>
      </c>
      <c r="FK465">
        <v>0</v>
      </c>
      <c r="FL465">
        <v>0</v>
      </c>
      <c r="FM465">
        <v>0</v>
      </c>
      <c r="FN465">
        <v>0</v>
      </c>
      <c r="FO465">
        <v>0</v>
      </c>
      <c r="FP465">
        <v>0</v>
      </c>
      <c r="FQ465">
        <v>0</v>
      </c>
      <c r="FR465">
        <v>0</v>
      </c>
      <c r="FS465">
        <v>0</v>
      </c>
      <c r="FT465">
        <v>0</v>
      </c>
      <c r="FU465">
        <v>0</v>
      </c>
      <c r="FV465">
        <v>0</v>
      </c>
      <c r="FW465">
        <v>1</v>
      </c>
      <c r="FX465">
        <v>200</v>
      </c>
      <c r="FY465">
        <v>0</v>
      </c>
      <c r="FZ465">
        <v>0</v>
      </c>
      <c r="GA465">
        <v>1</v>
      </c>
      <c r="GB465">
        <v>200</v>
      </c>
      <c r="GC465">
        <v>0</v>
      </c>
      <c r="GD465">
        <v>0</v>
      </c>
      <c r="GE465">
        <v>0</v>
      </c>
      <c r="GF465">
        <v>0</v>
      </c>
      <c r="GG465">
        <v>0</v>
      </c>
      <c r="GH465">
        <v>0</v>
      </c>
      <c r="GI465">
        <v>0</v>
      </c>
      <c r="GJ465">
        <v>0</v>
      </c>
      <c r="GK465">
        <v>0</v>
      </c>
      <c r="GL465">
        <v>0</v>
      </c>
      <c r="GM465">
        <v>4</v>
      </c>
      <c r="GN465">
        <v>120</v>
      </c>
      <c r="GO465">
        <v>0</v>
      </c>
      <c r="GP465">
        <v>0</v>
      </c>
      <c r="GQ465">
        <v>0</v>
      </c>
      <c r="GR465">
        <v>0</v>
      </c>
      <c r="GS465">
        <v>0</v>
      </c>
      <c r="GT465">
        <v>0</v>
      </c>
      <c r="GU465">
        <v>0</v>
      </c>
      <c r="GV465">
        <v>0</v>
      </c>
      <c r="GW465">
        <v>0</v>
      </c>
      <c r="GX465">
        <v>0</v>
      </c>
      <c r="GY465">
        <v>0</v>
      </c>
      <c r="GZ465">
        <v>0</v>
      </c>
      <c r="HA465">
        <v>1</v>
      </c>
      <c r="HB465">
        <v>75</v>
      </c>
      <c r="HC465">
        <v>1</v>
      </c>
      <c r="HD465">
        <v>1</v>
      </c>
      <c r="HE465" t="s">
        <v>550</v>
      </c>
      <c r="HF465">
        <v>0</v>
      </c>
      <c r="HG465">
        <v>4</v>
      </c>
      <c r="HH465">
        <v>4</v>
      </c>
      <c r="HI465" t="s">
        <v>550</v>
      </c>
      <c r="HJ465">
        <v>0</v>
      </c>
      <c r="HK465">
        <v>0</v>
      </c>
      <c r="HL465">
        <v>4</v>
      </c>
      <c r="HM465">
        <v>5</v>
      </c>
      <c r="HN465">
        <v>0</v>
      </c>
      <c r="HO465">
        <v>0</v>
      </c>
      <c r="HP465">
        <v>0</v>
      </c>
      <c r="HQ465" s="139">
        <v>1</v>
      </c>
      <c r="HR465" s="140">
        <v>1</v>
      </c>
      <c r="HS465" s="140">
        <v>0</v>
      </c>
      <c r="HT465" s="140">
        <v>0</v>
      </c>
      <c r="HU465" s="140">
        <v>0</v>
      </c>
      <c r="HV465" s="139">
        <v>1</v>
      </c>
      <c r="HW465" s="140">
        <v>0</v>
      </c>
      <c r="HX465" s="140">
        <v>0</v>
      </c>
      <c r="HY465" s="140">
        <v>0</v>
      </c>
      <c r="HZ465" s="140">
        <v>0</v>
      </c>
      <c r="IA465" s="139">
        <v>0</v>
      </c>
      <c r="IB465" s="140">
        <v>0</v>
      </c>
      <c r="IC465" s="140">
        <v>0</v>
      </c>
      <c r="ID465" s="140">
        <v>0</v>
      </c>
      <c r="IE465" s="140">
        <v>0</v>
      </c>
      <c r="IF465" s="139">
        <v>6</v>
      </c>
      <c r="IG465" s="140">
        <v>6</v>
      </c>
      <c r="IH465" s="140">
        <v>0</v>
      </c>
      <c r="II465" s="140">
        <v>0</v>
      </c>
      <c r="IJ465" s="140">
        <v>0</v>
      </c>
      <c r="IK465" s="140">
        <v>1</v>
      </c>
      <c r="IL465" s="140">
        <v>0</v>
      </c>
      <c r="IM465" s="140">
        <v>0</v>
      </c>
      <c r="IN465" s="139">
        <v>1</v>
      </c>
      <c r="IO465" s="140">
        <v>0</v>
      </c>
      <c r="IP465" s="140">
        <v>0</v>
      </c>
      <c r="IQ465" s="140">
        <v>0</v>
      </c>
      <c r="IR465" s="141">
        <v>0</v>
      </c>
      <c r="IS465" s="139">
        <v>0</v>
      </c>
      <c r="IT465" s="141">
        <v>3</v>
      </c>
      <c r="IU465" s="141">
        <v>9</v>
      </c>
      <c r="IV465" s="141">
        <v>3</v>
      </c>
      <c r="IW465" s="180">
        <v>12</v>
      </c>
      <c r="IX465" s="182">
        <v>0.33333333333333331</v>
      </c>
      <c r="IY465" s="182">
        <v>0</v>
      </c>
      <c r="IZ465" s="183">
        <v>0</v>
      </c>
      <c r="JA465" s="140">
        <v>0</v>
      </c>
      <c r="JB465" s="140">
        <v>0</v>
      </c>
      <c r="JC465" s="1" t="s">
        <v>427</v>
      </c>
      <c r="JD465" s="1" t="s">
        <v>427</v>
      </c>
      <c r="JE465" s="1" t="s">
        <v>427</v>
      </c>
      <c r="JF465" s="1" t="s">
        <v>427</v>
      </c>
      <c r="JG465" s="1">
        <v>0</v>
      </c>
      <c r="JH465" s="1">
        <v>0</v>
      </c>
      <c r="JI465" s="284"/>
      <c r="JM465" s="261"/>
      <c r="JN465" s="262"/>
      <c r="JO465" s="284"/>
      <c r="JP465" s="284"/>
    </row>
    <row r="466" spans="1:276" x14ac:dyDescent="0.25">
      <c r="A466" s="2">
        <f>IF(OR('Table 1'!$L$2="All Regions",'Table 1'!$L$2=" "), 1,IF('Table 1'!$L$2='DATA TEMPLATE 1617'!L466,1,0))</f>
        <v>1</v>
      </c>
      <c r="B466" s="2">
        <f>IF(OR('Table 1'!$L$3="All Disciplines",'Table 1'!$L$3=" "), 1,IF('Table 1'!$L$3='DATA TEMPLATE 1617'!M466,1,0))</f>
        <v>1</v>
      </c>
      <c r="C466" s="2">
        <f>IF(OR('Table 1'!$L$4="All Organisations",'Table 1'!$L$4=" "), 1,IF('Table 1'!$L$4='DATA TEMPLATE 1617'!N466,1,0))</f>
        <v>1</v>
      </c>
      <c r="D466" s="2">
        <f t="shared" si="17"/>
        <v>3</v>
      </c>
      <c r="E466" s="236">
        <f>IF('Table 2'!$L$2="All Diverse Led",$IZ466,IF('Table 2'!$L$2='DATA TEMPLATE 1617'!JG466,4,0))</f>
        <v>2</v>
      </c>
      <c r="F466" s="236">
        <f>IF('Table 2'!$L$2="All Diverse Led",$IZ466,IF('Table 2'!$L$2='DATA TEMPLATE 1617'!JH466,4,0))</f>
        <v>2</v>
      </c>
      <c r="G466" s="237">
        <f t="shared" si="18"/>
        <v>4</v>
      </c>
      <c r="H466" s="1">
        <v>0</v>
      </c>
      <c r="I466" s="1">
        <v>0</v>
      </c>
      <c r="J466" s="1" t="b">
        <v>0</v>
      </c>
      <c r="K466" s="284">
        <v>464</v>
      </c>
      <c r="L466" t="s">
        <v>444</v>
      </c>
      <c r="M466" t="s">
        <v>438</v>
      </c>
      <c r="N466" s="323" t="s">
        <v>459</v>
      </c>
      <c r="O466" s="76">
        <v>266163</v>
      </c>
      <c r="P466" s="76">
        <v>126715</v>
      </c>
      <c r="Q466" s="76">
        <v>97383</v>
      </c>
      <c r="R466" s="76">
        <v>0</v>
      </c>
      <c r="S466" s="76">
        <v>0</v>
      </c>
      <c r="T466" s="76">
        <v>490261</v>
      </c>
      <c r="U466">
        <v>324067</v>
      </c>
      <c r="V466">
        <v>13099</v>
      </c>
      <c r="W466">
        <v>51142</v>
      </c>
      <c r="X466">
        <v>5580</v>
      </c>
      <c r="Y466">
        <v>369</v>
      </c>
      <c r="AB466">
        <v>85249</v>
      </c>
      <c r="AC466">
        <v>0</v>
      </c>
      <c r="AD466">
        <v>479506</v>
      </c>
      <c r="AE466" s="1">
        <v>0</v>
      </c>
      <c r="AF466" s="1">
        <v>0</v>
      </c>
      <c r="AG466" s="1">
        <v>0</v>
      </c>
      <c r="AH466" s="1">
        <v>0</v>
      </c>
      <c r="AI466" s="1">
        <v>0</v>
      </c>
      <c r="AJ466" s="1">
        <v>0</v>
      </c>
      <c r="AK466" s="1">
        <v>0</v>
      </c>
      <c r="AL466" s="1">
        <v>0</v>
      </c>
      <c r="AM466" s="1">
        <v>0</v>
      </c>
      <c r="AN466" s="1">
        <v>0</v>
      </c>
      <c r="AO466" s="1">
        <v>0</v>
      </c>
      <c r="AP466" s="1">
        <v>0</v>
      </c>
      <c r="AQ466" s="1">
        <v>0</v>
      </c>
      <c r="AR466" s="1">
        <v>0</v>
      </c>
      <c r="AS466" s="1">
        <v>0</v>
      </c>
      <c r="AT466" s="1">
        <v>0</v>
      </c>
      <c r="AU466" s="1">
        <v>0</v>
      </c>
      <c r="AV466" s="1">
        <v>0</v>
      </c>
      <c r="AW466" s="1">
        <v>0</v>
      </c>
      <c r="AX466" s="1">
        <v>0</v>
      </c>
      <c r="AY466" s="1">
        <v>0</v>
      </c>
      <c r="AZ466" s="1">
        <v>0</v>
      </c>
      <c r="BA466" s="1">
        <v>0</v>
      </c>
      <c r="BB466" s="1">
        <v>0</v>
      </c>
      <c r="BC466" s="3">
        <v>0</v>
      </c>
      <c r="BD466" s="3">
        <v>0</v>
      </c>
      <c r="BE466" s="3">
        <v>0</v>
      </c>
      <c r="BF466" s="3">
        <v>0</v>
      </c>
      <c r="BG466" s="241">
        <v>0</v>
      </c>
      <c r="BH466" s="242">
        <v>0</v>
      </c>
      <c r="BI466" s="242">
        <v>0</v>
      </c>
      <c r="BJ466" s="243">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s="244">
        <v>0</v>
      </c>
      <c r="CJ466" s="244">
        <v>0</v>
      </c>
      <c r="CK466" s="244">
        <v>0</v>
      </c>
      <c r="CL466" s="244">
        <v>0</v>
      </c>
      <c r="CM466" s="241">
        <v>0</v>
      </c>
      <c r="CN466" s="242">
        <v>0</v>
      </c>
      <c r="CO466" s="242">
        <v>0</v>
      </c>
      <c r="CP466" s="243">
        <v>0</v>
      </c>
      <c r="CQ466" s="1">
        <v>0</v>
      </c>
      <c r="CR466" s="1">
        <v>0</v>
      </c>
      <c r="CS466" s="1">
        <v>0</v>
      </c>
      <c r="CT466" s="1">
        <v>0</v>
      </c>
      <c r="CU466" s="1">
        <v>0</v>
      </c>
      <c r="CV466" s="1">
        <v>0</v>
      </c>
      <c r="CW466" s="1">
        <v>0</v>
      </c>
      <c r="CX466" s="1">
        <v>0</v>
      </c>
      <c r="CY466" s="1">
        <v>0</v>
      </c>
      <c r="CZ466" s="1">
        <v>0</v>
      </c>
      <c r="DA466" s="1">
        <v>0</v>
      </c>
      <c r="DB466" s="1">
        <v>0</v>
      </c>
      <c r="DC466" s="1">
        <v>0</v>
      </c>
      <c r="DD466" s="1">
        <v>0</v>
      </c>
      <c r="DE466" s="1">
        <v>0</v>
      </c>
      <c r="DF466" s="1">
        <v>0</v>
      </c>
      <c r="DG466" s="1">
        <v>0</v>
      </c>
      <c r="DH466" s="1">
        <v>0</v>
      </c>
      <c r="DI466" s="1">
        <v>0</v>
      </c>
      <c r="DJ466" s="1">
        <v>0</v>
      </c>
      <c r="DK466" s="1">
        <v>0</v>
      </c>
      <c r="DL466" s="1">
        <v>0</v>
      </c>
      <c r="DM466" s="1">
        <v>0</v>
      </c>
      <c r="DN466" s="1">
        <v>0</v>
      </c>
      <c r="DO466" s="244">
        <v>0</v>
      </c>
      <c r="DP466" s="244">
        <v>0</v>
      </c>
      <c r="DQ466" s="244">
        <v>0</v>
      </c>
      <c r="DR466" s="244">
        <v>0</v>
      </c>
      <c r="DS466" s="241">
        <v>0</v>
      </c>
      <c r="DT466" s="242">
        <v>0</v>
      </c>
      <c r="DU466" s="242">
        <v>0</v>
      </c>
      <c r="DV466" s="243">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v>0</v>
      </c>
      <c r="EU466" s="244">
        <v>0</v>
      </c>
      <c r="EV466" s="244">
        <v>0</v>
      </c>
      <c r="EW466" s="244">
        <v>0</v>
      </c>
      <c r="EX466" s="244">
        <v>0</v>
      </c>
      <c r="EY466" s="241">
        <v>0</v>
      </c>
      <c r="EZ466" s="242">
        <v>0</v>
      </c>
      <c r="FA466" s="242">
        <v>0</v>
      </c>
      <c r="FB466" s="243">
        <v>0</v>
      </c>
      <c r="FC466">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0</v>
      </c>
      <c r="FZ466">
        <v>0</v>
      </c>
      <c r="GA466">
        <v>0</v>
      </c>
      <c r="GB466">
        <v>0</v>
      </c>
      <c r="GC466">
        <v>0</v>
      </c>
      <c r="GD466">
        <v>0</v>
      </c>
      <c r="GE466">
        <v>0</v>
      </c>
      <c r="GF466">
        <v>0</v>
      </c>
      <c r="GG466">
        <v>0</v>
      </c>
      <c r="GH466">
        <v>0</v>
      </c>
      <c r="GI466">
        <v>0</v>
      </c>
      <c r="GJ466">
        <v>0</v>
      </c>
      <c r="GK466">
        <v>0</v>
      </c>
      <c r="GL466">
        <v>0</v>
      </c>
      <c r="GM466">
        <v>0</v>
      </c>
      <c r="GN466">
        <v>0</v>
      </c>
      <c r="GO466">
        <v>0</v>
      </c>
      <c r="GP466">
        <v>0</v>
      </c>
      <c r="GQ466">
        <v>0</v>
      </c>
      <c r="GR466">
        <v>0</v>
      </c>
      <c r="GS466">
        <v>0</v>
      </c>
      <c r="GT466">
        <v>0</v>
      </c>
      <c r="GU466">
        <v>0</v>
      </c>
      <c r="GV466">
        <v>0</v>
      </c>
      <c r="GW466">
        <v>0</v>
      </c>
      <c r="GX466">
        <v>0</v>
      </c>
      <c r="GY466">
        <v>0</v>
      </c>
      <c r="GZ466">
        <v>0</v>
      </c>
      <c r="HA466">
        <v>0</v>
      </c>
      <c r="HB466">
        <v>0</v>
      </c>
      <c r="HC466">
        <v>0</v>
      </c>
      <c r="HD466">
        <v>0</v>
      </c>
      <c r="HE466">
        <v>0</v>
      </c>
      <c r="HF466">
        <v>0</v>
      </c>
      <c r="HG466">
        <v>0</v>
      </c>
      <c r="HH466">
        <v>0</v>
      </c>
      <c r="HI466">
        <v>0</v>
      </c>
      <c r="HJ466">
        <v>0</v>
      </c>
      <c r="HK466">
        <v>0</v>
      </c>
      <c r="HL466">
        <v>2</v>
      </c>
      <c r="HM466">
        <v>4</v>
      </c>
      <c r="HN466">
        <v>0</v>
      </c>
      <c r="HO466">
        <v>0</v>
      </c>
      <c r="HP466">
        <v>0</v>
      </c>
      <c r="HQ466" s="139">
        <v>0</v>
      </c>
      <c r="HR466" s="140">
        <v>2</v>
      </c>
      <c r="HS466" s="140">
        <v>0</v>
      </c>
      <c r="HT466" s="140">
        <v>0</v>
      </c>
      <c r="HU466" s="140">
        <v>0</v>
      </c>
      <c r="HV466" s="139">
        <v>0</v>
      </c>
      <c r="HW466" s="140">
        <v>0</v>
      </c>
      <c r="HX466" s="140">
        <v>0</v>
      </c>
      <c r="HY466" s="140">
        <v>0</v>
      </c>
      <c r="HZ466" s="140">
        <v>0</v>
      </c>
      <c r="IA466" s="139">
        <v>0</v>
      </c>
      <c r="IB466" s="140">
        <v>0</v>
      </c>
      <c r="IC466" s="140">
        <v>0</v>
      </c>
      <c r="ID466" s="140">
        <v>0</v>
      </c>
      <c r="IE466" s="140">
        <v>0</v>
      </c>
      <c r="IF466" s="139">
        <v>2</v>
      </c>
      <c r="IG466" s="140">
        <v>6</v>
      </c>
      <c r="IH466" s="140">
        <v>0</v>
      </c>
      <c r="II466" s="140">
        <v>0</v>
      </c>
      <c r="IJ466" s="140">
        <v>0</v>
      </c>
      <c r="IK466" s="140">
        <v>2</v>
      </c>
      <c r="IL466" s="140">
        <v>0</v>
      </c>
      <c r="IM466" s="140">
        <v>0</v>
      </c>
      <c r="IN466" s="139">
        <v>2</v>
      </c>
      <c r="IO466" s="140">
        <v>0</v>
      </c>
      <c r="IP466" s="140">
        <v>0</v>
      </c>
      <c r="IQ466" s="140">
        <v>0</v>
      </c>
      <c r="IR466" s="141">
        <v>0</v>
      </c>
      <c r="IS466" s="139">
        <v>0</v>
      </c>
      <c r="IT466" s="141">
        <v>4</v>
      </c>
      <c r="IU466" s="141">
        <v>6</v>
      </c>
      <c r="IV466" s="141">
        <v>2</v>
      </c>
      <c r="IW466" s="180">
        <v>8</v>
      </c>
      <c r="IX466" s="182">
        <v>0.75</v>
      </c>
      <c r="IY466" s="182">
        <v>0</v>
      </c>
      <c r="IZ466" s="183">
        <v>2</v>
      </c>
      <c r="JA466" s="140" t="s">
        <v>541</v>
      </c>
      <c r="JB466" s="140">
        <v>0</v>
      </c>
      <c r="JC466" s="1" t="s">
        <v>426</v>
      </c>
      <c r="JD466" s="1">
        <v>0</v>
      </c>
      <c r="JE466" s="1">
        <v>0</v>
      </c>
      <c r="JF466" s="1">
        <v>0</v>
      </c>
      <c r="JG466" s="140" t="s">
        <v>541</v>
      </c>
      <c r="JH466" s="1">
        <v>0</v>
      </c>
      <c r="JI466" s="284"/>
      <c r="JM466" s="261"/>
      <c r="JN466" s="262"/>
      <c r="JO466" s="284"/>
      <c r="JP466" s="284"/>
    </row>
    <row r="467" spans="1:276" x14ac:dyDescent="0.25">
      <c r="A467" s="2">
        <f>IF(OR('Table 1'!$L$2="All Regions",'Table 1'!$L$2=" "), 1,IF('Table 1'!$L$2='DATA TEMPLATE 1617'!L467,1,0))</f>
        <v>1</v>
      </c>
      <c r="B467" s="2">
        <f>IF(OR('Table 1'!$L$3="All Disciplines",'Table 1'!$L$3=" "), 1,IF('Table 1'!$L$3='DATA TEMPLATE 1617'!M467,1,0))</f>
        <v>1</v>
      </c>
      <c r="C467" s="2">
        <f>IF(OR('Table 1'!$L$4="All Organisations",'Table 1'!$L$4=" "), 1,IF('Table 1'!$L$4='DATA TEMPLATE 1617'!N467,1,0))</f>
        <v>1</v>
      </c>
      <c r="D467" s="2">
        <f t="shared" si="17"/>
        <v>3</v>
      </c>
      <c r="E467" s="236">
        <f>IF('Table 2'!$L$2="All Diverse Led",$IZ467,IF('Table 2'!$L$2='DATA TEMPLATE 1617'!JG467,4,0))</f>
        <v>0</v>
      </c>
      <c r="F467" s="236">
        <f>IF('Table 2'!$L$2="All Diverse Led",$IZ467,IF('Table 2'!$L$2='DATA TEMPLATE 1617'!JH467,4,0))</f>
        <v>0</v>
      </c>
      <c r="G467" s="237">
        <f t="shared" si="18"/>
        <v>0</v>
      </c>
      <c r="H467" s="1" t="s">
        <v>471</v>
      </c>
      <c r="I467" s="1">
        <v>0</v>
      </c>
      <c r="J467" s="1" t="b">
        <v>0</v>
      </c>
      <c r="K467" s="284">
        <v>465</v>
      </c>
      <c r="L467" t="s">
        <v>444</v>
      </c>
      <c r="M467" t="s">
        <v>437</v>
      </c>
      <c r="N467" s="323" t="s">
        <v>458</v>
      </c>
      <c r="O467" s="76">
        <v>22379</v>
      </c>
      <c r="P467" s="76">
        <v>145579</v>
      </c>
      <c r="Q467" s="76">
        <v>71</v>
      </c>
      <c r="R467" s="76">
        <v>0</v>
      </c>
      <c r="S467" s="76">
        <v>0</v>
      </c>
      <c r="T467" s="76">
        <v>168029</v>
      </c>
      <c r="U467">
        <v>50839</v>
      </c>
      <c r="V467">
        <v>2354</v>
      </c>
      <c r="W467">
        <v>0</v>
      </c>
      <c r="X467">
        <v>0</v>
      </c>
      <c r="Y467">
        <v>3085</v>
      </c>
      <c r="AB467">
        <v>66998</v>
      </c>
      <c r="AC467">
        <v>0</v>
      </c>
      <c r="AD467">
        <v>123276</v>
      </c>
      <c r="AE467" s="1">
        <v>8</v>
      </c>
      <c r="AF467" s="1">
        <v>8</v>
      </c>
      <c r="AG467" s="1">
        <v>472</v>
      </c>
      <c r="AH467" s="1">
        <v>0</v>
      </c>
      <c r="AI467" s="1">
        <v>0</v>
      </c>
      <c r="AJ467" s="1">
        <v>0</v>
      </c>
      <c r="AK467" s="1">
        <v>0</v>
      </c>
      <c r="AL467" s="1">
        <v>0</v>
      </c>
      <c r="AM467" s="1">
        <v>0</v>
      </c>
      <c r="AN467" s="1">
        <v>0</v>
      </c>
      <c r="AO467" s="1">
        <v>0</v>
      </c>
      <c r="AP467" s="1">
        <v>0</v>
      </c>
      <c r="AQ467" s="1">
        <v>3</v>
      </c>
      <c r="AR467" s="1">
        <v>2</v>
      </c>
      <c r="AS467" s="1">
        <v>131</v>
      </c>
      <c r="AT467" s="1">
        <v>0</v>
      </c>
      <c r="AU467" s="1">
        <v>0</v>
      </c>
      <c r="AV467" s="1">
        <v>0</v>
      </c>
      <c r="AW467" s="1">
        <v>0</v>
      </c>
      <c r="AX467" s="1">
        <v>0</v>
      </c>
      <c r="AY467" s="1">
        <v>0</v>
      </c>
      <c r="AZ467" s="1">
        <v>0</v>
      </c>
      <c r="BA467" s="1">
        <v>0</v>
      </c>
      <c r="BB467" s="1">
        <v>0</v>
      </c>
      <c r="BC467" s="3">
        <v>0</v>
      </c>
      <c r="BD467" s="3">
        <v>0</v>
      </c>
      <c r="BE467" s="3">
        <v>0</v>
      </c>
      <c r="BF467" s="3">
        <v>0</v>
      </c>
      <c r="BG467" s="241">
        <v>3</v>
      </c>
      <c r="BH467" s="242">
        <v>2</v>
      </c>
      <c r="BI467" s="242">
        <v>131</v>
      </c>
      <c r="BJ467" s="243">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s="244">
        <v>0</v>
      </c>
      <c r="CJ467" s="244">
        <v>0</v>
      </c>
      <c r="CK467" s="244">
        <v>0</v>
      </c>
      <c r="CL467" s="244">
        <v>0</v>
      </c>
      <c r="CM467" s="241">
        <v>0</v>
      </c>
      <c r="CN467" s="242">
        <v>0</v>
      </c>
      <c r="CO467" s="242">
        <v>0</v>
      </c>
      <c r="CP467" s="243">
        <v>0</v>
      </c>
      <c r="CQ467" s="1">
        <v>0</v>
      </c>
      <c r="CR467" s="1">
        <v>0</v>
      </c>
      <c r="CS467" s="1">
        <v>0</v>
      </c>
      <c r="CT467" s="1">
        <v>0</v>
      </c>
      <c r="CU467" s="1">
        <v>0</v>
      </c>
      <c r="CV467" s="1">
        <v>0</v>
      </c>
      <c r="CW467" s="1">
        <v>0</v>
      </c>
      <c r="CX467" s="1">
        <v>0</v>
      </c>
      <c r="CY467" s="1">
        <v>0</v>
      </c>
      <c r="CZ467" s="1">
        <v>0</v>
      </c>
      <c r="DA467" s="1">
        <v>0</v>
      </c>
      <c r="DB467" s="1">
        <v>0</v>
      </c>
      <c r="DC467" s="1">
        <v>0</v>
      </c>
      <c r="DD467" s="1">
        <v>0</v>
      </c>
      <c r="DE467" s="1">
        <v>0</v>
      </c>
      <c r="DF467" s="1">
        <v>0</v>
      </c>
      <c r="DG467" s="1">
        <v>0</v>
      </c>
      <c r="DH467" s="1">
        <v>0</v>
      </c>
      <c r="DI467" s="1">
        <v>0</v>
      </c>
      <c r="DJ467" s="1">
        <v>0</v>
      </c>
      <c r="DK467" s="1">
        <v>0</v>
      </c>
      <c r="DL467" s="1">
        <v>0</v>
      </c>
      <c r="DM467" s="1">
        <v>0</v>
      </c>
      <c r="DN467" s="1">
        <v>0</v>
      </c>
      <c r="DO467" s="244">
        <v>0</v>
      </c>
      <c r="DP467" s="244">
        <v>0</v>
      </c>
      <c r="DQ467" s="244">
        <v>0</v>
      </c>
      <c r="DR467" s="244">
        <v>0</v>
      </c>
      <c r="DS467" s="241">
        <v>0</v>
      </c>
      <c r="DT467" s="242">
        <v>0</v>
      </c>
      <c r="DU467" s="242">
        <v>0</v>
      </c>
      <c r="DV467" s="243">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s="244">
        <v>0</v>
      </c>
      <c r="EV467" s="244">
        <v>0</v>
      </c>
      <c r="EW467" s="244">
        <v>0</v>
      </c>
      <c r="EX467" s="244">
        <v>0</v>
      </c>
      <c r="EY467" s="241">
        <v>0</v>
      </c>
      <c r="EZ467" s="242">
        <v>0</v>
      </c>
      <c r="FA467" s="242">
        <v>0</v>
      </c>
      <c r="FB467" s="243">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0</v>
      </c>
      <c r="GE467">
        <v>0</v>
      </c>
      <c r="GF467">
        <v>0</v>
      </c>
      <c r="GG467">
        <v>0</v>
      </c>
      <c r="GH467">
        <v>0</v>
      </c>
      <c r="GI467">
        <v>0</v>
      </c>
      <c r="GJ467">
        <v>0</v>
      </c>
      <c r="GK467">
        <v>0</v>
      </c>
      <c r="GL467">
        <v>0</v>
      </c>
      <c r="GM467">
        <v>0</v>
      </c>
      <c r="GN467">
        <v>0</v>
      </c>
      <c r="GO467">
        <v>0</v>
      </c>
      <c r="GP467">
        <v>0</v>
      </c>
      <c r="GQ467">
        <v>0</v>
      </c>
      <c r="GR467">
        <v>0</v>
      </c>
      <c r="GS467">
        <v>0</v>
      </c>
      <c r="GT467">
        <v>0</v>
      </c>
      <c r="GU467">
        <v>0</v>
      </c>
      <c r="GV467">
        <v>0</v>
      </c>
      <c r="GW467">
        <v>0</v>
      </c>
      <c r="GX467">
        <v>0</v>
      </c>
      <c r="GY467">
        <v>0</v>
      </c>
      <c r="GZ467">
        <v>0</v>
      </c>
      <c r="HA467">
        <v>0</v>
      </c>
      <c r="HB467">
        <v>0</v>
      </c>
      <c r="HC467">
        <v>0</v>
      </c>
      <c r="HD467">
        <v>0</v>
      </c>
      <c r="HE467">
        <v>0</v>
      </c>
      <c r="HF467">
        <v>0</v>
      </c>
      <c r="HG467">
        <v>0</v>
      </c>
      <c r="HH467">
        <v>0</v>
      </c>
      <c r="HI467">
        <v>0</v>
      </c>
      <c r="HJ467">
        <v>0</v>
      </c>
      <c r="HK467">
        <v>0</v>
      </c>
      <c r="HL467">
        <v>6</v>
      </c>
      <c r="HM467">
        <v>2</v>
      </c>
      <c r="HN467">
        <v>0</v>
      </c>
      <c r="HO467">
        <v>0</v>
      </c>
      <c r="HP467">
        <v>0</v>
      </c>
      <c r="HQ467" s="139">
        <v>0</v>
      </c>
      <c r="HR467" s="140">
        <v>0</v>
      </c>
      <c r="HS467" s="140">
        <v>0</v>
      </c>
      <c r="HT467" s="140">
        <v>0</v>
      </c>
      <c r="HU467" s="140">
        <v>0</v>
      </c>
      <c r="HV467" s="139">
        <v>1</v>
      </c>
      <c r="HW467" s="140">
        <v>0</v>
      </c>
      <c r="HX467" s="140">
        <v>0</v>
      </c>
      <c r="HY467" s="140">
        <v>0</v>
      </c>
      <c r="HZ467" s="140">
        <v>0</v>
      </c>
      <c r="IA467" s="139">
        <v>0</v>
      </c>
      <c r="IB467" s="140">
        <v>0</v>
      </c>
      <c r="IC467" s="140">
        <v>0</v>
      </c>
      <c r="ID467" s="140">
        <v>0</v>
      </c>
      <c r="IE467" s="140">
        <v>0</v>
      </c>
      <c r="IF467" s="139">
        <v>7</v>
      </c>
      <c r="IG467" s="140">
        <v>2</v>
      </c>
      <c r="IH467" s="140">
        <v>0</v>
      </c>
      <c r="II467" s="140">
        <v>0</v>
      </c>
      <c r="IJ467" s="140">
        <v>0</v>
      </c>
      <c r="IK467" s="140">
        <v>0</v>
      </c>
      <c r="IL467" s="140">
        <v>0</v>
      </c>
      <c r="IM467" s="140">
        <v>0</v>
      </c>
      <c r="IN467" s="139">
        <v>0</v>
      </c>
      <c r="IO467" s="140">
        <v>0</v>
      </c>
      <c r="IP467" s="140">
        <v>0</v>
      </c>
      <c r="IQ467" s="140">
        <v>0</v>
      </c>
      <c r="IR467" s="141">
        <v>0</v>
      </c>
      <c r="IS467" s="139">
        <v>1</v>
      </c>
      <c r="IT467" s="141">
        <v>0</v>
      </c>
      <c r="IU467" s="141">
        <v>8</v>
      </c>
      <c r="IV467" s="141">
        <v>1</v>
      </c>
      <c r="IW467" s="180">
        <v>9</v>
      </c>
      <c r="IX467" s="182">
        <v>0</v>
      </c>
      <c r="IY467" s="182">
        <v>0.1111111111111111</v>
      </c>
      <c r="IZ467" s="183">
        <v>0</v>
      </c>
      <c r="JA467" s="140">
        <v>0</v>
      </c>
      <c r="JB467" s="140">
        <v>0</v>
      </c>
      <c r="JC467" s="1" t="s">
        <v>427</v>
      </c>
      <c r="JD467" s="1" t="s">
        <v>427</v>
      </c>
      <c r="JE467" s="1" t="s">
        <v>427</v>
      </c>
      <c r="JF467" s="1" t="s">
        <v>426</v>
      </c>
      <c r="JG467" s="1">
        <v>0</v>
      </c>
      <c r="JH467" s="1">
        <v>0</v>
      </c>
      <c r="JI467" s="284"/>
      <c r="JM467" s="261"/>
      <c r="JN467" s="262"/>
      <c r="JO467" s="284"/>
      <c r="JP467" s="284"/>
    </row>
    <row r="468" spans="1:276" x14ac:dyDescent="0.25">
      <c r="A468" s="2">
        <f>IF(OR('Table 1'!$L$2="All Regions",'Table 1'!$L$2=" "), 1,IF('Table 1'!$L$2='DATA TEMPLATE 1617'!L468,1,0))</f>
        <v>1</v>
      </c>
      <c r="B468" s="2">
        <f>IF(OR('Table 1'!$L$3="All Disciplines",'Table 1'!$L$3=" "), 1,IF('Table 1'!$L$3='DATA TEMPLATE 1617'!M468,1,0))</f>
        <v>1</v>
      </c>
      <c r="C468" s="2">
        <f>IF(OR('Table 1'!$L$4="All Organisations",'Table 1'!$L$4=" "), 1,IF('Table 1'!$L$4='DATA TEMPLATE 1617'!N468,1,0))</f>
        <v>1</v>
      </c>
      <c r="D468" s="2">
        <f t="shared" si="17"/>
        <v>3</v>
      </c>
      <c r="E468" s="236">
        <f>IF('Table 2'!$L$2="All Diverse Led",$IZ468,IF('Table 2'!$L$2='DATA TEMPLATE 1617'!JG468,4,0))</f>
        <v>0</v>
      </c>
      <c r="F468" s="236">
        <f>IF('Table 2'!$L$2="All Diverse Led",$IZ468,IF('Table 2'!$L$2='DATA TEMPLATE 1617'!JH468,4,0))</f>
        <v>0</v>
      </c>
      <c r="G468" s="237">
        <f t="shared" si="18"/>
        <v>0</v>
      </c>
      <c r="H468" s="1" t="s">
        <v>471</v>
      </c>
      <c r="I468" s="1">
        <v>0</v>
      </c>
      <c r="J468" s="1" t="b">
        <v>0</v>
      </c>
      <c r="K468" s="284">
        <v>466</v>
      </c>
      <c r="L468" t="s">
        <v>444</v>
      </c>
      <c r="M468" t="s">
        <v>436</v>
      </c>
      <c r="N468" s="323" t="s">
        <v>460</v>
      </c>
      <c r="O468" s="76">
        <v>413645</v>
      </c>
      <c r="P468" s="76">
        <v>1131982</v>
      </c>
      <c r="Q468" s="76">
        <v>342288</v>
      </c>
      <c r="R468" s="76">
        <v>183797</v>
      </c>
      <c r="S468" s="76">
        <v>119892</v>
      </c>
      <c r="T468" s="76">
        <v>2191604</v>
      </c>
      <c r="U468">
        <v>756152</v>
      </c>
      <c r="V468">
        <v>188639</v>
      </c>
      <c r="W468">
        <v>389931</v>
      </c>
      <c r="X468">
        <v>285846</v>
      </c>
      <c r="Y468">
        <v>7777</v>
      </c>
      <c r="AB468">
        <v>535926</v>
      </c>
      <c r="AC468">
        <v>82767</v>
      </c>
      <c r="AD468">
        <v>2247038</v>
      </c>
      <c r="AE468" s="1">
        <v>31</v>
      </c>
      <c r="AF468" s="1">
        <v>78</v>
      </c>
      <c r="AG468" s="1">
        <v>1130</v>
      </c>
      <c r="AH468" s="1">
        <v>0</v>
      </c>
      <c r="AI468" s="1">
        <v>0</v>
      </c>
      <c r="AJ468" s="1">
        <v>0</v>
      </c>
      <c r="AK468" s="1">
        <v>0</v>
      </c>
      <c r="AL468" s="1">
        <v>0</v>
      </c>
      <c r="AM468" s="1">
        <v>0</v>
      </c>
      <c r="AN468" s="1">
        <v>0</v>
      </c>
      <c r="AO468" s="1">
        <v>0</v>
      </c>
      <c r="AP468" s="1">
        <v>0</v>
      </c>
      <c r="AQ468" s="1">
        <v>0</v>
      </c>
      <c r="AR468" s="1">
        <v>0</v>
      </c>
      <c r="AS468" s="1">
        <v>0</v>
      </c>
      <c r="AT468" s="1">
        <v>0</v>
      </c>
      <c r="AU468" s="1">
        <v>0</v>
      </c>
      <c r="AV468" s="1">
        <v>0</v>
      </c>
      <c r="AW468" s="1">
        <v>0</v>
      </c>
      <c r="AX468" s="1">
        <v>0</v>
      </c>
      <c r="AY468" s="1">
        <v>0</v>
      </c>
      <c r="AZ468" s="1">
        <v>0</v>
      </c>
      <c r="BA468" s="1">
        <v>0</v>
      </c>
      <c r="BB468" s="1">
        <v>0</v>
      </c>
      <c r="BC468" s="3">
        <v>0</v>
      </c>
      <c r="BD468" s="3">
        <v>0</v>
      </c>
      <c r="BE468" s="3">
        <v>0</v>
      </c>
      <c r="BF468" s="3">
        <v>0</v>
      </c>
      <c r="BG468" s="241">
        <v>0</v>
      </c>
      <c r="BH468" s="242">
        <v>0</v>
      </c>
      <c r="BI468" s="242">
        <v>0</v>
      </c>
      <c r="BJ468" s="243">
        <v>0</v>
      </c>
      <c r="BK468">
        <v>6</v>
      </c>
      <c r="BL468">
        <v>449</v>
      </c>
      <c r="BM468">
        <v>226081</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s="244">
        <v>0</v>
      </c>
      <c r="CJ468" s="244">
        <v>0</v>
      </c>
      <c r="CK468" s="244">
        <v>0</v>
      </c>
      <c r="CL468" s="244">
        <v>0</v>
      </c>
      <c r="CM468" s="241">
        <v>0</v>
      </c>
      <c r="CN468" s="242">
        <v>0</v>
      </c>
      <c r="CO468" s="242">
        <v>0</v>
      </c>
      <c r="CP468" s="243">
        <v>0</v>
      </c>
      <c r="CQ468" s="1">
        <v>15</v>
      </c>
      <c r="CR468" s="1">
        <v>15</v>
      </c>
      <c r="CS468" s="1">
        <v>780</v>
      </c>
      <c r="CT468" s="1">
        <v>0</v>
      </c>
      <c r="CU468" s="1">
        <v>0</v>
      </c>
      <c r="CV468" s="1">
        <v>0</v>
      </c>
      <c r="CW468" s="1">
        <v>0</v>
      </c>
      <c r="CX468" s="1">
        <v>0</v>
      </c>
      <c r="CY468" s="1">
        <v>0</v>
      </c>
      <c r="CZ468" s="1">
        <v>0</v>
      </c>
      <c r="DA468" s="1">
        <v>0</v>
      </c>
      <c r="DB468" s="1">
        <v>0</v>
      </c>
      <c r="DC468" s="1">
        <v>0</v>
      </c>
      <c r="DD468" s="1">
        <v>0</v>
      </c>
      <c r="DE468" s="1">
        <v>0</v>
      </c>
      <c r="DF468" s="1">
        <v>0</v>
      </c>
      <c r="DG468" s="1">
        <v>0</v>
      </c>
      <c r="DH468" s="1">
        <v>0</v>
      </c>
      <c r="DI468" s="1">
        <v>0</v>
      </c>
      <c r="DJ468" s="1">
        <v>0</v>
      </c>
      <c r="DK468" s="1">
        <v>0</v>
      </c>
      <c r="DL468" s="1">
        <v>0</v>
      </c>
      <c r="DM468" s="1">
        <v>0</v>
      </c>
      <c r="DN468" s="1">
        <v>0</v>
      </c>
      <c r="DO468" s="244">
        <v>0</v>
      </c>
      <c r="DP468" s="244">
        <v>0</v>
      </c>
      <c r="DQ468" s="244">
        <v>0</v>
      </c>
      <c r="DR468" s="244">
        <v>0</v>
      </c>
      <c r="DS468" s="241">
        <v>0</v>
      </c>
      <c r="DT468" s="242">
        <v>0</v>
      </c>
      <c r="DU468" s="242">
        <v>0</v>
      </c>
      <c r="DV468" s="243">
        <v>0</v>
      </c>
      <c r="DW468">
        <v>0</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v>0</v>
      </c>
      <c r="EU468" s="244">
        <v>0</v>
      </c>
      <c r="EV468" s="244">
        <v>0</v>
      </c>
      <c r="EW468" s="244">
        <v>0</v>
      </c>
      <c r="EX468" s="244">
        <v>0</v>
      </c>
      <c r="EY468" s="241">
        <v>0</v>
      </c>
      <c r="EZ468" s="242">
        <v>0</v>
      </c>
      <c r="FA468" s="242">
        <v>0</v>
      </c>
      <c r="FB468" s="243">
        <v>0</v>
      </c>
      <c r="FC468">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2</v>
      </c>
      <c r="FX468">
        <v>1000</v>
      </c>
      <c r="FY468">
        <v>73</v>
      </c>
      <c r="FZ468">
        <v>1000</v>
      </c>
      <c r="GA468">
        <v>12</v>
      </c>
      <c r="GB468">
        <v>1000</v>
      </c>
      <c r="GC468">
        <v>11</v>
      </c>
      <c r="GD468">
        <v>0</v>
      </c>
      <c r="GE468">
        <v>88</v>
      </c>
      <c r="GF468">
        <v>0</v>
      </c>
      <c r="GG468">
        <v>262</v>
      </c>
      <c r="GH468">
        <v>0</v>
      </c>
      <c r="GI468">
        <v>0</v>
      </c>
      <c r="GJ468">
        <v>0</v>
      </c>
      <c r="GK468">
        <v>0</v>
      </c>
      <c r="GL468">
        <v>0</v>
      </c>
      <c r="GM468">
        <v>0</v>
      </c>
      <c r="GN468">
        <v>0</v>
      </c>
      <c r="GO468">
        <v>0</v>
      </c>
      <c r="GP468">
        <v>0</v>
      </c>
      <c r="GQ468">
        <v>0</v>
      </c>
      <c r="GR468">
        <v>0</v>
      </c>
      <c r="GS468">
        <v>0</v>
      </c>
      <c r="GT468">
        <v>0</v>
      </c>
      <c r="GU468">
        <v>0</v>
      </c>
      <c r="GV468">
        <v>0</v>
      </c>
      <c r="GW468">
        <v>0</v>
      </c>
      <c r="GX468">
        <v>0</v>
      </c>
      <c r="GY468">
        <v>65</v>
      </c>
      <c r="GZ468">
        <v>6967</v>
      </c>
      <c r="HA468">
        <v>0</v>
      </c>
      <c r="HB468">
        <v>0</v>
      </c>
      <c r="HC468">
        <v>0</v>
      </c>
      <c r="HD468">
        <v>0</v>
      </c>
      <c r="HE468">
        <v>0</v>
      </c>
      <c r="HF468">
        <v>0</v>
      </c>
      <c r="HG468">
        <v>0</v>
      </c>
      <c r="HH468">
        <v>0</v>
      </c>
      <c r="HI468">
        <v>0</v>
      </c>
      <c r="HJ468">
        <v>0</v>
      </c>
      <c r="HK468">
        <v>0</v>
      </c>
      <c r="HL468">
        <v>4</v>
      </c>
      <c r="HM468">
        <v>7</v>
      </c>
      <c r="HN468">
        <v>0</v>
      </c>
      <c r="HO468">
        <v>0</v>
      </c>
      <c r="HP468">
        <v>0</v>
      </c>
      <c r="HQ468" s="139">
        <v>3</v>
      </c>
      <c r="HR468" s="140">
        <v>1</v>
      </c>
      <c r="HS468" s="140">
        <v>0</v>
      </c>
      <c r="HT468" s="140">
        <v>0</v>
      </c>
      <c r="HU468" s="140">
        <v>0</v>
      </c>
      <c r="HV468" s="139">
        <v>0</v>
      </c>
      <c r="HW468" s="140">
        <v>0</v>
      </c>
      <c r="HX468" s="140">
        <v>0</v>
      </c>
      <c r="HY468" s="140">
        <v>0</v>
      </c>
      <c r="HZ468" s="140">
        <v>0</v>
      </c>
      <c r="IA468" s="139">
        <v>0</v>
      </c>
      <c r="IB468" s="140">
        <v>0</v>
      </c>
      <c r="IC468" s="140">
        <v>0</v>
      </c>
      <c r="ID468" s="140">
        <v>0</v>
      </c>
      <c r="IE468" s="140">
        <v>0</v>
      </c>
      <c r="IF468" s="139">
        <v>7</v>
      </c>
      <c r="IG468" s="140">
        <v>8</v>
      </c>
      <c r="IH468" s="140">
        <v>0</v>
      </c>
      <c r="II468" s="140">
        <v>0</v>
      </c>
      <c r="IJ468" s="140">
        <v>0</v>
      </c>
      <c r="IK468" s="140">
        <v>2</v>
      </c>
      <c r="IL468" s="140">
        <v>0</v>
      </c>
      <c r="IM468" s="140">
        <v>0</v>
      </c>
      <c r="IN468" s="139">
        <v>2</v>
      </c>
      <c r="IO468" s="140">
        <v>0</v>
      </c>
      <c r="IP468" s="140">
        <v>0</v>
      </c>
      <c r="IQ468" s="140">
        <v>0</v>
      </c>
      <c r="IR468" s="141">
        <v>0</v>
      </c>
      <c r="IS468" s="139">
        <v>1</v>
      </c>
      <c r="IT468" s="141">
        <v>2</v>
      </c>
      <c r="IU468" s="141">
        <v>11</v>
      </c>
      <c r="IV468" s="141">
        <v>4</v>
      </c>
      <c r="IW468" s="180">
        <v>15</v>
      </c>
      <c r="IX468" s="182">
        <v>0.26666666666666666</v>
      </c>
      <c r="IY468" s="182">
        <v>6.6666666666666666E-2</v>
      </c>
      <c r="IZ468" s="183">
        <v>0</v>
      </c>
      <c r="JA468" s="140">
        <v>0</v>
      </c>
      <c r="JB468" s="140">
        <v>0</v>
      </c>
      <c r="JC468" s="1" t="s">
        <v>427</v>
      </c>
      <c r="JD468" s="1" t="s">
        <v>427</v>
      </c>
      <c r="JE468" s="1" t="s">
        <v>427</v>
      </c>
      <c r="JF468" s="1" t="s">
        <v>427</v>
      </c>
      <c r="JG468" s="1">
        <v>0</v>
      </c>
      <c r="JH468" s="1">
        <v>0</v>
      </c>
      <c r="JI468" s="284"/>
      <c r="JM468" s="261"/>
      <c r="JN468" s="262"/>
      <c r="JO468" s="284"/>
      <c r="JP468" s="284"/>
    </row>
    <row r="469" spans="1:276" x14ac:dyDescent="0.25">
      <c r="A469" s="2">
        <f>IF(OR('Table 1'!$L$2="All Regions",'Table 1'!$L$2=" "), 1,IF('Table 1'!$L$2='DATA TEMPLATE 1617'!L469,1,0))</f>
        <v>1</v>
      </c>
      <c r="B469" s="2">
        <f>IF(OR('Table 1'!$L$3="All Disciplines",'Table 1'!$L$3=" "), 1,IF('Table 1'!$L$3='DATA TEMPLATE 1617'!M469,1,0))</f>
        <v>1</v>
      </c>
      <c r="C469" s="2">
        <f>IF(OR('Table 1'!$L$4="All Organisations",'Table 1'!$L$4=" "), 1,IF('Table 1'!$L$4='DATA TEMPLATE 1617'!N469,1,0))</f>
        <v>1</v>
      </c>
      <c r="D469" s="2">
        <f t="shared" si="17"/>
        <v>3</v>
      </c>
      <c r="E469" s="236">
        <f>IF('Table 2'!$L$2="All Diverse Led",$IZ469,IF('Table 2'!$L$2='DATA TEMPLATE 1617'!JG469,4,0))</f>
        <v>0</v>
      </c>
      <c r="F469" s="236">
        <f>IF('Table 2'!$L$2="All Diverse Led",$IZ469,IF('Table 2'!$L$2='DATA TEMPLATE 1617'!JH469,4,0))</f>
        <v>0</v>
      </c>
      <c r="G469" s="237">
        <f t="shared" si="18"/>
        <v>0</v>
      </c>
      <c r="H469" s="1" t="s">
        <v>471</v>
      </c>
      <c r="I469" s="1">
        <v>0</v>
      </c>
      <c r="J469" s="1" t="b">
        <v>0</v>
      </c>
      <c r="K469" s="284">
        <v>467</v>
      </c>
      <c r="L469" t="s">
        <v>444</v>
      </c>
      <c r="M469" t="s">
        <v>440</v>
      </c>
      <c r="N469" s="323" t="s">
        <v>460</v>
      </c>
      <c r="O469" s="76">
        <v>370683</v>
      </c>
      <c r="P469" s="76">
        <v>201159</v>
      </c>
      <c r="Q469" s="76">
        <v>0</v>
      </c>
      <c r="R469" s="76">
        <v>542452</v>
      </c>
      <c r="S469" s="76">
        <v>132364</v>
      </c>
      <c r="T469" s="76">
        <v>1246658</v>
      </c>
      <c r="U469">
        <v>981757</v>
      </c>
      <c r="V469">
        <v>38507</v>
      </c>
      <c r="W469">
        <v>38679</v>
      </c>
      <c r="X469">
        <v>0</v>
      </c>
      <c r="Y469">
        <v>0</v>
      </c>
      <c r="AB469">
        <v>176326</v>
      </c>
      <c r="AC469">
        <v>0</v>
      </c>
      <c r="AD469">
        <v>1235269</v>
      </c>
      <c r="AE469" s="1">
        <v>59</v>
      </c>
      <c r="AF469" s="1">
        <v>0</v>
      </c>
      <c r="AG469" s="1">
        <v>0</v>
      </c>
      <c r="AH469" s="1">
        <v>7500</v>
      </c>
      <c r="AI469" s="1">
        <v>0</v>
      </c>
      <c r="AJ469" s="1">
        <v>0</v>
      </c>
      <c r="AK469" s="1">
        <v>0</v>
      </c>
      <c r="AL469" s="1">
        <v>0</v>
      </c>
      <c r="AM469" s="1">
        <v>0</v>
      </c>
      <c r="AN469" s="1">
        <v>0</v>
      </c>
      <c r="AO469" s="1">
        <v>0</v>
      </c>
      <c r="AP469" s="1">
        <v>0</v>
      </c>
      <c r="AQ469" s="1">
        <v>0</v>
      </c>
      <c r="AR469" s="1">
        <v>0</v>
      </c>
      <c r="AS469" s="1">
        <v>0</v>
      </c>
      <c r="AT469" s="1">
        <v>0</v>
      </c>
      <c r="AU469" s="1">
        <v>0</v>
      </c>
      <c r="AV469" s="1">
        <v>0</v>
      </c>
      <c r="AW469" s="1">
        <v>0</v>
      </c>
      <c r="AX469" s="1">
        <v>0</v>
      </c>
      <c r="AY469" s="1">
        <v>0</v>
      </c>
      <c r="AZ469" s="1">
        <v>0</v>
      </c>
      <c r="BA469" s="1">
        <v>0</v>
      </c>
      <c r="BB469" s="1">
        <v>0</v>
      </c>
      <c r="BC469" s="3">
        <v>0</v>
      </c>
      <c r="BD469" s="3">
        <v>0</v>
      </c>
      <c r="BE469" s="3">
        <v>0</v>
      </c>
      <c r="BF469" s="3">
        <v>0</v>
      </c>
      <c r="BG469" s="241">
        <v>0</v>
      </c>
      <c r="BH469" s="242">
        <v>0</v>
      </c>
      <c r="BI469" s="242">
        <v>0</v>
      </c>
      <c r="BJ469" s="243">
        <v>0</v>
      </c>
      <c r="BK469">
        <v>47</v>
      </c>
      <c r="BL469">
        <v>1009</v>
      </c>
      <c r="BM469">
        <v>93508</v>
      </c>
      <c r="BN469">
        <v>30745</v>
      </c>
      <c r="BO469">
        <v>0</v>
      </c>
      <c r="BP469">
        <v>0</v>
      </c>
      <c r="BQ469">
        <v>0</v>
      </c>
      <c r="BR469">
        <v>0</v>
      </c>
      <c r="BS469">
        <v>0</v>
      </c>
      <c r="BT469">
        <v>0</v>
      </c>
      <c r="BU469">
        <v>0</v>
      </c>
      <c r="BV469">
        <v>0</v>
      </c>
      <c r="BW469">
        <v>467</v>
      </c>
      <c r="BX469">
        <v>467</v>
      </c>
      <c r="BY469">
        <v>15351</v>
      </c>
      <c r="BZ469">
        <v>0</v>
      </c>
      <c r="CA469">
        <v>0</v>
      </c>
      <c r="CB469">
        <v>0</v>
      </c>
      <c r="CC469">
        <v>0</v>
      </c>
      <c r="CD469">
        <v>0</v>
      </c>
      <c r="CE469">
        <v>0</v>
      </c>
      <c r="CF469">
        <v>0</v>
      </c>
      <c r="CG469">
        <v>0</v>
      </c>
      <c r="CH469">
        <v>0</v>
      </c>
      <c r="CI469" s="244">
        <v>0</v>
      </c>
      <c r="CJ469" s="244">
        <v>0</v>
      </c>
      <c r="CK469" s="244">
        <v>0</v>
      </c>
      <c r="CL469" s="244">
        <v>0</v>
      </c>
      <c r="CM469" s="241">
        <v>467</v>
      </c>
      <c r="CN469" s="242">
        <v>467</v>
      </c>
      <c r="CO469" s="242">
        <v>15351</v>
      </c>
      <c r="CP469" s="243">
        <v>0</v>
      </c>
      <c r="CQ469" s="1">
        <v>0</v>
      </c>
      <c r="CR469" s="1">
        <v>0</v>
      </c>
      <c r="CS469" s="1">
        <v>0</v>
      </c>
      <c r="CT469" s="1">
        <v>0</v>
      </c>
      <c r="CU469" s="1">
        <v>0</v>
      </c>
      <c r="CV469" s="1">
        <v>0</v>
      </c>
      <c r="CW469" s="1">
        <v>0</v>
      </c>
      <c r="CX469" s="1">
        <v>0</v>
      </c>
      <c r="CY469" s="1">
        <v>0</v>
      </c>
      <c r="CZ469" s="1">
        <v>0</v>
      </c>
      <c r="DA469" s="1">
        <v>0</v>
      </c>
      <c r="DB469" s="1">
        <v>0</v>
      </c>
      <c r="DC469" s="1">
        <v>0</v>
      </c>
      <c r="DD469" s="1">
        <v>0</v>
      </c>
      <c r="DE469" s="1">
        <v>0</v>
      </c>
      <c r="DF469" s="1">
        <v>0</v>
      </c>
      <c r="DG469" s="1">
        <v>0</v>
      </c>
      <c r="DH469" s="1">
        <v>0</v>
      </c>
      <c r="DI469" s="1">
        <v>0</v>
      </c>
      <c r="DJ469" s="1">
        <v>0</v>
      </c>
      <c r="DK469" s="1">
        <v>0</v>
      </c>
      <c r="DL469" s="1">
        <v>0</v>
      </c>
      <c r="DM469" s="1">
        <v>0</v>
      </c>
      <c r="DN469" s="1">
        <v>0</v>
      </c>
      <c r="DO469" s="244">
        <v>0</v>
      </c>
      <c r="DP469" s="244">
        <v>0</v>
      </c>
      <c r="DQ469" s="244">
        <v>0</v>
      </c>
      <c r="DR469" s="244">
        <v>0</v>
      </c>
      <c r="DS469" s="241">
        <v>0</v>
      </c>
      <c r="DT469" s="242">
        <v>0</v>
      </c>
      <c r="DU469" s="242">
        <v>0</v>
      </c>
      <c r="DV469" s="243">
        <v>0</v>
      </c>
      <c r="DW469">
        <v>2</v>
      </c>
      <c r="DX469">
        <v>0</v>
      </c>
      <c r="DY469">
        <v>0</v>
      </c>
      <c r="DZ469">
        <v>1059</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v>0</v>
      </c>
      <c r="EU469" s="244">
        <v>0</v>
      </c>
      <c r="EV469" s="244">
        <v>0</v>
      </c>
      <c r="EW469" s="244">
        <v>0</v>
      </c>
      <c r="EX469" s="244">
        <v>0</v>
      </c>
      <c r="EY469" s="241">
        <v>0</v>
      </c>
      <c r="EZ469" s="242">
        <v>0</v>
      </c>
      <c r="FA469" s="242">
        <v>0</v>
      </c>
      <c r="FB469" s="243">
        <v>0</v>
      </c>
      <c r="FC469">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0</v>
      </c>
      <c r="FW469">
        <v>0</v>
      </c>
      <c r="FX469">
        <v>0</v>
      </c>
      <c r="FY469">
        <v>0</v>
      </c>
      <c r="FZ469">
        <v>0</v>
      </c>
      <c r="GA469">
        <v>0</v>
      </c>
      <c r="GB469">
        <v>0</v>
      </c>
      <c r="GC469">
        <v>0</v>
      </c>
      <c r="GD469">
        <v>0</v>
      </c>
      <c r="GE469">
        <v>0</v>
      </c>
      <c r="GF469">
        <v>0</v>
      </c>
      <c r="GG469">
        <v>0</v>
      </c>
      <c r="GH469">
        <v>0</v>
      </c>
      <c r="GI469">
        <v>0</v>
      </c>
      <c r="GJ469">
        <v>0</v>
      </c>
      <c r="GK469">
        <v>0</v>
      </c>
      <c r="GL469">
        <v>0</v>
      </c>
      <c r="GM469">
        <v>8</v>
      </c>
      <c r="GN469">
        <v>8000</v>
      </c>
      <c r="GO469">
        <v>15</v>
      </c>
      <c r="GP469">
        <v>28800</v>
      </c>
      <c r="GQ469">
        <v>0</v>
      </c>
      <c r="GR469">
        <v>0</v>
      </c>
      <c r="GS469">
        <v>0</v>
      </c>
      <c r="GT469">
        <v>0</v>
      </c>
      <c r="GU469">
        <v>0</v>
      </c>
      <c r="GV469">
        <v>0</v>
      </c>
      <c r="GW469">
        <v>0</v>
      </c>
      <c r="GX469">
        <v>0</v>
      </c>
      <c r="GY469">
        <v>0</v>
      </c>
      <c r="GZ469">
        <v>0</v>
      </c>
      <c r="HA469">
        <v>0</v>
      </c>
      <c r="HB469">
        <v>0</v>
      </c>
      <c r="HC469">
        <v>0</v>
      </c>
      <c r="HD469">
        <v>0</v>
      </c>
      <c r="HE469">
        <v>0</v>
      </c>
      <c r="HF469">
        <v>0</v>
      </c>
      <c r="HG469">
        <v>12</v>
      </c>
      <c r="HH469">
        <v>4</v>
      </c>
      <c r="HI469">
        <v>0</v>
      </c>
      <c r="HJ469">
        <v>0</v>
      </c>
      <c r="HK469">
        <v>0</v>
      </c>
      <c r="HL469">
        <v>3</v>
      </c>
      <c r="HM469">
        <v>6</v>
      </c>
      <c r="HN469">
        <v>0</v>
      </c>
      <c r="HO469">
        <v>0</v>
      </c>
      <c r="HP469">
        <v>0</v>
      </c>
      <c r="HQ469" s="139">
        <v>5</v>
      </c>
      <c r="HR469" s="140">
        <v>2</v>
      </c>
      <c r="HS469" s="140">
        <v>0</v>
      </c>
      <c r="HT469" s="140">
        <v>0</v>
      </c>
      <c r="HU469" s="140">
        <v>0</v>
      </c>
      <c r="HV469" s="139">
        <v>0</v>
      </c>
      <c r="HW469" s="140">
        <v>0</v>
      </c>
      <c r="HX469" s="140">
        <v>0</v>
      </c>
      <c r="HY469" s="140">
        <v>0</v>
      </c>
      <c r="HZ469" s="140">
        <v>0</v>
      </c>
      <c r="IA469" s="139">
        <v>0</v>
      </c>
      <c r="IB469" s="140">
        <v>0</v>
      </c>
      <c r="IC469" s="140">
        <v>0</v>
      </c>
      <c r="ID469" s="140">
        <v>0</v>
      </c>
      <c r="IE469" s="140">
        <v>0</v>
      </c>
      <c r="IF469" s="139">
        <v>8</v>
      </c>
      <c r="IG469" s="140">
        <v>8</v>
      </c>
      <c r="IH469" s="140">
        <v>0</v>
      </c>
      <c r="II469" s="140">
        <v>0</v>
      </c>
      <c r="IJ469" s="140">
        <v>0</v>
      </c>
      <c r="IK469" s="140">
        <v>1</v>
      </c>
      <c r="IL469" s="140">
        <v>0</v>
      </c>
      <c r="IM469" s="140">
        <v>0</v>
      </c>
      <c r="IN469" s="139">
        <v>1</v>
      </c>
      <c r="IO469" s="140">
        <v>0</v>
      </c>
      <c r="IP469" s="140">
        <v>0</v>
      </c>
      <c r="IQ469" s="140">
        <v>0</v>
      </c>
      <c r="IR469" s="141">
        <v>0</v>
      </c>
      <c r="IS469" s="139">
        <v>0</v>
      </c>
      <c r="IT469" s="141">
        <v>0</v>
      </c>
      <c r="IU469" s="141">
        <v>9</v>
      </c>
      <c r="IV469" s="141">
        <v>7</v>
      </c>
      <c r="IW469" s="180">
        <v>16</v>
      </c>
      <c r="IX469" s="182">
        <v>6.25E-2</v>
      </c>
      <c r="IY469" s="182">
        <v>0</v>
      </c>
      <c r="IZ469" s="183">
        <v>0</v>
      </c>
      <c r="JA469" s="140">
        <v>0</v>
      </c>
      <c r="JB469" s="140">
        <v>0</v>
      </c>
      <c r="JC469" s="1" t="s">
        <v>427</v>
      </c>
      <c r="JD469" s="1" t="s">
        <v>427</v>
      </c>
      <c r="JE469" s="1" t="s">
        <v>427</v>
      </c>
      <c r="JF469" s="1" t="s">
        <v>426</v>
      </c>
      <c r="JG469" s="1">
        <v>0</v>
      </c>
      <c r="JH469" s="1">
        <v>0</v>
      </c>
      <c r="JI469" s="284"/>
      <c r="JM469" s="261"/>
      <c r="JN469" s="262"/>
      <c r="JO469" s="284"/>
      <c r="JP469" s="284"/>
    </row>
    <row r="470" spans="1:276" x14ac:dyDescent="0.25">
      <c r="A470" s="2">
        <f>IF(OR('Table 1'!$L$2="All Regions",'Table 1'!$L$2=" "), 1,IF('Table 1'!$L$2='DATA TEMPLATE 1617'!L470,1,0))</f>
        <v>1</v>
      </c>
      <c r="B470" s="2">
        <f>IF(OR('Table 1'!$L$3="All Disciplines",'Table 1'!$L$3=" "), 1,IF('Table 1'!$L$3='DATA TEMPLATE 1617'!M470,1,0))</f>
        <v>1</v>
      </c>
      <c r="C470" s="2">
        <f>IF(OR('Table 1'!$L$4="All Organisations",'Table 1'!$L$4=" "), 1,IF('Table 1'!$L$4='DATA TEMPLATE 1617'!N470,1,0))</f>
        <v>1</v>
      </c>
      <c r="D470" s="2">
        <f t="shared" si="17"/>
        <v>3</v>
      </c>
      <c r="E470" s="236">
        <f>IF('Table 2'!$L$2="All Diverse Led",$IZ470,IF('Table 2'!$L$2='DATA TEMPLATE 1617'!JG470,4,0))</f>
        <v>0</v>
      </c>
      <c r="F470" s="236">
        <f>IF('Table 2'!$L$2="All Diverse Led",$IZ470,IF('Table 2'!$L$2='DATA TEMPLATE 1617'!JH470,4,0))</f>
        <v>0</v>
      </c>
      <c r="G470" s="237">
        <f t="shared" si="18"/>
        <v>0</v>
      </c>
      <c r="H470" s="1" t="s">
        <v>471</v>
      </c>
      <c r="I470" s="1">
        <v>0</v>
      </c>
      <c r="J470" s="1" t="b">
        <v>0</v>
      </c>
      <c r="K470" s="284">
        <v>468</v>
      </c>
      <c r="L470" t="s">
        <v>439</v>
      </c>
      <c r="M470" t="s">
        <v>438</v>
      </c>
      <c r="N470" s="323" t="s">
        <v>460</v>
      </c>
      <c r="O470" s="76">
        <v>49232</v>
      </c>
      <c r="P470" s="76">
        <v>704659</v>
      </c>
      <c r="Q470" s="76">
        <v>287829</v>
      </c>
      <c r="R470" s="76">
        <v>0</v>
      </c>
      <c r="S470" s="76">
        <v>0</v>
      </c>
      <c r="T470" s="76">
        <v>1041720</v>
      </c>
      <c r="U470">
        <v>521663</v>
      </c>
      <c r="V470">
        <v>50756</v>
      </c>
      <c r="W470">
        <v>142101</v>
      </c>
      <c r="X470">
        <v>0</v>
      </c>
      <c r="Y470">
        <v>0</v>
      </c>
      <c r="AB470">
        <v>163028</v>
      </c>
      <c r="AC470">
        <v>166017</v>
      </c>
      <c r="AD470">
        <v>1043565</v>
      </c>
      <c r="AE470" s="1">
        <v>50</v>
      </c>
      <c r="AF470" s="1">
        <v>50</v>
      </c>
      <c r="AG470" s="1">
        <v>555</v>
      </c>
      <c r="AH470" s="1">
        <v>3140</v>
      </c>
      <c r="AI470" s="1">
        <v>5</v>
      </c>
      <c r="AJ470" s="1">
        <v>3</v>
      </c>
      <c r="AK470" s="1">
        <v>0</v>
      </c>
      <c r="AL470" s="1">
        <v>300</v>
      </c>
      <c r="AM470" s="1">
        <v>7</v>
      </c>
      <c r="AN470" s="1">
        <v>4</v>
      </c>
      <c r="AO470" s="1">
        <v>0</v>
      </c>
      <c r="AP470" s="1">
        <v>600</v>
      </c>
      <c r="AQ470" s="1">
        <v>0</v>
      </c>
      <c r="AR470" s="1">
        <v>0</v>
      </c>
      <c r="AS470" s="1">
        <v>0</v>
      </c>
      <c r="AT470" s="1">
        <v>0</v>
      </c>
      <c r="AU470" s="1">
        <v>0</v>
      </c>
      <c r="AV470" s="1">
        <v>0</v>
      </c>
      <c r="AW470" s="1">
        <v>0</v>
      </c>
      <c r="AX470" s="1">
        <v>0</v>
      </c>
      <c r="AY470" s="1">
        <v>0</v>
      </c>
      <c r="AZ470" s="1">
        <v>0</v>
      </c>
      <c r="BA470" s="1">
        <v>0</v>
      </c>
      <c r="BB470" s="1">
        <v>0</v>
      </c>
      <c r="BC470" s="3">
        <v>12</v>
      </c>
      <c r="BD470" s="3">
        <v>7</v>
      </c>
      <c r="BE470" s="3">
        <v>0</v>
      </c>
      <c r="BF470" s="3">
        <v>900</v>
      </c>
      <c r="BG470" s="241">
        <v>0</v>
      </c>
      <c r="BH470" s="242">
        <v>0</v>
      </c>
      <c r="BI470" s="242">
        <v>0</v>
      </c>
      <c r="BJ470" s="243">
        <v>0</v>
      </c>
      <c r="BK470">
        <v>13</v>
      </c>
      <c r="BL470">
        <v>425</v>
      </c>
      <c r="BM470">
        <v>0</v>
      </c>
      <c r="BN470">
        <v>1300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v>0</v>
      </c>
      <c r="CI470" s="244">
        <v>0</v>
      </c>
      <c r="CJ470" s="244">
        <v>0</v>
      </c>
      <c r="CK470" s="244">
        <v>0</v>
      </c>
      <c r="CL470" s="244">
        <v>0</v>
      </c>
      <c r="CM470" s="241">
        <v>0</v>
      </c>
      <c r="CN470" s="242">
        <v>0</v>
      </c>
      <c r="CO470" s="242">
        <v>0</v>
      </c>
      <c r="CP470" s="243">
        <v>0</v>
      </c>
      <c r="CQ470" s="1">
        <v>0</v>
      </c>
      <c r="CR470" s="1">
        <v>0</v>
      </c>
      <c r="CS470" s="1">
        <v>0</v>
      </c>
      <c r="CT470" s="1">
        <v>0</v>
      </c>
      <c r="CU470" s="1">
        <v>0</v>
      </c>
      <c r="CV470" s="1">
        <v>0</v>
      </c>
      <c r="CW470" s="1">
        <v>0</v>
      </c>
      <c r="CX470" s="1">
        <v>0</v>
      </c>
      <c r="CY470" s="1">
        <v>0</v>
      </c>
      <c r="CZ470" s="1">
        <v>0</v>
      </c>
      <c r="DA470" s="1">
        <v>0</v>
      </c>
      <c r="DB470" s="1">
        <v>0</v>
      </c>
      <c r="DC470" s="1">
        <v>0</v>
      </c>
      <c r="DD470" s="1">
        <v>0</v>
      </c>
      <c r="DE470" s="1">
        <v>0</v>
      </c>
      <c r="DF470" s="1">
        <v>0</v>
      </c>
      <c r="DG470" s="1">
        <v>0</v>
      </c>
      <c r="DH470" s="1">
        <v>0</v>
      </c>
      <c r="DI470" s="1">
        <v>0</v>
      </c>
      <c r="DJ470" s="1">
        <v>0</v>
      </c>
      <c r="DK470" s="1">
        <v>0</v>
      </c>
      <c r="DL470" s="1">
        <v>0</v>
      </c>
      <c r="DM470" s="1">
        <v>0</v>
      </c>
      <c r="DN470" s="1">
        <v>0</v>
      </c>
      <c r="DO470" s="244">
        <v>0</v>
      </c>
      <c r="DP470" s="244">
        <v>0</v>
      </c>
      <c r="DQ470" s="244">
        <v>0</v>
      </c>
      <c r="DR470" s="244">
        <v>0</v>
      </c>
      <c r="DS470" s="241">
        <v>0</v>
      </c>
      <c r="DT470" s="242">
        <v>0</v>
      </c>
      <c r="DU470" s="242">
        <v>0</v>
      </c>
      <c r="DV470" s="243">
        <v>0</v>
      </c>
      <c r="DW470">
        <v>1</v>
      </c>
      <c r="DX470">
        <v>2</v>
      </c>
      <c r="DY470">
        <v>305</v>
      </c>
      <c r="DZ470">
        <v>320</v>
      </c>
      <c r="EA470">
        <v>0</v>
      </c>
      <c r="EB470">
        <v>0</v>
      </c>
      <c r="EC470">
        <v>0</v>
      </c>
      <c r="ED470">
        <v>0</v>
      </c>
      <c r="EE470">
        <v>0</v>
      </c>
      <c r="EF470">
        <v>0</v>
      </c>
      <c r="EG470">
        <v>0</v>
      </c>
      <c r="EH470">
        <v>0</v>
      </c>
      <c r="EI470">
        <v>0</v>
      </c>
      <c r="EJ470">
        <v>0</v>
      </c>
      <c r="EK470">
        <v>0</v>
      </c>
      <c r="EL470">
        <v>0</v>
      </c>
      <c r="EM470">
        <v>0</v>
      </c>
      <c r="EN470">
        <v>0</v>
      </c>
      <c r="EO470">
        <v>0</v>
      </c>
      <c r="EP470">
        <v>0</v>
      </c>
      <c r="EQ470">
        <v>0</v>
      </c>
      <c r="ER470">
        <v>0</v>
      </c>
      <c r="ES470">
        <v>0</v>
      </c>
      <c r="ET470">
        <v>0</v>
      </c>
      <c r="EU470" s="244">
        <v>0</v>
      </c>
      <c r="EV470" s="244">
        <v>0</v>
      </c>
      <c r="EW470" s="244">
        <v>0</v>
      </c>
      <c r="EX470" s="244">
        <v>0</v>
      </c>
      <c r="EY470" s="241">
        <v>0</v>
      </c>
      <c r="EZ470" s="242">
        <v>0</v>
      </c>
      <c r="FA470" s="242">
        <v>0</v>
      </c>
      <c r="FB470" s="243">
        <v>0</v>
      </c>
      <c r="FC470">
        <v>0</v>
      </c>
      <c r="FD470">
        <v>0</v>
      </c>
      <c r="FE470">
        <v>0</v>
      </c>
      <c r="FF470">
        <v>0</v>
      </c>
      <c r="FG470">
        <v>0</v>
      </c>
      <c r="FH470">
        <v>0</v>
      </c>
      <c r="FI470">
        <v>0</v>
      </c>
      <c r="FJ470">
        <v>0</v>
      </c>
      <c r="FK470">
        <v>0</v>
      </c>
      <c r="FL470">
        <v>0</v>
      </c>
      <c r="FM470">
        <v>0</v>
      </c>
      <c r="FN470">
        <v>0</v>
      </c>
      <c r="FO470">
        <v>0</v>
      </c>
      <c r="FP470">
        <v>0</v>
      </c>
      <c r="FQ470">
        <v>0</v>
      </c>
      <c r="FR470">
        <v>0</v>
      </c>
      <c r="FS470">
        <v>0</v>
      </c>
      <c r="FT470">
        <v>0</v>
      </c>
      <c r="FU470">
        <v>0</v>
      </c>
      <c r="FV470">
        <v>0</v>
      </c>
      <c r="FW470">
        <v>0</v>
      </c>
      <c r="FX470">
        <v>0</v>
      </c>
      <c r="FY470">
        <v>0</v>
      </c>
      <c r="FZ470">
        <v>0</v>
      </c>
      <c r="GA470">
        <v>0</v>
      </c>
      <c r="GB470">
        <v>0</v>
      </c>
      <c r="GC470">
        <v>1</v>
      </c>
      <c r="GD470">
        <v>0</v>
      </c>
      <c r="GE470">
        <v>100</v>
      </c>
      <c r="GF470">
        <v>0</v>
      </c>
      <c r="GG470">
        <v>0</v>
      </c>
      <c r="GH470">
        <v>0</v>
      </c>
      <c r="GI470">
        <v>0</v>
      </c>
      <c r="GJ470">
        <v>0</v>
      </c>
      <c r="GK470">
        <v>0</v>
      </c>
      <c r="GL470">
        <v>0</v>
      </c>
      <c r="GM470">
        <v>0</v>
      </c>
      <c r="GN470">
        <v>0</v>
      </c>
      <c r="GO470">
        <v>0</v>
      </c>
      <c r="GP470">
        <v>0</v>
      </c>
      <c r="GQ470">
        <v>0</v>
      </c>
      <c r="GR470">
        <v>0</v>
      </c>
      <c r="GS470">
        <v>0</v>
      </c>
      <c r="GT470">
        <v>0</v>
      </c>
      <c r="GU470">
        <v>0</v>
      </c>
      <c r="GV470">
        <v>0</v>
      </c>
      <c r="GW470">
        <v>0</v>
      </c>
      <c r="GX470">
        <v>0</v>
      </c>
      <c r="GY470">
        <v>0</v>
      </c>
      <c r="GZ470">
        <v>0</v>
      </c>
      <c r="HA470">
        <v>2</v>
      </c>
      <c r="HB470">
        <v>380</v>
      </c>
      <c r="HC470">
        <v>0</v>
      </c>
      <c r="HD470">
        <v>0</v>
      </c>
      <c r="HE470">
        <v>0</v>
      </c>
      <c r="HF470">
        <v>0</v>
      </c>
      <c r="HG470">
        <v>0</v>
      </c>
      <c r="HH470">
        <v>0</v>
      </c>
      <c r="HI470">
        <v>0</v>
      </c>
      <c r="HJ470">
        <v>0</v>
      </c>
      <c r="HK470">
        <v>1</v>
      </c>
      <c r="HL470">
        <v>4</v>
      </c>
      <c r="HM470">
        <v>7</v>
      </c>
      <c r="HN470">
        <v>0</v>
      </c>
      <c r="HO470">
        <v>0</v>
      </c>
      <c r="HP470">
        <v>0</v>
      </c>
      <c r="HQ470" s="139">
        <v>3</v>
      </c>
      <c r="HR470" s="140">
        <v>2</v>
      </c>
      <c r="HS470" s="140">
        <v>0</v>
      </c>
      <c r="HT470" s="140">
        <v>0</v>
      </c>
      <c r="HU470" s="140">
        <v>0</v>
      </c>
      <c r="HV470" s="139">
        <v>0</v>
      </c>
      <c r="HW470" s="140">
        <v>0</v>
      </c>
      <c r="HX470" s="140">
        <v>0</v>
      </c>
      <c r="HY470" s="140">
        <v>0</v>
      </c>
      <c r="HZ470" s="140">
        <v>0</v>
      </c>
      <c r="IA470" s="139">
        <v>0</v>
      </c>
      <c r="IB470" s="140">
        <v>0</v>
      </c>
      <c r="IC470" s="140">
        <v>0</v>
      </c>
      <c r="ID470" s="140">
        <v>0</v>
      </c>
      <c r="IE470" s="140">
        <v>0</v>
      </c>
      <c r="IF470" s="139">
        <v>7</v>
      </c>
      <c r="IG470" s="140">
        <v>9</v>
      </c>
      <c r="IH470" s="140">
        <v>0</v>
      </c>
      <c r="II470" s="140">
        <v>0</v>
      </c>
      <c r="IJ470" s="140">
        <v>0</v>
      </c>
      <c r="IK470" s="140">
        <v>1</v>
      </c>
      <c r="IL470" s="140">
        <v>0</v>
      </c>
      <c r="IM470" s="140">
        <v>0</v>
      </c>
      <c r="IN470" s="139">
        <v>1</v>
      </c>
      <c r="IO470" s="140">
        <v>1</v>
      </c>
      <c r="IP470" s="140">
        <v>0</v>
      </c>
      <c r="IQ470" s="140">
        <v>0</v>
      </c>
      <c r="IR470" s="141">
        <v>1</v>
      </c>
      <c r="IS470" s="139">
        <v>1</v>
      </c>
      <c r="IT470" s="141">
        <v>4</v>
      </c>
      <c r="IU470" s="141">
        <v>11</v>
      </c>
      <c r="IV470" s="141">
        <v>5</v>
      </c>
      <c r="IW470" s="180">
        <v>16</v>
      </c>
      <c r="IX470" s="182">
        <v>0.3125</v>
      </c>
      <c r="IY470" s="182">
        <v>0.125</v>
      </c>
      <c r="IZ470" s="183">
        <v>0</v>
      </c>
      <c r="JA470" s="140">
        <v>0</v>
      </c>
      <c r="JB470" s="140">
        <v>0</v>
      </c>
      <c r="JC470" s="1" t="s">
        <v>427</v>
      </c>
      <c r="JD470" s="1" t="s">
        <v>427</v>
      </c>
      <c r="JE470" s="1" t="s">
        <v>427</v>
      </c>
      <c r="JF470" s="1" t="s">
        <v>426</v>
      </c>
      <c r="JG470" s="1">
        <v>0</v>
      </c>
      <c r="JH470" s="1">
        <v>0</v>
      </c>
      <c r="JI470" s="284"/>
      <c r="JM470" s="261"/>
      <c r="JN470" s="262"/>
      <c r="JO470" s="284"/>
      <c r="JP470" s="284"/>
    </row>
    <row r="471" spans="1:276" x14ac:dyDescent="0.25">
      <c r="A471" s="2">
        <f>IF(OR('Table 1'!$L$2="All Regions",'Table 1'!$L$2=" "), 1,IF('Table 1'!$L$2='DATA TEMPLATE 1617'!L471,1,0))</f>
        <v>1</v>
      </c>
      <c r="B471" s="2">
        <f>IF(OR('Table 1'!$L$3="All Disciplines",'Table 1'!$L$3=" "), 1,IF('Table 1'!$L$3='DATA TEMPLATE 1617'!M471,1,0))</f>
        <v>1</v>
      </c>
      <c r="C471" s="2">
        <f>IF(OR('Table 1'!$L$4="All Organisations",'Table 1'!$L$4=" "), 1,IF('Table 1'!$L$4='DATA TEMPLATE 1617'!N471,1,0))</f>
        <v>1</v>
      </c>
      <c r="D471" s="2">
        <f t="shared" si="17"/>
        <v>3</v>
      </c>
      <c r="E471" s="236">
        <f>IF('Table 2'!$L$2="All Diverse Led",$IZ471,IF('Table 2'!$L$2='DATA TEMPLATE 1617'!JG471,4,0))</f>
        <v>0</v>
      </c>
      <c r="F471" s="236">
        <f>IF('Table 2'!$L$2="All Diverse Led",$IZ471,IF('Table 2'!$L$2='DATA TEMPLATE 1617'!JH471,4,0))</f>
        <v>0</v>
      </c>
      <c r="G471" s="237">
        <f t="shared" si="18"/>
        <v>0</v>
      </c>
      <c r="H471" s="1" t="s">
        <v>471</v>
      </c>
      <c r="I471" s="1">
        <v>0</v>
      </c>
      <c r="J471" s="1" t="b">
        <v>0</v>
      </c>
      <c r="K471" s="284">
        <v>469</v>
      </c>
      <c r="L471" t="s">
        <v>439</v>
      </c>
      <c r="M471" t="s">
        <v>440</v>
      </c>
      <c r="N471" s="323" t="s">
        <v>458</v>
      </c>
      <c r="O471" s="76">
        <v>63369</v>
      </c>
      <c r="P471" s="76">
        <v>40231</v>
      </c>
      <c r="Q471" s="76">
        <v>17500</v>
      </c>
      <c r="R471" s="76">
        <v>0</v>
      </c>
      <c r="S471" s="76">
        <v>0</v>
      </c>
      <c r="T471" s="76">
        <v>121100</v>
      </c>
      <c r="U471">
        <v>59000</v>
      </c>
      <c r="V471">
        <v>2000</v>
      </c>
      <c r="W471">
        <v>0</v>
      </c>
      <c r="X471">
        <v>1000</v>
      </c>
      <c r="Y471">
        <v>250</v>
      </c>
      <c r="AB471">
        <v>25000</v>
      </c>
      <c r="AC471">
        <v>3000</v>
      </c>
      <c r="AD471">
        <v>90250</v>
      </c>
      <c r="AE471" s="1">
        <v>140</v>
      </c>
      <c r="AF471" s="1">
        <v>33</v>
      </c>
      <c r="AG471" s="1">
        <v>194000</v>
      </c>
      <c r="AH471" s="1">
        <v>6000</v>
      </c>
      <c r="AI471" s="1">
        <v>12</v>
      </c>
      <c r="AJ471" s="1">
        <v>3</v>
      </c>
      <c r="AK471" s="1">
        <v>10000</v>
      </c>
      <c r="AL471" s="1">
        <v>0</v>
      </c>
      <c r="AM471" s="1">
        <v>8</v>
      </c>
      <c r="AN471" s="1">
        <v>2</v>
      </c>
      <c r="AO471" s="1">
        <v>20000</v>
      </c>
      <c r="AP471" s="1">
        <v>0</v>
      </c>
      <c r="AQ471" s="1">
        <v>0</v>
      </c>
      <c r="AR471" s="1">
        <v>0</v>
      </c>
      <c r="AS471" s="1">
        <v>0</v>
      </c>
      <c r="AT471" s="1">
        <v>0</v>
      </c>
      <c r="AU471" s="1">
        <v>0</v>
      </c>
      <c r="AV471" s="1">
        <v>0</v>
      </c>
      <c r="AW471" s="1">
        <v>0</v>
      </c>
      <c r="AX471" s="1">
        <v>0</v>
      </c>
      <c r="AY471" s="1">
        <v>0</v>
      </c>
      <c r="AZ471" s="1">
        <v>0</v>
      </c>
      <c r="BA471" s="1">
        <v>0</v>
      </c>
      <c r="BB471" s="1">
        <v>0</v>
      </c>
      <c r="BC471" s="3">
        <v>20</v>
      </c>
      <c r="BD471" s="3">
        <v>5</v>
      </c>
      <c r="BE471" s="3">
        <v>30000</v>
      </c>
      <c r="BF471" s="3">
        <v>0</v>
      </c>
      <c r="BG471" s="241">
        <v>0</v>
      </c>
      <c r="BH471" s="242">
        <v>0</v>
      </c>
      <c r="BI471" s="242">
        <v>0</v>
      </c>
      <c r="BJ471" s="243">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s="244">
        <v>0</v>
      </c>
      <c r="CJ471" s="244">
        <v>0</v>
      </c>
      <c r="CK471" s="244">
        <v>0</v>
      </c>
      <c r="CL471" s="244">
        <v>0</v>
      </c>
      <c r="CM471" s="241">
        <v>0</v>
      </c>
      <c r="CN471" s="242">
        <v>0</v>
      </c>
      <c r="CO471" s="242">
        <v>0</v>
      </c>
      <c r="CP471" s="243">
        <v>0</v>
      </c>
      <c r="CQ471" s="1">
        <v>0</v>
      </c>
      <c r="CR471" s="1">
        <v>0</v>
      </c>
      <c r="CS471" s="1">
        <v>0</v>
      </c>
      <c r="CT471" s="1">
        <v>0</v>
      </c>
      <c r="CU471" s="1">
        <v>0</v>
      </c>
      <c r="CV471" s="1">
        <v>0</v>
      </c>
      <c r="CW471" s="1">
        <v>0</v>
      </c>
      <c r="CX471" s="1">
        <v>0</v>
      </c>
      <c r="CY471" s="1">
        <v>0</v>
      </c>
      <c r="CZ471" s="1">
        <v>0</v>
      </c>
      <c r="DA471" s="1">
        <v>0</v>
      </c>
      <c r="DB471" s="1">
        <v>0</v>
      </c>
      <c r="DC471" s="1">
        <v>0</v>
      </c>
      <c r="DD471" s="1">
        <v>0</v>
      </c>
      <c r="DE471" s="1">
        <v>0</v>
      </c>
      <c r="DF471" s="1">
        <v>0</v>
      </c>
      <c r="DG471" s="1">
        <v>0</v>
      </c>
      <c r="DH471" s="1">
        <v>0</v>
      </c>
      <c r="DI471" s="1">
        <v>0</v>
      </c>
      <c r="DJ471" s="1">
        <v>0</v>
      </c>
      <c r="DK471" s="1">
        <v>0</v>
      </c>
      <c r="DL471" s="1">
        <v>0</v>
      </c>
      <c r="DM471" s="1">
        <v>0</v>
      </c>
      <c r="DN471" s="1">
        <v>0</v>
      </c>
      <c r="DO471" s="244">
        <v>0</v>
      </c>
      <c r="DP471" s="244">
        <v>0</v>
      </c>
      <c r="DQ471" s="244">
        <v>0</v>
      </c>
      <c r="DR471" s="244">
        <v>0</v>
      </c>
      <c r="DS471" s="241">
        <v>0</v>
      </c>
      <c r="DT471" s="242">
        <v>0</v>
      </c>
      <c r="DU471" s="242">
        <v>0</v>
      </c>
      <c r="DV471" s="243">
        <v>0</v>
      </c>
      <c r="DW471">
        <v>8</v>
      </c>
      <c r="DX471">
        <v>16</v>
      </c>
      <c r="DY471">
        <v>145000</v>
      </c>
      <c r="DZ471">
        <v>2000</v>
      </c>
      <c r="EA471">
        <v>1</v>
      </c>
      <c r="EB471">
        <v>3</v>
      </c>
      <c r="EC471">
        <v>10000</v>
      </c>
      <c r="ED471">
        <v>0</v>
      </c>
      <c r="EE471">
        <v>1</v>
      </c>
      <c r="EF471">
        <v>2</v>
      </c>
      <c r="EG471">
        <v>20000</v>
      </c>
      <c r="EH471">
        <v>0</v>
      </c>
      <c r="EI471">
        <v>0</v>
      </c>
      <c r="EJ471">
        <v>0</v>
      </c>
      <c r="EK471">
        <v>0</v>
      </c>
      <c r="EL471">
        <v>0</v>
      </c>
      <c r="EM471">
        <v>0</v>
      </c>
      <c r="EN471">
        <v>0</v>
      </c>
      <c r="EO471">
        <v>0</v>
      </c>
      <c r="EP471">
        <v>0</v>
      </c>
      <c r="EQ471">
        <v>0</v>
      </c>
      <c r="ER471">
        <v>0</v>
      </c>
      <c r="ES471">
        <v>0</v>
      </c>
      <c r="ET471">
        <v>0</v>
      </c>
      <c r="EU471" s="244">
        <v>2</v>
      </c>
      <c r="EV471" s="244">
        <v>5</v>
      </c>
      <c r="EW471" s="244">
        <v>30000</v>
      </c>
      <c r="EX471" s="244">
        <v>0</v>
      </c>
      <c r="EY471" s="241">
        <v>0</v>
      </c>
      <c r="EZ471" s="242">
        <v>0</v>
      </c>
      <c r="FA471" s="242">
        <v>0</v>
      </c>
      <c r="FB471" s="243">
        <v>0</v>
      </c>
      <c r="FC471">
        <v>0</v>
      </c>
      <c r="FD471">
        <v>0</v>
      </c>
      <c r="FE471">
        <v>0</v>
      </c>
      <c r="FF471">
        <v>0</v>
      </c>
      <c r="FG471">
        <v>0</v>
      </c>
      <c r="FH471">
        <v>0</v>
      </c>
      <c r="FI471">
        <v>1</v>
      </c>
      <c r="FJ471">
        <v>5000</v>
      </c>
      <c r="FK471">
        <v>0</v>
      </c>
      <c r="FL471">
        <v>0</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6</v>
      </c>
      <c r="GN471">
        <v>0</v>
      </c>
      <c r="GO471">
        <v>1</v>
      </c>
      <c r="GP471">
        <v>0</v>
      </c>
      <c r="GQ471">
        <v>0</v>
      </c>
      <c r="GR471">
        <v>0</v>
      </c>
      <c r="GS471">
        <v>0</v>
      </c>
      <c r="GT471">
        <v>0</v>
      </c>
      <c r="GU471">
        <v>0</v>
      </c>
      <c r="GV471">
        <v>0</v>
      </c>
      <c r="GW471">
        <v>0</v>
      </c>
      <c r="GX471">
        <v>0</v>
      </c>
      <c r="GY471">
        <v>0</v>
      </c>
      <c r="GZ471">
        <v>0</v>
      </c>
      <c r="HA471">
        <v>0</v>
      </c>
      <c r="HB471">
        <v>0</v>
      </c>
      <c r="HC471">
        <v>0</v>
      </c>
      <c r="HD471">
        <v>0</v>
      </c>
      <c r="HE471">
        <v>0</v>
      </c>
      <c r="HF471">
        <v>0</v>
      </c>
      <c r="HG471">
        <v>0</v>
      </c>
      <c r="HH471">
        <v>0</v>
      </c>
      <c r="HI471">
        <v>0</v>
      </c>
      <c r="HJ471">
        <v>0</v>
      </c>
      <c r="HK471">
        <v>0</v>
      </c>
      <c r="HL471">
        <v>3</v>
      </c>
      <c r="HM471">
        <v>2</v>
      </c>
      <c r="HN471">
        <v>0</v>
      </c>
      <c r="HO471">
        <v>0</v>
      </c>
      <c r="HP471">
        <v>0</v>
      </c>
      <c r="HQ471" s="139">
        <v>0</v>
      </c>
      <c r="HR471" s="140">
        <v>1</v>
      </c>
      <c r="HS471" s="140">
        <v>0</v>
      </c>
      <c r="HT471" s="140">
        <v>0</v>
      </c>
      <c r="HU471" s="140">
        <v>0</v>
      </c>
      <c r="HV471" s="139">
        <v>0</v>
      </c>
      <c r="HW471" s="140">
        <v>0</v>
      </c>
      <c r="HX471" s="140">
        <v>0</v>
      </c>
      <c r="HY471" s="140">
        <v>0</v>
      </c>
      <c r="HZ471" s="140">
        <v>0</v>
      </c>
      <c r="IA471" s="139">
        <v>0</v>
      </c>
      <c r="IB471" s="140">
        <v>0</v>
      </c>
      <c r="IC471" s="140">
        <v>0</v>
      </c>
      <c r="ID471" s="140">
        <v>0</v>
      </c>
      <c r="IE471" s="140">
        <v>0</v>
      </c>
      <c r="IF471" s="139">
        <v>3</v>
      </c>
      <c r="IG471" s="140">
        <v>3</v>
      </c>
      <c r="IH471" s="140">
        <v>0</v>
      </c>
      <c r="II471" s="140">
        <v>0</v>
      </c>
      <c r="IJ471" s="140">
        <v>0</v>
      </c>
      <c r="IK471" s="140">
        <v>0</v>
      </c>
      <c r="IL471" s="140">
        <v>0</v>
      </c>
      <c r="IM471" s="140">
        <v>0</v>
      </c>
      <c r="IN471" s="139">
        <v>0</v>
      </c>
      <c r="IO471" s="140">
        <v>0</v>
      </c>
      <c r="IP471" s="140">
        <v>0</v>
      </c>
      <c r="IQ471" s="140">
        <v>0</v>
      </c>
      <c r="IR471" s="141">
        <v>0</v>
      </c>
      <c r="IS471" s="139">
        <v>0</v>
      </c>
      <c r="IT471" s="141">
        <v>2</v>
      </c>
      <c r="IU471" s="141">
        <v>5</v>
      </c>
      <c r="IV471" s="141">
        <v>1</v>
      </c>
      <c r="IW471" s="180">
        <v>6</v>
      </c>
      <c r="IX471" s="182">
        <v>0.33333333333333331</v>
      </c>
      <c r="IY471" s="182">
        <v>0</v>
      </c>
      <c r="IZ471" s="183">
        <v>0</v>
      </c>
      <c r="JA471" s="140">
        <v>0</v>
      </c>
      <c r="JB471" s="140">
        <v>0</v>
      </c>
      <c r="JC471" s="1" t="s">
        <v>427</v>
      </c>
      <c r="JD471" s="1" t="s">
        <v>427</v>
      </c>
      <c r="JE471" s="1" t="s">
        <v>427</v>
      </c>
      <c r="JF471" s="1" t="s">
        <v>427</v>
      </c>
      <c r="JG471" s="1">
        <v>0</v>
      </c>
      <c r="JH471" s="1">
        <v>0</v>
      </c>
      <c r="JI471" s="284"/>
      <c r="JM471" s="261"/>
      <c r="JN471" s="262"/>
      <c r="JO471" s="284"/>
      <c r="JP471" s="284"/>
    </row>
    <row r="472" spans="1:276" x14ac:dyDescent="0.25">
      <c r="A472" s="2">
        <f>IF(OR('Table 1'!$L$2="All Regions",'Table 1'!$L$2=" "), 1,IF('Table 1'!$L$2='DATA TEMPLATE 1617'!L472,1,0))</f>
        <v>1</v>
      </c>
      <c r="B472" s="2">
        <f>IF(OR('Table 1'!$L$3="All Disciplines",'Table 1'!$L$3=" "), 1,IF('Table 1'!$L$3='DATA TEMPLATE 1617'!M472,1,0))</f>
        <v>1</v>
      </c>
      <c r="C472" s="2">
        <f>IF(OR('Table 1'!$L$4="All Organisations",'Table 1'!$L$4=" "), 1,IF('Table 1'!$L$4='DATA TEMPLATE 1617'!N472,1,0))</f>
        <v>1</v>
      </c>
      <c r="D472" s="2">
        <f t="shared" si="17"/>
        <v>3</v>
      </c>
      <c r="E472" s="236">
        <f>IF('Table 2'!$L$2="All Diverse Led",$IZ472,IF('Table 2'!$L$2='DATA TEMPLATE 1617'!JG472,4,0))</f>
        <v>0</v>
      </c>
      <c r="F472" s="236">
        <f>IF('Table 2'!$L$2="All Diverse Led",$IZ472,IF('Table 2'!$L$2='DATA TEMPLATE 1617'!JH472,4,0))</f>
        <v>0</v>
      </c>
      <c r="G472" s="237">
        <f t="shared" si="18"/>
        <v>0</v>
      </c>
      <c r="H472" s="1" t="s">
        <v>471</v>
      </c>
      <c r="I472" s="1">
        <v>0</v>
      </c>
      <c r="J472" s="1" t="b">
        <v>0</v>
      </c>
      <c r="K472" s="284">
        <v>470</v>
      </c>
      <c r="L472" t="s">
        <v>439</v>
      </c>
      <c r="M472" t="s">
        <v>436</v>
      </c>
      <c r="N472" s="323" t="s">
        <v>458</v>
      </c>
      <c r="O472" s="76">
        <v>26446</v>
      </c>
      <c r="P472" s="76">
        <v>92798</v>
      </c>
      <c r="Q472" s="76">
        <v>63170</v>
      </c>
      <c r="R472" s="76">
        <v>0</v>
      </c>
      <c r="S472" s="76">
        <v>1750</v>
      </c>
      <c r="T472" s="76">
        <v>184164</v>
      </c>
      <c r="U472">
        <v>140449</v>
      </c>
      <c r="V472">
        <v>0</v>
      </c>
      <c r="W472">
        <v>7139</v>
      </c>
      <c r="X472">
        <v>0</v>
      </c>
      <c r="Y472">
        <v>1912</v>
      </c>
      <c r="AB472">
        <v>17491</v>
      </c>
      <c r="AC472">
        <v>0</v>
      </c>
      <c r="AD472">
        <v>166991</v>
      </c>
      <c r="AE472" s="1">
        <v>5</v>
      </c>
      <c r="AF472" s="1">
        <v>5</v>
      </c>
      <c r="AG472" s="1">
        <v>584</v>
      </c>
      <c r="AH472" s="1">
        <v>0</v>
      </c>
      <c r="AI472" s="1">
        <v>0</v>
      </c>
      <c r="AJ472" s="1">
        <v>0</v>
      </c>
      <c r="AK472" s="1">
        <v>0</v>
      </c>
      <c r="AL472" s="1">
        <v>0</v>
      </c>
      <c r="AM472" s="1">
        <v>0</v>
      </c>
      <c r="AN472" s="1">
        <v>0</v>
      </c>
      <c r="AO472" s="1">
        <v>0</v>
      </c>
      <c r="AP472" s="1">
        <v>0</v>
      </c>
      <c r="AQ472" s="1">
        <v>0</v>
      </c>
      <c r="AR472" s="1">
        <v>0</v>
      </c>
      <c r="AS472" s="1">
        <v>0</v>
      </c>
      <c r="AT472" s="1">
        <v>0</v>
      </c>
      <c r="AU472" s="1">
        <v>0</v>
      </c>
      <c r="AV472" s="1">
        <v>0</v>
      </c>
      <c r="AW472" s="1">
        <v>0</v>
      </c>
      <c r="AX472" s="1">
        <v>0</v>
      </c>
      <c r="AY472" s="1">
        <v>0</v>
      </c>
      <c r="AZ472" s="1">
        <v>0</v>
      </c>
      <c r="BA472" s="1">
        <v>0</v>
      </c>
      <c r="BB472" s="1">
        <v>0</v>
      </c>
      <c r="BC472" s="3">
        <v>0</v>
      </c>
      <c r="BD472" s="3">
        <v>0</v>
      </c>
      <c r="BE472" s="3">
        <v>0</v>
      </c>
      <c r="BF472" s="3">
        <v>0</v>
      </c>
      <c r="BG472" s="241">
        <v>0</v>
      </c>
      <c r="BH472" s="242">
        <v>0</v>
      </c>
      <c r="BI472" s="242">
        <v>0</v>
      </c>
      <c r="BJ472" s="243">
        <v>0</v>
      </c>
      <c r="BK472">
        <v>4</v>
      </c>
      <c r="BL472">
        <v>49</v>
      </c>
      <c r="BM472">
        <v>8965</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s="244">
        <v>0</v>
      </c>
      <c r="CJ472" s="244">
        <v>0</v>
      </c>
      <c r="CK472" s="244">
        <v>0</v>
      </c>
      <c r="CL472" s="244">
        <v>0</v>
      </c>
      <c r="CM472" s="241">
        <v>0</v>
      </c>
      <c r="CN472" s="242">
        <v>0</v>
      </c>
      <c r="CO472" s="242">
        <v>0</v>
      </c>
      <c r="CP472" s="243">
        <v>0</v>
      </c>
      <c r="CQ472" s="1">
        <v>1</v>
      </c>
      <c r="CR472" s="1">
        <v>1</v>
      </c>
      <c r="CS472" s="1">
        <v>100</v>
      </c>
      <c r="CT472" s="1">
        <v>0</v>
      </c>
      <c r="CU472" s="1">
        <v>0</v>
      </c>
      <c r="CV472" s="1">
        <v>0</v>
      </c>
      <c r="CW472" s="1">
        <v>0</v>
      </c>
      <c r="CX472" s="1">
        <v>0</v>
      </c>
      <c r="CY472" s="1">
        <v>0</v>
      </c>
      <c r="CZ472" s="1">
        <v>0</v>
      </c>
      <c r="DA472" s="1">
        <v>0</v>
      </c>
      <c r="DB472" s="1">
        <v>0</v>
      </c>
      <c r="DC472" s="1">
        <v>0</v>
      </c>
      <c r="DD472" s="1">
        <v>0</v>
      </c>
      <c r="DE472" s="1">
        <v>0</v>
      </c>
      <c r="DF472" s="1">
        <v>0</v>
      </c>
      <c r="DG472" s="1">
        <v>0</v>
      </c>
      <c r="DH472" s="1">
        <v>0</v>
      </c>
      <c r="DI472" s="1">
        <v>0</v>
      </c>
      <c r="DJ472" s="1">
        <v>0</v>
      </c>
      <c r="DK472" s="1">
        <v>0</v>
      </c>
      <c r="DL472" s="1">
        <v>0</v>
      </c>
      <c r="DM472" s="1">
        <v>0</v>
      </c>
      <c r="DN472" s="1">
        <v>0</v>
      </c>
      <c r="DO472" s="244">
        <v>0</v>
      </c>
      <c r="DP472" s="244">
        <v>0</v>
      </c>
      <c r="DQ472" s="244">
        <v>0</v>
      </c>
      <c r="DR472" s="244">
        <v>0</v>
      </c>
      <c r="DS472" s="241">
        <v>0</v>
      </c>
      <c r="DT472" s="242">
        <v>0</v>
      </c>
      <c r="DU472" s="242">
        <v>0</v>
      </c>
      <c r="DV472" s="243">
        <v>0</v>
      </c>
      <c r="DW472">
        <v>0</v>
      </c>
      <c r="DX472">
        <v>0</v>
      </c>
      <c r="DY472">
        <v>0</v>
      </c>
      <c r="DZ472">
        <v>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v>0</v>
      </c>
      <c r="EU472" s="244">
        <v>0</v>
      </c>
      <c r="EV472" s="244">
        <v>0</v>
      </c>
      <c r="EW472" s="244">
        <v>0</v>
      </c>
      <c r="EX472" s="244">
        <v>0</v>
      </c>
      <c r="EY472" s="241">
        <v>0</v>
      </c>
      <c r="EZ472" s="242">
        <v>0</v>
      </c>
      <c r="FA472" s="242">
        <v>0</v>
      </c>
      <c r="FB472" s="243">
        <v>0</v>
      </c>
      <c r="FC472">
        <v>0</v>
      </c>
      <c r="FD472">
        <v>0</v>
      </c>
      <c r="FE472">
        <v>0</v>
      </c>
      <c r="FF472">
        <v>0</v>
      </c>
      <c r="FG472">
        <v>0</v>
      </c>
      <c r="FH472">
        <v>0</v>
      </c>
      <c r="FI472">
        <v>0</v>
      </c>
      <c r="FJ472">
        <v>0</v>
      </c>
      <c r="FK472">
        <v>0</v>
      </c>
      <c r="FL472">
        <v>0</v>
      </c>
      <c r="FM472">
        <v>0</v>
      </c>
      <c r="FN472">
        <v>0</v>
      </c>
      <c r="FO472">
        <v>0</v>
      </c>
      <c r="FP472">
        <v>0</v>
      </c>
      <c r="FQ472">
        <v>0</v>
      </c>
      <c r="FR472">
        <v>0</v>
      </c>
      <c r="FS472">
        <v>0</v>
      </c>
      <c r="FT472">
        <v>0</v>
      </c>
      <c r="FU472">
        <v>0</v>
      </c>
      <c r="FV472">
        <v>0</v>
      </c>
      <c r="FW472">
        <v>0</v>
      </c>
      <c r="FX472">
        <v>0</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18</v>
      </c>
      <c r="GZ472">
        <v>0</v>
      </c>
      <c r="HA472">
        <v>0</v>
      </c>
      <c r="HB472">
        <v>0</v>
      </c>
      <c r="HC472">
        <v>0</v>
      </c>
      <c r="HD472">
        <v>0</v>
      </c>
      <c r="HE472">
        <v>0</v>
      </c>
      <c r="HF472">
        <v>0</v>
      </c>
      <c r="HG472">
        <v>0</v>
      </c>
      <c r="HH472">
        <v>0</v>
      </c>
      <c r="HI472">
        <v>0</v>
      </c>
      <c r="HJ472">
        <v>0</v>
      </c>
      <c r="HK472">
        <v>0</v>
      </c>
      <c r="HL472">
        <v>5</v>
      </c>
      <c r="HM472">
        <v>3</v>
      </c>
      <c r="HN472">
        <v>0</v>
      </c>
      <c r="HO472">
        <v>0</v>
      </c>
      <c r="HP472">
        <v>0</v>
      </c>
      <c r="HQ472" s="139">
        <v>2</v>
      </c>
      <c r="HR472" s="140">
        <v>1</v>
      </c>
      <c r="HS472" s="140">
        <v>0</v>
      </c>
      <c r="HT472" s="140">
        <v>0</v>
      </c>
      <c r="HU472" s="140">
        <v>0</v>
      </c>
      <c r="HV472" s="139">
        <v>0</v>
      </c>
      <c r="HW472" s="140">
        <v>0</v>
      </c>
      <c r="HX472" s="140">
        <v>0</v>
      </c>
      <c r="HY472" s="140">
        <v>0</v>
      </c>
      <c r="HZ472" s="140">
        <v>0</v>
      </c>
      <c r="IA472" s="139">
        <v>0</v>
      </c>
      <c r="IB472" s="140">
        <v>0</v>
      </c>
      <c r="IC472" s="140">
        <v>0</v>
      </c>
      <c r="ID472" s="140">
        <v>0</v>
      </c>
      <c r="IE472" s="140">
        <v>0</v>
      </c>
      <c r="IF472" s="139">
        <v>7</v>
      </c>
      <c r="IG472" s="140">
        <v>4</v>
      </c>
      <c r="IH472" s="140">
        <v>0</v>
      </c>
      <c r="II472" s="140">
        <v>0</v>
      </c>
      <c r="IJ472" s="140">
        <v>0</v>
      </c>
      <c r="IK472" s="140">
        <v>0</v>
      </c>
      <c r="IL472" s="140">
        <v>0</v>
      </c>
      <c r="IM472" s="140">
        <v>0</v>
      </c>
      <c r="IN472" s="139">
        <v>0</v>
      </c>
      <c r="IO472" s="140">
        <v>0</v>
      </c>
      <c r="IP472" s="140">
        <v>0</v>
      </c>
      <c r="IQ472" s="140">
        <v>0</v>
      </c>
      <c r="IR472" s="141">
        <v>0</v>
      </c>
      <c r="IS472" s="139">
        <v>1</v>
      </c>
      <c r="IT472" s="141">
        <v>0</v>
      </c>
      <c r="IU472" s="141">
        <v>8</v>
      </c>
      <c r="IV472" s="141">
        <v>3</v>
      </c>
      <c r="IW472" s="180">
        <v>11</v>
      </c>
      <c r="IX472" s="182">
        <v>0</v>
      </c>
      <c r="IY472" s="182">
        <v>9.0909090909090912E-2</v>
      </c>
      <c r="IZ472" s="183">
        <v>0</v>
      </c>
      <c r="JA472" s="140">
        <v>0</v>
      </c>
      <c r="JB472" s="140">
        <v>0</v>
      </c>
      <c r="JC472" s="1" t="s">
        <v>427</v>
      </c>
      <c r="JD472" s="1" t="s">
        <v>427</v>
      </c>
      <c r="JE472" s="1" t="s">
        <v>427</v>
      </c>
      <c r="JF472" s="1" t="s">
        <v>427</v>
      </c>
      <c r="JG472" s="1">
        <v>0</v>
      </c>
      <c r="JH472" s="1">
        <v>0</v>
      </c>
      <c r="JI472" s="284"/>
      <c r="JM472" s="261"/>
      <c r="JN472" s="262"/>
      <c r="JO472" s="284"/>
      <c r="JP472" s="284"/>
    </row>
    <row r="473" spans="1:276" x14ac:dyDescent="0.25">
      <c r="A473" s="2">
        <f>IF(OR('Table 1'!$L$2="All Regions",'Table 1'!$L$2=" "), 1,IF('Table 1'!$L$2='DATA TEMPLATE 1617'!L473,1,0))</f>
        <v>1</v>
      </c>
      <c r="B473" s="2">
        <f>IF(OR('Table 1'!$L$3="All Disciplines",'Table 1'!$L$3=" "), 1,IF('Table 1'!$L$3='DATA TEMPLATE 1617'!M473,1,0))</f>
        <v>1</v>
      </c>
      <c r="C473" s="2">
        <f>IF(OR('Table 1'!$L$4="All Organisations",'Table 1'!$L$4=" "), 1,IF('Table 1'!$L$4='DATA TEMPLATE 1617'!N473,1,0))</f>
        <v>1</v>
      </c>
      <c r="D473" s="2">
        <f t="shared" si="17"/>
        <v>3</v>
      </c>
      <c r="E473" s="236">
        <f>IF('Table 2'!$L$2="All Diverse Led",$IZ473,IF('Table 2'!$L$2='DATA TEMPLATE 1617'!JG473,4,0))</f>
        <v>0</v>
      </c>
      <c r="F473" s="236">
        <f>IF('Table 2'!$L$2="All Diverse Led",$IZ473,IF('Table 2'!$L$2='DATA TEMPLATE 1617'!JH473,4,0))</f>
        <v>0</v>
      </c>
      <c r="G473" s="237">
        <f t="shared" si="18"/>
        <v>0</v>
      </c>
      <c r="H473" s="1" t="s">
        <v>471</v>
      </c>
      <c r="I473" s="1">
        <v>0</v>
      </c>
      <c r="J473" s="1" t="b">
        <v>0</v>
      </c>
      <c r="K473" s="284">
        <v>471</v>
      </c>
      <c r="L473" t="s">
        <v>439</v>
      </c>
      <c r="M473" t="s">
        <v>438</v>
      </c>
      <c r="N473" s="323" t="s">
        <v>460</v>
      </c>
      <c r="O473" s="76">
        <v>21007464</v>
      </c>
      <c r="P473" s="76">
        <v>493100</v>
      </c>
      <c r="Q473" s="76">
        <v>1505985</v>
      </c>
      <c r="R473" s="76">
        <v>17122300</v>
      </c>
      <c r="S473" s="76">
        <v>150000</v>
      </c>
      <c r="T473" s="76">
        <v>40278849</v>
      </c>
      <c r="U473">
        <v>20622767</v>
      </c>
      <c r="V473">
        <v>2603936</v>
      </c>
      <c r="W473">
        <v>1361756</v>
      </c>
      <c r="X473">
        <v>5590344</v>
      </c>
      <c r="Y473">
        <v>425697</v>
      </c>
      <c r="AB473">
        <v>8973079</v>
      </c>
      <c r="AC473">
        <v>57138</v>
      </c>
      <c r="AD473">
        <v>39634717</v>
      </c>
      <c r="AE473" s="1">
        <v>0</v>
      </c>
      <c r="AF473" s="1">
        <v>0</v>
      </c>
      <c r="AG473" s="1">
        <v>0</v>
      </c>
      <c r="AH473" s="1">
        <v>0</v>
      </c>
      <c r="AI473" s="1">
        <v>0</v>
      </c>
      <c r="AJ473" s="1">
        <v>0</v>
      </c>
      <c r="AK473" s="1">
        <v>0</v>
      </c>
      <c r="AL473" s="1">
        <v>0</v>
      </c>
      <c r="AM473" s="1">
        <v>0</v>
      </c>
      <c r="AN473" s="1">
        <v>0</v>
      </c>
      <c r="AO473" s="1">
        <v>0</v>
      </c>
      <c r="AP473" s="1">
        <v>0</v>
      </c>
      <c r="AQ473" s="1">
        <v>0</v>
      </c>
      <c r="AR473" s="1">
        <v>0</v>
      </c>
      <c r="AS473" s="1">
        <v>0</v>
      </c>
      <c r="AT473" s="1">
        <v>0</v>
      </c>
      <c r="AU473" s="1">
        <v>0</v>
      </c>
      <c r="AV473" s="1">
        <v>0</v>
      </c>
      <c r="AW473" s="1">
        <v>0</v>
      </c>
      <c r="AX473" s="1">
        <v>0</v>
      </c>
      <c r="AY473" s="1">
        <v>0</v>
      </c>
      <c r="AZ473" s="1">
        <v>0</v>
      </c>
      <c r="BA473" s="1">
        <v>0</v>
      </c>
      <c r="BB473" s="1">
        <v>0</v>
      </c>
      <c r="BC473" s="3">
        <v>0</v>
      </c>
      <c r="BD473" s="3">
        <v>0</v>
      </c>
      <c r="BE473" s="3">
        <v>0</v>
      </c>
      <c r="BF473" s="3">
        <v>0</v>
      </c>
      <c r="BG473" s="241">
        <v>0</v>
      </c>
      <c r="BH473" s="242">
        <v>0</v>
      </c>
      <c r="BI473" s="242">
        <v>0</v>
      </c>
      <c r="BJ473" s="243">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s="244">
        <v>0</v>
      </c>
      <c r="CJ473" s="244">
        <v>0</v>
      </c>
      <c r="CK473" s="244">
        <v>0</v>
      </c>
      <c r="CL473" s="244">
        <v>0</v>
      </c>
      <c r="CM473" s="241">
        <v>0</v>
      </c>
      <c r="CN473" s="242">
        <v>0</v>
      </c>
      <c r="CO473" s="242">
        <v>0</v>
      </c>
      <c r="CP473" s="243">
        <v>0</v>
      </c>
      <c r="CQ473" s="1">
        <v>0</v>
      </c>
      <c r="CR473" s="1">
        <v>0</v>
      </c>
      <c r="CS473" s="1">
        <v>0</v>
      </c>
      <c r="CT473" s="1">
        <v>0</v>
      </c>
      <c r="CU473" s="1">
        <v>0</v>
      </c>
      <c r="CV473" s="1">
        <v>0</v>
      </c>
      <c r="CW473" s="1">
        <v>0</v>
      </c>
      <c r="CX473" s="1">
        <v>0</v>
      </c>
      <c r="CY473" s="1">
        <v>0</v>
      </c>
      <c r="CZ473" s="1">
        <v>0</v>
      </c>
      <c r="DA473" s="1">
        <v>0</v>
      </c>
      <c r="DB473" s="1">
        <v>0</v>
      </c>
      <c r="DC473" s="1">
        <v>0</v>
      </c>
      <c r="DD473" s="1">
        <v>0</v>
      </c>
      <c r="DE473" s="1">
        <v>0</v>
      </c>
      <c r="DF473" s="1">
        <v>0</v>
      </c>
      <c r="DG473" s="1">
        <v>0</v>
      </c>
      <c r="DH473" s="1">
        <v>0</v>
      </c>
      <c r="DI473" s="1">
        <v>0</v>
      </c>
      <c r="DJ473" s="1">
        <v>0</v>
      </c>
      <c r="DK473" s="1">
        <v>0</v>
      </c>
      <c r="DL473" s="1">
        <v>0</v>
      </c>
      <c r="DM473" s="1">
        <v>0</v>
      </c>
      <c r="DN473" s="1">
        <v>0</v>
      </c>
      <c r="DO473" s="244">
        <v>0</v>
      </c>
      <c r="DP473" s="244">
        <v>0</v>
      </c>
      <c r="DQ473" s="244">
        <v>0</v>
      </c>
      <c r="DR473" s="244">
        <v>0</v>
      </c>
      <c r="DS473" s="241">
        <v>0</v>
      </c>
      <c r="DT473" s="242">
        <v>0</v>
      </c>
      <c r="DU473" s="242">
        <v>0</v>
      </c>
      <c r="DV473" s="24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v>0</v>
      </c>
      <c r="EU473" s="244">
        <v>0</v>
      </c>
      <c r="EV473" s="244">
        <v>0</v>
      </c>
      <c r="EW473" s="244">
        <v>0</v>
      </c>
      <c r="EX473" s="244">
        <v>0</v>
      </c>
      <c r="EY473" s="241">
        <v>0</v>
      </c>
      <c r="EZ473" s="242">
        <v>0</v>
      </c>
      <c r="FA473" s="242">
        <v>0</v>
      </c>
      <c r="FB473" s="243">
        <v>0</v>
      </c>
      <c r="FC473">
        <v>0</v>
      </c>
      <c r="FD473">
        <v>0</v>
      </c>
      <c r="FE473">
        <v>0</v>
      </c>
      <c r="FF473">
        <v>0</v>
      </c>
      <c r="FG473">
        <v>0</v>
      </c>
      <c r="FH473">
        <v>0</v>
      </c>
      <c r="FI473">
        <v>0</v>
      </c>
      <c r="FJ473">
        <v>0</v>
      </c>
      <c r="FK473">
        <v>0</v>
      </c>
      <c r="FL473">
        <v>0</v>
      </c>
      <c r="FM473">
        <v>0</v>
      </c>
      <c r="FN473">
        <v>0</v>
      </c>
      <c r="FO473">
        <v>0</v>
      </c>
      <c r="FP473">
        <v>0</v>
      </c>
      <c r="FQ473">
        <v>0</v>
      </c>
      <c r="FR473">
        <v>0</v>
      </c>
      <c r="FS473">
        <v>0</v>
      </c>
      <c r="FT473">
        <v>0</v>
      </c>
      <c r="FU473">
        <v>0</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v>0</v>
      </c>
      <c r="HD473">
        <v>0</v>
      </c>
      <c r="HE473">
        <v>0</v>
      </c>
      <c r="HF473">
        <v>0</v>
      </c>
      <c r="HG473">
        <v>0</v>
      </c>
      <c r="HH473">
        <v>0</v>
      </c>
      <c r="HI473">
        <v>0</v>
      </c>
      <c r="HJ473">
        <v>0</v>
      </c>
      <c r="HK473">
        <v>0</v>
      </c>
      <c r="HL473">
        <v>0</v>
      </c>
      <c r="HM473">
        <v>0</v>
      </c>
      <c r="HN473">
        <v>0</v>
      </c>
      <c r="HO473">
        <v>0</v>
      </c>
      <c r="HP473">
        <v>0</v>
      </c>
      <c r="HQ473" s="139">
        <v>19</v>
      </c>
      <c r="HR473" s="140">
        <v>34</v>
      </c>
      <c r="HS473" s="140">
        <v>0</v>
      </c>
      <c r="HT473" s="140">
        <v>0</v>
      </c>
      <c r="HU473" s="140">
        <v>0</v>
      </c>
      <c r="HV473" s="139">
        <v>0</v>
      </c>
      <c r="HW473" s="140">
        <v>0</v>
      </c>
      <c r="HX473" s="140">
        <v>0</v>
      </c>
      <c r="HY473" s="140">
        <v>0</v>
      </c>
      <c r="HZ473" s="140">
        <v>0</v>
      </c>
      <c r="IA473" s="139">
        <v>0</v>
      </c>
      <c r="IB473" s="140">
        <v>0</v>
      </c>
      <c r="IC473" s="140">
        <v>0</v>
      </c>
      <c r="ID473" s="140">
        <v>0</v>
      </c>
      <c r="IE473" s="140">
        <v>0</v>
      </c>
      <c r="IF473" s="139">
        <v>19</v>
      </c>
      <c r="IG473" s="140">
        <v>34</v>
      </c>
      <c r="IH473" s="140">
        <v>0</v>
      </c>
      <c r="II473" s="140">
        <v>0</v>
      </c>
      <c r="IJ473" s="140">
        <v>0</v>
      </c>
      <c r="IK473" s="140">
        <v>10</v>
      </c>
      <c r="IL473" s="140">
        <v>0</v>
      </c>
      <c r="IM473" s="140">
        <v>0</v>
      </c>
      <c r="IN473" s="139">
        <v>10</v>
      </c>
      <c r="IO473" s="140">
        <v>4</v>
      </c>
      <c r="IP473" s="140">
        <v>0</v>
      </c>
      <c r="IQ473" s="140">
        <v>0</v>
      </c>
      <c r="IR473" s="141">
        <v>4</v>
      </c>
      <c r="IS473" s="139">
        <v>0</v>
      </c>
      <c r="IT473" s="141">
        <v>0</v>
      </c>
      <c r="IU473" s="141">
        <v>0</v>
      </c>
      <c r="IV473" s="141">
        <v>53</v>
      </c>
      <c r="IW473" s="180">
        <v>53</v>
      </c>
      <c r="IX473" s="182">
        <v>0.18867924528301888</v>
      </c>
      <c r="IY473" s="182">
        <v>7.5471698113207544E-2</v>
      </c>
      <c r="IZ473" s="183">
        <v>0</v>
      </c>
      <c r="JA473" s="140">
        <v>0</v>
      </c>
      <c r="JB473" s="140">
        <v>0</v>
      </c>
      <c r="JC473" s="1">
        <v>0</v>
      </c>
      <c r="JD473" s="1">
        <v>0</v>
      </c>
      <c r="JE473" s="1">
        <v>0</v>
      </c>
      <c r="JF473" s="1">
        <v>0</v>
      </c>
      <c r="JG473" s="1">
        <v>0</v>
      </c>
      <c r="JH473" s="1">
        <v>0</v>
      </c>
      <c r="JI473" s="284"/>
      <c r="JM473" s="261"/>
      <c r="JN473" s="262"/>
      <c r="JO473" s="284"/>
      <c r="JP473" s="284"/>
    </row>
    <row r="474" spans="1:276" x14ac:dyDescent="0.25">
      <c r="A474" s="2">
        <f>IF(OR('Table 1'!$L$2="All Regions",'Table 1'!$L$2=" "), 1,IF('Table 1'!$L$2='DATA TEMPLATE 1617'!L474,1,0))</f>
        <v>1</v>
      </c>
      <c r="B474" s="2">
        <f>IF(OR('Table 1'!$L$3="All Disciplines",'Table 1'!$L$3=" "), 1,IF('Table 1'!$L$3='DATA TEMPLATE 1617'!M474,1,0))</f>
        <v>1</v>
      </c>
      <c r="C474" s="2">
        <f>IF(OR('Table 1'!$L$4="All Organisations",'Table 1'!$L$4=" "), 1,IF('Table 1'!$L$4='DATA TEMPLATE 1617'!N474,1,0))</f>
        <v>1</v>
      </c>
      <c r="D474" s="2">
        <f t="shared" si="17"/>
        <v>3</v>
      </c>
      <c r="E474" s="236">
        <f>IF('Table 2'!$L$2="All Diverse Led",$IZ474,IF('Table 2'!$L$2='DATA TEMPLATE 1617'!JG474,4,0))</f>
        <v>0</v>
      </c>
      <c r="F474" s="236">
        <f>IF('Table 2'!$L$2="All Diverse Led",$IZ474,IF('Table 2'!$L$2='DATA TEMPLATE 1617'!JH474,4,0))</f>
        <v>0</v>
      </c>
      <c r="G474" s="237">
        <f t="shared" si="18"/>
        <v>0</v>
      </c>
      <c r="H474" s="1" t="s">
        <v>471</v>
      </c>
      <c r="I474" s="1">
        <v>0</v>
      </c>
      <c r="J474" s="1" t="b">
        <v>0</v>
      </c>
      <c r="K474" s="284">
        <v>472</v>
      </c>
      <c r="L474" t="s">
        <v>439</v>
      </c>
      <c r="M474" t="s">
        <v>437</v>
      </c>
      <c r="N474" s="323" t="s">
        <v>459</v>
      </c>
      <c r="O474" s="76">
        <v>72054</v>
      </c>
      <c r="P474" s="76">
        <v>255000</v>
      </c>
      <c r="Q474" s="76">
        <v>166093</v>
      </c>
      <c r="R474" s="76">
        <v>0</v>
      </c>
      <c r="S474" s="76">
        <v>0</v>
      </c>
      <c r="T474" s="76">
        <v>493147</v>
      </c>
      <c r="U474">
        <v>383343</v>
      </c>
      <c r="V474">
        <v>29156</v>
      </c>
      <c r="W474">
        <v>0</v>
      </c>
      <c r="X474">
        <v>17950</v>
      </c>
      <c r="Y474">
        <v>1535</v>
      </c>
      <c r="AB474">
        <v>87111</v>
      </c>
      <c r="AC474">
        <v>0</v>
      </c>
      <c r="AD474">
        <v>519095</v>
      </c>
      <c r="AE474" s="1">
        <v>34</v>
      </c>
      <c r="AF474" s="1">
        <v>19</v>
      </c>
      <c r="AG474" s="1">
        <v>2191</v>
      </c>
      <c r="AH474" s="1">
        <v>0</v>
      </c>
      <c r="AI474" s="1">
        <v>0</v>
      </c>
      <c r="AJ474" s="1">
        <v>0</v>
      </c>
      <c r="AK474" s="1">
        <v>0</v>
      </c>
      <c r="AL474" s="1">
        <v>0</v>
      </c>
      <c r="AM474" s="1">
        <v>24</v>
      </c>
      <c r="AN474" s="1">
        <v>12</v>
      </c>
      <c r="AO474" s="1">
        <v>2260</v>
      </c>
      <c r="AP474" s="1">
        <v>0</v>
      </c>
      <c r="AQ474" s="1">
        <v>2</v>
      </c>
      <c r="AR474" s="1">
        <v>1</v>
      </c>
      <c r="AS474" s="1">
        <v>106</v>
      </c>
      <c r="AT474" s="1">
        <v>0</v>
      </c>
      <c r="AU474" s="1">
        <v>0</v>
      </c>
      <c r="AV474" s="1">
        <v>0</v>
      </c>
      <c r="AW474" s="1">
        <v>0</v>
      </c>
      <c r="AX474" s="1">
        <v>0</v>
      </c>
      <c r="AY474" s="1">
        <v>24</v>
      </c>
      <c r="AZ474" s="1">
        <v>12</v>
      </c>
      <c r="BA474" s="1">
        <v>2260</v>
      </c>
      <c r="BB474" s="1">
        <v>0</v>
      </c>
      <c r="BC474" s="3">
        <v>24</v>
      </c>
      <c r="BD474" s="3">
        <v>12</v>
      </c>
      <c r="BE474" s="3">
        <v>2260</v>
      </c>
      <c r="BF474" s="3">
        <v>0</v>
      </c>
      <c r="BG474" s="241">
        <v>26</v>
      </c>
      <c r="BH474" s="242">
        <v>13</v>
      </c>
      <c r="BI474" s="242">
        <v>2366</v>
      </c>
      <c r="BJ474" s="243">
        <v>0</v>
      </c>
      <c r="BK474">
        <v>3</v>
      </c>
      <c r="BL474">
        <v>9</v>
      </c>
      <c r="BM474">
        <v>0</v>
      </c>
      <c r="BN474">
        <v>280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s="244">
        <v>0</v>
      </c>
      <c r="CJ474" s="244">
        <v>0</v>
      </c>
      <c r="CK474" s="244">
        <v>0</v>
      </c>
      <c r="CL474" s="244">
        <v>0</v>
      </c>
      <c r="CM474" s="241">
        <v>0</v>
      </c>
      <c r="CN474" s="242">
        <v>0</v>
      </c>
      <c r="CO474" s="242">
        <v>0</v>
      </c>
      <c r="CP474" s="243">
        <v>0</v>
      </c>
      <c r="CQ474" s="1">
        <v>0</v>
      </c>
      <c r="CR474" s="1">
        <v>0</v>
      </c>
      <c r="CS474" s="1">
        <v>0</v>
      </c>
      <c r="CT474" s="1">
        <v>0</v>
      </c>
      <c r="CU474" s="1">
        <v>0</v>
      </c>
      <c r="CV474" s="1">
        <v>0</v>
      </c>
      <c r="CW474" s="1">
        <v>0</v>
      </c>
      <c r="CX474" s="1">
        <v>0</v>
      </c>
      <c r="CY474" s="1">
        <v>0</v>
      </c>
      <c r="CZ474" s="1">
        <v>0</v>
      </c>
      <c r="DA474" s="1">
        <v>0</v>
      </c>
      <c r="DB474" s="1">
        <v>0</v>
      </c>
      <c r="DC474" s="1">
        <v>0</v>
      </c>
      <c r="DD474" s="1">
        <v>0</v>
      </c>
      <c r="DE474" s="1">
        <v>0</v>
      </c>
      <c r="DF474" s="1">
        <v>0</v>
      </c>
      <c r="DG474" s="1">
        <v>0</v>
      </c>
      <c r="DH474" s="1">
        <v>0</v>
      </c>
      <c r="DI474" s="1">
        <v>0</v>
      </c>
      <c r="DJ474" s="1">
        <v>0</v>
      </c>
      <c r="DK474" s="1">
        <v>0</v>
      </c>
      <c r="DL474" s="1">
        <v>0</v>
      </c>
      <c r="DM474" s="1">
        <v>0</v>
      </c>
      <c r="DN474" s="1">
        <v>0</v>
      </c>
      <c r="DO474" s="244">
        <v>0</v>
      </c>
      <c r="DP474" s="244">
        <v>0</v>
      </c>
      <c r="DQ474" s="244">
        <v>0</v>
      </c>
      <c r="DR474" s="244">
        <v>0</v>
      </c>
      <c r="DS474" s="241">
        <v>0</v>
      </c>
      <c r="DT474" s="242">
        <v>0</v>
      </c>
      <c r="DU474" s="242">
        <v>0</v>
      </c>
      <c r="DV474" s="243">
        <v>0</v>
      </c>
      <c r="DW474">
        <v>0</v>
      </c>
      <c r="DX474">
        <v>0</v>
      </c>
      <c r="DY474">
        <v>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v>0</v>
      </c>
      <c r="EU474" s="244">
        <v>0</v>
      </c>
      <c r="EV474" s="244">
        <v>0</v>
      </c>
      <c r="EW474" s="244">
        <v>0</v>
      </c>
      <c r="EX474" s="244">
        <v>0</v>
      </c>
      <c r="EY474" s="241">
        <v>0</v>
      </c>
      <c r="EZ474" s="242">
        <v>0</v>
      </c>
      <c r="FA474" s="242">
        <v>0</v>
      </c>
      <c r="FB474" s="243">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4</v>
      </c>
      <c r="GD474">
        <v>0</v>
      </c>
      <c r="GE474">
        <v>14</v>
      </c>
      <c r="GF474">
        <v>0</v>
      </c>
      <c r="GG474">
        <v>5</v>
      </c>
      <c r="GH474">
        <v>0</v>
      </c>
      <c r="GI474">
        <v>1</v>
      </c>
      <c r="GJ474">
        <v>536</v>
      </c>
      <c r="GK474">
        <v>1</v>
      </c>
      <c r="GL474">
        <v>108</v>
      </c>
      <c r="GM474">
        <v>1</v>
      </c>
      <c r="GN474">
        <v>10000</v>
      </c>
      <c r="GO474">
        <v>5</v>
      </c>
      <c r="GP474">
        <v>10000</v>
      </c>
      <c r="GQ474">
        <v>0</v>
      </c>
      <c r="GR474">
        <v>0</v>
      </c>
      <c r="GS474">
        <v>0</v>
      </c>
      <c r="GT474">
        <v>0</v>
      </c>
      <c r="GU474">
        <v>23</v>
      </c>
      <c r="GV474">
        <v>5</v>
      </c>
      <c r="GW474">
        <v>6</v>
      </c>
      <c r="GX474">
        <v>339</v>
      </c>
      <c r="GY474">
        <v>3</v>
      </c>
      <c r="GZ474">
        <v>739</v>
      </c>
      <c r="HA474">
        <v>1</v>
      </c>
      <c r="HB474">
        <v>117</v>
      </c>
      <c r="HC474">
        <v>0</v>
      </c>
      <c r="HD474">
        <v>0</v>
      </c>
      <c r="HE474">
        <v>0</v>
      </c>
      <c r="HF474">
        <v>0</v>
      </c>
      <c r="HG474">
        <v>0</v>
      </c>
      <c r="HH474">
        <v>0</v>
      </c>
      <c r="HI474">
        <v>0</v>
      </c>
      <c r="HJ474">
        <v>0</v>
      </c>
      <c r="HK474">
        <v>0</v>
      </c>
      <c r="HL474">
        <v>6</v>
      </c>
      <c r="HM474">
        <v>3</v>
      </c>
      <c r="HN474">
        <v>0</v>
      </c>
      <c r="HO474">
        <v>0</v>
      </c>
      <c r="HP474">
        <v>0</v>
      </c>
      <c r="HQ474" s="139">
        <v>2</v>
      </c>
      <c r="HR474" s="140">
        <v>0</v>
      </c>
      <c r="HS474" s="140">
        <v>0</v>
      </c>
      <c r="HT474" s="140">
        <v>0</v>
      </c>
      <c r="HU474" s="140">
        <v>0</v>
      </c>
      <c r="HV474" s="139">
        <v>0</v>
      </c>
      <c r="HW474" s="140">
        <v>0</v>
      </c>
      <c r="HX474" s="140">
        <v>0</v>
      </c>
      <c r="HY474" s="140">
        <v>0</v>
      </c>
      <c r="HZ474" s="140">
        <v>0</v>
      </c>
      <c r="IA474" s="139">
        <v>0</v>
      </c>
      <c r="IB474" s="140">
        <v>0</v>
      </c>
      <c r="IC474" s="140">
        <v>0</v>
      </c>
      <c r="ID474" s="140">
        <v>0</v>
      </c>
      <c r="IE474" s="140">
        <v>0</v>
      </c>
      <c r="IF474" s="139">
        <v>8</v>
      </c>
      <c r="IG474" s="140">
        <v>3</v>
      </c>
      <c r="IH474" s="140">
        <v>0</v>
      </c>
      <c r="II474" s="140">
        <v>0</v>
      </c>
      <c r="IJ474" s="140">
        <v>0</v>
      </c>
      <c r="IK474" s="140">
        <v>0</v>
      </c>
      <c r="IL474" s="140">
        <v>0</v>
      </c>
      <c r="IM474" s="140">
        <v>0</v>
      </c>
      <c r="IN474" s="139">
        <v>0</v>
      </c>
      <c r="IO474" s="140">
        <v>0</v>
      </c>
      <c r="IP474" s="140">
        <v>0</v>
      </c>
      <c r="IQ474" s="140">
        <v>0</v>
      </c>
      <c r="IR474" s="141">
        <v>0</v>
      </c>
      <c r="IS474" s="139">
        <v>0</v>
      </c>
      <c r="IT474" s="141">
        <v>2</v>
      </c>
      <c r="IU474" s="141">
        <v>9</v>
      </c>
      <c r="IV474" s="141">
        <v>2</v>
      </c>
      <c r="IW474" s="180">
        <v>11</v>
      </c>
      <c r="IX474" s="182">
        <v>0.18181818181818182</v>
      </c>
      <c r="IY474" s="182">
        <v>0</v>
      </c>
      <c r="IZ474" s="183">
        <v>0</v>
      </c>
      <c r="JA474" s="140">
        <v>0</v>
      </c>
      <c r="JB474" s="140">
        <v>0</v>
      </c>
      <c r="JC474" s="1" t="s">
        <v>427</v>
      </c>
      <c r="JD474" s="1" t="s">
        <v>427</v>
      </c>
      <c r="JE474" s="1" t="s">
        <v>427</v>
      </c>
      <c r="JF474" s="1" t="s">
        <v>427</v>
      </c>
      <c r="JG474" s="1">
        <v>0</v>
      </c>
      <c r="JH474" s="1">
        <v>0</v>
      </c>
      <c r="JI474" s="284"/>
      <c r="JM474" s="261"/>
      <c r="JN474" s="262"/>
      <c r="JO474" s="284"/>
      <c r="JP474" s="284"/>
    </row>
    <row r="475" spans="1:276" x14ac:dyDescent="0.25">
      <c r="A475" s="2">
        <f>IF(OR('Table 1'!$L$2="All Regions",'Table 1'!$L$2=" "), 1,IF('Table 1'!$L$2='DATA TEMPLATE 1617'!L475,1,0))</f>
        <v>1</v>
      </c>
      <c r="B475" s="2">
        <f>IF(OR('Table 1'!$L$3="All Disciplines",'Table 1'!$L$3=" "), 1,IF('Table 1'!$L$3='DATA TEMPLATE 1617'!M475,1,0))</f>
        <v>1</v>
      </c>
      <c r="C475" s="2">
        <f>IF(OR('Table 1'!$L$4="All Organisations",'Table 1'!$L$4=" "), 1,IF('Table 1'!$L$4='DATA TEMPLATE 1617'!N475,1,0))</f>
        <v>1</v>
      </c>
      <c r="D475" s="2">
        <f t="shared" si="17"/>
        <v>3</v>
      </c>
      <c r="E475" s="236">
        <f>IF('Table 2'!$L$2="All Diverse Led",$IZ475,IF('Table 2'!$L$2='DATA TEMPLATE 1617'!JG475,4,0))</f>
        <v>2</v>
      </c>
      <c r="F475" s="236">
        <f>IF('Table 2'!$L$2="All Diverse Led",$IZ475,IF('Table 2'!$L$2='DATA TEMPLATE 1617'!JH475,4,0))</f>
        <v>2</v>
      </c>
      <c r="G475" s="237">
        <f t="shared" si="18"/>
        <v>4</v>
      </c>
      <c r="H475" s="1" t="s">
        <v>471</v>
      </c>
      <c r="I475" s="1">
        <v>0</v>
      </c>
      <c r="J475" s="1" t="b">
        <v>0</v>
      </c>
      <c r="K475" s="284">
        <v>473</v>
      </c>
      <c r="L475" t="s">
        <v>439</v>
      </c>
      <c r="M475" t="s">
        <v>440</v>
      </c>
      <c r="N475" s="323" t="s">
        <v>458</v>
      </c>
      <c r="O475" s="76">
        <v>176240</v>
      </c>
      <c r="P475" s="76">
        <v>173990</v>
      </c>
      <c r="Q475" s="76">
        <v>49200</v>
      </c>
      <c r="R475" s="76">
        <v>0</v>
      </c>
      <c r="S475" s="76">
        <v>0</v>
      </c>
      <c r="T475" s="76">
        <v>399430</v>
      </c>
      <c r="U475">
        <v>396270</v>
      </c>
      <c r="V475">
        <v>3592</v>
      </c>
      <c r="W475">
        <v>15035</v>
      </c>
      <c r="X475">
        <v>4100</v>
      </c>
      <c r="Y475">
        <v>9776</v>
      </c>
      <c r="AB475">
        <v>28956</v>
      </c>
      <c r="AC475">
        <v>0</v>
      </c>
      <c r="AD475">
        <v>457729</v>
      </c>
      <c r="AE475" s="1">
        <v>97</v>
      </c>
      <c r="AF475" s="1">
        <v>27</v>
      </c>
      <c r="AG475" s="1">
        <v>0</v>
      </c>
      <c r="AH475" s="1">
        <v>164170</v>
      </c>
      <c r="AI475" s="1">
        <v>1</v>
      </c>
      <c r="AJ475" s="1">
        <v>3</v>
      </c>
      <c r="AK475" s="1">
        <v>0</v>
      </c>
      <c r="AL475" s="1">
        <v>13000</v>
      </c>
      <c r="AM475" s="1">
        <v>0</v>
      </c>
      <c r="AN475" s="1">
        <v>0</v>
      </c>
      <c r="AO475" s="1">
        <v>0</v>
      </c>
      <c r="AP475" s="1">
        <v>0</v>
      </c>
      <c r="AQ475" s="1">
        <v>0</v>
      </c>
      <c r="AR475" s="1">
        <v>0</v>
      </c>
      <c r="AS475" s="1">
        <v>0</v>
      </c>
      <c r="AT475" s="1">
        <v>0</v>
      </c>
      <c r="AU475" s="1">
        <v>0</v>
      </c>
      <c r="AV475" s="1">
        <v>0</v>
      </c>
      <c r="AW475" s="1">
        <v>0</v>
      </c>
      <c r="AX475" s="1">
        <v>0</v>
      </c>
      <c r="AY475" s="1">
        <v>0</v>
      </c>
      <c r="AZ475" s="1">
        <v>0</v>
      </c>
      <c r="BA475" s="1">
        <v>0</v>
      </c>
      <c r="BB475" s="1">
        <v>0</v>
      </c>
      <c r="BC475" s="3">
        <v>1</v>
      </c>
      <c r="BD475" s="3">
        <v>3</v>
      </c>
      <c r="BE475" s="3">
        <v>0</v>
      </c>
      <c r="BF475" s="3">
        <v>13000</v>
      </c>
      <c r="BG475" s="241">
        <v>0</v>
      </c>
      <c r="BH475" s="242">
        <v>0</v>
      </c>
      <c r="BI475" s="242">
        <v>0</v>
      </c>
      <c r="BJ475" s="243">
        <v>0</v>
      </c>
      <c r="BK475">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s="244">
        <v>0</v>
      </c>
      <c r="CJ475" s="244">
        <v>0</v>
      </c>
      <c r="CK475" s="244">
        <v>0</v>
      </c>
      <c r="CL475" s="244">
        <v>0</v>
      </c>
      <c r="CM475" s="241">
        <v>0</v>
      </c>
      <c r="CN475" s="242">
        <v>0</v>
      </c>
      <c r="CO475" s="242">
        <v>0</v>
      </c>
      <c r="CP475" s="243">
        <v>0</v>
      </c>
      <c r="CQ475" s="1">
        <v>0</v>
      </c>
      <c r="CR475" s="1">
        <v>0</v>
      </c>
      <c r="CS475" s="1">
        <v>0</v>
      </c>
      <c r="CT475" s="1">
        <v>0</v>
      </c>
      <c r="CU475" s="1">
        <v>0</v>
      </c>
      <c r="CV475" s="1">
        <v>0</v>
      </c>
      <c r="CW475" s="1">
        <v>0</v>
      </c>
      <c r="CX475" s="1">
        <v>0</v>
      </c>
      <c r="CY475" s="1">
        <v>0</v>
      </c>
      <c r="CZ475" s="1">
        <v>0</v>
      </c>
      <c r="DA475" s="1">
        <v>0</v>
      </c>
      <c r="DB475" s="1">
        <v>0</v>
      </c>
      <c r="DC475" s="1">
        <v>0</v>
      </c>
      <c r="DD475" s="1">
        <v>0</v>
      </c>
      <c r="DE475" s="1">
        <v>0</v>
      </c>
      <c r="DF475" s="1">
        <v>0</v>
      </c>
      <c r="DG475" s="1">
        <v>0</v>
      </c>
      <c r="DH475" s="1">
        <v>0</v>
      </c>
      <c r="DI475" s="1">
        <v>0</v>
      </c>
      <c r="DJ475" s="1">
        <v>0</v>
      </c>
      <c r="DK475" s="1">
        <v>0</v>
      </c>
      <c r="DL475" s="1">
        <v>0</v>
      </c>
      <c r="DM475" s="1">
        <v>0</v>
      </c>
      <c r="DN475" s="1">
        <v>0</v>
      </c>
      <c r="DO475" s="244">
        <v>0</v>
      </c>
      <c r="DP475" s="244">
        <v>0</v>
      </c>
      <c r="DQ475" s="244">
        <v>0</v>
      </c>
      <c r="DR475" s="244">
        <v>0</v>
      </c>
      <c r="DS475" s="241">
        <v>0</v>
      </c>
      <c r="DT475" s="242">
        <v>0</v>
      </c>
      <c r="DU475" s="242">
        <v>0</v>
      </c>
      <c r="DV475" s="243">
        <v>0</v>
      </c>
      <c r="DW475">
        <v>0</v>
      </c>
      <c r="DX475">
        <v>0</v>
      </c>
      <c r="DY475">
        <v>0</v>
      </c>
      <c r="DZ475">
        <v>0</v>
      </c>
      <c r="EA475">
        <v>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v>0</v>
      </c>
      <c r="EU475" s="244">
        <v>0</v>
      </c>
      <c r="EV475" s="244">
        <v>0</v>
      </c>
      <c r="EW475" s="244">
        <v>0</v>
      </c>
      <c r="EX475" s="244">
        <v>0</v>
      </c>
      <c r="EY475" s="241">
        <v>0</v>
      </c>
      <c r="EZ475" s="242">
        <v>0</v>
      </c>
      <c r="FA475" s="242">
        <v>0</v>
      </c>
      <c r="FB475" s="243">
        <v>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0</v>
      </c>
      <c r="GI475">
        <v>0</v>
      </c>
      <c r="GJ475">
        <v>0</v>
      </c>
      <c r="GK475">
        <v>0</v>
      </c>
      <c r="GL475">
        <v>0</v>
      </c>
      <c r="GM475">
        <v>2</v>
      </c>
      <c r="GN475">
        <v>1000</v>
      </c>
      <c r="GO475">
        <v>0</v>
      </c>
      <c r="GP475">
        <v>0</v>
      </c>
      <c r="GQ475">
        <v>0</v>
      </c>
      <c r="GR475">
        <v>0</v>
      </c>
      <c r="GS475">
        <v>0</v>
      </c>
      <c r="GT475">
        <v>0</v>
      </c>
      <c r="GU475">
        <v>0</v>
      </c>
      <c r="GV475">
        <v>0</v>
      </c>
      <c r="GW475">
        <v>0</v>
      </c>
      <c r="GX475">
        <v>0</v>
      </c>
      <c r="GY475">
        <v>0</v>
      </c>
      <c r="GZ475">
        <v>0</v>
      </c>
      <c r="HA475">
        <v>0</v>
      </c>
      <c r="HB475">
        <v>0</v>
      </c>
      <c r="HC475">
        <v>0</v>
      </c>
      <c r="HD475">
        <v>0</v>
      </c>
      <c r="HE475">
        <v>0</v>
      </c>
      <c r="HF475">
        <v>0</v>
      </c>
      <c r="HG475">
        <v>1</v>
      </c>
      <c r="HH475">
        <v>1</v>
      </c>
      <c r="HI475">
        <v>0</v>
      </c>
      <c r="HJ475">
        <v>0</v>
      </c>
      <c r="HK475">
        <v>0</v>
      </c>
      <c r="HL475">
        <v>4</v>
      </c>
      <c r="HM475">
        <v>2</v>
      </c>
      <c r="HN475">
        <v>0</v>
      </c>
      <c r="HO475">
        <v>0</v>
      </c>
      <c r="HP475">
        <v>0</v>
      </c>
      <c r="HQ475" s="139">
        <v>1</v>
      </c>
      <c r="HR475" s="140">
        <v>1</v>
      </c>
      <c r="HS475" s="140">
        <v>0</v>
      </c>
      <c r="HT475" s="140">
        <v>0</v>
      </c>
      <c r="HU475" s="140">
        <v>0</v>
      </c>
      <c r="HV475" s="139">
        <v>0</v>
      </c>
      <c r="HW475" s="140">
        <v>0</v>
      </c>
      <c r="HX475" s="140">
        <v>0</v>
      </c>
      <c r="HY475" s="140">
        <v>0</v>
      </c>
      <c r="HZ475" s="140">
        <v>0</v>
      </c>
      <c r="IA475" s="139">
        <v>0</v>
      </c>
      <c r="IB475" s="140">
        <v>0</v>
      </c>
      <c r="IC475" s="140">
        <v>0</v>
      </c>
      <c r="ID475" s="140">
        <v>0</v>
      </c>
      <c r="IE475" s="140">
        <v>0</v>
      </c>
      <c r="IF475" s="139">
        <v>5</v>
      </c>
      <c r="IG475" s="140">
        <v>3</v>
      </c>
      <c r="IH475" s="140">
        <v>0</v>
      </c>
      <c r="II475" s="140">
        <v>0</v>
      </c>
      <c r="IJ475" s="140">
        <v>0</v>
      </c>
      <c r="IK475" s="140">
        <v>2</v>
      </c>
      <c r="IL475" s="140">
        <v>0</v>
      </c>
      <c r="IM475" s="140">
        <v>0</v>
      </c>
      <c r="IN475" s="139">
        <v>2</v>
      </c>
      <c r="IO475" s="140">
        <v>0</v>
      </c>
      <c r="IP475" s="140">
        <v>0</v>
      </c>
      <c r="IQ475" s="140">
        <v>0</v>
      </c>
      <c r="IR475" s="141">
        <v>0</v>
      </c>
      <c r="IS475" s="139">
        <v>1</v>
      </c>
      <c r="IT475" s="141">
        <v>5</v>
      </c>
      <c r="IU475" s="141">
        <v>6</v>
      </c>
      <c r="IV475" s="141">
        <v>2</v>
      </c>
      <c r="IW475" s="180">
        <v>8</v>
      </c>
      <c r="IX475" s="182">
        <v>0.875</v>
      </c>
      <c r="IY475" s="182">
        <v>0.125</v>
      </c>
      <c r="IZ475" s="183">
        <v>2</v>
      </c>
      <c r="JA475" s="140" t="s">
        <v>541</v>
      </c>
      <c r="JB475" s="140">
        <v>0</v>
      </c>
      <c r="JC475" s="1" t="s">
        <v>426</v>
      </c>
      <c r="JD475" s="1" t="s">
        <v>427</v>
      </c>
      <c r="JE475" s="1" t="s">
        <v>427</v>
      </c>
      <c r="JF475" s="1" t="s">
        <v>427</v>
      </c>
      <c r="JG475" s="140" t="s">
        <v>541</v>
      </c>
      <c r="JH475" s="1">
        <v>0</v>
      </c>
      <c r="JI475" s="284"/>
      <c r="JM475" s="261"/>
      <c r="JN475" s="262"/>
      <c r="JO475" s="284"/>
      <c r="JP475" s="284"/>
    </row>
    <row r="476" spans="1:276" x14ac:dyDescent="0.25">
      <c r="A476" s="2">
        <f>IF(OR('Table 1'!$L$2="All Regions",'Table 1'!$L$2=" "), 1,IF('Table 1'!$L$2='DATA TEMPLATE 1617'!L476,1,0))</f>
        <v>1</v>
      </c>
      <c r="B476" s="2">
        <f>IF(OR('Table 1'!$L$3="All Disciplines",'Table 1'!$L$3=" "), 1,IF('Table 1'!$L$3='DATA TEMPLATE 1617'!M476,1,0))</f>
        <v>1</v>
      </c>
      <c r="C476" s="2">
        <f>IF(OR('Table 1'!$L$4="All Organisations",'Table 1'!$L$4=" "), 1,IF('Table 1'!$L$4='DATA TEMPLATE 1617'!N476,1,0))</f>
        <v>1</v>
      </c>
      <c r="D476" s="2">
        <f t="shared" si="17"/>
        <v>3</v>
      </c>
      <c r="E476" s="236">
        <f>IF('Table 2'!$L$2="All Diverse Led",$IZ476,IF('Table 2'!$L$2='DATA TEMPLATE 1617'!JG476,4,0))</f>
        <v>0</v>
      </c>
      <c r="F476" s="236">
        <f>IF('Table 2'!$L$2="All Diverse Led",$IZ476,IF('Table 2'!$L$2='DATA TEMPLATE 1617'!JH476,4,0))</f>
        <v>0</v>
      </c>
      <c r="G476" s="237">
        <f t="shared" si="18"/>
        <v>0</v>
      </c>
      <c r="H476" s="1" t="s">
        <v>471</v>
      </c>
      <c r="I476" s="1">
        <v>0</v>
      </c>
      <c r="J476" s="1" t="b">
        <v>0</v>
      </c>
      <c r="K476" s="284">
        <v>474</v>
      </c>
      <c r="L476" t="s">
        <v>439</v>
      </c>
      <c r="M476" t="s">
        <v>440</v>
      </c>
      <c r="N476" s="323" t="s">
        <v>459</v>
      </c>
      <c r="O476" s="76">
        <v>60720</v>
      </c>
      <c r="P476" s="76">
        <v>105200</v>
      </c>
      <c r="Q476" s="76">
        <v>295257</v>
      </c>
      <c r="R476" s="76">
        <v>0</v>
      </c>
      <c r="S476" s="76">
        <v>0</v>
      </c>
      <c r="T476" s="76">
        <v>461177</v>
      </c>
      <c r="U476">
        <v>316551</v>
      </c>
      <c r="V476">
        <v>0</v>
      </c>
      <c r="W476">
        <v>0</v>
      </c>
      <c r="X476">
        <v>0</v>
      </c>
      <c r="Y476">
        <v>2880</v>
      </c>
      <c r="AB476">
        <v>54580</v>
      </c>
      <c r="AC476">
        <v>0</v>
      </c>
      <c r="AD476">
        <v>374011</v>
      </c>
      <c r="AE476" s="1">
        <v>12</v>
      </c>
      <c r="AF476" s="1">
        <v>4</v>
      </c>
      <c r="AG476" s="1">
        <v>0</v>
      </c>
      <c r="AH476" s="1">
        <v>50000</v>
      </c>
      <c r="AI476" s="1">
        <v>0</v>
      </c>
      <c r="AJ476" s="1">
        <v>0</v>
      </c>
      <c r="AK476" s="1">
        <v>0</v>
      </c>
      <c r="AL476" s="1">
        <v>0</v>
      </c>
      <c r="AM476" s="1">
        <v>0</v>
      </c>
      <c r="AN476" s="1">
        <v>0</v>
      </c>
      <c r="AO476" s="1">
        <v>0</v>
      </c>
      <c r="AP476" s="1">
        <v>0</v>
      </c>
      <c r="AQ476" s="1">
        <v>0</v>
      </c>
      <c r="AR476" s="1">
        <v>0</v>
      </c>
      <c r="AS476" s="1">
        <v>0</v>
      </c>
      <c r="AT476" s="1">
        <v>0</v>
      </c>
      <c r="AU476" s="1">
        <v>0</v>
      </c>
      <c r="AV476" s="1">
        <v>0</v>
      </c>
      <c r="AW476" s="1">
        <v>0</v>
      </c>
      <c r="AX476" s="1">
        <v>0</v>
      </c>
      <c r="AY476" s="1">
        <v>0</v>
      </c>
      <c r="AZ476" s="1">
        <v>0</v>
      </c>
      <c r="BA476" s="1">
        <v>0</v>
      </c>
      <c r="BB476" s="1">
        <v>0</v>
      </c>
      <c r="BC476" s="3">
        <v>0</v>
      </c>
      <c r="BD476" s="3">
        <v>0</v>
      </c>
      <c r="BE476" s="3">
        <v>0</v>
      </c>
      <c r="BF476" s="3">
        <v>0</v>
      </c>
      <c r="BG476" s="241">
        <v>0</v>
      </c>
      <c r="BH476" s="242">
        <v>0</v>
      </c>
      <c r="BI476" s="242">
        <v>0</v>
      </c>
      <c r="BJ476" s="243">
        <v>0</v>
      </c>
      <c r="BK476">
        <v>1</v>
      </c>
      <c r="BL476">
        <v>5</v>
      </c>
      <c r="BM476">
        <v>5000</v>
      </c>
      <c r="BN476" s="255">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s="244">
        <v>0</v>
      </c>
      <c r="CJ476" s="244">
        <v>0</v>
      </c>
      <c r="CK476" s="244">
        <v>0</v>
      </c>
      <c r="CL476" s="244">
        <v>0</v>
      </c>
      <c r="CM476" s="241">
        <v>0</v>
      </c>
      <c r="CN476" s="242">
        <v>0</v>
      </c>
      <c r="CO476" s="242">
        <v>0</v>
      </c>
      <c r="CP476" s="243">
        <v>0</v>
      </c>
      <c r="CQ476" s="1">
        <v>5</v>
      </c>
      <c r="CR476" s="1">
        <v>3</v>
      </c>
      <c r="CS476" s="1">
        <v>800</v>
      </c>
      <c r="CT476" s="1">
        <v>1000</v>
      </c>
      <c r="CU476" s="1">
        <v>0</v>
      </c>
      <c r="CV476" s="1">
        <v>0</v>
      </c>
      <c r="CW476" s="1">
        <v>0</v>
      </c>
      <c r="CX476" s="1">
        <v>0</v>
      </c>
      <c r="CY476" s="1">
        <v>0</v>
      </c>
      <c r="CZ476" s="1">
        <v>0</v>
      </c>
      <c r="DA476" s="1">
        <v>0</v>
      </c>
      <c r="DB476" s="1">
        <v>0</v>
      </c>
      <c r="DC476" s="1">
        <v>0</v>
      </c>
      <c r="DD476" s="1">
        <v>0</v>
      </c>
      <c r="DE476" s="1">
        <v>0</v>
      </c>
      <c r="DF476" s="1">
        <v>0</v>
      </c>
      <c r="DG476" s="1">
        <v>0</v>
      </c>
      <c r="DH476" s="1">
        <v>0</v>
      </c>
      <c r="DI476" s="1">
        <v>0</v>
      </c>
      <c r="DJ476" s="1">
        <v>0</v>
      </c>
      <c r="DK476" s="1">
        <v>0</v>
      </c>
      <c r="DL476" s="1">
        <v>0</v>
      </c>
      <c r="DM476" s="1">
        <v>0</v>
      </c>
      <c r="DN476" s="1">
        <v>0</v>
      </c>
      <c r="DO476" s="244">
        <v>0</v>
      </c>
      <c r="DP476" s="244">
        <v>0</v>
      </c>
      <c r="DQ476" s="244">
        <v>0</v>
      </c>
      <c r="DR476" s="244">
        <v>0</v>
      </c>
      <c r="DS476" s="241">
        <v>0</v>
      </c>
      <c r="DT476" s="242">
        <v>0</v>
      </c>
      <c r="DU476" s="242">
        <v>0</v>
      </c>
      <c r="DV476" s="243">
        <v>0</v>
      </c>
      <c r="DW476">
        <v>1</v>
      </c>
      <c r="DX476">
        <v>9</v>
      </c>
      <c r="DY476">
        <v>0</v>
      </c>
      <c r="DZ476" s="250">
        <v>1350000</v>
      </c>
      <c r="EA476">
        <v>0</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v>0</v>
      </c>
      <c r="EU476" s="244">
        <v>0</v>
      </c>
      <c r="EV476" s="244">
        <v>0</v>
      </c>
      <c r="EW476" s="244">
        <v>0</v>
      </c>
      <c r="EX476" s="244">
        <v>0</v>
      </c>
      <c r="EY476" s="241">
        <v>0</v>
      </c>
      <c r="EZ476" s="242">
        <v>0</v>
      </c>
      <c r="FA476" s="242">
        <v>0</v>
      </c>
      <c r="FB476" s="243">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v>0</v>
      </c>
      <c r="GE476">
        <v>0</v>
      </c>
      <c r="GF476">
        <v>0</v>
      </c>
      <c r="GG476">
        <v>0</v>
      </c>
      <c r="GH476">
        <v>0</v>
      </c>
      <c r="GI476">
        <v>0</v>
      </c>
      <c r="GJ476">
        <v>0</v>
      </c>
      <c r="GK476">
        <v>0</v>
      </c>
      <c r="GL476">
        <v>0</v>
      </c>
      <c r="GM476">
        <v>0</v>
      </c>
      <c r="GN476">
        <v>0</v>
      </c>
      <c r="GO476">
        <v>0</v>
      </c>
      <c r="GP476">
        <v>0</v>
      </c>
      <c r="GQ476">
        <v>0</v>
      </c>
      <c r="GR476">
        <v>0</v>
      </c>
      <c r="GS476">
        <v>0</v>
      </c>
      <c r="GT476">
        <v>0</v>
      </c>
      <c r="GU476">
        <v>0</v>
      </c>
      <c r="GV476">
        <v>0</v>
      </c>
      <c r="GW476">
        <v>0</v>
      </c>
      <c r="GX476">
        <v>0</v>
      </c>
      <c r="GY476">
        <v>0</v>
      </c>
      <c r="GZ476">
        <v>0</v>
      </c>
      <c r="HA476">
        <v>0</v>
      </c>
      <c r="HB476">
        <v>0</v>
      </c>
      <c r="HC476">
        <v>0</v>
      </c>
      <c r="HD476">
        <v>0</v>
      </c>
      <c r="HE476">
        <v>0</v>
      </c>
      <c r="HF476">
        <v>0</v>
      </c>
      <c r="HG476">
        <v>0</v>
      </c>
      <c r="HH476">
        <v>0</v>
      </c>
      <c r="HI476">
        <v>0</v>
      </c>
      <c r="HJ476">
        <v>0</v>
      </c>
      <c r="HK476">
        <v>0</v>
      </c>
      <c r="HL476">
        <v>5</v>
      </c>
      <c r="HM476">
        <v>2</v>
      </c>
      <c r="HN476">
        <v>0</v>
      </c>
      <c r="HO476">
        <v>0</v>
      </c>
      <c r="HP476">
        <v>0</v>
      </c>
      <c r="HQ476" s="139">
        <v>1</v>
      </c>
      <c r="HR476" s="140">
        <v>1</v>
      </c>
      <c r="HS476" s="140">
        <v>0</v>
      </c>
      <c r="HT476" s="140">
        <v>0</v>
      </c>
      <c r="HU476" s="140">
        <v>0</v>
      </c>
      <c r="HV476" s="139">
        <v>0</v>
      </c>
      <c r="HW476" s="140">
        <v>0</v>
      </c>
      <c r="HX476" s="140">
        <v>0</v>
      </c>
      <c r="HY476" s="140">
        <v>0</v>
      </c>
      <c r="HZ476" s="140">
        <v>0</v>
      </c>
      <c r="IA476" s="139">
        <v>0</v>
      </c>
      <c r="IB476" s="140">
        <v>0</v>
      </c>
      <c r="IC476" s="140">
        <v>0</v>
      </c>
      <c r="ID476" s="140">
        <v>0</v>
      </c>
      <c r="IE476" s="140">
        <v>0</v>
      </c>
      <c r="IF476" s="139">
        <v>6</v>
      </c>
      <c r="IG476" s="140">
        <v>3</v>
      </c>
      <c r="IH476" s="140">
        <v>0</v>
      </c>
      <c r="II476" s="140">
        <v>0</v>
      </c>
      <c r="IJ476" s="140">
        <v>0</v>
      </c>
      <c r="IK476" s="140">
        <v>1</v>
      </c>
      <c r="IL476" s="140">
        <v>0</v>
      </c>
      <c r="IM476" s="140">
        <v>0</v>
      </c>
      <c r="IN476" s="139">
        <v>1</v>
      </c>
      <c r="IO476" s="140">
        <v>2</v>
      </c>
      <c r="IP476" s="140">
        <v>0</v>
      </c>
      <c r="IQ476" s="140">
        <v>0</v>
      </c>
      <c r="IR476" s="141">
        <v>2</v>
      </c>
      <c r="IS476" s="139">
        <v>0</v>
      </c>
      <c r="IT476" s="141">
        <v>0</v>
      </c>
      <c r="IU476" s="141">
        <v>7</v>
      </c>
      <c r="IV476" s="141">
        <v>2</v>
      </c>
      <c r="IW476" s="180">
        <v>9</v>
      </c>
      <c r="IX476" s="182">
        <v>0.1111111111111111</v>
      </c>
      <c r="IY476" s="182">
        <v>0.22222222222222221</v>
      </c>
      <c r="IZ476" s="183">
        <v>0</v>
      </c>
      <c r="JA476" s="140">
        <v>0</v>
      </c>
      <c r="JB476" s="140">
        <v>0</v>
      </c>
      <c r="JC476" s="1" t="s">
        <v>426</v>
      </c>
      <c r="JD476" s="1" t="s">
        <v>427</v>
      </c>
      <c r="JE476" s="1" t="s">
        <v>427</v>
      </c>
      <c r="JF476" s="1" t="s">
        <v>426</v>
      </c>
      <c r="JG476" s="1">
        <v>0</v>
      </c>
      <c r="JH476" s="1">
        <v>0</v>
      </c>
      <c r="JI476" s="284"/>
      <c r="JM476" s="261"/>
      <c r="JN476" s="262"/>
      <c r="JO476" s="284"/>
      <c r="JP476" s="284"/>
    </row>
    <row r="477" spans="1:276" x14ac:dyDescent="0.25">
      <c r="A477" s="2">
        <f>IF(OR('Table 1'!$L$2="All Regions",'Table 1'!$L$2=" "), 1,IF('Table 1'!$L$2='DATA TEMPLATE 1617'!L477,1,0))</f>
        <v>1</v>
      </c>
      <c r="B477" s="2">
        <f>IF(OR('Table 1'!$L$3="All Disciplines",'Table 1'!$L$3=" "), 1,IF('Table 1'!$L$3='DATA TEMPLATE 1617'!M477,1,0))</f>
        <v>1</v>
      </c>
      <c r="C477" s="2">
        <f>IF(OR('Table 1'!$L$4="All Organisations",'Table 1'!$L$4=" "), 1,IF('Table 1'!$L$4='DATA TEMPLATE 1617'!N477,1,0))</f>
        <v>1</v>
      </c>
      <c r="D477" s="2">
        <f t="shared" si="17"/>
        <v>3</v>
      </c>
      <c r="E477" s="236">
        <f>IF('Table 2'!$L$2="All Diverse Led",$IZ477,IF('Table 2'!$L$2='DATA TEMPLATE 1617'!JG477,4,0))</f>
        <v>2</v>
      </c>
      <c r="F477" s="236">
        <f>IF('Table 2'!$L$2="All Diverse Led",$IZ477,IF('Table 2'!$L$2='DATA TEMPLATE 1617'!JH477,4,0))</f>
        <v>2</v>
      </c>
      <c r="G477" s="237">
        <f t="shared" si="18"/>
        <v>4</v>
      </c>
      <c r="H477" s="1" t="s">
        <v>471</v>
      </c>
      <c r="I477" s="1">
        <v>0</v>
      </c>
      <c r="J477" s="1" t="b">
        <v>0</v>
      </c>
      <c r="K477" s="284">
        <v>475</v>
      </c>
      <c r="L477" t="s">
        <v>439</v>
      </c>
      <c r="M477" t="s">
        <v>436</v>
      </c>
      <c r="N477" s="323" t="s">
        <v>458</v>
      </c>
      <c r="O477" s="76">
        <v>39322</v>
      </c>
      <c r="P477" s="76">
        <v>50290</v>
      </c>
      <c r="Q477" s="76">
        <v>25875</v>
      </c>
      <c r="R477" s="76">
        <v>0</v>
      </c>
      <c r="S477" s="76">
        <v>0</v>
      </c>
      <c r="T477" s="76">
        <v>115487</v>
      </c>
      <c r="U477">
        <v>75399</v>
      </c>
      <c r="V477">
        <v>4864</v>
      </c>
      <c r="W477">
        <v>8692</v>
      </c>
      <c r="X477">
        <v>7213</v>
      </c>
      <c r="Y477">
        <v>3680</v>
      </c>
      <c r="AB477">
        <v>17143</v>
      </c>
      <c r="AC477">
        <v>25</v>
      </c>
      <c r="AD477">
        <v>117016</v>
      </c>
      <c r="AE477" s="1">
        <v>0</v>
      </c>
      <c r="AF477" s="1">
        <v>0</v>
      </c>
      <c r="AG477" s="1">
        <v>0</v>
      </c>
      <c r="AH477" s="1">
        <v>0</v>
      </c>
      <c r="AI477" s="1">
        <v>0</v>
      </c>
      <c r="AJ477" s="1">
        <v>0</v>
      </c>
      <c r="AK477" s="1">
        <v>0</v>
      </c>
      <c r="AL477" s="1">
        <v>0</v>
      </c>
      <c r="AM477" s="1">
        <v>0</v>
      </c>
      <c r="AN477" s="1">
        <v>0</v>
      </c>
      <c r="AO477" s="1">
        <v>0</v>
      </c>
      <c r="AP477" s="1">
        <v>0</v>
      </c>
      <c r="AQ477" s="1">
        <v>0</v>
      </c>
      <c r="AR477" s="1">
        <v>0</v>
      </c>
      <c r="AS477" s="1">
        <v>0</v>
      </c>
      <c r="AT477" s="1">
        <v>0</v>
      </c>
      <c r="AU477" s="1">
        <v>0</v>
      </c>
      <c r="AV477" s="1">
        <v>0</v>
      </c>
      <c r="AW477" s="1">
        <v>0</v>
      </c>
      <c r="AX477" s="1">
        <v>0</v>
      </c>
      <c r="AY477" s="1">
        <v>0</v>
      </c>
      <c r="AZ477" s="1">
        <v>0</v>
      </c>
      <c r="BA477" s="1">
        <v>0</v>
      </c>
      <c r="BB477" s="1">
        <v>0</v>
      </c>
      <c r="BC477" s="3">
        <v>0</v>
      </c>
      <c r="BD477" s="3">
        <v>0</v>
      </c>
      <c r="BE477" s="3">
        <v>0</v>
      </c>
      <c r="BF477" s="3">
        <v>0</v>
      </c>
      <c r="BG477" s="241">
        <v>0</v>
      </c>
      <c r="BH477" s="242">
        <v>0</v>
      </c>
      <c r="BI477" s="242">
        <v>0</v>
      </c>
      <c r="BJ477" s="243">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s="244">
        <v>0</v>
      </c>
      <c r="CJ477" s="244">
        <v>0</v>
      </c>
      <c r="CK477" s="244">
        <v>0</v>
      </c>
      <c r="CL477" s="244">
        <v>0</v>
      </c>
      <c r="CM477" s="241">
        <v>0</v>
      </c>
      <c r="CN477" s="242">
        <v>0</v>
      </c>
      <c r="CO477" s="242">
        <v>0</v>
      </c>
      <c r="CP477" s="243">
        <v>0</v>
      </c>
      <c r="CQ477" s="1">
        <v>14</v>
      </c>
      <c r="CR477" s="1">
        <v>13</v>
      </c>
      <c r="CS477" s="1">
        <v>2930</v>
      </c>
      <c r="CT477" s="1">
        <v>520</v>
      </c>
      <c r="CU477" s="1">
        <v>0</v>
      </c>
      <c r="CV477" s="1">
        <v>0</v>
      </c>
      <c r="CW477" s="1">
        <v>0</v>
      </c>
      <c r="CX477" s="1">
        <v>0</v>
      </c>
      <c r="CY477" s="1">
        <v>4</v>
      </c>
      <c r="CZ477" s="1">
        <v>4</v>
      </c>
      <c r="DA477" s="1">
        <v>1009</v>
      </c>
      <c r="DB477" s="1">
        <v>150</v>
      </c>
      <c r="DC477" s="1">
        <v>0</v>
      </c>
      <c r="DD477" s="1">
        <v>0</v>
      </c>
      <c r="DE477" s="1">
        <v>0</v>
      </c>
      <c r="DF477" s="1">
        <v>0</v>
      </c>
      <c r="DG477" s="1">
        <v>0</v>
      </c>
      <c r="DH477" s="1">
        <v>0</v>
      </c>
      <c r="DI477" s="1">
        <v>0</v>
      </c>
      <c r="DJ477" s="1">
        <v>0</v>
      </c>
      <c r="DK477" s="1">
        <v>0</v>
      </c>
      <c r="DL477" s="1">
        <v>0</v>
      </c>
      <c r="DM477" s="1">
        <v>0</v>
      </c>
      <c r="DN477" s="1">
        <v>0</v>
      </c>
      <c r="DO477" s="244">
        <v>4</v>
      </c>
      <c r="DP477" s="244">
        <v>4</v>
      </c>
      <c r="DQ477" s="244">
        <v>1009</v>
      </c>
      <c r="DR477" s="244">
        <v>150</v>
      </c>
      <c r="DS477" s="241">
        <v>0</v>
      </c>
      <c r="DT477" s="242">
        <v>0</v>
      </c>
      <c r="DU477" s="242">
        <v>0</v>
      </c>
      <c r="DV477" s="243">
        <v>0</v>
      </c>
      <c r="DW477">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s="244">
        <v>0</v>
      </c>
      <c r="EV477" s="244">
        <v>0</v>
      </c>
      <c r="EW477" s="244">
        <v>0</v>
      </c>
      <c r="EX477" s="244">
        <v>0</v>
      </c>
      <c r="EY477" s="241">
        <v>0</v>
      </c>
      <c r="EZ477" s="242">
        <v>0</v>
      </c>
      <c r="FA477" s="242">
        <v>0</v>
      </c>
      <c r="FB477" s="243">
        <v>0</v>
      </c>
      <c r="FC477">
        <v>0</v>
      </c>
      <c r="FD477">
        <v>0</v>
      </c>
      <c r="FE477">
        <v>0</v>
      </c>
      <c r="FF477">
        <v>11</v>
      </c>
      <c r="FG477">
        <v>2976</v>
      </c>
      <c r="FH477">
        <v>800</v>
      </c>
      <c r="FI477">
        <v>0</v>
      </c>
      <c r="FJ477">
        <v>0</v>
      </c>
      <c r="FK477">
        <v>0</v>
      </c>
      <c r="FL477">
        <v>0</v>
      </c>
      <c r="FM477">
        <v>0</v>
      </c>
      <c r="FN477">
        <v>0</v>
      </c>
      <c r="FO477">
        <v>0</v>
      </c>
      <c r="FP477">
        <v>0</v>
      </c>
      <c r="FQ477">
        <v>0</v>
      </c>
      <c r="FR477">
        <v>0</v>
      </c>
      <c r="FS477">
        <v>10</v>
      </c>
      <c r="FT477">
        <v>279</v>
      </c>
      <c r="FU477">
        <v>0</v>
      </c>
      <c r="FV477">
        <v>0</v>
      </c>
      <c r="FW477">
        <v>1</v>
      </c>
      <c r="FX477">
        <v>200</v>
      </c>
      <c r="FY477">
        <v>0</v>
      </c>
      <c r="FZ477">
        <v>0</v>
      </c>
      <c r="GA477">
        <v>1</v>
      </c>
      <c r="GB477">
        <v>200</v>
      </c>
      <c r="GC477">
        <v>0</v>
      </c>
      <c r="GD477">
        <v>0</v>
      </c>
      <c r="GE477">
        <v>0</v>
      </c>
      <c r="GF477">
        <v>0</v>
      </c>
      <c r="GG477">
        <v>0</v>
      </c>
      <c r="GH477">
        <v>0</v>
      </c>
      <c r="GI477">
        <v>0</v>
      </c>
      <c r="GJ477">
        <v>0</v>
      </c>
      <c r="GK477">
        <v>0</v>
      </c>
      <c r="GL477">
        <v>0</v>
      </c>
      <c r="GM477">
        <v>0</v>
      </c>
      <c r="GN477">
        <v>0</v>
      </c>
      <c r="GO477">
        <v>0</v>
      </c>
      <c r="GP477">
        <v>0</v>
      </c>
      <c r="GQ477">
        <v>0</v>
      </c>
      <c r="GR477">
        <v>0</v>
      </c>
      <c r="GS477">
        <v>0</v>
      </c>
      <c r="GT477">
        <v>0</v>
      </c>
      <c r="GU477">
        <v>0</v>
      </c>
      <c r="GV477">
        <v>0</v>
      </c>
      <c r="GW477">
        <v>14</v>
      </c>
      <c r="GX477">
        <v>4125</v>
      </c>
      <c r="GY477">
        <v>2</v>
      </c>
      <c r="GZ477">
        <v>1395</v>
      </c>
      <c r="HA477">
        <v>0</v>
      </c>
      <c r="HB477">
        <v>0</v>
      </c>
      <c r="HC477">
        <v>0</v>
      </c>
      <c r="HD477">
        <v>0</v>
      </c>
      <c r="HE477">
        <v>0</v>
      </c>
      <c r="HF477">
        <v>0</v>
      </c>
      <c r="HG477">
        <v>0</v>
      </c>
      <c r="HH477">
        <v>0</v>
      </c>
      <c r="HI477">
        <v>0</v>
      </c>
      <c r="HJ477">
        <v>0</v>
      </c>
      <c r="HK477">
        <v>0</v>
      </c>
      <c r="HL477">
        <v>3</v>
      </c>
      <c r="HM477">
        <v>5</v>
      </c>
      <c r="HN477">
        <v>0</v>
      </c>
      <c r="HO477">
        <v>0</v>
      </c>
      <c r="HP477">
        <v>0</v>
      </c>
      <c r="HQ477" s="139">
        <v>1</v>
      </c>
      <c r="HR477" s="140">
        <v>0</v>
      </c>
      <c r="HS477" s="140">
        <v>0</v>
      </c>
      <c r="HT477" s="140">
        <v>0</v>
      </c>
      <c r="HU477" s="140">
        <v>0</v>
      </c>
      <c r="HV477" s="139">
        <v>0</v>
      </c>
      <c r="HW477" s="140">
        <v>0</v>
      </c>
      <c r="HX477" s="140">
        <v>0</v>
      </c>
      <c r="HY477" s="140">
        <v>0</v>
      </c>
      <c r="HZ477" s="140">
        <v>0</v>
      </c>
      <c r="IA477" s="139">
        <v>0</v>
      </c>
      <c r="IB477" s="140">
        <v>0</v>
      </c>
      <c r="IC477" s="140">
        <v>0</v>
      </c>
      <c r="ID477" s="140">
        <v>0</v>
      </c>
      <c r="IE477" s="140">
        <v>0</v>
      </c>
      <c r="IF477" s="139">
        <v>4</v>
      </c>
      <c r="IG477" s="140">
        <v>5</v>
      </c>
      <c r="IH477" s="140">
        <v>0</v>
      </c>
      <c r="II477" s="140">
        <v>0</v>
      </c>
      <c r="IJ477" s="140">
        <v>0</v>
      </c>
      <c r="IK477" s="140">
        <v>0</v>
      </c>
      <c r="IL477" s="140">
        <v>0</v>
      </c>
      <c r="IM477" s="140">
        <v>0</v>
      </c>
      <c r="IN477" s="139">
        <v>0</v>
      </c>
      <c r="IO477" s="140">
        <v>0</v>
      </c>
      <c r="IP477" s="140">
        <v>0</v>
      </c>
      <c r="IQ477" s="140">
        <v>0</v>
      </c>
      <c r="IR477" s="141">
        <v>0</v>
      </c>
      <c r="IS477" s="139">
        <v>1</v>
      </c>
      <c r="IT477" s="141">
        <v>5</v>
      </c>
      <c r="IU477" s="141">
        <v>8</v>
      </c>
      <c r="IV477" s="141">
        <v>1</v>
      </c>
      <c r="IW477" s="180">
        <v>9</v>
      </c>
      <c r="IX477" s="182">
        <v>0.55555555555555558</v>
      </c>
      <c r="IY477" s="182">
        <v>0.1111111111111111</v>
      </c>
      <c r="IZ477" s="183">
        <v>2</v>
      </c>
      <c r="JA477" s="140" t="s">
        <v>541</v>
      </c>
      <c r="JB477" s="140">
        <v>0</v>
      </c>
      <c r="JC477" s="1" t="s">
        <v>426</v>
      </c>
      <c r="JD477" s="1" t="s">
        <v>427</v>
      </c>
      <c r="JE477" s="1" t="s">
        <v>427</v>
      </c>
      <c r="JF477" s="1" t="s">
        <v>427</v>
      </c>
      <c r="JG477" s="140" t="s">
        <v>541</v>
      </c>
      <c r="JH477" s="1">
        <v>0</v>
      </c>
      <c r="JI477" s="284"/>
      <c r="JM477" s="261"/>
      <c r="JN477" s="262"/>
      <c r="JO477" s="284"/>
      <c r="JP477" s="284"/>
    </row>
    <row r="478" spans="1:276" x14ac:dyDescent="0.25">
      <c r="A478" s="2">
        <f>IF(OR('Table 1'!$L$2="All Regions",'Table 1'!$L$2=" "), 1,IF('Table 1'!$L$2='DATA TEMPLATE 1617'!L478,1,0))</f>
        <v>1</v>
      </c>
      <c r="B478" s="2">
        <f>IF(OR('Table 1'!$L$3="All Disciplines",'Table 1'!$L$3=" "), 1,IF('Table 1'!$L$3='DATA TEMPLATE 1617'!M478,1,0))</f>
        <v>1</v>
      </c>
      <c r="C478" s="2">
        <f>IF(OR('Table 1'!$L$4="All Organisations",'Table 1'!$L$4=" "), 1,IF('Table 1'!$L$4='DATA TEMPLATE 1617'!N478,1,0))</f>
        <v>1</v>
      </c>
      <c r="D478" s="2">
        <f t="shared" si="17"/>
        <v>3</v>
      </c>
      <c r="E478" s="236">
        <f>IF('Table 2'!$L$2="All Diverse Led",$IZ478,IF('Table 2'!$L$2='DATA TEMPLATE 1617'!JG478,4,0))</f>
        <v>0</v>
      </c>
      <c r="F478" s="236">
        <f>IF('Table 2'!$L$2="All Diverse Led",$IZ478,IF('Table 2'!$L$2='DATA TEMPLATE 1617'!JH478,4,0))</f>
        <v>0</v>
      </c>
      <c r="G478" s="237">
        <f t="shared" si="18"/>
        <v>0</v>
      </c>
      <c r="H478" s="1" t="s">
        <v>471</v>
      </c>
      <c r="I478" s="1">
        <v>0</v>
      </c>
      <c r="J478" s="1" t="b">
        <v>0</v>
      </c>
      <c r="K478" s="284">
        <v>476</v>
      </c>
      <c r="L478" t="s">
        <v>439</v>
      </c>
      <c r="M478" t="s">
        <v>440</v>
      </c>
      <c r="N478" s="323" t="s">
        <v>458</v>
      </c>
      <c r="O478" s="76">
        <v>48380</v>
      </c>
      <c r="P478" s="76">
        <v>120348</v>
      </c>
      <c r="Q478" s="76">
        <v>70835</v>
      </c>
      <c r="R478" s="76">
        <v>57974</v>
      </c>
      <c r="S478" s="76">
        <v>0</v>
      </c>
      <c r="T478" s="76">
        <v>297537</v>
      </c>
      <c r="U478">
        <v>196605</v>
      </c>
      <c r="V478">
        <v>1275</v>
      </c>
      <c r="W478">
        <v>0</v>
      </c>
      <c r="X478">
        <v>2797</v>
      </c>
      <c r="Y478">
        <v>3349</v>
      </c>
      <c r="AB478">
        <v>22072</v>
      </c>
      <c r="AC478">
        <v>6150</v>
      </c>
      <c r="AD478">
        <v>232248</v>
      </c>
      <c r="AE478" s="1">
        <v>15</v>
      </c>
      <c r="AF478" s="1">
        <v>10</v>
      </c>
      <c r="AG478" s="1">
        <v>338</v>
      </c>
      <c r="AH478" s="1">
        <v>34464</v>
      </c>
      <c r="AI478" s="1">
        <v>0</v>
      </c>
      <c r="AJ478" s="1">
        <v>0</v>
      </c>
      <c r="AK478" s="1">
        <v>0</v>
      </c>
      <c r="AL478" s="1">
        <v>0</v>
      </c>
      <c r="AM478" s="1">
        <v>0</v>
      </c>
      <c r="AN478" s="1">
        <v>0</v>
      </c>
      <c r="AO478" s="1">
        <v>0</v>
      </c>
      <c r="AP478" s="1">
        <v>0</v>
      </c>
      <c r="AQ478" s="1">
        <v>0</v>
      </c>
      <c r="AR478" s="1">
        <v>0</v>
      </c>
      <c r="AS478" s="1">
        <v>0</v>
      </c>
      <c r="AT478" s="1">
        <v>0</v>
      </c>
      <c r="AU478" s="1">
        <v>0</v>
      </c>
      <c r="AV478" s="1">
        <v>0</v>
      </c>
      <c r="AW478" s="1">
        <v>0</v>
      </c>
      <c r="AX478" s="1">
        <v>0</v>
      </c>
      <c r="AY478" s="1">
        <v>0</v>
      </c>
      <c r="AZ478" s="1">
        <v>0</v>
      </c>
      <c r="BA478" s="1">
        <v>0</v>
      </c>
      <c r="BB478" s="1">
        <v>0</v>
      </c>
      <c r="BC478" s="3">
        <v>0</v>
      </c>
      <c r="BD478" s="3">
        <v>0</v>
      </c>
      <c r="BE478" s="3">
        <v>0</v>
      </c>
      <c r="BF478" s="3">
        <v>0</v>
      </c>
      <c r="BG478" s="241">
        <v>0</v>
      </c>
      <c r="BH478" s="242">
        <v>0</v>
      </c>
      <c r="BI478" s="242">
        <v>0</v>
      </c>
      <c r="BJ478" s="243">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s="244">
        <v>0</v>
      </c>
      <c r="CJ478" s="244">
        <v>0</v>
      </c>
      <c r="CK478" s="244">
        <v>0</v>
      </c>
      <c r="CL478" s="244">
        <v>0</v>
      </c>
      <c r="CM478" s="241">
        <v>0</v>
      </c>
      <c r="CN478" s="242">
        <v>0</v>
      </c>
      <c r="CO478" s="242">
        <v>0</v>
      </c>
      <c r="CP478" s="243">
        <v>0</v>
      </c>
      <c r="CQ478" s="1">
        <v>16</v>
      </c>
      <c r="CR478" s="1">
        <v>16</v>
      </c>
      <c r="CS478" s="1">
        <v>211</v>
      </c>
      <c r="CT478" s="1">
        <v>0</v>
      </c>
      <c r="CU478" s="1">
        <v>0</v>
      </c>
      <c r="CV478" s="1">
        <v>0</v>
      </c>
      <c r="CW478" s="1">
        <v>0</v>
      </c>
      <c r="CX478" s="1">
        <v>0</v>
      </c>
      <c r="CY478" s="1">
        <v>0</v>
      </c>
      <c r="CZ478" s="1">
        <v>0</v>
      </c>
      <c r="DA478" s="1">
        <v>0</v>
      </c>
      <c r="DB478" s="1">
        <v>0</v>
      </c>
      <c r="DC478" s="1">
        <v>0</v>
      </c>
      <c r="DD478" s="1">
        <v>0</v>
      </c>
      <c r="DE478" s="1">
        <v>0</v>
      </c>
      <c r="DF478" s="1">
        <v>0</v>
      </c>
      <c r="DG478" s="1">
        <v>0</v>
      </c>
      <c r="DH478" s="1">
        <v>0</v>
      </c>
      <c r="DI478" s="1">
        <v>0</v>
      </c>
      <c r="DJ478" s="1">
        <v>0</v>
      </c>
      <c r="DK478" s="1">
        <v>0</v>
      </c>
      <c r="DL478" s="1">
        <v>0</v>
      </c>
      <c r="DM478" s="1">
        <v>0</v>
      </c>
      <c r="DN478" s="1">
        <v>0</v>
      </c>
      <c r="DO478" s="244">
        <v>0</v>
      </c>
      <c r="DP478" s="244">
        <v>0</v>
      </c>
      <c r="DQ478" s="244">
        <v>0</v>
      </c>
      <c r="DR478" s="244">
        <v>0</v>
      </c>
      <c r="DS478" s="241">
        <v>0</v>
      </c>
      <c r="DT478" s="242">
        <v>0</v>
      </c>
      <c r="DU478" s="242">
        <v>0</v>
      </c>
      <c r="DV478" s="243">
        <v>0</v>
      </c>
      <c r="DW478">
        <v>2</v>
      </c>
      <c r="DX478">
        <v>4</v>
      </c>
      <c r="DY478">
        <v>0</v>
      </c>
      <c r="DZ478">
        <v>30000</v>
      </c>
      <c r="EA478">
        <v>0</v>
      </c>
      <c r="EB478">
        <v>0</v>
      </c>
      <c r="EC478">
        <v>0</v>
      </c>
      <c r="ED478">
        <v>0</v>
      </c>
      <c r="EE478">
        <v>0</v>
      </c>
      <c r="EF478">
        <v>0</v>
      </c>
      <c r="EG478">
        <v>0</v>
      </c>
      <c r="EH478">
        <v>0</v>
      </c>
      <c r="EI478">
        <v>0</v>
      </c>
      <c r="EJ478">
        <v>0</v>
      </c>
      <c r="EK478">
        <v>0</v>
      </c>
      <c r="EL478">
        <v>0</v>
      </c>
      <c r="EM478">
        <v>0</v>
      </c>
      <c r="EN478">
        <v>0</v>
      </c>
      <c r="EO478">
        <v>0</v>
      </c>
      <c r="EP478">
        <v>0</v>
      </c>
      <c r="EQ478">
        <v>0</v>
      </c>
      <c r="ER478">
        <v>0</v>
      </c>
      <c r="ES478">
        <v>0</v>
      </c>
      <c r="ET478">
        <v>0</v>
      </c>
      <c r="EU478" s="244">
        <v>0</v>
      </c>
      <c r="EV478" s="244">
        <v>0</v>
      </c>
      <c r="EW478" s="244">
        <v>0</v>
      </c>
      <c r="EX478" s="244">
        <v>0</v>
      </c>
      <c r="EY478" s="241">
        <v>0</v>
      </c>
      <c r="EZ478" s="242">
        <v>0</v>
      </c>
      <c r="FA478" s="242">
        <v>0</v>
      </c>
      <c r="FB478" s="243">
        <v>0</v>
      </c>
      <c r="FC478">
        <v>0</v>
      </c>
      <c r="FD478">
        <v>0</v>
      </c>
      <c r="FE478">
        <v>0</v>
      </c>
      <c r="FF478">
        <v>0</v>
      </c>
      <c r="FG478">
        <v>0</v>
      </c>
      <c r="FH478">
        <v>0</v>
      </c>
      <c r="FI478">
        <v>0</v>
      </c>
      <c r="FJ478">
        <v>0</v>
      </c>
      <c r="FK478">
        <v>0</v>
      </c>
      <c r="FL478">
        <v>0</v>
      </c>
      <c r="FM478">
        <v>1</v>
      </c>
      <c r="FN478">
        <v>0</v>
      </c>
      <c r="FO478">
        <v>5000</v>
      </c>
      <c r="FP478">
        <v>0</v>
      </c>
      <c r="FQ478">
        <v>0</v>
      </c>
      <c r="FR478">
        <v>0</v>
      </c>
      <c r="FS478">
        <v>0</v>
      </c>
      <c r="FT478">
        <v>0</v>
      </c>
      <c r="FU478">
        <v>0</v>
      </c>
      <c r="FV478">
        <v>0</v>
      </c>
      <c r="FW478">
        <v>0</v>
      </c>
      <c r="FX478">
        <v>0</v>
      </c>
      <c r="FY478">
        <v>0</v>
      </c>
      <c r="FZ478">
        <v>0</v>
      </c>
      <c r="GA478">
        <v>0</v>
      </c>
      <c r="GB478">
        <v>0</v>
      </c>
      <c r="GC478">
        <v>0</v>
      </c>
      <c r="GD478">
        <v>0</v>
      </c>
      <c r="GE478">
        <v>0</v>
      </c>
      <c r="GF478">
        <v>0</v>
      </c>
      <c r="GG478">
        <v>0</v>
      </c>
      <c r="GH478">
        <v>0</v>
      </c>
      <c r="GI478">
        <v>0</v>
      </c>
      <c r="GJ478">
        <v>0</v>
      </c>
      <c r="GK478">
        <v>0</v>
      </c>
      <c r="GL478">
        <v>0</v>
      </c>
      <c r="GM478">
        <v>0</v>
      </c>
      <c r="GN478">
        <v>0</v>
      </c>
      <c r="GO478">
        <v>0</v>
      </c>
      <c r="GP478">
        <v>0</v>
      </c>
      <c r="GQ478">
        <v>0</v>
      </c>
      <c r="GR478">
        <v>0</v>
      </c>
      <c r="GS478">
        <v>0</v>
      </c>
      <c r="GT478">
        <v>0</v>
      </c>
      <c r="GU478">
        <v>0</v>
      </c>
      <c r="GV478">
        <v>0</v>
      </c>
      <c r="GW478">
        <v>0</v>
      </c>
      <c r="GX478">
        <v>0</v>
      </c>
      <c r="GY478">
        <v>0</v>
      </c>
      <c r="GZ478">
        <v>0</v>
      </c>
      <c r="HA478">
        <v>0</v>
      </c>
      <c r="HB478">
        <v>0</v>
      </c>
      <c r="HC478">
        <v>0</v>
      </c>
      <c r="HD478">
        <v>0</v>
      </c>
      <c r="HE478">
        <v>0</v>
      </c>
      <c r="HF478">
        <v>0</v>
      </c>
      <c r="HG478">
        <v>0</v>
      </c>
      <c r="HH478">
        <v>0</v>
      </c>
      <c r="HI478">
        <v>0</v>
      </c>
      <c r="HJ478">
        <v>0</v>
      </c>
      <c r="HK478">
        <v>0</v>
      </c>
      <c r="HL478">
        <v>2</v>
      </c>
      <c r="HM478">
        <v>4</v>
      </c>
      <c r="HN478">
        <v>0</v>
      </c>
      <c r="HO478">
        <v>0</v>
      </c>
      <c r="HP478">
        <v>0</v>
      </c>
      <c r="HQ478" s="139">
        <v>1</v>
      </c>
      <c r="HR478" s="140">
        <v>0</v>
      </c>
      <c r="HS478" s="140">
        <v>0</v>
      </c>
      <c r="HT478" s="140">
        <v>0</v>
      </c>
      <c r="HU478" s="140">
        <v>0</v>
      </c>
      <c r="HV478" s="139">
        <v>0</v>
      </c>
      <c r="HW478" s="140">
        <v>0</v>
      </c>
      <c r="HX478" s="140">
        <v>0</v>
      </c>
      <c r="HY478" s="140">
        <v>0</v>
      </c>
      <c r="HZ478" s="140">
        <v>0</v>
      </c>
      <c r="IA478" s="139">
        <v>0</v>
      </c>
      <c r="IB478" s="140">
        <v>0</v>
      </c>
      <c r="IC478" s="140">
        <v>0</v>
      </c>
      <c r="ID478" s="140">
        <v>0</v>
      </c>
      <c r="IE478" s="140">
        <v>0</v>
      </c>
      <c r="IF478" s="139">
        <v>3</v>
      </c>
      <c r="IG478" s="140">
        <v>4</v>
      </c>
      <c r="IH478" s="140">
        <v>0</v>
      </c>
      <c r="II478" s="140">
        <v>0</v>
      </c>
      <c r="IJ478" s="140">
        <v>0</v>
      </c>
      <c r="IK478" s="140">
        <v>1</v>
      </c>
      <c r="IL478" s="140">
        <v>0</v>
      </c>
      <c r="IM478" s="140">
        <v>0</v>
      </c>
      <c r="IN478" s="139">
        <v>1</v>
      </c>
      <c r="IO478" s="140">
        <v>0</v>
      </c>
      <c r="IP478" s="140">
        <v>0</v>
      </c>
      <c r="IQ478" s="140">
        <v>0</v>
      </c>
      <c r="IR478" s="141">
        <v>0</v>
      </c>
      <c r="IS478" s="139">
        <v>2</v>
      </c>
      <c r="IT478" s="141">
        <v>4</v>
      </c>
      <c r="IU478" s="141">
        <v>6</v>
      </c>
      <c r="IV478" s="141">
        <v>1</v>
      </c>
      <c r="IW478" s="180">
        <v>7</v>
      </c>
      <c r="IX478" s="182">
        <v>0.7142857142857143</v>
      </c>
      <c r="IY478" s="182">
        <v>0.2857142857142857</v>
      </c>
      <c r="IZ478" s="183">
        <v>0</v>
      </c>
      <c r="JA478" s="140">
        <v>0</v>
      </c>
      <c r="JB478" s="140">
        <v>0</v>
      </c>
      <c r="JC478" s="1" t="s">
        <v>427</v>
      </c>
      <c r="JD478" s="1" t="s">
        <v>427</v>
      </c>
      <c r="JE478" s="1" t="s">
        <v>427</v>
      </c>
      <c r="JF478" s="1" t="s">
        <v>427</v>
      </c>
      <c r="JG478" s="1">
        <v>0</v>
      </c>
      <c r="JH478" s="1">
        <v>0</v>
      </c>
      <c r="JI478" s="284"/>
      <c r="JM478" s="261"/>
      <c r="JN478" s="262"/>
      <c r="JO478" s="284"/>
      <c r="JP478" s="284"/>
    </row>
    <row r="479" spans="1:276" x14ac:dyDescent="0.25">
      <c r="A479" s="2">
        <f>IF(OR('Table 1'!$L$2="All Regions",'Table 1'!$L$2=" "), 1,IF('Table 1'!$L$2='DATA TEMPLATE 1617'!L479,1,0))</f>
        <v>1</v>
      </c>
      <c r="B479" s="2">
        <f>IF(OR('Table 1'!$L$3="All Disciplines",'Table 1'!$L$3=" "), 1,IF('Table 1'!$L$3='DATA TEMPLATE 1617'!M479,1,0))</f>
        <v>1</v>
      </c>
      <c r="C479" s="2">
        <f>IF(OR('Table 1'!$L$4="All Organisations",'Table 1'!$L$4=" "), 1,IF('Table 1'!$L$4='DATA TEMPLATE 1617'!N479,1,0))</f>
        <v>1</v>
      </c>
      <c r="D479" s="2">
        <f t="shared" si="17"/>
        <v>3</v>
      </c>
      <c r="E479" s="236">
        <f>IF('Table 2'!$L$2="All Diverse Led",$IZ479,IF('Table 2'!$L$2='DATA TEMPLATE 1617'!JG479,4,0))</f>
        <v>0</v>
      </c>
      <c r="F479" s="236">
        <f>IF('Table 2'!$L$2="All Diverse Led",$IZ479,IF('Table 2'!$L$2='DATA TEMPLATE 1617'!JH479,4,0))</f>
        <v>0</v>
      </c>
      <c r="G479" s="237">
        <f t="shared" si="18"/>
        <v>0</v>
      </c>
      <c r="H479" s="1" t="s">
        <v>471</v>
      </c>
      <c r="I479" s="1">
        <v>0</v>
      </c>
      <c r="J479" s="1" t="b">
        <v>0</v>
      </c>
      <c r="K479" s="284">
        <v>477</v>
      </c>
      <c r="L479" t="s">
        <v>439</v>
      </c>
      <c r="M479" t="s">
        <v>436</v>
      </c>
      <c r="N479" s="323" t="s">
        <v>459</v>
      </c>
      <c r="O479" s="76">
        <v>49624</v>
      </c>
      <c r="P479" s="76">
        <v>100580</v>
      </c>
      <c r="Q479" s="76">
        <v>181357</v>
      </c>
      <c r="R479" s="76">
        <v>1000</v>
      </c>
      <c r="S479" s="76">
        <v>0</v>
      </c>
      <c r="T479" s="76">
        <v>332561</v>
      </c>
      <c r="U479">
        <v>160130</v>
      </c>
      <c r="V479">
        <v>20228</v>
      </c>
      <c r="W479">
        <v>31300</v>
      </c>
      <c r="X479">
        <v>55235</v>
      </c>
      <c r="Y479">
        <v>880</v>
      </c>
      <c r="AB479">
        <v>38156</v>
      </c>
      <c r="AC479">
        <v>290</v>
      </c>
      <c r="AD479">
        <v>306219</v>
      </c>
      <c r="AE479" s="1">
        <v>2</v>
      </c>
      <c r="AF479" s="1">
        <v>2</v>
      </c>
      <c r="AG479" s="1">
        <v>1809</v>
      </c>
      <c r="AH479" s="1">
        <v>0</v>
      </c>
      <c r="AI479" s="1">
        <v>0</v>
      </c>
      <c r="AJ479" s="1">
        <v>0</v>
      </c>
      <c r="AK479" s="1">
        <v>0</v>
      </c>
      <c r="AL479" s="1">
        <v>0</v>
      </c>
      <c r="AM479" s="1">
        <v>0</v>
      </c>
      <c r="AN479" s="1">
        <v>0</v>
      </c>
      <c r="AO479" s="1">
        <v>0</v>
      </c>
      <c r="AP479" s="1">
        <v>0</v>
      </c>
      <c r="AQ479" s="1">
        <v>0</v>
      </c>
      <c r="AR479" s="1">
        <v>0</v>
      </c>
      <c r="AS479" s="1">
        <v>0</v>
      </c>
      <c r="AT479" s="1">
        <v>0</v>
      </c>
      <c r="AU479" s="1">
        <v>0</v>
      </c>
      <c r="AV479" s="1">
        <v>0</v>
      </c>
      <c r="AW479" s="1">
        <v>0</v>
      </c>
      <c r="AX479" s="1">
        <v>0</v>
      </c>
      <c r="AY479" s="1">
        <v>0</v>
      </c>
      <c r="AZ479" s="1">
        <v>0</v>
      </c>
      <c r="BA479" s="1">
        <v>0</v>
      </c>
      <c r="BB479" s="1">
        <v>0</v>
      </c>
      <c r="BC479" s="3">
        <v>0</v>
      </c>
      <c r="BD479" s="3">
        <v>0</v>
      </c>
      <c r="BE479" s="3">
        <v>0</v>
      </c>
      <c r="BF479" s="3">
        <v>0</v>
      </c>
      <c r="BG479" s="241">
        <v>0</v>
      </c>
      <c r="BH479" s="242">
        <v>0</v>
      </c>
      <c r="BI479" s="242">
        <v>0</v>
      </c>
      <c r="BJ479" s="243">
        <v>0</v>
      </c>
      <c r="BK479" s="252">
        <v>0</v>
      </c>
      <c r="BL479" s="252">
        <v>0</v>
      </c>
      <c r="BM479" s="251">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s="244">
        <v>0</v>
      </c>
      <c r="CJ479" s="244">
        <v>0</v>
      </c>
      <c r="CK479" s="244">
        <v>0</v>
      </c>
      <c r="CL479" s="244">
        <v>0</v>
      </c>
      <c r="CM479" s="241">
        <v>0</v>
      </c>
      <c r="CN479" s="242">
        <v>0</v>
      </c>
      <c r="CO479" s="242">
        <v>0</v>
      </c>
      <c r="CP479" s="243">
        <v>0</v>
      </c>
      <c r="CQ479" s="1">
        <v>57</v>
      </c>
      <c r="CR479" s="1">
        <v>57</v>
      </c>
      <c r="CS479" s="1">
        <v>6149</v>
      </c>
      <c r="CT479" s="1">
        <v>0</v>
      </c>
      <c r="CU479" s="1">
        <v>0</v>
      </c>
      <c r="CV479" s="1">
        <v>0</v>
      </c>
      <c r="CW479" s="1">
        <v>0</v>
      </c>
      <c r="CX479" s="1">
        <v>0</v>
      </c>
      <c r="CY479" s="1">
        <v>0</v>
      </c>
      <c r="CZ479" s="1">
        <v>0</v>
      </c>
      <c r="DA479" s="1">
        <v>0</v>
      </c>
      <c r="DB479" s="1">
        <v>0</v>
      </c>
      <c r="DC479" s="1">
        <v>20</v>
      </c>
      <c r="DD479" s="1">
        <v>20</v>
      </c>
      <c r="DE479" s="1">
        <v>2472</v>
      </c>
      <c r="DF479" s="1">
        <v>0</v>
      </c>
      <c r="DG479" s="1">
        <v>0</v>
      </c>
      <c r="DH479" s="1">
        <v>0</v>
      </c>
      <c r="DI479" s="1">
        <v>0</v>
      </c>
      <c r="DJ479" s="1">
        <v>0</v>
      </c>
      <c r="DK479" s="1">
        <v>0</v>
      </c>
      <c r="DL479" s="1">
        <v>0</v>
      </c>
      <c r="DM479" s="1">
        <v>0</v>
      </c>
      <c r="DN479" s="1">
        <v>0</v>
      </c>
      <c r="DO479" s="244">
        <v>0</v>
      </c>
      <c r="DP479" s="244">
        <v>0</v>
      </c>
      <c r="DQ479" s="244">
        <v>0</v>
      </c>
      <c r="DR479" s="244">
        <v>0</v>
      </c>
      <c r="DS479" s="241">
        <v>20</v>
      </c>
      <c r="DT479" s="242">
        <v>20</v>
      </c>
      <c r="DU479" s="242">
        <v>2472</v>
      </c>
      <c r="DV479" s="243">
        <v>0</v>
      </c>
      <c r="DW479">
        <v>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s="244">
        <v>0</v>
      </c>
      <c r="EV479" s="244">
        <v>0</v>
      </c>
      <c r="EW479" s="244">
        <v>0</v>
      </c>
      <c r="EX479" s="244">
        <v>0</v>
      </c>
      <c r="EY479" s="241">
        <v>0</v>
      </c>
      <c r="EZ479" s="242">
        <v>0</v>
      </c>
      <c r="FA479" s="242">
        <v>0</v>
      </c>
      <c r="FB479" s="243">
        <v>0</v>
      </c>
      <c r="FC479">
        <v>0</v>
      </c>
      <c r="FD479">
        <v>0</v>
      </c>
      <c r="FE479">
        <v>0</v>
      </c>
      <c r="FF479">
        <v>0</v>
      </c>
      <c r="FG479">
        <v>0</v>
      </c>
      <c r="FH479">
        <v>0</v>
      </c>
      <c r="FI479">
        <v>1</v>
      </c>
      <c r="FJ479">
        <v>1659</v>
      </c>
      <c r="FK479">
        <v>0</v>
      </c>
      <c r="FL479">
        <v>0</v>
      </c>
      <c r="FM479">
        <v>0</v>
      </c>
      <c r="FN479">
        <v>0</v>
      </c>
      <c r="FO479">
        <v>0</v>
      </c>
      <c r="FP479">
        <v>0</v>
      </c>
      <c r="FQ479">
        <v>0</v>
      </c>
      <c r="FR479">
        <v>0</v>
      </c>
      <c r="FS479">
        <v>1</v>
      </c>
      <c r="FT479">
        <v>30</v>
      </c>
      <c r="FU479">
        <v>0</v>
      </c>
      <c r="FV479">
        <v>0</v>
      </c>
      <c r="FW479">
        <v>0</v>
      </c>
      <c r="FX479">
        <v>0</v>
      </c>
      <c r="FY479">
        <v>0</v>
      </c>
      <c r="FZ479">
        <v>0</v>
      </c>
      <c r="GA479">
        <v>0</v>
      </c>
      <c r="GB479">
        <v>0</v>
      </c>
      <c r="GC479">
        <v>0</v>
      </c>
      <c r="GD479">
        <v>0</v>
      </c>
      <c r="GE479">
        <v>0</v>
      </c>
      <c r="GF479">
        <v>0</v>
      </c>
      <c r="GG479">
        <v>0</v>
      </c>
      <c r="GH479">
        <v>0</v>
      </c>
      <c r="GI479">
        <v>0</v>
      </c>
      <c r="GJ479">
        <v>0</v>
      </c>
      <c r="GK479">
        <v>0</v>
      </c>
      <c r="GL479">
        <v>0</v>
      </c>
      <c r="GM479">
        <v>1</v>
      </c>
      <c r="GN479">
        <v>0</v>
      </c>
      <c r="GO479">
        <v>12</v>
      </c>
      <c r="GP479">
        <v>0</v>
      </c>
      <c r="GQ479">
        <v>0</v>
      </c>
      <c r="GR479">
        <v>0</v>
      </c>
      <c r="GS479">
        <v>0</v>
      </c>
      <c r="GT479">
        <v>0</v>
      </c>
      <c r="GU479">
        <v>0</v>
      </c>
      <c r="GV479">
        <v>0</v>
      </c>
      <c r="GW479">
        <v>0</v>
      </c>
      <c r="GX479">
        <v>0</v>
      </c>
      <c r="GY479">
        <v>0</v>
      </c>
      <c r="GZ479">
        <v>0</v>
      </c>
      <c r="HA479">
        <v>0</v>
      </c>
      <c r="HB479">
        <v>0</v>
      </c>
      <c r="HC479">
        <v>0</v>
      </c>
      <c r="HD479">
        <v>0</v>
      </c>
      <c r="HE479">
        <v>0</v>
      </c>
      <c r="HF479">
        <v>0</v>
      </c>
      <c r="HG479">
        <v>0</v>
      </c>
      <c r="HH479">
        <v>0</v>
      </c>
      <c r="HI479">
        <v>0</v>
      </c>
      <c r="HJ479">
        <v>0</v>
      </c>
      <c r="HK479">
        <v>0</v>
      </c>
      <c r="HL479">
        <v>5</v>
      </c>
      <c r="HM479">
        <v>1</v>
      </c>
      <c r="HN479">
        <v>0</v>
      </c>
      <c r="HO479">
        <v>0</v>
      </c>
      <c r="HP479">
        <v>0</v>
      </c>
      <c r="HQ479" s="139">
        <v>0</v>
      </c>
      <c r="HR479" s="140">
        <v>0</v>
      </c>
      <c r="HS479" s="140">
        <v>0</v>
      </c>
      <c r="HT479" s="140">
        <v>0</v>
      </c>
      <c r="HU479" s="140">
        <v>0</v>
      </c>
      <c r="HV479" s="139">
        <v>0</v>
      </c>
      <c r="HW479" s="140">
        <v>0</v>
      </c>
      <c r="HX479" s="140">
        <v>0</v>
      </c>
      <c r="HY479" s="140">
        <v>0</v>
      </c>
      <c r="HZ479" s="140">
        <v>0</v>
      </c>
      <c r="IA479" s="139">
        <v>0</v>
      </c>
      <c r="IB479" s="140">
        <v>0</v>
      </c>
      <c r="IC479" s="140">
        <v>0</v>
      </c>
      <c r="ID479" s="140">
        <v>0</v>
      </c>
      <c r="IE479" s="140">
        <v>0</v>
      </c>
      <c r="IF479" s="139">
        <v>5</v>
      </c>
      <c r="IG479" s="140">
        <v>1</v>
      </c>
      <c r="IH479" s="140">
        <v>0</v>
      </c>
      <c r="II479" s="140">
        <v>0</v>
      </c>
      <c r="IJ479" s="140">
        <v>0</v>
      </c>
      <c r="IK479" s="140">
        <v>0</v>
      </c>
      <c r="IL479" s="140">
        <v>0</v>
      </c>
      <c r="IM479" s="140">
        <v>0</v>
      </c>
      <c r="IN479" s="139">
        <v>0</v>
      </c>
      <c r="IO479" s="140">
        <v>0</v>
      </c>
      <c r="IP479" s="140">
        <v>0</v>
      </c>
      <c r="IQ479" s="140">
        <v>0</v>
      </c>
      <c r="IR479" s="141">
        <v>0</v>
      </c>
      <c r="IS479" s="139">
        <v>0</v>
      </c>
      <c r="IT479" s="141">
        <v>0</v>
      </c>
      <c r="IU479" s="141">
        <v>6</v>
      </c>
      <c r="IV479" s="141">
        <v>0</v>
      </c>
      <c r="IW479" s="180">
        <v>6</v>
      </c>
      <c r="IX479" s="182">
        <v>0</v>
      </c>
      <c r="IY479" s="182">
        <v>0</v>
      </c>
      <c r="IZ479" s="183">
        <v>0</v>
      </c>
      <c r="JA479" s="140">
        <v>0</v>
      </c>
      <c r="JB479" s="140">
        <v>0</v>
      </c>
      <c r="JC479" s="1" t="s">
        <v>427</v>
      </c>
      <c r="JD479" s="1" t="s">
        <v>427</v>
      </c>
      <c r="JE479" s="1" t="s">
        <v>427</v>
      </c>
      <c r="JF479" s="1" t="s">
        <v>426</v>
      </c>
      <c r="JG479" s="1">
        <v>0</v>
      </c>
      <c r="JH479" s="1">
        <v>0</v>
      </c>
      <c r="JI479" s="284"/>
      <c r="JM479" s="261"/>
      <c r="JN479" s="262"/>
      <c r="JO479" s="284"/>
      <c r="JP479" s="284"/>
    </row>
    <row r="480" spans="1:276" x14ac:dyDescent="0.25">
      <c r="A480" s="2">
        <f>IF(OR('Table 1'!$L$2="All Regions",'Table 1'!$L$2=" "), 1,IF('Table 1'!$L$2='DATA TEMPLATE 1617'!L480,1,0))</f>
        <v>1</v>
      </c>
      <c r="B480" s="2">
        <f>IF(OR('Table 1'!$L$3="All Disciplines",'Table 1'!$L$3=" "), 1,IF('Table 1'!$L$3='DATA TEMPLATE 1617'!M480,1,0))</f>
        <v>1</v>
      </c>
      <c r="C480" s="2">
        <f>IF(OR('Table 1'!$L$4="All Organisations",'Table 1'!$L$4=" "), 1,IF('Table 1'!$L$4='DATA TEMPLATE 1617'!N480,1,0))</f>
        <v>1</v>
      </c>
      <c r="D480" s="2">
        <f t="shared" si="17"/>
        <v>3</v>
      </c>
      <c r="E480" s="236">
        <f>IF('Table 2'!$L$2="All Diverse Led",$IZ480,IF('Table 2'!$L$2='DATA TEMPLATE 1617'!JG480,4,0))</f>
        <v>0</v>
      </c>
      <c r="F480" s="236">
        <f>IF('Table 2'!$L$2="All Diverse Led",$IZ480,IF('Table 2'!$L$2='DATA TEMPLATE 1617'!JH480,4,0))</f>
        <v>0</v>
      </c>
      <c r="G480" s="237">
        <f t="shared" si="18"/>
        <v>0</v>
      </c>
      <c r="H480" s="1" t="s">
        <v>471</v>
      </c>
      <c r="I480" s="1">
        <v>0</v>
      </c>
      <c r="J480" s="1" t="b">
        <v>1</v>
      </c>
      <c r="K480" s="284">
        <v>478</v>
      </c>
      <c r="L480" t="s">
        <v>439</v>
      </c>
      <c r="M480" t="s">
        <v>451</v>
      </c>
      <c r="N480" s="323" t="s">
        <v>460</v>
      </c>
      <c r="O480" s="76">
        <v>1494313</v>
      </c>
      <c r="P480" s="76">
        <v>1011678</v>
      </c>
      <c r="Q480" s="76">
        <v>656290</v>
      </c>
      <c r="R480" s="76">
        <v>0</v>
      </c>
      <c r="S480" s="76">
        <v>0</v>
      </c>
      <c r="T480" s="76">
        <v>3162281</v>
      </c>
      <c r="U480">
        <v>2087292</v>
      </c>
      <c r="V480">
        <v>221227</v>
      </c>
      <c r="W480">
        <v>739514</v>
      </c>
      <c r="X480">
        <v>556076</v>
      </c>
      <c r="Y480">
        <v>64000</v>
      </c>
      <c r="Z480">
        <v>323594</v>
      </c>
      <c r="AA480">
        <v>621908</v>
      </c>
      <c r="AB480">
        <v>2014000</v>
      </c>
      <c r="AC480">
        <v>1307335</v>
      </c>
      <c r="AD480">
        <v>7934946</v>
      </c>
      <c r="AE480" s="1">
        <v>149</v>
      </c>
      <c r="AF480" s="1">
        <v>1197</v>
      </c>
      <c r="AG480" s="1">
        <v>52023</v>
      </c>
      <c r="AH480" s="1">
        <v>1661</v>
      </c>
      <c r="AI480" s="1">
        <v>0</v>
      </c>
      <c r="AJ480" s="1">
        <v>0</v>
      </c>
      <c r="AK480" s="1">
        <v>0</v>
      </c>
      <c r="AL480" s="1">
        <v>0</v>
      </c>
      <c r="AM480" s="1">
        <v>0</v>
      </c>
      <c r="AN480" s="1">
        <v>0</v>
      </c>
      <c r="AO480" s="1">
        <v>0</v>
      </c>
      <c r="AP480" s="1">
        <v>0</v>
      </c>
      <c r="AQ480" s="1">
        <v>113</v>
      </c>
      <c r="AR480" s="1">
        <v>1017</v>
      </c>
      <c r="AS480" s="1">
        <v>51263</v>
      </c>
      <c r="AT480" s="1">
        <v>1661</v>
      </c>
      <c r="AU480" s="1">
        <v>0</v>
      </c>
      <c r="AV480" s="1">
        <v>0</v>
      </c>
      <c r="AW480" s="1">
        <v>0</v>
      </c>
      <c r="AX480" s="1">
        <v>0</v>
      </c>
      <c r="AY480" s="1">
        <v>0</v>
      </c>
      <c r="AZ480" s="1">
        <v>0</v>
      </c>
      <c r="BA480" s="1">
        <v>0</v>
      </c>
      <c r="BB480" s="1">
        <v>0</v>
      </c>
      <c r="BC480" s="3">
        <v>0</v>
      </c>
      <c r="BD480" s="3">
        <v>0</v>
      </c>
      <c r="BE480" s="3">
        <v>0</v>
      </c>
      <c r="BF480" s="3">
        <v>0</v>
      </c>
      <c r="BG480" s="241">
        <v>113</v>
      </c>
      <c r="BH480" s="242">
        <v>1017</v>
      </c>
      <c r="BI480" s="242">
        <v>51263</v>
      </c>
      <c r="BJ480" s="243">
        <v>1661</v>
      </c>
      <c r="BK480">
        <v>9</v>
      </c>
      <c r="BL480">
        <v>1265</v>
      </c>
      <c r="BM480">
        <v>128592</v>
      </c>
      <c r="BN480">
        <v>0</v>
      </c>
      <c r="BO480">
        <v>6</v>
      </c>
      <c r="BP480">
        <v>1033</v>
      </c>
      <c r="BQ480">
        <v>20047</v>
      </c>
      <c r="BR480">
        <v>0</v>
      </c>
      <c r="BS480">
        <v>0</v>
      </c>
      <c r="BT480">
        <v>0</v>
      </c>
      <c r="BU480">
        <v>0</v>
      </c>
      <c r="BV480">
        <v>0</v>
      </c>
      <c r="BW480">
        <v>0</v>
      </c>
      <c r="BX480">
        <v>0</v>
      </c>
      <c r="BY480">
        <v>0</v>
      </c>
      <c r="BZ480">
        <v>0</v>
      </c>
      <c r="CA480">
        <v>0</v>
      </c>
      <c r="CB480">
        <v>0</v>
      </c>
      <c r="CC480">
        <v>0</v>
      </c>
      <c r="CD480">
        <v>0</v>
      </c>
      <c r="CE480">
        <v>0</v>
      </c>
      <c r="CF480">
        <v>0</v>
      </c>
      <c r="CG480">
        <v>0</v>
      </c>
      <c r="CH480">
        <v>0</v>
      </c>
      <c r="CI480" s="244">
        <v>6</v>
      </c>
      <c r="CJ480" s="244">
        <v>1033</v>
      </c>
      <c r="CK480" s="244">
        <v>20047</v>
      </c>
      <c r="CL480" s="244">
        <v>0</v>
      </c>
      <c r="CM480" s="241">
        <v>0</v>
      </c>
      <c r="CN480" s="242">
        <v>0</v>
      </c>
      <c r="CO480" s="242">
        <v>0</v>
      </c>
      <c r="CP480" s="243">
        <v>0</v>
      </c>
      <c r="CQ480" s="1">
        <v>4</v>
      </c>
      <c r="CR480" s="1">
        <v>50</v>
      </c>
      <c r="CS480" s="1">
        <v>0</v>
      </c>
      <c r="CT480" s="1">
        <v>5902</v>
      </c>
      <c r="CU480" s="1">
        <v>0</v>
      </c>
      <c r="CV480" s="1">
        <v>0</v>
      </c>
      <c r="CW480" s="1">
        <v>0</v>
      </c>
      <c r="CX480" s="1">
        <v>0</v>
      </c>
      <c r="CY480" s="1">
        <v>0</v>
      </c>
      <c r="CZ480" s="1">
        <v>0</v>
      </c>
      <c r="DA480" s="1">
        <v>0</v>
      </c>
      <c r="DB480" s="1">
        <v>0</v>
      </c>
      <c r="DC480" s="1">
        <v>4</v>
      </c>
      <c r="DD480" s="1">
        <v>50</v>
      </c>
      <c r="DE480" s="1">
        <v>0</v>
      </c>
      <c r="DF480" s="1">
        <v>5902</v>
      </c>
      <c r="DG480" s="1">
        <v>0</v>
      </c>
      <c r="DH480" s="1">
        <v>0</v>
      </c>
      <c r="DI480" s="1">
        <v>0</v>
      </c>
      <c r="DJ480" s="1">
        <v>0</v>
      </c>
      <c r="DK480" s="1">
        <v>0</v>
      </c>
      <c r="DL480" s="1">
        <v>0</v>
      </c>
      <c r="DM480" s="1">
        <v>0</v>
      </c>
      <c r="DN480" s="1">
        <v>0</v>
      </c>
      <c r="DO480" s="244">
        <v>0</v>
      </c>
      <c r="DP480" s="244">
        <v>0</v>
      </c>
      <c r="DQ480" s="244">
        <v>0</v>
      </c>
      <c r="DR480" s="244">
        <v>0</v>
      </c>
      <c r="DS480" s="241">
        <v>4</v>
      </c>
      <c r="DT480" s="242">
        <v>50</v>
      </c>
      <c r="DU480" s="242">
        <v>0</v>
      </c>
      <c r="DV480" s="243">
        <v>5902</v>
      </c>
      <c r="DW480">
        <v>11</v>
      </c>
      <c r="DX480">
        <v>13</v>
      </c>
      <c r="DY480">
        <v>1630</v>
      </c>
      <c r="DZ480">
        <v>36442</v>
      </c>
      <c r="EA480">
        <v>0</v>
      </c>
      <c r="EB480">
        <v>0</v>
      </c>
      <c r="EC480">
        <v>0</v>
      </c>
      <c r="ED480">
        <v>0</v>
      </c>
      <c r="EE480">
        <v>0</v>
      </c>
      <c r="EF480">
        <v>0</v>
      </c>
      <c r="EG480">
        <v>0</v>
      </c>
      <c r="EH480">
        <v>0</v>
      </c>
      <c r="EI480">
        <v>2</v>
      </c>
      <c r="EJ480">
        <v>4</v>
      </c>
      <c r="EK480">
        <v>1630</v>
      </c>
      <c r="EL480">
        <v>16823</v>
      </c>
      <c r="EM480">
        <v>0</v>
      </c>
      <c r="EN480">
        <v>0</v>
      </c>
      <c r="EO480">
        <v>0</v>
      </c>
      <c r="EP480">
        <v>0</v>
      </c>
      <c r="EQ480">
        <v>0</v>
      </c>
      <c r="ER480">
        <v>0</v>
      </c>
      <c r="ES480">
        <v>0</v>
      </c>
      <c r="ET480">
        <v>0</v>
      </c>
      <c r="EU480" s="244">
        <v>0</v>
      </c>
      <c r="EV480" s="244">
        <v>0</v>
      </c>
      <c r="EW480" s="244">
        <v>0</v>
      </c>
      <c r="EX480" s="244">
        <v>0</v>
      </c>
      <c r="EY480" s="241">
        <v>2</v>
      </c>
      <c r="EZ480" s="242">
        <v>4</v>
      </c>
      <c r="FA480" s="242">
        <v>1630</v>
      </c>
      <c r="FB480" s="243">
        <v>16823</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0</v>
      </c>
      <c r="GG480">
        <v>0</v>
      </c>
      <c r="GH480">
        <v>0</v>
      </c>
      <c r="GI480">
        <v>0</v>
      </c>
      <c r="GJ480">
        <v>0</v>
      </c>
      <c r="GK480">
        <v>0</v>
      </c>
      <c r="GL480">
        <v>0</v>
      </c>
      <c r="GM480">
        <v>0</v>
      </c>
      <c r="GN480">
        <v>0</v>
      </c>
      <c r="GO480">
        <v>0</v>
      </c>
      <c r="GP480">
        <v>0</v>
      </c>
      <c r="GQ480">
        <v>0</v>
      </c>
      <c r="GR480">
        <v>0</v>
      </c>
      <c r="GS480">
        <v>0</v>
      </c>
      <c r="GT480">
        <v>0</v>
      </c>
      <c r="GU480">
        <v>0</v>
      </c>
      <c r="GV480">
        <v>0</v>
      </c>
      <c r="GW480">
        <v>0</v>
      </c>
      <c r="GX480">
        <v>0</v>
      </c>
      <c r="GY480">
        <v>0</v>
      </c>
      <c r="GZ480">
        <v>0</v>
      </c>
      <c r="HA480">
        <v>0</v>
      </c>
      <c r="HB480">
        <v>0</v>
      </c>
      <c r="HC480">
        <v>0</v>
      </c>
      <c r="HD480">
        <v>0</v>
      </c>
      <c r="HE480">
        <v>0</v>
      </c>
      <c r="HF480">
        <v>0</v>
      </c>
      <c r="HG480">
        <v>0</v>
      </c>
      <c r="HH480">
        <v>0</v>
      </c>
      <c r="HI480">
        <v>0</v>
      </c>
      <c r="HJ480">
        <v>0</v>
      </c>
      <c r="HK480">
        <v>0</v>
      </c>
      <c r="HL480">
        <v>7</v>
      </c>
      <c r="HM480">
        <v>3</v>
      </c>
      <c r="HN480">
        <v>0</v>
      </c>
      <c r="HO480">
        <v>0</v>
      </c>
      <c r="HP480">
        <v>0</v>
      </c>
      <c r="HQ480" s="139">
        <v>9</v>
      </c>
      <c r="HR480" s="140">
        <v>8</v>
      </c>
      <c r="HS480" s="140">
        <v>0</v>
      </c>
      <c r="HT480" s="140">
        <v>0</v>
      </c>
      <c r="HU480" s="140">
        <v>0</v>
      </c>
      <c r="HV480" s="139">
        <v>0</v>
      </c>
      <c r="HW480" s="140">
        <v>0</v>
      </c>
      <c r="HX480" s="140">
        <v>0</v>
      </c>
      <c r="HY480" s="140">
        <v>0</v>
      </c>
      <c r="HZ480" s="140">
        <v>0</v>
      </c>
      <c r="IA480" s="139">
        <v>0</v>
      </c>
      <c r="IB480" s="140">
        <v>0</v>
      </c>
      <c r="IC480" s="140">
        <v>0</v>
      </c>
      <c r="ID480" s="140">
        <v>0</v>
      </c>
      <c r="IE480" s="140">
        <v>0</v>
      </c>
      <c r="IF480" s="139">
        <v>16</v>
      </c>
      <c r="IG480" s="140">
        <v>11</v>
      </c>
      <c r="IH480" s="140">
        <v>0</v>
      </c>
      <c r="II480" s="140">
        <v>0</v>
      </c>
      <c r="IJ480" s="140">
        <v>0</v>
      </c>
      <c r="IK480" s="140">
        <v>0</v>
      </c>
      <c r="IL480" s="140">
        <v>0</v>
      </c>
      <c r="IM480" s="140">
        <v>0</v>
      </c>
      <c r="IN480" s="139">
        <v>0</v>
      </c>
      <c r="IO480" s="140">
        <v>0</v>
      </c>
      <c r="IP480" s="140">
        <v>0</v>
      </c>
      <c r="IQ480" s="140">
        <v>0</v>
      </c>
      <c r="IR480" s="141">
        <v>0</v>
      </c>
      <c r="IS480" s="139">
        <v>0</v>
      </c>
      <c r="IT480" s="141">
        <v>3</v>
      </c>
      <c r="IU480" s="141">
        <v>10</v>
      </c>
      <c r="IV480" s="141">
        <v>17</v>
      </c>
      <c r="IW480" s="180">
        <v>27</v>
      </c>
      <c r="IX480" s="182">
        <v>0.1111111111111111</v>
      </c>
      <c r="IY480" s="182">
        <v>0</v>
      </c>
      <c r="IZ480" s="183">
        <v>0</v>
      </c>
      <c r="JA480" s="140">
        <v>0</v>
      </c>
      <c r="JB480" s="140">
        <v>0</v>
      </c>
      <c r="JC480" s="1" t="s">
        <v>427</v>
      </c>
      <c r="JD480" s="1" t="s">
        <v>427</v>
      </c>
      <c r="JE480" s="1" t="s">
        <v>427</v>
      </c>
      <c r="JF480" s="1" t="s">
        <v>426</v>
      </c>
      <c r="JG480" s="1">
        <v>0</v>
      </c>
      <c r="JH480" s="1">
        <v>0</v>
      </c>
      <c r="JI480" s="284"/>
      <c r="JM480" s="261"/>
      <c r="JN480" s="262"/>
      <c r="JO480" s="284"/>
      <c r="JP480" s="284"/>
    </row>
    <row r="481" spans="1:276" x14ac:dyDescent="0.25">
      <c r="A481" s="2">
        <f>IF(OR('Table 1'!$L$2="All Regions",'Table 1'!$L$2=" "), 1,IF('Table 1'!$L$2='DATA TEMPLATE 1617'!L481,1,0))</f>
        <v>1</v>
      </c>
      <c r="B481" s="2">
        <f>IF(OR('Table 1'!$L$3="All Disciplines",'Table 1'!$L$3=" "), 1,IF('Table 1'!$L$3='DATA TEMPLATE 1617'!M481,1,0))</f>
        <v>1</v>
      </c>
      <c r="C481" s="2">
        <f>IF(OR('Table 1'!$L$4="All Organisations",'Table 1'!$L$4=" "), 1,IF('Table 1'!$L$4='DATA TEMPLATE 1617'!N481,1,0))</f>
        <v>1</v>
      </c>
      <c r="D481" s="2">
        <f t="shared" si="17"/>
        <v>3</v>
      </c>
      <c r="E481" s="236">
        <f>IF('Table 2'!$L$2="All Diverse Led",$IZ481,IF('Table 2'!$L$2='DATA TEMPLATE 1617'!JG481,4,0))</f>
        <v>0</v>
      </c>
      <c r="F481" s="236">
        <f>IF('Table 2'!$L$2="All Diverse Led",$IZ481,IF('Table 2'!$L$2='DATA TEMPLATE 1617'!JH481,4,0))</f>
        <v>0</v>
      </c>
      <c r="G481" s="237">
        <f t="shared" si="18"/>
        <v>0</v>
      </c>
      <c r="H481" s="1" t="s">
        <v>471</v>
      </c>
      <c r="I481" s="1">
        <v>0</v>
      </c>
      <c r="J481" s="1" t="b">
        <v>0</v>
      </c>
      <c r="K481" s="284">
        <v>479</v>
      </c>
      <c r="L481" t="s">
        <v>439</v>
      </c>
      <c r="M481" t="s">
        <v>437</v>
      </c>
      <c r="N481" s="323" t="s">
        <v>459</v>
      </c>
      <c r="O481" s="76">
        <v>23318</v>
      </c>
      <c r="P481" s="76">
        <v>142835</v>
      </c>
      <c r="Q481" s="76">
        <v>47000</v>
      </c>
      <c r="R481" s="76">
        <v>0</v>
      </c>
      <c r="S481" s="76">
        <v>21096</v>
      </c>
      <c r="T481" s="76">
        <v>234249</v>
      </c>
      <c r="U481">
        <v>36233</v>
      </c>
      <c r="V481">
        <v>1447</v>
      </c>
      <c r="W481">
        <v>33865</v>
      </c>
      <c r="X481">
        <v>225</v>
      </c>
      <c r="Y481">
        <v>169</v>
      </c>
      <c r="AB481">
        <v>32968</v>
      </c>
      <c r="AC481">
        <v>98561</v>
      </c>
      <c r="AD481">
        <v>203468</v>
      </c>
      <c r="AE481" s="1">
        <v>9</v>
      </c>
      <c r="AF481" s="1">
        <v>8</v>
      </c>
      <c r="AG481" s="1">
        <v>1014</v>
      </c>
      <c r="AH481" s="1">
        <v>275</v>
      </c>
      <c r="AI481" s="1">
        <v>0</v>
      </c>
      <c r="AJ481" s="1">
        <v>0</v>
      </c>
      <c r="AK481" s="1">
        <v>0</v>
      </c>
      <c r="AL481" s="1">
        <v>0</v>
      </c>
      <c r="AM481" s="1">
        <v>0</v>
      </c>
      <c r="AN481" s="1">
        <v>0</v>
      </c>
      <c r="AO481" s="1">
        <v>0</v>
      </c>
      <c r="AP481" s="1">
        <v>0</v>
      </c>
      <c r="AQ481" s="1">
        <v>0</v>
      </c>
      <c r="AR481" s="1">
        <v>0</v>
      </c>
      <c r="AS481" s="1">
        <v>0</v>
      </c>
      <c r="AT481" s="1">
        <v>0</v>
      </c>
      <c r="AU481" s="1">
        <v>0</v>
      </c>
      <c r="AV481" s="1">
        <v>0</v>
      </c>
      <c r="AW481" s="1">
        <v>0</v>
      </c>
      <c r="AX481" s="1">
        <v>0</v>
      </c>
      <c r="AY481" s="1">
        <v>0</v>
      </c>
      <c r="AZ481" s="1">
        <v>0</v>
      </c>
      <c r="BA481" s="1">
        <v>0</v>
      </c>
      <c r="BB481" s="1">
        <v>0</v>
      </c>
      <c r="BC481" s="3">
        <v>0</v>
      </c>
      <c r="BD481" s="3">
        <v>0</v>
      </c>
      <c r="BE481" s="3">
        <v>0</v>
      </c>
      <c r="BF481" s="3">
        <v>0</v>
      </c>
      <c r="BG481" s="241">
        <v>0</v>
      </c>
      <c r="BH481" s="242">
        <v>0</v>
      </c>
      <c r="BI481" s="242">
        <v>0</v>
      </c>
      <c r="BJ481" s="243">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s="244">
        <v>0</v>
      </c>
      <c r="CJ481" s="244">
        <v>0</v>
      </c>
      <c r="CK481" s="244">
        <v>0</v>
      </c>
      <c r="CL481" s="244">
        <v>0</v>
      </c>
      <c r="CM481" s="241">
        <v>0</v>
      </c>
      <c r="CN481" s="242">
        <v>0</v>
      </c>
      <c r="CO481" s="242">
        <v>0</v>
      </c>
      <c r="CP481" s="243">
        <v>0</v>
      </c>
      <c r="CQ481" s="1">
        <v>0</v>
      </c>
      <c r="CR481" s="1">
        <v>0</v>
      </c>
      <c r="CS481" s="1">
        <v>0</v>
      </c>
      <c r="CT481" s="1">
        <v>0</v>
      </c>
      <c r="CU481" s="1">
        <v>0</v>
      </c>
      <c r="CV481" s="1">
        <v>0</v>
      </c>
      <c r="CW481" s="1">
        <v>0</v>
      </c>
      <c r="CX481" s="1">
        <v>0</v>
      </c>
      <c r="CY481" s="1">
        <v>0</v>
      </c>
      <c r="CZ481" s="1">
        <v>0</v>
      </c>
      <c r="DA481" s="1">
        <v>0</v>
      </c>
      <c r="DB481" s="1">
        <v>0</v>
      </c>
      <c r="DC481" s="1">
        <v>0</v>
      </c>
      <c r="DD481" s="1">
        <v>0</v>
      </c>
      <c r="DE481" s="1">
        <v>0</v>
      </c>
      <c r="DF481" s="1">
        <v>0</v>
      </c>
      <c r="DG481" s="1">
        <v>0</v>
      </c>
      <c r="DH481" s="1">
        <v>0</v>
      </c>
      <c r="DI481" s="1">
        <v>0</v>
      </c>
      <c r="DJ481" s="1">
        <v>0</v>
      </c>
      <c r="DK481" s="1">
        <v>0</v>
      </c>
      <c r="DL481" s="1">
        <v>0</v>
      </c>
      <c r="DM481" s="1">
        <v>0</v>
      </c>
      <c r="DN481" s="1">
        <v>0</v>
      </c>
      <c r="DO481" s="244">
        <v>0</v>
      </c>
      <c r="DP481" s="244">
        <v>0</v>
      </c>
      <c r="DQ481" s="244">
        <v>0</v>
      </c>
      <c r="DR481" s="244">
        <v>0</v>
      </c>
      <c r="DS481" s="241">
        <v>0</v>
      </c>
      <c r="DT481" s="242">
        <v>0</v>
      </c>
      <c r="DU481" s="242">
        <v>0</v>
      </c>
      <c r="DV481" s="243">
        <v>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s="244">
        <v>0</v>
      </c>
      <c r="EV481" s="244">
        <v>0</v>
      </c>
      <c r="EW481" s="244">
        <v>0</v>
      </c>
      <c r="EX481" s="244">
        <v>0</v>
      </c>
      <c r="EY481" s="241">
        <v>0</v>
      </c>
      <c r="EZ481" s="242">
        <v>0</v>
      </c>
      <c r="FA481" s="242">
        <v>0</v>
      </c>
      <c r="FB481" s="243">
        <v>0</v>
      </c>
      <c r="FC481">
        <v>0</v>
      </c>
      <c r="FD481">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v>0</v>
      </c>
      <c r="HD481">
        <v>0</v>
      </c>
      <c r="HE481">
        <v>0</v>
      </c>
      <c r="HF481">
        <v>0</v>
      </c>
      <c r="HG481">
        <v>0</v>
      </c>
      <c r="HH481">
        <v>0</v>
      </c>
      <c r="HI481">
        <v>0</v>
      </c>
      <c r="HJ481">
        <v>0</v>
      </c>
      <c r="HK481">
        <v>0</v>
      </c>
      <c r="HL481">
        <v>1</v>
      </c>
      <c r="HM481">
        <v>4</v>
      </c>
      <c r="HN481">
        <v>0</v>
      </c>
      <c r="HO481">
        <v>0</v>
      </c>
      <c r="HP481">
        <v>0</v>
      </c>
      <c r="HQ481" s="139">
        <v>1</v>
      </c>
      <c r="HR481" s="140">
        <v>0</v>
      </c>
      <c r="HS481" s="140">
        <v>0</v>
      </c>
      <c r="HT481" s="140">
        <v>0</v>
      </c>
      <c r="HU481" s="140">
        <v>0</v>
      </c>
      <c r="HV481" s="139">
        <v>2</v>
      </c>
      <c r="HW481" s="140">
        <v>0</v>
      </c>
      <c r="HX481" s="140">
        <v>0</v>
      </c>
      <c r="HY481" s="140">
        <v>0</v>
      </c>
      <c r="HZ481" s="140">
        <v>0</v>
      </c>
      <c r="IA481" s="139">
        <v>0</v>
      </c>
      <c r="IB481" s="140">
        <v>0</v>
      </c>
      <c r="IC481" s="140">
        <v>0</v>
      </c>
      <c r="ID481" s="140">
        <v>0</v>
      </c>
      <c r="IE481" s="140">
        <v>0</v>
      </c>
      <c r="IF481" s="139">
        <v>4</v>
      </c>
      <c r="IG481" s="140">
        <v>4</v>
      </c>
      <c r="IH481" s="140">
        <v>0</v>
      </c>
      <c r="II481" s="140">
        <v>0</v>
      </c>
      <c r="IJ481" s="140">
        <v>0</v>
      </c>
      <c r="IK481" s="140">
        <v>0</v>
      </c>
      <c r="IL481" s="140">
        <v>0</v>
      </c>
      <c r="IM481" s="140">
        <v>0</v>
      </c>
      <c r="IN481" s="139">
        <v>0</v>
      </c>
      <c r="IO481" s="140">
        <v>0</v>
      </c>
      <c r="IP481" s="140">
        <v>1</v>
      </c>
      <c r="IQ481" s="140">
        <v>0</v>
      </c>
      <c r="IR481" s="141">
        <v>1</v>
      </c>
      <c r="IS481" s="139">
        <v>3</v>
      </c>
      <c r="IT481" s="141">
        <v>1</v>
      </c>
      <c r="IU481" s="141">
        <v>5</v>
      </c>
      <c r="IV481" s="141">
        <v>3</v>
      </c>
      <c r="IW481" s="180">
        <v>8</v>
      </c>
      <c r="IX481" s="182">
        <v>0.125</v>
      </c>
      <c r="IY481" s="182">
        <v>0.5</v>
      </c>
      <c r="IZ481" s="183">
        <v>0</v>
      </c>
      <c r="JA481" s="140">
        <v>0</v>
      </c>
      <c r="JB481" s="140">
        <v>0</v>
      </c>
      <c r="JC481" s="1" t="s">
        <v>426</v>
      </c>
      <c r="JD481" s="1" t="s">
        <v>426</v>
      </c>
      <c r="JE481" s="1" t="s">
        <v>427</v>
      </c>
      <c r="JF481" s="1" t="s">
        <v>426</v>
      </c>
      <c r="JG481" s="1">
        <v>0</v>
      </c>
      <c r="JH481" s="1">
        <v>0</v>
      </c>
      <c r="JI481" s="284"/>
      <c r="JM481" s="261"/>
      <c r="JN481" s="262"/>
      <c r="JO481" s="284"/>
      <c r="JP481" s="284"/>
    </row>
    <row r="482" spans="1:276" x14ac:dyDescent="0.25">
      <c r="A482" s="2">
        <f>IF(OR('Table 1'!$L$2="All Regions",'Table 1'!$L$2=" "), 1,IF('Table 1'!$L$2='DATA TEMPLATE 1617'!L482,1,0))</f>
        <v>1</v>
      </c>
      <c r="B482" s="2">
        <f>IF(OR('Table 1'!$L$3="All Disciplines",'Table 1'!$L$3=" "), 1,IF('Table 1'!$L$3='DATA TEMPLATE 1617'!M482,1,0))</f>
        <v>1</v>
      </c>
      <c r="C482" s="2">
        <f>IF(OR('Table 1'!$L$4="All Organisations",'Table 1'!$L$4=" "), 1,IF('Table 1'!$L$4='DATA TEMPLATE 1617'!N482,1,0))</f>
        <v>1</v>
      </c>
      <c r="D482" s="2">
        <f t="shared" si="17"/>
        <v>3</v>
      </c>
      <c r="E482" s="236">
        <f>IF('Table 2'!$L$2="All Diverse Led",$IZ482,IF('Table 2'!$L$2='DATA TEMPLATE 1617'!JG482,4,0))</f>
        <v>0</v>
      </c>
      <c r="F482" s="236">
        <f>IF('Table 2'!$L$2="All Diverse Led",$IZ482,IF('Table 2'!$L$2='DATA TEMPLATE 1617'!JH482,4,0))</f>
        <v>0</v>
      </c>
      <c r="G482" s="237">
        <f t="shared" si="18"/>
        <v>0</v>
      </c>
      <c r="H482" s="1" t="s">
        <v>471</v>
      </c>
      <c r="I482" s="1">
        <v>0</v>
      </c>
      <c r="J482" s="1" t="b">
        <v>0</v>
      </c>
      <c r="K482" s="284">
        <v>480</v>
      </c>
      <c r="L482" t="s">
        <v>439</v>
      </c>
      <c r="M482" t="s">
        <v>437</v>
      </c>
      <c r="N482" s="323" t="s">
        <v>458</v>
      </c>
      <c r="O482" s="76">
        <v>18</v>
      </c>
      <c r="P482" s="76">
        <v>83101</v>
      </c>
      <c r="Q482" s="76">
        <v>0</v>
      </c>
      <c r="R482" s="76">
        <v>0</v>
      </c>
      <c r="S482" s="76">
        <v>44017</v>
      </c>
      <c r="T482" s="76">
        <v>127136</v>
      </c>
      <c r="U482">
        <v>72898</v>
      </c>
      <c r="V482">
        <v>0</v>
      </c>
      <c r="W482">
        <v>0</v>
      </c>
      <c r="X482">
        <v>1299</v>
      </c>
      <c r="Y482">
        <v>3692</v>
      </c>
      <c r="AB482">
        <v>44017</v>
      </c>
      <c r="AC482">
        <v>0</v>
      </c>
      <c r="AD482">
        <v>121906</v>
      </c>
      <c r="AE482" s="1">
        <v>2</v>
      </c>
      <c r="AF482" s="1">
        <v>2</v>
      </c>
      <c r="AG482" s="1">
        <v>34</v>
      </c>
      <c r="AH482" s="1">
        <v>40</v>
      </c>
      <c r="AI482" s="1">
        <v>0</v>
      </c>
      <c r="AJ482" s="1">
        <v>0</v>
      </c>
      <c r="AK482" s="1">
        <v>0</v>
      </c>
      <c r="AL482" s="1">
        <v>0</v>
      </c>
      <c r="AM482" s="1">
        <v>0</v>
      </c>
      <c r="AN482" s="1">
        <v>0</v>
      </c>
      <c r="AO482" s="1">
        <v>0</v>
      </c>
      <c r="AP482" s="1">
        <v>0</v>
      </c>
      <c r="AQ482" s="1">
        <v>2</v>
      </c>
      <c r="AR482" s="1">
        <v>2</v>
      </c>
      <c r="AS482" s="1">
        <v>34</v>
      </c>
      <c r="AT482" s="1">
        <v>40</v>
      </c>
      <c r="AU482" s="1">
        <v>0</v>
      </c>
      <c r="AV482" s="1">
        <v>0</v>
      </c>
      <c r="AW482" s="1">
        <v>0</v>
      </c>
      <c r="AX482" s="1">
        <v>0</v>
      </c>
      <c r="AY482" s="1">
        <v>0</v>
      </c>
      <c r="AZ482" s="1">
        <v>0</v>
      </c>
      <c r="BA482" s="1">
        <v>0</v>
      </c>
      <c r="BB482" s="1">
        <v>0</v>
      </c>
      <c r="BC482" s="3">
        <v>0</v>
      </c>
      <c r="BD482" s="3">
        <v>0</v>
      </c>
      <c r="BE482" s="3">
        <v>0</v>
      </c>
      <c r="BF482" s="3">
        <v>0</v>
      </c>
      <c r="BG482" s="241">
        <v>2</v>
      </c>
      <c r="BH482" s="242">
        <v>2</v>
      </c>
      <c r="BI482" s="242">
        <v>34</v>
      </c>
      <c r="BJ482" s="243">
        <v>40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s="244">
        <v>0</v>
      </c>
      <c r="CJ482" s="244">
        <v>0</v>
      </c>
      <c r="CK482" s="244">
        <v>0</v>
      </c>
      <c r="CL482" s="244">
        <v>0</v>
      </c>
      <c r="CM482" s="241">
        <v>0</v>
      </c>
      <c r="CN482" s="242">
        <v>0</v>
      </c>
      <c r="CO482" s="242">
        <v>0</v>
      </c>
      <c r="CP482" s="243">
        <v>0</v>
      </c>
      <c r="CQ482" s="1">
        <v>0</v>
      </c>
      <c r="CR482" s="1">
        <v>0</v>
      </c>
      <c r="CS482" s="1">
        <v>0</v>
      </c>
      <c r="CT482" s="1">
        <v>0</v>
      </c>
      <c r="CU482" s="1">
        <v>0</v>
      </c>
      <c r="CV482" s="1">
        <v>0</v>
      </c>
      <c r="CW482" s="1">
        <v>0</v>
      </c>
      <c r="CX482" s="1">
        <v>0</v>
      </c>
      <c r="CY482" s="1">
        <v>0</v>
      </c>
      <c r="CZ482" s="1">
        <v>0</v>
      </c>
      <c r="DA482" s="1">
        <v>0</v>
      </c>
      <c r="DB482" s="1">
        <v>0</v>
      </c>
      <c r="DC482" s="1">
        <v>0</v>
      </c>
      <c r="DD482" s="1">
        <v>0</v>
      </c>
      <c r="DE482" s="1">
        <v>0</v>
      </c>
      <c r="DF482" s="1">
        <v>0</v>
      </c>
      <c r="DG482" s="1">
        <v>0</v>
      </c>
      <c r="DH482" s="1">
        <v>0</v>
      </c>
      <c r="DI482" s="1">
        <v>0</v>
      </c>
      <c r="DJ482" s="1">
        <v>0</v>
      </c>
      <c r="DK482" s="1">
        <v>0</v>
      </c>
      <c r="DL482" s="1">
        <v>0</v>
      </c>
      <c r="DM482" s="1">
        <v>0</v>
      </c>
      <c r="DN482" s="1">
        <v>0</v>
      </c>
      <c r="DO482" s="244">
        <v>0</v>
      </c>
      <c r="DP482" s="244">
        <v>0</v>
      </c>
      <c r="DQ482" s="244">
        <v>0</v>
      </c>
      <c r="DR482" s="244">
        <v>0</v>
      </c>
      <c r="DS482" s="241">
        <v>0</v>
      </c>
      <c r="DT482" s="242">
        <v>0</v>
      </c>
      <c r="DU482" s="242">
        <v>0</v>
      </c>
      <c r="DV482" s="243">
        <v>0</v>
      </c>
      <c r="DW482">
        <v>2</v>
      </c>
      <c r="DX482">
        <v>2</v>
      </c>
      <c r="DY482">
        <v>34</v>
      </c>
      <c r="DZ482">
        <v>40</v>
      </c>
      <c r="EA482">
        <v>0</v>
      </c>
      <c r="EB482">
        <v>0</v>
      </c>
      <c r="EC482">
        <v>0</v>
      </c>
      <c r="ED482">
        <v>0</v>
      </c>
      <c r="EE482">
        <v>1</v>
      </c>
      <c r="EF482">
        <v>4</v>
      </c>
      <c r="EG482">
        <v>60</v>
      </c>
      <c r="EH482">
        <v>0</v>
      </c>
      <c r="EI482">
        <v>2</v>
      </c>
      <c r="EJ482">
        <v>2</v>
      </c>
      <c r="EK482">
        <v>34</v>
      </c>
      <c r="EL482">
        <v>40</v>
      </c>
      <c r="EM482">
        <v>0</v>
      </c>
      <c r="EN482">
        <v>0</v>
      </c>
      <c r="EO482">
        <v>0</v>
      </c>
      <c r="EP482">
        <v>0</v>
      </c>
      <c r="EQ482">
        <v>0</v>
      </c>
      <c r="ER482">
        <v>0</v>
      </c>
      <c r="ES482">
        <v>0</v>
      </c>
      <c r="ET482">
        <v>0</v>
      </c>
      <c r="EU482" s="244">
        <v>1</v>
      </c>
      <c r="EV482" s="244">
        <v>4</v>
      </c>
      <c r="EW482" s="244">
        <v>60</v>
      </c>
      <c r="EX482" s="244">
        <v>0</v>
      </c>
      <c r="EY482" s="241">
        <v>2</v>
      </c>
      <c r="EZ482" s="242">
        <v>2</v>
      </c>
      <c r="FA482" s="242">
        <v>34</v>
      </c>
      <c r="FB482" s="243">
        <v>40</v>
      </c>
      <c r="FC482">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4</v>
      </c>
      <c r="GT482">
        <v>4712</v>
      </c>
      <c r="GU482">
        <v>0</v>
      </c>
      <c r="GV482">
        <v>0</v>
      </c>
      <c r="GW482">
        <v>0</v>
      </c>
      <c r="GX482">
        <v>0</v>
      </c>
      <c r="GY482">
        <v>0</v>
      </c>
      <c r="GZ482">
        <v>0</v>
      </c>
      <c r="HA482">
        <v>0</v>
      </c>
      <c r="HB482">
        <v>0</v>
      </c>
      <c r="HC482">
        <v>0</v>
      </c>
      <c r="HD482">
        <v>0</v>
      </c>
      <c r="HE482">
        <v>0</v>
      </c>
      <c r="HF482">
        <v>0</v>
      </c>
      <c r="HG482">
        <v>0</v>
      </c>
      <c r="HH482">
        <v>0</v>
      </c>
      <c r="HI482">
        <v>0</v>
      </c>
      <c r="HJ482">
        <v>0</v>
      </c>
      <c r="HK482">
        <v>0</v>
      </c>
      <c r="HL482">
        <v>3</v>
      </c>
      <c r="HM482">
        <v>3</v>
      </c>
      <c r="HN482">
        <v>0</v>
      </c>
      <c r="HO482">
        <v>0</v>
      </c>
      <c r="HP482">
        <v>0</v>
      </c>
      <c r="HQ482" s="139">
        <v>0</v>
      </c>
      <c r="HR482" s="140">
        <v>0</v>
      </c>
      <c r="HS482" s="140">
        <v>0</v>
      </c>
      <c r="HT482" s="140">
        <v>0</v>
      </c>
      <c r="HU482" s="140">
        <v>0</v>
      </c>
      <c r="HV482" s="139">
        <v>0</v>
      </c>
      <c r="HW482" s="140">
        <v>0</v>
      </c>
      <c r="HX482" s="140">
        <v>0</v>
      </c>
      <c r="HY482" s="140">
        <v>0</v>
      </c>
      <c r="HZ482" s="140">
        <v>0</v>
      </c>
      <c r="IA482" s="139">
        <v>0</v>
      </c>
      <c r="IB482" s="140">
        <v>0</v>
      </c>
      <c r="IC482" s="140">
        <v>0</v>
      </c>
      <c r="ID482" s="140">
        <v>0</v>
      </c>
      <c r="IE482" s="140">
        <v>0</v>
      </c>
      <c r="IF482" s="139">
        <v>3</v>
      </c>
      <c r="IG482" s="140">
        <v>3</v>
      </c>
      <c r="IH482" s="140">
        <v>0</v>
      </c>
      <c r="II482" s="140">
        <v>0</v>
      </c>
      <c r="IJ482" s="140">
        <v>0</v>
      </c>
      <c r="IK482" s="140">
        <v>0</v>
      </c>
      <c r="IL482" s="140">
        <v>0</v>
      </c>
      <c r="IM482" s="140">
        <v>0</v>
      </c>
      <c r="IN482" s="139">
        <v>0</v>
      </c>
      <c r="IO482" s="140">
        <v>0</v>
      </c>
      <c r="IP482" s="140">
        <v>0</v>
      </c>
      <c r="IQ482" s="140">
        <v>0</v>
      </c>
      <c r="IR482" s="141">
        <v>0</v>
      </c>
      <c r="IS482" s="139">
        <v>1</v>
      </c>
      <c r="IT482" s="141">
        <v>2</v>
      </c>
      <c r="IU482" s="141">
        <v>6</v>
      </c>
      <c r="IV482" s="141">
        <v>0</v>
      </c>
      <c r="IW482" s="180">
        <v>6</v>
      </c>
      <c r="IX482" s="182">
        <v>0.33333333333333331</v>
      </c>
      <c r="IY482" s="182">
        <v>0.16666666666666666</v>
      </c>
      <c r="IZ482" s="183">
        <v>0</v>
      </c>
      <c r="JA482" s="140">
        <v>0</v>
      </c>
      <c r="JB482" s="140">
        <v>0</v>
      </c>
      <c r="JC482" s="1" t="s">
        <v>426</v>
      </c>
      <c r="JD482" s="1" t="s">
        <v>427</v>
      </c>
      <c r="JE482" s="1" t="s">
        <v>427</v>
      </c>
      <c r="JF482" s="1" t="s">
        <v>426</v>
      </c>
      <c r="JG482" s="1">
        <v>0</v>
      </c>
      <c r="JH482" s="1">
        <v>0</v>
      </c>
      <c r="JI482" s="284"/>
      <c r="JM482" s="261"/>
      <c r="JN482" s="262"/>
      <c r="JO482" s="284"/>
      <c r="JP482" s="284"/>
    </row>
    <row r="483" spans="1:276" x14ac:dyDescent="0.25">
      <c r="A483" s="2">
        <f>IF(OR('Table 1'!$L$2="All Regions",'Table 1'!$L$2=" "), 1,IF('Table 1'!$L$2='DATA TEMPLATE 1617'!L483,1,0))</f>
        <v>1</v>
      </c>
      <c r="B483" s="2">
        <f>IF(OR('Table 1'!$L$3="All Disciplines",'Table 1'!$L$3=" "), 1,IF('Table 1'!$L$3='DATA TEMPLATE 1617'!M483,1,0))</f>
        <v>1</v>
      </c>
      <c r="C483" s="2">
        <f>IF(OR('Table 1'!$L$4="All Organisations",'Table 1'!$L$4=" "), 1,IF('Table 1'!$L$4='DATA TEMPLATE 1617'!N483,1,0))</f>
        <v>1</v>
      </c>
      <c r="D483" s="2">
        <f t="shared" si="17"/>
        <v>3</v>
      </c>
      <c r="E483" s="236">
        <f>IF('Table 2'!$L$2="All Diverse Led",$IZ483,IF('Table 2'!$L$2='DATA TEMPLATE 1617'!JG483,4,0))</f>
        <v>0</v>
      </c>
      <c r="F483" s="236">
        <f>IF('Table 2'!$L$2="All Diverse Led",$IZ483,IF('Table 2'!$L$2='DATA TEMPLATE 1617'!JH483,4,0))</f>
        <v>0</v>
      </c>
      <c r="G483" s="237">
        <f t="shared" si="18"/>
        <v>0</v>
      </c>
      <c r="H483" s="1" t="s">
        <v>471</v>
      </c>
      <c r="I483" s="1">
        <v>0</v>
      </c>
      <c r="J483" s="1" t="b">
        <v>0</v>
      </c>
      <c r="K483" s="284">
        <v>481</v>
      </c>
      <c r="L483" t="s">
        <v>439</v>
      </c>
      <c r="M483" t="s">
        <v>437</v>
      </c>
      <c r="N483" s="323" t="s">
        <v>458</v>
      </c>
      <c r="O483" s="76">
        <v>56958</v>
      </c>
      <c r="P483" s="76">
        <v>137950</v>
      </c>
      <c r="Q483" s="76">
        <v>52077</v>
      </c>
      <c r="R483" s="76">
        <v>0</v>
      </c>
      <c r="S483" s="76">
        <v>0</v>
      </c>
      <c r="T483" s="76">
        <v>246985</v>
      </c>
      <c r="U483">
        <v>83207</v>
      </c>
      <c r="V483">
        <v>165</v>
      </c>
      <c r="W483">
        <v>0</v>
      </c>
      <c r="X483">
        <v>686</v>
      </c>
      <c r="Y483">
        <v>396</v>
      </c>
      <c r="AB483">
        <v>139953</v>
      </c>
      <c r="AC483">
        <v>2500</v>
      </c>
      <c r="AD483">
        <v>226907</v>
      </c>
      <c r="AE483" s="1">
        <v>0</v>
      </c>
      <c r="AF483" s="1">
        <v>0</v>
      </c>
      <c r="AG483" s="1">
        <v>0</v>
      </c>
      <c r="AH483" s="1">
        <v>0</v>
      </c>
      <c r="AI483" s="1">
        <v>0</v>
      </c>
      <c r="AJ483" s="1">
        <v>0</v>
      </c>
      <c r="AK483" s="1">
        <v>0</v>
      </c>
      <c r="AL483" s="1">
        <v>0</v>
      </c>
      <c r="AM483" s="1">
        <v>0</v>
      </c>
      <c r="AN483" s="1">
        <v>0</v>
      </c>
      <c r="AO483" s="1">
        <v>0</v>
      </c>
      <c r="AP483" s="1">
        <v>0</v>
      </c>
      <c r="AQ483" s="1">
        <v>0</v>
      </c>
      <c r="AR483" s="1">
        <v>0</v>
      </c>
      <c r="AS483" s="1">
        <v>0</v>
      </c>
      <c r="AT483" s="1">
        <v>0</v>
      </c>
      <c r="AU483" s="1">
        <v>0</v>
      </c>
      <c r="AV483" s="1">
        <v>0</v>
      </c>
      <c r="AW483" s="1">
        <v>0</v>
      </c>
      <c r="AX483" s="1">
        <v>0</v>
      </c>
      <c r="AY483" s="1">
        <v>0</v>
      </c>
      <c r="AZ483" s="1">
        <v>0</v>
      </c>
      <c r="BA483" s="1">
        <v>0</v>
      </c>
      <c r="BB483" s="1">
        <v>0</v>
      </c>
      <c r="BC483" s="3">
        <v>0</v>
      </c>
      <c r="BD483" s="3">
        <v>0</v>
      </c>
      <c r="BE483" s="3">
        <v>0</v>
      </c>
      <c r="BF483" s="3">
        <v>0</v>
      </c>
      <c r="BG483" s="241">
        <v>0</v>
      </c>
      <c r="BH483" s="242">
        <v>0</v>
      </c>
      <c r="BI483" s="242">
        <v>0</v>
      </c>
      <c r="BJ483" s="24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s="244">
        <v>0</v>
      </c>
      <c r="CJ483" s="244">
        <v>0</v>
      </c>
      <c r="CK483" s="244">
        <v>0</v>
      </c>
      <c r="CL483" s="244">
        <v>0</v>
      </c>
      <c r="CM483" s="241">
        <v>0</v>
      </c>
      <c r="CN483" s="242">
        <v>0</v>
      </c>
      <c r="CO483" s="242">
        <v>0</v>
      </c>
      <c r="CP483" s="243">
        <v>0</v>
      </c>
      <c r="CQ483" s="1">
        <v>0</v>
      </c>
      <c r="CR483" s="1">
        <v>0</v>
      </c>
      <c r="CS483" s="1">
        <v>0</v>
      </c>
      <c r="CT483" s="1">
        <v>0</v>
      </c>
      <c r="CU483" s="1">
        <v>0</v>
      </c>
      <c r="CV483" s="1">
        <v>0</v>
      </c>
      <c r="CW483" s="1">
        <v>0</v>
      </c>
      <c r="CX483" s="1">
        <v>0</v>
      </c>
      <c r="CY483" s="1">
        <v>0</v>
      </c>
      <c r="CZ483" s="1">
        <v>0</v>
      </c>
      <c r="DA483" s="1">
        <v>0</v>
      </c>
      <c r="DB483" s="1">
        <v>0</v>
      </c>
      <c r="DC483" s="1">
        <v>0</v>
      </c>
      <c r="DD483" s="1">
        <v>0</v>
      </c>
      <c r="DE483" s="1">
        <v>0</v>
      </c>
      <c r="DF483" s="1">
        <v>0</v>
      </c>
      <c r="DG483" s="1">
        <v>0</v>
      </c>
      <c r="DH483" s="1">
        <v>0</v>
      </c>
      <c r="DI483" s="1">
        <v>0</v>
      </c>
      <c r="DJ483" s="1">
        <v>0</v>
      </c>
      <c r="DK483" s="1">
        <v>0</v>
      </c>
      <c r="DL483" s="1">
        <v>0</v>
      </c>
      <c r="DM483" s="1">
        <v>0</v>
      </c>
      <c r="DN483" s="1">
        <v>0</v>
      </c>
      <c r="DO483" s="244">
        <v>0</v>
      </c>
      <c r="DP483" s="244">
        <v>0</v>
      </c>
      <c r="DQ483" s="244">
        <v>0</v>
      </c>
      <c r="DR483" s="244">
        <v>0</v>
      </c>
      <c r="DS483" s="241">
        <v>0</v>
      </c>
      <c r="DT483" s="242">
        <v>0</v>
      </c>
      <c r="DU483" s="242">
        <v>0</v>
      </c>
      <c r="DV483" s="243">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s="244">
        <v>0</v>
      </c>
      <c r="EV483" s="244">
        <v>0</v>
      </c>
      <c r="EW483" s="244">
        <v>0</v>
      </c>
      <c r="EX483" s="244">
        <v>0</v>
      </c>
      <c r="EY483" s="241">
        <v>0</v>
      </c>
      <c r="EZ483" s="242">
        <v>0</v>
      </c>
      <c r="FA483" s="242">
        <v>0</v>
      </c>
      <c r="FB483" s="243">
        <v>0</v>
      </c>
      <c r="FC483">
        <v>0</v>
      </c>
      <c r="FD483">
        <v>0</v>
      </c>
      <c r="FE483">
        <v>0</v>
      </c>
      <c r="FF483">
        <v>0</v>
      </c>
      <c r="FG483">
        <v>0</v>
      </c>
      <c r="FH483">
        <v>0</v>
      </c>
      <c r="FI483">
        <v>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0</v>
      </c>
      <c r="GO483">
        <v>0</v>
      </c>
      <c r="GP483">
        <v>0</v>
      </c>
      <c r="GQ483">
        <v>0</v>
      </c>
      <c r="GR483">
        <v>0</v>
      </c>
      <c r="GS483">
        <v>0</v>
      </c>
      <c r="GT483">
        <v>0</v>
      </c>
      <c r="GU483">
        <v>0</v>
      </c>
      <c r="GV483">
        <v>0</v>
      </c>
      <c r="GW483">
        <v>0</v>
      </c>
      <c r="GX483">
        <v>0</v>
      </c>
      <c r="GY483">
        <v>0</v>
      </c>
      <c r="GZ483">
        <v>0</v>
      </c>
      <c r="HA483">
        <v>0</v>
      </c>
      <c r="HB483">
        <v>0</v>
      </c>
      <c r="HC483">
        <v>0</v>
      </c>
      <c r="HD483">
        <v>0</v>
      </c>
      <c r="HE483">
        <v>0</v>
      </c>
      <c r="HF483">
        <v>0</v>
      </c>
      <c r="HG483">
        <v>0</v>
      </c>
      <c r="HH483">
        <v>0</v>
      </c>
      <c r="HI483">
        <v>0</v>
      </c>
      <c r="HJ483">
        <v>0</v>
      </c>
      <c r="HK483">
        <v>0</v>
      </c>
      <c r="HL483">
        <v>7</v>
      </c>
      <c r="HM483">
        <v>15</v>
      </c>
      <c r="HN483">
        <v>0</v>
      </c>
      <c r="HO483">
        <v>0</v>
      </c>
      <c r="HP483">
        <v>0</v>
      </c>
      <c r="HQ483" s="139">
        <v>2</v>
      </c>
      <c r="HR483" s="140">
        <v>0</v>
      </c>
      <c r="HS483" s="140">
        <v>0</v>
      </c>
      <c r="HT483" s="140">
        <v>0</v>
      </c>
      <c r="HU483" s="140">
        <v>0</v>
      </c>
      <c r="HV483" s="139">
        <v>0</v>
      </c>
      <c r="HW483" s="140">
        <v>0</v>
      </c>
      <c r="HX483" s="140">
        <v>0</v>
      </c>
      <c r="HY483" s="140">
        <v>0</v>
      </c>
      <c r="HZ483" s="140">
        <v>0</v>
      </c>
      <c r="IA483" s="139">
        <v>0</v>
      </c>
      <c r="IB483" s="140">
        <v>0</v>
      </c>
      <c r="IC483" s="140">
        <v>0</v>
      </c>
      <c r="ID483" s="140">
        <v>0</v>
      </c>
      <c r="IE483" s="140">
        <v>0</v>
      </c>
      <c r="IF483" s="139">
        <v>9</v>
      </c>
      <c r="IG483" s="140">
        <v>15</v>
      </c>
      <c r="IH483" s="140">
        <v>0</v>
      </c>
      <c r="II483" s="140">
        <v>0</v>
      </c>
      <c r="IJ483" s="140">
        <v>0</v>
      </c>
      <c r="IK483" s="140">
        <v>0</v>
      </c>
      <c r="IL483" s="140">
        <v>0</v>
      </c>
      <c r="IM483" s="140">
        <v>0</v>
      </c>
      <c r="IN483" s="139">
        <v>0</v>
      </c>
      <c r="IO483" s="140">
        <v>0</v>
      </c>
      <c r="IP483" s="140">
        <v>0</v>
      </c>
      <c r="IQ483" s="140">
        <v>0</v>
      </c>
      <c r="IR483" s="141">
        <v>0</v>
      </c>
      <c r="IS483" s="139">
        <v>1</v>
      </c>
      <c r="IT483" s="141">
        <v>2</v>
      </c>
      <c r="IU483" s="141">
        <v>22</v>
      </c>
      <c r="IV483" s="141">
        <v>2</v>
      </c>
      <c r="IW483" s="180">
        <v>24</v>
      </c>
      <c r="IX483" s="182">
        <v>8.3333333333333329E-2</v>
      </c>
      <c r="IY483" s="182">
        <v>4.1666666666666664E-2</v>
      </c>
      <c r="IZ483" s="183">
        <v>0</v>
      </c>
      <c r="JA483" s="140">
        <v>0</v>
      </c>
      <c r="JB483" s="140">
        <v>0</v>
      </c>
      <c r="JC483" s="1" t="s">
        <v>427</v>
      </c>
      <c r="JD483" s="1" t="s">
        <v>427</v>
      </c>
      <c r="JE483" s="1" t="s">
        <v>427</v>
      </c>
      <c r="JF483" s="1" t="s">
        <v>427</v>
      </c>
      <c r="JG483" s="1">
        <v>0</v>
      </c>
      <c r="JH483" s="1">
        <v>0</v>
      </c>
      <c r="JI483" s="284"/>
      <c r="JM483" s="261"/>
      <c r="JN483" s="262"/>
      <c r="JO483" s="284"/>
      <c r="JP483" s="284"/>
    </row>
    <row r="484" spans="1:276" x14ac:dyDescent="0.25">
      <c r="A484" s="2">
        <f>IF(OR('Table 1'!$L$2="All Regions",'Table 1'!$L$2=" "), 1,IF('Table 1'!$L$2='DATA TEMPLATE 1617'!L484,1,0))</f>
        <v>1</v>
      </c>
      <c r="B484" s="2">
        <f>IF(OR('Table 1'!$L$3="All Disciplines",'Table 1'!$L$3=" "), 1,IF('Table 1'!$L$3='DATA TEMPLATE 1617'!M484,1,0))</f>
        <v>1</v>
      </c>
      <c r="C484" s="2">
        <f>IF(OR('Table 1'!$L$4="All Organisations",'Table 1'!$L$4=" "), 1,IF('Table 1'!$L$4='DATA TEMPLATE 1617'!N484,1,0))</f>
        <v>1</v>
      </c>
      <c r="D484" s="2">
        <f t="shared" ref="D484:D539" si="19">SUM(A484:C484)</f>
        <v>3</v>
      </c>
      <c r="E484" s="236">
        <f>IF('Table 2'!$L$2="All Diverse Led",$IZ484,IF('Table 2'!$L$2='DATA TEMPLATE 1617'!JG484,4,0))</f>
        <v>0</v>
      </c>
      <c r="F484" s="236">
        <f>IF('Table 2'!$L$2="All Diverse Led",$IZ484,IF('Table 2'!$L$2='DATA TEMPLATE 1617'!JH484,4,0))</f>
        <v>0</v>
      </c>
      <c r="G484" s="237">
        <f t="shared" si="18"/>
        <v>0</v>
      </c>
      <c r="H484" s="1" t="s">
        <v>471</v>
      </c>
      <c r="I484" s="1">
        <v>0</v>
      </c>
      <c r="J484" s="1" t="b">
        <v>0</v>
      </c>
      <c r="K484" s="284">
        <v>482</v>
      </c>
      <c r="L484" t="s">
        <v>439</v>
      </c>
      <c r="M484" t="s">
        <v>437</v>
      </c>
      <c r="N484" s="323" t="s">
        <v>459</v>
      </c>
      <c r="O484" s="76">
        <v>54836</v>
      </c>
      <c r="P484" s="76">
        <v>145328</v>
      </c>
      <c r="Q484" s="76">
        <v>7627</v>
      </c>
      <c r="R484" s="76">
        <v>0</v>
      </c>
      <c r="S484" s="76">
        <v>0</v>
      </c>
      <c r="T484" s="76">
        <v>207791</v>
      </c>
      <c r="U484">
        <v>84885</v>
      </c>
      <c r="V484">
        <v>27572</v>
      </c>
      <c r="W484">
        <v>10825</v>
      </c>
      <c r="X484">
        <v>17611</v>
      </c>
      <c r="Y484">
        <v>4242</v>
      </c>
      <c r="AB484">
        <v>41824</v>
      </c>
      <c r="AC484">
        <v>4482</v>
      </c>
      <c r="AD484">
        <v>191441</v>
      </c>
      <c r="AE484" s="1">
        <v>24</v>
      </c>
      <c r="AF484" s="1">
        <v>24</v>
      </c>
      <c r="AG484" s="1">
        <v>784</v>
      </c>
      <c r="AH484" s="1">
        <v>20</v>
      </c>
      <c r="AI484" s="1">
        <v>0</v>
      </c>
      <c r="AJ484" s="1">
        <v>0</v>
      </c>
      <c r="AK484" s="1">
        <v>0</v>
      </c>
      <c r="AL484" s="1">
        <v>0</v>
      </c>
      <c r="AM484" s="1">
        <v>2</v>
      </c>
      <c r="AN484" s="1">
        <v>15</v>
      </c>
      <c r="AO484" s="1">
        <v>15</v>
      </c>
      <c r="AP484" s="1">
        <v>130</v>
      </c>
      <c r="AQ484" s="1">
        <v>3</v>
      </c>
      <c r="AR484" s="1">
        <v>3</v>
      </c>
      <c r="AS484" s="1">
        <v>28</v>
      </c>
      <c r="AT484" s="1">
        <v>0</v>
      </c>
      <c r="AU484" s="1">
        <v>0</v>
      </c>
      <c r="AV484" s="1">
        <v>0</v>
      </c>
      <c r="AW484" s="1">
        <v>0</v>
      </c>
      <c r="AX484" s="1">
        <v>0</v>
      </c>
      <c r="AY484" s="1">
        <v>0</v>
      </c>
      <c r="AZ484" s="1">
        <v>0</v>
      </c>
      <c r="BA484" s="1">
        <v>0</v>
      </c>
      <c r="BB484" s="1">
        <v>0</v>
      </c>
      <c r="BC484" s="3">
        <v>2</v>
      </c>
      <c r="BD484" s="3">
        <v>15</v>
      </c>
      <c r="BE484" s="3">
        <v>15</v>
      </c>
      <c r="BF484" s="3">
        <v>130</v>
      </c>
      <c r="BG484" s="241">
        <v>3</v>
      </c>
      <c r="BH484" s="242">
        <v>3</v>
      </c>
      <c r="BI484" s="242">
        <v>28</v>
      </c>
      <c r="BJ484" s="243">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s="244">
        <v>0</v>
      </c>
      <c r="CJ484" s="244">
        <v>0</v>
      </c>
      <c r="CK484" s="244">
        <v>0</v>
      </c>
      <c r="CL484" s="244">
        <v>0</v>
      </c>
      <c r="CM484" s="241">
        <v>0</v>
      </c>
      <c r="CN484" s="242">
        <v>0</v>
      </c>
      <c r="CO484" s="242">
        <v>0</v>
      </c>
      <c r="CP484" s="243">
        <v>0</v>
      </c>
      <c r="CQ484" s="1">
        <v>0</v>
      </c>
      <c r="CR484" s="1">
        <v>0</v>
      </c>
      <c r="CS484" s="1">
        <v>0</v>
      </c>
      <c r="CT484" s="1">
        <v>0</v>
      </c>
      <c r="CU484" s="1">
        <v>0</v>
      </c>
      <c r="CV484" s="1">
        <v>0</v>
      </c>
      <c r="CW484" s="1">
        <v>0</v>
      </c>
      <c r="CX484" s="1">
        <v>0</v>
      </c>
      <c r="CY484" s="1">
        <v>0</v>
      </c>
      <c r="CZ484" s="1">
        <v>0</v>
      </c>
      <c r="DA484" s="1">
        <v>0</v>
      </c>
      <c r="DB484" s="1">
        <v>0</v>
      </c>
      <c r="DC484" s="1">
        <v>0</v>
      </c>
      <c r="DD484" s="1">
        <v>0</v>
      </c>
      <c r="DE484" s="1">
        <v>0</v>
      </c>
      <c r="DF484" s="1">
        <v>0</v>
      </c>
      <c r="DG484" s="1">
        <v>0</v>
      </c>
      <c r="DH484" s="1">
        <v>0</v>
      </c>
      <c r="DI484" s="1">
        <v>0</v>
      </c>
      <c r="DJ484" s="1">
        <v>0</v>
      </c>
      <c r="DK484" s="1">
        <v>0</v>
      </c>
      <c r="DL484" s="1">
        <v>0</v>
      </c>
      <c r="DM484" s="1">
        <v>0</v>
      </c>
      <c r="DN484" s="1">
        <v>0</v>
      </c>
      <c r="DO484" s="244">
        <v>0</v>
      </c>
      <c r="DP484" s="244">
        <v>0</v>
      </c>
      <c r="DQ484" s="244">
        <v>0</v>
      </c>
      <c r="DR484" s="244">
        <v>0</v>
      </c>
      <c r="DS484" s="241">
        <v>0</v>
      </c>
      <c r="DT484" s="242">
        <v>0</v>
      </c>
      <c r="DU484" s="242">
        <v>0</v>
      </c>
      <c r="DV484" s="243">
        <v>0</v>
      </c>
      <c r="DW484">
        <v>4</v>
      </c>
      <c r="DX484">
        <v>5</v>
      </c>
      <c r="DY484">
        <v>101</v>
      </c>
      <c r="DZ484">
        <v>40</v>
      </c>
      <c r="EA484">
        <v>0</v>
      </c>
      <c r="EB484">
        <v>0</v>
      </c>
      <c r="EC484">
        <v>0</v>
      </c>
      <c r="ED484">
        <v>0</v>
      </c>
      <c r="EE484">
        <v>1</v>
      </c>
      <c r="EF484">
        <v>14</v>
      </c>
      <c r="EG484">
        <v>10</v>
      </c>
      <c r="EH484">
        <v>130</v>
      </c>
      <c r="EI484">
        <v>1</v>
      </c>
      <c r="EJ484">
        <v>2</v>
      </c>
      <c r="EK484">
        <v>40</v>
      </c>
      <c r="EL484">
        <v>0</v>
      </c>
      <c r="EM484">
        <v>0</v>
      </c>
      <c r="EN484">
        <v>0</v>
      </c>
      <c r="EO484">
        <v>0</v>
      </c>
      <c r="EP484">
        <v>0</v>
      </c>
      <c r="EQ484">
        <v>0</v>
      </c>
      <c r="ER484">
        <v>0</v>
      </c>
      <c r="ES484">
        <v>0</v>
      </c>
      <c r="ET484">
        <v>0</v>
      </c>
      <c r="EU484" s="244">
        <v>1</v>
      </c>
      <c r="EV484" s="244">
        <v>14</v>
      </c>
      <c r="EW484" s="244">
        <v>10</v>
      </c>
      <c r="EX484" s="244">
        <v>130</v>
      </c>
      <c r="EY484" s="241">
        <v>1</v>
      </c>
      <c r="EZ484" s="242">
        <v>2</v>
      </c>
      <c r="FA484" s="242">
        <v>40</v>
      </c>
      <c r="FB484" s="243">
        <v>0</v>
      </c>
      <c r="FC484">
        <v>0</v>
      </c>
      <c r="FD484">
        <v>0</v>
      </c>
      <c r="FE484">
        <v>0</v>
      </c>
      <c r="FF484">
        <v>0</v>
      </c>
      <c r="FG484">
        <v>0</v>
      </c>
      <c r="FH484">
        <v>0</v>
      </c>
      <c r="FI484">
        <v>6</v>
      </c>
      <c r="FJ484">
        <v>2686</v>
      </c>
      <c r="FK484">
        <v>0</v>
      </c>
      <c r="FL484">
        <v>0</v>
      </c>
      <c r="FM484">
        <v>0</v>
      </c>
      <c r="FN484">
        <v>0</v>
      </c>
      <c r="FO484">
        <v>0</v>
      </c>
      <c r="FP484">
        <v>0</v>
      </c>
      <c r="FQ484">
        <v>0</v>
      </c>
      <c r="FR484">
        <v>0</v>
      </c>
      <c r="FS484">
        <v>0</v>
      </c>
      <c r="FT484">
        <v>0</v>
      </c>
      <c r="FU484">
        <v>0</v>
      </c>
      <c r="FV484">
        <v>0</v>
      </c>
      <c r="FW484">
        <v>0</v>
      </c>
      <c r="FX484">
        <v>0</v>
      </c>
      <c r="FY484">
        <v>0</v>
      </c>
      <c r="FZ484">
        <v>0</v>
      </c>
      <c r="GA484">
        <v>0</v>
      </c>
      <c r="GB484">
        <v>0</v>
      </c>
      <c r="GC484">
        <v>0</v>
      </c>
      <c r="GD484">
        <v>0</v>
      </c>
      <c r="GE484">
        <v>0</v>
      </c>
      <c r="GF484">
        <v>0</v>
      </c>
      <c r="GG484">
        <v>0</v>
      </c>
      <c r="GH484">
        <v>0</v>
      </c>
      <c r="GI484">
        <v>0</v>
      </c>
      <c r="GJ484">
        <v>0</v>
      </c>
      <c r="GK484">
        <v>0</v>
      </c>
      <c r="GL484">
        <v>0</v>
      </c>
      <c r="GM484">
        <v>15</v>
      </c>
      <c r="GN484">
        <v>0</v>
      </c>
      <c r="GO484">
        <v>0</v>
      </c>
      <c r="GP484">
        <v>0</v>
      </c>
      <c r="GQ484">
        <v>0</v>
      </c>
      <c r="GR484">
        <v>0</v>
      </c>
      <c r="GS484">
        <v>18770</v>
      </c>
      <c r="GT484">
        <v>18770</v>
      </c>
      <c r="GU484">
        <v>0</v>
      </c>
      <c r="GV484">
        <v>0</v>
      </c>
      <c r="GW484">
        <v>0</v>
      </c>
      <c r="GX484">
        <v>0</v>
      </c>
      <c r="GY484">
        <v>0</v>
      </c>
      <c r="GZ484">
        <v>0</v>
      </c>
      <c r="HA484">
        <v>0</v>
      </c>
      <c r="HB484">
        <v>0</v>
      </c>
      <c r="HC484">
        <v>0</v>
      </c>
      <c r="HD484">
        <v>0</v>
      </c>
      <c r="HE484">
        <v>0</v>
      </c>
      <c r="HF484">
        <v>0</v>
      </c>
      <c r="HG484">
        <v>0</v>
      </c>
      <c r="HH484">
        <v>0</v>
      </c>
      <c r="HI484">
        <v>0</v>
      </c>
      <c r="HJ484">
        <v>0</v>
      </c>
      <c r="HK484">
        <v>0</v>
      </c>
      <c r="HL484">
        <v>4</v>
      </c>
      <c r="HM484">
        <v>4</v>
      </c>
      <c r="HN484">
        <v>0</v>
      </c>
      <c r="HO484">
        <v>0</v>
      </c>
      <c r="HP484">
        <v>0</v>
      </c>
      <c r="HQ484" s="139">
        <v>2</v>
      </c>
      <c r="HR484" s="140">
        <v>0</v>
      </c>
      <c r="HS484" s="140">
        <v>0</v>
      </c>
      <c r="HT484" s="140">
        <v>0</v>
      </c>
      <c r="HU484" s="140">
        <v>0</v>
      </c>
      <c r="HV484" s="139">
        <v>0</v>
      </c>
      <c r="HW484" s="140">
        <v>0</v>
      </c>
      <c r="HX484" s="140">
        <v>0</v>
      </c>
      <c r="HY484" s="140">
        <v>0</v>
      </c>
      <c r="HZ484" s="140">
        <v>0</v>
      </c>
      <c r="IA484" s="139">
        <v>0</v>
      </c>
      <c r="IB484" s="140">
        <v>0</v>
      </c>
      <c r="IC484" s="140">
        <v>0</v>
      </c>
      <c r="ID484" s="140">
        <v>0</v>
      </c>
      <c r="IE484" s="140">
        <v>0</v>
      </c>
      <c r="IF484" s="139">
        <v>6</v>
      </c>
      <c r="IG484" s="140">
        <v>4</v>
      </c>
      <c r="IH484" s="140">
        <v>0</v>
      </c>
      <c r="II484" s="140">
        <v>0</v>
      </c>
      <c r="IJ484" s="140">
        <v>0</v>
      </c>
      <c r="IK484" s="140">
        <v>1</v>
      </c>
      <c r="IL484" s="140">
        <v>0</v>
      </c>
      <c r="IM484" s="140">
        <v>0</v>
      </c>
      <c r="IN484" s="139">
        <v>1</v>
      </c>
      <c r="IO484" s="140">
        <v>0</v>
      </c>
      <c r="IP484" s="140">
        <v>0</v>
      </c>
      <c r="IQ484" s="140">
        <v>0</v>
      </c>
      <c r="IR484" s="141">
        <v>0</v>
      </c>
      <c r="IS484" s="139">
        <v>0</v>
      </c>
      <c r="IT484" s="141">
        <v>1</v>
      </c>
      <c r="IU484" s="141">
        <v>8</v>
      </c>
      <c r="IV484" s="141">
        <v>2</v>
      </c>
      <c r="IW484" s="180">
        <v>10</v>
      </c>
      <c r="IX484" s="182">
        <v>0.2</v>
      </c>
      <c r="IY484" s="182">
        <v>0</v>
      </c>
      <c r="IZ484" s="183">
        <v>0</v>
      </c>
      <c r="JA484" s="140">
        <v>0</v>
      </c>
      <c r="JB484" s="140">
        <v>0</v>
      </c>
      <c r="JC484" s="1" t="s">
        <v>426</v>
      </c>
      <c r="JD484" s="1" t="s">
        <v>427</v>
      </c>
      <c r="JE484" s="1" t="s">
        <v>427</v>
      </c>
      <c r="JF484" s="1" t="s">
        <v>426</v>
      </c>
      <c r="JG484" s="1">
        <v>0</v>
      </c>
      <c r="JH484" s="1">
        <v>0</v>
      </c>
      <c r="JI484" s="284"/>
      <c r="JM484" s="261"/>
      <c r="JN484" s="262"/>
      <c r="JO484" s="284"/>
      <c r="JP484" s="284"/>
    </row>
    <row r="485" spans="1:276" x14ac:dyDescent="0.25">
      <c r="A485" s="2">
        <f>IF(OR('Table 1'!$L$2="All Regions",'Table 1'!$L$2=" "), 1,IF('Table 1'!$L$2='DATA TEMPLATE 1617'!L485,1,0))</f>
        <v>1</v>
      </c>
      <c r="B485" s="2">
        <f>IF(OR('Table 1'!$L$3="All Disciplines",'Table 1'!$L$3=" "), 1,IF('Table 1'!$L$3='DATA TEMPLATE 1617'!M485,1,0))</f>
        <v>1</v>
      </c>
      <c r="C485" s="2">
        <f>IF(OR('Table 1'!$L$4="All Organisations",'Table 1'!$L$4=" "), 1,IF('Table 1'!$L$4='DATA TEMPLATE 1617'!N485,1,0))</f>
        <v>1</v>
      </c>
      <c r="D485" s="2">
        <f t="shared" si="19"/>
        <v>3</v>
      </c>
      <c r="E485" s="236">
        <f>IF('Table 2'!$L$2="All Diverse Led",$IZ485,IF('Table 2'!$L$2='DATA TEMPLATE 1617'!JG485,4,0))</f>
        <v>0</v>
      </c>
      <c r="F485" s="236">
        <f>IF('Table 2'!$L$2="All Diverse Led",$IZ485,IF('Table 2'!$L$2='DATA TEMPLATE 1617'!JH485,4,0))</f>
        <v>0</v>
      </c>
      <c r="G485" s="237">
        <f t="shared" si="18"/>
        <v>0</v>
      </c>
      <c r="H485" s="1" t="s">
        <v>471</v>
      </c>
      <c r="I485" s="1">
        <v>0</v>
      </c>
      <c r="J485" s="1" t="b">
        <v>0</v>
      </c>
      <c r="K485" s="284">
        <v>483</v>
      </c>
      <c r="L485" t="s">
        <v>435</v>
      </c>
      <c r="M485" t="s">
        <v>443</v>
      </c>
      <c r="N485" s="323" t="s">
        <v>460</v>
      </c>
      <c r="O485" s="76">
        <v>1389806</v>
      </c>
      <c r="P485" s="76">
        <v>489367</v>
      </c>
      <c r="Q485" s="76">
        <v>16885</v>
      </c>
      <c r="R485" s="76">
        <v>0</v>
      </c>
      <c r="S485" s="76">
        <v>0</v>
      </c>
      <c r="T485" s="76">
        <v>1896058</v>
      </c>
      <c r="U485">
        <v>2502634</v>
      </c>
      <c r="V485">
        <v>37820</v>
      </c>
      <c r="W485">
        <v>8775</v>
      </c>
      <c r="X485">
        <v>33126</v>
      </c>
      <c r="Y485">
        <v>17684</v>
      </c>
      <c r="AB485">
        <v>72280</v>
      </c>
      <c r="AC485">
        <v>0</v>
      </c>
      <c r="AD485">
        <v>2672319</v>
      </c>
      <c r="AE485" s="1">
        <v>65</v>
      </c>
      <c r="AF485" s="1">
        <v>60</v>
      </c>
      <c r="AG485" s="1">
        <v>66319</v>
      </c>
      <c r="AH485" s="1">
        <v>0</v>
      </c>
      <c r="AI485" s="1">
        <v>11</v>
      </c>
      <c r="AJ485" s="1">
        <v>11</v>
      </c>
      <c r="AK485" s="1">
        <v>10401</v>
      </c>
      <c r="AL485" s="1">
        <v>0</v>
      </c>
      <c r="AM485" s="1">
        <v>0</v>
      </c>
      <c r="AN485" s="1">
        <v>0</v>
      </c>
      <c r="AO485" s="1">
        <v>0</v>
      </c>
      <c r="AP485" s="1">
        <v>0</v>
      </c>
      <c r="AQ485" s="1">
        <v>0</v>
      </c>
      <c r="AR485" s="1">
        <v>0</v>
      </c>
      <c r="AS485" s="1">
        <v>0</v>
      </c>
      <c r="AT485" s="1">
        <v>0</v>
      </c>
      <c r="AU485" s="1">
        <v>0</v>
      </c>
      <c r="AV485" s="1">
        <v>0</v>
      </c>
      <c r="AW485" s="1">
        <v>0</v>
      </c>
      <c r="AX485" s="1">
        <v>0</v>
      </c>
      <c r="AY485" s="1">
        <v>0</v>
      </c>
      <c r="AZ485" s="1">
        <v>0</v>
      </c>
      <c r="BA485" s="1">
        <v>0</v>
      </c>
      <c r="BB485" s="1">
        <v>0</v>
      </c>
      <c r="BC485" s="3">
        <v>11</v>
      </c>
      <c r="BD485" s="3">
        <v>11</v>
      </c>
      <c r="BE485" s="3">
        <v>10401</v>
      </c>
      <c r="BF485" s="3">
        <v>0</v>
      </c>
      <c r="BG485" s="241">
        <v>0</v>
      </c>
      <c r="BH485" s="242">
        <v>0</v>
      </c>
      <c r="BI485" s="242">
        <v>0</v>
      </c>
      <c r="BJ485" s="243">
        <v>0</v>
      </c>
      <c r="BK485">
        <v>0</v>
      </c>
      <c r="BL485">
        <v>0</v>
      </c>
      <c r="BM485">
        <v>0</v>
      </c>
      <c r="BN485">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s="244">
        <v>0</v>
      </c>
      <c r="CJ485" s="244">
        <v>0</v>
      </c>
      <c r="CK485" s="244">
        <v>0</v>
      </c>
      <c r="CL485" s="244">
        <v>0</v>
      </c>
      <c r="CM485" s="241">
        <v>0</v>
      </c>
      <c r="CN485" s="242">
        <v>0</v>
      </c>
      <c r="CO485" s="242">
        <v>0</v>
      </c>
      <c r="CP485" s="243">
        <v>0</v>
      </c>
      <c r="CQ485" s="1">
        <v>0</v>
      </c>
      <c r="CR485" s="1">
        <v>0</v>
      </c>
      <c r="CS485" s="1">
        <v>0</v>
      </c>
      <c r="CT485" s="1">
        <v>0</v>
      </c>
      <c r="CU485" s="1">
        <v>0</v>
      </c>
      <c r="CV485" s="1">
        <v>0</v>
      </c>
      <c r="CW485" s="1">
        <v>0</v>
      </c>
      <c r="CX485" s="1">
        <v>0</v>
      </c>
      <c r="CY485" s="1">
        <v>0</v>
      </c>
      <c r="CZ485" s="1">
        <v>0</v>
      </c>
      <c r="DA485" s="1">
        <v>0</v>
      </c>
      <c r="DB485" s="1">
        <v>0</v>
      </c>
      <c r="DC485" s="1">
        <v>0</v>
      </c>
      <c r="DD485" s="1">
        <v>0</v>
      </c>
      <c r="DE485" s="1">
        <v>0</v>
      </c>
      <c r="DF485" s="1">
        <v>0</v>
      </c>
      <c r="DG485" s="1">
        <v>0</v>
      </c>
      <c r="DH485" s="1">
        <v>0</v>
      </c>
      <c r="DI485" s="1">
        <v>0</v>
      </c>
      <c r="DJ485" s="1">
        <v>0</v>
      </c>
      <c r="DK485" s="1">
        <v>0</v>
      </c>
      <c r="DL485" s="1">
        <v>0</v>
      </c>
      <c r="DM485" s="1">
        <v>0</v>
      </c>
      <c r="DN485" s="1">
        <v>0</v>
      </c>
      <c r="DO485" s="244">
        <v>0</v>
      </c>
      <c r="DP485" s="244">
        <v>0</v>
      </c>
      <c r="DQ485" s="244">
        <v>0</v>
      </c>
      <c r="DR485" s="244">
        <v>0</v>
      </c>
      <c r="DS485" s="241">
        <v>0</v>
      </c>
      <c r="DT485" s="242">
        <v>0</v>
      </c>
      <c r="DU485" s="242">
        <v>0</v>
      </c>
      <c r="DV485" s="243">
        <v>0</v>
      </c>
      <c r="DW485">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v>0</v>
      </c>
      <c r="EU485" s="244">
        <v>0</v>
      </c>
      <c r="EV485" s="244">
        <v>0</v>
      </c>
      <c r="EW485" s="244">
        <v>0</v>
      </c>
      <c r="EX485" s="244">
        <v>0</v>
      </c>
      <c r="EY485" s="241">
        <v>0</v>
      </c>
      <c r="EZ485" s="242">
        <v>0</v>
      </c>
      <c r="FA485" s="242">
        <v>0</v>
      </c>
      <c r="FB485" s="243">
        <v>0</v>
      </c>
      <c r="FC485">
        <v>0</v>
      </c>
      <c r="FD485">
        <v>0</v>
      </c>
      <c r="FE485">
        <v>0</v>
      </c>
      <c r="FF485">
        <v>0</v>
      </c>
      <c r="FG485">
        <v>0</v>
      </c>
      <c r="FH485">
        <v>0</v>
      </c>
      <c r="FI485">
        <v>0</v>
      </c>
      <c r="FJ485">
        <v>0</v>
      </c>
      <c r="FK485">
        <v>0</v>
      </c>
      <c r="FL485">
        <v>0</v>
      </c>
      <c r="FM485">
        <v>0</v>
      </c>
      <c r="FN485">
        <v>0</v>
      </c>
      <c r="FO485">
        <v>0</v>
      </c>
      <c r="FP485">
        <v>0</v>
      </c>
      <c r="FQ485">
        <v>0</v>
      </c>
      <c r="FR485">
        <v>0</v>
      </c>
      <c r="FS485">
        <v>0</v>
      </c>
      <c r="FT485">
        <v>0</v>
      </c>
      <c r="FU485">
        <v>0</v>
      </c>
      <c r="FV485">
        <v>0</v>
      </c>
      <c r="FW485">
        <v>0</v>
      </c>
      <c r="FX485">
        <v>0</v>
      </c>
      <c r="FY485">
        <v>0</v>
      </c>
      <c r="FZ485">
        <v>0</v>
      </c>
      <c r="GA485">
        <v>0</v>
      </c>
      <c r="GB485">
        <v>0</v>
      </c>
      <c r="GC485">
        <v>0</v>
      </c>
      <c r="GD485">
        <v>0</v>
      </c>
      <c r="GE485">
        <v>0</v>
      </c>
      <c r="GF485">
        <v>0</v>
      </c>
      <c r="GG485">
        <v>0</v>
      </c>
      <c r="GH485">
        <v>0</v>
      </c>
      <c r="GI485">
        <v>0</v>
      </c>
      <c r="GJ485">
        <v>0</v>
      </c>
      <c r="GK485">
        <v>0</v>
      </c>
      <c r="GL485">
        <v>0</v>
      </c>
      <c r="GM485">
        <v>0</v>
      </c>
      <c r="GN485">
        <v>0</v>
      </c>
      <c r="GO485">
        <v>0</v>
      </c>
      <c r="GP485">
        <v>0</v>
      </c>
      <c r="GQ485">
        <v>0</v>
      </c>
      <c r="GR485">
        <v>0</v>
      </c>
      <c r="GS485">
        <v>0</v>
      </c>
      <c r="GT485">
        <v>0</v>
      </c>
      <c r="GU485">
        <v>0</v>
      </c>
      <c r="GV485">
        <v>0</v>
      </c>
      <c r="GW485">
        <v>0</v>
      </c>
      <c r="GX485">
        <v>0</v>
      </c>
      <c r="GY485">
        <v>0</v>
      </c>
      <c r="GZ485">
        <v>0</v>
      </c>
      <c r="HA485">
        <v>0</v>
      </c>
      <c r="HB485">
        <v>0</v>
      </c>
      <c r="HC485">
        <v>0</v>
      </c>
      <c r="HD485">
        <v>0</v>
      </c>
      <c r="HE485">
        <v>0</v>
      </c>
      <c r="HF485">
        <v>0</v>
      </c>
      <c r="HG485">
        <v>0</v>
      </c>
      <c r="HH485">
        <v>0</v>
      </c>
      <c r="HI485">
        <v>0</v>
      </c>
      <c r="HJ485">
        <v>0</v>
      </c>
      <c r="HK485">
        <v>0</v>
      </c>
      <c r="HL485">
        <v>1</v>
      </c>
      <c r="HM485">
        <v>6</v>
      </c>
      <c r="HN485">
        <v>0</v>
      </c>
      <c r="HO485">
        <v>0</v>
      </c>
      <c r="HP485">
        <v>0</v>
      </c>
      <c r="HQ485" s="139">
        <v>1</v>
      </c>
      <c r="HR485" s="140">
        <v>0</v>
      </c>
      <c r="HS485" s="140">
        <v>0</v>
      </c>
      <c r="HT485" s="140">
        <v>0</v>
      </c>
      <c r="HU485" s="140">
        <v>0</v>
      </c>
      <c r="HV485" s="139">
        <v>0</v>
      </c>
      <c r="HW485" s="140">
        <v>0</v>
      </c>
      <c r="HX485" s="140">
        <v>0</v>
      </c>
      <c r="HY485" s="140">
        <v>0</v>
      </c>
      <c r="HZ485" s="140">
        <v>0</v>
      </c>
      <c r="IA485" s="139">
        <v>0</v>
      </c>
      <c r="IB485" s="140">
        <v>0</v>
      </c>
      <c r="IC485" s="140">
        <v>0</v>
      </c>
      <c r="ID485" s="140">
        <v>0</v>
      </c>
      <c r="IE485" s="140">
        <v>0</v>
      </c>
      <c r="IF485" s="139">
        <v>2</v>
      </c>
      <c r="IG485" s="140">
        <v>6</v>
      </c>
      <c r="IH485" s="140">
        <v>0</v>
      </c>
      <c r="II485" s="140">
        <v>0</v>
      </c>
      <c r="IJ485" s="140">
        <v>0</v>
      </c>
      <c r="IK485" s="140">
        <v>0</v>
      </c>
      <c r="IL485" s="140">
        <v>0</v>
      </c>
      <c r="IM485" s="140">
        <v>0</v>
      </c>
      <c r="IN485" s="139">
        <v>0</v>
      </c>
      <c r="IO485" s="140">
        <v>0</v>
      </c>
      <c r="IP485" s="140">
        <v>0</v>
      </c>
      <c r="IQ485" s="140">
        <v>0</v>
      </c>
      <c r="IR485" s="141">
        <v>0</v>
      </c>
      <c r="IS485" s="139">
        <v>1</v>
      </c>
      <c r="IT485" s="141">
        <v>1</v>
      </c>
      <c r="IU485" s="141">
        <v>7</v>
      </c>
      <c r="IV485" s="141">
        <v>1</v>
      </c>
      <c r="IW485" s="180">
        <v>8</v>
      </c>
      <c r="IX485" s="182">
        <v>0.125</v>
      </c>
      <c r="IY485" s="182">
        <v>0.125</v>
      </c>
      <c r="IZ485" s="183">
        <v>0</v>
      </c>
      <c r="JA485" s="140">
        <v>0</v>
      </c>
      <c r="JB485" s="140">
        <v>0</v>
      </c>
      <c r="JC485" s="1" t="s">
        <v>427</v>
      </c>
      <c r="JD485" s="1" t="s">
        <v>427</v>
      </c>
      <c r="JE485" s="1" t="s">
        <v>427</v>
      </c>
      <c r="JF485" s="1" t="s">
        <v>427</v>
      </c>
      <c r="JG485" s="1">
        <v>0</v>
      </c>
      <c r="JH485" s="1">
        <v>0</v>
      </c>
      <c r="JI485" s="284"/>
      <c r="JM485" s="261"/>
      <c r="JN485" s="262"/>
      <c r="JO485" s="284"/>
      <c r="JP485" s="284"/>
    </row>
    <row r="486" spans="1:276" x14ac:dyDescent="0.25">
      <c r="A486" s="2">
        <f>IF(OR('Table 1'!$L$2="All Regions",'Table 1'!$L$2=" "), 1,IF('Table 1'!$L$2='DATA TEMPLATE 1617'!L486,1,0))</f>
        <v>1</v>
      </c>
      <c r="B486" s="2">
        <f>IF(OR('Table 1'!$L$3="All Disciplines",'Table 1'!$L$3=" "), 1,IF('Table 1'!$L$3='DATA TEMPLATE 1617'!M486,1,0))</f>
        <v>1</v>
      </c>
      <c r="C486" s="2">
        <f>IF(OR('Table 1'!$L$4="All Organisations",'Table 1'!$L$4=" "), 1,IF('Table 1'!$L$4='DATA TEMPLATE 1617'!N486,1,0))</f>
        <v>1</v>
      </c>
      <c r="D486" s="2">
        <f t="shared" si="19"/>
        <v>3</v>
      </c>
      <c r="E486" s="236">
        <f>IF('Table 2'!$L$2="All Diverse Led",$IZ486,IF('Table 2'!$L$2='DATA TEMPLATE 1617'!JG486,4,0))</f>
        <v>0</v>
      </c>
      <c r="F486" s="236">
        <f>IF('Table 2'!$L$2="All Diverse Led",$IZ486,IF('Table 2'!$L$2='DATA TEMPLATE 1617'!JH486,4,0))</f>
        <v>0</v>
      </c>
      <c r="G486" s="237">
        <f t="shared" si="18"/>
        <v>0</v>
      </c>
      <c r="H486" s="1" t="s">
        <v>471</v>
      </c>
      <c r="I486" s="1">
        <v>0</v>
      </c>
      <c r="J486" s="1" t="b">
        <v>0</v>
      </c>
      <c r="K486" s="284">
        <v>484</v>
      </c>
      <c r="L486" t="s">
        <v>439</v>
      </c>
      <c r="M486" t="s">
        <v>440</v>
      </c>
      <c r="N486" s="323" t="s">
        <v>460</v>
      </c>
      <c r="O486" s="76">
        <v>244342</v>
      </c>
      <c r="P486" s="76">
        <v>960634</v>
      </c>
      <c r="Q486" s="76">
        <v>843539</v>
      </c>
      <c r="R486" s="76">
        <v>0</v>
      </c>
      <c r="S486" s="76">
        <v>1199750</v>
      </c>
      <c r="T486" s="76">
        <v>3248265</v>
      </c>
      <c r="U486">
        <v>3089497</v>
      </c>
      <c r="V486">
        <v>93110</v>
      </c>
      <c r="W486">
        <v>0</v>
      </c>
      <c r="X486">
        <v>240000</v>
      </c>
      <c r="Y486">
        <v>9000</v>
      </c>
      <c r="AB486">
        <v>88465</v>
      </c>
      <c r="AC486">
        <v>0</v>
      </c>
      <c r="AD486">
        <v>3520072</v>
      </c>
      <c r="AE486" s="1">
        <v>0</v>
      </c>
      <c r="AF486" s="1">
        <v>0</v>
      </c>
      <c r="AG486" s="1">
        <v>0</v>
      </c>
      <c r="AH486" s="1">
        <v>0</v>
      </c>
      <c r="AI486" s="1">
        <v>0</v>
      </c>
      <c r="AJ486" s="1">
        <v>0</v>
      </c>
      <c r="AK486" s="1">
        <v>0</v>
      </c>
      <c r="AL486" s="1">
        <v>0</v>
      </c>
      <c r="AM486" s="1">
        <v>0</v>
      </c>
      <c r="AN486" s="1">
        <v>0</v>
      </c>
      <c r="AO486" s="1">
        <v>0</v>
      </c>
      <c r="AP486" s="1">
        <v>0</v>
      </c>
      <c r="AQ486" s="1">
        <v>0</v>
      </c>
      <c r="AR486" s="1">
        <v>0</v>
      </c>
      <c r="AS486" s="1">
        <v>0</v>
      </c>
      <c r="AT486" s="1">
        <v>0</v>
      </c>
      <c r="AU486" s="1">
        <v>0</v>
      </c>
      <c r="AV486" s="1">
        <v>0</v>
      </c>
      <c r="AW486" s="1">
        <v>0</v>
      </c>
      <c r="AX486" s="1">
        <v>0</v>
      </c>
      <c r="AY486" s="1">
        <v>0</v>
      </c>
      <c r="AZ486" s="1">
        <v>0</v>
      </c>
      <c r="BA486" s="1">
        <v>0</v>
      </c>
      <c r="BB486" s="1">
        <v>0</v>
      </c>
      <c r="BC486" s="3">
        <v>0</v>
      </c>
      <c r="BD486" s="3">
        <v>0</v>
      </c>
      <c r="BE486" s="3">
        <v>0</v>
      </c>
      <c r="BF486" s="3">
        <v>0</v>
      </c>
      <c r="BG486" s="241">
        <v>0</v>
      </c>
      <c r="BH486" s="242">
        <v>0</v>
      </c>
      <c r="BI486" s="242">
        <v>0</v>
      </c>
      <c r="BJ486" s="243">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s="244">
        <v>0</v>
      </c>
      <c r="CJ486" s="244">
        <v>0</v>
      </c>
      <c r="CK486" s="244">
        <v>0</v>
      </c>
      <c r="CL486" s="244">
        <v>0</v>
      </c>
      <c r="CM486" s="241">
        <v>0</v>
      </c>
      <c r="CN486" s="242">
        <v>0</v>
      </c>
      <c r="CO486" s="242">
        <v>0</v>
      </c>
      <c r="CP486" s="243">
        <v>0</v>
      </c>
      <c r="CQ486" s="1">
        <v>0</v>
      </c>
      <c r="CR486" s="1">
        <v>0</v>
      </c>
      <c r="CS486" s="1">
        <v>0</v>
      </c>
      <c r="CT486" s="1">
        <v>0</v>
      </c>
      <c r="CU486" s="1">
        <v>0</v>
      </c>
      <c r="CV486" s="1">
        <v>0</v>
      </c>
      <c r="CW486" s="1">
        <v>0</v>
      </c>
      <c r="CX486" s="1">
        <v>0</v>
      </c>
      <c r="CY486" s="1">
        <v>0</v>
      </c>
      <c r="CZ486" s="1">
        <v>0</v>
      </c>
      <c r="DA486" s="1">
        <v>0</v>
      </c>
      <c r="DB486" s="1">
        <v>0</v>
      </c>
      <c r="DC486" s="1">
        <v>0</v>
      </c>
      <c r="DD486" s="1">
        <v>0</v>
      </c>
      <c r="DE486" s="1">
        <v>0</v>
      </c>
      <c r="DF486" s="1">
        <v>0</v>
      </c>
      <c r="DG486" s="1">
        <v>0</v>
      </c>
      <c r="DH486" s="1">
        <v>0</v>
      </c>
      <c r="DI486" s="1">
        <v>0</v>
      </c>
      <c r="DJ486" s="1">
        <v>0</v>
      </c>
      <c r="DK486" s="1">
        <v>0</v>
      </c>
      <c r="DL486" s="1">
        <v>0</v>
      </c>
      <c r="DM486" s="1">
        <v>0</v>
      </c>
      <c r="DN486" s="1">
        <v>0</v>
      </c>
      <c r="DO486" s="244">
        <v>0</v>
      </c>
      <c r="DP486" s="244">
        <v>0</v>
      </c>
      <c r="DQ486" s="244">
        <v>0</v>
      </c>
      <c r="DR486" s="244">
        <v>0</v>
      </c>
      <c r="DS486" s="241">
        <v>0</v>
      </c>
      <c r="DT486" s="242">
        <v>0</v>
      </c>
      <c r="DU486" s="242">
        <v>0</v>
      </c>
      <c r="DV486" s="243">
        <v>0</v>
      </c>
      <c r="DW486">
        <v>1</v>
      </c>
      <c r="DX486">
        <v>4</v>
      </c>
      <c r="DY486">
        <v>0</v>
      </c>
      <c r="DZ486">
        <v>90611</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s="244">
        <v>0</v>
      </c>
      <c r="EV486" s="244">
        <v>0</v>
      </c>
      <c r="EW486" s="244">
        <v>0</v>
      </c>
      <c r="EX486" s="244">
        <v>0</v>
      </c>
      <c r="EY486" s="241">
        <v>0</v>
      </c>
      <c r="EZ486" s="242">
        <v>0</v>
      </c>
      <c r="FA486" s="242">
        <v>0</v>
      </c>
      <c r="FB486" s="243">
        <v>0</v>
      </c>
      <c r="FC486">
        <v>1</v>
      </c>
      <c r="FD486">
        <v>0</v>
      </c>
      <c r="FE486">
        <v>0</v>
      </c>
      <c r="FF486">
        <v>0</v>
      </c>
      <c r="FG486">
        <v>0</v>
      </c>
      <c r="FH486">
        <v>0</v>
      </c>
      <c r="FI486">
        <v>1</v>
      </c>
      <c r="FJ486">
        <v>139162</v>
      </c>
      <c r="FK486">
        <v>0</v>
      </c>
      <c r="FL486">
        <v>0</v>
      </c>
      <c r="FM486">
        <v>1</v>
      </c>
      <c r="FN486">
        <v>6.7</v>
      </c>
      <c r="FO486">
        <v>0</v>
      </c>
      <c r="FP486">
        <v>0</v>
      </c>
      <c r="FQ486">
        <v>0</v>
      </c>
      <c r="FR486">
        <v>0</v>
      </c>
      <c r="FS486">
        <v>0</v>
      </c>
      <c r="FT486">
        <v>0</v>
      </c>
      <c r="FU486">
        <v>0</v>
      </c>
      <c r="FV486">
        <v>0</v>
      </c>
      <c r="FW486">
        <v>0</v>
      </c>
      <c r="FX486">
        <v>0</v>
      </c>
      <c r="FY486">
        <v>0</v>
      </c>
      <c r="FZ486">
        <v>0</v>
      </c>
      <c r="GA486">
        <v>0</v>
      </c>
      <c r="GB486">
        <v>0</v>
      </c>
      <c r="GC486">
        <v>0</v>
      </c>
      <c r="GD486">
        <v>0</v>
      </c>
      <c r="GE486">
        <v>0</v>
      </c>
      <c r="GF486">
        <v>0</v>
      </c>
      <c r="GG486">
        <v>0</v>
      </c>
      <c r="GH486">
        <v>0</v>
      </c>
      <c r="GI486">
        <v>0</v>
      </c>
      <c r="GJ486">
        <v>0</v>
      </c>
      <c r="GK486">
        <v>0</v>
      </c>
      <c r="GL486">
        <v>0</v>
      </c>
      <c r="GM486">
        <v>0</v>
      </c>
      <c r="GN486">
        <v>0</v>
      </c>
      <c r="GO486">
        <v>0</v>
      </c>
      <c r="GP486">
        <v>0</v>
      </c>
      <c r="GQ486">
        <v>0</v>
      </c>
      <c r="GR486">
        <v>0</v>
      </c>
      <c r="GS486">
        <v>0</v>
      </c>
      <c r="GT486">
        <v>0</v>
      </c>
      <c r="GU486">
        <v>0</v>
      </c>
      <c r="GV486">
        <v>0</v>
      </c>
      <c r="GW486">
        <v>0</v>
      </c>
      <c r="GX486">
        <v>0</v>
      </c>
      <c r="GY486">
        <v>0</v>
      </c>
      <c r="GZ486">
        <v>0</v>
      </c>
      <c r="HA486">
        <v>0</v>
      </c>
      <c r="HB486">
        <v>0</v>
      </c>
      <c r="HC486">
        <v>0</v>
      </c>
      <c r="HD486">
        <v>0</v>
      </c>
      <c r="HE486">
        <v>0</v>
      </c>
      <c r="HF486">
        <v>0</v>
      </c>
      <c r="HG486">
        <v>0</v>
      </c>
      <c r="HH486">
        <v>0</v>
      </c>
      <c r="HI486">
        <v>0</v>
      </c>
      <c r="HJ486">
        <v>0</v>
      </c>
      <c r="HK486">
        <v>0</v>
      </c>
      <c r="HL486">
        <v>6</v>
      </c>
      <c r="HM486">
        <v>6</v>
      </c>
      <c r="HN486">
        <v>0</v>
      </c>
      <c r="HO486">
        <v>0</v>
      </c>
      <c r="HP486">
        <v>0</v>
      </c>
      <c r="HQ486" s="139">
        <v>8</v>
      </c>
      <c r="HR486" s="140">
        <v>1</v>
      </c>
      <c r="HS486" s="140">
        <v>0</v>
      </c>
      <c r="HT486" s="140">
        <v>0</v>
      </c>
      <c r="HU486" s="140">
        <v>0</v>
      </c>
      <c r="HV486" s="139">
        <v>2</v>
      </c>
      <c r="HW486" s="140">
        <v>1</v>
      </c>
      <c r="HX486" s="140">
        <v>0</v>
      </c>
      <c r="HY486" s="140">
        <v>0</v>
      </c>
      <c r="HZ486" s="140">
        <v>0</v>
      </c>
      <c r="IA486" s="139">
        <v>0</v>
      </c>
      <c r="IB486" s="140">
        <v>0</v>
      </c>
      <c r="IC486" s="140">
        <v>0</v>
      </c>
      <c r="ID486" s="140">
        <v>0</v>
      </c>
      <c r="IE486" s="140">
        <v>0</v>
      </c>
      <c r="IF486" s="139">
        <v>16</v>
      </c>
      <c r="IG486" s="140">
        <v>8</v>
      </c>
      <c r="IH486" s="140">
        <v>0</v>
      </c>
      <c r="II486" s="140">
        <v>0</v>
      </c>
      <c r="IJ486" s="140">
        <v>0</v>
      </c>
      <c r="IK486" s="140">
        <v>0</v>
      </c>
      <c r="IL486" s="140">
        <v>0</v>
      </c>
      <c r="IM486" s="140">
        <v>0</v>
      </c>
      <c r="IN486" s="139">
        <v>0</v>
      </c>
      <c r="IO486" s="140">
        <v>0</v>
      </c>
      <c r="IP486" s="140">
        <v>0</v>
      </c>
      <c r="IQ486" s="140">
        <v>0</v>
      </c>
      <c r="IR486" s="141">
        <v>0</v>
      </c>
      <c r="IS486" s="139">
        <v>0</v>
      </c>
      <c r="IT486" s="141">
        <v>1</v>
      </c>
      <c r="IU486" s="141">
        <v>12</v>
      </c>
      <c r="IV486" s="141">
        <v>12</v>
      </c>
      <c r="IW486" s="180">
        <v>24</v>
      </c>
      <c r="IX486" s="182">
        <v>4.1666666666666664E-2</v>
      </c>
      <c r="IY486" s="182">
        <v>0</v>
      </c>
      <c r="IZ486" s="183">
        <v>0</v>
      </c>
      <c r="JA486" s="140">
        <v>0</v>
      </c>
      <c r="JB486" s="140">
        <v>0</v>
      </c>
      <c r="JC486" s="1" t="s">
        <v>427</v>
      </c>
      <c r="JD486" s="1" t="s">
        <v>427</v>
      </c>
      <c r="JE486" s="1" t="s">
        <v>427</v>
      </c>
      <c r="JF486" s="1" t="s">
        <v>426</v>
      </c>
      <c r="JG486" s="1">
        <v>0</v>
      </c>
      <c r="JH486" s="1">
        <v>0</v>
      </c>
      <c r="JI486" s="284"/>
      <c r="JM486" s="261"/>
      <c r="JN486" s="262"/>
      <c r="JO486" s="284"/>
      <c r="JP486" s="284"/>
    </row>
    <row r="487" spans="1:276" x14ac:dyDescent="0.25">
      <c r="A487" s="2">
        <f>IF(OR('Table 1'!$L$2="All Regions",'Table 1'!$L$2=" "), 1,IF('Table 1'!$L$2='DATA TEMPLATE 1617'!L487,1,0))</f>
        <v>1</v>
      </c>
      <c r="B487" s="2">
        <f>IF(OR('Table 1'!$L$3="All Disciplines",'Table 1'!$L$3=" "), 1,IF('Table 1'!$L$3='DATA TEMPLATE 1617'!M487,1,0))</f>
        <v>1</v>
      </c>
      <c r="C487" s="2">
        <f>IF(OR('Table 1'!$L$4="All Organisations",'Table 1'!$L$4=" "), 1,IF('Table 1'!$L$4='DATA TEMPLATE 1617'!N487,1,0))</f>
        <v>1</v>
      </c>
      <c r="D487" s="2">
        <f t="shared" si="19"/>
        <v>3</v>
      </c>
      <c r="E487" s="236">
        <f>IF('Table 2'!$L$2="All Diverse Led",$IZ487,IF('Table 2'!$L$2='DATA TEMPLATE 1617'!JG487,4,0))</f>
        <v>0</v>
      </c>
      <c r="F487" s="236">
        <f>IF('Table 2'!$L$2="All Diverse Led",$IZ487,IF('Table 2'!$L$2='DATA TEMPLATE 1617'!JH487,4,0))</f>
        <v>0</v>
      </c>
      <c r="G487" s="237">
        <f t="shared" si="18"/>
        <v>0</v>
      </c>
      <c r="H487" s="1" t="s">
        <v>471</v>
      </c>
      <c r="I487" s="1">
        <v>0</v>
      </c>
      <c r="J487" s="1" t="b">
        <v>0</v>
      </c>
      <c r="K487" s="284">
        <v>485</v>
      </c>
      <c r="L487" t="s">
        <v>439</v>
      </c>
      <c r="M487" t="s">
        <v>437</v>
      </c>
      <c r="N487" s="323" t="s">
        <v>459</v>
      </c>
      <c r="O487" s="76">
        <v>92396</v>
      </c>
      <c r="P487" s="76">
        <v>75435</v>
      </c>
      <c r="Q487" s="76">
        <v>5591</v>
      </c>
      <c r="R487" s="76">
        <v>0</v>
      </c>
      <c r="S487" s="76">
        <v>0</v>
      </c>
      <c r="T487" s="76">
        <v>173422</v>
      </c>
      <c r="U487">
        <v>143314</v>
      </c>
      <c r="V487">
        <v>2753</v>
      </c>
      <c r="W487">
        <v>7147</v>
      </c>
      <c r="X487">
        <v>11846</v>
      </c>
      <c r="Y487">
        <v>3017</v>
      </c>
      <c r="AB487">
        <v>18424</v>
      </c>
      <c r="AC487">
        <v>0</v>
      </c>
      <c r="AD487">
        <v>186501</v>
      </c>
      <c r="AE487" s="1">
        <v>43</v>
      </c>
      <c r="AF487" s="1">
        <v>0</v>
      </c>
      <c r="AG487" s="1">
        <v>2276</v>
      </c>
      <c r="AH487" s="1">
        <v>365</v>
      </c>
      <c r="AI487" s="1">
        <v>26</v>
      </c>
      <c r="AJ487" s="1">
        <v>0</v>
      </c>
      <c r="AK487" s="1">
        <v>1349</v>
      </c>
      <c r="AL487" s="1">
        <v>0</v>
      </c>
      <c r="AM487" s="1">
        <v>5</v>
      </c>
      <c r="AN487" s="1">
        <v>0</v>
      </c>
      <c r="AO487" s="1">
        <v>1902</v>
      </c>
      <c r="AP487" s="1">
        <v>0</v>
      </c>
      <c r="AQ487" s="1">
        <v>0</v>
      </c>
      <c r="AR487" s="1">
        <v>0</v>
      </c>
      <c r="AS487" s="1">
        <v>0</v>
      </c>
      <c r="AT487" s="1">
        <v>0</v>
      </c>
      <c r="AU487" s="1">
        <v>1</v>
      </c>
      <c r="AV487" s="1">
        <v>0</v>
      </c>
      <c r="AW487" s="1">
        <v>0</v>
      </c>
      <c r="AX487" s="1">
        <v>0</v>
      </c>
      <c r="AY487" s="1">
        <v>0</v>
      </c>
      <c r="AZ487" s="1">
        <v>0</v>
      </c>
      <c r="BA487" s="1">
        <v>0</v>
      </c>
      <c r="BB487" s="1">
        <v>0</v>
      </c>
      <c r="BC487" s="3">
        <v>31</v>
      </c>
      <c r="BD487" s="3">
        <v>0</v>
      </c>
      <c r="BE487" s="3">
        <v>3251</v>
      </c>
      <c r="BF487" s="3">
        <v>0</v>
      </c>
      <c r="BG487" s="241">
        <v>1</v>
      </c>
      <c r="BH487" s="242">
        <v>0</v>
      </c>
      <c r="BI487" s="242">
        <v>0</v>
      </c>
      <c r="BJ487" s="243">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s="244">
        <v>0</v>
      </c>
      <c r="CJ487" s="244">
        <v>0</v>
      </c>
      <c r="CK487" s="244">
        <v>0</v>
      </c>
      <c r="CL487" s="244">
        <v>0</v>
      </c>
      <c r="CM487" s="241">
        <v>0</v>
      </c>
      <c r="CN487" s="242">
        <v>0</v>
      </c>
      <c r="CO487" s="242">
        <v>0</v>
      </c>
      <c r="CP487" s="243">
        <v>0</v>
      </c>
      <c r="CQ487" s="1">
        <v>0</v>
      </c>
      <c r="CR487" s="1">
        <v>0</v>
      </c>
      <c r="CS487" s="1">
        <v>0</v>
      </c>
      <c r="CT487" s="1">
        <v>0</v>
      </c>
      <c r="CU487" s="1">
        <v>0</v>
      </c>
      <c r="CV487" s="1">
        <v>0</v>
      </c>
      <c r="CW487" s="1">
        <v>0</v>
      </c>
      <c r="CX487" s="1">
        <v>0</v>
      </c>
      <c r="CY487" s="1">
        <v>0</v>
      </c>
      <c r="CZ487" s="1">
        <v>0</v>
      </c>
      <c r="DA487" s="1">
        <v>0</v>
      </c>
      <c r="DB487" s="1">
        <v>0</v>
      </c>
      <c r="DC487" s="1">
        <v>0</v>
      </c>
      <c r="DD487" s="1">
        <v>0</v>
      </c>
      <c r="DE487" s="1">
        <v>0</v>
      </c>
      <c r="DF487" s="1">
        <v>0</v>
      </c>
      <c r="DG487" s="1">
        <v>0</v>
      </c>
      <c r="DH487" s="1">
        <v>0</v>
      </c>
      <c r="DI487" s="1">
        <v>0</v>
      </c>
      <c r="DJ487" s="1">
        <v>0</v>
      </c>
      <c r="DK487" s="1">
        <v>0</v>
      </c>
      <c r="DL487" s="1">
        <v>0</v>
      </c>
      <c r="DM487" s="1">
        <v>0</v>
      </c>
      <c r="DN487" s="1">
        <v>0</v>
      </c>
      <c r="DO487" s="244">
        <v>0</v>
      </c>
      <c r="DP487" s="244">
        <v>0</v>
      </c>
      <c r="DQ487" s="244">
        <v>0</v>
      </c>
      <c r="DR487" s="244">
        <v>0</v>
      </c>
      <c r="DS487" s="241">
        <v>0</v>
      </c>
      <c r="DT487" s="242">
        <v>0</v>
      </c>
      <c r="DU487" s="242">
        <v>0</v>
      </c>
      <c r="DV487" s="243">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v>0</v>
      </c>
      <c r="EU487" s="244">
        <v>0</v>
      </c>
      <c r="EV487" s="244">
        <v>0</v>
      </c>
      <c r="EW487" s="244">
        <v>0</v>
      </c>
      <c r="EX487" s="244">
        <v>0</v>
      </c>
      <c r="EY487" s="241">
        <v>0</v>
      </c>
      <c r="EZ487" s="242">
        <v>0</v>
      </c>
      <c r="FA487" s="242">
        <v>0</v>
      </c>
      <c r="FB487" s="243">
        <v>0</v>
      </c>
      <c r="FC487">
        <v>0</v>
      </c>
      <c r="FD487">
        <v>0</v>
      </c>
      <c r="FE487">
        <v>0</v>
      </c>
      <c r="FF487">
        <v>0</v>
      </c>
      <c r="FG487">
        <v>0</v>
      </c>
      <c r="FH487">
        <v>0</v>
      </c>
      <c r="FI487">
        <v>0</v>
      </c>
      <c r="FJ487">
        <v>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0</v>
      </c>
      <c r="GQ487">
        <v>0</v>
      </c>
      <c r="GR487">
        <v>0</v>
      </c>
      <c r="GS487">
        <v>0</v>
      </c>
      <c r="GT487">
        <v>0</v>
      </c>
      <c r="GU487">
        <v>0</v>
      </c>
      <c r="GV487">
        <v>0</v>
      </c>
      <c r="GW487">
        <v>0</v>
      </c>
      <c r="GX487">
        <v>0</v>
      </c>
      <c r="GY487">
        <v>0</v>
      </c>
      <c r="GZ487">
        <v>0</v>
      </c>
      <c r="HA487">
        <v>0</v>
      </c>
      <c r="HB487">
        <v>0</v>
      </c>
      <c r="HC487">
        <v>0</v>
      </c>
      <c r="HD487">
        <v>0</v>
      </c>
      <c r="HE487">
        <v>0</v>
      </c>
      <c r="HF487">
        <v>0</v>
      </c>
      <c r="HG487">
        <v>0</v>
      </c>
      <c r="HH487">
        <v>0</v>
      </c>
      <c r="HI487">
        <v>0</v>
      </c>
      <c r="HJ487">
        <v>0</v>
      </c>
      <c r="HK487">
        <v>0</v>
      </c>
      <c r="HL487">
        <v>3</v>
      </c>
      <c r="HM487">
        <v>4</v>
      </c>
      <c r="HN487">
        <v>0</v>
      </c>
      <c r="HO487">
        <v>0</v>
      </c>
      <c r="HP487">
        <v>0</v>
      </c>
      <c r="HQ487" s="139">
        <v>1</v>
      </c>
      <c r="HR487" s="140">
        <v>0</v>
      </c>
      <c r="HS487" s="140">
        <v>0</v>
      </c>
      <c r="HT487" s="140">
        <v>0</v>
      </c>
      <c r="HU487" s="140">
        <v>0</v>
      </c>
      <c r="HV487" s="139">
        <v>0</v>
      </c>
      <c r="HW487" s="140">
        <v>0</v>
      </c>
      <c r="HX487" s="140">
        <v>0</v>
      </c>
      <c r="HY487" s="140">
        <v>0</v>
      </c>
      <c r="HZ487" s="140">
        <v>0</v>
      </c>
      <c r="IA487" s="139">
        <v>0</v>
      </c>
      <c r="IB487" s="140">
        <v>0</v>
      </c>
      <c r="IC487" s="140">
        <v>0</v>
      </c>
      <c r="ID487" s="140">
        <v>0</v>
      </c>
      <c r="IE487" s="140">
        <v>0</v>
      </c>
      <c r="IF487" s="139">
        <v>4</v>
      </c>
      <c r="IG487" s="140">
        <v>4</v>
      </c>
      <c r="IH487" s="140">
        <v>0</v>
      </c>
      <c r="II487" s="140">
        <v>0</v>
      </c>
      <c r="IJ487" s="140">
        <v>0</v>
      </c>
      <c r="IK487" s="140">
        <v>0</v>
      </c>
      <c r="IL487" s="140">
        <v>0</v>
      </c>
      <c r="IM487" s="140">
        <v>0</v>
      </c>
      <c r="IN487" s="139">
        <v>0</v>
      </c>
      <c r="IO487" s="140">
        <v>1</v>
      </c>
      <c r="IP487" s="140">
        <v>0</v>
      </c>
      <c r="IQ487" s="140">
        <v>0</v>
      </c>
      <c r="IR487" s="141">
        <v>1</v>
      </c>
      <c r="IS487" s="139">
        <v>0</v>
      </c>
      <c r="IT487" s="141">
        <v>1</v>
      </c>
      <c r="IU487" s="141">
        <v>7</v>
      </c>
      <c r="IV487" s="141">
        <v>1</v>
      </c>
      <c r="IW487" s="180">
        <v>8</v>
      </c>
      <c r="IX487" s="182">
        <v>0.125</v>
      </c>
      <c r="IY487" s="182">
        <v>0.125</v>
      </c>
      <c r="IZ487" s="183">
        <v>0</v>
      </c>
      <c r="JA487" s="140">
        <v>0</v>
      </c>
      <c r="JB487" s="140">
        <v>0</v>
      </c>
      <c r="JC487" s="1" t="s">
        <v>427</v>
      </c>
      <c r="JD487" s="1" t="s">
        <v>427</v>
      </c>
      <c r="JE487" s="1" t="s">
        <v>427</v>
      </c>
      <c r="JF487" s="1" t="s">
        <v>427</v>
      </c>
      <c r="JG487" s="1">
        <v>0</v>
      </c>
      <c r="JH487" s="1">
        <v>0</v>
      </c>
      <c r="JI487" s="284"/>
      <c r="JM487" s="261"/>
      <c r="JN487" s="262"/>
      <c r="JO487" s="284"/>
      <c r="JP487" s="284"/>
    </row>
    <row r="488" spans="1:276" x14ac:dyDescent="0.25">
      <c r="A488" s="2">
        <f>IF(OR('Table 1'!$L$2="All Regions",'Table 1'!$L$2=" "), 1,IF('Table 1'!$L$2='DATA TEMPLATE 1617'!L488,1,0))</f>
        <v>1</v>
      </c>
      <c r="B488" s="2">
        <f>IF(OR('Table 1'!$L$3="All Disciplines",'Table 1'!$L$3=" "), 1,IF('Table 1'!$L$3='DATA TEMPLATE 1617'!M488,1,0))</f>
        <v>1</v>
      </c>
      <c r="C488" s="2">
        <f>IF(OR('Table 1'!$L$4="All Organisations",'Table 1'!$L$4=" "), 1,IF('Table 1'!$L$4='DATA TEMPLATE 1617'!N488,1,0))</f>
        <v>1</v>
      </c>
      <c r="D488" s="2">
        <f t="shared" si="19"/>
        <v>3</v>
      </c>
      <c r="E488" s="236">
        <f>IF('Table 2'!$L$2="All Diverse Led",$IZ488,IF('Table 2'!$L$2='DATA TEMPLATE 1617'!JG488,4,0))</f>
        <v>0</v>
      </c>
      <c r="F488" s="236">
        <f>IF('Table 2'!$L$2="All Diverse Led",$IZ488,IF('Table 2'!$L$2='DATA TEMPLATE 1617'!JH488,4,0))</f>
        <v>0</v>
      </c>
      <c r="G488" s="237">
        <f t="shared" si="18"/>
        <v>0</v>
      </c>
      <c r="H488" s="1" t="s">
        <v>471</v>
      </c>
      <c r="I488" s="1">
        <v>0</v>
      </c>
      <c r="J488" s="1" t="b">
        <v>0</v>
      </c>
      <c r="K488" s="284">
        <v>486</v>
      </c>
      <c r="L488" t="s">
        <v>439</v>
      </c>
      <c r="M488" t="s">
        <v>437</v>
      </c>
      <c r="N488" s="323" t="s">
        <v>459</v>
      </c>
      <c r="O488" s="76">
        <v>66276</v>
      </c>
      <c r="P488" s="76">
        <v>120696</v>
      </c>
      <c r="Q488" s="76">
        <v>334872</v>
      </c>
      <c r="R488" s="76">
        <v>0</v>
      </c>
      <c r="S488" s="76">
        <v>0</v>
      </c>
      <c r="T488" s="76">
        <v>521844</v>
      </c>
      <c r="U488">
        <v>301579</v>
      </c>
      <c r="V488">
        <v>30044</v>
      </c>
      <c r="W488">
        <v>137710</v>
      </c>
      <c r="X488">
        <v>621</v>
      </c>
      <c r="Y488">
        <v>1000</v>
      </c>
      <c r="AB488">
        <v>166532</v>
      </c>
      <c r="AC488">
        <v>0</v>
      </c>
      <c r="AD488">
        <v>637486</v>
      </c>
      <c r="AE488" s="1">
        <v>5</v>
      </c>
      <c r="AF488" s="1">
        <v>3</v>
      </c>
      <c r="AG488" s="1">
        <v>948</v>
      </c>
      <c r="AH488" s="1">
        <v>0</v>
      </c>
      <c r="AI488" s="1">
        <v>12</v>
      </c>
      <c r="AJ488" s="1">
        <v>12</v>
      </c>
      <c r="AK488" s="1">
        <v>552</v>
      </c>
      <c r="AL488" s="1">
        <v>0</v>
      </c>
      <c r="AM488" s="1">
        <v>0</v>
      </c>
      <c r="AN488" s="1">
        <v>0</v>
      </c>
      <c r="AO488" s="1">
        <v>0</v>
      </c>
      <c r="AP488" s="1">
        <v>0</v>
      </c>
      <c r="AQ488" s="1">
        <v>0</v>
      </c>
      <c r="AR488" s="1">
        <v>0</v>
      </c>
      <c r="AS488" s="1">
        <v>0</v>
      </c>
      <c r="AT488" s="1">
        <v>0</v>
      </c>
      <c r="AU488" s="1">
        <v>0</v>
      </c>
      <c r="AV488" s="1">
        <v>0</v>
      </c>
      <c r="AW488" s="1">
        <v>0</v>
      </c>
      <c r="AX488" s="1">
        <v>0</v>
      </c>
      <c r="AY488" s="1">
        <v>0</v>
      </c>
      <c r="AZ488" s="1">
        <v>0</v>
      </c>
      <c r="BA488" s="1">
        <v>0</v>
      </c>
      <c r="BB488" s="1">
        <v>0</v>
      </c>
      <c r="BC488" s="3">
        <v>12</v>
      </c>
      <c r="BD488" s="3">
        <v>12</v>
      </c>
      <c r="BE488" s="3">
        <v>552</v>
      </c>
      <c r="BF488" s="3">
        <v>0</v>
      </c>
      <c r="BG488" s="241">
        <v>0</v>
      </c>
      <c r="BH488" s="242">
        <v>0</v>
      </c>
      <c r="BI488" s="242">
        <v>0</v>
      </c>
      <c r="BJ488" s="243">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s="244">
        <v>0</v>
      </c>
      <c r="CJ488" s="244">
        <v>0</v>
      </c>
      <c r="CK488" s="244">
        <v>0</v>
      </c>
      <c r="CL488" s="244">
        <v>0</v>
      </c>
      <c r="CM488" s="241">
        <v>0</v>
      </c>
      <c r="CN488" s="242">
        <v>0</v>
      </c>
      <c r="CO488" s="242">
        <v>0</v>
      </c>
      <c r="CP488" s="243">
        <v>0</v>
      </c>
      <c r="CQ488" s="1">
        <v>0</v>
      </c>
      <c r="CR488" s="1">
        <v>0</v>
      </c>
      <c r="CS488" s="1">
        <v>0</v>
      </c>
      <c r="CT488" s="1">
        <v>0</v>
      </c>
      <c r="CU488" s="1">
        <v>0</v>
      </c>
      <c r="CV488" s="1">
        <v>0</v>
      </c>
      <c r="CW488" s="1">
        <v>0</v>
      </c>
      <c r="CX488" s="1">
        <v>0</v>
      </c>
      <c r="CY488" s="1">
        <v>0</v>
      </c>
      <c r="CZ488" s="1">
        <v>0</v>
      </c>
      <c r="DA488" s="1">
        <v>0</v>
      </c>
      <c r="DB488" s="1">
        <v>0</v>
      </c>
      <c r="DC488" s="1">
        <v>0</v>
      </c>
      <c r="DD488" s="1">
        <v>0</v>
      </c>
      <c r="DE488" s="1">
        <v>0</v>
      </c>
      <c r="DF488" s="1">
        <v>0</v>
      </c>
      <c r="DG488" s="1">
        <v>0</v>
      </c>
      <c r="DH488" s="1">
        <v>0</v>
      </c>
      <c r="DI488" s="1">
        <v>0</v>
      </c>
      <c r="DJ488" s="1">
        <v>0</v>
      </c>
      <c r="DK488" s="1">
        <v>0</v>
      </c>
      <c r="DL488" s="1">
        <v>0</v>
      </c>
      <c r="DM488" s="1">
        <v>0</v>
      </c>
      <c r="DN488" s="1">
        <v>0</v>
      </c>
      <c r="DO488" s="244">
        <v>0</v>
      </c>
      <c r="DP488" s="244">
        <v>0</v>
      </c>
      <c r="DQ488" s="244">
        <v>0</v>
      </c>
      <c r="DR488" s="244">
        <v>0</v>
      </c>
      <c r="DS488" s="241">
        <v>0</v>
      </c>
      <c r="DT488" s="242">
        <v>0</v>
      </c>
      <c r="DU488" s="242">
        <v>0</v>
      </c>
      <c r="DV488" s="243">
        <v>0</v>
      </c>
      <c r="DW488">
        <v>0</v>
      </c>
      <c r="DX488">
        <v>0</v>
      </c>
      <c r="DY488">
        <v>0</v>
      </c>
      <c r="DZ488">
        <v>0</v>
      </c>
      <c r="EA488">
        <v>0</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v>0</v>
      </c>
      <c r="EU488" s="244">
        <v>0</v>
      </c>
      <c r="EV488" s="244">
        <v>0</v>
      </c>
      <c r="EW488" s="244">
        <v>0</v>
      </c>
      <c r="EX488" s="244">
        <v>0</v>
      </c>
      <c r="EY488" s="241">
        <v>0</v>
      </c>
      <c r="EZ488" s="242">
        <v>0</v>
      </c>
      <c r="FA488" s="242">
        <v>0</v>
      </c>
      <c r="FB488" s="243">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1</v>
      </c>
      <c r="GD488">
        <v>0</v>
      </c>
      <c r="GE488">
        <v>99</v>
      </c>
      <c r="GF488">
        <v>0</v>
      </c>
      <c r="GG488">
        <v>0</v>
      </c>
      <c r="GH488">
        <v>0</v>
      </c>
      <c r="GI488">
        <v>0</v>
      </c>
      <c r="GJ488">
        <v>0</v>
      </c>
      <c r="GK488">
        <v>0</v>
      </c>
      <c r="GL488">
        <v>0</v>
      </c>
      <c r="GM488">
        <v>0</v>
      </c>
      <c r="GN488">
        <v>0</v>
      </c>
      <c r="GO488">
        <v>0</v>
      </c>
      <c r="GP488">
        <v>0</v>
      </c>
      <c r="GQ488">
        <v>0</v>
      </c>
      <c r="GR488">
        <v>0</v>
      </c>
      <c r="GS488">
        <v>0</v>
      </c>
      <c r="GT488">
        <v>0</v>
      </c>
      <c r="GU488">
        <v>0</v>
      </c>
      <c r="GV488">
        <v>0</v>
      </c>
      <c r="GW488">
        <v>1</v>
      </c>
      <c r="GX488">
        <v>308</v>
      </c>
      <c r="GY488">
        <v>0</v>
      </c>
      <c r="GZ488">
        <v>0</v>
      </c>
      <c r="HA488">
        <v>0</v>
      </c>
      <c r="HB488">
        <v>0</v>
      </c>
      <c r="HC488">
        <v>0</v>
      </c>
      <c r="HD488">
        <v>0</v>
      </c>
      <c r="HE488">
        <v>0</v>
      </c>
      <c r="HF488">
        <v>0</v>
      </c>
      <c r="HG488">
        <v>0</v>
      </c>
      <c r="HH488">
        <v>0</v>
      </c>
      <c r="HI488">
        <v>0</v>
      </c>
      <c r="HJ488">
        <v>0</v>
      </c>
      <c r="HK488">
        <v>0</v>
      </c>
      <c r="HL488">
        <v>6</v>
      </c>
      <c r="HM488">
        <v>3</v>
      </c>
      <c r="HN488">
        <v>0</v>
      </c>
      <c r="HO488">
        <v>0</v>
      </c>
      <c r="HP488">
        <v>0</v>
      </c>
      <c r="HQ488" s="139">
        <v>2</v>
      </c>
      <c r="HR488" s="140">
        <v>0</v>
      </c>
      <c r="HS488" s="140">
        <v>0</v>
      </c>
      <c r="HT488" s="140">
        <v>0</v>
      </c>
      <c r="HU488" s="140">
        <v>0</v>
      </c>
      <c r="HV488" s="139">
        <v>0</v>
      </c>
      <c r="HW488" s="140">
        <v>0</v>
      </c>
      <c r="HX488" s="140">
        <v>0</v>
      </c>
      <c r="HY488" s="140">
        <v>0</v>
      </c>
      <c r="HZ488" s="140">
        <v>0</v>
      </c>
      <c r="IA488" s="139">
        <v>0</v>
      </c>
      <c r="IB488" s="140">
        <v>0</v>
      </c>
      <c r="IC488" s="140">
        <v>0</v>
      </c>
      <c r="ID488" s="140">
        <v>0</v>
      </c>
      <c r="IE488" s="140">
        <v>0</v>
      </c>
      <c r="IF488" s="139">
        <v>8</v>
      </c>
      <c r="IG488" s="140">
        <v>3</v>
      </c>
      <c r="IH488" s="140">
        <v>0</v>
      </c>
      <c r="II488" s="140">
        <v>0</v>
      </c>
      <c r="IJ488" s="140">
        <v>0</v>
      </c>
      <c r="IK488" s="140">
        <v>1</v>
      </c>
      <c r="IL488" s="140">
        <v>0</v>
      </c>
      <c r="IM488" s="140">
        <v>0</v>
      </c>
      <c r="IN488" s="139">
        <v>1</v>
      </c>
      <c r="IO488" s="140">
        <v>0</v>
      </c>
      <c r="IP488" s="140">
        <v>0</v>
      </c>
      <c r="IQ488" s="140">
        <v>0</v>
      </c>
      <c r="IR488" s="141">
        <v>0</v>
      </c>
      <c r="IS488" s="139">
        <v>0</v>
      </c>
      <c r="IT488" s="141">
        <v>2</v>
      </c>
      <c r="IU488" s="141">
        <v>9</v>
      </c>
      <c r="IV488" s="141">
        <v>2</v>
      </c>
      <c r="IW488" s="180">
        <v>11</v>
      </c>
      <c r="IX488" s="182">
        <v>0.27272727272727271</v>
      </c>
      <c r="IY488" s="182">
        <v>0</v>
      </c>
      <c r="IZ488" s="183">
        <v>0</v>
      </c>
      <c r="JA488" s="140">
        <v>0</v>
      </c>
      <c r="JB488" s="140">
        <v>0</v>
      </c>
      <c r="JC488" s="1" t="s">
        <v>427</v>
      </c>
      <c r="JD488" s="1" t="s">
        <v>427</v>
      </c>
      <c r="JE488" s="1" t="s">
        <v>427</v>
      </c>
      <c r="JF488" s="1" t="s">
        <v>427</v>
      </c>
      <c r="JG488" s="1">
        <v>0</v>
      </c>
      <c r="JH488" s="1">
        <v>0</v>
      </c>
      <c r="JI488" s="284"/>
      <c r="JM488" s="261"/>
      <c r="JN488" s="262"/>
      <c r="JO488" s="284"/>
      <c r="JP488" s="284"/>
    </row>
    <row r="489" spans="1:276" x14ac:dyDescent="0.25">
      <c r="A489" s="2">
        <f>IF(OR('Table 1'!$L$2="All Regions",'Table 1'!$L$2=" "), 1,IF('Table 1'!$L$2='DATA TEMPLATE 1617'!L489,1,0))</f>
        <v>1</v>
      </c>
      <c r="B489" s="2">
        <f>IF(OR('Table 1'!$L$3="All Disciplines",'Table 1'!$L$3=" "), 1,IF('Table 1'!$L$3='DATA TEMPLATE 1617'!M489,1,0))</f>
        <v>1</v>
      </c>
      <c r="C489" s="2">
        <f>IF(OR('Table 1'!$L$4="All Organisations",'Table 1'!$L$4=" "), 1,IF('Table 1'!$L$4='DATA TEMPLATE 1617'!N489,1,0))</f>
        <v>1</v>
      </c>
      <c r="D489" s="2">
        <f t="shared" si="19"/>
        <v>3</v>
      </c>
      <c r="E489" s="236">
        <f>IF('Table 2'!$L$2="All Diverse Led",$IZ489,IF('Table 2'!$L$2='DATA TEMPLATE 1617'!JG489,4,0))</f>
        <v>0</v>
      </c>
      <c r="F489" s="236">
        <f>IF('Table 2'!$L$2="All Diverse Led",$IZ489,IF('Table 2'!$L$2='DATA TEMPLATE 1617'!JH489,4,0))</f>
        <v>0</v>
      </c>
      <c r="G489" s="237">
        <f t="shared" si="18"/>
        <v>0</v>
      </c>
      <c r="H489" s="1" t="s">
        <v>471</v>
      </c>
      <c r="I489" s="1">
        <v>0</v>
      </c>
      <c r="J489" s="1" t="b">
        <v>0</v>
      </c>
      <c r="K489" s="284">
        <v>487</v>
      </c>
      <c r="L489" t="s">
        <v>439</v>
      </c>
      <c r="M489" t="s">
        <v>438</v>
      </c>
      <c r="N489" s="323" t="s">
        <v>460</v>
      </c>
      <c r="O489" s="76">
        <v>854542</v>
      </c>
      <c r="P489" s="76">
        <v>477046</v>
      </c>
      <c r="Q489" s="76">
        <v>264895</v>
      </c>
      <c r="R489" s="76">
        <v>0</v>
      </c>
      <c r="S489" s="76">
        <v>33385</v>
      </c>
      <c r="T489" s="76">
        <v>1629868</v>
      </c>
      <c r="U489">
        <v>368538</v>
      </c>
      <c r="V489">
        <v>170089</v>
      </c>
      <c r="W489">
        <v>311900</v>
      </c>
      <c r="X489">
        <v>70194</v>
      </c>
      <c r="Y489">
        <v>9041</v>
      </c>
      <c r="AB489">
        <v>269316</v>
      </c>
      <c r="AC489">
        <v>254733</v>
      </c>
      <c r="AD489">
        <v>1453811</v>
      </c>
      <c r="AE489" s="1">
        <v>57</v>
      </c>
      <c r="AF489" s="1">
        <v>57</v>
      </c>
      <c r="AG489" s="1">
        <v>9754</v>
      </c>
      <c r="AH489" s="1">
        <v>10274</v>
      </c>
      <c r="AI489" s="1">
        <v>0</v>
      </c>
      <c r="AJ489" s="1">
        <v>0</v>
      </c>
      <c r="AK489" s="1">
        <v>0</v>
      </c>
      <c r="AL489" s="1">
        <v>0</v>
      </c>
      <c r="AM489" s="1">
        <v>0</v>
      </c>
      <c r="AN489" s="1">
        <v>0</v>
      </c>
      <c r="AO489" s="1">
        <v>0</v>
      </c>
      <c r="AP489" s="1">
        <v>0</v>
      </c>
      <c r="AQ489" s="1">
        <v>0</v>
      </c>
      <c r="AR489" s="1">
        <v>0</v>
      </c>
      <c r="AS489" s="1">
        <v>0</v>
      </c>
      <c r="AT489" s="1">
        <v>0</v>
      </c>
      <c r="AU489" s="1">
        <v>0</v>
      </c>
      <c r="AV489" s="1">
        <v>0</v>
      </c>
      <c r="AW489" s="1">
        <v>0</v>
      </c>
      <c r="AX489" s="1">
        <v>0</v>
      </c>
      <c r="AY489" s="1">
        <v>0</v>
      </c>
      <c r="AZ489" s="1">
        <v>0</v>
      </c>
      <c r="BA489" s="1">
        <v>0</v>
      </c>
      <c r="BB489" s="1">
        <v>0</v>
      </c>
      <c r="BC489" s="3">
        <v>0</v>
      </c>
      <c r="BD489" s="3">
        <v>0</v>
      </c>
      <c r="BE489" s="3">
        <v>0</v>
      </c>
      <c r="BF489" s="3">
        <v>0</v>
      </c>
      <c r="BG489" s="241">
        <v>0</v>
      </c>
      <c r="BH489" s="242">
        <v>0</v>
      </c>
      <c r="BI489" s="242">
        <v>0</v>
      </c>
      <c r="BJ489" s="243">
        <v>0</v>
      </c>
      <c r="BK489">
        <v>4</v>
      </c>
      <c r="BL489">
        <v>243</v>
      </c>
      <c r="BM489">
        <v>4500</v>
      </c>
      <c r="BN489">
        <v>0</v>
      </c>
      <c r="BO489">
        <v>0</v>
      </c>
      <c r="BP489">
        <v>0</v>
      </c>
      <c r="BQ489">
        <v>0</v>
      </c>
      <c r="BR489">
        <v>0</v>
      </c>
      <c r="BS489">
        <v>0</v>
      </c>
      <c r="BT489">
        <v>0</v>
      </c>
      <c r="BU489">
        <v>0</v>
      </c>
      <c r="BV489">
        <v>0</v>
      </c>
      <c r="BW489">
        <v>2</v>
      </c>
      <c r="BX489">
        <v>122</v>
      </c>
      <c r="BY489">
        <v>900</v>
      </c>
      <c r="BZ489" s="255">
        <v>0</v>
      </c>
      <c r="CA489">
        <v>0</v>
      </c>
      <c r="CB489">
        <v>0</v>
      </c>
      <c r="CC489">
        <v>0</v>
      </c>
      <c r="CD489">
        <v>0</v>
      </c>
      <c r="CE489">
        <v>0</v>
      </c>
      <c r="CF489">
        <v>0</v>
      </c>
      <c r="CG489">
        <v>0</v>
      </c>
      <c r="CH489">
        <v>0</v>
      </c>
      <c r="CI489" s="244">
        <v>0</v>
      </c>
      <c r="CJ489" s="244">
        <v>0</v>
      </c>
      <c r="CK489" s="244">
        <v>0</v>
      </c>
      <c r="CL489" s="244">
        <v>0</v>
      </c>
      <c r="CM489" s="241">
        <v>2</v>
      </c>
      <c r="CN489" s="242">
        <v>122</v>
      </c>
      <c r="CO489" s="242">
        <v>900</v>
      </c>
      <c r="CP489" s="243">
        <v>0</v>
      </c>
      <c r="CQ489" s="1">
        <v>0</v>
      </c>
      <c r="CR489" s="1">
        <v>0</v>
      </c>
      <c r="CS489" s="1">
        <v>0</v>
      </c>
      <c r="CT489" s="1">
        <v>0</v>
      </c>
      <c r="CU489" s="1">
        <v>0</v>
      </c>
      <c r="CV489" s="1">
        <v>0</v>
      </c>
      <c r="CW489" s="1">
        <v>0</v>
      </c>
      <c r="CX489" s="1">
        <v>0</v>
      </c>
      <c r="CY489" s="1">
        <v>0</v>
      </c>
      <c r="CZ489" s="1">
        <v>0</v>
      </c>
      <c r="DA489" s="1">
        <v>0</v>
      </c>
      <c r="DB489" s="1">
        <v>0</v>
      </c>
      <c r="DC489" s="1">
        <v>0</v>
      </c>
      <c r="DD489" s="1">
        <v>0</v>
      </c>
      <c r="DE489" s="1">
        <v>0</v>
      </c>
      <c r="DF489" s="1">
        <v>0</v>
      </c>
      <c r="DG489" s="1">
        <v>0</v>
      </c>
      <c r="DH489" s="1">
        <v>0</v>
      </c>
      <c r="DI489" s="1">
        <v>0</v>
      </c>
      <c r="DJ489" s="1">
        <v>0</v>
      </c>
      <c r="DK489" s="1">
        <v>0</v>
      </c>
      <c r="DL489" s="1">
        <v>0</v>
      </c>
      <c r="DM489" s="1">
        <v>0</v>
      </c>
      <c r="DN489" s="1">
        <v>0</v>
      </c>
      <c r="DO489" s="244">
        <v>0</v>
      </c>
      <c r="DP489" s="244">
        <v>0</v>
      </c>
      <c r="DQ489" s="244">
        <v>0</v>
      </c>
      <c r="DR489" s="244">
        <v>0</v>
      </c>
      <c r="DS489" s="241">
        <v>0</v>
      </c>
      <c r="DT489" s="242">
        <v>0</v>
      </c>
      <c r="DU489" s="242">
        <v>0</v>
      </c>
      <c r="DV489" s="243">
        <v>0</v>
      </c>
      <c r="DW489">
        <v>0</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v>0</v>
      </c>
      <c r="EU489" s="244">
        <v>0</v>
      </c>
      <c r="EV489" s="244">
        <v>0</v>
      </c>
      <c r="EW489" s="244">
        <v>0</v>
      </c>
      <c r="EX489" s="244">
        <v>0</v>
      </c>
      <c r="EY489" s="241">
        <v>0</v>
      </c>
      <c r="EZ489" s="242">
        <v>0</v>
      </c>
      <c r="FA489" s="242">
        <v>0</v>
      </c>
      <c r="FB489" s="243">
        <v>0</v>
      </c>
      <c r="FC489">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0</v>
      </c>
      <c r="FZ489">
        <v>0</v>
      </c>
      <c r="GA489">
        <v>0</v>
      </c>
      <c r="GB489">
        <v>0</v>
      </c>
      <c r="GC489">
        <v>0</v>
      </c>
      <c r="GD489">
        <v>0</v>
      </c>
      <c r="GE489">
        <v>0</v>
      </c>
      <c r="GF489">
        <v>0</v>
      </c>
      <c r="GG489">
        <v>0</v>
      </c>
      <c r="GH489">
        <v>0</v>
      </c>
      <c r="GI489">
        <v>0</v>
      </c>
      <c r="GJ489">
        <v>0</v>
      </c>
      <c r="GK489">
        <v>0</v>
      </c>
      <c r="GL489">
        <v>0</v>
      </c>
      <c r="GM489">
        <v>0</v>
      </c>
      <c r="GN489">
        <v>0</v>
      </c>
      <c r="GO489">
        <v>0</v>
      </c>
      <c r="GP489">
        <v>0</v>
      </c>
      <c r="GQ489">
        <v>0</v>
      </c>
      <c r="GR489">
        <v>0</v>
      </c>
      <c r="GS489">
        <v>0</v>
      </c>
      <c r="GT489">
        <v>0</v>
      </c>
      <c r="GU489">
        <v>0</v>
      </c>
      <c r="GV489">
        <v>0</v>
      </c>
      <c r="GW489">
        <v>0</v>
      </c>
      <c r="GX489">
        <v>0</v>
      </c>
      <c r="GY489">
        <v>0</v>
      </c>
      <c r="GZ489">
        <v>0</v>
      </c>
      <c r="HA489">
        <v>0</v>
      </c>
      <c r="HB489">
        <v>0</v>
      </c>
      <c r="HC489">
        <v>0</v>
      </c>
      <c r="HD489">
        <v>0</v>
      </c>
      <c r="HE489">
        <v>0</v>
      </c>
      <c r="HF489">
        <v>0</v>
      </c>
      <c r="HG489">
        <v>0</v>
      </c>
      <c r="HH489">
        <v>0</v>
      </c>
      <c r="HI489">
        <v>0</v>
      </c>
      <c r="HJ489">
        <v>0</v>
      </c>
      <c r="HK489">
        <v>0</v>
      </c>
      <c r="HL489">
        <v>3</v>
      </c>
      <c r="HM489">
        <v>7</v>
      </c>
      <c r="HN489">
        <v>0</v>
      </c>
      <c r="HO489">
        <v>0</v>
      </c>
      <c r="HP489">
        <v>0</v>
      </c>
      <c r="HQ489" s="139">
        <v>2</v>
      </c>
      <c r="HR489" s="140">
        <v>0</v>
      </c>
      <c r="HS489" s="140">
        <v>0</v>
      </c>
      <c r="HT489" s="140">
        <v>0</v>
      </c>
      <c r="HU489" s="140">
        <v>0</v>
      </c>
      <c r="HV489" s="139">
        <v>0</v>
      </c>
      <c r="HW489" s="140">
        <v>0</v>
      </c>
      <c r="HX489" s="140">
        <v>0</v>
      </c>
      <c r="HY489" s="140">
        <v>0</v>
      </c>
      <c r="HZ489" s="140">
        <v>0</v>
      </c>
      <c r="IA489" s="139">
        <v>0</v>
      </c>
      <c r="IB489" s="140">
        <v>0</v>
      </c>
      <c r="IC489" s="140">
        <v>0</v>
      </c>
      <c r="ID489" s="140">
        <v>0</v>
      </c>
      <c r="IE489" s="140">
        <v>0</v>
      </c>
      <c r="IF489" s="139">
        <v>5</v>
      </c>
      <c r="IG489" s="140">
        <v>7</v>
      </c>
      <c r="IH489" s="140">
        <v>0</v>
      </c>
      <c r="II489" s="140">
        <v>0</v>
      </c>
      <c r="IJ489" s="140">
        <v>0</v>
      </c>
      <c r="IK489" s="140">
        <v>0</v>
      </c>
      <c r="IL489" s="140">
        <v>0</v>
      </c>
      <c r="IM489" s="140">
        <v>0</v>
      </c>
      <c r="IN489" s="139">
        <v>0</v>
      </c>
      <c r="IO489" s="140">
        <v>0</v>
      </c>
      <c r="IP489" s="140">
        <v>0</v>
      </c>
      <c r="IQ489" s="140">
        <v>0</v>
      </c>
      <c r="IR489" s="141">
        <v>0</v>
      </c>
      <c r="IS489" s="139">
        <v>0</v>
      </c>
      <c r="IT489" s="141">
        <v>1</v>
      </c>
      <c r="IU489" s="141">
        <v>10</v>
      </c>
      <c r="IV489" s="141">
        <v>2</v>
      </c>
      <c r="IW489" s="180">
        <v>12</v>
      </c>
      <c r="IX489" s="182">
        <v>8.3333333333333329E-2</v>
      </c>
      <c r="IY489" s="182">
        <v>0</v>
      </c>
      <c r="IZ489" s="183">
        <v>0</v>
      </c>
      <c r="JA489" s="140">
        <v>0</v>
      </c>
      <c r="JB489" s="140">
        <v>0</v>
      </c>
      <c r="JC489" s="1" t="s">
        <v>427</v>
      </c>
      <c r="JD489" s="1" t="s">
        <v>427</v>
      </c>
      <c r="JE489" s="1" t="s">
        <v>427</v>
      </c>
      <c r="JF489" s="1" t="s">
        <v>427</v>
      </c>
      <c r="JG489" s="1">
        <v>0</v>
      </c>
      <c r="JH489" s="1">
        <v>0</v>
      </c>
      <c r="JI489" s="284"/>
      <c r="JM489" s="261"/>
      <c r="JN489" s="262"/>
      <c r="JO489" s="284"/>
      <c r="JP489" s="284"/>
    </row>
    <row r="490" spans="1:276" x14ac:dyDescent="0.25">
      <c r="A490" s="2">
        <f>IF(OR('Table 1'!$L$2="All Regions",'Table 1'!$L$2=" "), 1,IF('Table 1'!$L$2='DATA TEMPLATE 1617'!L490,1,0))</f>
        <v>1</v>
      </c>
      <c r="B490" s="2">
        <f>IF(OR('Table 1'!$L$3="All Disciplines",'Table 1'!$L$3=" "), 1,IF('Table 1'!$L$3='DATA TEMPLATE 1617'!M490,1,0))</f>
        <v>1</v>
      </c>
      <c r="C490" s="2">
        <f>IF(OR('Table 1'!$L$4="All Organisations",'Table 1'!$L$4=" "), 1,IF('Table 1'!$L$4='DATA TEMPLATE 1617'!N490,1,0))</f>
        <v>1</v>
      </c>
      <c r="D490" s="2">
        <f t="shared" si="19"/>
        <v>3</v>
      </c>
      <c r="E490" s="236">
        <f>IF('Table 2'!$L$2="All Diverse Led",$IZ490,IF('Table 2'!$L$2='DATA TEMPLATE 1617'!JG490,4,0))</f>
        <v>0</v>
      </c>
      <c r="F490" s="236">
        <f>IF('Table 2'!$L$2="All Diverse Led",$IZ490,IF('Table 2'!$L$2='DATA TEMPLATE 1617'!JH490,4,0))</f>
        <v>0</v>
      </c>
      <c r="G490" s="237">
        <f t="shared" si="18"/>
        <v>0</v>
      </c>
      <c r="H490" s="1" t="s">
        <v>471</v>
      </c>
      <c r="I490" s="1">
        <v>0</v>
      </c>
      <c r="J490" s="1" t="b">
        <v>0</v>
      </c>
      <c r="K490" s="284">
        <v>488</v>
      </c>
      <c r="L490" t="s">
        <v>439</v>
      </c>
      <c r="M490" t="s">
        <v>442</v>
      </c>
      <c r="N490" s="323" t="s">
        <v>458</v>
      </c>
      <c r="O490" s="76">
        <v>91725</v>
      </c>
      <c r="P490" s="76">
        <v>47914</v>
      </c>
      <c r="Q490" s="76">
        <v>134432</v>
      </c>
      <c r="R490" s="76">
        <v>0</v>
      </c>
      <c r="S490" s="76">
        <v>0</v>
      </c>
      <c r="T490" s="76">
        <v>274071</v>
      </c>
      <c r="U490">
        <v>239830</v>
      </c>
      <c r="V490">
        <v>3368</v>
      </c>
      <c r="W490">
        <v>2273</v>
      </c>
      <c r="X490">
        <v>6171</v>
      </c>
      <c r="Y490">
        <v>1508</v>
      </c>
      <c r="AB490">
        <v>20878</v>
      </c>
      <c r="AC490">
        <v>0</v>
      </c>
      <c r="AD490">
        <v>274028</v>
      </c>
      <c r="AE490" s="1">
        <v>1</v>
      </c>
      <c r="AF490" s="1">
        <v>1</v>
      </c>
      <c r="AG490" s="1">
        <v>741</v>
      </c>
      <c r="AH490" s="1">
        <v>0</v>
      </c>
      <c r="AI490" s="1">
        <v>0</v>
      </c>
      <c r="AJ490" s="1">
        <v>0</v>
      </c>
      <c r="AK490" s="1">
        <v>0</v>
      </c>
      <c r="AL490" s="1">
        <v>0</v>
      </c>
      <c r="AM490" s="1">
        <v>0</v>
      </c>
      <c r="AN490" s="1">
        <v>0</v>
      </c>
      <c r="AO490" s="1">
        <v>0</v>
      </c>
      <c r="AP490" s="1">
        <v>0</v>
      </c>
      <c r="AQ490" s="1">
        <v>0</v>
      </c>
      <c r="AR490" s="1">
        <v>0</v>
      </c>
      <c r="AS490" s="1">
        <v>0</v>
      </c>
      <c r="AT490" s="1">
        <v>0</v>
      </c>
      <c r="AU490" s="1">
        <v>0</v>
      </c>
      <c r="AV490" s="1">
        <v>0</v>
      </c>
      <c r="AW490" s="1">
        <v>0</v>
      </c>
      <c r="AX490" s="1">
        <v>0</v>
      </c>
      <c r="AY490" s="1">
        <v>0</v>
      </c>
      <c r="AZ490" s="1">
        <v>0</v>
      </c>
      <c r="BA490" s="1">
        <v>0</v>
      </c>
      <c r="BB490" s="1">
        <v>0</v>
      </c>
      <c r="BC490" s="3">
        <v>0</v>
      </c>
      <c r="BD490" s="3">
        <v>0</v>
      </c>
      <c r="BE490" s="3">
        <v>0</v>
      </c>
      <c r="BF490" s="3">
        <v>0</v>
      </c>
      <c r="BG490" s="241">
        <v>0</v>
      </c>
      <c r="BH490" s="242">
        <v>0</v>
      </c>
      <c r="BI490" s="242">
        <v>0</v>
      </c>
      <c r="BJ490" s="243">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s="244">
        <v>0</v>
      </c>
      <c r="CJ490" s="244">
        <v>0</v>
      </c>
      <c r="CK490" s="244">
        <v>0</v>
      </c>
      <c r="CL490" s="244">
        <v>0</v>
      </c>
      <c r="CM490" s="241">
        <v>0</v>
      </c>
      <c r="CN490" s="242">
        <v>0</v>
      </c>
      <c r="CO490" s="242">
        <v>0</v>
      </c>
      <c r="CP490" s="243">
        <v>0</v>
      </c>
      <c r="CQ490" s="1">
        <v>0</v>
      </c>
      <c r="CR490" s="1">
        <v>0</v>
      </c>
      <c r="CS490" s="1">
        <v>0</v>
      </c>
      <c r="CT490" s="1">
        <v>0</v>
      </c>
      <c r="CU490" s="1">
        <v>0</v>
      </c>
      <c r="CV490" s="1">
        <v>0</v>
      </c>
      <c r="CW490" s="1">
        <v>0</v>
      </c>
      <c r="CX490" s="1">
        <v>0</v>
      </c>
      <c r="CY490" s="1">
        <v>0</v>
      </c>
      <c r="CZ490" s="1">
        <v>0</v>
      </c>
      <c r="DA490" s="1">
        <v>0</v>
      </c>
      <c r="DB490" s="1">
        <v>0</v>
      </c>
      <c r="DC490" s="1">
        <v>0</v>
      </c>
      <c r="DD490" s="1">
        <v>0</v>
      </c>
      <c r="DE490" s="1">
        <v>0</v>
      </c>
      <c r="DF490" s="1">
        <v>0</v>
      </c>
      <c r="DG490" s="1">
        <v>0</v>
      </c>
      <c r="DH490" s="1">
        <v>0</v>
      </c>
      <c r="DI490" s="1">
        <v>0</v>
      </c>
      <c r="DJ490" s="1">
        <v>0</v>
      </c>
      <c r="DK490" s="1">
        <v>0</v>
      </c>
      <c r="DL490" s="1">
        <v>0</v>
      </c>
      <c r="DM490" s="1">
        <v>0</v>
      </c>
      <c r="DN490" s="1">
        <v>0</v>
      </c>
      <c r="DO490" s="244">
        <v>0</v>
      </c>
      <c r="DP490" s="244">
        <v>0</v>
      </c>
      <c r="DQ490" s="244">
        <v>0</v>
      </c>
      <c r="DR490" s="244">
        <v>0</v>
      </c>
      <c r="DS490" s="241">
        <v>0</v>
      </c>
      <c r="DT490" s="242">
        <v>0</v>
      </c>
      <c r="DU490" s="242">
        <v>0</v>
      </c>
      <c r="DV490" s="243">
        <v>0</v>
      </c>
      <c r="DW490">
        <v>0</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s="244">
        <v>0</v>
      </c>
      <c r="EV490" s="244">
        <v>0</v>
      </c>
      <c r="EW490" s="244">
        <v>0</v>
      </c>
      <c r="EX490" s="244">
        <v>0</v>
      </c>
      <c r="EY490" s="241">
        <v>0</v>
      </c>
      <c r="EZ490" s="242">
        <v>0</v>
      </c>
      <c r="FA490" s="242">
        <v>0</v>
      </c>
      <c r="FB490" s="243">
        <v>0</v>
      </c>
      <c r="FC490">
        <v>0</v>
      </c>
      <c r="FD490">
        <v>0</v>
      </c>
      <c r="FE490">
        <v>0</v>
      </c>
      <c r="FF490">
        <v>0</v>
      </c>
      <c r="FG490">
        <v>0</v>
      </c>
      <c r="FH490">
        <v>0</v>
      </c>
      <c r="FI490">
        <v>0</v>
      </c>
      <c r="FJ490">
        <v>0</v>
      </c>
      <c r="FK490">
        <v>0</v>
      </c>
      <c r="FL490">
        <v>0</v>
      </c>
      <c r="FM490">
        <v>0</v>
      </c>
      <c r="FN490">
        <v>0</v>
      </c>
      <c r="FO490">
        <v>0</v>
      </c>
      <c r="FP490">
        <v>0</v>
      </c>
      <c r="FQ490">
        <v>0</v>
      </c>
      <c r="FR490">
        <v>0</v>
      </c>
      <c r="FS490">
        <v>0</v>
      </c>
      <c r="FT490">
        <v>0</v>
      </c>
      <c r="FU490">
        <v>0</v>
      </c>
      <c r="FV490">
        <v>0</v>
      </c>
      <c r="FW490">
        <v>2</v>
      </c>
      <c r="FX490">
        <v>10000</v>
      </c>
      <c r="FY490">
        <v>4631</v>
      </c>
      <c r="FZ490">
        <v>5000</v>
      </c>
      <c r="GA490">
        <v>4500</v>
      </c>
      <c r="GB490">
        <v>5000</v>
      </c>
      <c r="GC490">
        <v>7</v>
      </c>
      <c r="GD490">
        <v>20000</v>
      </c>
      <c r="GE490">
        <v>15499</v>
      </c>
      <c r="GF490">
        <v>20000</v>
      </c>
      <c r="GG490">
        <v>0</v>
      </c>
      <c r="GH490">
        <v>0</v>
      </c>
      <c r="GI490">
        <v>3</v>
      </c>
      <c r="GJ490">
        <v>1549</v>
      </c>
      <c r="GK490">
        <v>4</v>
      </c>
      <c r="GL490">
        <v>1177</v>
      </c>
      <c r="GM490">
        <v>0</v>
      </c>
      <c r="GN490">
        <v>0</v>
      </c>
      <c r="GO490">
        <v>0</v>
      </c>
      <c r="GP490">
        <v>0</v>
      </c>
      <c r="GQ490">
        <v>0</v>
      </c>
      <c r="GR490">
        <v>0</v>
      </c>
      <c r="GS490">
        <v>0</v>
      </c>
      <c r="GT490">
        <v>0</v>
      </c>
      <c r="GU490">
        <v>0</v>
      </c>
      <c r="GV490">
        <v>0</v>
      </c>
      <c r="GW490">
        <v>0</v>
      </c>
      <c r="GX490">
        <v>0</v>
      </c>
      <c r="GY490">
        <v>0</v>
      </c>
      <c r="GZ490">
        <v>0</v>
      </c>
      <c r="HA490">
        <v>0</v>
      </c>
      <c r="HB490">
        <v>0</v>
      </c>
      <c r="HC490">
        <v>0</v>
      </c>
      <c r="HD490">
        <v>0</v>
      </c>
      <c r="HE490">
        <v>1</v>
      </c>
      <c r="HF490">
        <v>1</v>
      </c>
      <c r="HG490">
        <v>0</v>
      </c>
      <c r="HH490">
        <v>0</v>
      </c>
      <c r="HI490">
        <v>0</v>
      </c>
      <c r="HJ490">
        <v>0</v>
      </c>
      <c r="HK490">
        <v>0</v>
      </c>
      <c r="HL490">
        <v>2</v>
      </c>
      <c r="HM490">
        <v>5</v>
      </c>
      <c r="HN490">
        <v>0</v>
      </c>
      <c r="HO490">
        <v>0</v>
      </c>
      <c r="HP490">
        <v>0</v>
      </c>
      <c r="HQ490" s="139">
        <v>2</v>
      </c>
      <c r="HR490" s="140">
        <v>0</v>
      </c>
      <c r="HS490" s="140">
        <v>0</v>
      </c>
      <c r="HT490" s="140">
        <v>0</v>
      </c>
      <c r="HU490" s="140">
        <v>0</v>
      </c>
      <c r="HV490" s="139">
        <v>0</v>
      </c>
      <c r="HW490" s="140">
        <v>0</v>
      </c>
      <c r="HX490" s="140">
        <v>0</v>
      </c>
      <c r="HY490" s="140">
        <v>0</v>
      </c>
      <c r="HZ490" s="140">
        <v>0</v>
      </c>
      <c r="IA490" s="139">
        <v>0</v>
      </c>
      <c r="IB490" s="140">
        <v>0</v>
      </c>
      <c r="IC490" s="140">
        <v>0</v>
      </c>
      <c r="ID490" s="140">
        <v>0</v>
      </c>
      <c r="IE490" s="140">
        <v>0</v>
      </c>
      <c r="IF490" s="139">
        <v>4</v>
      </c>
      <c r="IG490" s="140">
        <v>5</v>
      </c>
      <c r="IH490" s="140">
        <v>0</v>
      </c>
      <c r="II490" s="140">
        <v>0</v>
      </c>
      <c r="IJ490" s="140">
        <v>0</v>
      </c>
      <c r="IK490" s="140">
        <v>0</v>
      </c>
      <c r="IL490" s="140">
        <v>0</v>
      </c>
      <c r="IM490" s="140">
        <v>0</v>
      </c>
      <c r="IN490" s="139">
        <v>0</v>
      </c>
      <c r="IO490" s="140">
        <v>0</v>
      </c>
      <c r="IP490" s="140">
        <v>0</v>
      </c>
      <c r="IQ490" s="140">
        <v>0</v>
      </c>
      <c r="IR490" s="141">
        <v>0</v>
      </c>
      <c r="IS490" s="139">
        <v>0</v>
      </c>
      <c r="IT490" s="141">
        <v>2</v>
      </c>
      <c r="IU490" s="141">
        <v>7</v>
      </c>
      <c r="IV490" s="141">
        <v>2</v>
      </c>
      <c r="IW490" s="180">
        <v>9</v>
      </c>
      <c r="IX490" s="182">
        <v>0.22222222222222221</v>
      </c>
      <c r="IY490" s="182">
        <v>0</v>
      </c>
      <c r="IZ490" s="183">
        <v>0</v>
      </c>
      <c r="JA490" s="140">
        <v>0</v>
      </c>
      <c r="JB490" s="140">
        <v>0</v>
      </c>
      <c r="JC490" s="1" t="s">
        <v>427</v>
      </c>
      <c r="JD490" s="1" t="s">
        <v>427</v>
      </c>
      <c r="JE490" s="1" t="s">
        <v>427</v>
      </c>
      <c r="JF490" s="1" t="s">
        <v>427</v>
      </c>
      <c r="JG490" s="1">
        <v>0</v>
      </c>
      <c r="JH490" s="1">
        <v>0</v>
      </c>
      <c r="JI490" s="284"/>
      <c r="JM490" s="261"/>
      <c r="JN490" s="262"/>
      <c r="JO490" s="284"/>
      <c r="JP490" s="284"/>
    </row>
    <row r="491" spans="1:276" x14ac:dyDescent="0.25">
      <c r="A491" s="2">
        <f>IF(OR('Table 1'!$L$2="All Regions",'Table 1'!$L$2=" "), 1,IF('Table 1'!$L$2='DATA TEMPLATE 1617'!L491,1,0))</f>
        <v>1</v>
      </c>
      <c r="B491" s="2">
        <f>IF(OR('Table 1'!$L$3="All Disciplines",'Table 1'!$L$3=" "), 1,IF('Table 1'!$L$3='DATA TEMPLATE 1617'!M491,1,0))</f>
        <v>1</v>
      </c>
      <c r="C491" s="2">
        <f>IF(OR('Table 1'!$L$4="All Organisations",'Table 1'!$L$4=" "), 1,IF('Table 1'!$L$4='DATA TEMPLATE 1617'!N491,1,0))</f>
        <v>1</v>
      </c>
      <c r="D491" s="2">
        <f t="shared" si="19"/>
        <v>3</v>
      </c>
      <c r="E491" s="236">
        <f>IF('Table 2'!$L$2="All Diverse Led",$IZ491,IF('Table 2'!$L$2='DATA TEMPLATE 1617'!JG491,4,0))</f>
        <v>0</v>
      </c>
      <c r="F491" s="236">
        <f>IF('Table 2'!$L$2="All Diverse Led",$IZ491,IF('Table 2'!$L$2='DATA TEMPLATE 1617'!JH491,4,0))</f>
        <v>0</v>
      </c>
      <c r="G491" s="237">
        <f t="shared" si="18"/>
        <v>0</v>
      </c>
      <c r="H491" s="1" t="s">
        <v>471</v>
      </c>
      <c r="I491" s="1">
        <v>0</v>
      </c>
      <c r="J491" s="1" t="b">
        <v>0</v>
      </c>
      <c r="K491" s="284">
        <v>489</v>
      </c>
      <c r="L491" t="s">
        <v>439</v>
      </c>
      <c r="M491" t="s">
        <v>438</v>
      </c>
      <c r="N491" s="323" t="s">
        <v>458</v>
      </c>
      <c r="O491" s="76">
        <v>29242</v>
      </c>
      <c r="P491" s="76">
        <v>95356</v>
      </c>
      <c r="Q491" s="76">
        <v>1543</v>
      </c>
      <c r="R491" s="76">
        <v>0</v>
      </c>
      <c r="S491" s="76">
        <v>0</v>
      </c>
      <c r="T491" s="76">
        <v>126141</v>
      </c>
      <c r="U491">
        <v>68374</v>
      </c>
      <c r="V491">
        <v>16469</v>
      </c>
      <c r="W491">
        <v>0</v>
      </c>
      <c r="X491">
        <v>0</v>
      </c>
      <c r="Y491">
        <v>0</v>
      </c>
      <c r="AB491">
        <v>39123</v>
      </c>
      <c r="AC491">
        <v>0</v>
      </c>
      <c r="AD491">
        <v>123966</v>
      </c>
      <c r="AE491" s="1">
        <v>33</v>
      </c>
      <c r="AF491" s="1">
        <v>45</v>
      </c>
      <c r="AG491" s="1">
        <v>3000</v>
      </c>
      <c r="AH491" s="1">
        <v>0</v>
      </c>
      <c r="AI491" s="1">
        <v>3</v>
      </c>
      <c r="AJ491" s="1">
        <v>3</v>
      </c>
      <c r="AK491" s="1">
        <v>600</v>
      </c>
      <c r="AL491" s="1">
        <v>0</v>
      </c>
      <c r="AM491" s="1">
        <v>0</v>
      </c>
      <c r="AN491" s="1">
        <v>0</v>
      </c>
      <c r="AO491" s="1">
        <v>0</v>
      </c>
      <c r="AP491" s="1">
        <v>0</v>
      </c>
      <c r="AQ491" s="1">
        <v>0</v>
      </c>
      <c r="AR491" s="1">
        <v>0</v>
      </c>
      <c r="AS491" s="1">
        <v>0</v>
      </c>
      <c r="AT491" s="1">
        <v>0</v>
      </c>
      <c r="AU491" s="1">
        <v>0</v>
      </c>
      <c r="AV491" s="1">
        <v>0</v>
      </c>
      <c r="AW491" s="1">
        <v>0</v>
      </c>
      <c r="AX491" s="1">
        <v>0</v>
      </c>
      <c r="AY491" s="1">
        <v>0</v>
      </c>
      <c r="AZ491" s="1">
        <v>0</v>
      </c>
      <c r="BA491" s="1">
        <v>0</v>
      </c>
      <c r="BB491" s="1">
        <v>0</v>
      </c>
      <c r="BC491" s="3">
        <v>3</v>
      </c>
      <c r="BD491" s="3">
        <v>3</v>
      </c>
      <c r="BE491" s="3">
        <v>600</v>
      </c>
      <c r="BF491" s="3">
        <v>0</v>
      </c>
      <c r="BG491" s="241">
        <v>0</v>
      </c>
      <c r="BH491" s="242">
        <v>0</v>
      </c>
      <c r="BI491" s="242">
        <v>0</v>
      </c>
      <c r="BJ491" s="243">
        <v>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s="244">
        <v>0</v>
      </c>
      <c r="CJ491" s="244">
        <v>0</v>
      </c>
      <c r="CK491" s="244">
        <v>0</v>
      </c>
      <c r="CL491" s="244">
        <v>0</v>
      </c>
      <c r="CM491" s="241">
        <v>0</v>
      </c>
      <c r="CN491" s="242">
        <v>0</v>
      </c>
      <c r="CO491" s="242">
        <v>0</v>
      </c>
      <c r="CP491" s="243">
        <v>0</v>
      </c>
      <c r="CQ491" s="1">
        <v>0</v>
      </c>
      <c r="CR491" s="1">
        <v>0</v>
      </c>
      <c r="CS491" s="1">
        <v>0</v>
      </c>
      <c r="CT491" s="1">
        <v>0</v>
      </c>
      <c r="CU491" s="1">
        <v>0</v>
      </c>
      <c r="CV491" s="1">
        <v>0</v>
      </c>
      <c r="CW491" s="1">
        <v>0</v>
      </c>
      <c r="CX491" s="1">
        <v>0</v>
      </c>
      <c r="CY491" s="1">
        <v>0</v>
      </c>
      <c r="CZ491" s="1">
        <v>0</v>
      </c>
      <c r="DA491" s="1">
        <v>0</v>
      </c>
      <c r="DB491" s="1">
        <v>0</v>
      </c>
      <c r="DC491" s="1">
        <v>0</v>
      </c>
      <c r="DD491" s="1">
        <v>0</v>
      </c>
      <c r="DE491" s="1">
        <v>0</v>
      </c>
      <c r="DF491" s="1">
        <v>0</v>
      </c>
      <c r="DG491" s="1">
        <v>0</v>
      </c>
      <c r="DH491" s="1">
        <v>0</v>
      </c>
      <c r="DI491" s="1">
        <v>0</v>
      </c>
      <c r="DJ491" s="1">
        <v>0</v>
      </c>
      <c r="DK491" s="1">
        <v>0</v>
      </c>
      <c r="DL491" s="1">
        <v>0</v>
      </c>
      <c r="DM491" s="1">
        <v>0</v>
      </c>
      <c r="DN491" s="1">
        <v>0</v>
      </c>
      <c r="DO491" s="244">
        <v>0</v>
      </c>
      <c r="DP491" s="244">
        <v>0</v>
      </c>
      <c r="DQ491" s="244">
        <v>0</v>
      </c>
      <c r="DR491" s="244">
        <v>0</v>
      </c>
      <c r="DS491" s="241">
        <v>0</v>
      </c>
      <c r="DT491" s="242">
        <v>0</v>
      </c>
      <c r="DU491" s="242">
        <v>0</v>
      </c>
      <c r="DV491" s="243">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s="244">
        <v>0</v>
      </c>
      <c r="EV491" s="244">
        <v>0</v>
      </c>
      <c r="EW491" s="244">
        <v>0</v>
      </c>
      <c r="EX491" s="244">
        <v>0</v>
      </c>
      <c r="EY491" s="241">
        <v>0</v>
      </c>
      <c r="EZ491" s="242">
        <v>0</v>
      </c>
      <c r="FA491" s="242">
        <v>0</v>
      </c>
      <c r="FB491" s="243">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v>0</v>
      </c>
      <c r="HD491">
        <v>0</v>
      </c>
      <c r="HE491">
        <v>0</v>
      </c>
      <c r="HF491">
        <v>0</v>
      </c>
      <c r="HG491">
        <v>0</v>
      </c>
      <c r="HH491">
        <v>0</v>
      </c>
      <c r="HI491">
        <v>0</v>
      </c>
      <c r="HJ491">
        <v>0</v>
      </c>
      <c r="HK491">
        <v>0</v>
      </c>
      <c r="HL491">
        <v>1</v>
      </c>
      <c r="HM491">
        <v>2</v>
      </c>
      <c r="HN491">
        <v>0</v>
      </c>
      <c r="HO491">
        <v>0</v>
      </c>
      <c r="HP491">
        <v>0</v>
      </c>
      <c r="HQ491" s="139">
        <v>0</v>
      </c>
      <c r="HR491" s="140">
        <v>0</v>
      </c>
      <c r="HS491" s="140">
        <v>0</v>
      </c>
      <c r="HT491" s="140">
        <v>0</v>
      </c>
      <c r="HU491" s="140">
        <v>0</v>
      </c>
      <c r="HV491" s="139">
        <v>0</v>
      </c>
      <c r="HW491" s="140">
        <v>0</v>
      </c>
      <c r="HX491" s="140">
        <v>0</v>
      </c>
      <c r="HY491" s="140">
        <v>0</v>
      </c>
      <c r="HZ491" s="140">
        <v>0</v>
      </c>
      <c r="IA491" s="139">
        <v>0</v>
      </c>
      <c r="IB491" s="140">
        <v>0</v>
      </c>
      <c r="IC491" s="140">
        <v>0</v>
      </c>
      <c r="ID491" s="140">
        <v>0</v>
      </c>
      <c r="IE491" s="140">
        <v>0</v>
      </c>
      <c r="IF491" s="139">
        <v>1</v>
      </c>
      <c r="IG491" s="140">
        <v>2</v>
      </c>
      <c r="IH491" s="140">
        <v>0</v>
      </c>
      <c r="II491" s="140">
        <v>0</v>
      </c>
      <c r="IJ491" s="140">
        <v>0</v>
      </c>
      <c r="IK491" s="140">
        <v>0</v>
      </c>
      <c r="IL491" s="140">
        <v>0</v>
      </c>
      <c r="IM491" s="140">
        <v>0</v>
      </c>
      <c r="IN491" s="139">
        <v>0</v>
      </c>
      <c r="IO491" s="140">
        <v>0</v>
      </c>
      <c r="IP491" s="140">
        <v>0</v>
      </c>
      <c r="IQ491" s="140">
        <v>0</v>
      </c>
      <c r="IR491" s="141">
        <v>0</v>
      </c>
      <c r="IS491" s="139">
        <v>0</v>
      </c>
      <c r="IT491" s="141">
        <v>1</v>
      </c>
      <c r="IU491" s="141">
        <v>3</v>
      </c>
      <c r="IV491" s="141">
        <v>0</v>
      </c>
      <c r="IW491" s="180">
        <v>3</v>
      </c>
      <c r="IX491" s="182">
        <v>0.33333333333333331</v>
      </c>
      <c r="IY491" s="182">
        <v>0</v>
      </c>
      <c r="IZ491" s="183">
        <v>0</v>
      </c>
      <c r="JA491" s="140">
        <v>0</v>
      </c>
      <c r="JB491" s="140">
        <v>0</v>
      </c>
      <c r="JC491" s="1" t="s">
        <v>427</v>
      </c>
      <c r="JD491" s="1" t="s">
        <v>427</v>
      </c>
      <c r="JE491" s="1" t="s">
        <v>427</v>
      </c>
      <c r="JF491" s="1" t="s">
        <v>427</v>
      </c>
      <c r="JG491" s="1">
        <v>0</v>
      </c>
      <c r="JH491" s="1">
        <v>0</v>
      </c>
      <c r="JI491" s="284"/>
      <c r="JM491" s="261"/>
      <c r="JN491" s="262"/>
      <c r="JO491" s="284"/>
      <c r="JP491" s="284"/>
    </row>
    <row r="492" spans="1:276" x14ac:dyDescent="0.25">
      <c r="A492" s="2">
        <f>IF(OR('Table 1'!$L$2="All Regions",'Table 1'!$L$2=" "), 1,IF('Table 1'!$L$2='DATA TEMPLATE 1617'!L492,1,0))</f>
        <v>1</v>
      </c>
      <c r="B492" s="2">
        <f>IF(OR('Table 1'!$L$3="All Disciplines",'Table 1'!$L$3=" "), 1,IF('Table 1'!$L$3='DATA TEMPLATE 1617'!M492,1,0))</f>
        <v>1</v>
      </c>
      <c r="C492" s="2">
        <f>IF(OR('Table 1'!$L$4="All Organisations",'Table 1'!$L$4=" "), 1,IF('Table 1'!$L$4='DATA TEMPLATE 1617'!N492,1,0))</f>
        <v>1</v>
      </c>
      <c r="D492" s="2">
        <f t="shared" si="19"/>
        <v>3</v>
      </c>
      <c r="E492" s="236">
        <f>IF('Table 2'!$L$2="All Diverse Led",$IZ492,IF('Table 2'!$L$2='DATA TEMPLATE 1617'!JG492,4,0))</f>
        <v>0</v>
      </c>
      <c r="F492" s="236">
        <f>IF('Table 2'!$L$2="All Diverse Led",$IZ492,IF('Table 2'!$L$2='DATA TEMPLATE 1617'!JH492,4,0))</f>
        <v>0</v>
      </c>
      <c r="G492" s="237">
        <f t="shared" si="18"/>
        <v>0</v>
      </c>
      <c r="H492" s="1" t="s">
        <v>471</v>
      </c>
      <c r="I492" s="1">
        <v>0</v>
      </c>
      <c r="J492" s="1" t="b">
        <v>0</v>
      </c>
      <c r="K492" s="284">
        <v>490</v>
      </c>
      <c r="L492" t="s">
        <v>439</v>
      </c>
      <c r="M492" t="s">
        <v>436</v>
      </c>
      <c r="N492" s="323" t="s">
        <v>460</v>
      </c>
      <c r="O492" s="76">
        <v>292315</v>
      </c>
      <c r="P492" s="76">
        <v>74610</v>
      </c>
      <c r="Q492" s="76">
        <v>883167</v>
      </c>
      <c r="R492" s="76">
        <v>0</v>
      </c>
      <c r="S492" s="76">
        <v>250000</v>
      </c>
      <c r="T492" s="76">
        <v>1500092</v>
      </c>
      <c r="U492">
        <v>460188</v>
      </c>
      <c r="V492">
        <v>113586</v>
      </c>
      <c r="W492">
        <v>0</v>
      </c>
      <c r="X492">
        <v>5982</v>
      </c>
      <c r="Y492">
        <v>0</v>
      </c>
      <c r="AB492">
        <v>310857</v>
      </c>
      <c r="AC492">
        <v>497832</v>
      </c>
      <c r="AD492">
        <v>1388445</v>
      </c>
      <c r="AE492" s="1">
        <v>0</v>
      </c>
      <c r="AF492" s="1">
        <v>0</v>
      </c>
      <c r="AG492" s="1">
        <v>0</v>
      </c>
      <c r="AH492" s="1">
        <v>0</v>
      </c>
      <c r="AI492" s="1">
        <v>0</v>
      </c>
      <c r="AJ492" s="1">
        <v>0</v>
      </c>
      <c r="AK492" s="1">
        <v>0</v>
      </c>
      <c r="AL492" s="1">
        <v>0</v>
      </c>
      <c r="AM492" s="1">
        <v>0</v>
      </c>
      <c r="AN492" s="1">
        <v>0</v>
      </c>
      <c r="AO492" s="1">
        <v>0</v>
      </c>
      <c r="AP492" s="1">
        <v>0</v>
      </c>
      <c r="AQ492" s="1">
        <v>0</v>
      </c>
      <c r="AR492" s="1">
        <v>0</v>
      </c>
      <c r="AS492" s="1">
        <v>0</v>
      </c>
      <c r="AT492" s="1">
        <v>0</v>
      </c>
      <c r="AU492" s="1">
        <v>0</v>
      </c>
      <c r="AV492" s="1">
        <v>0</v>
      </c>
      <c r="AW492" s="1">
        <v>0</v>
      </c>
      <c r="AX492" s="1">
        <v>0</v>
      </c>
      <c r="AY492" s="1">
        <v>0</v>
      </c>
      <c r="AZ492" s="1">
        <v>0</v>
      </c>
      <c r="BA492" s="1">
        <v>0</v>
      </c>
      <c r="BB492" s="1">
        <v>0</v>
      </c>
      <c r="BC492" s="3">
        <v>0</v>
      </c>
      <c r="BD492" s="3">
        <v>0</v>
      </c>
      <c r="BE492" s="3">
        <v>0</v>
      </c>
      <c r="BF492" s="3">
        <v>0</v>
      </c>
      <c r="BG492" s="241">
        <v>0</v>
      </c>
      <c r="BH492" s="242">
        <v>0</v>
      </c>
      <c r="BI492" s="242">
        <v>0</v>
      </c>
      <c r="BJ492" s="243">
        <v>0</v>
      </c>
      <c r="BK492">
        <v>5</v>
      </c>
      <c r="BL492">
        <v>10</v>
      </c>
      <c r="BM492">
        <v>235596</v>
      </c>
      <c r="BN492">
        <v>740342</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s="244">
        <v>0</v>
      </c>
      <c r="CJ492" s="244">
        <v>0</v>
      </c>
      <c r="CK492" s="244">
        <v>0</v>
      </c>
      <c r="CL492" s="244">
        <v>0</v>
      </c>
      <c r="CM492" s="241">
        <v>0</v>
      </c>
      <c r="CN492" s="242">
        <v>0</v>
      </c>
      <c r="CO492" s="242">
        <v>0</v>
      </c>
      <c r="CP492" s="243">
        <v>0</v>
      </c>
      <c r="CQ492" s="1">
        <v>0</v>
      </c>
      <c r="CR492" s="1">
        <v>0</v>
      </c>
      <c r="CS492" s="1">
        <v>0</v>
      </c>
      <c r="CT492" s="1">
        <v>0</v>
      </c>
      <c r="CU492" s="1">
        <v>0</v>
      </c>
      <c r="CV492" s="1">
        <v>0</v>
      </c>
      <c r="CW492" s="1">
        <v>0</v>
      </c>
      <c r="CX492" s="1">
        <v>0</v>
      </c>
      <c r="CY492" s="1">
        <v>0</v>
      </c>
      <c r="CZ492" s="1">
        <v>0</v>
      </c>
      <c r="DA492" s="1">
        <v>0</v>
      </c>
      <c r="DB492" s="1">
        <v>0</v>
      </c>
      <c r="DC492" s="1">
        <v>0</v>
      </c>
      <c r="DD492" s="1">
        <v>0</v>
      </c>
      <c r="DE492" s="1">
        <v>0</v>
      </c>
      <c r="DF492" s="1">
        <v>0</v>
      </c>
      <c r="DG492" s="1">
        <v>0</v>
      </c>
      <c r="DH492" s="1">
        <v>0</v>
      </c>
      <c r="DI492" s="1">
        <v>0</v>
      </c>
      <c r="DJ492" s="1">
        <v>0</v>
      </c>
      <c r="DK492" s="1">
        <v>0</v>
      </c>
      <c r="DL492" s="1">
        <v>0</v>
      </c>
      <c r="DM492" s="1">
        <v>0</v>
      </c>
      <c r="DN492" s="1">
        <v>0</v>
      </c>
      <c r="DO492" s="244">
        <v>0</v>
      </c>
      <c r="DP492" s="244">
        <v>0</v>
      </c>
      <c r="DQ492" s="244">
        <v>0</v>
      </c>
      <c r="DR492" s="244">
        <v>0</v>
      </c>
      <c r="DS492" s="241">
        <v>0</v>
      </c>
      <c r="DT492" s="242">
        <v>0</v>
      </c>
      <c r="DU492" s="242">
        <v>0</v>
      </c>
      <c r="DV492" s="243">
        <v>0</v>
      </c>
      <c r="DW492">
        <v>1</v>
      </c>
      <c r="DX492">
        <v>10</v>
      </c>
      <c r="DY492">
        <v>393000</v>
      </c>
      <c r="DZ492">
        <v>740342</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v>0</v>
      </c>
      <c r="EU492" s="244">
        <v>0</v>
      </c>
      <c r="EV492" s="244">
        <v>0</v>
      </c>
      <c r="EW492" s="244">
        <v>0</v>
      </c>
      <c r="EX492" s="244">
        <v>0</v>
      </c>
      <c r="EY492" s="241">
        <v>0</v>
      </c>
      <c r="EZ492" s="242">
        <v>0</v>
      </c>
      <c r="FA492" s="242">
        <v>0</v>
      </c>
      <c r="FB492" s="243">
        <v>0</v>
      </c>
      <c r="FC492">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0</v>
      </c>
      <c r="FZ492">
        <v>0</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0</v>
      </c>
      <c r="GY492">
        <v>0</v>
      </c>
      <c r="GZ492">
        <v>0</v>
      </c>
      <c r="HA492">
        <v>0</v>
      </c>
      <c r="HB492">
        <v>0</v>
      </c>
      <c r="HC492">
        <v>0</v>
      </c>
      <c r="HD492">
        <v>0</v>
      </c>
      <c r="HE492">
        <v>0</v>
      </c>
      <c r="HF492">
        <v>0</v>
      </c>
      <c r="HG492">
        <v>1</v>
      </c>
      <c r="HH492">
        <v>0</v>
      </c>
      <c r="HI492">
        <v>0</v>
      </c>
      <c r="HJ492">
        <v>0</v>
      </c>
      <c r="HK492">
        <v>0</v>
      </c>
      <c r="HL492">
        <v>0</v>
      </c>
      <c r="HM492">
        <v>2</v>
      </c>
      <c r="HN492">
        <v>0</v>
      </c>
      <c r="HO492">
        <v>0</v>
      </c>
      <c r="HP492">
        <v>0</v>
      </c>
      <c r="HQ492" s="139">
        <v>3</v>
      </c>
      <c r="HR492" s="140">
        <v>3</v>
      </c>
      <c r="HS492" s="140">
        <v>0</v>
      </c>
      <c r="HT492" s="140">
        <v>0</v>
      </c>
      <c r="HU492" s="140">
        <v>0</v>
      </c>
      <c r="HV492" s="139">
        <v>0</v>
      </c>
      <c r="HW492" s="140">
        <v>0</v>
      </c>
      <c r="HX492" s="140">
        <v>0</v>
      </c>
      <c r="HY492" s="140">
        <v>0</v>
      </c>
      <c r="HZ492" s="140">
        <v>0</v>
      </c>
      <c r="IA492" s="139">
        <v>0</v>
      </c>
      <c r="IB492" s="140">
        <v>0</v>
      </c>
      <c r="IC492" s="140">
        <v>0</v>
      </c>
      <c r="ID492" s="140">
        <v>0</v>
      </c>
      <c r="IE492" s="140">
        <v>0</v>
      </c>
      <c r="IF492" s="139">
        <v>3</v>
      </c>
      <c r="IG492" s="140">
        <v>5</v>
      </c>
      <c r="IH492" s="140">
        <v>0</v>
      </c>
      <c r="II492" s="140">
        <v>0</v>
      </c>
      <c r="IJ492" s="140">
        <v>0</v>
      </c>
      <c r="IK492" s="140">
        <v>0</v>
      </c>
      <c r="IL492" s="140">
        <v>0</v>
      </c>
      <c r="IM492" s="140">
        <v>0</v>
      </c>
      <c r="IN492" s="139">
        <v>0</v>
      </c>
      <c r="IO492" s="140">
        <v>6</v>
      </c>
      <c r="IP492" s="140">
        <v>0</v>
      </c>
      <c r="IQ492" s="140">
        <v>0</v>
      </c>
      <c r="IR492" s="141">
        <v>6</v>
      </c>
      <c r="IS492" s="139">
        <v>0</v>
      </c>
      <c r="IT492" s="141">
        <v>0</v>
      </c>
      <c r="IU492" s="141">
        <v>2</v>
      </c>
      <c r="IV492" s="141">
        <v>6</v>
      </c>
      <c r="IW492" s="180">
        <v>8</v>
      </c>
      <c r="IX492" s="182">
        <v>0</v>
      </c>
      <c r="IY492" s="182">
        <v>0.75</v>
      </c>
      <c r="IZ492" s="183">
        <v>0</v>
      </c>
      <c r="JA492" s="140">
        <v>0</v>
      </c>
      <c r="JB492" s="140" t="s">
        <v>476</v>
      </c>
      <c r="JC492" s="1" t="s">
        <v>427</v>
      </c>
      <c r="JD492" s="1" t="s">
        <v>427</v>
      </c>
      <c r="JE492" s="1" t="s">
        <v>427</v>
      </c>
      <c r="JF492" s="1" t="s">
        <v>427</v>
      </c>
      <c r="JG492" s="1">
        <v>0</v>
      </c>
      <c r="JH492" s="1">
        <v>0</v>
      </c>
      <c r="JI492" s="284"/>
      <c r="JM492" s="261"/>
      <c r="JN492" s="262"/>
      <c r="JO492" s="284"/>
      <c r="JP492" s="284"/>
    </row>
    <row r="493" spans="1:276" x14ac:dyDescent="0.25">
      <c r="A493" s="2">
        <f>IF(OR('Table 1'!$L$2="All Regions",'Table 1'!$L$2=" "), 1,IF('Table 1'!$L$2='DATA TEMPLATE 1617'!L493,1,0))</f>
        <v>1</v>
      </c>
      <c r="B493" s="2">
        <f>IF(OR('Table 1'!$L$3="All Disciplines",'Table 1'!$L$3=" "), 1,IF('Table 1'!$L$3='DATA TEMPLATE 1617'!M493,1,0))</f>
        <v>1</v>
      </c>
      <c r="C493" s="2">
        <f>IF(OR('Table 1'!$L$4="All Organisations",'Table 1'!$L$4=" "), 1,IF('Table 1'!$L$4='DATA TEMPLATE 1617'!N493,1,0))</f>
        <v>1</v>
      </c>
      <c r="D493" s="2">
        <f t="shared" si="19"/>
        <v>3</v>
      </c>
      <c r="E493" s="236">
        <f>IF('Table 2'!$L$2="All Diverse Led",$IZ493,IF('Table 2'!$L$2='DATA TEMPLATE 1617'!JG493,4,0))</f>
        <v>0</v>
      </c>
      <c r="F493" s="236">
        <f>IF('Table 2'!$L$2="All Diverse Led",$IZ493,IF('Table 2'!$L$2='DATA TEMPLATE 1617'!JH493,4,0))</f>
        <v>0</v>
      </c>
      <c r="G493" s="237">
        <f t="shared" si="18"/>
        <v>0</v>
      </c>
      <c r="H493" s="1" t="s">
        <v>471</v>
      </c>
      <c r="I493" s="1">
        <v>0</v>
      </c>
      <c r="J493" s="1" t="b">
        <v>0</v>
      </c>
      <c r="K493" s="284">
        <v>491</v>
      </c>
      <c r="L493" t="s">
        <v>439</v>
      </c>
      <c r="M493" t="s">
        <v>440</v>
      </c>
      <c r="N493" s="323" t="s">
        <v>458</v>
      </c>
      <c r="O493" s="76">
        <v>60500</v>
      </c>
      <c r="P493" s="76">
        <v>57819</v>
      </c>
      <c r="Q493" s="76">
        <v>0</v>
      </c>
      <c r="R493" s="76">
        <v>0</v>
      </c>
      <c r="S493" s="76">
        <v>0</v>
      </c>
      <c r="T493" s="76">
        <v>118319</v>
      </c>
      <c r="U493">
        <v>30682</v>
      </c>
      <c r="V493">
        <v>284</v>
      </c>
      <c r="W493">
        <v>1071</v>
      </c>
      <c r="X493">
        <v>0</v>
      </c>
      <c r="Y493">
        <v>2478</v>
      </c>
      <c r="AB493">
        <v>80571</v>
      </c>
      <c r="AC493">
        <v>0</v>
      </c>
      <c r="AD493">
        <v>115086</v>
      </c>
      <c r="AE493" s="1">
        <v>11</v>
      </c>
      <c r="AF493" s="1">
        <v>35</v>
      </c>
      <c r="AG493" s="1">
        <v>395</v>
      </c>
      <c r="AH493" s="1">
        <v>0</v>
      </c>
      <c r="AI493" s="1">
        <v>0</v>
      </c>
      <c r="AJ493" s="1">
        <v>0</v>
      </c>
      <c r="AK493" s="1">
        <v>0</v>
      </c>
      <c r="AL493" s="1">
        <v>0</v>
      </c>
      <c r="AM493" s="1">
        <v>3</v>
      </c>
      <c r="AN493" s="1">
        <v>6</v>
      </c>
      <c r="AO493" s="1">
        <v>52</v>
      </c>
      <c r="AP493" s="1">
        <v>0</v>
      </c>
      <c r="AQ493" s="1">
        <v>11</v>
      </c>
      <c r="AR493" s="1">
        <v>35</v>
      </c>
      <c r="AS493" s="1">
        <v>395</v>
      </c>
      <c r="AT493" s="1">
        <v>0</v>
      </c>
      <c r="AU493" s="1">
        <v>0</v>
      </c>
      <c r="AV493" s="1">
        <v>0</v>
      </c>
      <c r="AW493" s="1">
        <v>0</v>
      </c>
      <c r="AX493" s="1">
        <v>0</v>
      </c>
      <c r="AY493" s="1">
        <v>3</v>
      </c>
      <c r="AZ493" s="1">
        <v>6</v>
      </c>
      <c r="BA493" s="1">
        <v>52</v>
      </c>
      <c r="BB493" s="1">
        <v>0</v>
      </c>
      <c r="BC493" s="3">
        <v>3</v>
      </c>
      <c r="BD493" s="3">
        <v>6</v>
      </c>
      <c r="BE493" s="3">
        <v>52</v>
      </c>
      <c r="BF493" s="3">
        <v>0</v>
      </c>
      <c r="BG493" s="241">
        <v>14</v>
      </c>
      <c r="BH493" s="242">
        <v>41</v>
      </c>
      <c r="BI493" s="242">
        <v>447</v>
      </c>
      <c r="BJ493" s="24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s="244">
        <v>0</v>
      </c>
      <c r="CJ493" s="244">
        <v>0</v>
      </c>
      <c r="CK493" s="244">
        <v>0</v>
      </c>
      <c r="CL493" s="244">
        <v>0</v>
      </c>
      <c r="CM493" s="241">
        <v>0</v>
      </c>
      <c r="CN493" s="242">
        <v>0</v>
      </c>
      <c r="CO493" s="242">
        <v>0</v>
      </c>
      <c r="CP493" s="243">
        <v>0</v>
      </c>
      <c r="CQ493" s="1">
        <v>0</v>
      </c>
      <c r="CR493" s="1">
        <v>0</v>
      </c>
      <c r="CS493" s="1">
        <v>0</v>
      </c>
      <c r="CT493" s="1">
        <v>0</v>
      </c>
      <c r="CU493" s="1">
        <v>0</v>
      </c>
      <c r="CV493" s="1">
        <v>0</v>
      </c>
      <c r="CW493" s="1">
        <v>0</v>
      </c>
      <c r="CX493" s="1">
        <v>0</v>
      </c>
      <c r="CY493" s="1">
        <v>0</v>
      </c>
      <c r="CZ493" s="1">
        <v>0</v>
      </c>
      <c r="DA493" s="1">
        <v>0</v>
      </c>
      <c r="DB493" s="1">
        <v>0</v>
      </c>
      <c r="DC493" s="1">
        <v>0</v>
      </c>
      <c r="DD493" s="1">
        <v>0</v>
      </c>
      <c r="DE493" s="1">
        <v>0</v>
      </c>
      <c r="DF493" s="1">
        <v>0</v>
      </c>
      <c r="DG493" s="1">
        <v>0</v>
      </c>
      <c r="DH493" s="1">
        <v>0</v>
      </c>
      <c r="DI493" s="1">
        <v>0</v>
      </c>
      <c r="DJ493" s="1">
        <v>0</v>
      </c>
      <c r="DK493" s="1">
        <v>0</v>
      </c>
      <c r="DL493" s="1">
        <v>0</v>
      </c>
      <c r="DM493" s="1">
        <v>0</v>
      </c>
      <c r="DN493" s="1">
        <v>0</v>
      </c>
      <c r="DO493" s="244">
        <v>0</v>
      </c>
      <c r="DP493" s="244">
        <v>0</v>
      </c>
      <c r="DQ493" s="244">
        <v>0</v>
      </c>
      <c r="DR493" s="244">
        <v>0</v>
      </c>
      <c r="DS493" s="241">
        <v>0</v>
      </c>
      <c r="DT493" s="242">
        <v>0</v>
      </c>
      <c r="DU493" s="242">
        <v>0</v>
      </c>
      <c r="DV493" s="243">
        <v>0</v>
      </c>
      <c r="DW493">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s="244">
        <v>0</v>
      </c>
      <c r="EV493" s="244">
        <v>0</v>
      </c>
      <c r="EW493" s="244">
        <v>0</v>
      </c>
      <c r="EX493" s="244">
        <v>0</v>
      </c>
      <c r="EY493" s="241">
        <v>0</v>
      </c>
      <c r="EZ493" s="242">
        <v>0</v>
      </c>
      <c r="FA493" s="242">
        <v>0</v>
      </c>
      <c r="FB493" s="243">
        <v>0</v>
      </c>
      <c r="FC493">
        <v>0</v>
      </c>
      <c r="FD493">
        <v>0</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0</v>
      </c>
      <c r="GE493">
        <v>0</v>
      </c>
      <c r="GF493">
        <v>0</v>
      </c>
      <c r="GG493">
        <v>0</v>
      </c>
      <c r="GH493">
        <v>0</v>
      </c>
      <c r="GI493">
        <v>0</v>
      </c>
      <c r="GJ493">
        <v>0</v>
      </c>
      <c r="GK493">
        <v>0</v>
      </c>
      <c r="GL493">
        <v>0</v>
      </c>
      <c r="GM493">
        <v>0</v>
      </c>
      <c r="GN493">
        <v>0</v>
      </c>
      <c r="GO493">
        <v>0</v>
      </c>
      <c r="GP493">
        <v>0</v>
      </c>
      <c r="GQ493">
        <v>0</v>
      </c>
      <c r="GR493">
        <v>0</v>
      </c>
      <c r="GS493">
        <v>0</v>
      </c>
      <c r="GT493">
        <v>0</v>
      </c>
      <c r="GU493">
        <v>0</v>
      </c>
      <c r="GV493">
        <v>0</v>
      </c>
      <c r="GW493">
        <v>0</v>
      </c>
      <c r="GX493">
        <v>0</v>
      </c>
      <c r="GY493">
        <v>0</v>
      </c>
      <c r="GZ493">
        <v>0</v>
      </c>
      <c r="HA493">
        <v>0</v>
      </c>
      <c r="HB493">
        <v>0</v>
      </c>
      <c r="HC493">
        <v>0</v>
      </c>
      <c r="HD493">
        <v>0</v>
      </c>
      <c r="HE493">
        <v>0</v>
      </c>
      <c r="HF493">
        <v>0</v>
      </c>
      <c r="HG493">
        <v>0</v>
      </c>
      <c r="HH493">
        <v>0</v>
      </c>
      <c r="HI493">
        <v>0</v>
      </c>
      <c r="HJ493">
        <v>0</v>
      </c>
      <c r="HK493">
        <v>0</v>
      </c>
      <c r="HL493">
        <v>7</v>
      </c>
      <c r="HM493">
        <v>1</v>
      </c>
      <c r="HN493">
        <v>0</v>
      </c>
      <c r="HO493">
        <v>0</v>
      </c>
      <c r="HP493">
        <v>0</v>
      </c>
      <c r="HQ493" s="139">
        <v>1</v>
      </c>
      <c r="HR493" s="140">
        <v>0</v>
      </c>
      <c r="HS493" s="140">
        <v>0</v>
      </c>
      <c r="HT493" s="140">
        <v>0</v>
      </c>
      <c r="HU493" s="140">
        <v>0</v>
      </c>
      <c r="HV493" s="139">
        <v>0</v>
      </c>
      <c r="HW493" s="140">
        <v>1</v>
      </c>
      <c r="HX493" s="140">
        <v>0</v>
      </c>
      <c r="HY493" s="140">
        <v>0</v>
      </c>
      <c r="HZ493" s="140">
        <v>0</v>
      </c>
      <c r="IA493" s="139">
        <v>0</v>
      </c>
      <c r="IB493" s="140">
        <v>0</v>
      </c>
      <c r="IC493" s="140">
        <v>0</v>
      </c>
      <c r="ID493" s="140">
        <v>0</v>
      </c>
      <c r="IE493" s="140">
        <v>0</v>
      </c>
      <c r="IF493" s="139">
        <v>8</v>
      </c>
      <c r="IG493" s="140">
        <v>2</v>
      </c>
      <c r="IH493" s="140">
        <v>0</v>
      </c>
      <c r="II493" s="140">
        <v>0</v>
      </c>
      <c r="IJ493" s="140">
        <v>0</v>
      </c>
      <c r="IK493" s="140">
        <v>0</v>
      </c>
      <c r="IL493" s="140">
        <v>0</v>
      </c>
      <c r="IM493" s="140">
        <v>0</v>
      </c>
      <c r="IN493" s="139">
        <v>0</v>
      </c>
      <c r="IO493" s="140">
        <v>0</v>
      </c>
      <c r="IP493" s="140">
        <v>0</v>
      </c>
      <c r="IQ493" s="140">
        <v>0</v>
      </c>
      <c r="IR493" s="141">
        <v>0</v>
      </c>
      <c r="IS493" s="139">
        <v>1</v>
      </c>
      <c r="IT493" s="141">
        <v>3</v>
      </c>
      <c r="IU493" s="141">
        <v>8</v>
      </c>
      <c r="IV493" s="141">
        <v>2</v>
      </c>
      <c r="IW493" s="180">
        <v>10</v>
      </c>
      <c r="IX493" s="182">
        <v>0.3</v>
      </c>
      <c r="IY493" s="182">
        <v>0.1</v>
      </c>
      <c r="IZ493" s="183">
        <v>0</v>
      </c>
      <c r="JA493" s="140">
        <v>0</v>
      </c>
      <c r="JB493" s="140">
        <v>0</v>
      </c>
      <c r="JC493" s="1" t="s">
        <v>427</v>
      </c>
      <c r="JD493" s="1" t="s">
        <v>426</v>
      </c>
      <c r="JE493" s="1" t="s">
        <v>427</v>
      </c>
      <c r="JF493" s="1" t="s">
        <v>426</v>
      </c>
      <c r="JG493" s="1">
        <v>0</v>
      </c>
      <c r="JH493" s="1">
        <v>0</v>
      </c>
      <c r="JI493" s="284"/>
      <c r="JM493" s="261"/>
      <c r="JN493" s="262"/>
      <c r="JO493" s="284"/>
      <c r="JP493" s="284"/>
    </row>
    <row r="494" spans="1:276" x14ac:dyDescent="0.25">
      <c r="A494" s="2">
        <f>IF(OR('Table 1'!$L$2="All Regions",'Table 1'!$L$2=" "), 1,IF('Table 1'!$L$2='DATA TEMPLATE 1617'!L494,1,0))</f>
        <v>1</v>
      </c>
      <c r="B494" s="2">
        <f>IF(OR('Table 1'!$L$3="All Disciplines",'Table 1'!$L$3=" "), 1,IF('Table 1'!$L$3='DATA TEMPLATE 1617'!M494,1,0))</f>
        <v>1</v>
      </c>
      <c r="C494" s="2">
        <f>IF(OR('Table 1'!$L$4="All Organisations",'Table 1'!$L$4=" "), 1,IF('Table 1'!$L$4='DATA TEMPLATE 1617'!N494,1,0))</f>
        <v>1</v>
      </c>
      <c r="D494" s="2">
        <f t="shared" si="19"/>
        <v>3</v>
      </c>
      <c r="E494" s="236">
        <f>IF('Table 2'!$L$2="All Diverse Led",$IZ494,IF('Table 2'!$L$2='DATA TEMPLATE 1617'!JG494,4,0))</f>
        <v>0</v>
      </c>
      <c r="F494" s="236">
        <f>IF('Table 2'!$L$2="All Diverse Led",$IZ494,IF('Table 2'!$L$2='DATA TEMPLATE 1617'!JH494,4,0))</f>
        <v>0</v>
      </c>
      <c r="G494" s="237">
        <f t="shared" si="18"/>
        <v>0</v>
      </c>
      <c r="H494" s="1" t="s">
        <v>471</v>
      </c>
      <c r="I494" s="1">
        <v>0</v>
      </c>
      <c r="J494" s="1" t="b">
        <v>0</v>
      </c>
      <c r="K494" s="284">
        <v>492</v>
      </c>
      <c r="L494" t="s">
        <v>439</v>
      </c>
      <c r="M494" t="s">
        <v>437</v>
      </c>
      <c r="N494" s="323" t="s">
        <v>458</v>
      </c>
      <c r="O494" s="76">
        <v>76370</v>
      </c>
      <c r="P494" s="76">
        <v>125773</v>
      </c>
      <c r="Q494" s="76">
        <v>3205</v>
      </c>
      <c r="R494" s="76">
        <v>0</v>
      </c>
      <c r="S494" s="76">
        <v>0</v>
      </c>
      <c r="T494" s="76">
        <v>205348</v>
      </c>
      <c r="U494">
        <v>147589</v>
      </c>
      <c r="V494">
        <v>8963</v>
      </c>
      <c r="W494">
        <v>13333</v>
      </c>
      <c r="X494">
        <v>21884</v>
      </c>
      <c r="Y494">
        <v>2739</v>
      </c>
      <c r="AB494">
        <v>11332</v>
      </c>
      <c r="AC494">
        <v>1898</v>
      </c>
      <c r="AD494">
        <v>207738</v>
      </c>
      <c r="AE494" s="1">
        <v>23</v>
      </c>
      <c r="AF494" s="1">
        <v>15</v>
      </c>
      <c r="AG494" s="1">
        <v>0</v>
      </c>
      <c r="AH494" s="1">
        <v>11915</v>
      </c>
      <c r="AI494" s="1">
        <v>5</v>
      </c>
      <c r="AJ494" s="1">
        <v>3</v>
      </c>
      <c r="AK494" s="1">
        <v>0</v>
      </c>
      <c r="AL494" s="1">
        <v>1550</v>
      </c>
      <c r="AM494" s="1">
        <v>20</v>
      </c>
      <c r="AN494" s="1">
        <v>11</v>
      </c>
      <c r="AO494" s="1">
        <v>0</v>
      </c>
      <c r="AP494" s="1">
        <v>9070</v>
      </c>
      <c r="AQ494" s="1">
        <v>5</v>
      </c>
      <c r="AR494" s="1">
        <v>5</v>
      </c>
      <c r="AS494" s="1">
        <v>0</v>
      </c>
      <c r="AT494" s="1">
        <v>235</v>
      </c>
      <c r="AU494" s="1">
        <v>0</v>
      </c>
      <c r="AV494" s="1">
        <v>0</v>
      </c>
      <c r="AW494" s="1">
        <v>0</v>
      </c>
      <c r="AX494" s="1">
        <v>0</v>
      </c>
      <c r="AY494" s="1">
        <v>0</v>
      </c>
      <c r="AZ494" s="1">
        <v>0</v>
      </c>
      <c r="BA494" s="1">
        <v>0</v>
      </c>
      <c r="BB494" s="1">
        <v>0</v>
      </c>
      <c r="BC494" s="3">
        <v>25</v>
      </c>
      <c r="BD494" s="3">
        <v>14</v>
      </c>
      <c r="BE494" s="3">
        <v>0</v>
      </c>
      <c r="BF494" s="3">
        <v>10620</v>
      </c>
      <c r="BG494" s="241">
        <v>5</v>
      </c>
      <c r="BH494" s="242">
        <v>5</v>
      </c>
      <c r="BI494" s="242">
        <v>0</v>
      </c>
      <c r="BJ494" s="243">
        <v>235</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s="244">
        <v>0</v>
      </c>
      <c r="CJ494" s="244">
        <v>0</v>
      </c>
      <c r="CK494" s="244">
        <v>0</v>
      </c>
      <c r="CL494" s="244">
        <v>0</v>
      </c>
      <c r="CM494" s="241">
        <v>0</v>
      </c>
      <c r="CN494" s="242">
        <v>0</v>
      </c>
      <c r="CO494" s="242">
        <v>0</v>
      </c>
      <c r="CP494" s="243">
        <v>0</v>
      </c>
      <c r="CQ494" s="1">
        <v>0</v>
      </c>
      <c r="CR494" s="1">
        <v>0</v>
      </c>
      <c r="CS494" s="1">
        <v>0</v>
      </c>
      <c r="CT494" s="1">
        <v>0</v>
      </c>
      <c r="CU494" s="1">
        <v>0</v>
      </c>
      <c r="CV494" s="1">
        <v>0</v>
      </c>
      <c r="CW494" s="1">
        <v>0</v>
      </c>
      <c r="CX494" s="1">
        <v>0</v>
      </c>
      <c r="CY494" s="1">
        <v>0</v>
      </c>
      <c r="CZ494" s="1">
        <v>0</v>
      </c>
      <c r="DA494" s="1">
        <v>0</v>
      </c>
      <c r="DB494" s="1">
        <v>0</v>
      </c>
      <c r="DC494" s="1">
        <v>0</v>
      </c>
      <c r="DD494" s="1">
        <v>0</v>
      </c>
      <c r="DE494" s="1">
        <v>0</v>
      </c>
      <c r="DF494" s="1">
        <v>0</v>
      </c>
      <c r="DG494" s="1">
        <v>0</v>
      </c>
      <c r="DH494" s="1">
        <v>0</v>
      </c>
      <c r="DI494" s="1">
        <v>0</v>
      </c>
      <c r="DJ494" s="1">
        <v>0</v>
      </c>
      <c r="DK494" s="1">
        <v>0</v>
      </c>
      <c r="DL494" s="1">
        <v>0</v>
      </c>
      <c r="DM494" s="1">
        <v>0</v>
      </c>
      <c r="DN494" s="1">
        <v>0</v>
      </c>
      <c r="DO494" s="244">
        <v>0</v>
      </c>
      <c r="DP494" s="244">
        <v>0</v>
      </c>
      <c r="DQ494" s="244">
        <v>0</v>
      </c>
      <c r="DR494" s="244">
        <v>0</v>
      </c>
      <c r="DS494" s="241">
        <v>0</v>
      </c>
      <c r="DT494" s="242">
        <v>0</v>
      </c>
      <c r="DU494" s="242">
        <v>0</v>
      </c>
      <c r="DV494" s="243">
        <v>0</v>
      </c>
      <c r="DW494">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v>
      </c>
      <c r="ER494">
        <v>0</v>
      </c>
      <c r="ES494">
        <v>0</v>
      </c>
      <c r="ET494">
        <v>0</v>
      </c>
      <c r="EU494" s="244">
        <v>0</v>
      </c>
      <c r="EV494" s="244">
        <v>0</v>
      </c>
      <c r="EW494" s="244">
        <v>0</v>
      </c>
      <c r="EX494" s="244">
        <v>0</v>
      </c>
      <c r="EY494" s="241">
        <v>0</v>
      </c>
      <c r="EZ494" s="242">
        <v>0</v>
      </c>
      <c r="FA494" s="242">
        <v>0</v>
      </c>
      <c r="FB494" s="243">
        <v>0</v>
      </c>
      <c r="FC494">
        <v>0</v>
      </c>
      <c r="FD494">
        <v>0</v>
      </c>
      <c r="FE494">
        <v>0</v>
      </c>
      <c r="FF494">
        <v>0</v>
      </c>
      <c r="FG494">
        <v>0</v>
      </c>
      <c r="FH494">
        <v>0</v>
      </c>
      <c r="FI494">
        <v>2</v>
      </c>
      <c r="FJ494">
        <v>12134</v>
      </c>
      <c r="FK494">
        <v>0</v>
      </c>
      <c r="FL494">
        <v>0</v>
      </c>
      <c r="FM494">
        <v>0</v>
      </c>
      <c r="FN494">
        <v>0</v>
      </c>
      <c r="FO494">
        <v>0</v>
      </c>
      <c r="FP494">
        <v>0</v>
      </c>
      <c r="FQ494">
        <v>0</v>
      </c>
      <c r="FR494">
        <v>0</v>
      </c>
      <c r="FS494">
        <v>1</v>
      </c>
      <c r="FT494">
        <v>59730</v>
      </c>
      <c r="FU494">
        <v>0</v>
      </c>
      <c r="FV494">
        <v>0</v>
      </c>
      <c r="FW494">
        <v>0</v>
      </c>
      <c r="FX494">
        <v>0</v>
      </c>
      <c r="FY494">
        <v>0</v>
      </c>
      <c r="FZ494">
        <v>0</v>
      </c>
      <c r="GA494">
        <v>0</v>
      </c>
      <c r="GB494">
        <v>0</v>
      </c>
      <c r="GC494">
        <v>0</v>
      </c>
      <c r="GD494">
        <v>0</v>
      </c>
      <c r="GE494">
        <v>0</v>
      </c>
      <c r="GF494">
        <v>0</v>
      </c>
      <c r="GG494">
        <v>0</v>
      </c>
      <c r="GH494">
        <v>0</v>
      </c>
      <c r="GI494">
        <v>0</v>
      </c>
      <c r="GJ494">
        <v>0</v>
      </c>
      <c r="GK494">
        <v>0</v>
      </c>
      <c r="GL494">
        <v>0</v>
      </c>
      <c r="GM494">
        <v>3</v>
      </c>
      <c r="GN494">
        <v>0</v>
      </c>
      <c r="GO494">
        <v>24</v>
      </c>
      <c r="GP494">
        <v>0</v>
      </c>
      <c r="GQ494">
        <v>0</v>
      </c>
      <c r="GR494">
        <v>0</v>
      </c>
      <c r="GS494">
        <v>0</v>
      </c>
      <c r="GT494">
        <v>0</v>
      </c>
      <c r="GU494">
        <v>0</v>
      </c>
      <c r="GV494">
        <v>0</v>
      </c>
      <c r="GW494">
        <v>0</v>
      </c>
      <c r="GX494">
        <v>0</v>
      </c>
      <c r="GY494">
        <v>0</v>
      </c>
      <c r="GZ494">
        <v>0</v>
      </c>
      <c r="HA494">
        <v>0</v>
      </c>
      <c r="HB494">
        <v>0</v>
      </c>
      <c r="HC494">
        <v>0</v>
      </c>
      <c r="HD494">
        <v>0</v>
      </c>
      <c r="HE494">
        <v>0</v>
      </c>
      <c r="HF494">
        <v>0</v>
      </c>
      <c r="HG494">
        <v>0</v>
      </c>
      <c r="HH494">
        <v>0</v>
      </c>
      <c r="HI494">
        <v>0</v>
      </c>
      <c r="HJ494">
        <v>0</v>
      </c>
      <c r="HK494">
        <v>0</v>
      </c>
      <c r="HL494">
        <v>4</v>
      </c>
      <c r="HM494">
        <v>1</v>
      </c>
      <c r="HN494">
        <v>0</v>
      </c>
      <c r="HO494">
        <v>0</v>
      </c>
      <c r="HP494">
        <v>0</v>
      </c>
      <c r="HQ494" s="139">
        <v>1</v>
      </c>
      <c r="HR494" s="140">
        <v>0</v>
      </c>
      <c r="HS494" s="140">
        <v>0</v>
      </c>
      <c r="HT494" s="140">
        <v>0</v>
      </c>
      <c r="HU494" s="140">
        <v>0</v>
      </c>
      <c r="HV494" s="139">
        <v>0</v>
      </c>
      <c r="HW494" s="140">
        <v>0</v>
      </c>
      <c r="HX494" s="140">
        <v>0</v>
      </c>
      <c r="HY494" s="140">
        <v>0</v>
      </c>
      <c r="HZ494" s="140">
        <v>0</v>
      </c>
      <c r="IA494" s="139">
        <v>0</v>
      </c>
      <c r="IB494" s="140">
        <v>0</v>
      </c>
      <c r="IC494" s="140">
        <v>0</v>
      </c>
      <c r="ID494" s="140">
        <v>0</v>
      </c>
      <c r="IE494" s="140">
        <v>0</v>
      </c>
      <c r="IF494" s="139">
        <v>5</v>
      </c>
      <c r="IG494" s="140">
        <v>1</v>
      </c>
      <c r="IH494" s="140">
        <v>0</v>
      </c>
      <c r="II494" s="140">
        <v>0</v>
      </c>
      <c r="IJ494" s="140">
        <v>0</v>
      </c>
      <c r="IK494" s="140">
        <v>0</v>
      </c>
      <c r="IL494" s="140">
        <v>0</v>
      </c>
      <c r="IM494" s="140">
        <v>0</v>
      </c>
      <c r="IN494" s="139">
        <v>0</v>
      </c>
      <c r="IO494" s="140">
        <v>0</v>
      </c>
      <c r="IP494" s="140">
        <v>0</v>
      </c>
      <c r="IQ494" s="140">
        <v>0</v>
      </c>
      <c r="IR494" s="141">
        <v>0</v>
      </c>
      <c r="IS494" s="139">
        <v>0</v>
      </c>
      <c r="IT494" s="141">
        <v>1</v>
      </c>
      <c r="IU494" s="141">
        <v>5</v>
      </c>
      <c r="IV494" s="141">
        <v>1</v>
      </c>
      <c r="IW494" s="180">
        <v>6</v>
      </c>
      <c r="IX494" s="182">
        <v>0.16666666666666666</v>
      </c>
      <c r="IY494" s="182">
        <v>0</v>
      </c>
      <c r="IZ494" s="183">
        <v>0</v>
      </c>
      <c r="JA494" s="140">
        <v>0</v>
      </c>
      <c r="JB494" s="140">
        <v>0</v>
      </c>
      <c r="JC494" s="1" t="s">
        <v>427</v>
      </c>
      <c r="JD494" s="1" t="s">
        <v>427</v>
      </c>
      <c r="JE494" s="1" t="s">
        <v>427</v>
      </c>
      <c r="JF494" s="1" t="s">
        <v>426</v>
      </c>
      <c r="JG494" s="1">
        <v>0</v>
      </c>
      <c r="JH494" s="1">
        <v>0</v>
      </c>
      <c r="JI494" s="284"/>
      <c r="JM494" s="261"/>
      <c r="JN494" s="262"/>
      <c r="JO494" s="284"/>
      <c r="JP494" s="284"/>
    </row>
    <row r="495" spans="1:276" x14ac:dyDescent="0.25">
      <c r="A495" s="2">
        <f>IF(OR('Table 1'!$L$2="All Regions",'Table 1'!$L$2=" "), 1,IF('Table 1'!$L$2='DATA TEMPLATE 1617'!L495,1,0))</f>
        <v>1</v>
      </c>
      <c r="B495" s="2">
        <f>IF(OR('Table 1'!$L$3="All Disciplines",'Table 1'!$L$3=" "), 1,IF('Table 1'!$L$3='DATA TEMPLATE 1617'!M495,1,0))</f>
        <v>1</v>
      </c>
      <c r="C495" s="2">
        <f>IF(OR('Table 1'!$L$4="All Organisations",'Table 1'!$L$4=" "), 1,IF('Table 1'!$L$4='DATA TEMPLATE 1617'!N495,1,0))</f>
        <v>1</v>
      </c>
      <c r="D495" s="2">
        <f t="shared" si="19"/>
        <v>3</v>
      </c>
      <c r="E495" s="236">
        <f>IF('Table 2'!$L$2="All Diverse Led",$IZ495,IF('Table 2'!$L$2='DATA TEMPLATE 1617'!JG495,4,0))</f>
        <v>0</v>
      </c>
      <c r="F495" s="236">
        <f>IF('Table 2'!$L$2="All Diverse Led",$IZ495,IF('Table 2'!$L$2='DATA TEMPLATE 1617'!JH495,4,0))</f>
        <v>0</v>
      </c>
      <c r="G495" s="237">
        <f t="shared" si="18"/>
        <v>0</v>
      </c>
      <c r="H495" s="1" t="s">
        <v>471</v>
      </c>
      <c r="I495" s="1">
        <v>0</v>
      </c>
      <c r="J495" s="1" t="b">
        <v>0</v>
      </c>
      <c r="K495" s="284">
        <v>493</v>
      </c>
      <c r="L495" t="s">
        <v>439</v>
      </c>
      <c r="M495" t="s">
        <v>437</v>
      </c>
      <c r="N495" s="323" t="s">
        <v>458</v>
      </c>
      <c r="O495" s="76">
        <v>140057</v>
      </c>
      <c r="P495" s="76">
        <v>181044</v>
      </c>
      <c r="Q495" s="76">
        <v>2530</v>
      </c>
      <c r="R495" s="76">
        <v>0</v>
      </c>
      <c r="S495" s="76">
        <v>0</v>
      </c>
      <c r="T495" s="76">
        <v>323631</v>
      </c>
      <c r="U495">
        <v>220352</v>
      </c>
      <c r="V495">
        <v>8498</v>
      </c>
      <c r="W495">
        <v>1833</v>
      </c>
      <c r="X495">
        <v>1280</v>
      </c>
      <c r="Y495">
        <v>3355</v>
      </c>
      <c r="AB495">
        <v>21511</v>
      </c>
      <c r="AC495">
        <v>822</v>
      </c>
      <c r="AD495">
        <v>257651</v>
      </c>
      <c r="AE495" s="1">
        <v>31</v>
      </c>
      <c r="AF495" s="1">
        <v>31</v>
      </c>
      <c r="AG495" s="1">
        <v>6911</v>
      </c>
      <c r="AH495" s="1">
        <v>5000</v>
      </c>
      <c r="AI495" s="1">
        <v>24</v>
      </c>
      <c r="AJ495" s="1">
        <v>24</v>
      </c>
      <c r="AK495" s="1">
        <v>5496</v>
      </c>
      <c r="AL495" s="1">
        <v>3000</v>
      </c>
      <c r="AM495" s="1">
        <v>15</v>
      </c>
      <c r="AN495" s="1">
        <v>13</v>
      </c>
      <c r="AO495" s="1">
        <v>8847</v>
      </c>
      <c r="AP495" s="1">
        <v>6000</v>
      </c>
      <c r="AQ495" s="1">
        <v>0</v>
      </c>
      <c r="AR495" s="1">
        <v>0</v>
      </c>
      <c r="AS495" s="1">
        <v>0</v>
      </c>
      <c r="AT495" s="1">
        <v>0</v>
      </c>
      <c r="AU495" s="1">
        <v>0</v>
      </c>
      <c r="AV495" s="1">
        <v>0</v>
      </c>
      <c r="AW495" s="1">
        <v>0</v>
      </c>
      <c r="AX495" s="1">
        <v>0</v>
      </c>
      <c r="AY495" s="1">
        <v>0</v>
      </c>
      <c r="AZ495" s="1">
        <v>0</v>
      </c>
      <c r="BA495" s="1">
        <v>0</v>
      </c>
      <c r="BB495" s="1">
        <v>0</v>
      </c>
      <c r="BC495" s="3">
        <v>39</v>
      </c>
      <c r="BD495" s="3">
        <v>37</v>
      </c>
      <c r="BE495" s="3">
        <v>14343</v>
      </c>
      <c r="BF495" s="3">
        <v>9000</v>
      </c>
      <c r="BG495" s="241">
        <v>0</v>
      </c>
      <c r="BH495" s="242">
        <v>0</v>
      </c>
      <c r="BI495" s="242">
        <v>0</v>
      </c>
      <c r="BJ495" s="243">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s="244">
        <v>0</v>
      </c>
      <c r="CJ495" s="244">
        <v>0</v>
      </c>
      <c r="CK495" s="244">
        <v>0</v>
      </c>
      <c r="CL495" s="244">
        <v>0</v>
      </c>
      <c r="CM495" s="241">
        <v>0</v>
      </c>
      <c r="CN495" s="242">
        <v>0</v>
      </c>
      <c r="CO495" s="242">
        <v>0</v>
      </c>
      <c r="CP495" s="243">
        <v>0</v>
      </c>
      <c r="CQ495" s="1">
        <v>0</v>
      </c>
      <c r="CR495" s="1">
        <v>0</v>
      </c>
      <c r="CS495" s="1">
        <v>0</v>
      </c>
      <c r="CT495" s="1">
        <v>0</v>
      </c>
      <c r="CU495" s="1">
        <v>0</v>
      </c>
      <c r="CV495" s="1">
        <v>0</v>
      </c>
      <c r="CW495" s="1">
        <v>0</v>
      </c>
      <c r="CX495" s="1">
        <v>0</v>
      </c>
      <c r="CY495" s="1">
        <v>0</v>
      </c>
      <c r="CZ495" s="1">
        <v>0</v>
      </c>
      <c r="DA495" s="1">
        <v>0</v>
      </c>
      <c r="DB495" s="1">
        <v>0</v>
      </c>
      <c r="DC495" s="1">
        <v>0</v>
      </c>
      <c r="DD495" s="1">
        <v>0</v>
      </c>
      <c r="DE495" s="1">
        <v>0</v>
      </c>
      <c r="DF495" s="1">
        <v>0</v>
      </c>
      <c r="DG495" s="1">
        <v>0</v>
      </c>
      <c r="DH495" s="1">
        <v>0</v>
      </c>
      <c r="DI495" s="1">
        <v>0</v>
      </c>
      <c r="DJ495" s="1">
        <v>0</v>
      </c>
      <c r="DK495" s="1">
        <v>0</v>
      </c>
      <c r="DL495" s="1">
        <v>0</v>
      </c>
      <c r="DM495" s="1">
        <v>0</v>
      </c>
      <c r="DN495" s="1">
        <v>0</v>
      </c>
      <c r="DO495" s="244">
        <v>0</v>
      </c>
      <c r="DP495" s="244">
        <v>0</v>
      </c>
      <c r="DQ495" s="244">
        <v>0</v>
      </c>
      <c r="DR495" s="244">
        <v>0</v>
      </c>
      <c r="DS495" s="241">
        <v>0</v>
      </c>
      <c r="DT495" s="242">
        <v>0</v>
      </c>
      <c r="DU495" s="242">
        <v>0</v>
      </c>
      <c r="DV495" s="243">
        <v>0</v>
      </c>
      <c r="DW495">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v>0</v>
      </c>
      <c r="EU495" s="244">
        <v>0</v>
      </c>
      <c r="EV495" s="244">
        <v>0</v>
      </c>
      <c r="EW495" s="244">
        <v>0</v>
      </c>
      <c r="EX495" s="244">
        <v>0</v>
      </c>
      <c r="EY495" s="241">
        <v>0</v>
      </c>
      <c r="EZ495" s="242">
        <v>0</v>
      </c>
      <c r="FA495" s="242">
        <v>0</v>
      </c>
      <c r="FB495" s="243">
        <v>0</v>
      </c>
      <c r="FC495">
        <v>0</v>
      </c>
      <c r="FD495">
        <v>0</v>
      </c>
      <c r="FE495">
        <v>0</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0</v>
      </c>
      <c r="GR495">
        <v>0</v>
      </c>
      <c r="GS495">
        <v>0</v>
      </c>
      <c r="GT495">
        <v>0</v>
      </c>
      <c r="GU495">
        <v>0</v>
      </c>
      <c r="GV495">
        <v>0</v>
      </c>
      <c r="GW495">
        <v>0</v>
      </c>
      <c r="GX495">
        <v>0</v>
      </c>
      <c r="GY495">
        <v>0</v>
      </c>
      <c r="GZ495">
        <v>0</v>
      </c>
      <c r="HA495">
        <v>0</v>
      </c>
      <c r="HB495">
        <v>0</v>
      </c>
      <c r="HC495">
        <v>0</v>
      </c>
      <c r="HD495">
        <v>0</v>
      </c>
      <c r="HE495">
        <v>0</v>
      </c>
      <c r="HF495">
        <v>0</v>
      </c>
      <c r="HG495">
        <v>0</v>
      </c>
      <c r="HH495">
        <v>0</v>
      </c>
      <c r="HI495">
        <v>0</v>
      </c>
      <c r="HJ495">
        <v>0</v>
      </c>
      <c r="HK495">
        <v>0</v>
      </c>
      <c r="HL495">
        <v>2</v>
      </c>
      <c r="HM495">
        <v>5</v>
      </c>
      <c r="HN495">
        <v>0</v>
      </c>
      <c r="HO495">
        <v>0</v>
      </c>
      <c r="HP495">
        <v>0</v>
      </c>
      <c r="HQ495" s="139">
        <v>2</v>
      </c>
      <c r="HR495" s="140">
        <v>0</v>
      </c>
      <c r="HS495" s="140">
        <v>0</v>
      </c>
      <c r="HT495" s="140">
        <v>0</v>
      </c>
      <c r="HU495" s="140">
        <v>0</v>
      </c>
      <c r="HV495" s="139">
        <v>2</v>
      </c>
      <c r="HW495" s="140">
        <v>2</v>
      </c>
      <c r="HX495" s="140">
        <v>0</v>
      </c>
      <c r="HY495" s="140">
        <v>0</v>
      </c>
      <c r="HZ495" s="140">
        <v>0</v>
      </c>
      <c r="IA495" s="139">
        <v>3</v>
      </c>
      <c r="IB495" s="140">
        <v>2</v>
      </c>
      <c r="IC495" s="140">
        <v>0</v>
      </c>
      <c r="ID495" s="140">
        <v>0</v>
      </c>
      <c r="IE495" s="140">
        <v>0</v>
      </c>
      <c r="IF495" s="139">
        <v>9</v>
      </c>
      <c r="IG495" s="140">
        <v>9</v>
      </c>
      <c r="IH495" s="140">
        <v>0</v>
      </c>
      <c r="II495" s="140">
        <v>0</v>
      </c>
      <c r="IJ495" s="140">
        <v>0</v>
      </c>
      <c r="IK495" s="140">
        <v>0</v>
      </c>
      <c r="IL495" s="140">
        <v>0</v>
      </c>
      <c r="IM495" s="140">
        <v>5</v>
      </c>
      <c r="IN495" s="139">
        <v>5</v>
      </c>
      <c r="IO495" s="140">
        <v>0</v>
      </c>
      <c r="IP495" s="140">
        <v>0</v>
      </c>
      <c r="IQ495" s="140">
        <v>0</v>
      </c>
      <c r="IR495" s="141">
        <v>0</v>
      </c>
      <c r="IS495" s="139">
        <v>0</v>
      </c>
      <c r="IT495" s="141">
        <v>0</v>
      </c>
      <c r="IU495" s="141">
        <v>7</v>
      </c>
      <c r="IV495" s="141">
        <v>11</v>
      </c>
      <c r="IW495" s="180">
        <v>18</v>
      </c>
      <c r="IX495" s="182">
        <v>0.27777777777777779</v>
      </c>
      <c r="IY495" s="182">
        <v>0</v>
      </c>
      <c r="IZ495" s="183">
        <v>0</v>
      </c>
      <c r="JA495" s="140">
        <v>0</v>
      </c>
      <c r="JB495" s="140">
        <v>0</v>
      </c>
      <c r="JC495" s="1" t="s">
        <v>427</v>
      </c>
      <c r="JD495" s="1" t="s">
        <v>427</v>
      </c>
      <c r="JE495" s="1" t="s">
        <v>427</v>
      </c>
      <c r="JF495" s="1" t="s">
        <v>427</v>
      </c>
      <c r="JG495" s="1">
        <v>0</v>
      </c>
      <c r="JH495" s="1">
        <v>0</v>
      </c>
      <c r="JI495" s="284"/>
      <c r="JM495" s="261"/>
      <c r="JN495" s="262"/>
      <c r="JO495" s="284"/>
      <c r="JP495" s="284"/>
    </row>
    <row r="496" spans="1:276" x14ac:dyDescent="0.25">
      <c r="A496" s="2">
        <f>IF(OR('Table 1'!$L$2="All Regions",'Table 1'!$L$2=" "), 1,IF('Table 1'!$L$2='DATA TEMPLATE 1617'!L496,1,0))</f>
        <v>1</v>
      </c>
      <c r="B496" s="2">
        <f>IF(OR('Table 1'!$L$3="All Disciplines",'Table 1'!$L$3=" "), 1,IF('Table 1'!$L$3='DATA TEMPLATE 1617'!M496,1,0))</f>
        <v>1</v>
      </c>
      <c r="C496" s="2">
        <f>IF(OR('Table 1'!$L$4="All Organisations",'Table 1'!$L$4=" "), 1,IF('Table 1'!$L$4='DATA TEMPLATE 1617'!N496,1,0))</f>
        <v>1</v>
      </c>
      <c r="D496" s="2">
        <f t="shared" si="19"/>
        <v>3</v>
      </c>
      <c r="E496" s="236">
        <f>IF('Table 2'!$L$2="All Diverse Led",$IZ496,IF('Table 2'!$L$2='DATA TEMPLATE 1617'!JG496,4,0))</f>
        <v>0</v>
      </c>
      <c r="F496" s="236">
        <f>IF('Table 2'!$L$2="All Diverse Led",$IZ496,IF('Table 2'!$L$2='DATA TEMPLATE 1617'!JH496,4,0))</f>
        <v>0</v>
      </c>
      <c r="G496" s="237">
        <f t="shared" si="18"/>
        <v>0</v>
      </c>
      <c r="H496" s="1" t="s">
        <v>471</v>
      </c>
      <c r="I496" s="1">
        <v>0</v>
      </c>
      <c r="J496" s="1" t="b">
        <v>0</v>
      </c>
      <c r="K496" s="284">
        <v>494</v>
      </c>
      <c r="L496" t="s">
        <v>439</v>
      </c>
      <c r="M496" t="s">
        <v>442</v>
      </c>
      <c r="N496" s="323" t="s">
        <v>458</v>
      </c>
      <c r="O496" s="76">
        <v>29708</v>
      </c>
      <c r="P496" s="76">
        <v>138012</v>
      </c>
      <c r="Q496" s="76">
        <v>52370</v>
      </c>
      <c r="R496" s="76">
        <v>0</v>
      </c>
      <c r="S496" s="76">
        <v>4393</v>
      </c>
      <c r="T496" s="76">
        <v>224483</v>
      </c>
      <c r="U496">
        <v>48215</v>
      </c>
      <c r="V496">
        <v>13141</v>
      </c>
      <c r="W496">
        <v>1994</v>
      </c>
      <c r="X496">
        <v>11010</v>
      </c>
      <c r="Y496">
        <v>0</v>
      </c>
      <c r="AB496">
        <v>92930</v>
      </c>
      <c r="AC496">
        <v>40</v>
      </c>
      <c r="AD496">
        <v>167330</v>
      </c>
      <c r="AE496" s="1">
        <v>43</v>
      </c>
      <c r="AF496" s="1">
        <v>43</v>
      </c>
      <c r="AG496" s="1">
        <v>7721</v>
      </c>
      <c r="AH496" s="1">
        <v>0</v>
      </c>
      <c r="AI496" s="1">
        <v>0</v>
      </c>
      <c r="AJ496" s="1">
        <v>0</v>
      </c>
      <c r="AK496" s="1">
        <v>0</v>
      </c>
      <c r="AL496" s="1">
        <v>0</v>
      </c>
      <c r="AM496" s="1">
        <v>0</v>
      </c>
      <c r="AN496" s="1">
        <v>0</v>
      </c>
      <c r="AO496" s="1">
        <v>0</v>
      </c>
      <c r="AP496" s="1">
        <v>0</v>
      </c>
      <c r="AQ496" s="1">
        <v>5</v>
      </c>
      <c r="AR496" s="1">
        <v>5</v>
      </c>
      <c r="AS496" s="1">
        <v>2259</v>
      </c>
      <c r="AT496" s="253">
        <v>0</v>
      </c>
      <c r="AU496" s="1">
        <v>0</v>
      </c>
      <c r="AV496" s="1">
        <v>0</v>
      </c>
      <c r="AW496" s="1">
        <v>0</v>
      </c>
      <c r="AX496" s="1">
        <v>0</v>
      </c>
      <c r="AY496" s="1">
        <v>0</v>
      </c>
      <c r="AZ496" s="1">
        <v>0</v>
      </c>
      <c r="BA496" s="1">
        <v>0</v>
      </c>
      <c r="BB496" s="1">
        <v>0</v>
      </c>
      <c r="BC496" s="3">
        <v>0</v>
      </c>
      <c r="BD496" s="3">
        <v>0</v>
      </c>
      <c r="BE496" s="3">
        <v>0</v>
      </c>
      <c r="BF496" s="3">
        <v>0</v>
      </c>
      <c r="BG496" s="241">
        <v>5</v>
      </c>
      <c r="BH496" s="242">
        <v>5</v>
      </c>
      <c r="BI496" s="242">
        <v>2259</v>
      </c>
      <c r="BJ496" s="243">
        <v>0</v>
      </c>
      <c r="BK496">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s="244">
        <v>0</v>
      </c>
      <c r="CJ496" s="244">
        <v>0</v>
      </c>
      <c r="CK496" s="244">
        <v>0</v>
      </c>
      <c r="CL496" s="244">
        <v>0</v>
      </c>
      <c r="CM496" s="241">
        <v>0</v>
      </c>
      <c r="CN496" s="242">
        <v>0</v>
      </c>
      <c r="CO496" s="242">
        <v>0</v>
      </c>
      <c r="CP496" s="243">
        <v>0</v>
      </c>
      <c r="CQ496" s="1">
        <v>1</v>
      </c>
      <c r="CR496" s="1">
        <v>1</v>
      </c>
      <c r="CS496" s="1">
        <v>100</v>
      </c>
      <c r="CT496" s="1">
        <v>0</v>
      </c>
      <c r="CU496" s="1">
        <v>0</v>
      </c>
      <c r="CV496" s="1">
        <v>0</v>
      </c>
      <c r="CW496" s="1">
        <v>0</v>
      </c>
      <c r="CX496" s="1">
        <v>0</v>
      </c>
      <c r="CY496" s="1">
        <v>0</v>
      </c>
      <c r="CZ496" s="1">
        <v>0</v>
      </c>
      <c r="DA496" s="1">
        <v>0</v>
      </c>
      <c r="DB496" s="1">
        <v>0</v>
      </c>
      <c r="DC496" s="1">
        <v>0</v>
      </c>
      <c r="DD496" s="1">
        <v>0</v>
      </c>
      <c r="DE496" s="1">
        <v>0</v>
      </c>
      <c r="DF496" s="1">
        <v>0</v>
      </c>
      <c r="DG496" s="1">
        <v>0</v>
      </c>
      <c r="DH496" s="1">
        <v>0</v>
      </c>
      <c r="DI496" s="1">
        <v>0</v>
      </c>
      <c r="DJ496" s="1">
        <v>0</v>
      </c>
      <c r="DK496" s="1">
        <v>0</v>
      </c>
      <c r="DL496" s="1">
        <v>0</v>
      </c>
      <c r="DM496" s="1">
        <v>0</v>
      </c>
      <c r="DN496" s="1">
        <v>0</v>
      </c>
      <c r="DO496" s="244">
        <v>0</v>
      </c>
      <c r="DP496" s="244">
        <v>0</v>
      </c>
      <c r="DQ496" s="244">
        <v>0</v>
      </c>
      <c r="DR496" s="244">
        <v>0</v>
      </c>
      <c r="DS496" s="241">
        <v>0</v>
      </c>
      <c r="DT496" s="242">
        <v>0</v>
      </c>
      <c r="DU496" s="242">
        <v>0</v>
      </c>
      <c r="DV496" s="243">
        <v>0</v>
      </c>
      <c r="DW496">
        <v>1</v>
      </c>
      <c r="DX496">
        <v>2</v>
      </c>
      <c r="DY496">
        <v>1395</v>
      </c>
      <c r="DZ496">
        <v>0</v>
      </c>
      <c r="EA496">
        <v>0</v>
      </c>
      <c r="EB496">
        <v>0</v>
      </c>
      <c r="EC496">
        <v>0</v>
      </c>
      <c r="ED496">
        <v>0</v>
      </c>
      <c r="EE496">
        <v>0</v>
      </c>
      <c r="EF496">
        <v>0</v>
      </c>
      <c r="EG496">
        <v>0</v>
      </c>
      <c r="EH496">
        <v>0</v>
      </c>
      <c r="EI496">
        <v>1</v>
      </c>
      <c r="EJ496">
        <v>1</v>
      </c>
      <c r="EK496">
        <v>100</v>
      </c>
      <c r="EL496" s="255">
        <v>0</v>
      </c>
      <c r="EM496">
        <v>0</v>
      </c>
      <c r="EN496">
        <v>0</v>
      </c>
      <c r="EO496">
        <v>0</v>
      </c>
      <c r="EP496">
        <v>0</v>
      </c>
      <c r="EQ496">
        <v>0</v>
      </c>
      <c r="ER496">
        <v>0</v>
      </c>
      <c r="ES496">
        <v>0</v>
      </c>
      <c r="ET496">
        <v>0</v>
      </c>
      <c r="EU496" s="244">
        <v>0</v>
      </c>
      <c r="EV496" s="244">
        <v>0</v>
      </c>
      <c r="EW496" s="244">
        <v>0</v>
      </c>
      <c r="EX496" s="244">
        <v>0</v>
      </c>
      <c r="EY496" s="241">
        <v>1</v>
      </c>
      <c r="EZ496" s="242">
        <v>1</v>
      </c>
      <c r="FA496" s="242">
        <v>100</v>
      </c>
      <c r="FB496" s="243">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0</v>
      </c>
      <c r="FZ496">
        <v>0</v>
      </c>
      <c r="GA496">
        <v>0</v>
      </c>
      <c r="GB496">
        <v>0</v>
      </c>
      <c r="GC496">
        <v>0</v>
      </c>
      <c r="GD496">
        <v>0</v>
      </c>
      <c r="GE496">
        <v>0</v>
      </c>
      <c r="GF496">
        <v>0</v>
      </c>
      <c r="GG496">
        <v>0</v>
      </c>
      <c r="GH496">
        <v>0</v>
      </c>
      <c r="GI496">
        <v>0</v>
      </c>
      <c r="GJ496">
        <v>0</v>
      </c>
      <c r="GK496">
        <v>0</v>
      </c>
      <c r="GL496">
        <v>0</v>
      </c>
      <c r="GM496">
        <v>0</v>
      </c>
      <c r="GN496">
        <v>0</v>
      </c>
      <c r="GO496">
        <v>0</v>
      </c>
      <c r="GP496">
        <v>0</v>
      </c>
      <c r="GQ496">
        <v>0</v>
      </c>
      <c r="GR496">
        <v>0</v>
      </c>
      <c r="GS496">
        <v>0</v>
      </c>
      <c r="GT496">
        <v>0</v>
      </c>
      <c r="GU496">
        <v>0</v>
      </c>
      <c r="GV496">
        <v>0</v>
      </c>
      <c r="GW496">
        <v>0</v>
      </c>
      <c r="GX496">
        <v>0</v>
      </c>
      <c r="GY496">
        <v>0</v>
      </c>
      <c r="GZ496">
        <v>0</v>
      </c>
      <c r="HA496">
        <v>0</v>
      </c>
      <c r="HB496">
        <v>0</v>
      </c>
      <c r="HC496">
        <v>0</v>
      </c>
      <c r="HD496">
        <v>0</v>
      </c>
      <c r="HE496">
        <v>0</v>
      </c>
      <c r="HF496">
        <v>0</v>
      </c>
      <c r="HG496">
        <v>0</v>
      </c>
      <c r="HH496">
        <v>0</v>
      </c>
      <c r="HI496">
        <v>0</v>
      </c>
      <c r="HJ496">
        <v>0</v>
      </c>
      <c r="HK496">
        <v>0</v>
      </c>
      <c r="HL496">
        <v>4</v>
      </c>
      <c r="HM496">
        <v>5</v>
      </c>
      <c r="HN496">
        <v>0</v>
      </c>
      <c r="HO496">
        <v>0</v>
      </c>
      <c r="HP496">
        <v>0</v>
      </c>
      <c r="HQ496" s="139">
        <v>1</v>
      </c>
      <c r="HR496" s="140">
        <v>0</v>
      </c>
      <c r="HS496" s="140">
        <v>0</v>
      </c>
      <c r="HT496" s="140">
        <v>0</v>
      </c>
      <c r="HU496" s="140">
        <v>0</v>
      </c>
      <c r="HV496" s="139">
        <v>0</v>
      </c>
      <c r="HW496" s="140">
        <v>0</v>
      </c>
      <c r="HX496" s="140">
        <v>0</v>
      </c>
      <c r="HY496" s="140">
        <v>0</v>
      </c>
      <c r="HZ496" s="140">
        <v>0</v>
      </c>
      <c r="IA496" s="139">
        <v>0</v>
      </c>
      <c r="IB496" s="140">
        <v>0</v>
      </c>
      <c r="IC496" s="140">
        <v>0</v>
      </c>
      <c r="ID496" s="140">
        <v>0</v>
      </c>
      <c r="IE496" s="140">
        <v>0</v>
      </c>
      <c r="IF496" s="139">
        <v>5</v>
      </c>
      <c r="IG496" s="140">
        <v>5</v>
      </c>
      <c r="IH496" s="140">
        <v>0</v>
      </c>
      <c r="II496" s="140">
        <v>0</v>
      </c>
      <c r="IJ496" s="140">
        <v>0</v>
      </c>
      <c r="IK496" s="140">
        <v>0</v>
      </c>
      <c r="IL496" s="140">
        <v>0</v>
      </c>
      <c r="IM496" s="140">
        <v>0</v>
      </c>
      <c r="IN496" s="139">
        <v>0</v>
      </c>
      <c r="IO496" s="140">
        <v>0</v>
      </c>
      <c r="IP496" s="140">
        <v>0</v>
      </c>
      <c r="IQ496" s="140">
        <v>0</v>
      </c>
      <c r="IR496" s="141">
        <v>0</v>
      </c>
      <c r="IS496" s="139">
        <v>0</v>
      </c>
      <c r="IT496" s="141">
        <v>2</v>
      </c>
      <c r="IU496" s="141">
        <v>9</v>
      </c>
      <c r="IV496" s="141">
        <v>1</v>
      </c>
      <c r="IW496" s="180">
        <v>10</v>
      </c>
      <c r="IX496" s="182">
        <v>0.2</v>
      </c>
      <c r="IY496" s="182">
        <v>0</v>
      </c>
      <c r="IZ496" s="183">
        <v>0</v>
      </c>
      <c r="JA496" s="140">
        <v>0</v>
      </c>
      <c r="JB496" s="140">
        <v>0</v>
      </c>
      <c r="JC496" s="1" t="s">
        <v>426</v>
      </c>
      <c r="JD496" s="1" t="s">
        <v>427</v>
      </c>
      <c r="JE496" s="1" t="s">
        <v>427</v>
      </c>
      <c r="JF496" s="1" t="s">
        <v>426</v>
      </c>
      <c r="JG496" s="1">
        <v>0</v>
      </c>
      <c r="JH496" s="1">
        <v>0</v>
      </c>
      <c r="JI496" s="284"/>
      <c r="JM496" s="261"/>
      <c r="JN496" s="262"/>
      <c r="JO496" s="284"/>
      <c r="JP496" s="284"/>
    </row>
    <row r="497" spans="1:276" x14ac:dyDescent="0.25">
      <c r="A497" s="2">
        <f>IF(OR('Table 1'!$L$2="All Regions",'Table 1'!$L$2=" "), 1,IF('Table 1'!$L$2='DATA TEMPLATE 1617'!L497,1,0))</f>
        <v>1</v>
      </c>
      <c r="B497" s="2">
        <f>IF(OR('Table 1'!$L$3="All Disciplines",'Table 1'!$L$3=" "), 1,IF('Table 1'!$L$3='DATA TEMPLATE 1617'!M497,1,0))</f>
        <v>1</v>
      </c>
      <c r="C497" s="2">
        <f>IF(OR('Table 1'!$L$4="All Organisations",'Table 1'!$L$4=" "), 1,IF('Table 1'!$L$4='DATA TEMPLATE 1617'!N497,1,0))</f>
        <v>1</v>
      </c>
      <c r="D497" s="2">
        <f t="shared" si="19"/>
        <v>3</v>
      </c>
      <c r="E497" s="236">
        <f>IF('Table 2'!$L$2="All Diverse Led",$IZ497,IF('Table 2'!$L$2='DATA TEMPLATE 1617'!JG497,4,0))</f>
        <v>0</v>
      </c>
      <c r="F497" s="236">
        <f>IF('Table 2'!$L$2="All Diverse Led",$IZ497,IF('Table 2'!$L$2='DATA TEMPLATE 1617'!JH497,4,0))</f>
        <v>0</v>
      </c>
      <c r="G497" s="237">
        <f t="shared" si="18"/>
        <v>0</v>
      </c>
      <c r="H497" s="1" t="s">
        <v>471</v>
      </c>
      <c r="I497" s="1">
        <v>0</v>
      </c>
      <c r="J497" s="1" t="b">
        <v>0</v>
      </c>
      <c r="K497" s="284">
        <v>495</v>
      </c>
      <c r="L497" t="s">
        <v>439</v>
      </c>
      <c r="M497" t="s">
        <v>436</v>
      </c>
      <c r="N497" s="323" t="s">
        <v>459</v>
      </c>
      <c r="O497" s="76">
        <v>580825</v>
      </c>
      <c r="P497" s="76">
        <v>67079</v>
      </c>
      <c r="Q497" s="76">
        <v>359700</v>
      </c>
      <c r="R497" s="76">
        <v>0</v>
      </c>
      <c r="S497" s="76">
        <v>0</v>
      </c>
      <c r="T497" s="76">
        <v>1007604</v>
      </c>
      <c r="U497">
        <v>130881</v>
      </c>
      <c r="V497">
        <v>2288</v>
      </c>
      <c r="W497">
        <v>5213</v>
      </c>
      <c r="X497">
        <v>400314</v>
      </c>
      <c r="Y497">
        <v>1410</v>
      </c>
      <c r="AB497">
        <v>341669</v>
      </c>
      <c r="AC497">
        <v>0</v>
      </c>
      <c r="AD497">
        <v>881775</v>
      </c>
      <c r="AE497" s="1">
        <v>34</v>
      </c>
      <c r="AF497" s="1">
        <v>34</v>
      </c>
      <c r="AG497" s="1">
        <v>1929</v>
      </c>
      <c r="AH497" s="1">
        <v>0</v>
      </c>
      <c r="AI497" s="1">
        <v>0</v>
      </c>
      <c r="AJ497" s="1">
        <v>0</v>
      </c>
      <c r="AK497" s="1">
        <v>0</v>
      </c>
      <c r="AL497" s="1">
        <v>0</v>
      </c>
      <c r="AM497" s="1">
        <v>21</v>
      </c>
      <c r="AN497" s="1">
        <v>21</v>
      </c>
      <c r="AO497" s="1">
        <v>0</v>
      </c>
      <c r="AP497" s="1">
        <v>599</v>
      </c>
      <c r="AQ497" s="1">
        <v>0</v>
      </c>
      <c r="AR497" s="1">
        <v>0</v>
      </c>
      <c r="AS497" s="1">
        <v>0</v>
      </c>
      <c r="AT497" s="1">
        <v>0</v>
      </c>
      <c r="AU497" s="1">
        <v>0</v>
      </c>
      <c r="AV497" s="1">
        <v>0</v>
      </c>
      <c r="AW497" s="1">
        <v>0</v>
      </c>
      <c r="AX497" s="1">
        <v>0</v>
      </c>
      <c r="AY497" s="1">
        <v>0</v>
      </c>
      <c r="AZ497" s="1">
        <v>0</v>
      </c>
      <c r="BA497" s="1">
        <v>0</v>
      </c>
      <c r="BB497" s="1">
        <v>0</v>
      </c>
      <c r="BC497" s="3">
        <v>21</v>
      </c>
      <c r="BD497" s="3">
        <v>21</v>
      </c>
      <c r="BE497" s="3">
        <v>0</v>
      </c>
      <c r="BF497" s="3">
        <v>599</v>
      </c>
      <c r="BG497" s="241">
        <v>0</v>
      </c>
      <c r="BH497" s="242">
        <v>0</v>
      </c>
      <c r="BI497" s="242">
        <v>0</v>
      </c>
      <c r="BJ497" s="243">
        <v>0</v>
      </c>
      <c r="BK497">
        <v>13</v>
      </c>
      <c r="BL497">
        <v>620</v>
      </c>
      <c r="BM497">
        <v>80824</v>
      </c>
      <c r="BN497">
        <v>0</v>
      </c>
      <c r="BO497">
        <v>1</v>
      </c>
      <c r="BP497">
        <v>84</v>
      </c>
      <c r="BQ497">
        <v>15000</v>
      </c>
      <c r="BR497">
        <v>0</v>
      </c>
      <c r="BS497">
        <v>1</v>
      </c>
      <c r="BT497">
        <v>10</v>
      </c>
      <c r="BU497">
        <v>6500</v>
      </c>
      <c r="BV497">
        <v>0</v>
      </c>
      <c r="BW497">
        <v>0</v>
      </c>
      <c r="BX497">
        <v>0</v>
      </c>
      <c r="BY497">
        <v>0</v>
      </c>
      <c r="BZ497">
        <v>0</v>
      </c>
      <c r="CA497">
        <v>0</v>
      </c>
      <c r="CB497">
        <v>0</v>
      </c>
      <c r="CC497">
        <v>0</v>
      </c>
      <c r="CD497">
        <v>0</v>
      </c>
      <c r="CE497">
        <v>0</v>
      </c>
      <c r="CF497">
        <v>0</v>
      </c>
      <c r="CG497">
        <v>0</v>
      </c>
      <c r="CH497">
        <v>0</v>
      </c>
      <c r="CI497" s="244">
        <v>2</v>
      </c>
      <c r="CJ497" s="244">
        <v>94</v>
      </c>
      <c r="CK497" s="244">
        <v>21500</v>
      </c>
      <c r="CL497" s="244">
        <v>0</v>
      </c>
      <c r="CM497" s="241">
        <v>0</v>
      </c>
      <c r="CN497" s="242">
        <v>0</v>
      </c>
      <c r="CO497" s="242">
        <v>0</v>
      </c>
      <c r="CP497" s="243">
        <v>0</v>
      </c>
      <c r="CQ497" s="1">
        <v>5</v>
      </c>
      <c r="CR497" s="1">
        <v>5</v>
      </c>
      <c r="CS497" s="1">
        <v>387</v>
      </c>
      <c r="CT497" s="1">
        <v>0</v>
      </c>
      <c r="CU497" s="1">
        <v>0</v>
      </c>
      <c r="CV497" s="1">
        <v>0</v>
      </c>
      <c r="CW497" s="1">
        <v>0</v>
      </c>
      <c r="CX497" s="1">
        <v>0</v>
      </c>
      <c r="CY497" s="1">
        <v>1</v>
      </c>
      <c r="CZ497" s="1">
        <v>1</v>
      </c>
      <c r="DA497" s="1">
        <v>40</v>
      </c>
      <c r="DB497" s="1">
        <v>0</v>
      </c>
      <c r="DC497" s="1">
        <v>0</v>
      </c>
      <c r="DD497" s="1">
        <v>0</v>
      </c>
      <c r="DE497" s="1">
        <v>0</v>
      </c>
      <c r="DF497" s="1">
        <v>0</v>
      </c>
      <c r="DG497" s="1">
        <v>0</v>
      </c>
      <c r="DH497" s="1">
        <v>0</v>
      </c>
      <c r="DI497" s="1">
        <v>0</v>
      </c>
      <c r="DJ497" s="1">
        <v>0</v>
      </c>
      <c r="DK497" s="1">
        <v>0</v>
      </c>
      <c r="DL497" s="1">
        <v>0</v>
      </c>
      <c r="DM497" s="1">
        <v>0</v>
      </c>
      <c r="DN497" s="1">
        <v>0</v>
      </c>
      <c r="DO497" s="244">
        <v>1</v>
      </c>
      <c r="DP497" s="244">
        <v>1</v>
      </c>
      <c r="DQ497" s="244">
        <v>40</v>
      </c>
      <c r="DR497" s="244">
        <v>0</v>
      </c>
      <c r="DS497" s="241">
        <v>0</v>
      </c>
      <c r="DT497" s="242">
        <v>0</v>
      </c>
      <c r="DU497" s="242">
        <v>0</v>
      </c>
      <c r="DV497" s="243">
        <v>0</v>
      </c>
      <c r="DW497">
        <v>0</v>
      </c>
      <c r="DX497">
        <v>0</v>
      </c>
      <c r="DY497">
        <v>0</v>
      </c>
      <c r="DZ497">
        <v>0</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s="244">
        <v>0</v>
      </c>
      <c r="EV497" s="244">
        <v>0</v>
      </c>
      <c r="EW497" s="244">
        <v>0</v>
      </c>
      <c r="EX497" s="244">
        <v>0</v>
      </c>
      <c r="EY497" s="241">
        <v>0</v>
      </c>
      <c r="EZ497" s="242">
        <v>0</v>
      </c>
      <c r="FA497" s="242">
        <v>0</v>
      </c>
      <c r="FB497" s="243">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1</v>
      </c>
      <c r="FX497">
        <v>1000</v>
      </c>
      <c r="FY497">
        <v>1</v>
      </c>
      <c r="FZ497">
        <v>30</v>
      </c>
      <c r="GA497">
        <v>0</v>
      </c>
      <c r="GB497">
        <v>0</v>
      </c>
      <c r="GC497">
        <v>9</v>
      </c>
      <c r="GD497">
        <v>40</v>
      </c>
      <c r="GE497">
        <v>9</v>
      </c>
      <c r="GF497">
        <v>120</v>
      </c>
      <c r="GG497">
        <v>1</v>
      </c>
      <c r="GH497">
        <v>300</v>
      </c>
      <c r="GI497">
        <v>0</v>
      </c>
      <c r="GJ497">
        <v>0</v>
      </c>
      <c r="GK497">
        <v>0</v>
      </c>
      <c r="GL497">
        <v>0</v>
      </c>
      <c r="GM497">
        <v>0</v>
      </c>
      <c r="GN497">
        <v>0</v>
      </c>
      <c r="GO497">
        <v>0</v>
      </c>
      <c r="GP497">
        <v>0</v>
      </c>
      <c r="GQ497">
        <v>0</v>
      </c>
      <c r="GR497">
        <v>0</v>
      </c>
      <c r="GS497">
        <v>0</v>
      </c>
      <c r="GT497">
        <v>12</v>
      </c>
      <c r="GU497">
        <v>0</v>
      </c>
      <c r="GV497">
        <v>0</v>
      </c>
      <c r="GW497">
        <v>8</v>
      </c>
      <c r="GX497">
        <v>375</v>
      </c>
      <c r="GY497">
        <v>18</v>
      </c>
      <c r="GZ497">
        <v>1389</v>
      </c>
      <c r="HA497">
        <v>0</v>
      </c>
      <c r="HB497">
        <v>0</v>
      </c>
      <c r="HC497">
        <v>0</v>
      </c>
      <c r="HD497">
        <v>0</v>
      </c>
      <c r="HE497">
        <v>0</v>
      </c>
      <c r="HF497">
        <v>0</v>
      </c>
      <c r="HG497">
        <v>0</v>
      </c>
      <c r="HH497">
        <v>0</v>
      </c>
      <c r="HI497">
        <v>0</v>
      </c>
      <c r="HJ497">
        <v>0</v>
      </c>
      <c r="HK497">
        <v>0</v>
      </c>
      <c r="HL497">
        <v>4</v>
      </c>
      <c r="HM497">
        <v>3</v>
      </c>
      <c r="HN497">
        <v>0</v>
      </c>
      <c r="HO497">
        <v>0</v>
      </c>
      <c r="HP497">
        <v>0</v>
      </c>
      <c r="HQ497" s="139">
        <v>4</v>
      </c>
      <c r="HR497" s="140">
        <v>1</v>
      </c>
      <c r="HS497" s="140">
        <v>0</v>
      </c>
      <c r="HT497" s="140">
        <v>0</v>
      </c>
      <c r="HU497" s="140">
        <v>0</v>
      </c>
      <c r="HV497" s="139">
        <v>0</v>
      </c>
      <c r="HW497" s="140">
        <v>0</v>
      </c>
      <c r="HX497" s="140">
        <v>0</v>
      </c>
      <c r="HY497" s="140">
        <v>0</v>
      </c>
      <c r="HZ497" s="140">
        <v>0</v>
      </c>
      <c r="IA497" s="139">
        <v>0</v>
      </c>
      <c r="IB497" s="140">
        <v>0</v>
      </c>
      <c r="IC497" s="140">
        <v>0</v>
      </c>
      <c r="ID497" s="140">
        <v>0</v>
      </c>
      <c r="IE497" s="140">
        <v>0</v>
      </c>
      <c r="IF497" s="139">
        <v>8</v>
      </c>
      <c r="IG497" s="140">
        <v>4</v>
      </c>
      <c r="IH497" s="140">
        <v>0</v>
      </c>
      <c r="II497" s="140">
        <v>0</v>
      </c>
      <c r="IJ497" s="140">
        <v>0</v>
      </c>
      <c r="IK497" s="140">
        <v>0</v>
      </c>
      <c r="IL497" s="140">
        <v>0</v>
      </c>
      <c r="IM497" s="140">
        <v>0</v>
      </c>
      <c r="IN497" s="139">
        <v>0</v>
      </c>
      <c r="IO497" s="140">
        <v>2</v>
      </c>
      <c r="IP497" s="140">
        <v>0</v>
      </c>
      <c r="IQ497" s="140">
        <v>0</v>
      </c>
      <c r="IR497" s="141">
        <v>2</v>
      </c>
      <c r="IS497" s="139">
        <v>0</v>
      </c>
      <c r="IT497" s="141">
        <v>2</v>
      </c>
      <c r="IU497" s="141">
        <v>7</v>
      </c>
      <c r="IV497" s="141">
        <v>5</v>
      </c>
      <c r="IW497" s="180">
        <v>12</v>
      </c>
      <c r="IX497" s="182">
        <v>0.16666666666666666</v>
      </c>
      <c r="IY497" s="182">
        <v>0.16666666666666666</v>
      </c>
      <c r="IZ497" s="183">
        <v>0</v>
      </c>
      <c r="JA497" s="140">
        <v>0</v>
      </c>
      <c r="JB497" s="140">
        <v>0</v>
      </c>
      <c r="JC497" s="1" t="s">
        <v>427</v>
      </c>
      <c r="JD497" s="1" t="s">
        <v>427</v>
      </c>
      <c r="JE497" s="1" t="s">
        <v>426</v>
      </c>
      <c r="JF497" s="1" t="s">
        <v>427</v>
      </c>
      <c r="JG497" s="1">
        <v>0</v>
      </c>
      <c r="JH497" s="1">
        <v>0</v>
      </c>
      <c r="JI497" s="284"/>
      <c r="JM497" s="261"/>
      <c r="JN497" s="262"/>
      <c r="JO497" s="284"/>
      <c r="JP497" s="284"/>
    </row>
    <row r="498" spans="1:276" x14ac:dyDescent="0.25">
      <c r="A498" s="2">
        <f>IF(OR('Table 1'!$L$2="All Regions",'Table 1'!$L$2=" "), 1,IF('Table 1'!$L$2='DATA TEMPLATE 1617'!L498,1,0))</f>
        <v>1</v>
      </c>
      <c r="B498" s="2">
        <f>IF(OR('Table 1'!$L$3="All Disciplines",'Table 1'!$L$3=" "), 1,IF('Table 1'!$L$3='DATA TEMPLATE 1617'!M498,1,0))</f>
        <v>1</v>
      </c>
      <c r="C498" s="2">
        <f>IF(OR('Table 1'!$L$4="All Organisations",'Table 1'!$L$4=" "), 1,IF('Table 1'!$L$4='DATA TEMPLATE 1617'!N498,1,0))</f>
        <v>1</v>
      </c>
      <c r="D498" s="2">
        <f t="shared" si="19"/>
        <v>3</v>
      </c>
      <c r="E498" s="236">
        <f>IF('Table 2'!$L$2="All Diverse Led",$IZ498,IF('Table 2'!$L$2='DATA TEMPLATE 1617'!JG498,4,0))</f>
        <v>0</v>
      </c>
      <c r="F498" s="236">
        <f>IF('Table 2'!$L$2="All Diverse Led",$IZ498,IF('Table 2'!$L$2='DATA TEMPLATE 1617'!JH498,4,0))</f>
        <v>0</v>
      </c>
      <c r="G498" s="237">
        <f t="shared" ref="G498:G557" si="20">SUM(E498:F498)</f>
        <v>0</v>
      </c>
      <c r="H498" s="1" t="s">
        <v>471</v>
      </c>
      <c r="I498" s="1">
        <v>0</v>
      </c>
      <c r="J498" s="1" t="b">
        <v>0</v>
      </c>
      <c r="K498" s="284">
        <v>496</v>
      </c>
      <c r="L498" t="s">
        <v>439</v>
      </c>
      <c r="M498" t="s">
        <v>436</v>
      </c>
      <c r="N498" s="323" t="s">
        <v>460</v>
      </c>
      <c r="O498" s="76">
        <v>305462</v>
      </c>
      <c r="P498" s="76">
        <v>60000</v>
      </c>
      <c r="Q498" s="76">
        <v>29650</v>
      </c>
      <c r="R498" s="76">
        <v>527200</v>
      </c>
      <c r="S498" s="76">
        <v>18017</v>
      </c>
      <c r="T498" s="76">
        <v>940329</v>
      </c>
      <c r="U498">
        <v>464889</v>
      </c>
      <c r="V498">
        <v>26317</v>
      </c>
      <c r="W498">
        <v>65339</v>
      </c>
      <c r="X498">
        <v>89210</v>
      </c>
      <c r="Y498">
        <v>0</v>
      </c>
      <c r="AB498">
        <v>236386</v>
      </c>
      <c r="AC498">
        <v>11428</v>
      </c>
      <c r="AD498">
        <v>893569</v>
      </c>
      <c r="AE498" s="1">
        <v>5</v>
      </c>
      <c r="AF498" s="1">
        <v>5</v>
      </c>
      <c r="AG498" s="1">
        <v>398</v>
      </c>
      <c r="AH498" s="1">
        <v>0</v>
      </c>
      <c r="AI498" s="1">
        <v>0</v>
      </c>
      <c r="AJ498" s="1">
        <v>0</v>
      </c>
      <c r="AK498" s="1">
        <v>0</v>
      </c>
      <c r="AL498" s="1">
        <v>0</v>
      </c>
      <c r="AM498" s="1">
        <v>0</v>
      </c>
      <c r="AN498" s="1">
        <v>0</v>
      </c>
      <c r="AO498" s="1">
        <v>0</v>
      </c>
      <c r="AP498" s="1">
        <v>0</v>
      </c>
      <c r="AQ498" s="1">
        <v>1</v>
      </c>
      <c r="AR498" s="1">
        <v>1</v>
      </c>
      <c r="AS498" s="1">
        <v>45</v>
      </c>
      <c r="AT498" s="1">
        <v>0</v>
      </c>
      <c r="AU498" s="1">
        <v>0</v>
      </c>
      <c r="AV498" s="1">
        <v>0</v>
      </c>
      <c r="AW498" s="1">
        <v>0</v>
      </c>
      <c r="AX498" s="1">
        <v>0</v>
      </c>
      <c r="AY498" s="1">
        <v>0</v>
      </c>
      <c r="AZ498" s="1">
        <v>0</v>
      </c>
      <c r="BA498" s="1">
        <v>0</v>
      </c>
      <c r="BB498" s="1">
        <v>0</v>
      </c>
      <c r="BC498" s="3">
        <v>0</v>
      </c>
      <c r="BD498" s="3">
        <v>0</v>
      </c>
      <c r="BE498" s="3">
        <v>0</v>
      </c>
      <c r="BF498" s="3">
        <v>0</v>
      </c>
      <c r="BG498" s="241">
        <v>1</v>
      </c>
      <c r="BH498" s="242">
        <v>1</v>
      </c>
      <c r="BI498" s="242">
        <v>45</v>
      </c>
      <c r="BJ498" s="243">
        <v>0</v>
      </c>
      <c r="BK498">
        <v>4</v>
      </c>
      <c r="BL498">
        <v>180</v>
      </c>
      <c r="BM498">
        <v>105361</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s="244">
        <v>0</v>
      </c>
      <c r="CJ498" s="244">
        <v>0</v>
      </c>
      <c r="CK498" s="244">
        <v>0</v>
      </c>
      <c r="CL498" s="244">
        <v>0</v>
      </c>
      <c r="CM498" s="241">
        <v>0</v>
      </c>
      <c r="CN498" s="242">
        <v>0</v>
      </c>
      <c r="CO498" s="242">
        <v>0</v>
      </c>
      <c r="CP498" s="243">
        <v>0</v>
      </c>
      <c r="CQ498" s="1">
        <v>1</v>
      </c>
      <c r="CR498" s="1">
        <v>1</v>
      </c>
      <c r="CS498" s="1">
        <v>24</v>
      </c>
      <c r="CT498" s="1">
        <v>0</v>
      </c>
      <c r="CU498" s="1">
        <v>0</v>
      </c>
      <c r="CV498" s="1">
        <v>0</v>
      </c>
      <c r="CW498" s="1">
        <v>0</v>
      </c>
      <c r="CX498" s="1">
        <v>0</v>
      </c>
      <c r="CY498" s="1">
        <v>0</v>
      </c>
      <c r="CZ498" s="1">
        <v>0</v>
      </c>
      <c r="DA498" s="1">
        <v>0</v>
      </c>
      <c r="DB498" s="1">
        <v>0</v>
      </c>
      <c r="DC498" s="1">
        <v>0</v>
      </c>
      <c r="DD498" s="1">
        <v>0</v>
      </c>
      <c r="DE498" s="1">
        <v>0</v>
      </c>
      <c r="DF498" s="1">
        <v>0</v>
      </c>
      <c r="DG498" s="1">
        <v>0</v>
      </c>
      <c r="DH498" s="1">
        <v>0</v>
      </c>
      <c r="DI498" s="1">
        <v>0</v>
      </c>
      <c r="DJ498" s="1">
        <v>0</v>
      </c>
      <c r="DK498" s="1">
        <v>0</v>
      </c>
      <c r="DL498" s="1">
        <v>0</v>
      </c>
      <c r="DM498" s="1">
        <v>0</v>
      </c>
      <c r="DN498" s="1">
        <v>0</v>
      </c>
      <c r="DO498" s="244">
        <v>0</v>
      </c>
      <c r="DP498" s="244">
        <v>0</v>
      </c>
      <c r="DQ498" s="244">
        <v>0</v>
      </c>
      <c r="DR498" s="244">
        <v>0</v>
      </c>
      <c r="DS498" s="241">
        <v>0</v>
      </c>
      <c r="DT498" s="242">
        <v>0</v>
      </c>
      <c r="DU498" s="242">
        <v>0</v>
      </c>
      <c r="DV498" s="243">
        <v>0</v>
      </c>
      <c r="DW498">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s="244">
        <v>0</v>
      </c>
      <c r="EV498" s="244">
        <v>0</v>
      </c>
      <c r="EW498" s="244">
        <v>0</v>
      </c>
      <c r="EX498" s="244">
        <v>0</v>
      </c>
      <c r="EY498" s="241">
        <v>0</v>
      </c>
      <c r="EZ498" s="242">
        <v>0</v>
      </c>
      <c r="FA498" s="242">
        <v>0</v>
      </c>
      <c r="FB498" s="243">
        <v>0</v>
      </c>
      <c r="FC498">
        <v>0</v>
      </c>
      <c r="FD498">
        <v>0</v>
      </c>
      <c r="FE498">
        <v>0</v>
      </c>
      <c r="FF498">
        <v>0</v>
      </c>
      <c r="FG498">
        <v>0</v>
      </c>
      <c r="FH498">
        <v>0</v>
      </c>
      <c r="FI498">
        <v>0</v>
      </c>
      <c r="FJ498">
        <v>0</v>
      </c>
      <c r="FK498">
        <v>0</v>
      </c>
      <c r="FL498">
        <v>0</v>
      </c>
      <c r="FM498">
        <v>0</v>
      </c>
      <c r="FN498">
        <v>0</v>
      </c>
      <c r="FO498">
        <v>0</v>
      </c>
      <c r="FP498">
        <v>0</v>
      </c>
      <c r="FQ498">
        <v>0</v>
      </c>
      <c r="FR498">
        <v>0</v>
      </c>
      <c r="FS498">
        <v>0</v>
      </c>
      <c r="FT498">
        <v>0</v>
      </c>
      <c r="FU498">
        <v>0</v>
      </c>
      <c r="FV498">
        <v>0</v>
      </c>
      <c r="FW498">
        <v>0</v>
      </c>
      <c r="FX498">
        <v>0</v>
      </c>
      <c r="FY498">
        <v>0</v>
      </c>
      <c r="FZ498">
        <v>0</v>
      </c>
      <c r="GA498">
        <v>0</v>
      </c>
      <c r="GB498">
        <v>0</v>
      </c>
      <c r="GC498">
        <v>0</v>
      </c>
      <c r="GD498">
        <v>0</v>
      </c>
      <c r="GE498">
        <v>0</v>
      </c>
      <c r="GF498">
        <v>0</v>
      </c>
      <c r="GG498">
        <v>0</v>
      </c>
      <c r="GH498">
        <v>0</v>
      </c>
      <c r="GI498">
        <v>0</v>
      </c>
      <c r="GJ498">
        <v>0</v>
      </c>
      <c r="GK498">
        <v>0</v>
      </c>
      <c r="GL498">
        <v>0</v>
      </c>
      <c r="GM498">
        <v>0</v>
      </c>
      <c r="GN498">
        <v>0</v>
      </c>
      <c r="GO498">
        <v>0</v>
      </c>
      <c r="GP498">
        <v>0</v>
      </c>
      <c r="GQ498">
        <v>0</v>
      </c>
      <c r="GR498">
        <v>0</v>
      </c>
      <c r="GS498">
        <v>0</v>
      </c>
      <c r="GT498">
        <v>0</v>
      </c>
      <c r="GU498">
        <v>0</v>
      </c>
      <c r="GV498">
        <v>0</v>
      </c>
      <c r="GW498">
        <v>0</v>
      </c>
      <c r="GX498">
        <v>0</v>
      </c>
      <c r="GY498">
        <v>0</v>
      </c>
      <c r="GZ498">
        <v>0</v>
      </c>
      <c r="HA498">
        <v>0</v>
      </c>
      <c r="HB498">
        <v>0</v>
      </c>
      <c r="HC498">
        <v>0</v>
      </c>
      <c r="HD498">
        <v>0</v>
      </c>
      <c r="HE498">
        <v>0</v>
      </c>
      <c r="HF498">
        <v>0</v>
      </c>
      <c r="HG498">
        <v>0</v>
      </c>
      <c r="HH498">
        <v>0</v>
      </c>
      <c r="HI498">
        <v>0</v>
      </c>
      <c r="HJ498">
        <v>0</v>
      </c>
      <c r="HK498">
        <v>0</v>
      </c>
      <c r="HL498">
        <v>4</v>
      </c>
      <c r="HM498">
        <v>2</v>
      </c>
      <c r="HN498">
        <v>0</v>
      </c>
      <c r="HO498">
        <v>0</v>
      </c>
      <c r="HP498">
        <v>0</v>
      </c>
      <c r="HQ498" s="139">
        <v>1</v>
      </c>
      <c r="HR498" s="140">
        <v>1</v>
      </c>
      <c r="HS498" s="140">
        <v>0</v>
      </c>
      <c r="HT498" s="140">
        <v>0</v>
      </c>
      <c r="HU498" s="140">
        <v>0</v>
      </c>
      <c r="HV498" s="139">
        <v>0</v>
      </c>
      <c r="HW498" s="140">
        <v>0</v>
      </c>
      <c r="HX498" s="140">
        <v>0</v>
      </c>
      <c r="HY498" s="140">
        <v>0</v>
      </c>
      <c r="HZ498" s="140">
        <v>0</v>
      </c>
      <c r="IA498" s="139">
        <v>0</v>
      </c>
      <c r="IB498" s="140">
        <v>0</v>
      </c>
      <c r="IC498" s="140">
        <v>0</v>
      </c>
      <c r="ID498" s="140">
        <v>0</v>
      </c>
      <c r="IE498" s="140">
        <v>0</v>
      </c>
      <c r="IF498" s="139">
        <v>5</v>
      </c>
      <c r="IG498" s="140">
        <v>3</v>
      </c>
      <c r="IH498" s="140">
        <v>0</v>
      </c>
      <c r="II498" s="140">
        <v>0</v>
      </c>
      <c r="IJ498" s="140">
        <v>0</v>
      </c>
      <c r="IK498" s="140">
        <v>0</v>
      </c>
      <c r="IL498" s="140">
        <v>0</v>
      </c>
      <c r="IM498" s="140">
        <v>0</v>
      </c>
      <c r="IN498" s="139">
        <v>0</v>
      </c>
      <c r="IO498" s="140">
        <v>0</v>
      </c>
      <c r="IP498" s="140">
        <v>0</v>
      </c>
      <c r="IQ498" s="140">
        <v>0</v>
      </c>
      <c r="IR498" s="141">
        <v>0</v>
      </c>
      <c r="IS498" s="139">
        <v>0</v>
      </c>
      <c r="IT498" s="141">
        <v>0</v>
      </c>
      <c r="IU498" s="141">
        <v>6</v>
      </c>
      <c r="IV498" s="141">
        <v>2</v>
      </c>
      <c r="IW498" s="180">
        <v>8</v>
      </c>
      <c r="IX498" s="182">
        <v>0</v>
      </c>
      <c r="IY498" s="182">
        <v>0</v>
      </c>
      <c r="IZ498" s="183">
        <v>0</v>
      </c>
      <c r="JA498" s="140">
        <v>0</v>
      </c>
      <c r="JB498" s="140">
        <v>0</v>
      </c>
      <c r="JC498" s="1" t="s">
        <v>427</v>
      </c>
      <c r="JD498" s="1" t="s">
        <v>427</v>
      </c>
      <c r="JE498" s="1" t="s">
        <v>427</v>
      </c>
      <c r="JF498" s="1" t="s">
        <v>427</v>
      </c>
      <c r="JG498" s="1">
        <v>0</v>
      </c>
      <c r="JH498" s="1">
        <v>0</v>
      </c>
      <c r="JI498" s="284"/>
      <c r="JM498" s="261"/>
      <c r="JN498" s="262"/>
      <c r="JO498" s="284"/>
      <c r="JP498" s="284"/>
    </row>
    <row r="499" spans="1:276" x14ac:dyDescent="0.25">
      <c r="A499" s="2">
        <f>IF(OR('Table 1'!$L$2="All Regions",'Table 1'!$L$2=" "), 1,IF('Table 1'!$L$2='DATA TEMPLATE 1617'!L499,1,0))</f>
        <v>1</v>
      </c>
      <c r="B499" s="2">
        <f>IF(OR('Table 1'!$L$3="All Disciplines",'Table 1'!$L$3=" "), 1,IF('Table 1'!$L$3='DATA TEMPLATE 1617'!M499,1,0))</f>
        <v>1</v>
      </c>
      <c r="C499" s="2">
        <f>IF(OR('Table 1'!$L$4="All Organisations",'Table 1'!$L$4=" "), 1,IF('Table 1'!$L$4='DATA TEMPLATE 1617'!N499,1,0))</f>
        <v>1</v>
      </c>
      <c r="D499" s="2">
        <f t="shared" si="19"/>
        <v>3</v>
      </c>
      <c r="E499" s="236">
        <f>IF('Table 2'!$L$2="All Diverse Led",$IZ499,IF('Table 2'!$L$2='DATA TEMPLATE 1617'!JG499,4,0))</f>
        <v>0</v>
      </c>
      <c r="F499" s="236">
        <f>IF('Table 2'!$L$2="All Diverse Led",$IZ499,IF('Table 2'!$L$2='DATA TEMPLATE 1617'!JH499,4,0))</f>
        <v>0</v>
      </c>
      <c r="G499" s="237">
        <f t="shared" si="20"/>
        <v>0</v>
      </c>
      <c r="H499" s="1" t="s">
        <v>471</v>
      </c>
      <c r="I499" s="1">
        <v>0</v>
      </c>
      <c r="J499" s="1" t="b">
        <v>0</v>
      </c>
      <c r="K499" s="284">
        <v>497</v>
      </c>
      <c r="L499" t="s">
        <v>439</v>
      </c>
      <c r="M499" t="s">
        <v>437</v>
      </c>
      <c r="N499" s="323" t="s">
        <v>460</v>
      </c>
      <c r="O499" s="76">
        <v>296417</v>
      </c>
      <c r="P499" s="76">
        <v>447023</v>
      </c>
      <c r="Q499" s="76">
        <v>93805</v>
      </c>
      <c r="R499" s="76">
        <v>0</v>
      </c>
      <c r="S499" s="76">
        <v>0</v>
      </c>
      <c r="T499" s="76">
        <v>837245</v>
      </c>
      <c r="U499">
        <v>736422</v>
      </c>
      <c r="V499">
        <v>32057</v>
      </c>
      <c r="W499">
        <v>3942</v>
      </c>
      <c r="X499">
        <v>673</v>
      </c>
      <c r="Y499">
        <v>5444</v>
      </c>
      <c r="AB499">
        <v>49548</v>
      </c>
      <c r="AC499">
        <v>9160</v>
      </c>
      <c r="AD499">
        <v>837246</v>
      </c>
      <c r="AE499" s="1">
        <v>793</v>
      </c>
      <c r="AF499" s="1">
        <v>172</v>
      </c>
      <c r="AG499" s="1">
        <v>8759</v>
      </c>
      <c r="AH499" s="1">
        <v>3180</v>
      </c>
      <c r="AI499" s="1">
        <v>18</v>
      </c>
      <c r="AJ499" s="1">
        <v>15</v>
      </c>
      <c r="AK499" s="1">
        <v>1531</v>
      </c>
      <c r="AL499" s="1">
        <v>0</v>
      </c>
      <c r="AM499" s="1">
        <v>2</v>
      </c>
      <c r="AN499" s="1">
        <v>2</v>
      </c>
      <c r="AO499" s="1">
        <v>908</v>
      </c>
      <c r="AP499" s="1">
        <v>0</v>
      </c>
      <c r="AQ499" s="1">
        <v>28</v>
      </c>
      <c r="AR499" s="1">
        <v>24</v>
      </c>
      <c r="AS499" s="1">
        <v>2706</v>
      </c>
      <c r="AT499" s="1">
        <v>0</v>
      </c>
      <c r="AU499" s="1">
        <v>0</v>
      </c>
      <c r="AV499" s="1">
        <v>0</v>
      </c>
      <c r="AW499" s="1">
        <v>0</v>
      </c>
      <c r="AX499" s="1">
        <v>0</v>
      </c>
      <c r="AY499" s="1">
        <v>0</v>
      </c>
      <c r="AZ499" s="1">
        <v>0</v>
      </c>
      <c r="BA499" s="1">
        <v>0</v>
      </c>
      <c r="BB499" s="1">
        <v>0</v>
      </c>
      <c r="BC499" s="3">
        <v>20</v>
      </c>
      <c r="BD499" s="3">
        <v>17</v>
      </c>
      <c r="BE499" s="3">
        <v>2439</v>
      </c>
      <c r="BF499" s="3">
        <v>0</v>
      </c>
      <c r="BG499" s="241">
        <v>28</v>
      </c>
      <c r="BH499" s="242">
        <v>24</v>
      </c>
      <c r="BI499" s="242">
        <v>2706</v>
      </c>
      <c r="BJ499" s="243">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s="244">
        <v>0</v>
      </c>
      <c r="CJ499" s="244">
        <v>0</v>
      </c>
      <c r="CK499" s="244">
        <v>0</v>
      </c>
      <c r="CL499" s="244">
        <v>0</v>
      </c>
      <c r="CM499" s="241">
        <v>0</v>
      </c>
      <c r="CN499" s="242">
        <v>0</v>
      </c>
      <c r="CO499" s="242">
        <v>0</v>
      </c>
      <c r="CP499" s="243">
        <v>0</v>
      </c>
      <c r="CQ499" s="1">
        <v>0</v>
      </c>
      <c r="CR499" s="1">
        <v>0</v>
      </c>
      <c r="CS499" s="1">
        <v>0</v>
      </c>
      <c r="CT499" s="1">
        <v>0</v>
      </c>
      <c r="CU499" s="1">
        <v>0</v>
      </c>
      <c r="CV499" s="1">
        <v>0</v>
      </c>
      <c r="CW499" s="1">
        <v>0</v>
      </c>
      <c r="CX499" s="1">
        <v>0</v>
      </c>
      <c r="CY499" s="1">
        <v>0</v>
      </c>
      <c r="CZ499" s="1">
        <v>0</v>
      </c>
      <c r="DA499" s="1">
        <v>0</v>
      </c>
      <c r="DB499" s="1">
        <v>0</v>
      </c>
      <c r="DC499" s="1">
        <v>0</v>
      </c>
      <c r="DD499" s="1">
        <v>0</v>
      </c>
      <c r="DE499" s="1">
        <v>0</v>
      </c>
      <c r="DF499" s="1">
        <v>0</v>
      </c>
      <c r="DG499" s="1">
        <v>0</v>
      </c>
      <c r="DH499" s="1">
        <v>0</v>
      </c>
      <c r="DI499" s="1">
        <v>0</v>
      </c>
      <c r="DJ499" s="1">
        <v>0</v>
      </c>
      <c r="DK499" s="1">
        <v>0</v>
      </c>
      <c r="DL499" s="1">
        <v>0</v>
      </c>
      <c r="DM499" s="1">
        <v>0</v>
      </c>
      <c r="DN499" s="1">
        <v>0</v>
      </c>
      <c r="DO499" s="244">
        <v>0</v>
      </c>
      <c r="DP499" s="244">
        <v>0</v>
      </c>
      <c r="DQ499" s="244">
        <v>0</v>
      </c>
      <c r="DR499" s="244">
        <v>0</v>
      </c>
      <c r="DS499" s="241">
        <v>0</v>
      </c>
      <c r="DT499" s="242">
        <v>0</v>
      </c>
      <c r="DU499" s="242">
        <v>0</v>
      </c>
      <c r="DV499" s="243">
        <v>0</v>
      </c>
      <c r="DW499">
        <v>0</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s="244">
        <v>0</v>
      </c>
      <c r="EV499" s="244">
        <v>0</v>
      </c>
      <c r="EW499" s="244">
        <v>0</v>
      </c>
      <c r="EX499" s="244">
        <v>0</v>
      </c>
      <c r="EY499" s="241">
        <v>0</v>
      </c>
      <c r="EZ499" s="242">
        <v>0</v>
      </c>
      <c r="FA499" s="242">
        <v>0</v>
      </c>
      <c r="FB499" s="243">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0</v>
      </c>
      <c r="GD499">
        <v>0</v>
      </c>
      <c r="GE499">
        <v>0</v>
      </c>
      <c r="GF499">
        <v>0</v>
      </c>
      <c r="GG499">
        <v>0</v>
      </c>
      <c r="GH499">
        <v>0</v>
      </c>
      <c r="GI499">
        <v>0</v>
      </c>
      <c r="GJ499">
        <v>0</v>
      </c>
      <c r="GK499">
        <v>0</v>
      </c>
      <c r="GL499">
        <v>0</v>
      </c>
      <c r="GM499">
        <v>0</v>
      </c>
      <c r="GN499">
        <v>0</v>
      </c>
      <c r="GO499">
        <v>0</v>
      </c>
      <c r="GP499">
        <v>0</v>
      </c>
      <c r="GQ499">
        <v>0</v>
      </c>
      <c r="GR499">
        <v>0</v>
      </c>
      <c r="GS499">
        <v>0</v>
      </c>
      <c r="GT499">
        <v>0</v>
      </c>
      <c r="GU499">
        <v>0</v>
      </c>
      <c r="GV499">
        <v>0</v>
      </c>
      <c r="GW499">
        <v>0</v>
      </c>
      <c r="GX499">
        <v>0</v>
      </c>
      <c r="GY499">
        <v>16</v>
      </c>
      <c r="GZ499">
        <v>5615</v>
      </c>
      <c r="HA499">
        <v>0</v>
      </c>
      <c r="HB499">
        <v>0</v>
      </c>
      <c r="HC499">
        <v>0</v>
      </c>
      <c r="HD499">
        <v>0</v>
      </c>
      <c r="HE499">
        <v>0</v>
      </c>
      <c r="HF499">
        <v>0</v>
      </c>
      <c r="HG499">
        <v>0</v>
      </c>
      <c r="HH499">
        <v>0</v>
      </c>
      <c r="HI499">
        <v>0</v>
      </c>
      <c r="HJ499">
        <v>0</v>
      </c>
      <c r="HK499">
        <v>0</v>
      </c>
      <c r="HL499">
        <v>4</v>
      </c>
      <c r="HM499">
        <v>3</v>
      </c>
      <c r="HN499">
        <v>0</v>
      </c>
      <c r="HO499">
        <v>0</v>
      </c>
      <c r="HP499">
        <v>0</v>
      </c>
      <c r="HQ499" s="139">
        <v>1</v>
      </c>
      <c r="HR499" s="140">
        <v>2</v>
      </c>
      <c r="HS499" s="140">
        <v>0</v>
      </c>
      <c r="HT499" s="140">
        <v>0</v>
      </c>
      <c r="HU499" s="140">
        <v>0</v>
      </c>
      <c r="HV499" s="139">
        <v>0</v>
      </c>
      <c r="HW499" s="140">
        <v>0</v>
      </c>
      <c r="HX499" s="140">
        <v>0</v>
      </c>
      <c r="HY499" s="140">
        <v>0</v>
      </c>
      <c r="HZ499" s="140">
        <v>0</v>
      </c>
      <c r="IA499" s="139">
        <v>0</v>
      </c>
      <c r="IB499" s="140">
        <v>0</v>
      </c>
      <c r="IC499" s="140">
        <v>0</v>
      </c>
      <c r="ID499" s="140">
        <v>0</v>
      </c>
      <c r="IE499" s="140">
        <v>0</v>
      </c>
      <c r="IF499" s="139">
        <v>5</v>
      </c>
      <c r="IG499" s="140">
        <v>5</v>
      </c>
      <c r="IH499" s="140">
        <v>0</v>
      </c>
      <c r="II499" s="140">
        <v>0</v>
      </c>
      <c r="IJ499" s="140">
        <v>0</v>
      </c>
      <c r="IK499" s="140">
        <v>1</v>
      </c>
      <c r="IL499" s="140">
        <v>0</v>
      </c>
      <c r="IM499" s="140">
        <v>0</v>
      </c>
      <c r="IN499" s="139">
        <v>1</v>
      </c>
      <c r="IO499" s="140">
        <v>1</v>
      </c>
      <c r="IP499" s="140">
        <v>0</v>
      </c>
      <c r="IQ499" s="140">
        <v>0</v>
      </c>
      <c r="IR499" s="141">
        <v>1</v>
      </c>
      <c r="IS499" s="139">
        <v>1</v>
      </c>
      <c r="IT499" s="141">
        <v>1</v>
      </c>
      <c r="IU499" s="141">
        <v>7</v>
      </c>
      <c r="IV499" s="141">
        <v>3</v>
      </c>
      <c r="IW499" s="180">
        <v>10</v>
      </c>
      <c r="IX499" s="182">
        <v>0.2</v>
      </c>
      <c r="IY499" s="182">
        <v>0.2</v>
      </c>
      <c r="IZ499" s="183">
        <v>0</v>
      </c>
      <c r="JA499" s="140">
        <v>0</v>
      </c>
      <c r="JB499" s="140">
        <v>0</v>
      </c>
      <c r="JC499" s="1" t="s">
        <v>427</v>
      </c>
      <c r="JD499" s="1" t="s">
        <v>427</v>
      </c>
      <c r="JE499" s="1" t="s">
        <v>427</v>
      </c>
      <c r="JF499" s="1" t="s">
        <v>426</v>
      </c>
      <c r="JG499" s="1">
        <v>0</v>
      </c>
      <c r="JH499" s="1">
        <v>0</v>
      </c>
      <c r="JI499" s="284"/>
      <c r="JM499" s="261"/>
      <c r="JN499" s="262"/>
      <c r="JO499" s="284"/>
      <c r="JP499" s="284"/>
    </row>
    <row r="500" spans="1:276" x14ac:dyDescent="0.25">
      <c r="A500" s="2">
        <f>IF(OR('Table 1'!$L$2="All Regions",'Table 1'!$L$2=" "), 1,IF('Table 1'!$L$2='DATA TEMPLATE 1617'!L500,1,0))</f>
        <v>1</v>
      </c>
      <c r="B500" s="2">
        <f>IF(OR('Table 1'!$L$3="All Disciplines",'Table 1'!$L$3=" "), 1,IF('Table 1'!$L$3='DATA TEMPLATE 1617'!M500,1,0))</f>
        <v>1</v>
      </c>
      <c r="C500" s="2">
        <f>IF(OR('Table 1'!$L$4="All Organisations",'Table 1'!$L$4=" "), 1,IF('Table 1'!$L$4='DATA TEMPLATE 1617'!N500,1,0))</f>
        <v>1</v>
      </c>
      <c r="D500" s="2">
        <f t="shared" si="19"/>
        <v>3</v>
      </c>
      <c r="E500" s="236">
        <f>IF('Table 2'!$L$2="All Diverse Led",$IZ500,IF('Table 2'!$L$2='DATA TEMPLATE 1617'!JG500,4,0))</f>
        <v>0</v>
      </c>
      <c r="F500" s="236">
        <f>IF('Table 2'!$L$2="All Diverse Led",$IZ500,IF('Table 2'!$L$2='DATA TEMPLATE 1617'!JH500,4,0))</f>
        <v>0</v>
      </c>
      <c r="G500" s="237">
        <f t="shared" si="20"/>
        <v>0</v>
      </c>
      <c r="H500" s="1">
        <v>0</v>
      </c>
      <c r="I500" s="1">
        <v>0</v>
      </c>
      <c r="J500" s="1" t="b">
        <v>0</v>
      </c>
      <c r="K500" s="284">
        <v>498</v>
      </c>
      <c r="L500" t="s">
        <v>439</v>
      </c>
      <c r="M500" t="s">
        <v>436</v>
      </c>
      <c r="N500" s="323" t="s">
        <v>458</v>
      </c>
      <c r="O500" s="76">
        <v>20253</v>
      </c>
      <c r="P500" s="76">
        <v>53680</v>
      </c>
      <c r="Q500" s="76">
        <v>158589</v>
      </c>
      <c r="R500" s="76">
        <v>0</v>
      </c>
      <c r="S500" s="76">
        <v>0</v>
      </c>
      <c r="T500" s="76">
        <v>232522</v>
      </c>
      <c r="U500">
        <v>90342</v>
      </c>
      <c r="V500">
        <v>23178</v>
      </c>
      <c r="W500">
        <v>28889</v>
      </c>
      <c r="X500">
        <v>1941</v>
      </c>
      <c r="Y500">
        <v>62</v>
      </c>
      <c r="AB500">
        <v>56503</v>
      </c>
      <c r="AC500">
        <v>0</v>
      </c>
      <c r="AD500">
        <v>200915</v>
      </c>
      <c r="AE500" s="1">
        <v>27</v>
      </c>
      <c r="AF500" s="1">
        <v>34</v>
      </c>
      <c r="AG500" s="1">
        <v>860</v>
      </c>
      <c r="AH500" s="1">
        <v>954</v>
      </c>
      <c r="AI500" s="1">
        <v>0</v>
      </c>
      <c r="AJ500" s="1">
        <v>0</v>
      </c>
      <c r="AK500" s="1">
        <v>0</v>
      </c>
      <c r="AL500" s="1">
        <v>0</v>
      </c>
      <c r="AM500" s="1">
        <v>0</v>
      </c>
      <c r="AN500" s="1">
        <v>0</v>
      </c>
      <c r="AO500" s="1">
        <v>0</v>
      </c>
      <c r="AP500" s="1">
        <v>0</v>
      </c>
      <c r="AQ500" s="1">
        <v>0</v>
      </c>
      <c r="AR500" s="1">
        <v>0</v>
      </c>
      <c r="AS500" s="1">
        <v>0</v>
      </c>
      <c r="AT500" s="1">
        <v>0</v>
      </c>
      <c r="AU500" s="1">
        <v>0</v>
      </c>
      <c r="AV500" s="1">
        <v>0</v>
      </c>
      <c r="AW500" s="1">
        <v>0</v>
      </c>
      <c r="AX500" s="1">
        <v>0</v>
      </c>
      <c r="AY500" s="1">
        <v>0</v>
      </c>
      <c r="AZ500" s="1">
        <v>0</v>
      </c>
      <c r="BA500" s="1">
        <v>0</v>
      </c>
      <c r="BB500" s="1">
        <v>0</v>
      </c>
      <c r="BC500" s="3">
        <v>0</v>
      </c>
      <c r="BD500" s="3">
        <v>0</v>
      </c>
      <c r="BE500" s="3">
        <v>0</v>
      </c>
      <c r="BF500" s="3">
        <v>0</v>
      </c>
      <c r="BG500" s="241">
        <v>0</v>
      </c>
      <c r="BH500" s="242">
        <v>0</v>
      </c>
      <c r="BI500" s="242">
        <v>0</v>
      </c>
      <c r="BJ500" s="243">
        <v>0</v>
      </c>
      <c r="BK500">
        <v>5</v>
      </c>
      <c r="BL500">
        <v>238</v>
      </c>
      <c r="BM500">
        <v>6340</v>
      </c>
      <c r="BN500">
        <v>6586</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s="244">
        <v>0</v>
      </c>
      <c r="CJ500" s="244">
        <v>0</v>
      </c>
      <c r="CK500" s="244">
        <v>0</v>
      </c>
      <c r="CL500" s="244">
        <v>0</v>
      </c>
      <c r="CM500" s="241">
        <v>0</v>
      </c>
      <c r="CN500" s="242">
        <v>0</v>
      </c>
      <c r="CO500" s="242">
        <v>0</v>
      </c>
      <c r="CP500" s="243">
        <v>0</v>
      </c>
      <c r="CQ500" s="1">
        <v>2</v>
      </c>
      <c r="CR500" s="1">
        <v>2</v>
      </c>
      <c r="CS500" s="1">
        <v>50</v>
      </c>
      <c r="CT500" s="1">
        <v>60</v>
      </c>
      <c r="CU500" s="1">
        <v>0</v>
      </c>
      <c r="CV500" s="1">
        <v>0</v>
      </c>
      <c r="CW500" s="1">
        <v>0</v>
      </c>
      <c r="CX500" s="1">
        <v>0</v>
      </c>
      <c r="CY500" s="1">
        <v>0</v>
      </c>
      <c r="CZ500" s="1">
        <v>0</v>
      </c>
      <c r="DA500" s="1">
        <v>0</v>
      </c>
      <c r="DB500" s="1">
        <v>0</v>
      </c>
      <c r="DC500" s="1">
        <v>0</v>
      </c>
      <c r="DD500" s="1">
        <v>0</v>
      </c>
      <c r="DE500" s="1">
        <v>0</v>
      </c>
      <c r="DF500" s="1">
        <v>0</v>
      </c>
      <c r="DG500" s="1">
        <v>0</v>
      </c>
      <c r="DH500" s="1">
        <v>0</v>
      </c>
      <c r="DI500" s="1">
        <v>0</v>
      </c>
      <c r="DJ500" s="1">
        <v>0</v>
      </c>
      <c r="DK500" s="1">
        <v>0</v>
      </c>
      <c r="DL500" s="1">
        <v>0</v>
      </c>
      <c r="DM500" s="1">
        <v>0</v>
      </c>
      <c r="DN500" s="1">
        <v>0</v>
      </c>
      <c r="DO500" s="244">
        <v>0</v>
      </c>
      <c r="DP500" s="244">
        <v>0</v>
      </c>
      <c r="DQ500" s="244">
        <v>0</v>
      </c>
      <c r="DR500" s="244">
        <v>0</v>
      </c>
      <c r="DS500" s="241">
        <v>0</v>
      </c>
      <c r="DT500" s="242">
        <v>0</v>
      </c>
      <c r="DU500" s="242">
        <v>0</v>
      </c>
      <c r="DV500" s="243">
        <v>0</v>
      </c>
      <c r="DW50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v>0</v>
      </c>
      <c r="EU500" s="244">
        <v>0</v>
      </c>
      <c r="EV500" s="244">
        <v>0</v>
      </c>
      <c r="EW500" s="244">
        <v>0</v>
      </c>
      <c r="EX500" s="244">
        <v>0</v>
      </c>
      <c r="EY500" s="241">
        <v>0</v>
      </c>
      <c r="EZ500" s="242">
        <v>0</v>
      </c>
      <c r="FA500" s="242">
        <v>0</v>
      </c>
      <c r="FB500" s="243">
        <v>0</v>
      </c>
      <c r="FC500">
        <v>0</v>
      </c>
      <c r="FD500">
        <v>0</v>
      </c>
      <c r="FE500">
        <v>0</v>
      </c>
      <c r="FF500">
        <v>0</v>
      </c>
      <c r="FG500">
        <v>0</v>
      </c>
      <c r="FH500">
        <v>0</v>
      </c>
      <c r="FI500">
        <v>0</v>
      </c>
      <c r="FJ500">
        <v>0</v>
      </c>
      <c r="FK500">
        <v>0</v>
      </c>
      <c r="FL500">
        <v>0</v>
      </c>
      <c r="FM500">
        <v>0</v>
      </c>
      <c r="FN500">
        <v>0</v>
      </c>
      <c r="FO500">
        <v>0</v>
      </c>
      <c r="FP500">
        <v>0</v>
      </c>
      <c r="FQ500">
        <v>0</v>
      </c>
      <c r="FR500">
        <v>0</v>
      </c>
      <c r="FS500">
        <v>0</v>
      </c>
      <c r="FT500">
        <v>0</v>
      </c>
      <c r="FU500">
        <v>0</v>
      </c>
      <c r="FV500">
        <v>0</v>
      </c>
      <c r="FW500">
        <v>4</v>
      </c>
      <c r="FX500">
        <v>3900</v>
      </c>
      <c r="FY500">
        <v>1250</v>
      </c>
      <c r="FZ500">
        <v>3900</v>
      </c>
      <c r="GA500">
        <v>500</v>
      </c>
      <c r="GB500">
        <v>3900</v>
      </c>
      <c r="GC500">
        <v>31</v>
      </c>
      <c r="GD500">
        <v>34600</v>
      </c>
      <c r="GE500">
        <v>1821</v>
      </c>
      <c r="GF500">
        <v>34600</v>
      </c>
      <c r="GG500">
        <v>150</v>
      </c>
      <c r="GH500">
        <v>34600</v>
      </c>
      <c r="GI500">
        <v>2</v>
      </c>
      <c r="GJ500">
        <v>75</v>
      </c>
      <c r="GK500">
        <v>0</v>
      </c>
      <c r="GL500">
        <v>0</v>
      </c>
      <c r="GM500">
        <v>0</v>
      </c>
      <c r="GN500">
        <v>0</v>
      </c>
      <c r="GO500">
        <v>0</v>
      </c>
      <c r="GP500">
        <v>0</v>
      </c>
      <c r="GQ500">
        <v>0</v>
      </c>
      <c r="GR500">
        <v>0</v>
      </c>
      <c r="GS500">
        <v>0</v>
      </c>
      <c r="GT500">
        <v>0</v>
      </c>
      <c r="GU500">
        <v>0</v>
      </c>
      <c r="GV500">
        <v>0</v>
      </c>
      <c r="GW500">
        <v>3</v>
      </c>
      <c r="GX500">
        <v>200</v>
      </c>
      <c r="GY500">
        <v>12</v>
      </c>
      <c r="GZ500">
        <v>112</v>
      </c>
      <c r="HA500">
        <v>0</v>
      </c>
      <c r="HB500">
        <v>0</v>
      </c>
      <c r="HC500">
        <v>0</v>
      </c>
      <c r="HD500">
        <v>0</v>
      </c>
      <c r="HE500">
        <v>0</v>
      </c>
      <c r="HF500">
        <v>0</v>
      </c>
      <c r="HG500">
        <v>0</v>
      </c>
      <c r="HH500">
        <v>0</v>
      </c>
      <c r="HI500">
        <v>0</v>
      </c>
      <c r="HJ500">
        <v>0</v>
      </c>
      <c r="HK500">
        <v>0</v>
      </c>
      <c r="HL500">
        <v>6</v>
      </c>
      <c r="HM500">
        <v>10</v>
      </c>
      <c r="HN500">
        <v>0</v>
      </c>
      <c r="HO500">
        <v>0</v>
      </c>
      <c r="HP500">
        <v>0</v>
      </c>
      <c r="HQ500" s="139">
        <v>1</v>
      </c>
      <c r="HR500" s="140">
        <v>0</v>
      </c>
      <c r="HS500" s="140">
        <v>0</v>
      </c>
      <c r="HT500" s="140">
        <v>0</v>
      </c>
      <c r="HU500" s="140">
        <v>0</v>
      </c>
      <c r="HV500" s="139">
        <v>1</v>
      </c>
      <c r="HW500" s="140">
        <v>0</v>
      </c>
      <c r="HX500" s="140">
        <v>0</v>
      </c>
      <c r="HY500" s="140">
        <v>0</v>
      </c>
      <c r="HZ500" s="140">
        <v>0</v>
      </c>
      <c r="IA500" s="139">
        <v>0</v>
      </c>
      <c r="IB500" s="140">
        <v>0</v>
      </c>
      <c r="IC500" s="140">
        <v>0</v>
      </c>
      <c r="ID500" s="140">
        <v>0</v>
      </c>
      <c r="IE500" s="140">
        <v>0</v>
      </c>
      <c r="IF500" s="139">
        <v>8</v>
      </c>
      <c r="IG500" s="140">
        <v>10</v>
      </c>
      <c r="IH500" s="140">
        <v>0</v>
      </c>
      <c r="II500" s="140">
        <v>0</v>
      </c>
      <c r="IJ500" s="140">
        <v>0</v>
      </c>
      <c r="IK500" s="140">
        <v>0</v>
      </c>
      <c r="IL500" s="140">
        <v>0</v>
      </c>
      <c r="IM500" s="140">
        <v>0</v>
      </c>
      <c r="IN500" s="139">
        <v>0</v>
      </c>
      <c r="IO500" s="140">
        <v>0</v>
      </c>
      <c r="IP500" s="140">
        <v>0</v>
      </c>
      <c r="IQ500" s="140">
        <v>0</v>
      </c>
      <c r="IR500" s="141">
        <v>0</v>
      </c>
      <c r="IS500" s="139">
        <v>0</v>
      </c>
      <c r="IT500" s="141">
        <v>7</v>
      </c>
      <c r="IU500" s="141">
        <v>16</v>
      </c>
      <c r="IV500" s="141">
        <v>2</v>
      </c>
      <c r="IW500" s="180">
        <v>18</v>
      </c>
      <c r="IX500" s="182">
        <v>0.3888888888888889</v>
      </c>
      <c r="IY500" s="182">
        <v>0</v>
      </c>
      <c r="IZ500" s="183">
        <v>0</v>
      </c>
      <c r="JA500" s="140">
        <v>0</v>
      </c>
      <c r="JB500" s="140">
        <v>0</v>
      </c>
      <c r="JC500" s="1" t="s">
        <v>427</v>
      </c>
      <c r="JD500" s="1" t="s">
        <v>427</v>
      </c>
      <c r="JE500" s="1" t="s">
        <v>427</v>
      </c>
      <c r="JF500" s="1" t="s">
        <v>426</v>
      </c>
      <c r="JG500" s="1">
        <v>0</v>
      </c>
      <c r="JH500" s="1">
        <v>0</v>
      </c>
      <c r="JI500" s="284"/>
      <c r="JM500" s="261"/>
      <c r="JN500" s="262"/>
      <c r="JO500" s="284"/>
      <c r="JP500" s="284"/>
    </row>
    <row r="501" spans="1:276" x14ac:dyDescent="0.25">
      <c r="A501" s="2">
        <f>IF(OR('Table 1'!$L$2="All Regions",'Table 1'!$L$2=" "), 1,IF('Table 1'!$L$2='DATA TEMPLATE 1617'!L501,1,0))</f>
        <v>1</v>
      </c>
      <c r="B501" s="2">
        <f>IF(OR('Table 1'!$L$3="All Disciplines",'Table 1'!$L$3=" "), 1,IF('Table 1'!$L$3='DATA TEMPLATE 1617'!M501,1,0))</f>
        <v>1</v>
      </c>
      <c r="C501" s="2">
        <f>IF(OR('Table 1'!$L$4="All Organisations",'Table 1'!$L$4=" "), 1,IF('Table 1'!$L$4='DATA TEMPLATE 1617'!N501,1,0))</f>
        <v>1</v>
      </c>
      <c r="D501" s="2">
        <f t="shared" si="19"/>
        <v>3</v>
      </c>
      <c r="E501" s="236">
        <f>IF('Table 2'!$L$2="All Diverse Led",$IZ501,IF('Table 2'!$L$2='DATA TEMPLATE 1617'!JG501,4,0))</f>
        <v>0</v>
      </c>
      <c r="F501" s="236">
        <f>IF('Table 2'!$L$2="All Diverse Led",$IZ501,IF('Table 2'!$L$2='DATA TEMPLATE 1617'!JH501,4,0))</f>
        <v>0</v>
      </c>
      <c r="G501" s="237">
        <f t="shared" si="20"/>
        <v>0</v>
      </c>
      <c r="H501" s="1" t="s">
        <v>471</v>
      </c>
      <c r="I501" s="1">
        <v>0</v>
      </c>
      <c r="J501" s="1" t="b">
        <v>0</v>
      </c>
      <c r="K501" s="284">
        <v>499</v>
      </c>
      <c r="L501" t="s">
        <v>439</v>
      </c>
      <c r="M501" t="s">
        <v>437</v>
      </c>
      <c r="N501" s="323" t="s">
        <v>460</v>
      </c>
      <c r="O501" s="76">
        <v>727148</v>
      </c>
      <c r="P501" s="76">
        <v>150000</v>
      </c>
      <c r="Q501" s="76">
        <v>201857</v>
      </c>
      <c r="R501" s="76">
        <v>0</v>
      </c>
      <c r="S501" s="76">
        <v>0</v>
      </c>
      <c r="T501" s="76">
        <v>1079005</v>
      </c>
      <c r="U501">
        <v>610286</v>
      </c>
      <c r="V501">
        <v>36986</v>
      </c>
      <c r="W501">
        <v>0</v>
      </c>
      <c r="X501">
        <v>28267</v>
      </c>
      <c r="Y501">
        <v>0</v>
      </c>
      <c r="AB501">
        <v>374287</v>
      </c>
      <c r="AC501">
        <v>0</v>
      </c>
      <c r="AD501">
        <v>1049826</v>
      </c>
      <c r="AE501" s="1">
        <v>34</v>
      </c>
      <c r="AF501" s="1">
        <v>21</v>
      </c>
      <c r="AG501" s="1">
        <v>2755</v>
      </c>
      <c r="AH501" s="1">
        <v>360</v>
      </c>
      <c r="AI501" s="1">
        <v>8</v>
      </c>
      <c r="AJ501" s="1">
        <v>6</v>
      </c>
      <c r="AK501" s="1">
        <v>804</v>
      </c>
      <c r="AL501" s="1">
        <v>60</v>
      </c>
      <c r="AM501" s="1">
        <v>0</v>
      </c>
      <c r="AN501" s="1">
        <v>0</v>
      </c>
      <c r="AO501" s="1">
        <v>0</v>
      </c>
      <c r="AP501" s="1">
        <v>0</v>
      </c>
      <c r="AQ501" s="1">
        <v>34</v>
      </c>
      <c r="AR501" s="1">
        <v>21</v>
      </c>
      <c r="AS501" s="1">
        <v>2755</v>
      </c>
      <c r="AT501" s="1">
        <v>360</v>
      </c>
      <c r="AU501" s="1">
        <v>8</v>
      </c>
      <c r="AV501" s="1">
        <v>6</v>
      </c>
      <c r="AW501" s="1">
        <v>804</v>
      </c>
      <c r="AX501" s="1">
        <v>60</v>
      </c>
      <c r="AY501" s="1">
        <v>0</v>
      </c>
      <c r="AZ501" s="1">
        <v>0</v>
      </c>
      <c r="BA501" s="1">
        <v>0</v>
      </c>
      <c r="BB501" s="1">
        <v>0</v>
      </c>
      <c r="BC501" s="3">
        <v>8</v>
      </c>
      <c r="BD501" s="3">
        <v>6</v>
      </c>
      <c r="BE501" s="3">
        <v>804</v>
      </c>
      <c r="BF501" s="3">
        <v>60</v>
      </c>
      <c r="BG501" s="241">
        <v>42</v>
      </c>
      <c r="BH501" s="242">
        <v>27</v>
      </c>
      <c r="BI501" s="242">
        <v>3559</v>
      </c>
      <c r="BJ501" s="243">
        <v>420</v>
      </c>
      <c r="BK501">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s="244">
        <v>0</v>
      </c>
      <c r="CJ501" s="244">
        <v>0</v>
      </c>
      <c r="CK501" s="244">
        <v>0</v>
      </c>
      <c r="CL501" s="244">
        <v>0</v>
      </c>
      <c r="CM501" s="241">
        <v>0</v>
      </c>
      <c r="CN501" s="242">
        <v>0</v>
      </c>
      <c r="CO501" s="242">
        <v>0</v>
      </c>
      <c r="CP501" s="243">
        <v>0</v>
      </c>
      <c r="CQ501" s="1">
        <v>0</v>
      </c>
      <c r="CR501" s="1">
        <v>0</v>
      </c>
      <c r="CS501" s="1">
        <v>0</v>
      </c>
      <c r="CT501" s="1">
        <v>0</v>
      </c>
      <c r="CU501" s="1">
        <v>0</v>
      </c>
      <c r="CV501" s="1">
        <v>0</v>
      </c>
      <c r="CW501" s="1">
        <v>0</v>
      </c>
      <c r="CX501" s="1">
        <v>0</v>
      </c>
      <c r="CY501" s="1">
        <v>0</v>
      </c>
      <c r="CZ501" s="1">
        <v>0</v>
      </c>
      <c r="DA501" s="1">
        <v>0</v>
      </c>
      <c r="DB501" s="1">
        <v>0</v>
      </c>
      <c r="DC501" s="1">
        <v>0</v>
      </c>
      <c r="DD501" s="1">
        <v>0</v>
      </c>
      <c r="DE501" s="1">
        <v>0</v>
      </c>
      <c r="DF501" s="1">
        <v>0</v>
      </c>
      <c r="DG501" s="1">
        <v>0</v>
      </c>
      <c r="DH501" s="1">
        <v>0</v>
      </c>
      <c r="DI501" s="1">
        <v>0</v>
      </c>
      <c r="DJ501" s="1">
        <v>0</v>
      </c>
      <c r="DK501" s="1">
        <v>0</v>
      </c>
      <c r="DL501" s="1">
        <v>0</v>
      </c>
      <c r="DM501" s="1">
        <v>0</v>
      </c>
      <c r="DN501" s="1">
        <v>0</v>
      </c>
      <c r="DO501" s="244">
        <v>0</v>
      </c>
      <c r="DP501" s="244">
        <v>0</v>
      </c>
      <c r="DQ501" s="244">
        <v>0</v>
      </c>
      <c r="DR501" s="244">
        <v>0</v>
      </c>
      <c r="DS501" s="241">
        <v>0</v>
      </c>
      <c r="DT501" s="242">
        <v>0</v>
      </c>
      <c r="DU501" s="242">
        <v>0</v>
      </c>
      <c r="DV501" s="243">
        <v>0</v>
      </c>
      <c r="DW501">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v>0</v>
      </c>
      <c r="EU501" s="244">
        <v>0</v>
      </c>
      <c r="EV501" s="244">
        <v>0</v>
      </c>
      <c r="EW501" s="244">
        <v>0</v>
      </c>
      <c r="EX501" s="244">
        <v>0</v>
      </c>
      <c r="EY501" s="241">
        <v>0</v>
      </c>
      <c r="EZ501" s="242">
        <v>0</v>
      </c>
      <c r="FA501" s="242">
        <v>0</v>
      </c>
      <c r="FB501" s="243">
        <v>0</v>
      </c>
      <c r="FC501">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0</v>
      </c>
      <c r="FW501">
        <v>0</v>
      </c>
      <c r="FX501">
        <v>0</v>
      </c>
      <c r="FY501">
        <v>0</v>
      </c>
      <c r="FZ501">
        <v>0</v>
      </c>
      <c r="GA501">
        <v>0</v>
      </c>
      <c r="GB501">
        <v>0</v>
      </c>
      <c r="GC501">
        <v>0</v>
      </c>
      <c r="GD501">
        <v>0</v>
      </c>
      <c r="GE501">
        <v>0</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v>0</v>
      </c>
      <c r="HD501">
        <v>0</v>
      </c>
      <c r="HE501">
        <v>0</v>
      </c>
      <c r="HF501">
        <v>0</v>
      </c>
      <c r="HG501">
        <v>0</v>
      </c>
      <c r="HH501">
        <v>0</v>
      </c>
      <c r="HI501">
        <v>0</v>
      </c>
      <c r="HJ501">
        <v>0</v>
      </c>
      <c r="HK501">
        <v>0</v>
      </c>
      <c r="HL501">
        <v>5</v>
      </c>
      <c r="HM501">
        <v>7</v>
      </c>
      <c r="HN501">
        <v>0</v>
      </c>
      <c r="HO501">
        <v>0</v>
      </c>
      <c r="HP501">
        <v>0</v>
      </c>
      <c r="HQ501" s="139">
        <v>0</v>
      </c>
      <c r="HR501" s="140">
        <v>1</v>
      </c>
      <c r="HS501" s="140">
        <v>0</v>
      </c>
      <c r="HT501" s="140">
        <v>0</v>
      </c>
      <c r="HU501" s="140">
        <v>0</v>
      </c>
      <c r="HV501" s="139">
        <v>0</v>
      </c>
      <c r="HW501" s="140">
        <v>0</v>
      </c>
      <c r="HX501" s="140">
        <v>0</v>
      </c>
      <c r="HY501" s="140">
        <v>0</v>
      </c>
      <c r="HZ501" s="140">
        <v>0</v>
      </c>
      <c r="IA501" s="139">
        <v>0</v>
      </c>
      <c r="IB501" s="140">
        <v>0</v>
      </c>
      <c r="IC501" s="140">
        <v>0</v>
      </c>
      <c r="ID501" s="140">
        <v>0</v>
      </c>
      <c r="IE501" s="140">
        <v>0</v>
      </c>
      <c r="IF501" s="139">
        <v>5</v>
      </c>
      <c r="IG501" s="140">
        <v>8</v>
      </c>
      <c r="IH501" s="140">
        <v>0</v>
      </c>
      <c r="II501" s="140">
        <v>0</v>
      </c>
      <c r="IJ501" s="140">
        <v>0</v>
      </c>
      <c r="IK501" s="140">
        <v>0</v>
      </c>
      <c r="IL501" s="140">
        <v>0</v>
      </c>
      <c r="IM501" s="140">
        <v>0</v>
      </c>
      <c r="IN501" s="139">
        <v>0</v>
      </c>
      <c r="IO501" s="140">
        <v>0</v>
      </c>
      <c r="IP501" s="140">
        <v>0</v>
      </c>
      <c r="IQ501" s="140">
        <v>0</v>
      </c>
      <c r="IR501" s="141">
        <v>0</v>
      </c>
      <c r="IS501" s="139">
        <v>0</v>
      </c>
      <c r="IT501" s="141">
        <v>0</v>
      </c>
      <c r="IU501" s="141">
        <v>12</v>
      </c>
      <c r="IV501" s="141">
        <v>1</v>
      </c>
      <c r="IW501" s="180">
        <v>13</v>
      </c>
      <c r="IX501" s="182">
        <v>0</v>
      </c>
      <c r="IY501" s="182">
        <v>0</v>
      </c>
      <c r="IZ501" s="183">
        <v>0</v>
      </c>
      <c r="JA501" s="140">
        <v>0</v>
      </c>
      <c r="JB501" s="140">
        <v>0</v>
      </c>
      <c r="JC501" s="1" t="s">
        <v>427</v>
      </c>
      <c r="JD501" s="1" t="s">
        <v>427</v>
      </c>
      <c r="JE501" s="1" t="s">
        <v>427</v>
      </c>
      <c r="JF501" s="1" t="s">
        <v>427</v>
      </c>
      <c r="JG501" s="1">
        <v>0</v>
      </c>
      <c r="JH501" s="1">
        <v>0</v>
      </c>
      <c r="JI501" s="284"/>
      <c r="JM501" s="261"/>
      <c r="JN501" s="262"/>
      <c r="JO501" s="284"/>
      <c r="JP501" s="284"/>
    </row>
    <row r="502" spans="1:276" x14ac:dyDescent="0.25">
      <c r="A502" s="2">
        <f>IF(OR('Table 1'!$L$2="All Regions",'Table 1'!$L$2=" "), 1,IF('Table 1'!$L$2='DATA TEMPLATE 1617'!L502,1,0))</f>
        <v>1</v>
      </c>
      <c r="B502" s="2">
        <f>IF(OR('Table 1'!$L$3="All Disciplines",'Table 1'!$L$3=" "), 1,IF('Table 1'!$L$3='DATA TEMPLATE 1617'!M502,1,0))</f>
        <v>1</v>
      </c>
      <c r="C502" s="2">
        <f>IF(OR('Table 1'!$L$4="All Organisations",'Table 1'!$L$4=" "), 1,IF('Table 1'!$L$4='DATA TEMPLATE 1617'!N502,1,0))</f>
        <v>1</v>
      </c>
      <c r="D502" s="2">
        <f t="shared" si="19"/>
        <v>3</v>
      </c>
      <c r="E502" s="236">
        <f>IF('Table 2'!$L$2="All Diverse Led",$IZ502,IF('Table 2'!$L$2='DATA TEMPLATE 1617'!JG502,4,0))</f>
        <v>0</v>
      </c>
      <c r="F502" s="236">
        <f>IF('Table 2'!$L$2="All Diverse Led",$IZ502,IF('Table 2'!$L$2='DATA TEMPLATE 1617'!JH502,4,0))</f>
        <v>0</v>
      </c>
      <c r="G502" s="237">
        <f t="shared" si="20"/>
        <v>0</v>
      </c>
      <c r="H502" s="1" t="s">
        <v>471</v>
      </c>
      <c r="I502" s="1">
        <v>0</v>
      </c>
      <c r="J502" s="1" t="b">
        <v>0</v>
      </c>
      <c r="K502" s="284">
        <v>500</v>
      </c>
      <c r="L502" t="s">
        <v>439</v>
      </c>
      <c r="M502" t="s">
        <v>436</v>
      </c>
      <c r="N502" s="323" t="s">
        <v>460</v>
      </c>
      <c r="O502" s="76">
        <v>1283052</v>
      </c>
      <c r="P502" s="76">
        <v>67240</v>
      </c>
      <c r="Q502" s="76">
        <v>374545</v>
      </c>
      <c r="R502" s="76">
        <v>151274</v>
      </c>
      <c r="S502" s="76">
        <v>8183</v>
      </c>
      <c r="T502" s="76">
        <v>1884294</v>
      </c>
      <c r="U502">
        <v>943711</v>
      </c>
      <c r="V502">
        <v>36532</v>
      </c>
      <c r="W502">
        <v>417792</v>
      </c>
      <c r="X502">
        <v>0</v>
      </c>
      <c r="Y502">
        <v>81306</v>
      </c>
      <c r="AB502">
        <v>214537</v>
      </c>
      <c r="AC502">
        <v>0</v>
      </c>
      <c r="AD502">
        <v>1693878</v>
      </c>
      <c r="AE502" s="1">
        <v>6</v>
      </c>
      <c r="AF502" s="1">
        <v>7</v>
      </c>
      <c r="AG502" s="1">
        <v>302</v>
      </c>
      <c r="AH502" s="1">
        <v>0</v>
      </c>
      <c r="AI502" s="1">
        <v>0</v>
      </c>
      <c r="AJ502" s="1">
        <v>0</v>
      </c>
      <c r="AK502" s="1">
        <v>0</v>
      </c>
      <c r="AL502" s="1">
        <v>0</v>
      </c>
      <c r="AM502" s="1">
        <v>0</v>
      </c>
      <c r="AN502" s="1">
        <v>0</v>
      </c>
      <c r="AO502" s="1">
        <v>0</v>
      </c>
      <c r="AP502" s="1">
        <v>0</v>
      </c>
      <c r="AQ502" s="1">
        <v>0</v>
      </c>
      <c r="AR502" s="1">
        <v>0</v>
      </c>
      <c r="AS502" s="1">
        <v>0</v>
      </c>
      <c r="AT502" s="1">
        <v>0</v>
      </c>
      <c r="AU502" s="1">
        <v>0</v>
      </c>
      <c r="AV502" s="1">
        <v>0</v>
      </c>
      <c r="AW502" s="1">
        <v>0</v>
      </c>
      <c r="AX502" s="1">
        <v>0</v>
      </c>
      <c r="AY502" s="1">
        <v>0</v>
      </c>
      <c r="AZ502" s="1">
        <v>0</v>
      </c>
      <c r="BA502" s="1">
        <v>0</v>
      </c>
      <c r="BB502" s="1">
        <v>0</v>
      </c>
      <c r="BC502" s="3">
        <v>0</v>
      </c>
      <c r="BD502" s="3">
        <v>0</v>
      </c>
      <c r="BE502" s="3">
        <v>0</v>
      </c>
      <c r="BF502" s="3">
        <v>0</v>
      </c>
      <c r="BG502" s="241">
        <v>0</v>
      </c>
      <c r="BH502" s="242">
        <v>0</v>
      </c>
      <c r="BI502" s="242">
        <v>0</v>
      </c>
      <c r="BJ502" s="243">
        <v>0</v>
      </c>
      <c r="BK502">
        <v>5</v>
      </c>
      <c r="BL502">
        <v>246</v>
      </c>
      <c r="BM502">
        <v>5179</v>
      </c>
      <c r="BN502">
        <v>7000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s="244">
        <v>0</v>
      </c>
      <c r="CJ502" s="244">
        <v>0</v>
      </c>
      <c r="CK502" s="244">
        <v>0</v>
      </c>
      <c r="CL502" s="244">
        <v>0</v>
      </c>
      <c r="CM502" s="241">
        <v>0</v>
      </c>
      <c r="CN502" s="242">
        <v>0</v>
      </c>
      <c r="CO502" s="242">
        <v>0</v>
      </c>
      <c r="CP502" s="243">
        <v>0</v>
      </c>
      <c r="CQ502" s="1">
        <v>4</v>
      </c>
      <c r="CR502" s="1">
        <v>4</v>
      </c>
      <c r="CS502" s="1">
        <v>100</v>
      </c>
      <c r="CT502" s="1">
        <v>0</v>
      </c>
      <c r="CU502" s="1">
        <v>0</v>
      </c>
      <c r="CV502" s="1">
        <v>0</v>
      </c>
      <c r="CW502" s="1">
        <v>0</v>
      </c>
      <c r="CX502" s="1">
        <v>0</v>
      </c>
      <c r="CY502" s="1">
        <v>0</v>
      </c>
      <c r="CZ502" s="1">
        <v>0</v>
      </c>
      <c r="DA502" s="1">
        <v>0</v>
      </c>
      <c r="DB502" s="1">
        <v>0</v>
      </c>
      <c r="DC502" s="1">
        <v>0</v>
      </c>
      <c r="DD502" s="1">
        <v>0</v>
      </c>
      <c r="DE502" s="1">
        <v>0</v>
      </c>
      <c r="DF502" s="1">
        <v>0</v>
      </c>
      <c r="DG502" s="1">
        <v>0</v>
      </c>
      <c r="DH502" s="1">
        <v>0</v>
      </c>
      <c r="DI502" s="1">
        <v>0</v>
      </c>
      <c r="DJ502" s="1">
        <v>0</v>
      </c>
      <c r="DK502" s="1">
        <v>0</v>
      </c>
      <c r="DL502" s="1">
        <v>0</v>
      </c>
      <c r="DM502" s="1">
        <v>0</v>
      </c>
      <c r="DN502" s="1">
        <v>0</v>
      </c>
      <c r="DO502" s="244">
        <v>0</v>
      </c>
      <c r="DP502" s="244">
        <v>0</v>
      </c>
      <c r="DQ502" s="244">
        <v>0</v>
      </c>
      <c r="DR502" s="244">
        <v>0</v>
      </c>
      <c r="DS502" s="241">
        <v>0</v>
      </c>
      <c r="DT502" s="242">
        <v>0</v>
      </c>
      <c r="DU502" s="242">
        <v>0</v>
      </c>
      <c r="DV502" s="243">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s="244">
        <v>0</v>
      </c>
      <c r="EV502" s="244">
        <v>0</v>
      </c>
      <c r="EW502" s="244">
        <v>0</v>
      </c>
      <c r="EX502" s="244">
        <v>0</v>
      </c>
      <c r="EY502" s="241">
        <v>0</v>
      </c>
      <c r="EZ502" s="242">
        <v>0</v>
      </c>
      <c r="FA502" s="242">
        <v>0</v>
      </c>
      <c r="FB502" s="243">
        <v>0</v>
      </c>
      <c r="FC502">
        <v>0</v>
      </c>
      <c r="FD502">
        <v>0</v>
      </c>
      <c r="FE502">
        <v>0</v>
      </c>
      <c r="FF502">
        <v>0</v>
      </c>
      <c r="FG502">
        <v>0</v>
      </c>
      <c r="FH502">
        <v>0</v>
      </c>
      <c r="FI502">
        <v>0</v>
      </c>
      <c r="FJ502">
        <v>0</v>
      </c>
      <c r="FK502">
        <v>0</v>
      </c>
      <c r="FL502">
        <v>0</v>
      </c>
      <c r="FM502">
        <v>0</v>
      </c>
      <c r="FN502">
        <v>0</v>
      </c>
      <c r="FO502">
        <v>0</v>
      </c>
      <c r="FP502">
        <v>0</v>
      </c>
      <c r="FQ502">
        <v>0</v>
      </c>
      <c r="FR502">
        <v>0</v>
      </c>
      <c r="FS502">
        <v>0</v>
      </c>
      <c r="FT502">
        <v>0</v>
      </c>
      <c r="FU502">
        <v>0</v>
      </c>
      <c r="FV502">
        <v>0</v>
      </c>
      <c r="FW502">
        <v>0</v>
      </c>
      <c r="FX502">
        <v>0</v>
      </c>
      <c r="FY502">
        <v>0</v>
      </c>
      <c r="FZ502">
        <v>0</v>
      </c>
      <c r="GA502">
        <v>0</v>
      </c>
      <c r="GB502">
        <v>0</v>
      </c>
      <c r="GC502">
        <v>0</v>
      </c>
      <c r="GD502">
        <v>0</v>
      </c>
      <c r="GE502">
        <v>0</v>
      </c>
      <c r="GF502">
        <v>0</v>
      </c>
      <c r="GG502">
        <v>0</v>
      </c>
      <c r="GH502">
        <v>0</v>
      </c>
      <c r="GI502">
        <v>0</v>
      </c>
      <c r="GJ502">
        <v>0</v>
      </c>
      <c r="GK502">
        <v>0</v>
      </c>
      <c r="GL502">
        <v>0</v>
      </c>
      <c r="GM502">
        <v>0</v>
      </c>
      <c r="GN502">
        <v>0</v>
      </c>
      <c r="GO502">
        <v>0</v>
      </c>
      <c r="GP502">
        <v>0</v>
      </c>
      <c r="GQ502">
        <v>0</v>
      </c>
      <c r="GR502">
        <v>0</v>
      </c>
      <c r="GS502">
        <v>0</v>
      </c>
      <c r="GT502">
        <v>0</v>
      </c>
      <c r="GU502">
        <v>0</v>
      </c>
      <c r="GV502">
        <v>0</v>
      </c>
      <c r="GW502">
        <v>0</v>
      </c>
      <c r="GX502">
        <v>0</v>
      </c>
      <c r="GY502">
        <v>0</v>
      </c>
      <c r="GZ502">
        <v>0</v>
      </c>
      <c r="HA502">
        <v>0</v>
      </c>
      <c r="HB502">
        <v>0</v>
      </c>
      <c r="HC502">
        <v>0</v>
      </c>
      <c r="HD502">
        <v>0</v>
      </c>
      <c r="HE502">
        <v>0</v>
      </c>
      <c r="HF502">
        <v>0</v>
      </c>
      <c r="HG502">
        <v>0</v>
      </c>
      <c r="HH502">
        <v>0</v>
      </c>
      <c r="HI502">
        <v>0</v>
      </c>
      <c r="HJ502">
        <v>0</v>
      </c>
      <c r="HK502">
        <v>0</v>
      </c>
      <c r="HL502">
        <v>4</v>
      </c>
      <c r="HM502">
        <v>6</v>
      </c>
      <c r="HN502">
        <v>0</v>
      </c>
      <c r="HO502">
        <v>0</v>
      </c>
      <c r="HP502">
        <v>0</v>
      </c>
      <c r="HQ502" s="139">
        <v>3</v>
      </c>
      <c r="HR502" s="140">
        <v>3</v>
      </c>
      <c r="HS502" s="140">
        <v>0</v>
      </c>
      <c r="HT502" s="140">
        <v>0</v>
      </c>
      <c r="HU502" s="140">
        <v>0</v>
      </c>
      <c r="HV502" s="139">
        <v>0</v>
      </c>
      <c r="HW502" s="140">
        <v>0</v>
      </c>
      <c r="HX502" s="140">
        <v>0</v>
      </c>
      <c r="HY502" s="140">
        <v>0</v>
      </c>
      <c r="HZ502" s="140">
        <v>0</v>
      </c>
      <c r="IA502" s="139">
        <v>0</v>
      </c>
      <c r="IB502" s="140">
        <v>0</v>
      </c>
      <c r="IC502" s="140">
        <v>0</v>
      </c>
      <c r="ID502" s="140">
        <v>0</v>
      </c>
      <c r="IE502" s="140">
        <v>0</v>
      </c>
      <c r="IF502" s="139">
        <v>7</v>
      </c>
      <c r="IG502" s="140">
        <v>9</v>
      </c>
      <c r="IH502" s="140">
        <v>0</v>
      </c>
      <c r="II502" s="140">
        <v>0</v>
      </c>
      <c r="IJ502" s="140">
        <v>0</v>
      </c>
      <c r="IK502" s="140">
        <v>1</v>
      </c>
      <c r="IL502" s="140">
        <v>0</v>
      </c>
      <c r="IM502" s="140">
        <v>0</v>
      </c>
      <c r="IN502" s="139">
        <v>1</v>
      </c>
      <c r="IO502" s="140">
        <v>0</v>
      </c>
      <c r="IP502" s="140">
        <v>0</v>
      </c>
      <c r="IQ502" s="140">
        <v>0</v>
      </c>
      <c r="IR502" s="141">
        <v>0</v>
      </c>
      <c r="IS502" s="139">
        <v>0</v>
      </c>
      <c r="IT502" s="141">
        <v>4</v>
      </c>
      <c r="IU502" s="141">
        <v>10</v>
      </c>
      <c r="IV502" s="141">
        <v>6</v>
      </c>
      <c r="IW502" s="180">
        <v>16</v>
      </c>
      <c r="IX502" s="182">
        <v>0.3125</v>
      </c>
      <c r="IY502" s="182">
        <v>0</v>
      </c>
      <c r="IZ502" s="183">
        <v>0</v>
      </c>
      <c r="JA502" s="140">
        <v>0</v>
      </c>
      <c r="JB502" s="140">
        <v>0</v>
      </c>
      <c r="JC502" s="1" t="s">
        <v>427</v>
      </c>
      <c r="JD502" s="1" t="s">
        <v>427</v>
      </c>
      <c r="JE502" s="1" t="s">
        <v>427</v>
      </c>
      <c r="JF502" s="1" t="s">
        <v>427</v>
      </c>
      <c r="JG502" s="1">
        <v>0</v>
      </c>
      <c r="JH502" s="1">
        <v>0</v>
      </c>
      <c r="JI502" s="284"/>
      <c r="JM502" s="261"/>
      <c r="JN502" s="262"/>
      <c r="JO502" s="284"/>
      <c r="JP502" s="284"/>
    </row>
    <row r="503" spans="1:276" x14ac:dyDescent="0.25">
      <c r="A503" s="2">
        <f>IF(OR('Table 1'!$L$2="All Regions",'Table 1'!$L$2=" "), 1,IF('Table 1'!$L$2='DATA TEMPLATE 1617'!L503,1,0))</f>
        <v>1</v>
      </c>
      <c r="B503" s="2">
        <f>IF(OR('Table 1'!$L$3="All Disciplines",'Table 1'!$L$3=" "), 1,IF('Table 1'!$L$3='DATA TEMPLATE 1617'!M503,1,0))</f>
        <v>1</v>
      </c>
      <c r="C503" s="2">
        <f>IF(OR('Table 1'!$L$4="All Organisations",'Table 1'!$L$4=" "), 1,IF('Table 1'!$L$4='DATA TEMPLATE 1617'!N503,1,0))</f>
        <v>1</v>
      </c>
      <c r="D503" s="2">
        <f t="shared" si="19"/>
        <v>3</v>
      </c>
      <c r="E503" s="236">
        <f>IF('Table 2'!$L$2="All Diverse Led",$IZ503,IF('Table 2'!$L$2='DATA TEMPLATE 1617'!JG503,4,0))</f>
        <v>2</v>
      </c>
      <c r="F503" s="236">
        <f>IF('Table 2'!$L$2="All Diverse Led",$IZ503,IF('Table 2'!$L$2='DATA TEMPLATE 1617'!JH503,4,0))</f>
        <v>2</v>
      </c>
      <c r="G503" s="237">
        <f t="shared" si="20"/>
        <v>4</v>
      </c>
      <c r="H503" s="1" t="s">
        <v>471</v>
      </c>
      <c r="I503" s="1">
        <v>0</v>
      </c>
      <c r="J503" s="1" t="b">
        <v>0</v>
      </c>
      <c r="K503" s="284">
        <v>501</v>
      </c>
      <c r="L503" t="s">
        <v>439</v>
      </c>
      <c r="M503" t="s">
        <v>438</v>
      </c>
      <c r="N503" s="323" t="s">
        <v>458</v>
      </c>
      <c r="O503" s="76">
        <v>64609</v>
      </c>
      <c r="P503" s="76">
        <v>79900</v>
      </c>
      <c r="Q503" s="76">
        <v>11169</v>
      </c>
      <c r="R503" s="76">
        <v>1500</v>
      </c>
      <c r="S503" s="76">
        <v>0</v>
      </c>
      <c r="T503" s="76">
        <v>157178</v>
      </c>
      <c r="U503">
        <v>103861</v>
      </c>
      <c r="V503">
        <v>10560</v>
      </c>
      <c r="W503">
        <v>0</v>
      </c>
      <c r="X503">
        <v>0</v>
      </c>
      <c r="Y503">
        <v>0</v>
      </c>
      <c r="AB503">
        <v>8479</v>
      </c>
      <c r="AC503">
        <v>30000</v>
      </c>
      <c r="AD503">
        <v>152900</v>
      </c>
      <c r="AE503" s="1">
        <v>5</v>
      </c>
      <c r="AF503" s="1">
        <v>5</v>
      </c>
      <c r="AG503" s="1">
        <v>0</v>
      </c>
      <c r="AH503" s="1">
        <v>4883</v>
      </c>
      <c r="AI503" s="1">
        <v>0</v>
      </c>
      <c r="AJ503" s="1">
        <v>0</v>
      </c>
      <c r="AK503" s="1">
        <v>0</v>
      </c>
      <c r="AL503" s="1">
        <v>0</v>
      </c>
      <c r="AM503" s="1">
        <v>1</v>
      </c>
      <c r="AN503" s="1">
        <v>1</v>
      </c>
      <c r="AO503" s="1">
        <v>0</v>
      </c>
      <c r="AP503" s="1">
        <v>500</v>
      </c>
      <c r="AQ503" s="1">
        <v>1</v>
      </c>
      <c r="AR503" s="1">
        <v>1</v>
      </c>
      <c r="AS503" s="1">
        <v>0</v>
      </c>
      <c r="AT503" s="1">
        <v>150</v>
      </c>
      <c r="AU503" s="1">
        <v>0</v>
      </c>
      <c r="AV503" s="1">
        <v>0</v>
      </c>
      <c r="AW503" s="1">
        <v>0</v>
      </c>
      <c r="AX503" s="1">
        <v>0</v>
      </c>
      <c r="AY503" s="1">
        <v>0</v>
      </c>
      <c r="AZ503" s="1">
        <v>0</v>
      </c>
      <c r="BA503" s="1">
        <v>0</v>
      </c>
      <c r="BB503" s="1">
        <v>0</v>
      </c>
      <c r="BC503" s="3">
        <v>1</v>
      </c>
      <c r="BD503" s="3">
        <v>1</v>
      </c>
      <c r="BE503" s="3">
        <v>0</v>
      </c>
      <c r="BF503" s="3">
        <v>500</v>
      </c>
      <c r="BG503" s="241">
        <v>1</v>
      </c>
      <c r="BH503" s="242">
        <v>1</v>
      </c>
      <c r="BI503" s="242">
        <v>0</v>
      </c>
      <c r="BJ503" s="243">
        <v>150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s="244">
        <v>0</v>
      </c>
      <c r="CJ503" s="244">
        <v>0</v>
      </c>
      <c r="CK503" s="244">
        <v>0</v>
      </c>
      <c r="CL503" s="244">
        <v>0</v>
      </c>
      <c r="CM503" s="241">
        <v>0</v>
      </c>
      <c r="CN503" s="242">
        <v>0</v>
      </c>
      <c r="CO503" s="242">
        <v>0</v>
      </c>
      <c r="CP503" s="243">
        <v>0</v>
      </c>
      <c r="CQ503" s="1">
        <v>0</v>
      </c>
      <c r="CR503" s="1">
        <v>0</v>
      </c>
      <c r="CS503" s="1">
        <v>0</v>
      </c>
      <c r="CT503" s="1">
        <v>0</v>
      </c>
      <c r="CU503" s="1">
        <v>0</v>
      </c>
      <c r="CV503" s="1">
        <v>0</v>
      </c>
      <c r="CW503" s="1">
        <v>0</v>
      </c>
      <c r="CX503" s="1">
        <v>0</v>
      </c>
      <c r="CY503" s="1">
        <v>0</v>
      </c>
      <c r="CZ503" s="1">
        <v>0</v>
      </c>
      <c r="DA503" s="1">
        <v>0</v>
      </c>
      <c r="DB503" s="1">
        <v>0</v>
      </c>
      <c r="DC503" s="1">
        <v>0</v>
      </c>
      <c r="DD503" s="1">
        <v>0</v>
      </c>
      <c r="DE503" s="1">
        <v>0</v>
      </c>
      <c r="DF503" s="1">
        <v>0</v>
      </c>
      <c r="DG503" s="1">
        <v>0</v>
      </c>
      <c r="DH503" s="1">
        <v>0</v>
      </c>
      <c r="DI503" s="1">
        <v>0</v>
      </c>
      <c r="DJ503" s="1">
        <v>0</v>
      </c>
      <c r="DK503" s="1">
        <v>0</v>
      </c>
      <c r="DL503" s="1">
        <v>0</v>
      </c>
      <c r="DM503" s="1">
        <v>0</v>
      </c>
      <c r="DN503" s="1">
        <v>0</v>
      </c>
      <c r="DO503" s="244">
        <v>0</v>
      </c>
      <c r="DP503" s="244">
        <v>0</v>
      </c>
      <c r="DQ503" s="244">
        <v>0</v>
      </c>
      <c r="DR503" s="244">
        <v>0</v>
      </c>
      <c r="DS503" s="241">
        <v>0</v>
      </c>
      <c r="DT503" s="242">
        <v>0</v>
      </c>
      <c r="DU503" s="242">
        <v>0</v>
      </c>
      <c r="DV503" s="243">
        <v>0</v>
      </c>
      <c r="DW503">
        <v>1</v>
      </c>
      <c r="DX503">
        <v>1</v>
      </c>
      <c r="DY503">
        <v>0</v>
      </c>
      <c r="DZ503">
        <v>4000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s="244">
        <v>0</v>
      </c>
      <c r="EV503" s="244">
        <v>0</v>
      </c>
      <c r="EW503" s="244">
        <v>0</v>
      </c>
      <c r="EX503" s="244">
        <v>0</v>
      </c>
      <c r="EY503" s="241">
        <v>0</v>
      </c>
      <c r="EZ503" s="242">
        <v>0</v>
      </c>
      <c r="FA503" s="242">
        <v>0</v>
      </c>
      <c r="FB503" s="243">
        <v>0</v>
      </c>
      <c r="FC503">
        <v>0</v>
      </c>
      <c r="FD503">
        <v>0</v>
      </c>
      <c r="FE503">
        <v>0</v>
      </c>
      <c r="FF503">
        <v>0</v>
      </c>
      <c r="FG503">
        <v>0</v>
      </c>
      <c r="FH503">
        <v>0</v>
      </c>
      <c r="FI503">
        <v>0</v>
      </c>
      <c r="FJ503">
        <v>0</v>
      </c>
      <c r="FK503">
        <v>0</v>
      </c>
      <c r="FL503">
        <v>0</v>
      </c>
      <c r="FM503">
        <v>0</v>
      </c>
      <c r="FN503">
        <v>0</v>
      </c>
      <c r="FO503">
        <v>0</v>
      </c>
      <c r="FP503">
        <v>0</v>
      </c>
      <c r="FQ503">
        <v>0</v>
      </c>
      <c r="FR503">
        <v>0</v>
      </c>
      <c r="FS503">
        <v>0</v>
      </c>
      <c r="FT503">
        <v>0</v>
      </c>
      <c r="FU503">
        <v>0</v>
      </c>
      <c r="FV503">
        <v>0</v>
      </c>
      <c r="FW503">
        <v>0</v>
      </c>
      <c r="FX503">
        <v>0</v>
      </c>
      <c r="FY503">
        <v>0</v>
      </c>
      <c r="FZ503">
        <v>0</v>
      </c>
      <c r="GA503">
        <v>0</v>
      </c>
      <c r="GB503">
        <v>0</v>
      </c>
      <c r="GC503">
        <v>0</v>
      </c>
      <c r="GD503">
        <v>0</v>
      </c>
      <c r="GE503">
        <v>0</v>
      </c>
      <c r="GF503">
        <v>0</v>
      </c>
      <c r="GG503">
        <v>0</v>
      </c>
      <c r="GH503">
        <v>0</v>
      </c>
      <c r="GI503">
        <v>0</v>
      </c>
      <c r="GJ503">
        <v>0</v>
      </c>
      <c r="GK503">
        <v>0</v>
      </c>
      <c r="GL503">
        <v>0</v>
      </c>
      <c r="GM503">
        <v>0</v>
      </c>
      <c r="GN503">
        <v>0</v>
      </c>
      <c r="GO503">
        <v>0</v>
      </c>
      <c r="GP503">
        <v>0</v>
      </c>
      <c r="GQ503">
        <v>0</v>
      </c>
      <c r="GR503">
        <v>0</v>
      </c>
      <c r="GS503">
        <v>0</v>
      </c>
      <c r="GT503">
        <v>0</v>
      </c>
      <c r="GU503">
        <v>0</v>
      </c>
      <c r="GV503">
        <v>0</v>
      </c>
      <c r="GW503">
        <v>0</v>
      </c>
      <c r="GX503">
        <v>0</v>
      </c>
      <c r="GY503">
        <v>0</v>
      </c>
      <c r="GZ503">
        <v>0</v>
      </c>
      <c r="HA503">
        <v>0</v>
      </c>
      <c r="HB503">
        <v>0</v>
      </c>
      <c r="HC503">
        <v>0</v>
      </c>
      <c r="HD503">
        <v>0</v>
      </c>
      <c r="HE503">
        <v>0</v>
      </c>
      <c r="HF503">
        <v>0</v>
      </c>
      <c r="HG503">
        <v>0</v>
      </c>
      <c r="HH503">
        <v>0</v>
      </c>
      <c r="HI503">
        <v>0</v>
      </c>
      <c r="HJ503">
        <v>0</v>
      </c>
      <c r="HK503">
        <v>0</v>
      </c>
      <c r="HL503">
        <v>1</v>
      </c>
      <c r="HM503">
        <v>4</v>
      </c>
      <c r="HN503">
        <v>0</v>
      </c>
      <c r="HO503">
        <v>1</v>
      </c>
      <c r="HP503">
        <v>0</v>
      </c>
      <c r="HQ503" s="139">
        <v>0</v>
      </c>
      <c r="HR503" s="140">
        <v>0</v>
      </c>
      <c r="HS503" s="140">
        <v>0</v>
      </c>
      <c r="HT503" s="140">
        <v>0</v>
      </c>
      <c r="HU503" s="140">
        <v>0</v>
      </c>
      <c r="HV503" s="139">
        <v>0</v>
      </c>
      <c r="HW503" s="140">
        <v>0</v>
      </c>
      <c r="HX503" s="140">
        <v>0</v>
      </c>
      <c r="HY503" s="140">
        <v>0</v>
      </c>
      <c r="HZ503" s="140">
        <v>0</v>
      </c>
      <c r="IA503" s="139">
        <v>0</v>
      </c>
      <c r="IB503" s="140">
        <v>0</v>
      </c>
      <c r="IC503" s="140">
        <v>0</v>
      </c>
      <c r="ID503" s="140">
        <v>0</v>
      </c>
      <c r="IE503" s="140">
        <v>0</v>
      </c>
      <c r="IF503" s="139">
        <v>1</v>
      </c>
      <c r="IG503" s="140">
        <v>4</v>
      </c>
      <c r="IH503" s="140">
        <v>0</v>
      </c>
      <c r="II503" s="140">
        <v>1</v>
      </c>
      <c r="IJ503" s="140">
        <v>0</v>
      </c>
      <c r="IK503" s="140">
        <v>0</v>
      </c>
      <c r="IL503" s="140">
        <v>0</v>
      </c>
      <c r="IM503" s="140">
        <v>0</v>
      </c>
      <c r="IN503" s="139">
        <v>0</v>
      </c>
      <c r="IO503" s="140">
        <v>0</v>
      </c>
      <c r="IP503" s="140">
        <v>0</v>
      </c>
      <c r="IQ503" s="140">
        <v>0</v>
      </c>
      <c r="IR503" s="141">
        <v>0</v>
      </c>
      <c r="IS503" s="139">
        <v>1</v>
      </c>
      <c r="IT503" s="141">
        <v>4</v>
      </c>
      <c r="IU503" s="141">
        <v>6</v>
      </c>
      <c r="IV503" s="141">
        <v>0</v>
      </c>
      <c r="IW503" s="180">
        <v>6</v>
      </c>
      <c r="IX503" s="182">
        <v>0.66666666666666663</v>
      </c>
      <c r="IY503" s="182">
        <v>0.16666666666666666</v>
      </c>
      <c r="IZ503" s="183">
        <v>2</v>
      </c>
      <c r="JA503" s="140" t="s">
        <v>541</v>
      </c>
      <c r="JB503" s="140">
        <v>0</v>
      </c>
      <c r="JC503" s="1" t="s">
        <v>426</v>
      </c>
      <c r="JD503" s="1" t="s">
        <v>427</v>
      </c>
      <c r="JE503" s="1" t="s">
        <v>427</v>
      </c>
      <c r="JF503" s="1" t="s">
        <v>427</v>
      </c>
      <c r="JG503" s="140" t="s">
        <v>541</v>
      </c>
      <c r="JH503" s="1">
        <v>0</v>
      </c>
      <c r="JI503" s="284"/>
      <c r="JM503" s="261"/>
      <c r="JN503" s="262"/>
      <c r="JO503" s="284"/>
      <c r="JP503" s="284"/>
    </row>
    <row r="504" spans="1:276" x14ac:dyDescent="0.25">
      <c r="A504" s="2">
        <f>IF(OR('Table 1'!$L$2="All Regions",'Table 1'!$L$2=" "), 1,IF('Table 1'!$L$2='DATA TEMPLATE 1617'!L504,1,0))</f>
        <v>1</v>
      </c>
      <c r="B504" s="2">
        <f>IF(OR('Table 1'!$L$3="All Disciplines",'Table 1'!$L$3=" "), 1,IF('Table 1'!$L$3='DATA TEMPLATE 1617'!M504,1,0))</f>
        <v>1</v>
      </c>
      <c r="C504" s="2">
        <f>IF(OR('Table 1'!$L$4="All Organisations",'Table 1'!$L$4=" "), 1,IF('Table 1'!$L$4='DATA TEMPLATE 1617'!N504,1,0))</f>
        <v>1</v>
      </c>
      <c r="D504" s="2">
        <f t="shared" si="19"/>
        <v>3</v>
      </c>
      <c r="E504" s="236">
        <f>IF('Table 2'!$L$2="All Diverse Led",$IZ504,IF('Table 2'!$L$2='DATA TEMPLATE 1617'!JG504,4,0))</f>
        <v>0</v>
      </c>
      <c r="F504" s="236">
        <f>IF('Table 2'!$L$2="All Diverse Led",$IZ504,IF('Table 2'!$L$2='DATA TEMPLATE 1617'!JH504,4,0))</f>
        <v>0</v>
      </c>
      <c r="G504" s="237">
        <f t="shared" si="20"/>
        <v>0</v>
      </c>
      <c r="H504" s="1">
        <v>0</v>
      </c>
      <c r="I504" s="1">
        <v>0</v>
      </c>
      <c r="J504" s="1" t="b">
        <v>0</v>
      </c>
      <c r="K504" s="284">
        <v>502</v>
      </c>
      <c r="L504" t="s">
        <v>439</v>
      </c>
      <c r="M504" t="s">
        <v>440</v>
      </c>
      <c r="N504" s="323" t="s">
        <v>460</v>
      </c>
      <c r="O504" s="76">
        <v>108972</v>
      </c>
      <c r="P504" s="76">
        <v>132145</v>
      </c>
      <c r="Q504" s="76">
        <v>173087</v>
      </c>
      <c r="R504" s="76">
        <v>0</v>
      </c>
      <c r="S504" s="76">
        <v>395670</v>
      </c>
      <c r="T504" s="76">
        <v>809874</v>
      </c>
      <c r="U504">
        <v>736641</v>
      </c>
      <c r="V504">
        <v>15629</v>
      </c>
      <c r="W504">
        <v>18935</v>
      </c>
      <c r="X504">
        <v>8008</v>
      </c>
      <c r="Y504">
        <v>26665</v>
      </c>
      <c r="AB504">
        <v>3238</v>
      </c>
      <c r="AC504">
        <v>0</v>
      </c>
      <c r="AD504">
        <v>809116</v>
      </c>
      <c r="AE504" s="1">
        <v>0</v>
      </c>
      <c r="AF504" s="1">
        <v>0</v>
      </c>
      <c r="AG504" s="1">
        <v>0</v>
      </c>
      <c r="AH504" s="1">
        <v>0</v>
      </c>
      <c r="AI504" s="1">
        <v>0</v>
      </c>
      <c r="AJ504" s="1">
        <v>0</v>
      </c>
      <c r="AK504" s="1">
        <v>0</v>
      </c>
      <c r="AL504" s="1">
        <v>0</v>
      </c>
      <c r="AM504" s="1">
        <v>57</v>
      </c>
      <c r="AN504" s="1">
        <v>49</v>
      </c>
      <c r="AO504" s="1">
        <v>15956</v>
      </c>
      <c r="AP504" s="1">
        <v>150</v>
      </c>
      <c r="AQ504" s="1">
        <v>0</v>
      </c>
      <c r="AR504" s="1">
        <v>0</v>
      </c>
      <c r="AS504" s="1">
        <v>0</v>
      </c>
      <c r="AT504" s="1">
        <v>0</v>
      </c>
      <c r="AU504" s="1">
        <v>0</v>
      </c>
      <c r="AV504" s="1">
        <v>0</v>
      </c>
      <c r="AW504" s="1">
        <v>0</v>
      </c>
      <c r="AX504" s="1">
        <v>0</v>
      </c>
      <c r="AY504" s="1">
        <v>0</v>
      </c>
      <c r="AZ504" s="1">
        <v>0</v>
      </c>
      <c r="BA504" s="1">
        <v>0</v>
      </c>
      <c r="BB504" s="1">
        <v>0</v>
      </c>
      <c r="BC504" s="3">
        <v>57</v>
      </c>
      <c r="BD504" s="3">
        <v>49</v>
      </c>
      <c r="BE504" s="3">
        <v>15956</v>
      </c>
      <c r="BF504" s="3">
        <v>150</v>
      </c>
      <c r="BG504" s="241">
        <v>0</v>
      </c>
      <c r="BH504" s="242">
        <v>0</v>
      </c>
      <c r="BI504" s="242">
        <v>0</v>
      </c>
      <c r="BJ504" s="243">
        <v>0</v>
      </c>
      <c r="BK504">
        <v>0</v>
      </c>
      <c r="BL504">
        <v>0</v>
      </c>
      <c r="BM504">
        <v>0</v>
      </c>
      <c r="BN504">
        <v>0</v>
      </c>
      <c r="BO504">
        <v>0</v>
      </c>
      <c r="BP504">
        <v>0</v>
      </c>
      <c r="BQ504">
        <v>0</v>
      </c>
      <c r="BR504">
        <v>0</v>
      </c>
      <c r="BS504">
        <v>5</v>
      </c>
      <c r="BT504">
        <v>146</v>
      </c>
      <c r="BU504">
        <v>3333</v>
      </c>
      <c r="BV504">
        <v>19700</v>
      </c>
      <c r="BW504">
        <v>0</v>
      </c>
      <c r="BX504">
        <v>0</v>
      </c>
      <c r="BY504">
        <v>0</v>
      </c>
      <c r="BZ504">
        <v>0</v>
      </c>
      <c r="CA504">
        <v>0</v>
      </c>
      <c r="CB504">
        <v>0</v>
      </c>
      <c r="CC504">
        <v>0</v>
      </c>
      <c r="CD504">
        <v>0</v>
      </c>
      <c r="CE504">
        <v>0</v>
      </c>
      <c r="CF504">
        <v>0</v>
      </c>
      <c r="CG504">
        <v>0</v>
      </c>
      <c r="CH504">
        <v>0</v>
      </c>
      <c r="CI504" s="244">
        <v>5</v>
      </c>
      <c r="CJ504" s="244">
        <v>146</v>
      </c>
      <c r="CK504" s="244">
        <v>3333</v>
      </c>
      <c r="CL504" s="244">
        <v>19700</v>
      </c>
      <c r="CM504" s="241">
        <v>0</v>
      </c>
      <c r="CN504" s="242">
        <v>0</v>
      </c>
      <c r="CO504" s="242">
        <v>0</v>
      </c>
      <c r="CP504" s="243">
        <v>0</v>
      </c>
      <c r="CQ504" s="1">
        <v>0</v>
      </c>
      <c r="CR504" s="1">
        <v>0</v>
      </c>
      <c r="CS504" s="1">
        <v>0</v>
      </c>
      <c r="CT504" s="1">
        <v>0</v>
      </c>
      <c r="CU504" s="1">
        <v>0</v>
      </c>
      <c r="CV504" s="1">
        <v>0</v>
      </c>
      <c r="CW504" s="1">
        <v>0</v>
      </c>
      <c r="CX504" s="1">
        <v>0</v>
      </c>
      <c r="CY504" s="1">
        <v>0</v>
      </c>
      <c r="CZ504" s="1">
        <v>0</v>
      </c>
      <c r="DA504" s="1">
        <v>0</v>
      </c>
      <c r="DB504" s="1">
        <v>0</v>
      </c>
      <c r="DC504" s="1">
        <v>0</v>
      </c>
      <c r="DD504" s="1">
        <v>0</v>
      </c>
      <c r="DE504" s="1">
        <v>0</v>
      </c>
      <c r="DF504" s="1">
        <v>0</v>
      </c>
      <c r="DG504" s="1">
        <v>0</v>
      </c>
      <c r="DH504" s="1">
        <v>0</v>
      </c>
      <c r="DI504" s="1">
        <v>0</v>
      </c>
      <c r="DJ504" s="1">
        <v>0</v>
      </c>
      <c r="DK504" s="1">
        <v>0</v>
      </c>
      <c r="DL504" s="1">
        <v>0</v>
      </c>
      <c r="DM504" s="1">
        <v>0</v>
      </c>
      <c r="DN504" s="1">
        <v>0</v>
      </c>
      <c r="DO504" s="244">
        <v>0</v>
      </c>
      <c r="DP504" s="244">
        <v>0</v>
      </c>
      <c r="DQ504" s="244">
        <v>0</v>
      </c>
      <c r="DR504" s="244">
        <v>0</v>
      </c>
      <c r="DS504" s="241">
        <v>0</v>
      </c>
      <c r="DT504" s="242">
        <v>0</v>
      </c>
      <c r="DU504" s="242">
        <v>0</v>
      </c>
      <c r="DV504" s="243">
        <v>0</v>
      </c>
      <c r="DW504">
        <v>0</v>
      </c>
      <c r="DX504">
        <v>0</v>
      </c>
      <c r="DY504">
        <v>0</v>
      </c>
      <c r="DZ504">
        <v>0</v>
      </c>
      <c r="EA504">
        <v>0</v>
      </c>
      <c r="EB504">
        <v>0</v>
      </c>
      <c r="EC504">
        <v>0</v>
      </c>
      <c r="ED504">
        <v>0</v>
      </c>
      <c r="EE504">
        <v>1</v>
      </c>
      <c r="EF504">
        <v>1</v>
      </c>
      <c r="EG504">
        <v>70</v>
      </c>
      <c r="EH504">
        <v>0</v>
      </c>
      <c r="EI504">
        <v>0</v>
      </c>
      <c r="EJ504">
        <v>0</v>
      </c>
      <c r="EK504">
        <v>0</v>
      </c>
      <c r="EL504">
        <v>0</v>
      </c>
      <c r="EM504">
        <v>0</v>
      </c>
      <c r="EN504">
        <v>0</v>
      </c>
      <c r="EO504">
        <v>0</v>
      </c>
      <c r="EP504">
        <v>0</v>
      </c>
      <c r="EQ504">
        <v>0</v>
      </c>
      <c r="ER504">
        <v>0</v>
      </c>
      <c r="ES504">
        <v>0</v>
      </c>
      <c r="ET504">
        <v>0</v>
      </c>
      <c r="EU504" s="244">
        <v>1</v>
      </c>
      <c r="EV504" s="244">
        <v>1</v>
      </c>
      <c r="EW504" s="244">
        <v>70</v>
      </c>
      <c r="EX504" s="244">
        <v>0</v>
      </c>
      <c r="EY504" s="241">
        <v>0</v>
      </c>
      <c r="EZ504" s="242">
        <v>0</v>
      </c>
      <c r="FA504" s="242">
        <v>0</v>
      </c>
      <c r="FB504" s="243">
        <v>0</v>
      </c>
      <c r="FC504">
        <v>0</v>
      </c>
      <c r="FD504">
        <v>0</v>
      </c>
      <c r="FE504">
        <v>0</v>
      </c>
      <c r="FF504">
        <v>0</v>
      </c>
      <c r="FG504">
        <v>0</v>
      </c>
      <c r="FH504">
        <v>0</v>
      </c>
      <c r="FI504">
        <v>0</v>
      </c>
      <c r="FJ504">
        <v>0</v>
      </c>
      <c r="FK504">
        <v>0</v>
      </c>
      <c r="FL504">
        <v>0</v>
      </c>
      <c r="FM504">
        <v>0</v>
      </c>
      <c r="FN504">
        <v>0</v>
      </c>
      <c r="FO504">
        <v>0</v>
      </c>
      <c r="FP504">
        <v>0</v>
      </c>
      <c r="FQ504">
        <v>0</v>
      </c>
      <c r="FR504">
        <v>0</v>
      </c>
      <c r="FS504">
        <v>0</v>
      </c>
      <c r="FT504">
        <v>0</v>
      </c>
      <c r="FU504">
        <v>0</v>
      </c>
      <c r="FV504">
        <v>0</v>
      </c>
      <c r="FW504">
        <v>1</v>
      </c>
      <c r="FX504">
        <v>400</v>
      </c>
      <c r="FY504">
        <v>0</v>
      </c>
      <c r="FZ504">
        <v>0</v>
      </c>
      <c r="GA504">
        <v>400</v>
      </c>
      <c r="GB504">
        <v>400</v>
      </c>
      <c r="GC504">
        <v>0</v>
      </c>
      <c r="GD504">
        <v>0</v>
      </c>
      <c r="GE504">
        <v>0</v>
      </c>
      <c r="GF504">
        <v>0</v>
      </c>
      <c r="GG504">
        <v>0</v>
      </c>
      <c r="GH504">
        <v>0</v>
      </c>
      <c r="GI504">
        <v>1</v>
      </c>
      <c r="GJ504">
        <v>60</v>
      </c>
      <c r="GK504">
        <v>0</v>
      </c>
      <c r="GL504">
        <v>0</v>
      </c>
      <c r="GM504">
        <v>0</v>
      </c>
      <c r="GN504">
        <v>0</v>
      </c>
      <c r="GO504">
        <v>0</v>
      </c>
      <c r="GP504">
        <v>0</v>
      </c>
      <c r="GQ504">
        <v>0</v>
      </c>
      <c r="GR504">
        <v>0</v>
      </c>
      <c r="GS504">
        <v>0</v>
      </c>
      <c r="GT504">
        <v>0</v>
      </c>
      <c r="GU504">
        <v>0</v>
      </c>
      <c r="GV504">
        <v>0</v>
      </c>
      <c r="GW504">
        <v>0</v>
      </c>
      <c r="GX504">
        <v>0</v>
      </c>
      <c r="GY504">
        <v>0</v>
      </c>
      <c r="GZ504">
        <v>0</v>
      </c>
      <c r="HA504">
        <v>0</v>
      </c>
      <c r="HB504">
        <v>0</v>
      </c>
      <c r="HC504">
        <v>0</v>
      </c>
      <c r="HD504">
        <v>0</v>
      </c>
      <c r="HE504">
        <v>0</v>
      </c>
      <c r="HF504">
        <v>0</v>
      </c>
      <c r="HG504">
        <v>0</v>
      </c>
      <c r="HH504">
        <v>0</v>
      </c>
      <c r="HI504">
        <v>0</v>
      </c>
      <c r="HJ504">
        <v>0</v>
      </c>
      <c r="HK504">
        <v>0</v>
      </c>
      <c r="HL504">
        <v>4</v>
      </c>
      <c r="HM504">
        <v>1</v>
      </c>
      <c r="HN504">
        <v>0</v>
      </c>
      <c r="HO504">
        <v>0</v>
      </c>
      <c r="HP504">
        <v>0</v>
      </c>
      <c r="HQ504" s="139">
        <v>2</v>
      </c>
      <c r="HR504" s="140">
        <v>0</v>
      </c>
      <c r="HS504" s="140">
        <v>0</v>
      </c>
      <c r="HT504" s="140">
        <v>0</v>
      </c>
      <c r="HU504" s="140">
        <v>0</v>
      </c>
      <c r="HV504" s="139">
        <v>3</v>
      </c>
      <c r="HW504" s="140">
        <v>3</v>
      </c>
      <c r="HX504" s="140">
        <v>0</v>
      </c>
      <c r="HY504" s="140">
        <v>0</v>
      </c>
      <c r="HZ504" s="140">
        <v>0</v>
      </c>
      <c r="IA504" s="139">
        <v>0</v>
      </c>
      <c r="IB504" s="140">
        <v>0</v>
      </c>
      <c r="IC504" s="140">
        <v>0</v>
      </c>
      <c r="ID504" s="140">
        <v>0</v>
      </c>
      <c r="IE504" s="140">
        <v>0</v>
      </c>
      <c r="IF504" s="139">
        <v>9</v>
      </c>
      <c r="IG504" s="140">
        <v>4</v>
      </c>
      <c r="IH504" s="140">
        <v>0</v>
      </c>
      <c r="II504" s="140">
        <v>0</v>
      </c>
      <c r="IJ504" s="140">
        <v>0</v>
      </c>
      <c r="IK504" s="140">
        <v>0</v>
      </c>
      <c r="IL504" s="140">
        <v>6</v>
      </c>
      <c r="IM504" s="140">
        <v>0</v>
      </c>
      <c r="IN504" s="139">
        <v>6</v>
      </c>
      <c r="IO504" s="140">
        <v>0</v>
      </c>
      <c r="IP504" s="140">
        <v>1</v>
      </c>
      <c r="IQ504" s="140">
        <v>0</v>
      </c>
      <c r="IR504" s="141">
        <v>1</v>
      </c>
      <c r="IS504" s="139">
        <v>0</v>
      </c>
      <c r="IT504" s="141">
        <v>2</v>
      </c>
      <c r="IU504" s="141">
        <v>5</v>
      </c>
      <c r="IV504" s="141">
        <v>8</v>
      </c>
      <c r="IW504" s="180">
        <v>13</v>
      </c>
      <c r="IX504" s="182">
        <v>0.61538461538461542</v>
      </c>
      <c r="IY504" s="182">
        <v>7.6923076923076927E-2</v>
      </c>
      <c r="IZ504" s="183">
        <v>0</v>
      </c>
      <c r="JA504" s="140">
        <v>0</v>
      </c>
      <c r="JB504" s="140">
        <v>0</v>
      </c>
      <c r="JC504" s="1" t="s">
        <v>427</v>
      </c>
      <c r="JD504" s="1" t="s">
        <v>427</v>
      </c>
      <c r="JE504" s="1" t="s">
        <v>426</v>
      </c>
      <c r="JF504" s="1" t="s">
        <v>427</v>
      </c>
      <c r="JG504" s="1">
        <v>0</v>
      </c>
      <c r="JH504" s="1">
        <v>0</v>
      </c>
      <c r="JI504" s="284"/>
      <c r="JM504" s="261"/>
      <c r="JN504" s="262"/>
      <c r="JO504" s="284"/>
      <c r="JP504" s="284"/>
    </row>
    <row r="505" spans="1:276" x14ac:dyDescent="0.25">
      <c r="A505" s="2">
        <f>IF(OR('Table 1'!$L$2="All Regions",'Table 1'!$L$2=" "), 1,IF('Table 1'!$L$2='DATA TEMPLATE 1617'!L505,1,0))</f>
        <v>1</v>
      </c>
      <c r="B505" s="2">
        <f>IF(OR('Table 1'!$L$3="All Disciplines",'Table 1'!$L$3=" "), 1,IF('Table 1'!$L$3='DATA TEMPLATE 1617'!M505,1,0))</f>
        <v>1</v>
      </c>
      <c r="C505" s="2">
        <f>IF(OR('Table 1'!$L$4="All Organisations",'Table 1'!$L$4=" "), 1,IF('Table 1'!$L$4='DATA TEMPLATE 1617'!N505,1,0))</f>
        <v>1</v>
      </c>
      <c r="D505" s="2">
        <f t="shared" si="19"/>
        <v>3</v>
      </c>
      <c r="E505" s="236">
        <f>IF('Table 2'!$L$2="All Diverse Led",$IZ505,IF('Table 2'!$L$2='DATA TEMPLATE 1617'!JG505,4,0))</f>
        <v>0</v>
      </c>
      <c r="F505" s="236">
        <f>IF('Table 2'!$L$2="All Diverse Led",$IZ505,IF('Table 2'!$L$2='DATA TEMPLATE 1617'!JH505,4,0))</f>
        <v>0</v>
      </c>
      <c r="G505" s="237">
        <f t="shared" si="20"/>
        <v>0</v>
      </c>
      <c r="H505" s="1" t="s">
        <v>471</v>
      </c>
      <c r="I505" s="1">
        <v>0</v>
      </c>
      <c r="J505" s="1" t="b">
        <v>0</v>
      </c>
      <c r="K505" s="284">
        <v>503</v>
      </c>
      <c r="L505" t="s">
        <v>439</v>
      </c>
      <c r="M505" t="s">
        <v>436</v>
      </c>
      <c r="N505" s="323" t="s">
        <v>459</v>
      </c>
      <c r="O505" s="76">
        <v>0</v>
      </c>
      <c r="P505" s="76">
        <v>80000</v>
      </c>
      <c r="Q505" s="76">
        <v>57500</v>
      </c>
      <c r="R505" s="76">
        <v>0</v>
      </c>
      <c r="S505" s="76">
        <v>200000</v>
      </c>
      <c r="T505" s="76">
        <v>337500</v>
      </c>
      <c r="U505">
        <v>65000</v>
      </c>
      <c r="V505">
        <v>15000</v>
      </c>
      <c r="W505">
        <v>2500</v>
      </c>
      <c r="X505">
        <v>0</v>
      </c>
      <c r="Y505">
        <v>0</v>
      </c>
      <c r="AB505">
        <v>53000</v>
      </c>
      <c r="AC505">
        <v>192000</v>
      </c>
      <c r="AD505">
        <v>327500</v>
      </c>
      <c r="AE505" s="1">
        <v>2</v>
      </c>
      <c r="AF505" s="1">
        <v>2</v>
      </c>
      <c r="AG505" s="1">
        <v>0</v>
      </c>
      <c r="AH505" s="1">
        <v>200</v>
      </c>
      <c r="AI505" s="1">
        <v>0</v>
      </c>
      <c r="AJ505" s="1">
        <v>0</v>
      </c>
      <c r="AK505" s="1">
        <v>0</v>
      </c>
      <c r="AL505" s="1">
        <v>0</v>
      </c>
      <c r="AM505" s="1">
        <v>0</v>
      </c>
      <c r="AN505" s="1">
        <v>0</v>
      </c>
      <c r="AO505" s="1">
        <v>0</v>
      </c>
      <c r="AP505" s="1">
        <v>0</v>
      </c>
      <c r="AQ505" s="1">
        <v>0</v>
      </c>
      <c r="AR505" s="1">
        <v>0</v>
      </c>
      <c r="AS505" s="1">
        <v>0</v>
      </c>
      <c r="AT505" s="1">
        <v>0</v>
      </c>
      <c r="AU505" s="1">
        <v>0</v>
      </c>
      <c r="AV505" s="1">
        <v>0</v>
      </c>
      <c r="AW505" s="1">
        <v>0</v>
      </c>
      <c r="AX505" s="1">
        <v>0</v>
      </c>
      <c r="AY505" s="1">
        <v>0</v>
      </c>
      <c r="AZ505" s="1">
        <v>0</v>
      </c>
      <c r="BA505" s="1">
        <v>0</v>
      </c>
      <c r="BB505" s="1">
        <v>0</v>
      </c>
      <c r="BC505" s="3">
        <v>0</v>
      </c>
      <c r="BD505" s="3">
        <v>0</v>
      </c>
      <c r="BE505" s="3">
        <v>0</v>
      </c>
      <c r="BF505" s="3">
        <v>0</v>
      </c>
      <c r="BG505" s="241">
        <v>0</v>
      </c>
      <c r="BH505" s="242">
        <v>0</v>
      </c>
      <c r="BI505" s="242">
        <v>0</v>
      </c>
      <c r="BJ505" s="243">
        <v>0</v>
      </c>
      <c r="BK505">
        <v>4</v>
      </c>
      <c r="BL505">
        <v>160</v>
      </c>
      <c r="BM505">
        <v>0</v>
      </c>
      <c r="BN505">
        <v>17500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s="244">
        <v>0</v>
      </c>
      <c r="CJ505" s="244">
        <v>0</v>
      </c>
      <c r="CK505" s="244">
        <v>0</v>
      </c>
      <c r="CL505" s="244">
        <v>0</v>
      </c>
      <c r="CM505" s="241">
        <v>0</v>
      </c>
      <c r="CN505" s="242">
        <v>0</v>
      </c>
      <c r="CO505" s="242">
        <v>0</v>
      </c>
      <c r="CP505" s="243">
        <v>0</v>
      </c>
      <c r="CQ505" s="1">
        <v>0</v>
      </c>
      <c r="CR505" s="1">
        <v>0</v>
      </c>
      <c r="CS505" s="1">
        <v>0</v>
      </c>
      <c r="CT505" s="1">
        <v>0</v>
      </c>
      <c r="CU505" s="1">
        <v>0</v>
      </c>
      <c r="CV505" s="1">
        <v>0</v>
      </c>
      <c r="CW505" s="1">
        <v>0</v>
      </c>
      <c r="CX505" s="1">
        <v>0</v>
      </c>
      <c r="CY505" s="1">
        <v>0</v>
      </c>
      <c r="CZ505" s="1">
        <v>0</v>
      </c>
      <c r="DA505" s="1">
        <v>0</v>
      </c>
      <c r="DB505" s="1">
        <v>0</v>
      </c>
      <c r="DC505" s="1">
        <v>0</v>
      </c>
      <c r="DD505" s="1">
        <v>0</v>
      </c>
      <c r="DE505" s="1">
        <v>0</v>
      </c>
      <c r="DF505" s="1">
        <v>0</v>
      </c>
      <c r="DG505" s="1">
        <v>0</v>
      </c>
      <c r="DH505" s="1">
        <v>0</v>
      </c>
      <c r="DI505" s="1">
        <v>0</v>
      </c>
      <c r="DJ505" s="1">
        <v>0</v>
      </c>
      <c r="DK505" s="1">
        <v>0</v>
      </c>
      <c r="DL505" s="1">
        <v>0</v>
      </c>
      <c r="DM505" s="1">
        <v>0</v>
      </c>
      <c r="DN505" s="1">
        <v>0</v>
      </c>
      <c r="DO505" s="244">
        <v>0</v>
      </c>
      <c r="DP505" s="244">
        <v>0</v>
      </c>
      <c r="DQ505" s="244">
        <v>0</v>
      </c>
      <c r="DR505" s="244">
        <v>0</v>
      </c>
      <c r="DS505" s="241">
        <v>0</v>
      </c>
      <c r="DT505" s="242">
        <v>0</v>
      </c>
      <c r="DU505" s="242">
        <v>0</v>
      </c>
      <c r="DV505" s="243">
        <v>0</v>
      </c>
      <c r="DW505">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v>0</v>
      </c>
      <c r="EU505" s="244">
        <v>0</v>
      </c>
      <c r="EV505" s="244">
        <v>0</v>
      </c>
      <c r="EW505" s="244">
        <v>0</v>
      </c>
      <c r="EX505" s="244">
        <v>0</v>
      </c>
      <c r="EY505" s="241">
        <v>0</v>
      </c>
      <c r="EZ505" s="242">
        <v>0</v>
      </c>
      <c r="FA505" s="242">
        <v>0</v>
      </c>
      <c r="FB505" s="243">
        <v>0</v>
      </c>
      <c r="FC505">
        <v>0</v>
      </c>
      <c r="FD505">
        <v>0</v>
      </c>
      <c r="FE505">
        <v>0</v>
      </c>
      <c r="FF505">
        <v>0</v>
      </c>
      <c r="FG505">
        <v>0</v>
      </c>
      <c r="FH505">
        <v>0</v>
      </c>
      <c r="FI505">
        <v>0</v>
      </c>
      <c r="FJ505">
        <v>0</v>
      </c>
      <c r="FK505">
        <v>0</v>
      </c>
      <c r="FL505">
        <v>0</v>
      </c>
      <c r="FM505">
        <v>0</v>
      </c>
      <c r="FN505">
        <v>0</v>
      </c>
      <c r="FO505">
        <v>0</v>
      </c>
      <c r="FP505">
        <v>0</v>
      </c>
      <c r="FQ505">
        <v>0</v>
      </c>
      <c r="FR505">
        <v>0</v>
      </c>
      <c r="FS505">
        <v>0</v>
      </c>
      <c r="FT505">
        <v>0</v>
      </c>
      <c r="FU505">
        <v>0</v>
      </c>
      <c r="FV505">
        <v>0</v>
      </c>
      <c r="FW505">
        <v>0</v>
      </c>
      <c r="FX505">
        <v>0</v>
      </c>
      <c r="FY505">
        <v>0</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v>0</v>
      </c>
      <c r="HF505">
        <v>0</v>
      </c>
      <c r="HG505">
        <v>0</v>
      </c>
      <c r="HH505">
        <v>0</v>
      </c>
      <c r="HI505">
        <v>0</v>
      </c>
      <c r="HJ505">
        <v>0</v>
      </c>
      <c r="HK505">
        <v>0</v>
      </c>
      <c r="HL505">
        <v>4</v>
      </c>
      <c r="HM505">
        <v>5</v>
      </c>
      <c r="HN505">
        <v>0</v>
      </c>
      <c r="HO505">
        <v>0</v>
      </c>
      <c r="HP505">
        <v>0</v>
      </c>
      <c r="HQ505" s="139">
        <v>0</v>
      </c>
      <c r="HR505" s="140">
        <v>1</v>
      </c>
      <c r="HS505" s="140">
        <v>0</v>
      </c>
      <c r="HT505" s="140">
        <v>0</v>
      </c>
      <c r="HU505" s="140">
        <v>0</v>
      </c>
      <c r="HV505" s="139">
        <v>0</v>
      </c>
      <c r="HW505" s="140">
        <v>0</v>
      </c>
      <c r="HX505" s="140">
        <v>0</v>
      </c>
      <c r="HY505" s="140">
        <v>0</v>
      </c>
      <c r="HZ505" s="140">
        <v>0</v>
      </c>
      <c r="IA505" s="139">
        <v>0</v>
      </c>
      <c r="IB505" s="140">
        <v>0</v>
      </c>
      <c r="IC505" s="140">
        <v>0</v>
      </c>
      <c r="ID505" s="140">
        <v>0</v>
      </c>
      <c r="IE505" s="140">
        <v>0</v>
      </c>
      <c r="IF505" s="139">
        <v>4</v>
      </c>
      <c r="IG505" s="140">
        <v>6</v>
      </c>
      <c r="IH505" s="140">
        <v>0</v>
      </c>
      <c r="II505" s="140">
        <v>0</v>
      </c>
      <c r="IJ505" s="140">
        <v>0</v>
      </c>
      <c r="IK505" s="140">
        <v>0</v>
      </c>
      <c r="IL505" s="140">
        <v>0</v>
      </c>
      <c r="IM505" s="140">
        <v>0</v>
      </c>
      <c r="IN505" s="139">
        <v>0</v>
      </c>
      <c r="IO505" s="140">
        <v>0</v>
      </c>
      <c r="IP505" s="140">
        <v>0</v>
      </c>
      <c r="IQ505" s="140">
        <v>0</v>
      </c>
      <c r="IR505" s="141">
        <v>0</v>
      </c>
      <c r="IS505" s="139">
        <v>0</v>
      </c>
      <c r="IT505" s="141">
        <v>0</v>
      </c>
      <c r="IU505" s="141">
        <v>9</v>
      </c>
      <c r="IV505" s="141">
        <v>1</v>
      </c>
      <c r="IW505" s="180">
        <v>10</v>
      </c>
      <c r="IX505" s="182">
        <v>0</v>
      </c>
      <c r="IY505" s="182">
        <v>0</v>
      </c>
      <c r="IZ505" s="183">
        <v>0</v>
      </c>
      <c r="JA505" s="140">
        <v>0</v>
      </c>
      <c r="JB505" s="140">
        <v>0</v>
      </c>
      <c r="JC505" s="1" t="s">
        <v>427</v>
      </c>
      <c r="JD505" s="1" t="s">
        <v>427</v>
      </c>
      <c r="JE505" s="1" t="s">
        <v>427</v>
      </c>
      <c r="JF505" s="1" t="s">
        <v>427</v>
      </c>
      <c r="JG505" s="1">
        <v>0</v>
      </c>
      <c r="JH505" s="1">
        <v>0</v>
      </c>
      <c r="JI505" s="284"/>
      <c r="JM505" s="261"/>
      <c r="JN505" s="262"/>
      <c r="JO505" s="284"/>
      <c r="JP505" s="284"/>
    </row>
    <row r="506" spans="1:276" x14ac:dyDescent="0.25">
      <c r="A506" s="2">
        <f>IF(OR('Table 1'!$L$2="All Regions",'Table 1'!$L$2=" "), 1,IF('Table 1'!$L$2='DATA TEMPLATE 1617'!L506,1,0))</f>
        <v>1</v>
      </c>
      <c r="B506" s="2">
        <f>IF(OR('Table 1'!$L$3="All Disciplines",'Table 1'!$L$3=" "), 1,IF('Table 1'!$L$3='DATA TEMPLATE 1617'!M506,1,0))</f>
        <v>1</v>
      </c>
      <c r="C506" s="2">
        <f>IF(OR('Table 1'!$L$4="All Organisations",'Table 1'!$L$4=" "), 1,IF('Table 1'!$L$4='DATA TEMPLATE 1617'!N506,1,0))</f>
        <v>1</v>
      </c>
      <c r="D506" s="2">
        <f t="shared" si="19"/>
        <v>3</v>
      </c>
      <c r="E506" s="236">
        <f>IF('Table 2'!$L$2="All Diverse Led",$IZ506,IF('Table 2'!$L$2='DATA TEMPLATE 1617'!JG506,4,0))</f>
        <v>0</v>
      </c>
      <c r="F506" s="236">
        <f>IF('Table 2'!$L$2="All Diverse Led",$IZ506,IF('Table 2'!$L$2='DATA TEMPLATE 1617'!JH506,4,0))</f>
        <v>0</v>
      </c>
      <c r="G506" s="237">
        <f t="shared" si="20"/>
        <v>0</v>
      </c>
      <c r="H506" s="1" t="s">
        <v>471</v>
      </c>
      <c r="I506" s="1">
        <v>0</v>
      </c>
      <c r="J506" s="1" t="b">
        <v>0</v>
      </c>
      <c r="K506" s="284">
        <v>504</v>
      </c>
      <c r="L506" t="s">
        <v>439</v>
      </c>
      <c r="M506" t="s">
        <v>438</v>
      </c>
      <c r="N506" s="323" t="s">
        <v>458</v>
      </c>
      <c r="O506" s="76">
        <v>61915</v>
      </c>
      <c r="P506" s="76">
        <v>140021</v>
      </c>
      <c r="Q506" s="76">
        <v>0</v>
      </c>
      <c r="R506" s="76">
        <v>0</v>
      </c>
      <c r="S506" s="76">
        <v>0</v>
      </c>
      <c r="T506" s="76">
        <v>201936</v>
      </c>
      <c r="U506">
        <v>95084</v>
      </c>
      <c r="V506">
        <v>15225</v>
      </c>
      <c r="W506">
        <v>11062</v>
      </c>
      <c r="X506">
        <v>0</v>
      </c>
      <c r="Y506">
        <v>1100</v>
      </c>
      <c r="AB506">
        <v>66937</v>
      </c>
      <c r="AC506">
        <v>0</v>
      </c>
      <c r="AD506">
        <v>189408</v>
      </c>
      <c r="AE506" s="1">
        <v>10</v>
      </c>
      <c r="AF506" s="1">
        <v>10</v>
      </c>
      <c r="AG506" s="1">
        <v>1579</v>
      </c>
      <c r="AH506" s="1">
        <v>0</v>
      </c>
      <c r="AI506" s="1">
        <v>0</v>
      </c>
      <c r="AJ506" s="1">
        <v>0</v>
      </c>
      <c r="AK506" s="1">
        <v>0</v>
      </c>
      <c r="AL506" s="1">
        <v>0</v>
      </c>
      <c r="AM506" s="1">
        <v>0</v>
      </c>
      <c r="AN506" s="1">
        <v>0</v>
      </c>
      <c r="AO506" s="1">
        <v>0</v>
      </c>
      <c r="AP506" s="1">
        <v>0</v>
      </c>
      <c r="AQ506" s="1">
        <v>0</v>
      </c>
      <c r="AR506" s="1">
        <v>0</v>
      </c>
      <c r="AS506" s="1">
        <v>0</v>
      </c>
      <c r="AT506" s="1">
        <v>0</v>
      </c>
      <c r="AU506" s="1">
        <v>0</v>
      </c>
      <c r="AV506" s="1">
        <v>0</v>
      </c>
      <c r="AW506" s="1">
        <v>0</v>
      </c>
      <c r="AX506" s="1">
        <v>0</v>
      </c>
      <c r="AY506" s="1">
        <v>0</v>
      </c>
      <c r="AZ506" s="1">
        <v>0</v>
      </c>
      <c r="BA506" s="1">
        <v>0</v>
      </c>
      <c r="BB506" s="1">
        <v>0</v>
      </c>
      <c r="BC506" s="3">
        <v>0</v>
      </c>
      <c r="BD506" s="3">
        <v>0</v>
      </c>
      <c r="BE506" s="3">
        <v>0</v>
      </c>
      <c r="BF506" s="3">
        <v>0</v>
      </c>
      <c r="BG506" s="241">
        <v>0</v>
      </c>
      <c r="BH506" s="242">
        <v>0</v>
      </c>
      <c r="BI506" s="242">
        <v>0</v>
      </c>
      <c r="BJ506" s="243">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s="244">
        <v>0</v>
      </c>
      <c r="CJ506" s="244">
        <v>0</v>
      </c>
      <c r="CK506" s="244">
        <v>0</v>
      </c>
      <c r="CL506" s="244">
        <v>0</v>
      </c>
      <c r="CM506" s="241">
        <v>0</v>
      </c>
      <c r="CN506" s="242">
        <v>0</v>
      </c>
      <c r="CO506" s="242">
        <v>0</v>
      </c>
      <c r="CP506" s="243">
        <v>0</v>
      </c>
      <c r="CQ506" s="1">
        <v>0</v>
      </c>
      <c r="CR506" s="1">
        <v>0</v>
      </c>
      <c r="CS506" s="1">
        <v>0</v>
      </c>
      <c r="CT506" s="1">
        <v>0</v>
      </c>
      <c r="CU506" s="1">
        <v>0</v>
      </c>
      <c r="CV506" s="1">
        <v>0</v>
      </c>
      <c r="CW506" s="1">
        <v>0</v>
      </c>
      <c r="CX506" s="1">
        <v>0</v>
      </c>
      <c r="CY506" s="1">
        <v>0</v>
      </c>
      <c r="CZ506" s="1">
        <v>0</v>
      </c>
      <c r="DA506" s="1">
        <v>0</v>
      </c>
      <c r="DB506" s="1">
        <v>0</v>
      </c>
      <c r="DC506" s="1">
        <v>0</v>
      </c>
      <c r="DD506" s="1">
        <v>0</v>
      </c>
      <c r="DE506" s="1">
        <v>0</v>
      </c>
      <c r="DF506" s="1">
        <v>0</v>
      </c>
      <c r="DG506" s="1">
        <v>0</v>
      </c>
      <c r="DH506" s="1">
        <v>0</v>
      </c>
      <c r="DI506" s="1">
        <v>0</v>
      </c>
      <c r="DJ506" s="1">
        <v>0</v>
      </c>
      <c r="DK506" s="1">
        <v>0</v>
      </c>
      <c r="DL506" s="1">
        <v>0</v>
      </c>
      <c r="DM506" s="1">
        <v>0</v>
      </c>
      <c r="DN506" s="1">
        <v>0</v>
      </c>
      <c r="DO506" s="244">
        <v>0</v>
      </c>
      <c r="DP506" s="244">
        <v>0</v>
      </c>
      <c r="DQ506" s="244">
        <v>0</v>
      </c>
      <c r="DR506" s="244">
        <v>0</v>
      </c>
      <c r="DS506" s="241">
        <v>0</v>
      </c>
      <c r="DT506" s="242">
        <v>0</v>
      </c>
      <c r="DU506" s="242">
        <v>0</v>
      </c>
      <c r="DV506" s="243">
        <v>0</v>
      </c>
      <c r="DW506">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s="244">
        <v>0</v>
      </c>
      <c r="EV506" s="244">
        <v>0</v>
      </c>
      <c r="EW506" s="244">
        <v>0</v>
      </c>
      <c r="EX506" s="244">
        <v>0</v>
      </c>
      <c r="EY506" s="241">
        <v>0</v>
      </c>
      <c r="EZ506" s="242">
        <v>0</v>
      </c>
      <c r="FA506" s="242">
        <v>0</v>
      </c>
      <c r="FB506" s="243">
        <v>0</v>
      </c>
      <c r="FC506">
        <v>0</v>
      </c>
      <c r="FD506">
        <v>0</v>
      </c>
      <c r="FE506">
        <v>0</v>
      </c>
      <c r="FF506">
        <v>0</v>
      </c>
      <c r="FG506">
        <v>0</v>
      </c>
      <c r="FH506">
        <v>0</v>
      </c>
      <c r="FI506">
        <v>0</v>
      </c>
      <c r="FJ506">
        <v>0</v>
      </c>
      <c r="FK506">
        <v>0</v>
      </c>
      <c r="FL506">
        <v>0</v>
      </c>
      <c r="FM506">
        <v>0</v>
      </c>
      <c r="FN506">
        <v>0</v>
      </c>
      <c r="FO506">
        <v>0</v>
      </c>
      <c r="FP506">
        <v>0</v>
      </c>
      <c r="FQ506">
        <v>0</v>
      </c>
      <c r="FR506">
        <v>0</v>
      </c>
      <c r="FS506">
        <v>0</v>
      </c>
      <c r="FT506">
        <v>0</v>
      </c>
      <c r="FU506">
        <v>0</v>
      </c>
      <c r="FV506">
        <v>0</v>
      </c>
      <c r="FW506">
        <v>0</v>
      </c>
      <c r="FX506">
        <v>0</v>
      </c>
      <c r="FY506">
        <v>0</v>
      </c>
      <c r="FZ506">
        <v>0</v>
      </c>
      <c r="GA506">
        <v>0</v>
      </c>
      <c r="GB506">
        <v>0</v>
      </c>
      <c r="GC506">
        <v>0</v>
      </c>
      <c r="GD506">
        <v>0</v>
      </c>
      <c r="GE506">
        <v>0</v>
      </c>
      <c r="GF506">
        <v>0</v>
      </c>
      <c r="GG506">
        <v>0</v>
      </c>
      <c r="GH506">
        <v>0</v>
      </c>
      <c r="GI506">
        <v>0</v>
      </c>
      <c r="GJ506">
        <v>0</v>
      </c>
      <c r="GK506">
        <v>0</v>
      </c>
      <c r="GL506">
        <v>0</v>
      </c>
      <c r="GM506">
        <v>0</v>
      </c>
      <c r="GN506">
        <v>0</v>
      </c>
      <c r="GO506">
        <v>0</v>
      </c>
      <c r="GP506">
        <v>0</v>
      </c>
      <c r="GQ506">
        <v>0</v>
      </c>
      <c r="GR506">
        <v>0</v>
      </c>
      <c r="GS506">
        <v>0</v>
      </c>
      <c r="GT506">
        <v>0</v>
      </c>
      <c r="GU506">
        <v>0</v>
      </c>
      <c r="GV506">
        <v>0</v>
      </c>
      <c r="GW506">
        <v>1</v>
      </c>
      <c r="GX506">
        <v>1998</v>
      </c>
      <c r="GY506">
        <v>0</v>
      </c>
      <c r="GZ506">
        <v>0</v>
      </c>
      <c r="HA506">
        <v>0</v>
      </c>
      <c r="HB506">
        <v>0</v>
      </c>
      <c r="HC506">
        <v>0</v>
      </c>
      <c r="HD506">
        <v>0</v>
      </c>
      <c r="HE506">
        <v>0</v>
      </c>
      <c r="HF506">
        <v>0</v>
      </c>
      <c r="HG506">
        <v>0</v>
      </c>
      <c r="HH506">
        <v>0</v>
      </c>
      <c r="HI506">
        <v>0</v>
      </c>
      <c r="HJ506">
        <v>0</v>
      </c>
      <c r="HK506">
        <v>0</v>
      </c>
      <c r="HL506">
        <v>1</v>
      </c>
      <c r="HM506">
        <v>2</v>
      </c>
      <c r="HN506">
        <v>0</v>
      </c>
      <c r="HO506">
        <v>0</v>
      </c>
      <c r="HP506">
        <v>0</v>
      </c>
      <c r="HQ506" s="139">
        <v>2</v>
      </c>
      <c r="HR506" s="140">
        <v>0</v>
      </c>
      <c r="HS506" s="140">
        <v>0</v>
      </c>
      <c r="HT506" s="140">
        <v>0</v>
      </c>
      <c r="HU506" s="140">
        <v>0</v>
      </c>
      <c r="HV506" s="139">
        <v>0</v>
      </c>
      <c r="HW506" s="140">
        <v>0</v>
      </c>
      <c r="HX506" s="140">
        <v>0</v>
      </c>
      <c r="HY506" s="140">
        <v>0</v>
      </c>
      <c r="HZ506" s="140">
        <v>0</v>
      </c>
      <c r="IA506" s="139">
        <v>0</v>
      </c>
      <c r="IB506" s="140">
        <v>0</v>
      </c>
      <c r="IC506" s="140">
        <v>0</v>
      </c>
      <c r="ID506" s="140">
        <v>0</v>
      </c>
      <c r="IE506" s="140">
        <v>0</v>
      </c>
      <c r="IF506" s="139">
        <v>3</v>
      </c>
      <c r="IG506" s="140">
        <v>2</v>
      </c>
      <c r="IH506" s="140">
        <v>0</v>
      </c>
      <c r="II506" s="140">
        <v>0</v>
      </c>
      <c r="IJ506" s="140">
        <v>0</v>
      </c>
      <c r="IK506" s="140">
        <v>0</v>
      </c>
      <c r="IL506" s="140">
        <v>0</v>
      </c>
      <c r="IM506" s="140">
        <v>0</v>
      </c>
      <c r="IN506" s="139">
        <v>0</v>
      </c>
      <c r="IO506" s="140">
        <v>2</v>
      </c>
      <c r="IP506" s="140">
        <v>0</v>
      </c>
      <c r="IQ506" s="140">
        <v>0</v>
      </c>
      <c r="IR506" s="141">
        <v>2</v>
      </c>
      <c r="IS506" s="139">
        <v>0</v>
      </c>
      <c r="IT506" s="141">
        <v>0</v>
      </c>
      <c r="IU506" s="141">
        <v>3</v>
      </c>
      <c r="IV506" s="141">
        <v>2</v>
      </c>
      <c r="IW506" s="180">
        <v>5</v>
      </c>
      <c r="IX506" s="182">
        <v>0</v>
      </c>
      <c r="IY506" s="182">
        <v>0.4</v>
      </c>
      <c r="IZ506" s="183">
        <v>0</v>
      </c>
      <c r="JA506" s="140">
        <v>0</v>
      </c>
      <c r="JB506" s="140">
        <v>0</v>
      </c>
      <c r="JC506" s="1" t="s">
        <v>427</v>
      </c>
      <c r="JD506" s="1" t="s">
        <v>427</v>
      </c>
      <c r="JE506" s="1" t="s">
        <v>427</v>
      </c>
      <c r="JF506" s="1" t="s">
        <v>427</v>
      </c>
      <c r="JG506" s="1">
        <v>0</v>
      </c>
      <c r="JH506" s="1">
        <v>0</v>
      </c>
      <c r="JI506" s="284"/>
      <c r="JM506" s="261"/>
      <c r="JN506" s="262"/>
      <c r="JO506" s="284"/>
      <c r="JP506" s="284"/>
    </row>
    <row r="507" spans="1:276" x14ac:dyDescent="0.25">
      <c r="A507" s="2">
        <f>IF(OR('Table 1'!$L$2="All Regions",'Table 1'!$L$2=" "), 1,IF('Table 1'!$L$2='DATA TEMPLATE 1617'!L507,1,0))</f>
        <v>1</v>
      </c>
      <c r="B507" s="2">
        <f>IF(OR('Table 1'!$L$3="All Disciplines",'Table 1'!$L$3=" "), 1,IF('Table 1'!$L$3='DATA TEMPLATE 1617'!M507,1,0))</f>
        <v>1</v>
      </c>
      <c r="C507" s="2">
        <f>IF(OR('Table 1'!$L$4="All Organisations",'Table 1'!$L$4=" "), 1,IF('Table 1'!$L$4='DATA TEMPLATE 1617'!N507,1,0))</f>
        <v>1</v>
      </c>
      <c r="D507" s="2">
        <f t="shared" si="19"/>
        <v>3</v>
      </c>
      <c r="E507" s="236">
        <f>IF('Table 2'!$L$2="All Diverse Led",$IZ507,IF('Table 2'!$L$2='DATA TEMPLATE 1617'!JG507,4,0))</f>
        <v>0</v>
      </c>
      <c r="F507" s="236">
        <f>IF('Table 2'!$L$2="All Diverse Led",$IZ507,IF('Table 2'!$L$2='DATA TEMPLATE 1617'!JH507,4,0))</f>
        <v>0</v>
      </c>
      <c r="G507" s="237">
        <f t="shared" si="20"/>
        <v>0</v>
      </c>
      <c r="H507" s="1" t="s">
        <v>471</v>
      </c>
      <c r="I507" s="1">
        <v>0</v>
      </c>
      <c r="J507" s="1" t="b">
        <v>0</v>
      </c>
      <c r="K507" s="284">
        <v>505</v>
      </c>
      <c r="L507" t="s">
        <v>439</v>
      </c>
      <c r="M507" t="s">
        <v>440</v>
      </c>
      <c r="N507" s="323" t="s">
        <v>458</v>
      </c>
      <c r="O507" s="76">
        <v>74415</v>
      </c>
      <c r="P507" s="76">
        <v>82848</v>
      </c>
      <c r="Q507" s="76">
        <v>5448</v>
      </c>
      <c r="R507" s="76">
        <v>0</v>
      </c>
      <c r="S507" s="76">
        <v>0</v>
      </c>
      <c r="T507" s="76">
        <v>162711</v>
      </c>
      <c r="U507">
        <v>79197</v>
      </c>
      <c r="V507">
        <v>1827</v>
      </c>
      <c r="W507">
        <v>25593</v>
      </c>
      <c r="X507">
        <v>0</v>
      </c>
      <c r="Y507">
        <v>4322</v>
      </c>
      <c r="AB507">
        <v>39928</v>
      </c>
      <c r="AC507">
        <v>13538</v>
      </c>
      <c r="AD507">
        <v>164405</v>
      </c>
      <c r="AE507" s="1">
        <v>19</v>
      </c>
      <c r="AF507" s="1">
        <v>19</v>
      </c>
      <c r="AG507" s="1">
        <v>11950</v>
      </c>
      <c r="AH507" s="253">
        <v>0</v>
      </c>
      <c r="AI507" s="1">
        <v>0</v>
      </c>
      <c r="AJ507" s="1">
        <v>0</v>
      </c>
      <c r="AK507" s="1">
        <v>0</v>
      </c>
      <c r="AL507" s="1">
        <v>0</v>
      </c>
      <c r="AM507" s="1">
        <v>0</v>
      </c>
      <c r="AN507" s="1">
        <v>0</v>
      </c>
      <c r="AO507" s="1">
        <v>0</v>
      </c>
      <c r="AP507" s="1">
        <v>0</v>
      </c>
      <c r="AQ507" s="1">
        <v>0</v>
      </c>
      <c r="AR507" s="1">
        <v>0</v>
      </c>
      <c r="AS507" s="1">
        <v>0</v>
      </c>
      <c r="AT507" s="1">
        <v>0</v>
      </c>
      <c r="AU507" s="1">
        <v>0</v>
      </c>
      <c r="AV507" s="1">
        <v>0</v>
      </c>
      <c r="AW507" s="1">
        <v>0</v>
      </c>
      <c r="AX507" s="1">
        <v>0</v>
      </c>
      <c r="AY507" s="1">
        <v>0</v>
      </c>
      <c r="AZ507" s="1">
        <v>0</v>
      </c>
      <c r="BA507" s="1">
        <v>0</v>
      </c>
      <c r="BB507" s="1">
        <v>0</v>
      </c>
      <c r="BC507" s="3">
        <v>0</v>
      </c>
      <c r="BD507" s="3">
        <v>0</v>
      </c>
      <c r="BE507" s="3">
        <v>0</v>
      </c>
      <c r="BF507" s="3">
        <v>0</v>
      </c>
      <c r="BG507" s="241">
        <v>0</v>
      </c>
      <c r="BH507" s="242">
        <v>0</v>
      </c>
      <c r="BI507" s="242">
        <v>0</v>
      </c>
      <c r="BJ507" s="243">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s="244">
        <v>0</v>
      </c>
      <c r="CJ507" s="244">
        <v>0</v>
      </c>
      <c r="CK507" s="244">
        <v>0</v>
      </c>
      <c r="CL507" s="244">
        <v>0</v>
      </c>
      <c r="CM507" s="241">
        <v>0</v>
      </c>
      <c r="CN507" s="242">
        <v>0</v>
      </c>
      <c r="CO507" s="242">
        <v>0</v>
      </c>
      <c r="CP507" s="243">
        <v>0</v>
      </c>
      <c r="CQ507" s="1">
        <v>0</v>
      </c>
      <c r="CR507" s="1">
        <v>0</v>
      </c>
      <c r="CS507" s="1">
        <v>0</v>
      </c>
      <c r="CT507" s="1">
        <v>0</v>
      </c>
      <c r="CU507" s="1">
        <v>0</v>
      </c>
      <c r="CV507" s="1">
        <v>0</v>
      </c>
      <c r="CW507" s="1">
        <v>0</v>
      </c>
      <c r="CX507" s="1">
        <v>0</v>
      </c>
      <c r="CY507" s="1">
        <v>0</v>
      </c>
      <c r="CZ507" s="1">
        <v>0</v>
      </c>
      <c r="DA507" s="1">
        <v>0</v>
      </c>
      <c r="DB507" s="1">
        <v>0</v>
      </c>
      <c r="DC507" s="1">
        <v>0</v>
      </c>
      <c r="DD507" s="1">
        <v>0</v>
      </c>
      <c r="DE507" s="1">
        <v>0</v>
      </c>
      <c r="DF507" s="1">
        <v>0</v>
      </c>
      <c r="DG507" s="1">
        <v>0</v>
      </c>
      <c r="DH507" s="1">
        <v>0</v>
      </c>
      <c r="DI507" s="1">
        <v>0</v>
      </c>
      <c r="DJ507" s="1">
        <v>0</v>
      </c>
      <c r="DK507" s="1">
        <v>0</v>
      </c>
      <c r="DL507" s="1">
        <v>0</v>
      </c>
      <c r="DM507" s="1">
        <v>0</v>
      </c>
      <c r="DN507" s="1">
        <v>0</v>
      </c>
      <c r="DO507" s="244">
        <v>0</v>
      </c>
      <c r="DP507" s="244">
        <v>0</v>
      </c>
      <c r="DQ507" s="244">
        <v>0</v>
      </c>
      <c r="DR507" s="244">
        <v>0</v>
      </c>
      <c r="DS507" s="241">
        <v>0</v>
      </c>
      <c r="DT507" s="242">
        <v>0</v>
      </c>
      <c r="DU507" s="242">
        <v>0</v>
      </c>
      <c r="DV507" s="243">
        <v>0</v>
      </c>
      <c r="DW507">
        <v>9</v>
      </c>
      <c r="DX507">
        <v>9</v>
      </c>
      <c r="DY507">
        <v>0</v>
      </c>
      <c r="DZ507" s="250">
        <v>1320000</v>
      </c>
      <c r="EA507">
        <v>0</v>
      </c>
      <c r="EB507">
        <v>0</v>
      </c>
      <c r="EC507">
        <v>0</v>
      </c>
      <c r="ED507">
        <v>0</v>
      </c>
      <c r="EE507">
        <v>1</v>
      </c>
      <c r="EF507">
        <v>1</v>
      </c>
      <c r="EG507">
        <v>0</v>
      </c>
      <c r="EH507">
        <v>200000</v>
      </c>
      <c r="EI507">
        <v>0</v>
      </c>
      <c r="EJ507">
        <v>0</v>
      </c>
      <c r="EK507">
        <v>0</v>
      </c>
      <c r="EL507">
        <v>0</v>
      </c>
      <c r="EM507">
        <v>0</v>
      </c>
      <c r="EN507">
        <v>0</v>
      </c>
      <c r="EO507">
        <v>0</v>
      </c>
      <c r="EP507">
        <v>0</v>
      </c>
      <c r="EQ507">
        <v>0</v>
      </c>
      <c r="ER507">
        <v>0</v>
      </c>
      <c r="ES507">
        <v>0</v>
      </c>
      <c r="ET507">
        <v>0</v>
      </c>
      <c r="EU507" s="244">
        <v>1</v>
      </c>
      <c r="EV507" s="244">
        <v>1</v>
      </c>
      <c r="EW507" s="244">
        <v>0</v>
      </c>
      <c r="EX507" s="244">
        <v>200000</v>
      </c>
      <c r="EY507" s="241">
        <v>0</v>
      </c>
      <c r="EZ507" s="242">
        <v>0</v>
      </c>
      <c r="FA507" s="242">
        <v>0</v>
      </c>
      <c r="FB507" s="243">
        <v>0</v>
      </c>
      <c r="FC507">
        <v>0</v>
      </c>
      <c r="FD507">
        <v>0</v>
      </c>
      <c r="FE507">
        <v>0</v>
      </c>
      <c r="FF507">
        <v>0</v>
      </c>
      <c r="FG507">
        <v>0</v>
      </c>
      <c r="FH507">
        <v>0</v>
      </c>
      <c r="FI507">
        <v>0</v>
      </c>
      <c r="FJ507">
        <v>0</v>
      </c>
      <c r="FK507">
        <v>0</v>
      </c>
      <c r="FL507">
        <v>0</v>
      </c>
      <c r="FM507">
        <v>0</v>
      </c>
      <c r="FN507">
        <v>0</v>
      </c>
      <c r="FO507">
        <v>0</v>
      </c>
      <c r="FP507">
        <v>0</v>
      </c>
      <c r="FQ507">
        <v>0</v>
      </c>
      <c r="FR507">
        <v>0</v>
      </c>
      <c r="FS507">
        <v>0</v>
      </c>
      <c r="FT507">
        <v>0</v>
      </c>
      <c r="FU507">
        <v>0</v>
      </c>
      <c r="FV507">
        <v>0</v>
      </c>
      <c r="FW507">
        <v>0</v>
      </c>
      <c r="FX507">
        <v>0</v>
      </c>
      <c r="FY507">
        <v>0</v>
      </c>
      <c r="FZ507">
        <v>0</v>
      </c>
      <c r="GA507">
        <v>0</v>
      </c>
      <c r="GB507">
        <v>0</v>
      </c>
      <c r="GC507">
        <v>0</v>
      </c>
      <c r="GD507">
        <v>0</v>
      </c>
      <c r="GE507">
        <v>0</v>
      </c>
      <c r="GF507">
        <v>0</v>
      </c>
      <c r="GG507">
        <v>0</v>
      </c>
      <c r="GH507">
        <v>0</v>
      </c>
      <c r="GI507">
        <v>0</v>
      </c>
      <c r="GJ507">
        <v>0</v>
      </c>
      <c r="GK507">
        <v>0</v>
      </c>
      <c r="GL507">
        <v>0</v>
      </c>
      <c r="GM507">
        <v>0</v>
      </c>
      <c r="GN507">
        <v>0</v>
      </c>
      <c r="GO507">
        <v>0</v>
      </c>
      <c r="GP507">
        <v>0</v>
      </c>
      <c r="GQ507">
        <v>0</v>
      </c>
      <c r="GR507">
        <v>0</v>
      </c>
      <c r="GS507">
        <v>0</v>
      </c>
      <c r="GT507">
        <v>0</v>
      </c>
      <c r="GU507">
        <v>0</v>
      </c>
      <c r="GV507">
        <v>0</v>
      </c>
      <c r="GW507">
        <v>0</v>
      </c>
      <c r="GX507">
        <v>0</v>
      </c>
      <c r="GY507">
        <v>0</v>
      </c>
      <c r="GZ507">
        <v>0</v>
      </c>
      <c r="HA507">
        <v>0</v>
      </c>
      <c r="HB507">
        <v>0</v>
      </c>
      <c r="HC507">
        <v>0</v>
      </c>
      <c r="HD507">
        <v>0</v>
      </c>
      <c r="HE507">
        <v>0</v>
      </c>
      <c r="HF507">
        <v>0</v>
      </c>
      <c r="HG507">
        <v>0</v>
      </c>
      <c r="HH507">
        <v>0</v>
      </c>
      <c r="HI507">
        <v>0</v>
      </c>
      <c r="HJ507">
        <v>0</v>
      </c>
      <c r="HK507">
        <v>0</v>
      </c>
      <c r="HL507">
        <v>2</v>
      </c>
      <c r="HM507">
        <v>4</v>
      </c>
      <c r="HN507">
        <v>0</v>
      </c>
      <c r="HO507">
        <v>0</v>
      </c>
      <c r="HP507">
        <v>0</v>
      </c>
      <c r="HQ507" s="139">
        <v>0</v>
      </c>
      <c r="HR507" s="140">
        <v>0</v>
      </c>
      <c r="HS507" s="140">
        <v>0</v>
      </c>
      <c r="HT507" s="140">
        <v>0</v>
      </c>
      <c r="HU507" s="140">
        <v>0</v>
      </c>
      <c r="HV507" s="139">
        <v>0</v>
      </c>
      <c r="HW507" s="140">
        <v>0</v>
      </c>
      <c r="HX507" s="140">
        <v>0</v>
      </c>
      <c r="HY507" s="140">
        <v>0</v>
      </c>
      <c r="HZ507" s="140">
        <v>0</v>
      </c>
      <c r="IA507" s="139">
        <v>0</v>
      </c>
      <c r="IB507" s="140">
        <v>1</v>
      </c>
      <c r="IC507" s="140">
        <v>0</v>
      </c>
      <c r="ID507" s="140">
        <v>0</v>
      </c>
      <c r="IE507" s="140">
        <v>0</v>
      </c>
      <c r="IF507" s="139">
        <v>2</v>
      </c>
      <c r="IG507" s="140">
        <v>5</v>
      </c>
      <c r="IH507" s="140">
        <v>0</v>
      </c>
      <c r="II507" s="140">
        <v>0</v>
      </c>
      <c r="IJ507" s="140">
        <v>0</v>
      </c>
      <c r="IK507" s="140">
        <v>0</v>
      </c>
      <c r="IL507" s="140">
        <v>0</v>
      </c>
      <c r="IM507" s="140">
        <v>0</v>
      </c>
      <c r="IN507" s="139">
        <v>0</v>
      </c>
      <c r="IO507" s="140">
        <v>0</v>
      </c>
      <c r="IP507" s="140">
        <v>0</v>
      </c>
      <c r="IQ507" s="140">
        <v>0</v>
      </c>
      <c r="IR507" s="141">
        <v>0</v>
      </c>
      <c r="IS507" s="139">
        <v>0</v>
      </c>
      <c r="IT507" s="141">
        <v>3</v>
      </c>
      <c r="IU507" s="141">
        <v>6</v>
      </c>
      <c r="IV507" s="141">
        <v>1</v>
      </c>
      <c r="IW507" s="180">
        <v>7</v>
      </c>
      <c r="IX507" s="182">
        <v>0.42857142857142855</v>
      </c>
      <c r="IY507" s="182">
        <v>0</v>
      </c>
      <c r="IZ507" s="183">
        <v>0</v>
      </c>
      <c r="JA507" s="140">
        <v>0</v>
      </c>
      <c r="JB507" s="140">
        <v>0</v>
      </c>
      <c r="JC507" s="1" t="s">
        <v>427</v>
      </c>
      <c r="JD507" s="1" t="s">
        <v>427</v>
      </c>
      <c r="JE507" s="1" t="s">
        <v>427</v>
      </c>
      <c r="JF507" s="1" t="s">
        <v>427</v>
      </c>
      <c r="JG507" s="1">
        <v>0</v>
      </c>
      <c r="JH507" s="1">
        <v>0</v>
      </c>
      <c r="JI507" s="284"/>
      <c r="JM507" s="261"/>
      <c r="JN507" s="262"/>
      <c r="JO507" s="284"/>
      <c r="JP507" s="284"/>
    </row>
    <row r="508" spans="1:276" x14ac:dyDescent="0.25">
      <c r="A508" s="2">
        <f>IF(OR('Table 1'!$L$2="All Regions",'Table 1'!$L$2=" "), 1,IF('Table 1'!$L$2='DATA TEMPLATE 1617'!L508,1,0))</f>
        <v>1</v>
      </c>
      <c r="B508" s="2">
        <f>IF(OR('Table 1'!$L$3="All Disciplines",'Table 1'!$L$3=" "), 1,IF('Table 1'!$L$3='DATA TEMPLATE 1617'!M508,1,0))</f>
        <v>1</v>
      </c>
      <c r="C508" s="2">
        <f>IF(OR('Table 1'!$L$4="All Organisations",'Table 1'!$L$4=" "), 1,IF('Table 1'!$L$4='DATA TEMPLATE 1617'!N508,1,0))</f>
        <v>1</v>
      </c>
      <c r="D508" s="2">
        <f t="shared" si="19"/>
        <v>3</v>
      </c>
      <c r="E508" s="236">
        <f>IF('Table 2'!$L$2="All Diverse Led",$IZ508,IF('Table 2'!$L$2='DATA TEMPLATE 1617'!JG508,4,0))</f>
        <v>0</v>
      </c>
      <c r="F508" s="236">
        <f>IF('Table 2'!$L$2="All Diverse Led",$IZ508,IF('Table 2'!$L$2='DATA TEMPLATE 1617'!JH508,4,0))</f>
        <v>0</v>
      </c>
      <c r="G508" s="237">
        <f t="shared" si="20"/>
        <v>0</v>
      </c>
      <c r="H508" s="1" t="s">
        <v>471</v>
      </c>
      <c r="I508" s="1">
        <v>0</v>
      </c>
      <c r="J508" s="1" t="b">
        <v>0</v>
      </c>
      <c r="K508" s="284">
        <v>506</v>
      </c>
      <c r="L508" t="s">
        <v>439</v>
      </c>
      <c r="M508" t="s">
        <v>437</v>
      </c>
      <c r="N508" s="323" t="s">
        <v>460</v>
      </c>
      <c r="O508" s="76">
        <v>739836</v>
      </c>
      <c r="P508" s="76">
        <v>226304</v>
      </c>
      <c r="Q508" s="76">
        <v>116679</v>
      </c>
      <c r="R508" s="76">
        <v>4410</v>
      </c>
      <c r="S508" s="76">
        <v>0</v>
      </c>
      <c r="T508" s="76">
        <v>1087229</v>
      </c>
      <c r="U508">
        <v>327832</v>
      </c>
      <c r="V508">
        <v>7265</v>
      </c>
      <c r="W508">
        <v>342745</v>
      </c>
      <c r="X508">
        <v>143098</v>
      </c>
      <c r="Y508">
        <v>8609</v>
      </c>
      <c r="AB508">
        <v>212560</v>
      </c>
      <c r="AC508">
        <v>0</v>
      </c>
      <c r="AD508">
        <v>1042109</v>
      </c>
      <c r="AE508" s="1">
        <v>317</v>
      </c>
      <c r="AF508" s="1">
        <v>65</v>
      </c>
      <c r="AG508" s="1">
        <v>0</v>
      </c>
      <c r="AH508" s="1">
        <v>4532</v>
      </c>
      <c r="AI508" s="1">
        <v>0</v>
      </c>
      <c r="AJ508" s="1">
        <v>0</v>
      </c>
      <c r="AK508" s="1">
        <v>0</v>
      </c>
      <c r="AL508" s="1">
        <v>0</v>
      </c>
      <c r="AM508" s="1">
        <v>0</v>
      </c>
      <c r="AN508" s="1">
        <v>0</v>
      </c>
      <c r="AO508" s="1">
        <v>0</v>
      </c>
      <c r="AP508" s="1">
        <v>0</v>
      </c>
      <c r="AQ508" s="1">
        <v>317</v>
      </c>
      <c r="AR508" s="1">
        <v>65</v>
      </c>
      <c r="AS508" s="1">
        <v>0</v>
      </c>
      <c r="AT508" s="1">
        <v>4532</v>
      </c>
      <c r="AU508" s="1">
        <v>0</v>
      </c>
      <c r="AV508" s="1">
        <v>0</v>
      </c>
      <c r="AW508" s="1">
        <v>0</v>
      </c>
      <c r="AX508" s="1">
        <v>0</v>
      </c>
      <c r="AY508" s="1">
        <v>0</v>
      </c>
      <c r="AZ508" s="1">
        <v>0</v>
      </c>
      <c r="BA508" s="1">
        <v>0</v>
      </c>
      <c r="BB508" s="1">
        <v>0</v>
      </c>
      <c r="BC508" s="3">
        <v>0</v>
      </c>
      <c r="BD508" s="3">
        <v>0</v>
      </c>
      <c r="BE508" s="3">
        <v>0</v>
      </c>
      <c r="BF508" s="3">
        <v>0</v>
      </c>
      <c r="BG508" s="241">
        <v>317</v>
      </c>
      <c r="BH508" s="242">
        <v>65</v>
      </c>
      <c r="BI508" s="242">
        <v>0</v>
      </c>
      <c r="BJ508" s="243">
        <v>4532</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s="244">
        <v>0</v>
      </c>
      <c r="CJ508" s="244">
        <v>0</v>
      </c>
      <c r="CK508" s="244">
        <v>0</v>
      </c>
      <c r="CL508" s="244">
        <v>0</v>
      </c>
      <c r="CM508" s="241">
        <v>0</v>
      </c>
      <c r="CN508" s="242">
        <v>0</v>
      </c>
      <c r="CO508" s="242">
        <v>0</v>
      </c>
      <c r="CP508" s="243">
        <v>0</v>
      </c>
      <c r="CQ508" s="1">
        <v>0</v>
      </c>
      <c r="CR508" s="1">
        <v>0</v>
      </c>
      <c r="CS508" s="1">
        <v>0</v>
      </c>
      <c r="CT508" s="1">
        <v>0</v>
      </c>
      <c r="CU508" s="1">
        <v>0</v>
      </c>
      <c r="CV508" s="1">
        <v>0</v>
      </c>
      <c r="CW508" s="1">
        <v>0</v>
      </c>
      <c r="CX508" s="1">
        <v>0</v>
      </c>
      <c r="CY508" s="1">
        <v>0</v>
      </c>
      <c r="CZ508" s="1">
        <v>0</v>
      </c>
      <c r="DA508" s="1">
        <v>0</v>
      </c>
      <c r="DB508" s="1">
        <v>0</v>
      </c>
      <c r="DC508" s="1">
        <v>0</v>
      </c>
      <c r="DD508" s="1">
        <v>0</v>
      </c>
      <c r="DE508" s="1">
        <v>0</v>
      </c>
      <c r="DF508" s="1">
        <v>0</v>
      </c>
      <c r="DG508" s="1">
        <v>0</v>
      </c>
      <c r="DH508" s="1">
        <v>0</v>
      </c>
      <c r="DI508" s="1">
        <v>0</v>
      </c>
      <c r="DJ508" s="1">
        <v>0</v>
      </c>
      <c r="DK508" s="1">
        <v>0</v>
      </c>
      <c r="DL508" s="1">
        <v>0</v>
      </c>
      <c r="DM508" s="1">
        <v>0</v>
      </c>
      <c r="DN508" s="1">
        <v>0</v>
      </c>
      <c r="DO508" s="244">
        <v>0</v>
      </c>
      <c r="DP508" s="244">
        <v>0</v>
      </c>
      <c r="DQ508" s="244">
        <v>0</v>
      </c>
      <c r="DR508" s="244">
        <v>0</v>
      </c>
      <c r="DS508" s="241">
        <v>0</v>
      </c>
      <c r="DT508" s="242">
        <v>0</v>
      </c>
      <c r="DU508" s="242">
        <v>0</v>
      </c>
      <c r="DV508" s="243">
        <v>0</v>
      </c>
      <c r="DW508">
        <v>1</v>
      </c>
      <c r="DX508">
        <v>1</v>
      </c>
      <c r="DY508">
        <v>200</v>
      </c>
      <c r="DZ508">
        <v>77</v>
      </c>
      <c r="EA508">
        <v>0</v>
      </c>
      <c r="EB508">
        <v>0</v>
      </c>
      <c r="EC508">
        <v>0</v>
      </c>
      <c r="ED508">
        <v>0</v>
      </c>
      <c r="EE508">
        <v>0</v>
      </c>
      <c r="EF508">
        <v>0</v>
      </c>
      <c r="EG508">
        <v>0</v>
      </c>
      <c r="EH508">
        <v>0</v>
      </c>
      <c r="EI508">
        <v>1</v>
      </c>
      <c r="EJ508">
        <v>1</v>
      </c>
      <c r="EK508">
        <v>100</v>
      </c>
      <c r="EL508">
        <v>0</v>
      </c>
      <c r="EM508">
        <v>0</v>
      </c>
      <c r="EN508">
        <v>0</v>
      </c>
      <c r="EO508">
        <v>0</v>
      </c>
      <c r="EP508">
        <v>0</v>
      </c>
      <c r="EQ508">
        <v>0</v>
      </c>
      <c r="ER508">
        <v>0</v>
      </c>
      <c r="ES508">
        <v>0</v>
      </c>
      <c r="ET508">
        <v>0</v>
      </c>
      <c r="EU508" s="244">
        <v>0</v>
      </c>
      <c r="EV508" s="244">
        <v>0</v>
      </c>
      <c r="EW508" s="244">
        <v>0</v>
      </c>
      <c r="EX508" s="244">
        <v>0</v>
      </c>
      <c r="EY508" s="241">
        <v>1</v>
      </c>
      <c r="EZ508" s="242">
        <v>1</v>
      </c>
      <c r="FA508" s="242">
        <v>100</v>
      </c>
      <c r="FB508" s="243">
        <v>0</v>
      </c>
      <c r="FC508">
        <v>0</v>
      </c>
      <c r="FD508">
        <v>0</v>
      </c>
      <c r="FE508">
        <v>0</v>
      </c>
      <c r="FF508">
        <v>0</v>
      </c>
      <c r="FG508">
        <v>0</v>
      </c>
      <c r="FH508">
        <v>0</v>
      </c>
      <c r="FI508">
        <v>0</v>
      </c>
      <c r="FJ508">
        <v>0</v>
      </c>
      <c r="FK508">
        <v>0</v>
      </c>
      <c r="FL508">
        <v>0</v>
      </c>
      <c r="FM508">
        <v>0</v>
      </c>
      <c r="FN508">
        <v>0</v>
      </c>
      <c r="FO508">
        <v>0</v>
      </c>
      <c r="FP508">
        <v>0</v>
      </c>
      <c r="FQ508">
        <v>0</v>
      </c>
      <c r="FR508">
        <v>0</v>
      </c>
      <c r="FS508">
        <v>0</v>
      </c>
      <c r="FT508">
        <v>0</v>
      </c>
      <c r="FU508">
        <v>0</v>
      </c>
      <c r="FV508">
        <v>0</v>
      </c>
      <c r="FW508">
        <v>1</v>
      </c>
      <c r="FX508">
        <v>750</v>
      </c>
      <c r="FY508">
        <v>0</v>
      </c>
      <c r="FZ508">
        <v>0</v>
      </c>
      <c r="GA508">
        <v>1</v>
      </c>
      <c r="GB508">
        <v>525</v>
      </c>
      <c r="GC508">
        <v>1</v>
      </c>
      <c r="GD508">
        <v>1300</v>
      </c>
      <c r="GE508">
        <v>1</v>
      </c>
      <c r="GF508">
        <v>51</v>
      </c>
      <c r="GG508">
        <v>0</v>
      </c>
      <c r="GH508">
        <v>0</v>
      </c>
      <c r="GI508">
        <v>1</v>
      </c>
      <c r="GJ508">
        <v>0</v>
      </c>
      <c r="GK508">
        <v>0</v>
      </c>
      <c r="GL508">
        <v>0</v>
      </c>
      <c r="GM508">
        <v>0</v>
      </c>
      <c r="GN508">
        <v>0</v>
      </c>
      <c r="GO508">
        <v>10</v>
      </c>
      <c r="GP508">
        <v>48349</v>
      </c>
      <c r="GQ508">
        <v>0</v>
      </c>
      <c r="GR508">
        <v>0</v>
      </c>
      <c r="GS508">
        <v>0</v>
      </c>
      <c r="GT508">
        <v>0</v>
      </c>
      <c r="GU508">
        <v>0</v>
      </c>
      <c r="GV508">
        <v>0</v>
      </c>
      <c r="GW508">
        <v>0</v>
      </c>
      <c r="GX508">
        <v>0</v>
      </c>
      <c r="GY508">
        <v>0</v>
      </c>
      <c r="GZ508">
        <v>0</v>
      </c>
      <c r="HA508">
        <v>1</v>
      </c>
      <c r="HB508">
        <v>20000</v>
      </c>
      <c r="HC508">
        <v>0</v>
      </c>
      <c r="HD508">
        <v>0</v>
      </c>
      <c r="HE508">
        <v>0</v>
      </c>
      <c r="HF508">
        <v>0</v>
      </c>
      <c r="HG508">
        <v>0</v>
      </c>
      <c r="HH508">
        <v>0</v>
      </c>
      <c r="HI508">
        <v>0</v>
      </c>
      <c r="HJ508">
        <v>0</v>
      </c>
      <c r="HK508">
        <v>0</v>
      </c>
      <c r="HL508">
        <v>2</v>
      </c>
      <c r="HM508">
        <v>4</v>
      </c>
      <c r="HN508">
        <v>0</v>
      </c>
      <c r="HO508">
        <v>0</v>
      </c>
      <c r="HP508">
        <v>0</v>
      </c>
      <c r="HQ508" s="139">
        <v>1</v>
      </c>
      <c r="HR508" s="140">
        <v>1</v>
      </c>
      <c r="HS508" s="140">
        <v>0</v>
      </c>
      <c r="HT508" s="140">
        <v>0</v>
      </c>
      <c r="HU508" s="140">
        <v>0</v>
      </c>
      <c r="HV508" s="139">
        <v>0</v>
      </c>
      <c r="HW508" s="140">
        <v>0</v>
      </c>
      <c r="HX508" s="140">
        <v>0</v>
      </c>
      <c r="HY508" s="140">
        <v>0</v>
      </c>
      <c r="HZ508" s="140">
        <v>0</v>
      </c>
      <c r="IA508" s="139">
        <v>0</v>
      </c>
      <c r="IB508" s="140">
        <v>0</v>
      </c>
      <c r="IC508" s="140">
        <v>0</v>
      </c>
      <c r="ID508" s="140">
        <v>0</v>
      </c>
      <c r="IE508" s="140">
        <v>0</v>
      </c>
      <c r="IF508" s="139">
        <v>3</v>
      </c>
      <c r="IG508" s="140">
        <v>5</v>
      </c>
      <c r="IH508" s="140">
        <v>0</v>
      </c>
      <c r="II508" s="140">
        <v>0</v>
      </c>
      <c r="IJ508" s="140">
        <v>0</v>
      </c>
      <c r="IK508" s="140">
        <v>0</v>
      </c>
      <c r="IL508" s="140">
        <v>0</v>
      </c>
      <c r="IM508" s="140">
        <v>0</v>
      </c>
      <c r="IN508" s="139">
        <v>0</v>
      </c>
      <c r="IO508" s="140">
        <v>0</v>
      </c>
      <c r="IP508" s="140">
        <v>0</v>
      </c>
      <c r="IQ508" s="140">
        <v>0</v>
      </c>
      <c r="IR508" s="141">
        <v>0</v>
      </c>
      <c r="IS508" s="139">
        <v>0</v>
      </c>
      <c r="IT508" s="141">
        <v>3</v>
      </c>
      <c r="IU508" s="141">
        <v>6</v>
      </c>
      <c r="IV508" s="141">
        <v>2</v>
      </c>
      <c r="IW508" s="180">
        <v>8</v>
      </c>
      <c r="IX508" s="182">
        <v>0.375</v>
      </c>
      <c r="IY508" s="182">
        <v>0</v>
      </c>
      <c r="IZ508" s="183">
        <v>0</v>
      </c>
      <c r="JA508" s="140">
        <v>0</v>
      </c>
      <c r="JB508" s="140">
        <v>0</v>
      </c>
      <c r="JC508" s="1" t="s">
        <v>427</v>
      </c>
      <c r="JD508" s="1" t="s">
        <v>427</v>
      </c>
      <c r="JE508" s="1" t="s">
        <v>427</v>
      </c>
      <c r="JF508" s="1" t="s">
        <v>427</v>
      </c>
      <c r="JG508" s="1">
        <v>0</v>
      </c>
      <c r="JH508" s="1">
        <v>0</v>
      </c>
      <c r="JI508" s="284"/>
      <c r="JM508" s="261"/>
      <c r="JN508" s="262"/>
      <c r="JO508" s="284"/>
      <c r="JP508" s="284"/>
    </row>
    <row r="509" spans="1:276" x14ac:dyDescent="0.25">
      <c r="A509" s="2">
        <f>IF(OR('Table 1'!$L$2="All Regions",'Table 1'!$L$2=" "), 1,IF('Table 1'!$L$2='DATA TEMPLATE 1617'!L509,1,0))</f>
        <v>1</v>
      </c>
      <c r="B509" s="2">
        <f>IF(OR('Table 1'!$L$3="All Disciplines",'Table 1'!$L$3=" "), 1,IF('Table 1'!$L$3='DATA TEMPLATE 1617'!M509,1,0))</f>
        <v>1</v>
      </c>
      <c r="C509" s="2">
        <f>IF(OR('Table 1'!$L$4="All Organisations",'Table 1'!$L$4=" "), 1,IF('Table 1'!$L$4='DATA TEMPLATE 1617'!N509,1,0))</f>
        <v>1</v>
      </c>
      <c r="D509" s="2">
        <f t="shared" si="19"/>
        <v>3</v>
      </c>
      <c r="E509" s="236">
        <f>IF('Table 2'!$L$2="All Diverse Led",$IZ509,IF('Table 2'!$L$2='DATA TEMPLATE 1617'!JG509,4,0))</f>
        <v>0</v>
      </c>
      <c r="F509" s="236">
        <f>IF('Table 2'!$L$2="All Diverse Led",$IZ509,IF('Table 2'!$L$2='DATA TEMPLATE 1617'!JH509,4,0))</f>
        <v>0</v>
      </c>
      <c r="G509" s="237">
        <f t="shared" si="20"/>
        <v>0</v>
      </c>
      <c r="H509" s="1" t="s">
        <v>471</v>
      </c>
      <c r="I509" s="1">
        <v>0</v>
      </c>
      <c r="J509" s="1" t="b">
        <v>0</v>
      </c>
      <c r="K509" s="284">
        <v>507</v>
      </c>
      <c r="L509" t="s">
        <v>439</v>
      </c>
      <c r="M509" t="s">
        <v>438</v>
      </c>
      <c r="N509" s="323" t="s">
        <v>458</v>
      </c>
      <c r="O509" s="76">
        <v>43345</v>
      </c>
      <c r="P509" s="76">
        <v>72914</v>
      </c>
      <c r="Q509" s="76">
        <v>66336</v>
      </c>
      <c r="R509" s="76">
        <v>0</v>
      </c>
      <c r="S509" s="76">
        <v>34280</v>
      </c>
      <c r="T509" s="76">
        <v>216875</v>
      </c>
      <c r="U509">
        <v>135475</v>
      </c>
      <c r="V509">
        <v>5362</v>
      </c>
      <c r="W509">
        <v>0</v>
      </c>
      <c r="X509">
        <v>0</v>
      </c>
      <c r="Y509">
        <v>148</v>
      </c>
      <c r="AB509">
        <v>11690</v>
      </c>
      <c r="AC509">
        <v>5372</v>
      </c>
      <c r="AD509">
        <v>158047</v>
      </c>
      <c r="AE509" s="1">
        <v>8</v>
      </c>
      <c r="AF509" s="1">
        <v>8</v>
      </c>
      <c r="AG509" s="1">
        <v>0</v>
      </c>
      <c r="AH509" s="1">
        <v>1360</v>
      </c>
      <c r="AI509" s="1">
        <v>0</v>
      </c>
      <c r="AJ509" s="1">
        <v>0</v>
      </c>
      <c r="AK509" s="1">
        <v>0</v>
      </c>
      <c r="AL509" s="1">
        <v>0</v>
      </c>
      <c r="AM509" s="1">
        <v>0</v>
      </c>
      <c r="AN509" s="1">
        <v>0</v>
      </c>
      <c r="AO509" s="1">
        <v>0</v>
      </c>
      <c r="AP509" s="1">
        <v>0</v>
      </c>
      <c r="AQ509" s="1">
        <v>8</v>
      </c>
      <c r="AR509" s="1">
        <v>8</v>
      </c>
      <c r="AS509" s="1">
        <v>0</v>
      </c>
      <c r="AT509" s="1">
        <v>1100</v>
      </c>
      <c r="AU509" s="1">
        <v>0</v>
      </c>
      <c r="AV509" s="1">
        <v>0</v>
      </c>
      <c r="AW509" s="1">
        <v>0</v>
      </c>
      <c r="AX509" s="1">
        <v>0</v>
      </c>
      <c r="AY509" s="1">
        <v>0</v>
      </c>
      <c r="AZ509" s="1">
        <v>0</v>
      </c>
      <c r="BA509" s="1">
        <v>0</v>
      </c>
      <c r="BB509" s="1">
        <v>0</v>
      </c>
      <c r="BC509" s="3">
        <v>0</v>
      </c>
      <c r="BD509" s="3">
        <v>0</v>
      </c>
      <c r="BE509" s="3">
        <v>0</v>
      </c>
      <c r="BF509" s="3">
        <v>0</v>
      </c>
      <c r="BG509" s="241">
        <v>8</v>
      </c>
      <c r="BH509" s="242">
        <v>8</v>
      </c>
      <c r="BI509" s="242">
        <v>0</v>
      </c>
      <c r="BJ509" s="243">
        <v>1100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s="244">
        <v>0</v>
      </c>
      <c r="CJ509" s="244">
        <v>0</v>
      </c>
      <c r="CK509" s="244">
        <v>0</v>
      </c>
      <c r="CL509" s="244">
        <v>0</v>
      </c>
      <c r="CM509" s="241">
        <v>0</v>
      </c>
      <c r="CN509" s="242">
        <v>0</v>
      </c>
      <c r="CO509" s="242">
        <v>0</v>
      </c>
      <c r="CP509" s="243">
        <v>0</v>
      </c>
      <c r="CQ509" s="1">
        <v>0</v>
      </c>
      <c r="CR509" s="1">
        <v>0</v>
      </c>
      <c r="CS509" s="1">
        <v>0</v>
      </c>
      <c r="CT509" s="1">
        <v>0</v>
      </c>
      <c r="CU509" s="1">
        <v>0</v>
      </c>
      <c r="CV509" s="1">
        <v>0</v>
      </c>
      <c r="CW509" s="1">
        <v>0</v>
      </c>
      <c r="CX509" s="1">
        <v>0</v>
      </c>
      <c r="CY509" s="1">
        <v>0</v>
      </c>
      <c r="CZ509" s="1">
        <v>0</v>
      </c>
      <c r="DA509" s="1">
        <v>0</v>
      </c>
      <c r="DB509" s="1">
        <v>0</v>
      </c>
      <c r="DC509" s="1">
        <v>0</v>
      </c>
      <c r="DD509" s="1">
        <v>0</v>
      </c>
      <c r="DE509" s="1">
        <v>0</v>
      </c>
      <c r="DF509" s="1">
        <v>0</v>
      </c>
      <c r="DG509" s="1">
        <v>0</v>
      </c>
      <c r="DH509" s="1">
        <v>0</v>
      </c>
      <c r="DI509" s="1">
        <v>0</v>
      </c>
      <c r="DJ509" s="1">
        <v>0</v>
      </c>
      <c r="DK509" s="1">
        <v>0</v>
      </c>
      <c r="DL509" s="1">
        <v>0</v>
      </c>
      <c r="DM509" s="1">
        <v>0</v>
      </c>
      <c r="DN509" s="1">
        <v>0</v>
      </c>
      <c r="DO509" s="244">
        <v>0</v>
      </c>
      <c r="DP509" s="244">
        <v>0</v>
      </c>
      <c r="DQ509" s="244">
        <v>0</v>
      </c>
      <c r="DR509" s="244">
        <v>0</v>
      </c>
      <c r="DS509" s="241">
        <v>0</v>
      </c>
      <c r="DT509" s="242">
        <v>0</v>
      </c>
      <c r="DU509" s="242">
        <v>0</v>
      </c>
      <c r="DV509" s="243">
        <v>0</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s="244">
        <v>0</v>
      </c>
      <c r="EV509" s="244">
        <v>0</v>
      </c>
      <c r="EW509" s="244">
        <v>0</v>
      </c>
      <c r="EX509" s="244">
        <v>0</v>
      </c>
      <c r="EY509" s="241">
        <v>0</v>
      </c>
      <c r="EZ509" s="242">
        <v>0</v>
      </c>
      <c r="FA509" s="242">
        <v>0</v>
      </c>
      <c r="FB509" s="243">
        <v>0</v>
      </c>
      <c r="FC509">
        <v>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0</v>
      </c>
      <c r="GE509">
        <v>1</v>
      </c>
      <c r="GF509">
        <v>50</v>
      </c>
      <c r="GG509">
        <v>0</v>
      </c>
      <c r="GH509">
        <v>0</v>
      </c>
      <c r="GI509">
        <v>0</v>
      </c>
      <c r="GJ509">
        <v>0</v>
      </c>
      <c r="GK509">
        <v>0</v>
      </c>
      <c r="GL509">
        <v>0</v>
      </c>
      <c r="GM509">
        <v>0</v>
      </c>
      <c r="GN509">
        <v>0</v>
      </c>
      <c r="GO509">
        <v>0</v>
      </c>
      <c r="GP509">
        <v>0</v>
      </c>
      <c r="GQ509">
        <v>2</v>
      </c>
      <c r="GR509">
        <v>120</v>
      </c>
      <c r="GS509">
        <v>0</v>
      </c>
      <c r="GT509">
        <v>0</v>
      </c>
      <c r="GU509">
        <v>0</v>
      </c>
      <c r="GV509">
        <v>0</v>
      </c>
      <c r="GW509">
        <v>0</v>
      </c>
      <c r="GX509">
        <v>0</v>
      </c>
      <c r="GY509">
        <v>0</v>
      </c>
      <c r="GZ509">
        <v>0</v>
      </c>
      <c r="HA509">
        <v>0</v>
      </c>
      <c r="HB509">
        <v>0</v>
      </c>
      <c r="HC509">
        <v>0</v>
      </c>
      <c r="HD509">
        <v>0</v>
      </c>
      <c r="HE509">
        <v>0</v>
      </c>
      <c r="HF509">
        <v>0</v>
      </c>
      <c r="HG509">
        <v>2</v>
      </c>
      <c r="HH509">
        <v>2</v>
      </c>
      <c r="HI509">
        <v>0</v>
      </c>
      <c r="HJ509">
        <v>0</v>
      </c>
      <c r="HK509">
        <v>0</v>
      </c>
      <c r="HL509">
        <v>3</v>
      </c>
      <c r="HM509">
        <v>1</v>
      </c>
      <c r="HN509">
        <v>0</v>
      </c>
      <c r="HO509">
        <v>0</v>
      </c>
      <c r="HP509">
        <v>0</v>
      </c>
      <c r="HQ509" s="139">
        <v>0</v>
      </c>
      <c r="HR509" s="140">
        <v>0</v>
      </c>
      <c r="HS509" s="140">
        <v>0</v>
      </c>
      <c r="HT509" s="140">
        <v>0</v>
      </c>
      <c r="HU509" s="140">
        <v>0</v>
      </c>
      <c r="HV509" s="139">
        <v>0</v>
      </c>
      <c r="HW509" s="140">
        <v>0</v>
      </c>
      <c r="HX509" s="140">
        <v>0</v>
      </c>
      <c r="HY509" s="140">
        <v>0</v>
      </c>
      <c r="HZ509" s="140">
        <v>0</v>
      </c>
      <c r="IA509" s="139">
        <v>0</v>
      </c>
      <c r="IB509" s="140">
        <v>0</v>
      </c>
      <c r="IC509" s="140">
        <v>0</v>
      </c>
      <c r="ID509" s="140">
        <v>0</v>
      </c>
      <c r="IE509" s="140">
        <v>0</v>
      </c>
      <c r="IF509" s="139">
        <v>3</v>
      </c>
      <c r="IG509" s="140">
        <v>1</v>
      </c>
      <c r="IH509" s="140">
        <v>0</v>
      </c>
      <c r="II509" s="140">
        <v>0</v>
      </c>
      <c r="IJ509" s="140">
        <v>0</v>
      </c>
      <c r="IK509" s="140">
        <v>0</v>
      </c>
      <c r="IL509" s="140">
        <v>0</v>
      </c>
      <c r="IM509" s="140">
        <v>0</v>
      </c>
      <c r="IN509" s="139">
        <v>0</v>
      </c>
      <c r="IO509" s="140">
        <v>0</v>
      </c>
      <c r="IP509" s="140">
        <v>0</v>
      </c>
      <c r="IQ509" s="140">
        <v>0</v>
      </c>
      <c r="IR509" s="141">
        <v>0</v>
      </c>
      <c r="IS509" s="139">
        <v>0</v>
      </c>
      <c r="IT509" s="141">
        <v>0</v>
      </c>
      <c r="IU509" s="141">
        <v>4</v>
      </c>
      <c r="IV509" s="141">
        <v>0</v>
      </c>
      <c r="IW509" s="180">
        <v>4</v>
      </c>
      <c r="IX509" s="182">
        <v>0</v>
      </c>
      <c r="IY509" s="182">
        <v>0</v>
      </c>
      <c r="IZ509" s="183">
        <v>0</v>
      </c>
      <c r="JA509" s="140">
        <v>0</v>
      </c>
      <c r="JB509" s="140">
        <v>0</v>
      </c>
      <c r="JC509" s="1" t="s">
        <v>427</v>
      </c>
      <c r="JD509" s="1" t="s">
        <v>427</v>
      </c>
      <c r="JE509" s="1" t="s">
        <v>427</v>
      </c>
      <c r="JF509" s="1" t="s">
        <v>427</v>
      </c>
      <c r="JG509" s="1">
        <v>0</v>
      </c>
      <c r="JH509" s="1">
        <v>0</v>
      </c>
      <c r="JI509" s="284"/>
      <c r="JM509" s="261"/>
      <c r="JN509" s="262"/>
      <c r="JO509" s="284"/>
      <c r="JP509" s="284"/>
    </row>
    <row r="510" spans="1:276" x14ac:dyDescent="0.25">
      <c r="A510" s="2">
        <f>IF(OR('Table 1'!$L$2="All Regions",'Table 1'!$L$2=" "), 1,IF('Table 1'!$L$2='DATA TEMPLATE 1617'!L510,1,0))</f>
        <v>1</v>
      </c>
      <c r="B510" s="2">
        <f>IF(OR('Table 1'!$L$3="All Disciplines",'Table 1'!$L$3=" "), 1,IF('Table 1'!$L$3='DATA TEMPLATE 1617'!M510,1,0))</f>
        <v>1</v>
      </c>
      <c r="C510" s="2">
        <f>IF(OR('Table 1'!$L$4="All Organisations",'Table 1'!$L$4=" "), 1,IF('Table 1'!$L$4='DATA TEMPLATE 1617'!N510,1,0))</f>
        <v>1</v>
      </c>
      <c r="D510" s="2">
        <f t="shared" si="19"/>
        <v>3</v>
      </c>
      <c r="E510" s="236">
        <f>IF('Table 2'!$L$2="All Diverse Led",$IZ510,IF('Table 2'!$L$2='DATA TEMPLATE 1617'!JG510,4,0))</f>
        <v>0</v>
      </c>
      <c r="F510" s="236">
        <f>IF('Table 2'!$L$2="All Diverse Led",$IZ510,IF('Table 2'!$L$2='DATA TEMPLATE 1617'!JH510,4,0))</f>
        <v>0</v>
      </c>
      <c r="G510" s="237">
        <f t="shared" si="20"/>
        <v>0</v>
      </c>
      <c r="H510" s="1" t="s">
        <v>471</v>
      </c>
      <c r="I510" s="1">
        <v>0</v>
      </c>
      <c r="J510" s="1" t="b">
        <v>0</v>
      </c>
      <c r="K510" s="284">
        <v>508</v>
      </c>
      <c r="L510" t="s">
        <v>439</v>
      </c>
      <c r="M510" t="s">
        <v>437</v>
      </c>
      <c r="N510" s="323" t="s">
        <v>460</v>
      </c>
      <c r="O510" s="76">
        <v>521819</v>
      </c>
      <c r="P510" s="76">
        <v>245677</v>
      </c>
      <c r="Q510" s="76">
        <v>53076</v>
      </c>
      <c r="R510" s="76">
        <v>0</v>
      </c>
      <c r="S510" s="76">
        <v>0</v>
      </c>
      <c r="T510" s="76">
        <v>820572</v>
      </c>
      <c r="U510">
        <v>718090</v>
      </c>
      <c r="V510">
        <v>14171</v>
      </c>
      <c r="W510">
        <v>22167</v>
      </c>
      <c r="X510">
        <v>18602</v>
      </c>
      <c r="Y510">
        <v>2591</v>
      </c>
      <c r="AB510">
        <v>78057</v>
      </c>
      <c r="AC510">
        <v>0</v>
      </c>
      <c r="AD510">
        <v>853678</v>
      </c>
      <c r="AE510" s="1">
        <v>30</v>
      </c>
      <c r="AF510" s="1">
        <v>25</v>
      </c>
      <c r="AG510" s="1">
        <v>10104</v>
      </c>
      <c r="AH510" s="1">
        <v>0</v>
      </c>
      <c r="AI510" s="1">
        <v>18</v>
      </c>
      <c r="AJ510" s="1">
        <v>15</v>
      </c>
      <c r="AK510" s="1">
        <v>7081</v>
      </c>
      <c r="AL510" s="1">
        <v>0</v>
      </c>
      <c r="AM510" s="1">
        <v>38</v>
      </c>
      <c r="AN510" s="1">
        <v>34</v>
      </c>
      <c r="AO510" s="1">
        <v>16310</v>
      </c>
      <c r="AP510" s="1">
        <v>4047</v>
      </c>
      <c r="AQ510" s="1">
        <v>0</v>
      </c>
      <c r="AR510" s="1">
        <v>0</v>
      </c>
      <c r="AS510" s="1">
        <v>0</v>
      </c>
      <c r="AT510" s="1">
        <v>0</v>
      </c>
      <c r="AU510" s="1">
        <v>0</v>
      </c>
      <c r="AV510" s="1">
        <v>0</v>
      </c>
      <c r="AW510" s="1">
        <v>0</v>
      </c>
      <c r="AX510" s="1">
        <v>0</v>
      </c>
      <c r="AY510" s="1">
        <v>0</v>
      </c>
      <c r="AZ510" s="1">
        <v>0</v>
      </c>
      <c r="BA510" s="1">
        <v>0</v>
      </c>
      <c r="BB510" s="1">
        <v>0</v>
      </c>
      <c r="BC510" s="3">
        <v>56</v>
      </c>
      <c r="BD510" s="3">
        <v>49</v>
      </c>
      <c r="BE510" s="3">
        <v>23391</v>
      </c>
      <c r="BF510" s="3">
        <v>4047</v>
      </c>
      <c r="BG510" s="241">
        <v>0</v>
      </c>
      <c r="BH510" s="242">
        <v>0</v>
      </c>
      <c r="BI510" s="242">
        <v>0</v>
      </c>
      <c r="BJ510" s="243">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s="244">
        <v>0</v>
      </c>
      <c r="CJ510" s="244">
        <v>0</v>
      </c>
      <c r="CK510" s="244">
        <v>0</v>
      </c>
      <c r="CL510" s="244">
        <v>0</v>
      </c>
      <c r="CM510" s="241">
        <v>0</v>
      </c>
      <c r="CN510" s="242">
        <v>0</v>
      </c>
      <c r="CO510" s="242">
        <v>0</v>
      </c>
      <c r="CP510" s="243">
        <v>0</v>
      </c>
      <c r="CQ510" s="1">
        <v>0</v>
      </c>
      <c r="CR510" s="1">
        <v>0</v>
      </c>
      <c r="CS510" s="1">
        <v>0</v>
      </c>
      <c r="CT510" s="1">
        <v>0</v>
      </c>
      <c r="CU510" s="1">
        <v>0</v>
      </c>
      <c r="CV510" s="1">
        <v>0</v>
      </c>
      <c r="CW510" s="1">
        <v>0</v>
      </c>
      <c r="CX510" s="1">
        <v>0</v>
      </c>
      <c r="CY510" s="1">
        <v>0</v>
      </c>
      <c r="CZ510" s="1">
        <v>0</v>
      </c>
      <c r="DA510" s="1">
        <v>0</v>
      </c>
      <c r="DB510" s="1">
        <v>0</v>
      </c>
      <c r="DC510" s="1">
        <v>0</v>
      </c>
      <c r="DD510" s="1">
        <v>0</v>
      </c>
      <c r="DE510" s="1">
        <v>0</v>
      </c>
      <c r="DF510" s="1">
        <v>0</v>
      </c>
      <c r="DG510" s="1">
        <v>0</v>
      </c>
      <c r="DH510" s="1">
        <v>0</v>
      </c>
      <c r="DI510" s="1">
        <v>0</v>
      </c>
      <c r="DJ510" s="1">
        <v>0</v>
      </c>
      <c r="DK510" s="1">
        <v>0</v>
      </c>
      <c r="DL510" s="1">
        <v>0</v>
      </c>
      <c r="DM510" s="1">
        <v>0</v>
      </c>
      <c r="DN510" s="1">
        <v>0</v>
      </c>
      <c r="DO510" s="244">
        <v>0</v>
      </c>
      <c r="DP510" s="244">
        <v>0</v>
      </c>
      <c r="DQ510" s="244">
        <v>0</v>
      </c>
      <c r="DR510" s="244">
        <v>0</v>
      </c>
      <c r="DS510" s="241">
        <v>0</v>
      </c>
      <c r="DT510" s="242">
        <v>0</v>
      </c>
      <c r="DU510" s="242">
        <v>0</v>
      </c>
      <c r="DV510" s="243">
        <v>0</v>
      </c>
      <c r="DW510">
        <v>0</v>
      </c>
      <c r="DX510">
        <v>0</v>
      </c>
      <c r="DY510">
        <v>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s="244">
        <v>0</v>
      </c>
      <c r="EV510" s="244">
        <v>0</v>
      </c>
      <c r="EW510" s="244">
        <v>0</v>
      </c>
      <c r="EX510" s="244">
        <v>0</v>
      </c>
      <c r="EY510" s="241">
        <v>0</v>
      </c>
      <c r="EZ510" s="242">
        <v>0</v>
      </c>
      <c r="FA510" s="242">
        <v>0</v>
      </c>
      <c r="FB510" s="243">
        <v>0</v>
      </c>
      <c r="FC510">
        <v>0</v>
      </c>
      <c r="FD510">
        <v>0</v>
      </c>
      <c r="FE510">
        <v>0</v>
      </c>
      <c r="FF510">
        <v>0</v>
      </c>
      <c r="FG510">
        <v>0</v>
      </c>
      <c r="FH510">
        <v>0</v>
      </c>
      <c r="FI510">
        <v>0</v>
      </c>
      <c r="FJ510">
        <v>0</v>
      </c>
      <c r="FK510">
        <v>0</v>
      </c>
      <c r="FL510">
        <v>0</v>
      </c>
      <c r="FM510">
        <v>0</v>
      </c>
      <c r="FN510">
        <v>0</v>
      </c>
      <c r="FO510">
        <v>0</v>
      </c>
      <c r="FP510">
        <v>0</v>
      </c>
      <c r="FQ510">
        <v>0</v>
      </c>
      <c r="FR510">
        <v>0</v>
      </c>
      <c r="FS510">
        <v>0</v>
      </c>
      <c r="FT510">
        <v>0</v>
      </c>
      <c r="FU510">
        <v>0</v>
      </c>
      <c r="FV510">
        <v>0</v>
      </c>
      <c r="FW510">
        <v>0</v>
      </c>
      <c r="FX510">
        <v>0</v>
      </c>
      <c r="FY510">
        <v>0</v>
      </c>
      <c r="FZ510">
        <v>0</v>
      </c>
      <c r="GA510">
        <v>0</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v>0</v>
      </c>
      <c r="HD510">
        <v>0</v>
      </c>
      <c r="HE510">
        <v>0</v>
      </c>
      <c r="HF510">
        <v>0</v>
      </c>
      <c r="HG510">
        <v>0</v>
      </c>
      <c r="HH510">
        <v>0</v>
      </c>
      <c r="HI510">
        <v>0</v>
      </c>
      <c r="HJ510">
        <v>0</v>
      </c>
      <c r="HK510">
        <v>0</v>
      </c>
      <c r="HL510">
        <v>5</v>
      </c>
      <c r="HM510">
        <v>1</v>
      </c>
      <c r="HN510">
        <v>0</v>
      </c>
      <c r="HO510">
        <v>1</v>
      </c>
      <c r="HP510">
        <v>0</v>
      </c>
      <c r="HQ510" s="139">
        <v>2</v>
      </c>
      <c r="HR510" s="140">
        <v>0</v>
      </c>
      <c r="HS510" s="140">
        <v>0</v>
      </c>
      <c r="HT510" s="140">
        <v>0</v>
      </c>
      <c r="HU510" s="140">
        <v>0</v>
      </c>
      <c r="HV510" s="139">
        <v>0</v>
      </c>
      <c r="HW510" s="140">
        <v>0</v>
      </c>
      <c r="HX510" s="140">
        <v>0</v>
      </c>
      <c r="HY510" s="140">
        <v>0</v>
      </c>
      <c r="HZ510" s="140">
        <v>0</v>
      </c>
      <c r="IA510" s="139">
        <v>0</v>
      </c>
      <c r="IB510" s="140">
        <v>0</v>
      </c>
      <c r="IC510" s="140">
        <v>0</v>
      </c>
      <c r="ID510" s="140">
        <v>0</v>
      </c>
      <c r="IE510" s="140">
        <v>0</v>
      </c>
      <c r="IF510" s="139">
        <v>7</v>
      </c>
      <c r="IG510" s="140">
        <v>1</v>
      </c>
      <c r="IH510" s="140">
        <v>0</v>
      </c>
      <c r="II510" s="140">
        <v>1</v>
      </c>
      <c r="IJ510" s="140">
        <v>0</v>
      </c>
      <c r="IK510" s="140">
        <v>1</v>
      </c>
      <c r="IL510" s="140">
        <v>0</v>
      </c>
      <c r="IM510" s="140">
        <v>0</v>
      </c>
      <c r="IN510" s="139">
        <v>1</v>
      </c>
      <c r="IO510" s="140">
        <v>0</v>
      </c>
      <c r="IP510" s="140">
        <v>0</v>
      </c>
      <c r="IQ510" s="140">
        <v>0</v>
      </c>
      <c r="IR510" s="141">
        <v>0</v>
      </c>
      <c r="IS510" s="139">
        <v>1</v>
      </c>
      <c r="IT510" s="141">
        <v>2</v>
      </c>
      <c r="IU510" s="141">
        <v>7</v>
      </c>
      <c r="IV510" s="141">
        <v>2</v>
      </c>
      <c r="IW510" s="180">
        <v>9</v>
      </c>
      <c r="IX510" s="182">
        <v>0.33333333333333331</v>
      </c>
      <c r="IY510" s="182">
        <v>0.1111111111111111</v>
      </c>
      <c r="IZ510" s="183">
        <v>0</v>
      </c>
      <c r="JA510" s="140">
        <v>0</v>
      </c>
      <c r="JB510" s="140">
        <v>0</v>
      </c>
      <c r="JC510" s="1" t="s">
        <v>427</v>
      </c>
      <c r="JD510" s="1" t="s">
        <v>427</v>
      </c>
      <c r="JE510" s="1" t="s">
        <v>427</v>
      </c>
      <c r="JF510" s="1" t="s">
        <v>427</v>
      </c>
      <c r="JG510" s="1">
        <v>0</v>
      </c>
      <c r="JH510" s="1">
        <v>0</v>
      </c>
      <c r="JI510" s="284"/>
      <c r="JM510" s="261"/>
      <c r="JN510" s="262"/>
      <c r="JO510" s="284"/>
      <c r="JP510" s="284"/>
    </row>
    <row r="511" spans="1:276" x14ac:dyDescent="0.25">
      <c r="A511" s="2">
        <f>IF(OR('Table 1'!$L$2="All Regions",'Table 1'!$L$2=" "), 1,IF('Table 1'!$L$2='DATA TEMPLATE 1617'!L511,1,0))</f>
        <v>1</v>
      </c>
      <c r="B511" s="2">
        <f>IF(OR('Table 1'!$L$3="All Disciplines",'Table 1'!$L$3=" "), 1,IF('Table 1'!$L$3='DATA TEMPLATE 1617'!M511,1,0))</f>
        <v>1</v>
      </c>
      <c r="C511" s="2">
        <f>IF(OR('Table 1'!$L$4="All Organisations",'Table 1'!$L$4=" "), 1,IF('Table 1'!$L$4='DATA TEMPLATE 1617'!N511,1,0))</f>
        <v>1</v>
      </c>
      <c r="D511" s="2">
        <f t="shared" si="19"/>
        <v>3</v>
      </c>
      <c r="E511" s="236">
        <f>IF('Table 2'!$L$2="All Diverse Led",$IZ511,IF('Table 2'!$L$2='DATA TEMPLATE 1617'!JG511,4,0))</f>
        <v>0</v>
      </c>
      <c r="F511" s="236">
        <f>IF('Table 2'!$L$2="All Diverse Led",$IZ511,IF('Table 2'!$L$2='DATA TEMPLATE 1617'!JH511,4,0))</f>
        <v>0</v>
      </c>
      <c r="G511" s="237">
        <f t="shared" si="20"/>
        <v>0</v>
      </c>
      <c r="H511" s="1" t="s">
        <v>471</v>
      </c>
      <c r="I511" s="1">
        <v>0</v>
      </c>
      <c r="J511" s="1" t="b">
        <v>0</v>
      </c>
      <c r="K511" s="284">
        <v>509</v>
      </c>
      <c r="L511" t="s">
        <v>439</v>
      </c>
      <c r="M511" t="s">
        <v>443</v>
      </c>
      <c r="N511" s="323" t="s">
        <v>459</v>
      </c>
      <c r="O511" s="76">
        <v>100707</v>
      </c>
      <c r="P511" s="76">
        <v>204762</v>
      </c>
      <c r="Q511" s="76">
        <v>13258</v>
      </c>
      <c r="R511" s="76">
        <v>0</v>
      </c>
      <c r="S511" s="76">
        <v>33117</v>
      </c>
      <c r="T511" s="76">
        <v>351844</v>
      </c>
      <c r="U511">
        <v>151632</v>
      </c>
      <c r="V511">
        <v>9164</v>
      </c>
      <c r="W511">
        <v>25905</v>
      </c>
      <c r="X511">
        <v>0</v>
      </c>
      <c r="Y511">
        <v>1500</v>
      </c>
      <c r="AB511">
        <v>130047</v>
      </c>
      <c r="AC511">
        <v>841</v>
      </c>
      <c r="AD511">
        <v>319089</v>
      </c>
      <c r="AE511" s="1">
        <v>65</v>
      </c>
      <c r="AF511" s="1">
        <v>49</v>
      </c>
      <c r="AG511" s="1">
        <v>2647</v>
      </c>
      <c r="AH511" s="248">
        <v>0</v>
      </c>
      <c r="AI511" s="1">
        <v>0</v>
      </c>
      <c r="AJ511" s="1">
        <v>0</v>
      </c>
      <c r="AK511" s="1">
        <v>0</v>
      </c>
      <c r="AL511" s="1">
        <v>0</v>
      </c>
      <c r="AM511" s="1">
        <v>1</v>
      </c>
      <c r="AN511" s="1">
        <v>1</v>
      </c>
      <c r="AO511" s="1">
        <v>78</v>
      </c>
      <c r="AP511" s="1">
        <v>0</v>
      </c>
      <c r="AQ511" s="1">
        <v>0</v>
      </c>
      <c r="AR511" s="1">
        <v>0</v>
      </c>
      <c r="AS511" s="1">
        <v>0</v>
      </c>
      <c r="AT511" s="1">
        <v>0</v>
      </c>
      <c r="AU511" s="1">
        <v>0</v>
      </c>
      <c r="AV511" s="1">
        <v>0</v>
      </c>
      <c r="AW511" s="1">
        <v>0</v>
      </c>
      <c r="AX511" s="1">
        <v>0</v>
      </c>
      <c r="AY511" s="1">
        <v>0</v>
      </c>
      <c r="AZ511" s="1">
        <v>0</v>
      </c>
      <c r="BA511" s="1">
        <v>0</v>
      </c>
      <c r="BB511" s="1">
        <v>0</v>
      </c>
      <c r="BC511" s="3">
        <v>1</v>
      </c>
      <c r="BD511" s="3">
        <v>1</v>
      </c>
      <c r="BE511" s="3">
        <v>78</v>
      </c>
      <c r="BF511" s="3">
        <v>0</v>
      </c>
      <c r="BG511" s="241">
        <v>0</v>
      </c>
      <c r="BH511" s="242">
        <v>0</v>
      </c>
      <c r="BI511" s="242">
        <v>0</v>
      </c>
      <c r="BJ511" s="243">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s="244">
        <v>0</v>
      </c>
      <c r="CJ511" s="244">
        <v>0</v>
      </c>
      <c r="CK511" s="244">
        <v>0</v>
      </c>
      <c r="CL511" s="244">
        <v>0</v>
      </c>
      <c r="CM511" s="241">
        <v>0</v>
      </c>
      <c r="CN511" s="242">
        <v>0</v>
      </c>
      <c r="CO511" s="242">
        <v>0</v>
      </c>
      <c r="CP511" s="243">
        <v>0</v>
      </c>
      <c r="CQ511" s="1">
        <v>0</v>
      </c>
      <c r="CR511" s="1">
        <v>0</v>
      </c>
      <c r="CS511" s="1">
        <v>0</v>
      </c>
      <c r="CT511" s="1">
        <v>0</v>
      </c>
      <c r="CU511" s="1">
        <v>0</v>
      </c>
      <c r="CV511" s="1">
        <v>0</v>
      </c>
      <c r="CW511" s="1">
        <v>0</v>
      </c>
      <c r="CX511" s="1">
        <v>0</v>
      </c>
      <c r="CY511" s="1">
        <v>0</v>
      </c>
      <c r="CZ511" s="1">
        <v>0</v>
      </c>
      <c r="DA511" s="1">
        <v>0</v>
      </c>
      <c r="DB511" s="1">
        <v>0</v>
      </c>
      <c r="DC511" s="1">
        <v>0</v>
      </c>
      <c r="DD511" s="1">
        <v>0</v>
      </c>
      <c r="DE511" s="1">
        <v>0</v>
      </c>
      <c r="DF511" s="1">
        <v>0</v>
      </c>
      <c r="DG511" s="1">
        <v>0</v>
      </c>
      <c r="DH511" s="1">
        <v>0</v>
      </c>
      <c r="DI511" s="1">
        <v>0</v>
      </c>
      <c r="DJ511" s="1">
        <v>0</v>
      </c>
      <c r="DK511" s="1">
        <v>0</v>
      </c>
      <c r="DL511" s="1">
        <v>0</v>
      </c>
      <c r="DM511" s="1">
        <v>0</v>
      </c>
      <c r="DN511" s="1">
        <v>0</v>
      </c>
      <c r="DO511" s="244">
        <v>0</v>
      </c>
      <c r="DP511" s="244">
        <v>0</v>
      </c>
      <c r="DQ511" s="244">
        <v>0</v>
      </c>
      <c r="DR511" s="244">
        <v>0</v>
      </c>
      <c r="DS511" s="241">
        <v>0</v>
      </c>
      <c r="DT511" s="242">
        <v>0</v>
      </c>
      <c r="DU511" s="242">
        <v>0</v>
      </c>
      <c r="DV511" s="243">
        <v>0</v>
      </c>
      <c r="DW511">
        <v>0</v>
      </c>
      <c r="DX511">
        <v>0</v>
      </c>
      <c r="DY511">
        <v>0</v>
      </c>
      <c r="DZ511">
        <v>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s="244">
        <v>0</v>
      </c>
      <c r="EV511" s="244">
        <v>0</v>
      </c>
      <c r="EW511" s="244">
        <v>0</v>
      </c>
      <c r="EX511" s="244">
        <v>0</v>
      </c>
      <c r="EY511" s="241">
        <v>0</v>
      </c>
      <c r="EZ511" s="242">
        <v>0</v>
      </c>
      <c r="FA511" s="242">
        <v>0</v>
      </c>
      <c r="FB511" s="243">
        <v>0</v>
      </c>
      <c r="FC511">
        <v>2</v>
      </c>
      <c r="FD511">
        <v>0</v>
      </c>
      <c r="FE511" s="252">
        <v>0</v>
      </c>
      <c r="FF511">
        <v>0</v>
      </c>
      <c r="FG511">
        <v>0</v>
      </c>
      <c r="FH511">
        <v>0</v>
      </c>
      <c r="FI511">
        <v>0</v>
      </c>
      <c r="FJ511">
        <v>0</v>
      </c>
      <c r="FK511">
        <v>0</v>
      </c>
      <c r="FL511">
        <v>0</v>
      </c>
      <c r="FM511">
        <v>0</v>
      </c>
      <c r="FN511">
        <v>0</v>
      </c>
      <c r="FO511">
        <v>0</v>
      </c>
      <c r="FP511">
        <v>0</v>
      </c>
      <c r="FQ511">
        <v>0</v>
      </c>
      <c r="FR511">
        <v>0</v>
      </c>
      <c r="FS511">
        <v>0</v>
      </c>
      <c r="FT511">
        <v>0</v>
      </c>
      <c r="FU511">
        <v>0</v>
      </c>
      <c r="FV511">
        <v>0</v>
      </c>
      <c r="FW511">
        <v>0</v>
      </c>
      <c r="FX511">
        <v>0</v>
      </c>
      <c r="FY511">
        <v>0</v>
      </c>
      <c r="FZ511">
        <v>0</v>
      </c>
      <c r="GA511">
        <v>0</v>
      </c>
      <c r="GB511">
        <v>0</v>
      </c>
      <c r="GC511">
        <v>0</v>
      </c>
      <c r="GD511">
        <v>0</v>
      </c>
      <c r="GE511">
        <v>0</v>
      </c>
      <c r="GF511">
        <v>0</v>
      </c>
      <c r="GG511">
        <v>0</v>
      </c>
      <c r="GH511">
        <v>0</v>
      </c>
      <c r="GI511">
        <v>0</v>
      </c>
      <c r="GJ511">
        <v>0</v>
      </c>
      <c r="GK511">
        <v>0</v>
      </c>
      <c r="GL511">
        <v>0</v>
      </c>
      <c r="GM511">
        <v>0</v>
      </c>
      <c r="GN511">
        <v>0</v>
      </c>
      <c r="GO511">
        <v>0</v>
      </c>
      <c r="GP511">
        <v>0</v>
      </c>
      <c r="GQ511">
        <v>0</v>
      </c>
      <c r="GR511">
        <v>0</v>
      </c>
      <c r="GS511">
        <v>0</v>
      </c>
      <c r="GT511">
        <v>0</v>
      </c>
      <c r="GU511">
        <v>0</v>
      </c>
      <c r="GV511">
        <v>0</v>
      </c>
      <c r="GW511">
        <v>0</v>
      </c>
      <c r="GX511">
        <v>0</v>
      </c>
      <c r="GY511">
        <v>0</v>
      </c>
      <c r="GZ511">
        <v>0</v>
      </c>
      <c r="HA511">
        <v>0</v>
      </c>
      <c r="HB511">
        <v>0</v>
      </c>
      <c r="HC511">
        <v>0</v>
      </c>
      <c r="HD511">
        <v>0</v>
      </c>
      <c r="HE511">
        <v>0</v>
      </c>
      <c r="HF511">
        <v>0</v>
      </c>
      <c r="HG511">
        <v>0</v>
      </c>
      <c r="HH511">
        <v>0</v>
      </c>
      <c r="HI511">
        <v>0</v>
      </c>
      <c r="HJ511">
        <v>0</v>
      </c>
      <c r="HK511">
        <v>0</v>
      </c>
      <c r="HL511">
        <v>4</v>
      </c>
      <c r="HM511">
        <v>3</v>
      </c>
      <c r="HN511">
        <v>0</v>
      </c>
      <c r="HO511">
        <v>0</v>
      </c>
      <c r="HP511">
        <v>0</v>
      </c>
      <c r="HQ511" s="139">
        <v>3</v>
      </c>
      <c r="HR511" s="140">
        <v>1</v>
      </c>
      <c r="HS511" s="140">
        <v>0</v>
      </c>
      <c r="HT511" s="140">
        <v>0</v>
      </c>
      <c r="HU511" s="140">
        <v>0</v>
      </c>
      <c r="HV511" s="139">
        <v>5</v>
      </c>
      <c r="HW511" s="140">
        <v>0</v>
      </c>
      <c r="HX511" s="140">
        <v>0</v>
      </c>
      <c r="HY511" s="140">
        <v>0</v>
      </c>
      <c r="HZ511" s="140">
        <v>0</v>
      </c>
      <c r="IA511" s="139">
        <v>0</v>
      </c>
      <c r="IB511" s="140">
        <v>0</v>
      </c>
      <c r="IC511" s="140">
        <v>0</v>
      </c>
      <c r="ID511" s="140">
        <v>0</v>
      </c>
      <c r="IE511" s="140">
        <v>0</v>
      </c>
      <c r="IF511" s="139">
        <v>12</v>
      </c>
      <c r="IG511" s="140">
        <v>4</v>
      </c>
      <c r="IH511" s="140">
        <v>0</v>
      </c>
      <c r="II511" s="140">
        <v>0</v>
      </c>
      <c r="IJ511" s="140">
        <v>0</v>
      </c>
      <c r="IK511" s="140">
        <v>1</v>
      </c>
      <c r="IL511" s="140">
        <v>1</v>
      </c>
      <c r="IM511" s="140">
        <v>0</v>
      </c>
      <c r="IN511" s="139">
        <v>2</v>
      </c>
      <c r="IO511" s="140">
        <v>0</v>
      </c>
      <c r="IP511" s="140">
        <v>0</v>
      </c>
      <c r="IQ511" s="140">
        <v>0</v>
      </c>
      <c r="IR511" s="141">
        <v>0</v>
      </c>
      <c r="IS511" s="139">
        <v>0</v>
      </c>
      <c r="IT511" s="141">
        <v>0</v>
      </c>
      <c r="IU511" s="141">
        <v>7</v>
      </c>
      <c r="IV511" s="141">
        <v>9</v>
      </c>
      <c r="IW511" s="180">
        <v>16</v>
      </c>
      <c r="IX511" s="182">
        <v>0.125</v>
      </c>
      <c r="IY511" s="182">
        <v>0</v>
      </c>
      <c r="IZ511" s="183">
        <v>0</v>
      </c>
      <c r="JA511" s="140">
        <v>0</v>
      </c>
      <c r="JB511" s="140">
        <v>0</v>
      </c>
      <c r="JC511" s="1">
        <v>0</v>
      </c>
      <c r="JD511" s="1">
        <v>0</v>
      </c>
      <c r="JE511" s="1" t="s">
        <v>426</v>
      </c>
      <c r="JF511" s="1">
        <v>0</v>
      </c>
      <c r="JG511" s="1">
        <v>0</v>
      </c>
      <c r="JH511" s="1">
        <v>0</v>
      </c>
      <c r="JI511" s="284"/>
      <c r="JM511" s="261"/>
      <c r="JN511" s="262"/>
      <c r="JO511" s="284"/>
      <c r="JP511" s="284"/>
    </row>
    <row r="512" spans="1:276" x14ac:dyDescent="0.25">
      <c r="A512" s="2">
        <f>IF(OR('Table 1'!$L$2="All Regions",'Table 1'!$L$2=" "), 1,IF('Table 1'!$L$2='DATA TEMPLATE 1617'!L512,1,0))</f>
        <v>1</v>
      </c>
      <c r="B512" s="2">
        <f>IF(OR('Table 1'!$L$3="All Disciplines",'Table 1'!$L$3=" "), 1,IF('Table 1'!$L$3='DATA TEMPLATE 1617'!M512,1,0))</f>
        <v>1</v>
      </c>
      <c r="C512" s="2">
        <f>IF(OR('Table 1'!$L$4="All Organisations",'Table 1'!$L$4=" "), 1,IF('Table 1'!$L$4='DATA TEMPLATE 1617'!N512,1,0))</f>
        <v>1</v>
      </c>
      <c r="D512" s="2">
        <f t="shared" si="19"/>
        <v>3</v>
      </c>
      <c r="E512" s="236">
        <f>IF('Table 2'!$L$2="All Diverse Led",$IZ512,IF('Table 2'!$L$2='DATA TEMPLATE 1617'!JG512,4,0))</f>
        <v>0</v>
      </c>
      <c r="F512" s="236">
        <f>IF('Table 2'!$L$2="All Diverse Led",$IZ512,IF('Table 2'!$L$2='DATA TEMPLATE 1617'!JH512,4,0))</f>
        <v>0</v>
      </c>
      <c r="G512" s="237">
        <f t="shared" si="20"/>
        <v>0</v>
      </c>
      <c r="H512" s="1" t="s">
        <v>471</v>
      </c>
      <c r="I512" s="1">
        <v>0</v>
      </c>
      <c r="J512" s="1" t="b">
        <v>0</v>
      </c>
      <c r="K512" s="284">
        <v>510</v>
      </c>
      <c r="L512" t="s">
        <v>439</v>
      </c>
      <c r="M512" t="s">
        <v>438</v>
      </c>
      <c r="N512" s="323" t="s">
        <v>459</v>
      </c>
      <c r="O512" s="76">
        <v>30810</v>
      </c>
      <c r="P512" s="76">
        <v>149546</v>
      </c>
      <c r="Q512" s="76">
        <v>50159</v>
      </c>
      <c r="R512" s="76">
        <v>23460</v>
      </c>
      <c r="S512" s="76">
        <v>0</v>
      </c>
      <c r="T512" s="76">
        <v>253975</v>
      </c>
      <c r="U512">
        <v>169633</v>
      </c>
      <c r="V512">
        <v>4336</v>
      </c>
      <c r="W512">
        <v>23782</v>
      </c>
      <c r="X512">
        <v>2000</v>
      </c>
      <c r="Y512">
        <v>2900</v>
      </c>
      <c r="AB512">
        <v>53014</v>
      </c>
      <c r="AC512">
        <v>0</v>
      </c>
      <c r="AD512">
        <v>255665</v>
      </c>
      <c r="AE512" s="1">
        <v>187</v>
      </c>
      <c r="AF512" s="1">
        <v>32</v>
      </c>
      <c r="AG512" s="1">
        <v>38295</v>
      </c>
      <c r="AH512" s="1">
        <v>13550</v>
      </c>
      <c r="AI512" s="1">
        <v>0</v>
      </c>
      <c r="AJ512" s="1">
        <v>0</v>
      </c>
      <c r="AK512" s="1">
        <v>0</v>
      </c>
      <c r="AL512" s="1">
        <v>0</v>
      </c>
      <c r="AM512" s="1">
        <v>140</v>
      </c>
      <c r="AN512" s="1">
        <v>7</v>
      </c>
      <c r="AO512" s="1">
        <v>0</v>
      </c>
      <c r="AP512" s="1">
        <v>2800</v>
      </c>
      <c r="AQ512" s="1">
        <v>12</v>
      </c>
      <c r="AR512" s="1">
        <v>5</v>
      </c>
      <c r="AS512" s="1">
        <v>0</v>
      </c>
      <c r="AT512" s="1">
        <v>0</v>
      </c>
      <c r="AU512" s="1">
        <v>0</v>
      </c>
      <c r="AV512" s="1">
        <v>0</v>
      </c>
      <c r="AW512" s="1">
        <v>0</v>
      </c>
      <c r="AX512" s="1">
        <v>0</v>
      </c>
      <c r="AY512" s="1">
        <v>0</v>
      </c>
      <c r="AZ512" s="1">
        <v>0</v>
      </c>
      <c r="BA512" s="1">
        <v>0</v>
      </c>
      <c r="BB512" s="1">
        <v>0</v>
      </c>
      <c r="BC512" s="3">
        <v>140</v>
      </c>
      <c r="BD512" s="3">
        <v>7</v>
      </c>
      <c r="BE512" s="3">
        <v>0</v>
      </c>
      <c r="BF512" s="3">
        <v>2800</v>
      </c>
      <c r="BG512" s="241">
        <v>12</v>
      </c>
      <c r="BH512" s="242">
        <v>5</v>
      </c>
      <c r="BI512" s="242">
        <v>0</v>
      </c>
      <c r="BJ512" s="243">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s="244">
        <v>0</v>
      </c>
      <c r="CJ512" s="244">
        <v>0</v>
      </c>
      <c r="CK512" s="244">
        <v>0</v>
      </c>
      <c r="CL512" s="244">
        <v>0</v>
      </c>
      <c r="CM512" s="241">
        <v>0</v>
      </c>
      <c r="CN512" s="242">
        <v>0</v>
      </c>
      <c r="CO512" s="242">
        <v>0</v>
      </c>
      <c r="CP512" s="243">
        <v>0</v>
      </c>
      <c r="CQ512" s="1">
        <v>0</v>
      </c>
      <c r="CR512" s="1">
        <v>0</v>
      </c>
      <c r="CS512" s="1">
        <v>0</v>
      </c>
      <c r="CT512" s="1">
        <v>0</v>
      </c>
      <c r="CU512" s="1">
        <v>0</v>
      </c>
      <c r="CV512" s="1">
        <v>0</v>
      </c>
      <c r="CW512" s="1">
        <v>0</v>
      </c>
      <c r="CX512" s="1">
        <v>0</v>
      </c>
      <c r="CY512" s="1">
        <v>0</v>
      </c>
      <c r="CZ512" s="1">
        <v>0</v>
      </c>
      <c r="DA512" s="1">
        <v>0</v>
      </c>
      <c r="DB512" s="1">
        <v>0</v>
      </c>
      <c r="DC512" s="1">
        <v>0</v>
      </c>
      <c r="DD512" s="1">
        <v>0</v>
      </c>
      <c r="DE512" s="1">
        <v>0</v>
      </c>
      <c r="DF512" s="1">
        <v>0</v>
      </c>
      <c r="DG512" s="1">
        <v>0</v>
      </c>
      <c r="DH512" s="1">
        <v>0</v>
      </c>
      <c r="DI512" s="1">
        <v>0</v>
      </c>
      <c r="DJ512" s="1">
        <v>0</v>
      </c>
      <c r="DK512" s="1">
        <v>0</v>
      </c>
      <c r="DL512" s="1">
        <v>0</v>
      </c>
      <c r="DM512" s="1">
        <v>0</v>
      </c>
      <c r="DN512" s="1">
        <v>0</v>
      </c>
      <c r="DO512" s="244">
        <v>0</v>
      </c>
      <c r="DP512" s="244">
        <v>0</v>
      </c>
      <c r="DQ512" s="244">
        <v>0</v>
      </c>
      <c r="DR512" s="244">
        <v>0</v>
      </c>
      <c r="DS512" s="241">
        <v>0</v>
      </c>
      <c r="DT512" s="242">
        <v>0</v>
      </c>
      <c r="DU512" s="242">
        <v>0</v>
      </c>
      <c r="DV512" s="243">
        <v>0</v>
      </c>
      <c r="DW512">
        <v>0</v>
      </c>
      <c r="DX512">
        <v>0</v>
      </c>
      <c r="DY512">
        <v>0</v>
      </c>
      <c r="DZ512">
        <v>0</v>
      </c>
      <c r="EA512">
        <v>0</v>
      </c>
      <c r="EB512">
        <v>0</v>
      </c>
      <c r="EC512">
        <v>0</v>
      </c>
      <c r="ED512">
        <v>0</v>
      </c>
      <c r="EE512">
        <v>0</v>
      </c>
      <c r="EF512">
        <v>0</v>
      </c>
      <c r="EG512">
        <v>0</v>
      </c>
      <c r="EH512">
        <v>0</v>
      </c>
      <c r="EI512">
        <v>0</v>
      </c>
      <c r="EJ512">
        <v>0</v>
      </c>
      <c r="EK512">
        <v>0</v>
      </c>
      <c r="EL512">
        <v>0</v>
      </c>
      <c r="EM512">
        <v>0</v>
      </c>
      <c r="EN512">
        <v>0</v>
      </c>
      <c r="EO512">
        <v>0</v>
      </c>
      <c r="EP512">
        <v>0</v>
      </c>
      <c r="EQ512">
        <v>0</v>
      </c>
      <c r="ER512">
        <v>0</v>
      </c>
      <c r="ES512">
        <v>0</v>
      </c>
      <c r="ET512">
        <v>0</v>
      </c>
      <c r="EU512" s="244">
        <v>0</v>
      </c>
      <c r="EV512" s="244">
        <v>0</v>
      </c>
      <c r="EW512" s="244">
        <v>0</v>
      </c>
      <c r="EX512" s="244">
        <v>0</v>
      </c>
      <c r="EY512" s="241">
        <v>0</v>
      </c>
      <c r="EZ512" s="242">
        <v>0</v>
      </c>
      <c r="FA512" s="242">
        <v>0</v>
      </c>
      <c r="FB512" s="243">
        <v>0</v>
      </c>
      <c r="FC512">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0</v>
      </c>
      <c r="FZ512">
        <v>0</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v>0</v>
      </c>
      <c r="HF512">
        <v>0</v>
      </c>
      <c r="HG512">
        <v>0</v>
      </c>
      <c r="HH512">
        <v>0</v>
      </c>
      <c r="HI512">
        <v>0</v>
      </c>
      <c r="HJ512">
        <v>0</v>
      </c>
      <c r="HK512">
        <v>0</v>
      </c>
      <c r="HL512">
        <v>2</v>
      </c>
      <c r="HM512">
        <v>4</v>
      </c>
      <c r="HN512">
        <v>0</v>
      </c>
      <c r="HO512">
        <v>0</v>
      </c>
      <c r="HP512">
        <v>0</v>
      </c>
      <c r="HQ512" s="139">
        <v>0</v>
      </c>
      <c r="HR512" s="140">
        <v>0</v>
      </c>
      <c r="HS512" s="140">
        <v>0</v>
      </c>
      <c r="HT512" s="140">
        <v>0</v>
      </c>
      <c r="HU512" s="140">
        <v>0</v>
      </c>
      <c r="HV512" s="139">
        <v>1</v>
      </c>
      <c r="HW512" s="140">
        <v>4</v>
      </c>
      <c r="HX512" s="140">
        <v>0</v>
      </c>
      <c r="HY512" s="140">
        <v>0</v>
      </c>
      <c r="HZ512" s="140">
        <v>0</v>
      </c>
      <c r="IA512" s="139">
        <v>0</v>
      </c>
      <c r="IB512" s="140">
        <v>0</v>
      </c>
      <c r="IC512" s="140">
        <v>0</v>
      </c>
      <c r="ID512" s="140">
        <v>0</v>
      </c>
      <c r="IE512" s="140">
        <v>0</v>
      </c>
      <c r="IF512" s="139">
        <v>3</v>
      </c>
      <c r="IG512" s="140">
        <v>8</v>
      </c>
      <c r="IH512" s="140">
        <v>0</v>
      </c>
      <c r="II512" s="140">
        <v>0</v>
      </c>
      <c r="IJ512" s="140">
        <v>0</v>
      </c>
      <c r="IK512" s="140">
        <v>0</v>
      </c>
      <c r="IL512" s="140">
        <v>0</v>
      </c>
      <c r="IM512" s="140">
        <v>0</v>
      </c>
      <c r="IN512" s="139">
        <v>0</v>
      </c>
      <c r="IO512" s="140">
        <v>0</v>
      </c>
      <c r="IP512" s="140">
        <v>1</v>
      </c>
      <c r="IQ512" s="140">
        <v>0</v>
      </c>
      <c r="IR512" s="141">
        <v>1</v>
      </c>
      <c r="IS512" s="139">
        <v>0</v>
      </c>
      <c r="IT512" s="141">
        <v>0</v>
      </c>
      <c r="IU512" s="141">
        <v>6</v>
      </c>
      <c r="IV512" s="141">
        <v>5</v>
      </c>
      <c r="IW512" s="180">
        <v>11</v>
      </c>
      <c r="IX512" s="182">
        <v>0</v>
      </c>
      <c r="IY512" s="182">
        <v>9.0909090909090912E-2</v>
      </c>
      <c r="IZ512" s="183">
        <v>0</v>
      </c>
      <c r="JA512" s="140">
        <v>0</v>
      </c>
      <c r="JB512" s="140">
        <v>0</v>
      </c>
      <c r="JC512" s="1" t="s">
        <v>427</v>
      </c>
      <c r="JD512" s="1" t="s">
        <v>427</v>
      </c>
      <c r="JE512" s="1" t="s">
        <v>427</v>
      </c>
      <c r="JF512" s="1" t="s">
        <v>427</v>
      </c>
      <c r="JG512" s="1">
        <v>0</v>
      </c>
      <c r="JH512" s="1">
        <v>0</v>
      </c>
      <c r="JI512" s="284"/>
      <c r="JM512" s="261"/>
      <c r="JN512" s="262"/>
      <c r="JO512" s="284"/>
      <c r="JP512" s="284"/>
    </row>
    <row r="513" spans="1:276" x14ac:dyDescent="0.25">
      <c r="A513" s="2">
        <f>IF(OR('Table 1'!$L$2="All Regions",'Table 1'!$L$2=" "), 1,IF('Table 1'!$L$2='DATA TEMPLATE 1617'!L513,1,0))</f>
        <v>1</v>
      </c>
      <c r="B513" s="2">
        <f>IF(OR('Table 1'!$L$3="All Disciplines",'Table 1'!$L$3=" "), 1,IF('Table 1'!$L$3='DATA TEMPLATE 1617'!M513,1,0))</f>
        <v>1</v>
      </c>
      <c r="C513" s="2">
        <f>IF(OR('Table 1'!$L$4="All Organisations",'Table 1'!$L$4=" "), 1,IF('Table 1'!$L$4='DATA TEMPLATE 1617'!N513,1,0))</f>
        <v>1</v>
      </c>
      <c r="D513" s="2">
        <f t="shared" si="19"/>
        <v>3</v>
      </c>
      <c r="E513" s="236">
        <f>IF('Table 2'!$L$2="All Diverse Led",$IZ513,IF('Table 2'!$L$2='DATA TEMPLATE 1617'!JG513,4,0))</f>
        <v>2</v>
      </c>
      <c r="F513" s="236">
        <f>IF('Table 2'!$L$2="All Diverse Led",$IZ513,IF('Table 2'!$L$2='DATA TEMPLATE 1617'!JH513,4,0))</f>
        <v>2</v>
      </c>
      <c r="G513" s="237">
        <f t="shared" si="20"/>
        <v>4</v>
      </c>
      <c r="H513" s="1" t="s">
        <v>471</v>
      </c>
      <c r="I513" s="1">
        <v>0</v>
      </c>
      <c r="J513" s="1" t="b">
        <v>0</v>
      </c>
      <c r="K513" s="284">
        <v>511</v>
      </c>
      <c r="L513" t="s">
        <v>439</v>
      </c>
      <c r="M513" t="s">
        <v>437</v>
      </c>
      <c r="N513" s="323" t="s">
        <v>458</v>
      </c>
      <c r="O513" s="76">
        <v>169329</v>
      </c>
      <c r="P513" s="76">
        <v>183167</v>
      </c>
      <c r="Q513" s="76">
        <v>14460</v>
      </c>
      <c r="R513" s="76">
        <v>0</v>
      </c>
      <c r="S513" s="76">
        <v>13500</v>
      </c>
      <c r="T513" s="76">
        <v>380456</v>
      </c>
      <c r="U513">
        <v>276188</v>
      </c>
      <c r="V513">
        <v>9400</v>
      </c>
      <c r="W513">
        <v>16776</v>
      </c>
      <c r="X513">
        <v>8750</v>
      </c>
      <c r="Y513">
        <v>1806</v>
      </c>
      <c r="AB513">
        <v>31616</v>
      </c>
      <c r="AC513">
        <v>24816</v>
      </c>
      <c r="AD513">
        <v>369352</v>
      </c>
      <c r="AE513" s="1">
        <v>85</v>
      </c>
      <c r="AF513" s="1">
        <v>48</v>
      </c>
      <c r="AG513" s="1">
        <v>7674</v>
      </c>
      <c r="AH513" s="1">
        <v>27500</v>
      </c>
      <c r="AI513" s="1">
        <v>44</v>
      </c>
      <c r="AJ513" s="1">
        <v>22</v>
      </c>
      <c r="AK513" s="1">
        <v>3920</v>
      </c>
      <c r="AL513" s="1">
        <v>320</v>
      </c>
      <c r="AM513" s="1">
        <v>5</v>
      </c>
      <c r="AN513" s="1">
        <v>3</v>
      </c>
      <c r="AO513" s="1">
        <v>1300</v>
      </c>
      <c r="AP513" s="1">
        <v>0</v>
      </c>
      <c r="AQ513" s="1">
        <v>69</v>
      </c>
      <c r="AR513" s="1">
        <v>35</v>
      </c>
      <c r="AS513" s="1">
        <v>7674</v>
      </c>
      <c r="AT513" s="1">
        <v>17500</v>
      </c>
      <c r="AU513" s="1">
        <v>44</v>
      </c>
      <c r="AV513" s="1">
        <v>22</v>
      </c>
      <c r="AW513" s="1">
        <v>3920</v>
      </c>
      <c r="AX513" s="1">
        <v>320</v>
      </c>
      <c r="AY513" s="1">
        <v>5</v>
      </c>
      <c r="AZ513" s="1">
        <v>3</v>
      </c>
      <c r="BA513" s="1">
        <v>1300</v>
      </c>
      <c r="BB513" s="1">
        <v>0</v>
      </c>
      <c r="BC513" s="3">
        <v>49</v>
      </c>
      <c r="BD513" s="3">
        <v>25</v>
      </c>
      <c r="BE513" s="3">
        <v>5220</v>
      </c>
      <c r="BF513" s="3">
        <v>320</v>
      </c>
      <c r="BG513" s="241">
        <v>118</v>
      </c>
      <c r="BH513" s="242">
        <v>60</v>
      </c>
      <c r="BI513" s="242">
        <v>12894</v>
      </c>
      <c r="BJ513" s="243">
        <v>17820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s="244">
        <v>0</v>
      </c>
      <c r="CJ513" s="244">
        <v>0</v>
      </c>
      <c r="CK513" s="244">
        <v>0</v>
      </c>
      <c r="CL513" s="244">
        <v>0</v>
      </c>
      <c r="CM513" s="241">
        <v>0</v>
      </c>
      <c r="CN513" s="242">
        <v>0</v>
      </c>
      <c r="CO513" s="242">
        <v>0</v>
      </c>
      <c r="CP513" s="243">
        <v>0</v>
      </c>
      <c r="CQ513" s="1">
        <v>0</v>
      </c>
      <c r="CR513" s="1">
        <v>0</v>
      </c>
      <c r="CS513" s="1">
        <v>0</v>
      </c>
      <c r="CT513" s="1">
        <v>0</v>
      </c>
      <c r="CU513" s="1">
        <v>0</v>
      </c>
      <c r="CV513" s="1">
        <v>0</v>
      </c>
      <c r="CW513" s="1">
        <v>0</v>
      </c>
      <c r="CX513" s="1">
        <v>0</v>
      </c>
      <c r="CY513" s="1">
        <v>0</v>
      </c>
      <c r="CZ513" s="1">
        <v>0</v>
      </c>
      <c r="DA513" s="1">
        <v>0</v>
      </c>
      <c r="DB513" s="1">
        <v>0</v>
      </c>
      <c r="DC513" s="1">
        <v>0</v>
      </c>
      <c r="DD513" s="1">
        <v>0</v>
      </c>
      <c r="DE513" s="1">
        <v>0</v>
      </c>
      <c r="DF513" s="1">
        <v>0</v>
      </c>
      <c r="DG513" s="1">
        <v>0</v>
      </c>
      <c r="DH513" s="1">
        <v>0</v>
      </c>
      <c r="DI513" s="1">
        <v>0</v>
      </c>
      <c r="DJ513" s="1">
        <v>0</v>
      </c>
      <c r="DK513" s="1">
        <v>0</v>
      </c>
      <c r="DL513" s="1">
        <v>0</v>
      </c>
      <c r="DM513" s="1">
        <v>0</v>
      </c>
      <c r="DN513" s="1">
        <v>0</v>
      </c>
      <c r="DO513" s="244">
        <v>0</v>
      </c>
      <c r="DP513" s="244">
        <v>0</v>
      </c>
      <c r="DQ513" s="244">
        <v>0</v>
      </c>
      <c r="DR513" s="244">
        <v>0</v>
      </c>
      <c r="DS513" s="241">
        <v>0</v>
      </c>
      <c r="DT513" s="242">
        <v>0</v>
      </c>
      <c r="DU513" s="242">
        <v>0</v>
      </c>
      <c r="DV513" s="24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s="244">
        <v>0</v>
      </c>
      <c r="EV513" s="244">
        <v>0</v>
      </c>
      <c r="EW513" s="244">
        <v>0</v>
      </c>
      <c r="EX513" s="244">
        <v>0</v>
      </c>
      <c r="EY513" s="241">
        <v>0</v>
      </c>
      <c r="EZ513" s="242">
        <v>0</v>
      </c>
      <c r="FA513" s="242">
        <v>0</v>
      </c>
      <c r="FB513" s="243">
        <v>0</v>
      </c>
      <c r="FC513">
        <v>0</v>
      </c>
      <c r="FD513">
        <v>0</v>
      </c>
      <c r="FE513">
        <v>0</v>
      </c>
      <c r="FF513">
        <v>0</v>
      </c>
      <c r="FG513">
        <v>0</v>
      </c>
      <c r="FH513">
        <v>0</v>
      </c>
      <c r="FI513">
        <v>0</v>
      </c>
      <c r="FJ513">
        <v>0</v>
      </c>
      <c r="FK513">
        <v>0</v>
      </c>
      <c r="FL513">
        <v>0</v>
      </c>
      <c r="FM513">
        <v>1</v>
      </c>
      <c r="FN513">
        <v>0</v>
      </c>
      <c r="FO513">
        <v>10000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0</v>
      </c>
      <c r="GO513">
        <v>0</v>
      </c>
      <c r="GP513">
        <v>0</v>
      </c>
      <c r="GQ513">
        <v>0</v>
      </c>
      <c r="GR513">
        <v>0</v>
      </c>
      <c r="GS513">
        <v>0</v>
      </c>
      <c r="GT513">
        <v>0</v>
      </c>
      <c r="GU513">
        <v>0</v>
      </c>
      <c r="GV513">
        <v>0</v>
      </c>
      <c r="GW513">
        <v>0</v>
      </c>
      <c r="GX513">
        <v>0</v>
      </c>
      <c r="GY513">
        <v>0</v>
      </c>
      <c r="GZ513">
        <v>0</v>
      </c>
      <c r="HA513">
        <v>0</v>
      </c>
      <c r="HB513">
        <v>0</v>
      </c>
      <c r="HC513">
        <v>0</v>
      </c>
      <c r="HD513">
        <v>0</v>
      </c>
      <c r="HE513">
        <v>0</v>
      </c>
      <c r="HF513">
        <v>0</v>
      </c>
      <c r="HG513">
        <v>0</v>
      </c>
      <c r="HH513">
        <v>0</v>
      </c>
      <c r="HI513">
        <v>0</v>
      </c>
      <c r="HJ513">
        <v>0</v>
      </c>
      <c r="HK513">
        <v>0</v>
      </c>
      <c r="HL513">
        <v>6</v>
      </c>
      <c r="HM513">
        <v>1</v>
      </c>
      <c r="HN513">
        <v>0</v>
      </c>
      <c r="HO513">
        <v>0</v>
      </c>
      <c r="HP513">
        <v>0</v>
      </c>
      <c r="HQ513" s="139">
        <v>2</v>
      </c>
      <c r="HR513" s="140">
        <v>0</v>
      </c>
      <c r="HS513" s="140">
        <v>0</v>
      </c>
      <c r="HT513" s="140">
        <v>0</v>
      </c>
      <c r="HU513" s="140">
        <v>0</v>
      </c>
      <c r="HV513" s="139">
        <v>0</v>
      </c>
      <c r="HW513" s="140">
        <v>0</v>
      </c>
      <c r="HX513" s="140">
        <v>0</v>
      </c>
      <c r="HY513" s="140">
        <v>0</v>
      </c>
      <c r="HZ513" s="140">
        <v>0</v>
      </c>
      <c r="IA513" s="139">
        <v>2</v>
      </c>
      <c r="IB513" s="140">
        <v>0</v>
      </c>
      <c r="IC513" s="140">
        <v>0</v>
      </c>
      <c r="ID513" s="140">
        <v>0</v>
      </c>
      <c r="IE513" s="140">
        <v>0</v>
      </c>
      <c r="IF513" s="139">
        <v>10</v>
      </c>
      <c r="IG513" s="140">
        <v>1</v>
      </c>
      <c r="IH513" s="140">
        <v>0</v>
      </c>
      <c r="II513" s="140">
        <v>0</v>
      </c>
      <c r="IJ513" s="140">
        <v>0</v>
      </c>
      <c r="IK513" s="140">
        <v>1</v>
      </c>
      <c r="IL513" s="140">
        <v>0</v>
      </c>
      <c r="IM513" s="140">
        <v>1</v>
      </c>
      <c r="IN513" s="139">
        <v>2</v>
      </c>
      <c r="IO513" s="140">
        <v>1</v>
      </c>
      <c r="IP513" s="140">
        <v>0</v>
      </c>
      <c r="IQ513" s="140">
        <v>0</v>
      </c>
      <c r="IR513" s="141">
        <v>1</v>
      </c>
      <c r="IS513" s="139">
        <v>1</v>
      </c>
      <c r="IT513" s="141">
        <v>4</v>
      </c>
      <c r="IU513" s="141">
        <v>7</v>
      </c>
      <c r="IV513" s="141">
        <v>4</v>
      </c>
      <c r="IW513" s="180">
        <v>11</v>
      </c>
      <c r="IX513" s="182">
        <v>0.54545454545454541</v>
      </c>
      <c r="IY513" s="182">
        <v>0.18181818181818182</v>
      </c>
      <c r="IZ513" s="183">
        <v>2</v>
      </c>
      <c r="JA513" s="140" t="s">
        <v>541</v>
      </c>
      <c r="JB513" s="140">
        <v>0</v>
      </c>
      <c r="JC513" s="1" t="s">
        <v>426</v>
      </c>
      <c r="JD513" s="1" t="s">
        <v>427</v>
      </c>
      <c r="JE513" s="1" t="s">
        <v>427</v>
      </c>
      <c r="JF513" s="1" t="s">
        <v>426</v>
      </c>
      <c r="JG513" s="140" t="s">
        <v>541</v>
      </c>
      <c r="JH513" s="1">
        <v>0</v>
      </c>
      <c r="JI513" s="284"/>
      <c r="JM513" s="261"/>
      <c r="JN513" s="262"/>
      <c r="JO513" s="284"/>
      <c r="JP513" s="284"/>
    </row>
    <row r="514" spans="1:276" x14ac:dyDescent="0.25">
      <c r="A514" s="2">
        <f>IF(OR('Table 1'!$L$2="All Regions",'Table 1'!$L$2=" "), 1,IF('Table 1'!$L$2='DATA TEMPLATE 1617'!L514,1,0))</f>
        <v>1</v>
      </c>
      <c r="B514" s="2">
        <f>IF(OR('Table 1'!$L$3="All Disciplines",'Table 1'!$L$3=" "), 1,IF('Table 1'!$L$3='DATA TEMPLATE 1617'!M514,1,0))</f>
        <v>1</v>
      </c>
      <c r="C514" s="2">
        <f>IF(OR('Table 1'!$L$4="All Organisations",'Table 1'!$L$4=" "), 1,IF('Table 1'!$L$4='DATA TEMPLATE 1617'!N514,1,0))</f>
        <v>1</v>
      </c>
      <c r="D514" s="2">
        <f t="shared" si="19"/>
        <v>3</v>
      </c>
      <c r="E514" s="236">
        <f>IF('Table 2'!$L$2="All Diverse Led",$IZ514,IF('Table 2'!$L$2='DATA TEMPLATE 1617'!JG514,4,0))</f>
        <v>0</v>
      </c>
      <c r="F514" s="236">
        <f>IF('Table 2'!$L$2="All Diverse Led",$IZ514,IF('Table 2'!$L$2='DATA TEMPLATE 1617'!JH514,4,0))</f>
        <v>0</v>
      </c>
      <c r="G514" s="237">
        <f t="shared" si="20"/>
        <v>0</v>
      </c>
      <c r="H514" s="1" t="s">
        <v>471</v>
      </c>
      <c r="I514" s="1">
        <v>0</v>
      </c>
      <c r="J514" s="1" t="b">
        <v>0</v>
      </c>
      <c r="K514" s="284">
        <v>512</v>
      </c>
      <c r="L514" t="s">
        <v>439</v>
      </c>
      <c r="M514" t="s">
        <v>443</v>
      </c>
      <c r="N514" s="323" t="s">
        <v>459</v>
      </c>
      <c r="O514" s="76">
        <v>320058</v>
      </c>
      <c r="P514" s="76">
        <v>200153</v>
      </c>
      <c r="Q514" s="76">
        <v>42492</v>
      </c>
      <c r="R514" s="76">
        <v>0</v>
      </c>
      <c r="S514" s="76">
        <v>0</v>
      </c>
      <c r="T514" s="76">
        <v>562703</v>
      </c>
      <c r="U514">
        <v>409008</v>
      </c>
      <c r="V514">
        <v>17793</v>
      </c>
      <c r="W514">
        <v>0</v>
      </c>
      <c r="X514">
        <v>1568</v>
      </c>
      <c r="Y514">
        <v>1750</v>
      </c>
      <c r="AB514">
        <v>189080</v>
      </c>
      <c r="AC514">
        <v>0</v>
      </c>
      <c r="AD514">
        <v>619199</v>
      </c>
      <c r="AE514" s="1">
        <v>11</v>
      </c>
      <c r="AF514" s="1">
        <v>11</v>
      </c>
      <c r="AG514" s="1">
        <v>8989</v>
      </c>
      <c r="AH514" s="1">
        <v>0</v>
      </c>
      <c r="AI514" s="1">
        <v>0</v>
      </c>
      <c r="AJ514" s="1">
        <v>0</v>
      </c>
      <c r="AK514" s="1">
        <v>0</v>
      </c>
      <c r="AL514" s="1">
        <v>0</v>
      </c>
      <c r="AM514" s="1">
        <v>6</v>
      </c>
      <c r="AN514" s="1">
        <v>6</v>
      </c>
      <c r="AO514" s="1">
        <v>1012</v>
      </c>
      <c r="AP514" s="1">
        <v>0</v>
      </c>
      <c r="AQ514" s="1">
        <v>0</v>
      </c>
      <c r="AR514" s="1">
        <v>0</v>
      </c>
      <c r="AS514" s="1">
        <v>0</v>
      </c>
      <c r="AT514" s="1">
        <v>0</v>
      </c>
      <c r="AU514" s="1">
        <v>0</v>
      </c>
      <c r="AV514" s="1">
        <v>0</v>
      </c>
      <c r="AW514" s="1">
        <v>0</v>
      </c>
      <c r="AX514" s="1">
        <v>0</v>
      </c>
      <c r="AY514" s="1">
        <v>0</v>
      </c>
      <c r="AZ514" s="1">
        <v>0</v>
      </c>
      <c r="BA514" s="1">
        <v>0</v>
      </c>
      <c r="BB514" s="1">
        <v>0</v>
      </c>
      <c r="BC514" s="3">
        <v>6</v>
      </c>
      <c r="BD514" s="3">
        <v>6</v>
      </c>
      <c r="BE514" s="3">
        <v>1012</v>
      </c>
      <c r="BF514" s="3">
        <v>0</v>
      </c>
      <c r="BG514" s="241">
        <v>0</v>
      </c>
      <c r="BH514" s="242">
        <v>0</v>
      </c>
      <c r="BI514" s="242">
        <v>0</v>
      </c>
      <c r="BJ514" s="243">
        <v>0</v>
      </c>
      <c r="BK514">
        <v>4</v>
      </c>
      <c r="BL514">
        <v>124</v>
      </c>
      <c r="BM514">
        <v>51811</v>
      </c>
      <c r="BN514">
        <v>0</v>
      </c>
      <c r="BO514">
        <v>0</v>
      </c>
      <c r="BP514">
        <v>0</v>
      </c>
      <c r="BQ514">
        <v>0</v>
      </c>
      <c r="BR514">
        <v>0</v>
      </c>
      <c r="BS514">
        <v>1</v>
      </c>
      <c r="BT514">
        <v>212</v>
      </c>
      <c r="BU514">
        <v>250500</v>
      </c>
      <c r="BV514">
        <v>0</v>
      </c>
      <c r="BW514">
        <v>0</v>
      </c>
      <c r="BX514">
        <v>0</v>
      </c>
      <c r="BY514">
        <v>0</v>
      </c>
      <c r="BZ514">
        <v>0</v>
      </c>
      <c r="CA514">
        <v>0</v>
      </c>
      <c r="CB514">
        <v>0</v>
      </c>
      <c r="CC514">
        <v>0</v>
      </c>
      <c r="CD514">
        <v>0</v>
      </c>
      <c r="CE514">
        <v>0</v>
      </c>
      <c r="CF514">
        <v>0</v>
      </c>
      <c r="CG514">
        <v>0</v>
      </c>
      <c r="CH514">
        <v>0</v>
      </c>
      <c r="CI514" s="244">
        <v>1</v>
      </c>
      <c r="CJ514" s="244">
        <v>212</v>
      </c>
      <c r="CK514" s="244">
        <v>250500</v>
      </c>
      <c r="CL514" s="244">
        <v>0</v>
      </c>
      <c r="CM514" s="241">
        <v>0</v>
      </c>
      <c r="CN514" s="242">
        <v>0</v>
      </c>
      <c r="CO514" s="242">
        <v>0</v>
      </c>
      <c r="CP514" s="243">
        <v>0</v>
      </c>
      <c r="CQ514" s="1">
        <v>4</v>
      </c>
      <c r="CR514" s="1">
        <v>2</v>
      </c>
      <c r="CS514" s="1">
        <v>194</v>
      </c>
      <c r="CT514" s="1">
        <v>0</v>
      </c>
      <c r="CU514" s="1">
        <v>0</v>
      </c>
      <c r="CV514" s="1">
        <v>0</v>
      </c>
      <c r="CW514" s="1">
        <v>0</v>
      </c>
      <c r="CX514" s="1">
        <v>0</v>
      </c>
      <c r="CY514" s="1">
        <v>1</v>
      </c>
      <c r="CZ514" s="1">
        <v>1</v>
      </c>
      <c r="DA514" s="1">
        <v>250</v>
      </c>
      <c r="DB514" s="1">
        <v>0</v>
      </c>
      <c r="DC514" s="1">
        <v>0</v>
      </c>
      <c r="DD514" s="1">
        <v>0</v>
      </c>
      <c r="DE514" s="1">
        <v>0</v>
      </c>
      <c r="DF514" s="1">
        <v>0</v>
      </c>
      <c r="DG514" s="1">
        <v>0</v>
      </c>
      <c r="DH514" s="1">
        <v>0</v>
      </c>
      <c r="DI514" s="1">
        <v>0</v>
      </c>
      <c r="DJ514" s="1">
        <v>0</v>
      </c>
      <c r="DK514" s="1">
        <v>0</v>
      </c>
      <c r="DL514" s="1">
        <v>0</v>
      </c>
      <c r="DM514" s="1">
        <v>0</v>
      </c>
      <c r="DN514" s="1">
        <v>0</v>
      </c>
      <c r="DO514" s="244">
        <v>1</v>
      </c>
      <c r="DP514" s="244">
        <v>1</v>
      </c>
      <c r="DQ514" s="244">
        <v>250</v>
      </c>
      <c r="DR514" s="244">
        <v>0</v>
      </c>
      <c r="DS514" s="241">
        <v>0</v>
      </c>
      <c r="DT514" s="242">
        <v>0</v>
      </c>
      <c r="DU514" s="242">
        <v>0</v>
      </c>
      <c r="DV514" s="243">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s="244">
        <v>0</v>
      </c>
      <c r="EV514" s="244">
        <v>0</v>
      </c>
      <c r="EW514" s="244">
        <v>0</v>
      </c>
      <c r="EX514" s="244">
        <v>0</v>
      </c>
      <c r="EY514" s="241">
        <v>0</v>
      </c>
      <c r="EZ514" s="242">
        <v>0</v>
      </c>
      <c r="FA514" s="242">
        <v>0</v>
      </c>
      <c r="FB514" s="243">
        <v>0</v>
      </c>
      <c r="FC514">
        <v>1</v>
      </c>
      <c r="FD514">
        <v>500000</v>
      </c>
      <c r="FE514">
        <v>0</v>
      </c>
      <c r="FF514">
        <v>0</v>
      </c>
      <c r="FG514">
        <v>0</v>
      </c>
      <c r="FH514">
        <v>0</v>
      </c>
      <c r="FI514">
        <v>0</v>
      </c>
      <c r="FJ514">
        <v>0</v>
      </c>
      <c r="FK514">
        <v>0</v>
      </c>
      <c r="FL514">
        <v>0</v>
      </c>
      <c r="FM514">
        <v>2</v>
      </c>
      <c r="FN514">
        <v>0</v>
      </c>
      <c r="FO514">
        <v>0</v>
      </c>
      <c r="FP514">
        <v>0</v>
      </c>
      <c r="FQ514">
        <v>0</v>
      </c>
      <c r="FR514">
        <v>0</v>
      </c>
      <c r="FS514">
        <v>15567</v>
      </c>
      <c r="FT514">
        <v>15567</v>
      </c>
      <c r="FU514">
        <v>0</v>
      </c>
      <c r="FV514">
        <v>0</v>
      </c>
      <c r="FW514">
        <v>0</v>
      </c>
      <c r="FX514">
        <v>0</v>
      </c>
      <c r="FY514">
        <v>0</v>
      </c>
      <c r="FZ514">
        <v>0</v>
      </c>
      <c r="GA514">
        <v>0</v>
      </c>
      <c r="GB514">
        <v>0</v>
      </c>
      <c r="GC514">
        <v>0</v>
      </c>
      <c r="GD514">
        <v>0</v>
      </c>
      <c r="GE514">
        <v>0</v>
      </c>
      <c r="GF514">
        <v>0</v>
      </c>
      <c r="GG514">
        <v>0</v>
      </c>
      <c r="GH514">
        <v>0</v>
      </c>
      <c r="GI514">
        <v>0</v>
      </c>
      <c r="GJ514">
        <v>0</v>
      </c>
      <c r="GK514">
        <v>0</v>
      </c>
      <c r="GL514">
        <v>0</v>
      </c>
      <c r="GM514">
        <v>0</v>
      </c>
      <c r="GN514">
        <v>0</v>
      </c>
      <c r="GO514">
        <v>0</v>
      </c>
      <c r="GP514">
        <v>0</v>
      </c>
      <c r="GQ514">
        <v>0</v>
      </c>
      <c r="GR514">
        <v>0</v>
      </c>
      <c r="GS514">
        <v>0</v>
      </c>
      <c r="GT514">
        <v>0</v>
      </c>
      <c r="GU514">
        <v>0</v>
      </c>
      <c r="GV514">
        <v>0</v>
      </c>
      <c r="GW514">
        <v>0</v>
      </c>
      <c r="GX514">
        <v>0</v>
      </c>
      <c r="GY514">
        <v>0</v>
      </c>
      <c r="GZ514">
        <v>0</v>
      </c>
      <c r="HA514">
        <v>0</v>
      </c>
      <c r="HB514">
        <v>0</v>
      </c>
      <c r="HC514">
        <v>0</v>
      </c>
      <c r="HD514">
        <v>0</v>
      </c>
      <c r="HE514">
        <v>0</v>
      </c>
      <c r="HF514">
        <v>0</v>
      </c>
      <c r="HG514">
        <v>0</v>
      </c>
      <c r="HH514">
        <v>0</v>
      </c>
      <c r="HI514">
        <v>0</v>
      </c>
      <c r="HJ514">
        <v>0</v>
      </c>
      <c r="HK514">
        <v>0</v>
      </c>
      <c r="HL514">
        <v>6</v>
      </c>
      <c r="HM514">
        <v>4</v>
      </c>
      <c r="HN514">
        <v>0</v>
      </c>
      <c r="HO514">
        <v>0</v>
      </c>
      <c r="HP514">
        <v>0</v>
      </c>
      <c r="HQ514" s="139">
        <v>0</v>
      </c>
      <c r="HR514" s="140">
        <v>1</v>
      </c>
      <c r="HS514" s="140">
        <v>0</v>
      </c>
      <c r="HT514" s="140">
        <v>0</v>
      </c>
      <c r="HU514" s="140">
        <v>0</v>
      </c>
      <c r="HV514" s="139">
        <v>0</v>
      </c>
      <c r="HW514" s="140">
        <v>0</v>
      </c>
      <c r="HX514" s="140">
        <v>0</v>
      </c>
      <c r="HY514" s="140">
        <v>0</v>
      </c>
      <c r="HZ514" s="140">
        <v>0</v>
      </c>
      <c r="IA514" s="139">
        <v>0</v>
      </c>
      <c r="IB514" s="140">
        <v>0</v>
      </c>
      <c r="IC514" s="140">
        <v>0</v>
      </c>
      <c r="ID514" s="140">
        <v>0</v>
      </c>
      <c r="IE514" s="140">
        <v>0</v>
      </c>
      <c r="IF514" s="139">
        <v>6</v>
      </c>
      <c r="IG514" s="140">
        <v>5</v>
      </c>
      <c r="IH514" s="140">
        <v>0</v>
      </c>
      <c r="II514" s="140">
        <v>0</v>
      </c>
      <c r="IJ514" s="140">
        <v>0</v>
      </c>
      <c r="IK514" s="140">
        <v>0</v>
      </c>
      <c r="IL514" s="140">
        <v>0</v>
      </c>
      <c r="IM514" s="140">
        <v>0</v>
      </c>
      <c r="IN514" s="139">
        <v>0</v>
      </c>
      <c r="IO514" s="140">
        <v>0</v>
      </c>
      <c r="IP514" s="140">
        <v>0</v>
      </c>
      <c r="IQ514" s="140">
        <v>0</v>
      </c>
      <c r="IR514" s="141">
        <v>0</v>
      </c>
      <c r="IS514" s="139">
        <v>0</v>
      </c>
      <c r="IT514" s="141">
        <v>0</v>
      </c>
      <c r="IU514" s="141">
        <v>10</v>
      </c>
      <c r="IV514" s="141">
        <v>1</v>
      </c>
      <c r="IW514" s="180">
        <v>11</v>
      </c>
      <c r="IX514" s="182">
        <v>0</v>
      </c>
      <c r="IY514" s="182">
        <v>0</v>
      </c>
      <c r="IZ514" s="183">
        <v>0</v>
      </c>
      <c r="JA514" s="140">
        <v>0</v>
      </c>
      <c r="JB514" s="140">
        <v>0</v>
      </c>
      <c r="JC514" s="1" t="s">
        <v>427</v>
      </c>
      <c r="JD514" s="1" t="s">
        <v>427</v>
      </c>
      <c r="JE514" s="1" t="s">
        <v>426</v>
      </c>
      <c r="JF514" s="1" t="s">
        <v>426</v>
      </c>
      <c r="JG514" s="1">
        <v>0</v>
      </c>
      <c r="JH514" s="1">
        <v>0</v>
      </c>
      <c r="JI514" s="284"/>
      <c r="JM514" s="261"/>
      <c r="JN514" s="262"/>
      <c r="JO514" s="284"/>
      <c r="JP514" s="284"/>
    </row>
    <row r="515" spans="1:276" x14ac:dyDescent="0.25">
      <c r="A515" s="2">
        <f>IF(OR('Table 1'!$L$2="All Regions",'Table 1'!$L$2=" "), 1,IF('Table 1'!$L$2='DATA TEMPLATE 1617'!L515,1,0))</f>
        <v>1</v>
      </c>
      <c r="B515" s="2">
        <f>IF(OR('Table 1'!$L$3="All Disciplines",'Table 1'!$L$3=" "), 1,IF('Table 1'!$L$3='DATA TEMPLATE 1617'!M515,1,0))</f>
        <v>1</v>
      </c>
      <c r="C515" s="2">
        <f>IF(OR('Table 1'!$L$4="All Organisations",'Table 1'!$L$4=" "), 1,IF('Table 1'!$L$4='DATA TEMPLATE 1617'!N515,1,0))</f>
        <v>1</v>
      </c>
      <c r="D515" s="2">
        <f t="shared" si="19"/>
        <v>3</v>
      </c>
      <c r="E515" s="236">
        <f>IF('Table 2'!$L$2="All Diverse Led",$IZ515,IF('Table 2'!$L$2='DATA TEMPLATE 1617'!JG515,4,0))</f>
        <v>0</v>
      </c>
      <c r="F515" s="236">
        <f>IF('Table 2'!$L$2="All Diverse Led",$IZ515,IF('Table 2'!$L$2='DATA TEMPLATE 1617'!JH515,4,0))</f>
        <v>0</v>
      </c>
      <c r="G515" s="237">
        <f t="shared" si="20"/>
        <v>0</v>
      </c>
      <c r="H515" s="1" t="s">
        <v>471</v>
      </c>
      <c r="I515" s="1">
        <v>0</v>
      </c>
      <c r="J515" s="1" t="b">
        <v>0</v>
      </c>
      <c r="K515" s="284">
        <v>513</v>
      </c>
      <c r="L515" t="s">
        <v>439</v>
      </c>
      <c r="M515" t="s">
        <v>442</v>
      </c>
      <c r="N515" s="323" t="s">
        <v>460</v>
      </c>
      <c r="O515" s="76">
        <v>761049</v>
      </c>
      <c r="P515" s="76">
        <v>236436</v>
      </c>
      <c r="Q515" s="76">
        <v>591791</v>
      </c>
      <c r="R515" s="76">
        <v>15550</v>
      </c>
      <c r="S515" s="76">
        <v>0</v>
      </c>
      <c r="T515" s="76">
        <v>1604826</v>
      </c>
      <c r="U515">
        <v>816535</v>
      </c>
      <c r="V515">
        <v>140955</v>
      </c>
      <c r="W515">
        <v>288675</v>
      </c>
      <c r="X515">
        <v>31669</v>
      </c>
      <c r="Y515">
        <v>33141</v>
      </c>
      <c r="AB515">
        <v>440491</v>
      </c>
      <c r="AC515">
        <v>0</v>
      </c>
      <c r="AD515">
        <v>1751466</v>
      </c>
      <c r="AE515" s="1">
        <v>156</v>
      </c>
      <c r="AF515" s="1">
        <v>47</v>
      </c>
      <c r="AG515" s="1">
        <v>3748</v>
      </c>
      <c r="AH515" s="1">
        <v>0</v>
      </c>
      <c r="AI515" s="1">
        <v>0</v>
      </c>
      <c r="AJ515" s="1">
        <v>0</v>
      </c>
      <c r="AK515" s="1">
        <v>0</v>
      </c>
      <c r="AL515" s="1">
        <v>0</v>
      </c>
      <c r="AM515" s="1">
        <v>0</v>
      </c>
      <c r="AN515" s="1">
        <v>0</v>
      </c>
      <c r="AO515" s="1">
        <v>0</v>
      </c>
      <c r="AP515" s="1">
        <v>0</v>
      </c>
      <c r="AQ515" s="1">
        <v>156</v>
      </c>
      <c r="AR515" s="1">
        <v>47</v>
      </c>
      <c r="AS515" s="1">
        <v>3748</v>
      </c>
      <c r="AT515" s="1">
        <v>0</v>
      </c>
      <c r="AU515" s="1">
        <v>0</v>
      </c>
      <c r="AV515" s="1">
        <v>0</v>
      </c>
      <c r="AW515" s="1">
        <v>0</v>
      </c>
      <c r="AX515" s="1">
        <v>0</v>
      </c>
      <c r="AY515" s="1">
        <v>0</v>
      </c>
      <c r="AZ515" s="1">
        <v>0</v>
      </c>
      <c r="BA515" s="1">
        <v>0</v>
      </c>
      <c r="BB515" s="1">
        <v>0</v>
      </c>
      <c r="BC515" s="3">
        <v>0</v>
      </c>
      <c r="BD515" s="3">
        <v>0</v>
      </c>
      <c r="BE515" s="3">
        <v>0</v>
      </c>
      <c r="BF515" s="3">
        <v>0</v>
      </c>
      <c r="BG515" s="241">
        <v>156</v>
      </c>
      <c r="BH515" s="242">
        <v>47</v>
      </c>
      <c r="BI515" s="242">
        <v>3748</v>
      </c>
      <c r="BJ515" s="243">
        <v>0</v>
      </c>
      <c r="BK515">
        <v>2</v>
      </c>
      <c r="BL515">
        <v>249</v>
      </c>
      <c r="BM515">
        <v>56477</v>
      </c>
      <c r="BN515">
        <v>0</v>
      </c>
      <c r="BO515">
        <v>0</v>
      </c>
      <c r="BP515">
        <v>0</v>
      </c>
      <c r="BQ515">
        <v>0</v>
      </c>
      <c r="BR515">
        <v>0</v>
      </c>
      <c r="BS515">
        <v>0</v>
      </c>
      <c r="BT515">
        <v>0</v>
      </c>
      <c r="BU515">
        <v>0</v>
      </c>
      <c r="BV515">
        <v>0</v>
      </c>
      <c r="BW515">
        <v>2</v>
      </c>
      <c r="BX515">
        <v>249</v>
      </c>
      <c r="BY515">
        <v>56477</v>
      </c>
      <c r="BZ515">
        <v>0</v>
      </c>
      <c r="CA515">
        <v>0</v>
      </c>
      <c r="CB515">
        <v>0</v>
      </c>
      <c r="CC515">
        <v>0</v>
      </c>
      <c r="CD515">
        <v>0</v>
      </c>
      <c r="CE515">
        <v>0</v>
      </c>
      <c r="CF515">
        <v>0</v>
      </c>
      <c r="CG515">
        <v>0</v>
      </c>
      <c r="CH515">
        <v>0</v>
      </c>
      <c r="CI515" s="244">
        <v>0</v>
      </c>
      <c r="CJ515" s="244">
        <v>0</v>
      </c>
      <c r="CK515" s="244">
        <v>0</v>
      </c>
      <c r="CL515" s="244">
        <v>0</v>
      </c>
      <c r="CM515" s="241">
        <v>2</v>
      </c>
      <c r="CN515" s="242">
        <v>249</v>
      </c>
      <c r="CO515" s="242">
        <v>56477</v>
      </c>
      <c r="CP515" s="243">
        <v>0</v>
      </c>
      <c r="CQ515" s="1">
        <v>0</v>
      </c>
      <c r="CR515" s="1">
        <v>0</v>
      </c>
      <c r="CS515" s="1">
        <v>0</v>
      </c>
      <c r="CT515" s="1">
        <v>0</v>
      </c>
      <c r="CU515" s="1">
        <v>0</v>
      </c>
      <c r="CV515" s="1">
        <v>0</v>
      </c>
      <c r="CW515" s="1">
        <v>0</v>
      </c>
      <c r="CX515" s="1">
        <v>0</v>
      </c>
      <c r="CY515" s="1">
        <v>0</v>
      </c>
      <c r="CZ515" s="1">
        <v>0</v>
      </c>
      <c r="DA515" s="1">
        <v>0</v>
      </c>
      <c r="DB515" s="1">
        <v>0</v>
      </c>
      <c r="DC515" s="1">
        <v>0</v>
      </c>
      <c r="DD515" s="1">
        <v>0</v>
      </c>
      <c r="DE515" s="1">
        <v>0</v>
      </c>
      <c r="DF515" s="1">
        <v>0</v>
      </c>
      <c r="DG515" s="1">
        <v>0</v>
      </c>
      <c r="DH515" s="1">
        <v>0</v>
      </c>
      <c r="DI515" s="1">
        <v>0</v>
      </c>
      <c r="DJ515" s="1">
        <v>0</v>
      </c>
      <c r="DK515" s="1">
        <v>0</v>
      </c>
      <c r="DL515" s="1">
        <v>0</v>
      </c>
      <c r="DM515" s="1">
        <v>0</v>
      </c>
      <c r="DN515" s="1">
        <v>0</v>
      </c>
      <c r="DO515" s="244">
        <v>0</v>
      </c>
      <c r="DP515" s="244">
        <v>0</v>
      </c>
      <c r="DQ515" s="244">
        <v>0</v>
      </c>
      <c r="DR515" s="244">
        <v>0</v>
      </c>
      <c r="DS515" s="241">
        <v>0</v>
      </c>
      <c r="DT515" s="242">
        <v>0</v>
      </c>
      <c r="DU515" s="242">
        <v>0</v>
      </c>
      <c r="DV515" s="243">
        <v>0</v>
      </c>
      <c r="DW515">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v>0</v>
      </c>
      <c r="EU515" s="244">
        <v>0</v>
      </c>
      <c r="EV515" s="244">
        <v>0</v>
      </c>
      <c r="EW515" s="244">
        <v>0</v>
      </c>
      <c r="EX515" s="244">
        <v>0</v>
      </c>
      <c r="EY515" s="241">
        <v>0</v>
      </c>
      <c r="EZ515" s="242">
        <v>0</v>
      </c>
      <c r="FA515" s="242">
        <v>0</v>
      </c>
      <c r="FB515" s="243">
        <v>0</v>
      </c>
      <c r="FC515">
        <v>0</v>
      </c>
      <c r="FD515">
        <v>0</v>
      </c>
      <c r="FE515">
        <v>0</v>
      </c>
      <c r="FF515">
        <v>0</v>
      </c>
      <c r="FG515">
        <v>0</v>
      </c>
      <c r="FH515">
        <v>0</v>
      </c>
      <c r="FI515">
        <v>0</v>
      </c>
      <c r="FJ515">
        <v>0</v>
      </c>
      <c r="FK515">
        <v>0</v>
      </c>
      <c r="FL515">
        <v>0</v>
      </c>
      <c r="FM515">
        <v>0</v>
      </c>
      <c r="FN515">
        <v>0</v>
      </c>
      <c r="FO515">
        <v>0</v>
      </c>
      <c r="FP515">
        <v>0</v>
      </c>
      <c r="FQ515">
        <v>0</v>
      </c>
      <c r="FR515">
        <v>0</v>
      </c>
      <c r="FS515">
        <v>0</v>
      </c>
      <c r="FT515">
        <v>0</v>
      </c>
      <c r="FU515">
        <v>0</v>
      </c>
      <c r="FV515">
        <v>0</v>
      </c>
      <c r="FW515">
        <v>16</v>
      </c>
      <c r="FX515">
        <v>560</v>
      </c>
      <c r="FY515">
        <v>0</v>
      </c>
      <c r="FZ515">
        <v>0</v>
      </c>
      <c r="GA515">
        <v>0</v>
      </c>
      <c r="GB515">
        <v>0</v>
      </c>
      <c r="GC515">
        <v>0</v>
      </c>
      <c r="GD515">
        <v>0</v>
      </c>
      <c r="GE515">
        <v>0</v>
      </c>
      <c r="GF515">
        <v>0</v>
      </c>
      <c r="GG515">
        <v>0</v>
      </c>
      <c r="GH515">
        <v>0</v>
      </c>
      <c r="GI515">
        <v>0</v>
      </c>
      <c r="GJ515">
        <v>0</v>
      </c>
      <c r="GK515">
        <v>0</v>
      </c>
      <c r="GL515">
        <v>0</v>
      </c>
      <c r="GM515">
        <v>0</v>
      </c>
      <c r="GN515">
        <v>0</v>
      </c>
      <c r="GO515">
        <v>0</v>
      </c>
      <c r="GP515">
        <v>0</v>
      </c>
      <c r="GQ515">
        <v>0</v>
      </c>
      <c r="GR515">
        <v>0</v>
      </c>
      <c r="GS515">
        <v>0</v>
      </c>
      <c r="GT515">
        <v>0</v>
      </c>
      <c r="GU515">
        <v>0</v>
      </c>
      <c r="GV515">
        <v>0</v>
      </c>
      <c r="GW515">
        <v>0</v>
      </c>
      <c r="GX515">
        <v>0</v>
      </c>
      <c r="GY515">
        <v>0</v>
      </c>
      <c r="GZ515">
        <v>0</v>
      </c>
      <c r="HA515">
        <v>0</v>
      </c>
      <c r="HB515">
        <v>0</v>
      </c>
      <c r="HC515">
        <v>16</v>
      </c>
      <c r="HD515">
        <v>16</v>
      </c>
      <c r="HE515">
        <v>0</v>
      </c>
      <c r="HF515">
        <v>0</v>
      </c>
      <c r="HG515">
        <v>0</v>
      </c>
      <c r="HH515">
        <v>0</v>
      </c>
      <c r="HI515">
        <v>0</v>
      </c>
      <c r="HJ515">
        <v>0</v>
      </c>
      <c r="HK515">
        <v>0</v>
      </c>
      <c r="HL515">
        <v>4</v>
      </c>
      <c r="HM515">
        <v>5</v>
      </c>
      <c r="HN515">
        <v>0</v>
      </c>
      <c r="HO515">
        <v>0</v>
      </c>
      <c r="HP515">
        <v>0</v>
      </c>
      <c r="HQ515" s="139">
        <v>3</v>
      </c>
      <c r="HR515" s="140">
        <v>1</v>
      </c>
      <c r="HS515" s="140">
        <v>0</v>
      </c>
      <c r="HT515" s="140">
        <v>0</v>
      </c>
      <c r="HU515" s="140">
        <v>0</v>
      </c>
      <c r="HV515" s="139">
        <v>0</v>
      </c>
      <c r="HW515" s="140">
        <v>0</v>
      </c>
      <c r="HX515" s="140">
        <v>0</v>
      </c>
      <c r="HY515" s="140">
        <v>0</v>
      </c>
      <c r="HZ515" s="140">
        <v>0</v>
      </c>
      <c r="IA515" s="139">
        <v>0</v>
      </c>
      <c r="IB515" s="140">
        <v>0</v>
      </c>
      <c r="IC515" s="140">
        <v>0</v>
      </c>
      <c r="ID515" s="140">
        <v>0</v>
      </c>
      <c r="IE515" s="140">
        <v>0</v>
      </c>
      <c r="IF515" s="139">
        <v>7</v>
      </c>
      <c r="IG515" s="140">
        <v>6</v>
      </c>
      <c r="IH515" s="140">
        <v>0</v>
      </c>
      <c r="II515" s="140">
        <v>0</v>
      </c>
      <c r="IJ515" s="140">
        <v>0</v>
      </c>
      <c r="IK515" s="140">
        <v>0</v>
      </c>
      <c r="IL515" s="140">
        <v>0</v>
      </c>
      <c r="IM515" s="140">
        <v>0</v>
      </c>
      <c r="IN515" s="139">
        <v>0</v>
      </c>
      <c r="IO515" s="140">
        <v>0</v>
      </c>
      <c r="IP515" s="140">
        <v>0</v>
      </c>
      <c r="IQ515" s="140">
        <v>0</v>
      </c>
      <c r="IR515" s="141">
        <v>0</v>
      </c>
      <c r="IS515" s="139">
        <v>0</v>
      </c>
      <c r="IT515" s="141">
        <v>1</v>
      </c>
      <c r="IU515" s="141">
        <v>9</v>
      </c>
      <c r="IV515" s="141">
        <v>4</v>
      </c>
      <c r="IW515" s="180">
        <v>13</v>
      </c>
      <c r="IX515" s="182">
        <v>7.6923076923076927E-2</v>
      </c>
      <c r="IY515" s="182">
        <v>0</v>
      </c>
      <c r="IZ515" s="183">
        <v>0</v>
      </c>
      <c r="JA515" s="140">
        <v>0</v>
      </c>
      <c r="JB515" s="140">
        <v>0</v>
      </c>
      <c r="JC515" s="1" t="s">
        <v>427</v>
      </c>
      <c r="JD515" s="1" t="s">
        <v>427</v>
      </c>
      <c r="JE515" s="1" t="s">
        <v>427</v>
      </c>
      <c r="JF515" s="1" t="s">
        <v>427</v>
      </c>
      <c r="JG515" s="1">
        <v>0</v>
      </c>
      <c r="JH515" s="1">
        <v>0</v>
      </c>
      <c r="JI515" s="284"/>
      <c r="JM515" s="261"/>
      <c r="JN515" s="262"/>
      <c r="JO515" s="284"/>
      <c r="JP515" s="284"/>
    </row>
    <row r="516" spans="1:276" x14ac:dyDescent="0.25">
      <c r="A516" s="2">
        <f>IF(OR('Table 1'!$L$2="All Regions",'Table 1'!$L$2=" "), 1,IF('Table 1'!$L$2='DATA TEMPLATE 1617'!L516,1,0))</f>
        <v>1</v>
      </c>
      <c r="B516" s="2">
        <f>IF(OR('Table 1'!$L$3="All Disciplines",'Table 1'!$L$3=" "), 1,IF('Table 1'!$L$3='DATA TEMPLATE 1617'!M516,1,0))</f>
        <v>1</v>
      </c>
      <c r="C516" s="2">
        <f>IF(OR('Table 1'!$L$4="All Organisations",'Table 1'!$L$4=" "), 1,IF('Table 1'!$L$4='DATA TEMPLATE 1617'!N516,1,0))</f>
        <v>1</v>
      </c>
      <c r="D516" s="2">
        <f t="shared" si="19"/>
        <v>3</v>
      </c>
      <c r="E516" s="236">
        <f>IF('Table 2'!$L$2="All Diverse Led",$IZ516,IF('Table 2'!$L$2='DATA TEMPLATE 1617'!JG516,4,0))</f>
        <v>0</v>
      </c>
      <c r="F516" s="236">
        <f>IF('Table 2'!$L$2="All Diverse Led",$IZ516,IF('Table 2'!$L$2='DATA TEMPLATE 1617'!JH516,4,0))</f>
        <v>0</v>
      </c>
      <c r="G516" s="237">
        <f t="shared" si="20"/>
        <v>0</v>
      </c>
      <c r="H516" s="1" t="s">
        <v>471</v>
      </c>
      <c r="I516" s="1">
        <v>0</v>
      </c>
      <c r="J516" s="1" t="b">
        <v>0</v>
      </c>
      <c r="K516" s="284">
        <v>514</v>
      </c>
      <c r="L516" t="s">
        <v>439</v>
      </c>
      <c r="M516" t="s">
        <v>438</v>
      </c>
      <c r="N516" s="323" t="s">
        <v>459</v>
      </c>
      <c r="O516" s="76">
        <v>16494</v>
      </c>
      <c r="P516" s="76">
        <v>100580</v>
      </c>
      <c r="Q516" s="76">
        <v>469569</v>
      </c>
      <c r="R516" s="76">
        <v>20000</v>
      </c>
      <c r="S516" s="76">
        <v>196925</v>
      </c>
      <c r="T516" s="76">
        <v>803568</v>
      </c>
      <c r="U516">
        <v>676298</v>
      </c>
      <c r="V516">
        <v>36395</v>
      </c>
      <c r="W516">
        <v>0</v>
      </c>
      <c r="X516">
        <v>72504</v>
      </c>
      <c r="Y516">
        <v>4380</v>
      </c>
      <c r="AB516">
        <v>57432</v>
      </c>
      <c r="AC516">
        <v>0</v>
      </c>
      <c r="AD516">
        <v>847009</v>
      </c>
      <c r="AE516" s="1">
        <v>5</v>
      </c>
      <c r="AF516" s="1">
        <v>5</v>
      </c>
      <c r="AG516" s="1">
        <v>280</v>
      </c>
      <c r="AH516" s="1">
        <v>300</v>
      </c>
      <c r="AI516" s="1">
        <v>0</v>
      </c>
      <c r="AJ516" s="1">
        <v>0</v>
      </c>
      <c r="AK516" s="1">
        <v>0</v>
      </c>
      <c r="AL516" s="1">
        <v>0</v>
      </c>
      <c r="AM516" s="1">
        <v>40</v>
      </c>
      <c r="AN516" s="1">
        <v>40</v>
      </c>
      <c r="AO516" s="1">
        <v>0</v>
      </c>
      <c r="AP516" s="1">
        <v>6000</v>
      </c>
      <c r="AQ516" s="1">
        <v>0</v>
      </c>
      <c r="AR516" s="1">
        <v>0</v>
      </c>
      <c r="AS516" s="1">
        <v>0</v>
      </c>
      <c r="AT516" s="1">
        <v>0</v>
      </c>
      <c r="AU516" s="1">
        <v>0</v>
      </c>
      <c r="AV516" s="1">
        <v>0</v>
      </c>
      <c r="AW516" s="1">
        <v>0</v>
      </c>
      <c r="AX516" s="1">
        <v>0</v>
      </c>
      <c r="AY516" s="1">
        <v>0</v>
      </c>
      <c r="AZ516" s="1">
        <v>0</v>
      </c>
      <c r="BA516" s="1">
        <v>0</v>
      </c>
      <c r="BB516" s="1">
        <v>0</v>
      </c>
      <c r="BC516" s="3">
        <v>40</v>
      </c>
      <c r="BD516" s="3">
        <v>40</v>
      </c>
      <c r="BE516" s="3">
        <v>0</v>
      </c>
      <c r="BF516" s="3">
        <v>6000</v>
      </c>
      <c r="BG516" s="241">
        <v>0</v>
      </c>
      <c r="BH516" s="242">
        <v>0</v>
      </c>
      <c r="BI516" s="242">
        <v>0</v>
      </c>
      <c r="BJ516" s="243">
        <v>0</v>
      </c>
      <c r="BK516">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s="244">
        <v>0</v>
      </c>
      <c r="CJ516" s="244">
        <v>0</v>
      </c>
      <c r="CK516" s="244">
        <v>0</v>
      </c>
      <c r="CL516" s="244">
        <v>0</v>
      </c>
      <c r="CM516" s="241">
        <v>0</v>
      </c>
      <c r="CN516" s="242">
        <v>0</v>
      </c>
      <c r="CO516" s="242">
        <v>0</v>
      </c>
      <c r="CP516" s="243">
        <v>0</v>
      </c>
      <c r="CQ516" s="1">
        <v>1</v>
      </c>
      <c r="CR516" s="1">
        <v>1</v>
      </c>
      <c r="CS516" s="1">
        <v>51</v>
      </c>
      <c r="CT516" s="1">
        <v>30</v>
      </c>
      <c r="CU516" s="1">
        <v>0</v>
      </c>
      <c r="CV516" s="1">
        <v>0</v>
      </c>
      <c r="CW516" s="1">
        <v>0</v>
      </c>
      <c r="CX516" s="1">
        <v>0</v>
      </c>
      <c r="CY516" s="1">
        <v>0</v>
      </c>
      <c r="CZ516" s="1">
        <v>0</v>
      </c>
      <c r="DA516" s="1">
        <v>0</v>
      </c>
      <c r="DB516" s="1">
        <v>0</v>
      </c>
      <c r="DC516" s="1">
        <v>0</v>
      </c>
      <c r="DD516" s="1">
        <v>0</v>
      </c>
      <c r="DE516" s="1">
        <v>0</v>
      </c>
      <c r="DF516" s="1">
        <v>0</v>
      </c>
      <c r="DG516" s="1">
        <v>0</v>
      </c>
      <c r="DH516" s="1">
        <v>0</v>
      </c>
      <c r="DI516" s="1">
        <v>0</v>
      </c>
      <c r="DJ516" s="1">
        <v>0</v>
      </c>
      <c r="DK516" s="1">
        <v>0</v>
      </c>
      <c r="DL516" s="1">
        <v>0</v>
      </c>
      <c r="DM516" s="1">
        <v>0</v>
      </c>
      <c r="DN516" s="1">
        <v>0</v>
      </c>
      <c r="DO516" s="244">
        <v>0</v>
      </c>
      <c r="DP516" s="244">
        <v>0</v>
      </c>
      <c r="DQ516" s="244">
        <v>0</v>
      </c>
      <c r="DR516" s="244">
        <v>0</v>
      </c>
      <c r="DS516" s="241">
        <v>0</v>
      </c>
      <c r="DT516" s="242">
        <v>0</v>
      </c>
      <c r="DU516" s="242">
        <v>0</v>
      </c>
      <c r="DV516" s="243">
        <v>0</v>
      </c>
      <c r="DW516">
        <v>0</v>
      </c>
      <c r="DX516">
        <v>0</v>
      </c>
      <c r="DY516">
        <v>0</v>
      </c>
      <c r="DZ516">
        <v>0</v>
      </c>
      <c r="EA516">
        <v>0</v>
      </c>
      <c r="EB516">
        <v>0</v>
      </c>
      <c r="EC516">
        <v>0</v>
      </c>
      <c r="ED516">
        <v>0</v>
      </c>
      <c r="EE516">
        <v>1</v>
      </c>
      <c r="EF516">
        <v>5</v>
      </c>
      <c r="EG516">
        <v>190</v>
      </c>
      <c r="EH516">
        <v>3100</v>
      </c>
      <c r="EI516">
        <v>0</v>
      </c>
      <c r="EJ516">
        <v>0</v>
      </c>
      <c r="EK516">
        <v>0</v>
      </c>
      <c r="EL516">
        <v>0</v>
      </c>
      <c r="EM516">
        <v>0</v>
      </c>
      <c r="EN516">
        <v>0</v>
      </c>
      <c r="EO516">
        <v>0</v>
      </c>
      <c r="EP516">
        <v>0</v>
      </c>
      <c r="EQ516">
        <v>0</v>
      </c>
      <c r="ER516">
        <v>0</v>
      </c>
      <c r="ES516">
        <v>0</v>
      </c>
      <c r="ET516">
        <v>0</v>
      </c>
      <c r="EU516" s="244">
        <v>1</v>
      </c>
      <c r="EV516" s="244">
        <v>5</v>
      </c>
      <c r="EW516" s="244">
        <v>190</v>
      </c>
      <c r="EX516" s="244">
        <v>3100</v>
      </c>
      <c r="EY516" s="241">
        <v>0</v>
      </c>
      <c r="EZ516" s="242">
        <v>0</v>
      </c>
      <c r="FA516" s="242">
        <v>0</v>
      </c>
      <c r="FB516" s="243">
        <v>0</v>
      </c>
      <c r="FC516">
        <v>0</v>
      </c>
      <c r="FD516">
        <v>0</v>
      </c>
      <c r="FE516">
        <v>0</v>
      </c>
      <c r="FF516">
        <v>0</v>
      </c>
      <c r="FG516">
        <v>0</v>
      </c>
      <c r="FH516">
        <v>0</v>
      </c>
      <c r="FI516">
        <v>0</v>
      </c>
      <c r="FJ516">
        <v>0</v>
      </c>
      <c r="FK516">
        <v>0</v>
      </c>
      <c r="FL516">
        <v>0</v>
      </c>
      <c r="FM516">
        <v>0</v>
      </c>
      <c r="FN516">
        <v>0</v>
      </c>
      <c r="FO516">
        <v>0</v>
      </c>
      <c r="FP516">
        <v>0</v>
      </c>
      <c r="FQ516">
        <v>0</v>
      </c>
      <c r="FR516">
        <v>0</v>
      </c>
      <c r="FS516">
        <v>1</v>
      </c>
      <c r="FT516">
        <v>148</v>
      </c>
      <c r="FU516">
        <v>0</v>
      </c>
      <c r="FV516">
        <v>0</v>
      </c>
      <c r="FW516">
        <v>0</v>
      </c>
      <c r="FX516">
        <v>0</v>
      </c>
      <c r="FY516">
        <v>0</v>
      </c>
      <c r="FZ516">
        <v>0</v>
      </c>
      <c r="GA516">
        <v>0</v>
      </c>
      <c r="GB516">
        <v>0</v>
      </c>
      <c r="GC516">
        <v>0</v>
      </c>
      <c r="GD516">
        <v>0</v>
      </c>
      <c r="GE516">
        <v>0</v>
      </c>
      <c r="GF516">
        <v>0</v>
      </c>
      <c r="GG516">
        <v>0</v>
      </c>
      <c r="GH516">
        <v>0</v>
      </c>
      <c r="GI516">
        <v>0</v>
      </c>
      <c r="GJ516">
        <v>0</v>
      </c>
      <c r="GK516">
        <v>0</v>
      </c>
      <c r="GL516">
        <v>0</v>
      </c>
      <c r="GM516">
        <v>2</v>
      </c>
      <c r="GN516">
        <v>360</v>
      </c>
      <c r="GO516">
        <v>0</v>
      </c>
      <c r="GP516">
        <v>0</v>
      </c>
      <c r="GQ516">
        <v>0</v>
      </c>
      <c r="GR516">
        <v>0</v>
      </c>
      <c r="GS516">
        <v>14</v>
      </c>
      <c r="GT516">
        <v>33976</v>
      </c>
      <c r="GU516">
        <v>2</v>
      </c>
      <c r="GV516">
        <v>2</v>
      </c>
      <c r="GW516">
        <v>0</v>
      </c>
      <c r="GX516">
        <v>0</v>
      </c>
      <c r="GY516">
        <v>0</v>
      </c>
      <c r="GZ516">
        <v>0</v>
      </c>
      <c r="HA516">
        <v>0</v>
      </c>
      <c r="HB516">
        <v>0</v>
      </c>
      <c r="HC516">
        <v>0</v>
      </c>
      <c r="HD516">
        <v>0</v>
      </c>
      <c r="HE516">
        <v>0</v>
      </c>
      <c r="HF516">
        <v>0</v>
      </c>
      <c r="HG516">
        <v>0</v>
      </c>
      <c r="HH516">
        <v>0</v>
      </c>
      <c r="HI516">
        <v>0</v>
      </c>
      <c r="HJ516">
        <v>0</v>
      </c>
      <c r="HK516">
        <v>0</v>
      </c>
      <c r="HL516">
        <v>8</v>
      </c>
      <c r="HM516">
        <v>4</v>
      </c>
      <c r="HN516">
        <v>0</v>
      </c>
      <c r="HO516">
        <v>0</v>
      </c>
      <c r="HP516">
        <v>0</v>
      </c>
      <c r="HQ516" s="139">
        <v>3</v>
      </c>
      <c r="HR516" s="140">
        <v>0</v>
      </c>
      <c r="HS516" s="140">
        <v>0</v>
      </c>
      <c r="HT516" s="140">
        <v>0</v>
      </c>
      <c r="HU516" s="140">
        <v>0</v>
      </c>
      <c r="HV516" s="139">
        <v>0</v>
      </c>
      <c r="HW516" s="140">
        <v>0</v>
      </c>
      <c r="HX516" s="140">
        <v>0</v>
      </c>
      <c r="HY516" s="140">
        <v>0</v>
      </c>
      <c r="HZ516" s="140">
        <v>0</v>
      </c>
      <c r="IA516" s="139">
        <v>0</v>
      </c>
      <c r="IB516" s="140">
        <v>0</v>
      </c>
      <c r="IC516" s="140">
        <v>0</v>
      </c>
      <c r="ID516" s="140">
        <v>0</v>
      </c>
      <c r="IE516" s="140">
        <v>0</v>
      </c>
      <c r="IF516" s="139">
        <v>11</v>
      </c>
      <c r="IG516" s="140">
        <v>4</v>
      </c>
      <c r="IH516" s="140">
        <v>0</v>
      </c>
      <c r="II516" s="140">
        <v>0</v>
      </c>
      <c r="IJ516" s="140">
        <v>0</v>
      </c>
      <c r="IK516" s="140">
        <v>0</v>
      </c>
      <c r="IL516" s="140">
        <v>0</v>
      </c>
      <c r="IM516" s="140">
        <v>0</v>
      </c>
      <c r="IN516" s="139">
        <v>0</v>
      </c>
      <c r="IO516" s="140">
        <v>0</v>
      </c>
      <c r="IP516" s="140">
        <v>0</v>
      </c>
      <c r="IQ516" s="140">
        <v>0</v>
      </c>
      <c r="IR516" s="141">
        <v>0</v>
      </c>
      <c r="IS516" s="139">
        <v>2</v>
      </c>
      <c r="IT516" s="141">
        <v>1</v>
      </c>
      <c r="IU516" s="141">
        <v>12</v>
      </c>
      <c r="IV516" s="141">
        <v>3</v>
      </c>
      <c r="IW516" s="180">
        <v>15</v>
      </c>
      <c r="IX516" s="182">
        <v>6.6666666666666666E-2</v>
      </c>
      <c r="IY516" s="182">
        <v>0.13333333333333333</v>
      </c>
      <c r="IZ516" s="183">
        <v>0</v>
      </c>
      <c r="JA516" s="140">
        <v>0</v>
      </c>
      <c r="JB516" s="140">
        <v>0</v>
      </c>
      <c r="JC516" s="1" t="s">
        <v>427</v>
      </c>
      <c r="JD516" s="1" t="s">
        <v>427</v>
      </c>
      <c r="JE516" s="1" t="s">
        <v>427</v>
      </c>
      <c r="JF516" s="1" t="s">
        <v>427</v>
      </c>
      <c r="JG516" s="1">
        <v>0</v>
      </c>
      <c r="JH516" s="1">
        <v>0</v>
      </c>
      <c r="JI516" s="284"/>
      <c r="JM516" s="261"/>
      <c r="JN516" s="262"/>
      <c r="JO516" s="284"/>
      <c r="JP516" s="284"/>
    </row>
    <row r="517" spans="1:276" x14ac:dyDescent="0.25">
      <c r="A517" s="2">
        <f>IF(OR('Table 1'!$L$2="All Regions",'Table 1'!$L$2=" "), 1,IF('Table 1'!$L$2='DATA TEMPLATE 1617'!L517,1,0))</f>
        <v>1</v>
      </c>
      <c r="B517" s="2">
        <f>IF(OR('Table 1'!$L$3="All Disciplines",'Table 1'!$L$3=" "), 1,IF('Table 1'!$L$3='DATA TEMPLATE 1617'!M517,1,0))</f>
        <v>1</v>
      </c>
      <c r="C517" s="2">
        <f>IF(OR('Table 1'!$L$4="All Organisations",'Table 1'!$L$4=" "), 1,IF('Table 1'!$L$4='DATA TEMPLATE 1617'!N517,1,0))</f>
        <v>1</v>
      </c>
      <c r="D517" s="2">
        <f t="shared" si="19"/>
        <v>3</v>
      </c>
      <c r="E517" s="236">
        <f>IF('Table 2'!$L$2="All Diverse Led",$IZ517,IF('Table 2'!$L$2='DATA TEMPLATE 1617'!JG517,4,0))</f>
        <v>0</v>
      </c>
      <c r="F517" s="236">
        <f>IF('Table 2'!$L$2="All Diverse Led",$IZ517,IF('Table 2'!$L$2='DATA TEMPLATE 1617'!JH517,4,0))</f>
        <v>0</v>
      </c>
      <c r="G517" s="237">
        <f t="shared" si="20"/>
        <v>0</v>
      </c>
      <c r="H517" s="1" t="s">
        <v>471</v>
      </c>
      <c r="I517" s="1">
        <v>0</v>
      </c>
      <c r="J517" s="1" t="b">
        <v>0</v>
      </c>
      <c r="K517" s="284">
        <v>515</v>
      </c>
      <c r="L517" t="s">
        <v>445</v>
      </c>
      <c r="M517" t="s">
        <v>443</v>
      </c>
      <c r="N517" s="323" t="s">
        <v>459</v>
      </c>
      <c r="O517" s="76">
        <v>182223</v>
      </c>
      <c r="P517" s="76">
        <v>82376</v>
      </c>
      <c r="Q517" s="76">
        <v>102062</v>
      </c>
      <c r="R517" s="76">
        <v>12086</v>
      </c>
      <c r="S517" s="76">
        <v>0</v>
      </c>
      <c r="T517" s="76">
        <v>378747</v>
      </c>
      <c r="U517">
        <v>0</v>
      </c>
      <c r="V517">
        <v>1585</v>
      </c>
      <c r="W517">
        <v>338997</v>
      </c>
      <c r="X517">
        <v>0</v>
      </c>
      <c r="Y517">
        <v>2383</v>
      </c>
      <c r="AB517">
        <v>33391</v>
      </c>
      <c r="AC517">
        <v>0</v>
      </c>
      <c r="AD517">
        <v>376356</v>
      </c>
      <c r="AE517" s="1">
        <v>62</v>
      </c>
      <c r="AF517" s="1">
        <v>39</v>
      </c>
      <c r="AG517" s="1">
        <v>1390</v>
      </c>
      <c r="AH517" s="1">
        <v>4594</v>
      </c>
      <c r="AI517" s="1">
        <v>0</v>
      </c>
      <c r="AJ517" s="1">
        <v>0</v>
      </c>
      <c r="AK517" s="1">
        <v>0</v>
      </c>
      <c r="AL517" s="1">
        <v>0</v>
      </c>
      <c r="AM517" s="1">
        <v>0</v>
      </c>
      <c r="AN517" s="1">
        <v>0</v>
      </c>
      <c r="AO517" s="1">
        <v>0</v>
      </c>
      <c r="AP517" s="1">
        <v>0</v>
      </c>
      <c r="AQ517" s="1">
        <v>37</v>
      </c>
      <c r="AR517" s="1">
        <v>18</v>
      </c>
      <c r="AS517" s="1">
        <v>0</v>
      </c>
      <c r="AT517" s="1">
        <v>2285</v>
      </c>
      <c r="AU517" s="1">
        <v>0</v>
      </c>
      <c r="AV517" s="1">
        <v>0</v>
      </c>
      <c r="AW517" s="1">
        <v>0</v>
      </c>
      <c r="AX517" s="1">
        <v>0</v>
      </c>
      <c r="AY517" s="1">
        <v>0</v>
      </c>
      <c r="AZ517" s="1">
        <v>0</v>
      </c>
      <c r="BA517" s="1">
        <v>0</v>
      </c>
      <c r="BB517" s="1">
        <v>0</v>
      </c>
      <c r="BC517" s="3">
        <v>0</v>
      </c>
      <c r="BD517" s="3">
        <v>0</v>
      </c>
      <c r="BE517" s="3">
        <v>0</v>
      </c>
      <c r="BF517" s="3">
        <v>0</v>
      </c>
      <c r="BG517" s="241">
        <v>37</v>
      </c>
      <c r="BH517" s="242">
        <v>18</v>
      </c>
      <c r="BI517" s="242">
        <v>0</v>
      </c>
      <c r="BJ517" s="243">
        <v>2285</v>
      </c>
      <c r="BK517">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s="244">
        <v>0</v>
      </c>
      <c r="CJ517" s="244">
        <v>0</v>
      </c>
      <c r="CK517" s="244">
        <v>0</v>
      </c>
      <c r="CL517" s="244">
        <v>0</v>
      </c>
      <c r="CM517" s="241">
        <v>0</v>
      </c>
      <c r="CN517" s="242">
        <v>0</v>
      </c>
      <c r="CO517" s="242">
        <v>0</v>
      </c>
      <c r="CP517" s="243">
        <v>0</v>
      </c>
      <c r="CQ517" s="1">
        <v>0</v>
      </c>
      <c r="CR517" s="1">
        <v>0</v>
      </c>
      <c r="CS517" s="1">
        <v>0</v>
      </c>
      <c r="CT517" s="1">
        <v>0</v>
      </c>
      <c r="CU517" s="1">
        <v>0</v>
      </c>
      <c r="CV517" s="1">
        <v>0</v>
      </c>
      <c r="CW517" s="1">
        <v>0</v>
      </c>
      <c r="CX517" s="1">
        <v>0</v>
      </c>
      <c r="CY517" s="1">
        <v>0</v>
      </c>
      <c r="CZ517" s="1">
        <v>0</v>
      </c>
      <c r="DA517" s="1">
        <v>0</v>
      </c>
      <c r="DB517" s="1">
        <v>0</v>
      </c>
      <c r="DC517" s="1">
        <v>0</v>
      </c>
      <c r="DD517" s="1">
        <v>0</v>
      </c>
      <c r="DE517" s="1">
        <v>0</v>
      </c>
      <c r="DF517" s="1">
        <v>0</v>
      </c>
      <c r="DG517" s="1">
        <v>0</v>
      </c>
      <c r="DH517" s="1">
        <v>0</v>
      </c>
      <c r="DI517" s="1">
        <v>0</v>
      </c>
      <c r="DJ517" s="1">
        <v>0</v>
      </c>
      <c r="DK517" s="1">
        <v>0</v>
      </c>
      <c r="DL517" s="1">
        <v>0</v>
      </c>
      <c r="DM517" s="1">
        <v>0</v>
      </c>
      <c r="DN517" s="1">
        <v>0</v>
      </c>
      <c r="DO517" s="244">
        <v>0</v>
      </c>
      <c r="DP517" s="244">
        <v>0</v>
      </c>
      <c r="DQ517" s="244">
        <v>0</v>
      </c>
      <c r="DR517" s="244">
        <v>0</v>
      </c>
      <c r="DS517" s="241">
        <v>0</v>
      </c>
      <c r="DT517" s="242">
        <v>0</v>
      </c>
      <c r="DU517" s="242">
        <v>0</v>
      </c>
      <c r="DV517" s="243">
        <v>0</v>
      </c>
      <c r="DW517">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s="244">
        <v>0</v>
      </c>
      <c r="EV517" s="244">
        <v>0</v>
      </c>
      <c r="EW517" s="244">
        <v>0</v>
      </c>
      <c r="EX517" s="244">
        <v>0</v>
      </c>
      <c r="EY517" s="241">
        <v>0</v>
      </c>
      <c r="EZ517" s="242">
        <v>0</v>
      </c>
      <c r="FA517" s="242">
        <v>0</v>
      </c>
      <c r="FB517" s="243">
        <v>0</v>
      </c>
      <c r="FC517">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0</v>
      </c>
      <c r="GI517">
        <v>0</v>
      </c>
      <c r="GJ517">
        <v>0</v>
      </c>
      <c r="GK517">
        <v>0</v>
      </c>
      <c r="GL517">
        <v>0</v>
      </c>
      <c r="GM517">
        <v>0</v>
      </c>
      <c r="GN517">
        <v>0</v>
      </c>
      <c r="GO517">
        <v>0</v>
      </c>
      <c r="GP517">
        <v>0</v>
      </c>
      <c r="GQ517">
        <v>1</v>
      </c>
      <c r="GR517">
        <v>0</v>
      </c>
      <c r="GS517">
        <v>0</v>
      </c>
      <c r="GT517">
        <v>0</v>
      </c>
      <c r="GU517">
        <v>0</v>
      </c>
      <c r="GV517">
        <v>55</v>
      </c>
      <c r="GW517">
        <v>0</v>
      </c>
      <c r="GX517">
        <v>0</v>
      </c>
      <c r="GY517">
        <v>0</v>
      </c>
      <c r="GZ517">
        <v>0</v>
      </c>
      <c r="HA517">
        <v>0</v>
      </c>
      <c r="HB517">
        <v>0</v>
      </c>
      <c r="HC517">
        <v>0</v>
      </c>
      <c r="HD517">
        <v>0</v>
      </c>
      <c r="HE517">
        <v>0</v>
      </c>
      <c r="HF517">
        <v>0</v>
      </c>
      <c r="HG517">
        <v>0</v>
      </c>
      <c r="HH517">
        <v>0</v>
      </c>
      <c r="HI517">
        <v>0</v>
      </c>
      <c r="HJ517">
        <v>0</v>
      </c>
      <c r="HK517">
        <v>0</v>
      </c>
      <c r="HL517">
        <v>4</v>
      </c>
      <c r="HM517">
        <v>3</v>
      </c>
      <c r="HN517">
        <v>0</v>
      </c>
      <c r="HO517">
        <v>0</v>
      </c>
      <c r="HP517">
        <v>0</v>
      </c>
      <c r="HQ517" s="139">
        <v>1</v>
      </c>
      <c r="HR517" s="140">
        <v>1</v>
      </c>
      <c r="HS517" s="140">
        <v>0</v>
      </c>
      <c r="HT517" s="140">
        <v>0</v>
      </c>
      <c r="HU517" s="140">
        <v>0</v>
      </c>
      <c r="HV517" s="139">
        <v>2</v>
      </c>
      <c r="HW517" s="140">
        <v>0</v>
      </c>
      <c r="HX517" s="140">
        <v>0</v>
      </c>
      <c r="HY517" s="140">
        <v>0</v>
      </c>
      <c r="HZ517" s="140">
        <v>0</v>
      </c>
      <c r="IA517" s="139">
        <v>0</v>
      </c>
      <c r="IB517" s="140">
        <v>0</v>
      </c>
      <c r="IC517" s="140">
        <v>0</v>
      </c>
      <c r="ID517" s="140">
        <v>0</v>
      </c>
      <c r="IE517" s="140">
        <v>0</v>
      </c>
      <c r="IF517" s="139">
        <v>7</v>
      </c>
      <c r="IG517" s="140">
        <v>4</v>
      </c>
      <c r="IH517" s="140">
        <v>0</v>
      </c>
      <c r="II517" s="140">
        <v>0</v>
      </c>
      <c r="IJ517" s="140">
        <v>0</v>
      </c>
      <c r="IK517" s="140">
        <v>0</v>
      </c>
      <c r="IL517" s="140">
        <v>0</v>
      </c>
      <c r="IM517" s="140">
        <v>0</v>
      </c>
      <c r="IN517" s="139">
        <v>0</v>
      </c>
      <c r="IO517" s="140">
        <v>0</v>
      </c>
      <c r="IP517" s="140">
        <v>0</v>
      </c>
      <c r="IQ517" s="140">
        <v>0</v>
      </c>
      <c r="IR517" s="141">
        <v>0</v>
      </c>
      <c r="IS517" s="139">
        <v>0</v>
      </c>
      <c r="IT517" s="141">
        <v>0</v>
      </c>
      <c r="IU517" s="141">
        <v>7</v>
      </c>
      <c r="IV517" s="141">
        <v>4</v>
      </c>
      <c r="IW517" s="180">
        <v>11</v>
      </c>
      <c r="IX517" s="182">
        <v>0</v>
      </c>
      <c r="IY517" s="182">
        <v>0</v>
      </c>
      <c r="IZ517" s="183">
        <v>0</v>
      </c>
      <c r="JA517" s="140">
        <v>0</v>
      </c>
      <c r="JB517" s="140">
        <v>0</v>
      </c>
      <c r="JC517" s="1" t="s">
        <v>427</v>
      </c>
      <c r="JD517" s="1" t="s">
        <v>427</v>
      </c>
      <c r="JE517" s="1" t="s">
        <v>427</v>
      </c>
      <c r="JF517" s="1" t="s">
        <v>427</v>
      </c>
      <c r="JG517" s="1">
        <v>0</v>
      </c>
      <c r="JH517" s="1">
        <v>0</v>
      </c>
      <c r="JI517" s="284"/>
      <c r="JM517" s="261"/>
      <c r="JN517" s="262"/>
      <c r="JO517" s="284"/>
      <c r="JP517" s="284"/>
    </row>
    <row r="518" spans="1:276" x14ac:dyDescent="0.25">
      <c r="A518" s="2">
        <f>IF(OR('Table 1'!$L$2="All Regions",'Table 1'!$L$2=" "), 1,IF('Table 1'!$L$2='DATA TEMPLATE 1617'!L518,1,0))</f>
        <v>1</v>
      </c>
      <c r="B518" s="2">
        <f>IF(OR('Table 1'!$L$3="All Disciplines",'Table 1'!$L$3=" "), 1,IF('Table 1'!$L$3='DATA TEMPLATE 1617'!M518,1,0))</f>
        <v>1</v>
      </c>
      <c r="C518" s="2">
        <f>IF(OR('Table 1'!$L$4="All Organisations",'Table 1'!$L$4=" "), 1,IF('Table 1'!$L$4='DATA TEMPLATE 1617'!N518,1,0))</f>
        <v>1</v>
      </c>
      <c r="D518" s="2">
        <f t="shared" si="19"/>
        <v>3</v>
      </c>
      <c r="E518" s="236">
        <f>IF('Table 2'!$L$2="All Diverse Led",$IZ518,IF('Table 2'!$L$2='DATA TEMPLATE 1617'!JG518,4,0))</f>
        <v>0</v>
      </c>
      <c r="F518" s="236">
        <f>IF('Table 2'!$L$2="All Diverse Led",$IZ518,IF('Table 2'!$L$2='DATA TEMPLATE 1617'!JH518,4,0))</f>
        <v>0</v>
      </c>
      <c r="G518" s="237">
        <f t="shared" si="20"/>
        <v>0</v>
      </c>
      <c r="H518" s="1" t="s">
        <v>471</v>
      </c>
      <c r="I518" s="1">
        <v>0</v>
      </c>
      <c r="J518" s="1" t="b">
        <v>0</v>
      </c>
      <c r="K518" s="284">
        <v>516</v>
      </c>
      <c r="L518" t="s">
        <v>435</v>
      </c>
      <c r="M518" t="s">
        <v>450</v>
      </c>
      <c r="N518" s="323" t="s">
        <v>460</v>
      </c>
      <c r="O518" s="76">
        <v>205</v>
      </c>
      <c r="P518" s="76">
        <v>95826</v>
      </c>
      <c r="Q518" s="76">
        <v>238271</v>
      </c>
      <c r="R518" s="76">
        <v>21900</v>
      </c>
      <c r="S518" s="76">
        <v>333931</v>
      </c>
      <c r="T518" s="76">
        <v>690133</v>
      </c>
      <c r="U518">
        <v>457260</v>
      </c>
      <c r="V518">
        <v>20882</v>
      </c>
      <c r="W518">
        <v>0</v>
      </c>
      <c r="X518">
        <v>0</v>
      </c>
      <c r="Y518">
        <v>15277</v>
      </c>
      <c r="AB518">
        <v>20712</v>
      </c>
      <c r="AC518">
        <v>362061</v>
      </c>
      <c r="AD518">
        <v>876192</v>
      </c>
      <c r="AE518" s="1">
        <v>0</v>
      </c>
      <c r="AF518" s="1">
        <v>0</v>
      </c>
      <c r="AG518" s="1">
        <v>0</v>
      </c>
      <c r="AH518" s="1">
        <v>0</v>
      </c>
      <c r="AI518" s="1">
        <v>0</v>
      </c>
      <c r="AJ518" s="1">
        <v>0</v>
      </c>
      <c r="AK518" s="1">
        <v>0</v>
      </c>
      <c r="AL518" s="1">
        <v>0</v>
      </c>
      <c r="AM518" s="1">
        <v>0</v>
      </c>
      <c r="AN518" s="1">
        <v>0</v>
      </c>
      <c r="AO518" s="1">
        <v>0</v>
      </c>
      <c r="AP518" s="1">
        <v>0</v>
      </c>
      <c r="AQ518" s="1">
        <v>0</v>
      </c>
      <c r="AR518" s="1">
        <v>0</v>
      </c>
      <c r="AS518" s="1">
        <v>0</v>
      </c>
      <c r="AT518" s="1">
        <v>0</v>
      </c>
      <c r="AU518" s="1">
        <v>0</v>
      </c>
      <c r="AV518" s="1">
        <v>0</v>
      </c>
      <c r="AW518" s="1">
        <v>0</v>
      </c>
      <c r="AX518" s="1">
        <v>0</v>
      </c>
      <c r="AY518" s="1">
        <v>0</v>
      </c>
      <c r="AZ518" s="1">
        <v>0</v>
      </c>
      <c r="BA518" s="1">
        <v>0</v>
      </c>
      <c r="BB518" s="1">
        <v>0</v>
      </c>
      <c r="BC518" s="3">
        <v>0</v>
      </c>
      <c r="BD518" s="3">
        <v>0</v>
      </c>
      <c r="BE518" s="3">
        <v>0</v>
      </c>
      <c r="BF518" s="3">
        <v>0</v>
      </c>
      <c r="BG518" s="241">
        <v>0</v>
      </c>
      <c r="BH518" s="242">
        <v>0</v>
      </c>
      <c r="BI518" s="242">
        <v>0</v>
      </c>
      <c r="BJ518" s="243">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s="244">
        <v>0</v>
      </c>
      <c r="CJ518" s="244">
        <v>0</v>
      </c>
      <c r="CK518" s="244">
        <v>0</v>
      </c>
      <c r="CL518" s="244">
        <v>0</v>
      </c>
      <c r="CM518" s="241">
        <v>0</v>
      </c>
      <c r="CN518" s="242">
        <v>0</v>
      </c>
      <c r="CO518" s="242">
        <v>0</v>
      </c>
      <c r="CP518" s="243">
        <v>0</v>
      </c>
      <c r="CQ518" s="1">
        <v>0</v>
      </c>
      <c r="CR518" s="1">
        <v>0</v>
      </c>
      <c r="CS518" s="1">
        <v>0</v>
      </c>
      <c r="CT518" s="1">
        <v>0</v>
      </c>
      <c r="CU518" s="1">
        <v>0</v>
      </c>
      <c r="CV518" s="1">
        <v>0</v>
      </c>
      <c r="CW518" s="1">
        <v>0</v>
      </c>
      <c r="CX518" s="1">
        <v>0</v>
      </c>
      <c r="CY518" s="1">
        <v>0</v>
      </c>
      <c r="CZ518" s="1">
        <v>0</v>
      </c>
      <c r="DA518" s="1">
        <v>0</v>
      </c>
      <c r="DB518" s="1">
        <v>0</v>
      </c>
      <c r="DC518" s="1">
        <v>0</v>
      </c>
      <c r="DD518" s="1">
        <v>0</v>
      </c>
      <c r="DE518" s="1">
        <v>0</v>
      </c>
      <c r="DF518" s="1">
        <v>0</v>
      </c>
      <c r="DG518" s="1">
        <v>0</v>
      </c>
      <c r="DH518" s="1">
        <v>0</v>
      </c>
      <c r="DI518" s="1">
        <v>0</v>
      </c>
      <c r="DJ518" s="1">
        <v>0</v>
      </c>
      <c r="DK518" s="1">
        <v>0</v>
      </c>
      <c r="DL518" s="1">
        <v>0</v>
      </c>
      <c r="DM518" s="1">
        <v>0</v>
      </c>
      <c r="DN518" s="1">
        <v>0</v>
      </c>
      <c r="DO518" s="244">
        <v>0</v>
      </c>
      <c r="DP518" s="244">
        <v>0</v>
      </c>
      <c r="DQ518" s="244">
        <v>0</v>
      </c>
      <c r="DR518" s="244">
        <v>0</v>
      </c>
      <c r="DS518" s="241">
        <v>0</v>
      </c>
      <c r="DT518" s="242">
        <v>0</v>
      </c>
      <c r="DU518" s="242">
        <v>0</v>
      </c>
      <c r="DV518" s="243">
        <v>0</v>
      </c>
      <c r="DW518">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v>0</v>
      </c>
      <c r="EU518" s="244">
        <v>0</v>
      </c>
      <c r="EV518" s="244">
        <v>0</v>
      </c>
      <c r="EW518" s="244">
        <v>0</v>
      </c>
      <c r="EX518" s="244">
        <v>0</v>
      </c>
      <c r="EY518" s="241">
        <v>0</v>
      </c>
      <c r="EZ518" s="242">
        <v>0</v>
      </c>
      <c r="FA518" s="242">
        <v>0</v>
      </c>
      <c r="FB518" s="243">
        <v>0</v>
      </c>
      <c r="FC518">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2</v>
      </c>
      <c r="FX518">
        <v>1000</v>
      </c>
      <c r="FY518">
        <v>0</v>
      </c>
      <c r="FZ518">
        <v>0</v>
      </c>
      <c r="GA518">
        <v>2</v>
      </c>
      <c r="GB518">
        <v>1000</v>
      </c>
      <c r="GC518">
        <v>0</v>
      </c>
      <c r="GD518">
        <v>0</v>
      </c>
      <c r="GE518">
        <v>0</v>
      </c>
      <c r="GF518">
        <v>0</v>
      </c>
      <c r="GG518">
        <v>0</v>
      </c>
      <c r="GH518">
        <v>0</v>
      </c>
      <c r="GI518">
        <v>2</v>
      </c>
      <c r="GJ518">
        <v>500</v>
      </c>
      <c r="GK518">
        <v>4</v>
      </c>
      <c r="GL518">
        <v>200</v>
      </c>
      <c r="GM518">
        <v>0</v>
      </c>
      <c r="GN518">
        <v>0</v>
      </c>
      <c r="GO518">
        <v>0</v>
      </c>
      <c r="GP518">
        <v>0</v>
      </c>
      <c r="GQ518">
        <v>0</v>
      </c>
      <c r="GR518">
        <v>0</v>
      </c>
      <c r="GS518">
        <v>0</v>
      </c>
      <c r="GT518">
        <v>0</v>
      </c>
      <c r="GU518">
        <v>0</v>
      </c>
      <c r="GV518">
        <v>0</v>
      </c>
      <c r="GW518">
        <v>0</v>
      </c>
      <c r="GX518">
        <v>0</v>
      </c>
      <c r="GY518">
        <v>0</v>
      </c>
      <c r="GZ518">
        <v>0</v>
      </c>
      <c r="HA518">
        <v>0</v>
      </c>
      <c r="HB518">
        <v>0</v>
      </c>
      <c r="HC518">
        <v>0</v>
      </c>
      <c r="HD518">
        <v>0</v>
      </c>
      <c r="HE518">
        <v>0</v>
      </c>
      <c r="HF518">
        <v>0</v>
      </c>
      <c r="HG518">
        <v>0</v>
      </c>
      <c r="HH518">
        <v>0</v>
      </c>
      <c r="HI518">
        <v>0</v>
      </c>
      <c r="HJ518">
        <v>0</v>
      </c>
      <c r="HK518">
        <v>0</v>
      </c>
      <c r="HL518">
        <v>10</v>
      </c>
      <c r="HM518">
        <v>4</v>
      </c>
      <c r="HN518">
        <v>0</v>
      </c>
      <c r="HO518">
        <v>0</v>
      </c>
      <c r="HP518">
        <v>0</v>
      </c>
      <c r="HQ518" s="139">
        <v>3</v>
      </c>
      <c r="HR518" s="140">
        <v>4</v>
      </c>
      <c r="HS518" s="140">
        <v>0</v>
      </c>
      <c r="HT518" s="140">
        <v>0</v>
      </c>
      <c r="HU518" s="140">
        <v>0</v>
      </c>
      <c r="HV518" s="139">
        <v>0</v>
      </c>
      <c r="HW518" s="140">
        <v>0</v>
      </c>
      <c r="HX518" s="140">
        <v>0</v>
      </c>
      <c r="HY518" s="140">
        <v>0</v>
      </c>
      <c r="HZ518" s="140">
        <v>0</v>
      </c>
      <c r="IA518" s="139">
        <v>0</v>
      </c>
      <c r="IB518" s="140">
        <v>0</v>
      </c>
      <c r="IC518" s="140">
        <v>0</v>
      </c>
      <c r="ID518" s="140">
        <v>0</v>
      </c>
      <c r="IE518" s="140">
        <v>0</v>
      </c>
      <c r="IF518" s="139">
        <v>13</v>
      </c>
      <c r="IG518" s="140">
        <v>8</v>
      </c>
      <c r="IH518" s="140">
        <v>0</v>
      </c>
      <c r="II518" s="140">
        <v>0</v>
      </c>
      <c r="IJ518" s="140">
        <v>0</v>
      </c>
      <c r="IK518" s="140">
        <v>0</v>
      </c>
      <c r="IL518" s="140">
        <v>0</v>
      </c>
      <c r="IM518" s="140">
        <v>0</v>
      </c>
      <c r="IN518" s="139">
        <v>0</v>
      </c>
      <c r="IO518" s="140">
        <v>0</v>
      </c>
      <c r="IP518" s="140">
        <v>0</v>
      </c>
      <c r="IQ518" s="140">
        <v>0</v>
      </c>
      <c r="IR518" s="141">
        <v>0</v>
      </c>
      <c r="IS518" s="139">
        <v>3</v>
      </c>
      <c r="IT518" s="141">
        <v>5</v>
      </c>
      <c r="IU518" s="141">
        <v>14</v>
      </c>
      <c r="IV518" s="141">
        <v>7</v>
      </c>
      <c r="IW518" s="180">
        <v>21</v>
      </c>
      <c r="IX518" s="182">
        <v>0.23809523809523808</v>
      </c>
      <c r="IY518" s="182">
        <v>0.14285714285714285</v>
      </c>
      <c r="IZ518" s="183">
        <v>0</v>
      </c>
      <c r="JA518" s="140">
        <v>0</v>
      </c>
      <c r="JB518" s="140">
        <v>0</v>
      </c>
      <c r="JC518" s="1" t="s">
        <v>427</v>
      </c>
      <c r="JD518" s="1" t="s">
        <v>427</v>
      </c>
      <c r="JE518" s="1" t="s">
        <v>427</v>
      </c>
      <c r="JF518" s="1" t="s">
        <v>427</v>
      </c>
      <c r="JG518" s="1">
        <v>0</v>
      </c>
      <c r="JH518" s="1">
        <v>0</v>
      </c>
      <c r="JI518" s="284"/>
      <c r="JM518" s="261"/>
      <c r="JN518" s="262"/>
      <c r="JO518" s="284"/>
      <c r="JP518" s="284"/>
    </row>
    <row r="519" spans="1:276" x14ac:dyDescent="0.25">
      <c r="A519" s="2">
        <f>IF(OR('Table 1'!$L$2="All Regions",'Table 1'!$L$2=" "), 1,IF('Table 1'!$L$2='DATA TEMPLATE 1617'!L519,1,0))</f>
        <v>1</v>
      </c>
      <c r="B519" s="2">
        <f>IF(OR('Table 1'!$L$3="All Disciplines",'Table 1'!$L$3=" "), 1,IF('Table 1'!$L$3='DATA TEMPLATE 1617'!M519,1,0))</f>
        <v>1</v>
      </c>
      <c r="C519" s="2">
        <f>IF(OR('Table 1'!$L$4="All Organisations",'Table 1'!$L$4=" "), 1,IF('Table 1'!$L$4='DATA TEMPLATE 1617'!N519,1,0))</f>
        <v>1</v>
      </c>
      <c r="D519" s="2">
        <f t="shared" si="19"/>
        <v>3</v>
      </c>
      <c r="E519" s="236">
        <f>IF('Table 2'!$L$2="All Diverse Led",$IZ519,IF('Table 2'!$L$2='DATA TEMPLATE 1617'!JG519,4,0))</f>
        <v>0</v>
      </c>
      <c r="F519" s="236">
        <f>IF('Table 2'!$L$2="All Diverse Led",$IZ519,IF('Table 2'!$L$2='DATA TEMPLATE 1617'!JH519,4,0))</f>
        <v>0</v>
      </c>
      <c r="G519" s="237">
        <f t="shared" si="20"/>
        <v>0</v>
      </c>
      <c r="H519" s="1" t="s">
        <v>471</v>
      </c>
      <c r="I519" s="1">
        <v>0</v>
      </c>
      <c r="J519" s="1" t="b">
        <v>1</v>
      </c>
      <c r="K519" s="284">
        <v>517</v>
      </c>
      <c r="L519" t="s">
        <v>445</v>
      </c>
      <c r="M519" t="s">
        <v>451</v>
      </c>
      <c r="N519" s="323" t="s">
        <v>460</v>
      </c>
      <c r="O519" s="76">
        <v>1674553</v>
      </c>
      <c r="P519" s="76">
        <v>3996563</v>
      </c>
      <c r="Q519" s="76">
        <v>242173</v>
      </c>
      <c r="R519" s="76">
        <v>2681039</v>
      </c>
      <c r="S519" s="76">
        <v>1645308</v>
      </c>
      <c r="T519" s="76">
        <v>10239636</v>
      </c>
      <c r="U519">
        <v>7086997</v>
      </c>
      <c r="V519">
        <v>432814</v>
      </c>
      <c r="W519">
        <v>779884</v>
      </c>
      <c r="X519">
        <v>827683</v>
      </c>
      <c r="Y519">
        <v>43239</v>
      </c>
      <c r="Z519">
        <v>915374</v>
      </c>
      <c r="AA519">
        <v>439</v>
      </c>
      <c r="AB519">
        <v>229391</v>
      </c>
      <c r="AC519">
        <v>0</v>
      </c>
      <c r="AD519">
        <v>10315821</v>
      </c>
      <c r="AE519" s="1">
        <v>0</v>
      </c>
      <c r="AF519" s="1">
        <v>0</v>
      </c>
      <c r="AG519" s="1">
        <v>0</v>
      </c>
      <c r="AH519" s="1">
        <v>0</v>
      </c>
      <c r="AI519" s="1">
        <v>0</v>
      </c>
      <c r="AJ519" s="1">
        <v>0</v>
      </c>
      <c r="AK519" s="1">
        <v>0</v>
      </c>
      <c r="AL519" s="1">
        <v>0</v>
      </c>
      <c r="AM519" s="1">
        <v>0</v>
      </c>
      <c r="AN519" s="1">
        <v>0</v>
      </c>
      <c r="AO519" s="1">
        <v>0</v>
      </c>
      <c r="AP519" s="1">
        <v>0</v>
      </c>
      <c r="AQ519" s="1">
        <v>0</v>
      </c>
      <c r="AR519" s="1">
        <v>0</v>
      </c>
      <c r="AS519" s="1">
        <v>0</v>
      </c>
      <c r="AT519" s="1">
        <v>0</v>
      </c>
      <c r="AU519" s="1">
        <v>0</v>
      </c>
      <c r="AV519" s="1">
        <v>0</v>
      </c>
      <c r="AW519" s="1">
        <v>0</v>
      </c>
      <c r="AX519" s="1">
        <v>0</v>
      </c>
      <c r="AY519" s="1">
        <v>0</v>
      </c>
      <c r="AZ519" s="1">
        <v>0</v>
      </c>
      <c r="BA519" s="1">
        <v>0</v>
      </c>
      <c r="BB519" s="1">
        <v>0</v>
      </c>
      <c r="BC519" s="3">
        <v>0</v>
      </c>
      <c r="BD519" s="3">
        <v>0</v>
      </c>
      <c r="BE519" s="3">
        <v>0</v>
      </c>
      <c r="BF519" s="3">
        <v>0</v>
      </c>
      <c r="BG519" s="241">
        <v>0</v>
      </c>
      <c r="BH519" s="242">
        <v>0</v>
      </c>
      <c r="BI519" s="242">
        <v>0</v>
      </c>
      <c r="BJ519" s="243">
        <v>0</v>
      </c>
      <c r="BK519">
        <v>55</v>
      </c>
      <c r="BL519">
        <v>4246</v>
      </c>
      <c r="BM519">
        <v>0</v>
      </c>
      <c r="BN519">
        <v>2421201</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s="244">
        <v>0</v>
      </c>
      <c r="CJ519" s="244">
        <v>0</v>
      </c>
      <c r="CK519" s="244">
        <v>0</v>
      </c>
      <c r="CL519" s="244">
        <v>0</v>
      </c>
      <c r="CM519" s="241">
        <v>0</v>
      </c>
      <c r="CN519" s="242">
        <v>0</v>
      </c>
      <c r="CO519" s="242">
        <v>0</v>
      </c>
      <c r="CP519" s="243">
        <v>0</v>
      </c>
      <c r="CQ519" s="1">
        <v>0</v>
      </c>
      <c r="CR519" s="1">
        <v>0</v>
      </c>
      <c r="CS519" s="1">
        <v>0</v>
      </c>
      <c r="CT519" s="1">
        <v>0</v>
      </c>
      <c r="CU519" s="1">
        <v>0</v>
      </c>
      <c r="CV519" s="1">
        <v>0</v>
      </c>
      <c r="CW519" s="1">
        <v>0</v>
      </c>
      <c r="CX519" s="1">
        <v>0</v>
      </c>
      <c r="CY519" s="1">
        <v>0</v>
      </c>
      <c r="CZ519" s="1">
        <v>0</v>
      </c>
      <c r="DA519" s="1">
        <v>0</v>
      </c>
      <c r="DB519" s="1">
        <v>0</v>
      </c>
      <c r="DC519" s="1">
        <v>0</v>
      </c>
      <c r="DD519" s="1">
        <v>0</v>
      </c>
      <c r="DE519" s="1">
        <v>0</v>
      </c>
      <c r="DF519" s="1">
        <v>0</v>
      </c>
      <c r="DG519" s="1">
        <v>0</v>
      </c>
      <c r="DH519" s="1">
        <v>0</v>
      </c>
      <c r="DI519" s="1">
        <v>0</v>
      </c>
      <c r="DJ519" s="1">
        <v>0</v>
      </c>
      <c r="DK519" s="1">
        <v>0</v>
      </c>
      <c r="DL519" s="1">
        <v>0</v>
      </c>
      <c r="DM519" s="1">
        <v>0</v>
      </c>
      <c r="DN519" s="1">
        <v>0</v>
      </c>
      <c r="DO519" s="244">
        <v>0</v>
      </c>
      <c r="DP519" s="244">
        <v>0</v>
      </c>
      <c r="DQ519" s="244">
        <v>0</v>
      </c>
      <c r="DR519" s="244">
        <v>0</v>
      </c>
      <c r="DS519" s="241">
        <v>0</v>
      </c>
      <c r="DT519" s="242">
        <v>0</v>
      </c>
      <c r="DU519" s="242">
        <v>0</v>
      </c>
      <c r="DV519" s="243">
        <v>0</v>
      </c>
      <c r="DW519">
        <v>0</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s="244">
        <v>0</v>
      </c>
      <c r="EV519" s="244">
        <v>0</v>
      </c>
      <c r="EW519" s="244">
        <v>0</v>
      </c>
      <c r="EX519" s="244">
        <v>0</v>
      </c>
      <c r="EY519" s="241">
        <v>0</v>
      </c>
      <c r="EZ519" s="242">
        <v>0</v>
      </c>
      <c r="FA519" s="242">
        <v>0</v>
      </c>
      <c r="FB519" s="243">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0</v>
      </c>
      <c r="GF519">
        <v>0</v>
      </c>
      <c r="GG519">
        <v>0</v>
      </c>
      <c r="GH519">
        <v>0</v>
      </c>
      <c r="GI519">
        <v>0</v>
      </c>
      <c r="GJ519">
        <v>0</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v>0</v>
      </c>
      <c r="HD519">
        <v>0</v>
      </c>
      <c r="HE519">
        <v>0</v>
      </c>
      <c r="HF519">
        <v>0</v>
      </c>
      <c r="HG519">
        <v>0</v>
      </c>
      <c r="HH519">
        <v>0</v>
      </c>
      <c r="HI519">
        <v>0</v>
      </c>
      <c r="HJ519">
        <v>0</v>
      </c>
      <c r="HK519">
        <v>0</v>
      </c>
      <c r="HL519">
        <v>0</v>
      </c>
      <c r="HM519">
        <v>0</v>
      </c>
      <c r="HN519">
        <v>0</v>
      </c>
      <c r="HO519">
        <v>0</v>
      </c>
      <c r="HP519">
        <v>12</v>
      </c>
      <c r="HQ519" s="139">
        <v>7</v>
      </c>
      <c r="HR519" s="140">
        <v>5</v>
      </c>
      <c r="HS519" s="140">
        <v>0</v>
      </c>
      <c r="HT519" s="140">
        <v>0</v>
      </c>
      <c r="HU519" s="140">
        <v>0</v>
      </c>
      <c r="HV519" s="139">
        <v>0</v>
      </c>
      <c r="HW519" s="140">
        <v>0</v>
      </c>
      <c r="HX519" s="140">
        <v>0</v>
      </c>
      <c r="HY519" s="140">
        <v>0</v>
      </c>
      <c r="HZ519" s="140">
        <v>0</v>
      </c>
      <c r="IA519" s="139">
        <v>0</v>
      </c>
      <c r="IB519" s="140">
        <v>0</v>
      </c>
      <c r="IC519" s="140">
        <v>0</v>
      </c>
      <c r="ID519" s="140">
        <v>0</v>
      </c>
      <c r="IE519" s="140">
        <v>0</v>
      </c>
      <c r="IF519" s="139">
        <v>7</v>
      </c>
      <c r="IG519" s="140">
        <v>5</v>
      </c>
      <c r="IH519" s="140">
        <v>0</v>
      </c>
      <c r="II519" s="140">
        <v>0</v>
      </c>
      <c r="IJ519" s="140">
        <v>12</v>
      </c>
      <c r="IK519" s="140">
        <v>0</v>
      </c>
      <c r="IL519" s="140">
        <v>0</v>
      </c>
      <c r="IM519" s="140">
        <v>0</v>
      </c>
      <c r="IN519" s="139">
        <v>0</v>
      </c>
      <c r="IO519" s="140">
        <v>0</v>
      </c>
      <c r="IP519" s="140">
        <v>0</v>
      </c>
      <c r="IQ519" s="140">
        <v>0</v>
      </c>
      <c r="IR519" s="141">
        <v>0</v>
      </c>
      <c r="IS519" s="139">
        <v>0</v>
      </c>
      <c r="IT519" s="141">
        <v>0</v>
      </c>
      <c r="IU519" s="141">
        <v>12</v>
      </c>
      <c r="IV519" s="141">
        <v>12</v>
      </c>
      <c r="IW519" s="180">
        <v>24</v>
      </c>
      <c r="IX519" s="182">
        <v>0</v>
      </c>
      <c r="IY519" s="182">
        <v>0</v>
      </c>
      <c r="IZ519" s="183">
        <v>0</v>
      </c>
      <c r="JA519" s="140">
        <v>0</v>
      </c>
      <c r="JB519" s="140">
        <v>0</v>
      </c>
      <c r="JC519" s="1" t="s">
        <v>427</v>
      </c>
      <c r="JD519" s="1" t="s">
        <v>427</v>
      </c>
      <c r="JE519" s="1" t="s">
        <v>427</v>
      </c>
      <c r="JF519" s="1" t="s">
        <v>427</v>
      </c>
      <c r="JG519" s="1">
        <v>0</v>
      </c>
      <c r="JH519" s="1">
        <v>0</v>
      </c>
      <c r="JI519" s="284"/>
      <c r="JM519" s="261"/>
      <c r="JN519" s="262"/>
      <c r="JO519" s="284"/>
      <c r="JP519" s="284"/>
    </row>
    <row r="520" spans="1:276" x14ac:dyDescent="0.25">
      <c r="A520" s="2">
        <f>IF(OR('Table 1'!$L$2="All Regions",'Table 1'!$L$2=" "), 1,IF('Table 1'!$L$2='DATA TEMPLATE 1617'!L520,1,0))</f>
        <v>1</v>
      </c>
      <c r="B520" s="2">
        <f>IF(OR('Table 1'!$L$3="All Disciplines",'Table 1'!$L$3=" "), 1,IF('Table 1'!$L$3='DATA TEMPLATE 1617'!M520,1,0))</f>
        <v>1</v>
      </c>
      <c r="C520" s="2">
        <f>IF(OR('Table 1'!$L$4="All Organisations",'Table 1'!$L$4=" "), 1,IF('Table 1'!$L$4='DATA TEMPLATE 1617'!N520,1,0))</f>
        <v>1</v>
      </c>
      <c r="D520" s="2">
        <f t="shared" si="19"/>
        <v>3</v>
      </c>
      <c r="E520" s="236">
        <f>IF('Table 2'!$L$2="All Diverse Led",$IZ520,IF('Table 2'!$L$2='DATA TEMPLATE 1617'!JG520,4,0))</f>
        <v>0</v>
      </c>
      <c r="F520" s="236">
        <f>IF('Table 2'!$L$2="All Diverse Led",$IZ520,IF('Table 2'!$L$2='DATA TEMPLATE 1617'!JH520,4,0))</f>
        <v>0</v>
      </c>
      <c r="G520" s="237">
        <f t="shared" si="20"/>
        <v>0</v>
      </c>
      <c r="H520" s="1" t="s">
        <v>471</v>
      </c>
      <c r="I520" s="1">
        <v>0</v>
      </c>
      <c r="J520" s="1" t="b">
        <v>0</v>
      </c>
      <c r="K520" s="284">
        <v>518</v>
      </c>
      <c r="L520" t="s">
        <v>445</v>
      </c>
      <c r="M520" t="s">
        <v>436</v>
      </c>
      <c r="N520" s="323" t="s">
        <v>458</v>
      </c>
      <c r="O520" s="76">
        <v>984</v>
      </c>
      <c r="P520" s="76">
        <v>108373</v>
      </c>
      <c r="Q520" s="76">
        <v>535</v>
      </c>
      <c r="R520" s="76">
        <v>20000</v>
      </c>
      <c r="S520" s="76">
        <v>0</v>
      </c>
      <c r="T520" s="76">
        <v>129892</v>
      </c>
      <c r="U520">
        <v>17756</v>
      </c>
      <c r="V520">
        <v>18</v>
      </c>
      <c r="W520">
        <v>0</v>
      </c>
      <c r="X520">
        <v>0</v>
      </c>
      <c r="Y520">
        <v>2426</v>
      </c>
      <c r="AB520">
        <v>17842</v>
      </c>
      <c r="AC520">
        <v>76010</v>
      </c>
      <c r="AD520">
        <v>114052</v>
      </c>
      <c r="AE520" s="1">
        <v>0</v>
      </c>
      <c r="AF520" s="1">
        <v>0</v>
      </c>
      <c r="AG520" s="1">
        <v>0</v>
      </c>
      <c r="AH520" s="1">
        <v>0</v>
      </c>
      <c r="AI520" s="1">
        <v>0</v>
      </c>
      <c r="AJ520" s="1">
        <v>0</v>
      </c>
      <c r="AK520" s="1">
        <v>0</v>
      </c>
      <c r="AL520" s="1">
        <v>0</v>
      </c>
      <c r="AM520" s="1">
        <v>0</v>
      </c>
      <c r="AN520" s="1">
        <v>0</v>
      </c>
      <c r="AO520" s="1">
        <v>0</v>
      </c>
      <c r="AP520" s="1">
        <v>0</v>
      </c>
      <c r="AQ520" s="1">
        <v>0</v>
      </c>
      <c r="AR520" s="1">
        <v>0</v>
      </c>
      <c r="AS520" s="1">
        <v>0</v>
      </c>
      <c r="AT520" s="1">
        <v>0</v>
      </c>
      <c r="AU520" s="1">
        <v>0</v>
      </c>
      <c r="AV520" s="1">
        <v>0</v>
      </c>
      <c r="AW520" s="1">
        <v>0</v>
      </c>
      <c r="AX520" s="1">
        <v>0</v>
      </c>
      <c r="AY520" s="1">
        <v>0</v>
      </c>
      <c r="AZ520" s="1">
        <v>0</v>
      </c>
      <c r="BA520" s="1">
        <v>0</v>
      </c>
      <c r="BB520" s="1">
        <v>0</v>
      </c>
      <c r="BC520" s="3">
        <v>0</v>
      </c>
      <c r="BD520" s="3">
        <v>0</v>
      </c>
      <c r="BE520" s="3">
        <v>0</v>
      </c>
      <c r="BF520" s="3">
        <v>0</v>
      </c>
      <c r="BG520" s="241">
        <v>0</v>
      </c>
      <c r="BH520" s="242">
        <v>0</v>
      </c>
      <c r="BI520" s="242">
        <v>0</v>
      </c>
      <c r="BJ520" s="243">
        <v>0</v>
      </c>
      <c r="BK52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s="244">
        <v>0</v>
      </c>
      <c r="CJ520" s="244">
        <v>0</v>
      </c>
      <c r="CK520" s="244">
        <v>0</v>
      </c>
      <c r="CL520" s="244">
        <v>0</v>
      </c>
      <c r="CM520" s="241">
        <v>0</v>
      </c>
      <c r="CN520" s="242">
        <v>0</v>
      </c>
      <c r="CO520" s="242">
        <v>0</v>
      </c>
      <c r="CP520" s="243">
        <v>0</v>
      </c>
      <c r="CQ520" s="1">
        <v>0</v>
      </c>
      <c r="CR520" s="1">
        <v>0</v>
      </c>
      <c r="CS520" s="1">
        <v>0</v>
      </c>
      <c r="CT520" s="1">
        <v>0</v>
      </c>
      <c r="CU520" s="1">
        <v>0</v>
      </c>
      <c r="CV520" s="1">
        <v>0</v>
      </c>
      <c r="CW520" s="1">
        <v>0</v>
      </c>
      <c r="CX520" s="1">
        <v>0</v>
      </c>
      <c r="CY520" s="1">
        <v>0</v>
      </c>
      <c r="CZ520" s="1">
        <v>0</v>
      </c>
      <c r="DA520" s="1">
        <v>0</v>
      </c>
      <c r="DB520" s="1">
        <v>0</v>
      </c>
      <c r="DC520" s="1">
        <v>0</v>
      </c>
      <c r="DD520" s="1">
        <v>0</v>
      </c>
      <c r="DE520" s="1">
        <v>0</v>
      </c>
      <c r="DF520" s="1">
        <v>0</v>
      </c>
      <c r="DG520" s="1">
        <v>0</v>
      </c>
      <c r="DH520" s="1">
        <v>0</v>
      </c>
      <c r="DI520" s="1">
        <v>0</v>
      </c>
      <c r="DJ520" s="1">
        <v>0</v>
      </c>
      <c r="DK520" s="1">
        <v>0</v>
      </c>
      <c r="DL520" s="1">
        <v>0</v>
      </c>
      <c r="DM520" s="1">
        <v>0</v>
      </c>
      <c r="DN520" s="1">
        <v>0</v>
      </c>
      <c r="DO520" s="244">
        <v>0</v>
      </c>
      <c r="DP520" s="244">
        <v>0</v>
      </c>
      <c r="DQ520" s="244">
        <v>0</v>
      </c>
      <c r="DR520" s="244">
        <v>0</v>
      </c>
      <c r="DS520" s="241">
        <v>0</v>
      </c>
      <c r="DT520" s="242">
        <v>0</v>
      </c>
      <c r="DU520" s="242">
        <v>0</v>
      </c>
      <c r="DV520" s="243">
        <v>0</v>
      </c>
      <c r="DW520">
        <v>0</v>
      </c>
      <c r="DX520">
        <v>0</v>
      </c>
      <c r="DY520">
        <v>0</v>
      </c>
      <c r="DZ520">
        <v>0</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v>0</v>
      </c>
      <c r="EU520" s="244">
        <v>0</v>
      </c>
      <c r="EV520" s="244">
        <v>0</v>
      </c>
      <c r="EW520" s="244">
        <v>0</v>
      </c>
      <c r="EX520" s="244">
        <v>0</v>
      </c>
      <c r="EY520" s="241">
        <v>0</v>
      </c>
      <c r="EZ520" s="242">
        <v>0</v>
      </c>
      <c r="FA520" s="242">
        <v>0</v>
      </c>
      <c r="FB520" s="243">
        <v>0</v>
      </c>
      <c r="FC52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0</v>
      </c>
      <c r="GA520">
        <v>0</v>
      </c>
      <c r="GB520">
        <v>0</v>
      </c>
      <c r="GC520">
        <v>0</v>
      </c>
      <c r="GD520">
        <v>0</v>
      </c>
      <c r="GE520">
        <v>0</v>
      </c>
      <c r="GF520">
        <v>0</v>
      </c>
      <c r="GG520">
        <v>0</v>
      </c>
      <c r="GH520">
        <v>0</v>
      </c>
      <c r="GI520">
        <v>0</v>
      </c>
      <c r="GJ520">
        <v>0</v>
      </c>
      <c r="GK520">
        <v>0</v>
      </c>
      <c r="GL520">
        <v>0</v>
      </c>
      <c r="GM520">
        <v>0</v>
      </c>
      <c r="GN520">
        <v>0</v>
      </c>
      <c r="GO520">
        <v>0</v>
      </c>
      <c r="GP520">
        <v>0</v>
      </c>
      <c r="GQ520">
        <v>0</v>
      </c>
      <c r="GR520">
        <v>0</v>
      </c>
      <c r="GS520">
        <v>0</v>
      </c>
      <c r="GT520">
        <v>0</v>
      </c>
      <c r="GU520">
        <v>0</v>
      </c>
      <c r="GV520">
        <v>0</v>
      </c>
      <c r="GW520">
        <v>0</v>
      </c>
      <c r="GX520">
        <v>0</v>
      </c>
      <c r="GY520">
        <v>0</v>
      </c>
      <c r="GZ520">
        <v>0</v>
      </c>
      <c r="HA520">
        <v>0</v>
      </c>
      <c r="HB520">
        <v>0</v>
      </c>
      <c r="HC520">
        <v>0</v>
      </c>
      <c r="HD520">
        <v>0</v>
      </c>
      <c r="HE520">
        <v>0</v>
      </c>
      <c r="HF520">
        <v>0</v>
      </c>
      <c r="HG520">
        <v>0</v>
      </c>
      <c r="HH520">
        <v>0</v>
      </c>
      <c r="HI520">
        <v>0</v>
      </c>
      <c r="HJ520">
        <v>0</v>
      </c>
      <c r="HK520">
        <v>0</v>
      </c>
      <c r="HL520">
        <v>3</v>
      </c>
      <c r="HM520">
        <v>5</v>
      </c>
      <c r="HN520">
        <v>0</v>
      </c>
      <c r="HO520">
        <v>0</v>
      </c>
      <c r="HP520">
        <v>0</v>
      </c>
      <c r="HQ520" s="139">
        <v>0</v>
      </c>
      <c r="HR520" s="140">
        <v>1</v>
      </c>
      <c r="HS520" s="140">
        <v>0</v>
      </c>
      <c r="HT520" s="140">
        <v>0</v>
      </c>
      <c r="HU520" s="140">
        <v>0</v>
      </c>
      <c r="HV520" s="139">
        <v>0</v>
      </c>
      <c r="HW520" s="140">
        <v>0</v>
      </c>
      <c r="HX520" s="140">
        <v>0</v>
      </c>
      <c r="HY520" s="140">
        <v>0</v>
      </c>
      <c r="HZ520" s="140">
        <v>0</v>
      </c>
      <c r="IA520" s="139">
        <v>0</v>
      </c>
      <c r="IB520" s="140">
        <v>0</v>
      </c>
      <c r="IC520" s="140">
        <v>0</v>
      </c>
      <c r="ID520" s="140">
        <v>0</v>
      </c>
      <c r="IE520" s="140">
        <v>0</v>
      </c>
      <c r="IF520" s="139">
        <v>3</v>
      </c>
      <c r="IG520" s="140">
        <v>6</v>
      </c>
      <c r="IH520" s="140">
        <v>0</v>
      </c>
      <c r="II520" s="140">
        <v>0</v>
      </c>
      <c r="IJ520" s="140">
        <v>0</v>
      </c>
      <c r="IK520" s="140">
        <v>0</v>
      </c>
      <c r="IL520" s="140">
        <v>0</v>
      </c>
      <c r="IM520" s="140">
        <v>0</v>
      </c>
      <c r="IN520" s="139">
        <v>0</v>
      </c>
      <c r="IO520" s="140">
        <v>0</v>
      </c>
      <c r="IP520" s="140">
        <v>0</v>
      </c>
      <c r="IQ520" s="140">
        <v>0</v>
      </c>
      <c r="IR520" s="141">
        <v>0</v>
      </c>
      <c r="IS520" s="139">
        <v>0</v>
      </c>
      <c r="IT520" s="141">
        <v>0</v>
      </c>
      <c r="IU520" s="141">
        <v>8</v>
      </c>
      <c r="IV520" s="141">
        <v>1</v>
      </c>
      <c r="IW520" s="180">
        <v>9</v>
      </c>
      <c r="IX520" s="182">
        <v>0</v>
      </c>
      <c r="IY520" s="182">
        <v>0</v>
      </c>
      <c r="IZ520" s="183">
        <v>0</v>
      </c>
      <c r="JA520" s="140">
        <v>0</v>
      </c>
      <c r="JB520" s="140">
        <v>0</v>
      </c>
      <c r="JC520" s="1" t="s">
        <v>427</v>
      </c>
      <c r="JD520" s="1" t="s">
        <v>427</v>
      </c>
      <c r="JE520" s="1" t="s">
        <v>427</v>
      </c>
      <c r="JF520" s="1" t="s">
        <v>427</v>
      </c>
      <c r="JG520" s="1">
        <v>0</v>
      </c>
      <c r="JH520" s="1">
        <v>0</v>
      </c>
      <c r="JI520" s="284"/>
      <c r="JM520" s="261"/>
      <c r="JN520" s="262"/>
      <c r="JO520" s="284"/>
      <c r="JP520" s="284"/>
    </row>
    <row r="521" spans="1:276" x14ac:dyDescent="0.25">
      <c r="A521" s="2">
        <f>IF(OR('Table 1'!$L$2="All Regions",'Table 1'!$L$2=" "), 1,IF('Table 1'!$L$2='DATA TEMPLATE 1617'!L521,1,0))</f>
        <v>1</v>
      </c>
      <c r="B521" s="2">
        <f>IF(OR('Table 1'!$L$3="All Disciplines",'Table 1'!$L$3=" "), 1,IF('Table 1'!$L$3='DATA TEMPLATE 1617'!M521,1,0))</f>
        <v>1</v>
      </c>
      <c r="C521" s="2">
        <f>IF(OR('Table 1'!$L$4="All Organisations",'Table 1'!$L$4=" "), 1,IF('Table 1'!$L$4='DATA TEMPLATE 1617'!N521,1,0))</f>
        <v>1</v>
      </c>
      <c r="D521" s="2">
        <f t="shared" si="19"/>
        <v>3</v>
      </c>
      <c r="E521" s="236">
        <f>IF('Table 2'!$L$2="All Diverse Led",$IZ521,IF('Table 2'!$L$2='DATA TEMPLATE 1617'!JG521,4,0))</f>
        <v>0</v>
      </c>
      <c r="F521" s="236">
        <f>IF('Table 2'!$L$2="All Diverse Led",$IZ521,IF('Table 2'!$L$2='DATA TEMPLATE 1617'!JH521,4,0))</f>
        <v>0</v>
      </c>
      <c r="G521" s="237">
        <f t="shared" si="20"/>
        <v>0</v>
      </c>
      <c r="H521" s="1" t="s">
        <v>471</v>
      </c>
      <c r="I521" s="1">
        <v>0</v>
      </c>
      <c r="J521" s="1" t="b">
        <v>0</v>
      </c>
      <c r="K521" s="284">
        <v>519</v>
      </c>
      <c r="L521" t="s">
        <v>445</v>
      </c>
      <c r="M521" t="s">
        <v>437</v>
      </c>
      <c r="N521" s="323" t="s">
        <v>458</v>
      </c>
      <c r="O521" s="76">
        <v>65884</v>
      </c>
      <c r="P521" s="76">
        <v>100000</v>
      </c>
      <c r="Q521" s="76">
        <v>29383</v>
      </c>
      <c r="R521" s="76">
        <v>10000</v>
      </c>
      <c r="S521" s="76">
        <v>0</v>
      </c>
      <c r="T521" s="76">
        <v>205267</v>
      </c>
      <c r="U521">
        <v>74614</v>
      </c>
      <c r="V521">
        <v>5215</v>
      </c>
      <c r="W521">
        <v>3200</v>
      </c>
      <c r="X521">
        <v>0</v>
      </c>
      <c r="Y521">
        <v>4648</v>
      </c>
      <c r="AB521">
        <v>17825</v>
      </c>
      <c r="AC521">
        <v>109315</v>
      </c>
      <c r="AD521">
        <v>214817</v>
      </c>
      <c r="AE521" s="1">
        <v>47</v>
      </c>
      <c r="AF521" s="1">
        <v>40</v>
      </c>
      <c r="AG521" s="1">
        <v>4620</v>
      </c>
      <c r="AH521" s="1">
        <v>0</v>
      </c>
      <c r="AI521" s="1">
        <v>0</v>
      </c>
      <c r="AJ521" s="1">
        <v>0</v>
      </c>
      <c r="AK521" s="1">
        <v>0</v>
      </c>
      <c r="AL521" s="1">
        <v>0</v>
      </c>
      <c r="AM521" s="1">
        <v>0</v>
      </c>
      <c r="AN521" s="1">
        <v>0</v>
      </c>
      <c r="AO521" s="1">
        <v>0</v>
      </c>
      <c r="AP521" s="1">
        <v>0</v>
      </c>
      <c r="AQ521" s="1">
        <v>47</v>
      </c>
      <c r="AR521" s="1">
        <v>40</v>
      </c>
      <c r="AS521" s="1">
        <v>137</v>
      </c>
      <c r="AT521" s="1">
        <v>0</v>
      </c>
      <c r="AU521" s="1">
        <v>0</v>
      </c>
      <c r="AV521" s="1">
        <v>0</v>
      </c>
      <c r="AW521" s="1">
        <v>0</v>
      </c>
      <c r="AX521" s="1">
        <v>0</v>
      </c>
      <c r="AY521" s="1">
        <v>0</v>
      </c>
      <c r="AZ521" s="1">
        <v>0</v>
      </c>
      <c r="BA521" s="1">
        <v>0</v>
      </c>
      <c r="BB521" s="1">
        <v>0</v>
      </c>
      <c r="BC521" s="3">
        <v>0</v>
      </c>
      <c r="BD521" s="3">
        <v>0</v>
      </c>
      <c r="BE521" s="3">
        <v>0</v>
      </c>
      <c r="BF521" s="3">
        <v>0</v>
      </c>
      <c r="BG521" s="241">
        <v>47</v>
      </c>
      <c r="BH521" s="242">
        <v>40</v>
      </c>
      <c r="BI521" s="242">
        <v>137</v>
      </c>
      <c r="BJ521" s="243">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s="244">
        <v>0</v>
      </c>
      <c r="CJ521" s="244">
        <v>0</v>
      </c>
      <c r="CK521" s="244">
        <v>0</v>
      </c>
      <c r="CL521" s="244">
        <v>0</v>
      </c>
      <c r="CM521" s="241">
        <v>0</v>
      </c>
      <c r="CN521" s="242">
        <v>0</v>
      </c>
      <c r="CO521" s="242">
        <v>0</v>
      </c>
      <c r="CP521" s="243">
        <v>0</v>
      </c>
      <c r="CQ521" s="1">
        <v>1</v>
      </c>
      <c r="CR521" s="1">
        <v>1</v>
      </c>
      <c r="CS521" s="1">
        <v>0</v>
      </c>
      <c r="CT521" s="1">
        <v>100</v>
      </c>
      <c r="CU521" s="1">
        <v>0</v>
      </c>
      <c r="CV521" s="1">
        <v>0</v>
      </c>
      <c r="CW521" s="1">
        <v>0</v>
      </c>
      <c r="CX521" s="1">
        <v>0</v>
      </c>
      <c r="CY521" s="1">
        <v>0</v>
      </c>
      <c r="CZ521" s="1">
        <v>0</v>
      </c>
      <c r="DA521" s="1">
        <v>0</v>
      </c>
      <c r="DB521" s="1">
        <v>0</v>
      </c>
      <c r="DC521" s="1">
        <v>0</v>
      </c>
      <c r="DD521" s="1">
        <v>0</v>
      </c>
      <c r="DE521" s="1">
        <v>0</v>
      </c>
      <c r="DF521" s="1">
        <v>0</v>
      </c>
      <c r="DG521" s="1">
        <v>0</v>
      </c>
      <c r="DH521" s="1">
        <v>0</v>
      </c>
      <c r="DI521" s="1">
        <v>0</v>
      </c>
      <c r="DJ521" s="1">
        <v>0</v>
      </c>
      <c r="DK521" s="1">
        <v>0</v>
      </c>
      <c r="DL521" s="1">
        <v>0</v>
      </c>
      <c r="DM521" s="1">
        <v>0</v>
      </c>
      <c r="DN521" s="1">
        <v>0</v>
      </c>
      <c r="DO521" s="244">
        <v>0</v>
      </c>
      <c r="DP521" s="244">
        <v>0</v>
      </c>
      <c r="DQ521" s="244">
        <v>0</v>
      </c>
      <c r="DR521" s="244">
        <v>0</v>
      </c>
      <c r="DS521" s="241">
        <v>0</v>
      </c>
      <c r="DT521" s="242">
        <v>0</v>
      </c>
      <c r="DU521" s="242">
        <v>0</v>
      </c>
      <c r="DV521" s="243">
        <v>0</v>
      </c>
      <c r="DW521">
        <v>0</v>
      </c>
      <c r="DX521">
        <v>0</v>
      </c>
      <c r="DY521">
        <v>0</v>
      </c>
      <c r="DZ521">
        <v>0</v>
      </c>
      <c r="EA521">
        <v>0</v>
      </c>
      <c r="EB521">
        <v>0</v>
      </c>
      <c r="EC521">
        <v>0</v>
      </c>
      <c r="ED521">
        <v>0</v>
      </c>
      <c r="EE521">
        <v>0</v>
      </c>
      <c r="EF521">
        <v>0</v>
      </c>
      <c r="EG521">
        <v>0</v>
      </c>
      <c r="EH521">
        <v>0</v>
      </c>
      <c r="EI521">
        <v>0</v>
      </c>
      <c r="EJ521">
        <v>0</v>
      </c>
      <c r="EK521">
        <v>0</v>
      </c>
      <c r="EL521">
        <v>0</v>
      </c>
      <c r="EM521">
        <v>0</v>
      </c>
      <c r="EN521">
        <v>0</v>
      </c>
      <c r="EO521">
        <v>0</v>
      </c>
      <c r="EP521">
        <v>0</v>
      </c>
      <c r="EQ521">
        <v>0</v>
      </c>
      <c r="ER521">
        <v>0</v>
      </c>
      <c r="ES521">
        <v>0</v>
      </c>
      <c r="ET521">
        <v>0</v>
      </c>
      <c r="EU521" s="244">
        <v>0</v>
      </c>
      <c r="EV521" s="244">
        <v>0</v>
      </c>
      <c r="EW521" s="244">
        <v>0</v>
      </c>
      <c r="EX521" s="244">
        <v>0</v>
      </c>
      <c r="EY521" s="241">
        <v>0</v>
      </c>
      <c r="EZ521" s="242">
        <v>0</v>
      </c>
      <c r="FA521" s="242">
        <v>0</v>
      </c>
      <c r="FB521" s="243">
        <v>0</v>
      </c>
      <c r="FC521">
        <v>0</v>
      </c>
      <c r="FD521">
        <v>0</v>
      </c>
      <c r="FE521">
        <v>0</v>
      </c>
      <c r="FF521">
        <v>0</v>
      </c>
      <c r="FG521">
        <v>0</v>
      </c>
      <c r="FH521">
        <v>0</v>
      </c>
      <c r="FI521">
        <v>0</v>
      </c>
      <c r="FJ521">
        <v>0</v>
      </c>
      <c r="FK521">
        <v>0</v>
      </c>
      <c r="FL521">
        <v>0</v>
      </c>
      <c r="FM521">
        <v>0</v>
      </c>
      <c r="FN521">
        <v>0</v>
      </c>
      <c r="FO521">
        <v>0</v>
      </c>
      <c r="FP521">
        <v>0</v>
      </c>
      <c r="FQ521">
        <v>0</v>
      </c>
      <c r="FR521">
        <v>0</v>
      </c>
      <c r="FS521">
        <v>0</v>
      </c>
      <c r="FT521">
        <v>0</v>
      </c>
      <c r="FU521">
        <v>0</v>
      </c>
      <c r="FV521">
        <v>0</v>
      </c>
      <c r="FW521">
        <v>0</v>
      </c>
      <c r="FX521">
        <v>0</v>
      </c>
      <c r="FY521">
        <v>0</v>
      </c>
      <c r="FZ521">
        <v>0</v>
      </c>
      <c r="GA521">
        <v>0</v>
      </c>
      <c r="GB521">
        <v>0</v>
      </c>
      <c r="GC521">
        <v>0</v>
      </c>
      <c r="GD521">
        <v>0</v>
      </c>
      <c r="GE521">
        <v>0</v>
      </c>
      <c r="GF521">
        <v>0</v>
      </c>
      <c r="GG521">
        <v>0</v>
      </c>
      <c r="GH521">
        <v>0</v>
      </c>
      <c r="GI521">
        <v>0</v>
      </c>
      <c r="GJ521">
        <v>0</v>
      </c>
      <c r="GK521">
        <v>0</v>
      </c>
      <c r="GL521">
        <v>0</v>
      </c>
      <c r="GM521">
        <v>0</v>
      </c>
      <c r="GN521">
        <v>0</v>
      </c>
      <c r="GO521">
        <v>5</v>
      </c>
      <c r="GP521">
        <v>0</v>
      </c>
      <c r="GQ521">
        <v>0</v>
      </c>
      <c r="GR521">
        <v>0</v>
      </c>
      <c r="GS521">
        <v>0</v>
      </c>
      <c r="GT521">
        <v>0</v>
      </c>
      <c r="GU521">
        <v>0</v>
      </c>
      <c r="GV521">
        <v>0</v>
      </c>
      <c r="GW521">
        <v>0</v>
      </c>
      <c r="GX521">
        <v>0</v>
      </c>
      <c r="GY521">
        <v>0</v>
      </c>
      <c r="GZ521">
        <v>0</v>
      </c>
      <c r="HA521">
        <v>0</v>
      </c>
      <c r="HB521">
        <v>0</v>
      </c>
      <c r="HC521">
        <v>0</v>
      </c>
      <c r="HD521">
        <v>0</v>
      </c>
      <c r="HE521">
        <v>0</v>
      </c>
      <c r="HF521">
        <v>0</v>
      </c>
      <c r="HG521">
        <v>1</v>
      </c>
      <c r="HH521">
        <v>1</v>
      </c>
      <c r="HI521">
        <v>0</v>
      </c>
      <c r="HJ521">
        <v>0</v>
      </c>
      <c r="HK521">
        <v>0</v>
      </c>
      <c r="HL521">
        <v>6</v>
      </c>
      <c r="HM521">
        <v>0</v>
      </c>
      <c r="HN521">
        <v>0</v>
      </c>
      <c r="HO521">
        <v>0</v>
      </c>
      <c r="HP521">
        <v>0</v>
      </c>
      <c r="HQ521" s="139">
        <v>1</v>
      </c>
      <c r="HR521" s="140">
        <v>0</v>
      </c>
      <c r="HS521" s="140">
        <v>0</v>
      </c>
      <c r="HT521" s="140">
        <v>0</v>
      </c>
      <c r="HU521" s="140">
        <v>0</v>
      </c>
      <c r="HV521" s="139">
        <v>0</v>
      </c>
      <c r="HW521" s="140">
        <v>0</v>
      </c>
      <c r="HX521" s="140">
        <v>0</v>
      </c>
      <c r="HY521" s="140">
        <v>0</v>
      </c>
      <c r="HZ521" s="140">
        <v>0</v>
      </c>
      <c r="IA521" s="139">
        <v>0</v>
      </c>
      <c r="IB521" s="140">
        <v>0</v>
      </c>
      <c r="IC521" s="140">
        <v>0</v>
      </c>
      <c r="ID521" s="140">
        <v>0</v>
      </c>
      <c r="IE521" s="140">
        <v>0</v>
      </c>
      <c r="IF521" s="139">
        <v>7</v>
      </c>
      <c r="IG521" s="140">
        <v>0</v>
      </c>
      <c r="IH521" s="140">
        <v>0</v>
      </c>
      <c r="II521" s="140">
        <v>0</v>
      </c>
      <c r="IJ521" s="140">
        <v>0</v>
      </c>
      <c r="IK521" s="140">
        <v>0</v>
      </c>
      <c r="IL521" s="140">
        <v>0</v>
      </c>
      <c r="IM521" s="140">
        <v>0</v>
      </c>
      <c r="IN521" s="139">
        <v>0</v>
      </c>
      <c r="IO521" s="140">
        <v>1</v>
      </c>
      <c r="IP521" s="140">
        <v>0</v>
      </c>
      <c r="IQ521" s="140">
        <v>0</v>
      </c>
      <c r="IR521" s="141">
        <v>1</v>
      </c>
      <c r="IS521" s="139">
        <v>1</v>
      </c>
      <c r="IT521" s="141">
        <v>3</v>
      </c>
      <c r="IU521" s="141">
        <v>6</v>
      </c>
      <c r="IV521" s="141">
        <v>1</v>
      </c>
      <c r="IW521" s="180">
        <v>7</v>
      </c>
      <c r="IX521" s="182">
        <v>0.42857142857142855</v>
      </c>
      <c r="IY521" s="182">
        <v>0.2857142857142857</v>
      </c>
      <c r="IZ521" s="183">
        <v>0</v>
      </c>
      <c r="JA521" s="140">
        <v>0</v>
      </c>
      <c r="JB521" s="140">
        <v>0</v>
      </c>
      <c r="JC521" s="1" t="s">
        <v>427</v>
      </c>
      <c r="JD521" s="1" t="s">
        <v>427</v>
      </c>
      <c r="JE521" s="1" t="s">
        <v>427</v>
      </c>
      <c r="JF521" s="1" t="s">
        <v>426</v>
      </c>
      <c r="JG521" s="1">
        <v>0</v>
      </c>
      <c r="JH521" s="1">
        <v>0</v>
      </c>
      <c r="JI521" s="284"/>
      <c r="JM521" s="261"/>
      <c r="JN521" s="262"/>
      <c r="JO521" s="284"/>
      <c r="JP521" s="284"/>
    </row>
    <row r="522" spans="1:276" x14ac:dyDescent="0.25">
      <c r="A522" s="2">
        <f>IF(OR('Table 1'!$L$2="All Regions",'Table 1'!$L$2=" "), 1,IF('Table 1'!$L$2='DATA TEMPLATE 1617'!L522,1,0))</f>
        <v>1</v>
      </c>
      <c r="B522" s="2">
        <f>IF(OR('Table 1'!$L$3="All Disciplines",'Table 1'!$L$3=" "), 1,IF('Table 1'!$L$3='DATA TEMPLATE 1617'!M522,1,0))</f>
        <v>1</v>
      </c>
      <c r="C522" s="2">
        <f>IF(OR('Table 1'!$L$4="All Organisations",'Table 1'!$L$4=" "), 1,IF('Table 1'!$L$4='DATA TEMPLATE 1617'!N522,1,0))</f>
        <v>1</v>
      </c>
      <c r="D522" s="2">
        <f t="shared" si="19"/>
        <v>3</v>
      </c>
      <c r="E522" s="236">
        <f>IF('Table 2'!$L$2="All Diverse Led",$IZ522,IF('Table 2'!$L$2='DATA TEMPLATE 1617'!JG522,4,0))</f>
        <v>0</v>
      </c>
      <c r="F522" s="236">
        <f>IF('Table 2'!$L$2="All Diverse Led",$IZ522,IF('Table 2'!$L$2='DATA TEMPLATE 1617'!JH522,4,0))</f>
        <v>0</v>
      </c>
      <c r="G522" s="237">
        <f t="shared" si="20"/>
        <v>0</v>
      </c>
      <c r="H522" s="1" t="s">
        <v>471</v>
      </c>
      <c r="I522" s="1">
        <v>0</v>
      </c>
      <c r="J522" s="1" t="b">
        <v>0</v>
      </c>
      <c r="K522" s="284">
        <v>520</v>
      </c>
      <c r="L522" t="s">
        <v>445</v>
      </c>
      <c r="M522" t="s">
        <v>436</v>
      </c>
      <c r="N522" s="323" t="s">
        <v>459</v>
      </c>
      <c r="O522" s="76">
        <v>3472</v>
      </c>
      <c r="P522" s="76">
        <v>157409</v>
      </c>
      <c r="Q522" s="76">
        <v>0</v>
      </c>
      <c r="R522" s="76">
        <v>0</v>
      </c>
      <c r="S522" s="76">
        <v>0</v>
      </c>
      <c r="T522" s="76">
        <v>160881</v>
      </c>
      <c r="U522">
        <v>72948</v>
      </c>
      <c r="V522">
        <v>0</v>
      </c>
      <c r="W522">
        <v>0</v>
      </c>
      <c r="X522">
        <v>0</v>
      </c>
      <c r="Y522">
        <v>5666</v>
      </c>
      <c r="AB522">
        <v>65143</v>
      </c>
      <c r="AC522">
        <v>25000</v>
      </c>
      <c r="AD522">
        <v>168757</v>
      </c>
      <c r="AE522" s="1">
        <v>0</v>
      </c>
      <c r="AF522" s="1">
        <v>0</v>
      </c>
      <c r="AG522" s="1">
        <v>0</v>
      </c>
      <c r="AH522" s="1">
        <v>0</v>
      </c>
      <c r="AI522" s="1">
        <v>0</v>
      </c>
      <c r="AJ522" s="1">
        <v>0</v>
      </c>
      <c r="AK522" s="1">
        <v>0</v>
      </c>
      <c r="AL522" s="1">
        <v>0</v>
      </c>
      <c r="AM522" s="1">
        <v>0</v>
      </c>
      <c r="AN522" s="1">
        <v>0</v>
      </c>
      <c r="AO522" s="1">
        <v>0</v>
      </c>
      <c r="AP522" s="1">
        <v>0</v>
      </c>
      <c r="AQ522" s="1">
        <v>0</v>
      </c>
      <c r="AR522" s="1">
        <v>0</v>
      </c>
      <c r="AS522" s="1">
        <v>0</v>
      </c>
      <c r="AT522" s="1">
        <v>0</v>
      </c>
      <c r="AU522" s="1">
        <v>0</v>
      </c>
      <c r="AV522" s="1">
        <v>0</v>
      </c>
      <c r="AW522" s="1">
        <v>0</v>
      </c>
      <c r="AX522" s="1">
        <v>0</v>
      </c>
      <c r="AY522" s="1">
        <v>0</v>
      </c>
      <c r="AZ522" s="1">
        <v>0</v>
      </c>
      <c r="BA522" s="1">
        <v>0</v>
      </c>
      <c r="BB522" s="1">
        <v>0</v>
      </c>
      <c r="BC522" s="3">
        <v>0</v>
      </c>
      <c r="BD522" s="3">
        <v>0</v>
      </c>
      <c r="BE522" s="3">
        <v>0</v>
      </c>
      <c r="BF522" s="3">
        <v>0</v>
      </c>
      <c r="BG522" s="241">
        <v>0</v>
      </c>
      <c r="BH522" s="242">
        <v>0</v>
      </c>
      <c r="BI522" s="242">
        <v>0</v>
      </c>
      <c r="BJ522" s="243">
        <v>0</v>
      </c>
      <c r="BK522">
        <v>6</v>
      </c>
      <c r="BL522">
        <v>245</v>
      </c>
      <c r="BM522">
        <v>2545</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s="244">
        <v>0</v>
      </c>
      <c r="CJ522" s="244">
        <v>0</v>
      </c>
      <c r="CK522" s="244">
        <v>0</v>
      </c>
      <c r="CL522" s="244">
        <v>0</v>
      </c>
      <c r="CM522" s="241">
        <v>0</v>
      </c>
      <c r="CN522" s="242">
        <v>0</v>
      </c>
      <c r="CO522" s="242">
        <v>0</v>
      </c>
      <c r="CP522" s="243">
        <v>0</v>
      </c>
      <c r="CQ522" s="1">
        <v>0</v>
      </c>
      <c r="CR522" s="1">
        <v>0</v>
      </c>
      <c r="CS522" s="1">
        <v>0</v>
      </c>
      <c r="CT522" s="1">
        <v>0</v>
      </c>
      <c r="CU522" s="1">
        <v>0</v>
      </c>
      <c r="CV522" s="1">
        <v>0</v>
      </c>
      <c r="CW522" s="1">
        <v>0</v>
      </c>
      <c r="CX522" s="1">
        <v>0</v>
      </c>
      <c r="CY522" s="1">
        <v>0</v>
      </c>
      <c r="CZ522" s="1">
        <v>0</v>
      </c>
      <c r="DA522" s="1">
        <v>0</v>
      </c>
      <c r="DB522" s="1">
        <v>0</v>
      </c>
      <c r="DC522" s="1">
        <v>0</v>
      </c>
      <c r="DD522" s="1">
        <v>0</v>
      </c>
      <c r="DE522" s="1">
        <v>0</v>
      </c>
      <c r="DF522" s="1">
        <v>0</v>
      </c>
      <c r="DG522" s="1">
        <v>0</v>
      </c>
      <c r="DH522" s="1">
        <v>0</v>
      </c>
      <c r="DI522" s="1">
        <v>0</v>
      </c>
      <c r="DJ522" s="1">
        <v>0</v>
      </c>
      <c r="DK522" s="1">
        <v>0</v>
      </c>
      <c r="DL522" s="1">
        <v>0</v>
      </c>
      <c r="DM522" s="1">
        <v>0</v>
      </c>
      <c r="DN522" s="1">
        <v>0</v>
      </c>
      <c r="DO522" s="244">
        <v>0</v>
      </c>
      <c r="DP522" s="244">
        <v>0</v>
      </c>
      <c r="DQ522" s="244">
        <v>0</v>
      </c>
      <c r="DR522" s="244">
        <v>0</v>
      </c>
      <c r="DS522" s="241">
        <v>0</v>
      </c>
      <c r="DT522" s="242">
        <v>0</v>
      </c>
      <c r="DU522" s="242">
        <v>0</v>
      </c>
      <c r="DV522" s="243">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v>0</v>
      </c>
      <c r="EU522" s="244">
        <v>0</v>
      </c>
      <c r="EV522" s="244">
        <v>0</v>
      </c>
      <c r="EW522" s="244">
        <v>0</v>
      </c>
      <c r="EX522" s="244">
        <v>0</v>
      </c>
      <c r="EY522" s="241">
        <v>0</v>
      </c>
      <c r="EZ522" s="242">
        <v>0</v>
      </c>
      <c r="FA522" s="242">
        <v>0</v>
      </c>
      <c r="FB522" s="243">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0</v>
      </c>
      <c r="FZ522">
        <v>0</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0</v>
      </c>
      <c r="GU522">
        <v>0</v>
      </c>
      <c r="GV522">
        <v>0</v>
      </c>
      <c r="GW522">
        <v>0</v>
      </c>
      <c r="GX522">
        <v>0</v>
      </c>
      <c r="GY522">
        <v>0</v>
      </c>
      <c r="GZ522">
        <v>0</v>
      </c>
      <c r="HA522">
        <v>0</v>
      </c>
      <c r="HB522">
        <v>0</v>
      </c>
      <c r="HC522">
        <v>0</v>
      </c>
      <c r="HD522">
        <v>0</v>
      </c>
      <c r="HE522">
        <v>0</v>
      </c>
      <c r="HF522">
        <v>0</v>
      </c>
      <c r="HG522">
        <v>0</v>
      </c>
      <c r="HH522">
        <v>0</v>
      </c>
      <c r="HI522">
        <v>0</v>
      </c>
      <c r="HJ522">
        <v>0</v>
      </c>
      <c r="HK522">
        <v>0</v>
      </c>
      <c r="HL522">
        <v>3</v>
      </c>
      <c r="HM522">
        <v>3</v>
      </c>
      <c r="HN522">
        <v>0</v>
      </c>
      <c r="HO522">
        <v>0</v>
      </c>
      <c r="HP522">
        <v>0</v>
      </c>
      <c r="HQ522" s="139">
        <v>0</v>
      </c>
      <c r="HR522" s="140">
        <v>0</v>
      </c>
      <c r="HS522" s="140">
        <v>0</v>
      </c>
      <c r="HT522" s="140">
        <v>0</v>
      </c>
      <c r="HU522" s="140">
        <v>0</v>
      </c>
      <c r="HV522" s="139">
        <v>0</v>
      </c>
      <c r="HW522" s="140">
        <v>0</v>
      </c>
      <c r="HX522" s="140">
        <v>0</v>
      </c>
      <c r="HY522" s="140">
        <v>0</v>
      </c>
      <c r="HZ522" s="140">
        <v>0</v>
      </c>
      <c r="IA522" s="139">
        <v>0</v>
      </c>
      <c r="IB522" s="140">
        <v>0</v>
      </c>
      <c r="IC522" s="140">
        <v>0</v>
      </c>
      <c r="ID522" s="140">
        <v>0</v>
      </c>
      <c r="IE522" s="140">
        <v>0</v>
      </c>
      <c r="IF522" s="139">
        <v>3</v>
      </c>
      <c r="IG522" s="140">
        <v>3</v>
      </c>
      <c r="IH522" s="140">
        <v>0</v>
      </c>
      <c r="II522" s="140">
        <v>0</v>
      </c>
      <c r="IJ522" s="140">
        <v>0</v>
      </c>
      <c r="IK522" s="140">
        <v>0</v>
      </c>
      <c r="IL522" s="140">
        <v>0</v>
      </c>
      <c r="IM522" s="140">
        <v>0</v>
      </c>
      <c r="IN522" s="139">
        <v>0</v>
      </c>
      <c r="IO522" s="140">
        <v>0</v>
      </c>
      <c r="IP522" s="140">
        <v>0</v>
      </c>
      <c r="IQ522" s="140">
        <v>0</v>
      </c>
      <c r="IR522" s="141">
        <v>0</v>
      </c>
      <c r="IS522" s="139">
        <v>0</v>
      </c>
      <c r="IT522" s="141">
        <v>0</v>
      </c>
      <c r="IU522" s="141">
        <v>6</v>
      </c>
      <c r="IV522" s="141">
        <v>0</v>
      </c>
      <c r="IW522" s="180">
        <v>6</v>
      </c>
      <c r="IX522" s="182">
        <v>0</v>
      </c>
      <c r="IY522" s="182">
        <v>0</v>
      </c>
      <c r="IZ522" s="183">
        <v>0</v>
      </c>
      <c r="JA522" s="140">
        <v>0</v>
      </c>
      <c r="JB522" s="140">
        <v>0</v>
      </c>
      <c r="JC522" s="1" t="s">
        <v>427</v>
      </c>
      <c r="JD522" s="1" t="s">
        <v>427</v>
      </c>
      <c r="JE522" s="1" t="s">
        <v>427</v>
      </c>
      <c r="JF522" s="1" t="s">
        <v>427</v>
      </c>
      <c r="JG522" s="1">
        <v>0</v>
      </c>
      <c r="JH522" s="1">
        <v>0</v>
      </c>
      <c r="JI522" s="284"/>
      <c r="JM522" s="261"/>
      <c r="JN522" s="262"/>
      <c r="JO522" s="284"/>
      <c r="JP522" s="284"/>
    </row>
    <row r="523" spans="1:276" x14ac:dyDescent="0.25">
      <c r="A523" s="2">
        <f>IF(OR('Table 1'!$L$2="All Regions",'Table 1'!$L$2=" "), 1,IF('Table 1'!$L$2='DATA TEMPLATE 1617'!L523,1,0))</f>
        <v>1</v>
      </c>
      <c r="B523" s="2">
        <f>IF(OR('Table 1'!$L$3="All Disciplines",'Table 1'!$L$3=" "), 1,IF('Table 1'!$L$3='DATA TEMPLATE 1617'!M523,1,0))</f>
        <v>1</v>
      </c>
      <c r="C523" s="2">
        <f>IF(OR('Table 1'!$L$4="All Organisations",'Table 1'!$L$4=" "), 1,IF('Table 1'!$L$4='DATA TEMPLATE 1617'!N523,1,0))</f>
        <v>1</v>
      </c>
      <c r="D523" s="2">
        <f t="shared" si="19"/>
        <v>3</v>
      </c>
      <c r="E523" s="236">
        <f>IF('Table 2'!$L$2="All Diverse Led",$IZ523,IF('Table 2'!$L$2='DATA TEMPLATE 1617'!JG523,4,0))</f>
        <v>0</v>
      </c>
      <c r="F523" s="236">
        <f>IF('Table 2'!$L$2="All Diverse Led",$IZ523,IF('Table 2'!$L$2='DATA TEMPLATE 1617'!JH523,4,0))</f>
        <v>0</v>
      </c>
      <c r="G523" s="237">
        <f t="shared" si="20"/>
        <v>0</v>
      </c>
      <c r="H523" s="1" t="s">
        <v>471</v>
      </c>
      <c r="I523" s="1">
        <v>0</v>
      </c>
      <c r="J523" s="1" t="b">
        <v>0</v>
      </c>
      <c r="K523" s="284">
        <v>521</v>
      </c>
      <c r="L523" t="s">
        <v>445</v>
      </c>
      <c r="M523" t="s">
        <v>440</v>
      </c>
      <c r="N523" s="323" t="s">
        <v>460</v>
      </c>
      <c r="O523" s="76">
        <v>2169599</v>
      </c>
      <c r="P523" s="76">
        <v>307215</v>
      </c>
      <c r="Q523" s="76">
        <v>177032</v>
      </c>
      <c r="R523" s="76">
        <v>20000</v>
      </c>
      <c r="S523" s="76">
        <v>93745</v>
      </c>
      <c r="T523" s="76">
        <v>2767591</v>
      </c>
      <c r="U523">
        <v>1278856</v>
      </c>
      <c r="V523">
        <v>213607</v>
      </c>
      <c r="W523">
        <v>436816</v>
      </c>
      <c r="X523">
        <v>3061</v>
      </c>
      <c r="Y523">
        <v>0</v>
      </c>
      <c r="AB523">
        <v>896471</v>
      </c>
      <c r="AC523">
        <v>0</v>
      </c>
      <c r="AD523">
        <v>2828811</v>
      </c>
      <c r="AE523" s="1">
        <v>6</v>
      </c>
      <c r="AF523" s="1">
        <v>6</v>
      </c>
      <c r="AG523" s="1">
        <v>109</v>
      </c>
      <c r="AH523" s="1">
        <v>0</v>
      </c>
      <c r="AI523" s="1">
        <v>0</v>
      </c>
      <c r="AJ523" s="1">
        <v>0</v>
      </c>
      <c r="AK523" s="1">
        <v>0</v>
      </c>
      <c r="AL523" s="1">
        <v>0</v>
      </c>
      <c r="AM523" s="1">
        <v>0</v>
      </c>
      <c r="AN523" s="1">
        <v>0</v>
      </c>
      <c r="AO523" s="1">
        <v>0</v>
      </c>
      <c r="AP523" s="1">
        <v>0</v>
      </c>
      <c r="AQ523" s="1">
        <v>0</v>
      </c>
      <c r="AR523" s="1">
        <v>6</v>
      </c>
      <c r="AS523" s="1">
        <v>109</v>
      </c>
      <c r="AT523" s="253">
        <v>0</v>
      </c>
      <c r="AU523" s="1">
        <v>0</v>
      </c>
      <c r="AV523" s="1">
        <v>0</v>
      </c>
      <c r="AW523" s="1">
        <v>0</v>
      </c>
      <c r="AX523" s="1">
        <v>0</v>
      </c>
      <c r="AY523" s="1">
        <v>0</v>
      </c>
      <c r="AZ523" s="1">
        <v>0</v>
      </c>
      <c r="BA523" s="1">
        <v>0</v>
      </c>
      <c r="BB523" s="1">
        <v>0</v>
      </c>
      <c r="BC523" s="3">
        <v>0</v>
      </c>
      <c r="BD523" s="3">
        <v>0</v>
      </c>
      <c r="BE523" s="3">
        <v>0</v>
      </c>
      <c r="BF523" s="3">
        <v>0</v>
      </c>
      <c r="BG523" s="241">
        <v>0</v>
      </c>
      <c r="BH523" s="242">
        <v>6</v>
      </c>
      <c r="BI523" s="242">
        <v>109</v>
      </c>
      <c r="BJ523" s="243">
        <v>0</v>
      </c>
      <c r="BK523">
        <v>11</v>
      </c>
      <c r="BL523">
        <v>383</v>
      </c>
      <c r="BM523">
        <v>5944</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s="244">
        <v>0</v>
      </c>
      <c r="CJ523" s="244">
        <v>0</v>
      </c>
      <c r="CK523" s="244">
        <v>0</v>
      </c>
      <c r="CL523" s="244">
        <v>0</v>
      </c>
      <c r="CM523" s="241">
        <v>0</v>
      </c>
      <c r="CN523" s="242">
        <v>0</v>
      </c>
      <c r="CO523" s="242">
        <v>0</v>
      </c>
      <c r="CP523" s="243">
        <v>0</v>
      </c>
      <c r="CQ523" s="1">
        <v>12</v>
      </c>
      <c r="CR523" s="1">
        <v>12</v>
      </c>
      <c r="CS523" s="1">
        <v>351</v>
      </c>
      <c r="CT523" s="1">
        <v>0</v>
      </c>
      <c r="CU523" s="1">
        <v>0</v>
      </c>
      <c r="CV523" s="1">
        <v>0</v>
      </c>
      <c r="CW523" s="1">
        <v>0</v>
      </c>
      <c r="CX523" s="1">
        <v>0</v>
      </c>
      <c r="CY523" s="1">
        <v>0</v>
      </c>
      <c r="CZ523" s="1">
        <v>0</v>
      </c>
      <c r="DA523" s="1">
        <v>0</v>
      </c>
      <c r="DB523" s="1">
        <v>0</v>
      </c>
      <c r="DC523" s="1">
        <v>0</v>
      </c>
      <c r="DD523" s="1">
        <v>0</v>
      </c>
      <c r="DE523" s="1">
        <v>0</v>
      </c>
      <c r="DF523" s="1">
        <v>0</v>
      </c>
      <c r="DG523" s="1">
        <v>0</v>
      </c>
      <c r="DH523" s="1">
        <v>0</v>
      </c>
      <c r="DI523" s="1">
        <v>0</v>
      </c>
      <c r="DJ523" s="1">
        <v>0</v>
      </c>
      <c r="DK523" s="1">
        <v>0</v>
      </c>
      <c r="DL523" s="1">
        <v>0</v>
      </c>
      <c r="DM523" s="1">
        <v>0</v>
      </c>
      <c r="DN523" s="1">
        <v>0</v>
      </c>
      <c r="DO523" s="244">
        <v>0</v>
      </c>
      <c r="DP523" s="244">
        <v>0</v>
      </c>
      <c r="DQ523" s="244">
        <v>0</v>
      </c>
      <c r="DR523" s="244">
        <v>0</v>
      </c>
      <c r="DS523" s="241">
        <v>0</v>
      </c>
      <c r="DT523" s="242">
        <v>0</v>
      </c>
      <c r="DU523" s="242">
        <v>0</v>
      </c>
      <c r="DV523" s="243">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s="244">
        <v>0</v>
      </c>
      <c r="EV523" s="244">
        <v>0</v>
      </c>
      <c r="EW523" s="244">
        <v>0</v>
      </c>
      <c r="EX523" s="244">
        <v>0</v>
      </c>
      <c r="EY523" s="241">
        <v>0</v>
      </c>
      <c r="EZ523" s="242">
        <v>0</v>
      </c>
      <c r="FA523" s="242">
        <v>0</v>
      </c>
      <c r="FB523" s="243">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10</v>
      </c>
      <c r="GZ523">
        <v>662</v>
      </c>
      <c r="HA523">
        <v>0</v>
      </c>
      <c r="HB523">
        <v>0</v>
      </c>
      <c r="HC523">
        <v>0</v>
      </c>
      <c r="HD523">
        <v>0</v>
      </c>
      <c r="HE523">
        <v>0</v>
      </c>
      <c r="HF523">
        <v>0</v>
      </c>
      <c r="HG523">
        <v>0</v>
      </c>
      <c r="HH523">
        <v>0</v>
      </c>
      <c r="HI523">
        <v>0</v>
      </c>
      <c r="HJ523">
        <v>0</v>
      </c>
      <c r="HK523">
        <v>0</v>
      </c>
      <c r="HL523">
        <v>4</v>
      </c>
      <c r="HM523">
        <v>4</v>
      </c>
      <c r="HN523">
        <v>0</v>
      </c>
      <c r="HO523">
        <v>0</v>
      </c>
      <c r="HP523">
        <v>0</v>
      </c>
      <c r="HQ523" s="139">
        <v>0</v>
      </c>
      <c r="HR523" s="140">
        <v>0</v>
      </c>
      <c r="HS523" s="140">
        <v>0</v>
      </c>
      <c r="HT523" s="140">
        <v>0</v>
      </c>
      <c r="HU523" s="140">
        <v>10</v>
      </c>
      <c r="HV523" s="139">
        <v>0</v>
      </c>
      <c r="HW523" s="140">
        <v>0</v>
      </c>
      <c r="HX523" s="140">
        <v>0</v>
      </c>
      <c r="HY523" s="140">
        <v>0</v>
      </c>
      <c r="HZ523" s="140">
        <v>0</v>
      </c>
      <c r="IA523" s="139">
        <v>0</v>
      </c>
      <c r="IB523" s="140">
        <v>0</v>
      </c>
      <c r="IC523" s="140">
        <v>0</v>
      </c>
      <c r="ID523" s="140">
        <v>0</v>
      </c>
      <c r="IE523" s="140">
        <v>0</v>
      </c>
      <c r="IF523" s="139">
        <v>4</v>
      </c>
      <c r="IG523" s="140">
        <v>4</v>
      </c>
      <c r="IH523" s="140">
        <v>0</v>
      </c>
      <c r="II523" s="140">
        <v>0</v>
      </c>
      <c r="IJ523" s="140">
        <v>10</v>
      </c>
      <c r="IK523" s="140">
        <v>0</v>
      </c>
      <c r="IL523" s="140">
        <v>0</v>
      </c>
      <c r="IM523" s="140">
        <v>0</v>
      </c>
      <c r="IN523" s="139">
        <v>0</v>
      </c>
      <c r="IO523" s="140">
        <v>0</v>
      </c>
      <c r="IP523" s="140">
        <v>0</v>
      </c>
      <c r="IQ523" s="140">
        <v>0</v>
      </c>
      <c r="IR523" s="141">
        <v>0</v>
      </c>
      <c r="IS523" s="139">
        <v>0</v>
      </c>
      <c r="IT523" s="141">
        <v>0</v>
      </c>
      <c r="IU523" s="141">
        <v>8</v>
      </c>
      <c r="IV523" s="141">
        <v>10</v>
      </c>
      <c r="IW523" s="180">
        <v>18</v>
      </c>
      <c r="IX523" s="182">
        <v>0</v>
      </c>
      <c r="IY523" s="182">
        <v>0</v>
      </c>
      <c r="IZ523" s="183">
        <v>0</v>
      </c>
      <c r="JA523" s="140">
        <v>0</v>
      </c>
      <c r="JB523" s="140">
        <v>0</v>
      </c>
      <c r="JC523" s="1" t="s">
        <v>427</v>
      </c>
      <c r="JD523" s="1" t="s">
        <v>427</v>
      </c>
      <c r="JE523" s="1" t="s">
        <v>427</v>
      </c>
      <c r="JF523" s="1" t="s">
        <v>427</v>
      </c>
      <c r="JG523" s="1">
        <v>0</v>
      </c>
      <c r="JH523" s="1">
        <v>0</v>
      </c>
      <c r="JI523" s="284"/>
      <c r="JM523" s="261"/>
      <c r="JN523" s="262"/>
      <c r="JO523" s="284"/>
      <c r="JP523" s="284"/>
    </row>
    <row r="524" spans="1:276" x14ac:dyDescent="0.25">
      <c r="A524" s="2">
        <f>IF(OR('Table 1'!$L$2="All Regions",'Table 1'!$L$2=" "), 1,IF('Table 1'!$L$2='DATA TEMPLATE 1617'!L524,1,0))</f>
        <v>1</v>
      </c>
      <c r="B524" s="2">
        <f>IF(OR('Table 1'!$L$3="All Disciplines",'Table 1'!$L$3=" "), 1,IF('Table 1'!$L$3='DATA TEMPLATE 1617'!M524,1,0))</f>
        <v>1</v>
      </c>
      <c r="C524" s="2">
        <f>IF(OR('Table 1'!$L$4="All Organisations",'Table 1'!$L$4=" "), 1,IF('Table 1'!$L$4='DATA TEMPLATE 1617'!N524,1,0))</f>
        <v>1</v>
      </c>
      <c r="D524" s="2">
        <f t="shared" si="19"/>
        <v>3</v>
      </c>
      <c r="E524" s="236">
        <f>IF('Table 2'!$L$2="All Diverse Led",$IZ524,IF('Table 2'!$L$2='DATA TEMPLATE 1617'!JG524,4,0))</f>
        <v>0</v>
      </c>
      <c r="F524" s="236">
        <f>IF('Table 2'!$L$2="All Diverse Led",$IZ524,IF('Table 2'!$L$2='DATA TEMPLATE 1617'!JH524,4,0))</f>
        <v>0</v>
      </c>
      <c r="G524" s="237">
        <f t="shared" si="20"/>
        <v>0</v>
      </c>
      <c r="H524" s="1" t="s">
        <v>471</v>
      </c>
      <c r="I524" s="1">
        <v>0</v>
      </c>
      <c r="J524" s="1" t="b">
        <v>0</v>
      </c>
      <c r="K524" s="284">
        <v>522</v>
      </c>
      <c r="L524" t="s">
        <v>445</v>
      </c>
      <c r="M524" t="s">
        <v>440</v>
      </c>
      <c r="N524" s="323" t="s">
        <v>460</v>
      </c>
      <c r="O524" s="76">
        <v>2243870</v>
      </c>
      <c r="P524" s="76">
        <v>211800</v>
      </c>
      <c r="Q524" s="76">
        <v>19488</v>
      </c>
      <c r="R524" s="76">
        <v>0</v>
      </c>
      <c r="S524" s="76">
        <v>444441</v>
      </c>
      <c r="T524" s="76">
        <v>2919599</v>
      </c>
      <c r="U524">
        <v>1117721</v>
      </c>
      <c r="V524">
        <v>288535</v>
      </c>
      <c r="W524">
        <v>0</v>
      </c>
      <c r="X524">
        <v>0</v>
      </c>
      <c r="Y524">
        <v>0</v>
      </c>
      <c r="AB524">
        <v>1573545</v>
      </c>
      <c r="AC524">
        <v>145496</v>
      </c>
      <c r="AD524">
        <v>3125297</v>
      </c>
      <c r="AE524" s="1">
        <v>63</v>
      </c>
      <c r="AF524" s="1">
        <v>38</v>
      </c>
      <c r="AG524" s="1">
        <v>4767</v>
      </c>
      <c r="AH524" s="1">
        <v>11434</v>
      </c>
      <c r="AI524" s="1">
        <v>0</v>
      </c>
      <c r="AJ524" s="1">
        <v>0</v>
      </c>
      <c r="AK524" s="1">
        <v>0</v>
      </c>
      <c r="AL524" s="1">
        <v>0</v>
      </c>
      <c r="AM524" s="1">
        <v>0</v>
      </c>
      <c r="AN524" s="1">
        <v>0</v>
      </c>
      <c r="AO524" s="1">
        <v>0</v>
      </c>
      <c r="AP524" s="1">
        <v>0</v>
      </c>
      <c r="AQ524" s="1">
        <v>63</v>
      </c>
      <c r="AR524" s="1">
        <v>38</v>
      </c>
      <c r="AS524" s="1">
        <v>4767</v>
      </c>
      <c r="AT524" s="1">
        <v>11434</v>
      </c>
      <c r="AU524" s="1">
        <v>0</v>
      </c>
      <c r="AV524" s="1">
        <v>0</v>
      </c>
      <c r="AW524" s="1">
        <v>0</v>
      </c>
      <c r="AX524" s="1">
        <v>0</v>
      </c>
      <c r="AY524" s="1">
        <v>0</v>
      </c>
      <c r="AZ524" s="1">
        <v>0</v>
      </c>
      <c r="BA524" s="1">
        <v>0</v>
      </c>
      <c r="BB524" s="1">
        <v>0</v>
      </c>
      <c r="BC524" s="3">
        <v>0</v>
      </c>
      <c r="BD524" s="3">
        <v>0</v>
      </c>
      <c r="BE524" s="3">
        <v>0</v>
      </c>
      <c r="BF524" s="3">
        <v>0</v>
      </c>
      <c r="BG524" s="241">
        <v>63</v>
      </c>
      <c r="BH524" s="242">
        <v>38</v>
      </c>
      <c r="BI524" s="242">
        <v>4767</v>
      </c>
      <c r="BJ524" s="243">
        <v>11434</v>
      </c>
      <c r="BK524">
        <v>1</v>
      </c>
      <c r="BL524">
        <v>12</v>
      </c>
      <c r="BM524">
        <v>22</v>
      </c>
      <c r="BN524">
        <v>750</v>
      </c>
      <c r="BO524">
        <v>0</v>
      </c>
      <c r="BP524">
        <v>0</v>
      </c>
      <c r="BQ524">
        <v>0</v>
      </c>
      <c r="BR524">
        <v>0</v>
      </c>
      <c r="BS524">
        <v>0</v>
      </c>
      <c r="BT524">
        <v>0</v>
      </c>
      <c r="BU524">
        <v>0</v>
      </c>
      <c r="BV524">
        <v>0</v>
      </c>
      <c r="BW524">
        <v>1</v>
      </c>
      <c r="BX524">
        <v>12</v>
      </c>
      <c r="BY524">
        <v>22</v>
      </c>
      <c r="BZ524">
        <v>750</v>
      </c>
      <c r="CA524">
        <v>0</v>
      </c>
      <c r="CB524">
        <v>0</v>
      </c>
      <c r="CC524">
        <v>0</v>
      </c>
      <c r="CD524">
        <v>0</v>
      </c>
      <c r="CE524">
        <v>0</v>
      </c>
      <c r="CF524">
        <v>0</v>
      </c>
      <c r="CG524">
        <v>0</v>
      </c>
      <c r="CH524">
        <v>0</v>
      </c>
      <c r="CI524" s="244">
        <v>0</v>
      </c>
      <c r="CJ524" s="244">
        <v>0</v>
      </c>
      <c r="CK524" s="244">
        <v>0</v>
      </c>
      <c r="CL524" s="244">
        <v>0</v>
      </c>
      <c r="CM524" s="241">
        <v>1</v>
      </c>
      <c r="CN524" s="242">
        <v>12</v>
      </c>
      <c r="CO524" s="242">
        <v>22</v>
      </c>
      <c r="CP524" s="243">
        <v>750</v>
      </c>
      <c r="CQ524" s="1">
        <v>1</v>
      </c>
      <c r="CR524" s="1">
        <v>1</v>
      </c>
      <c r="CS524" s="1">
        <v>50</v>
      </c>
      <c r="CT524" s="1">
        <v>87</v>
      </c>
      <c r="CU524" s="1">
        <v>0</v>
      </c>
      <c r="CV524" s="1">
        <v>0</v>
      </c>
      <c r="CW524" s="1">
        <v>0</v>
      </c>
      <c r="CX524" s="1">
        <v>0</v>
      </c>
      <c r="CY524" s="1">
        <v>0</v>
      </c>
      <c r="CZ524" s="1">
        <v>0</v>
      </c>
      <c r="DA524" s="1">
        <v>0</v>
      </c>
      <c r="DB524" s="1">
        <v>0</v>
      </c>
      <c r="DC524" s="1">
        <v>0</v>
      </c>
      <c r="DD524" s="1">
        <v>0</v>
      </c>
      <c r="DE524" s="1">
        <v>0</v>
      </c>
      <c r="DF524" s="1">
        <v>0</v>
      </c>
      <c r="DG524" s="1">
        <v>0</v>
      </c>
      <c r="DH524" s="1">
        <v>0</v>
      </c>
      <c r="DI524" s="1">
        <v>0</v>
      </c>
      <c r="DJ524" s="1">
        <v>0</v>
      </c>
      <c r="DK524" s="1">
        <v>0</v>
      </c>
      <c r="DL524" s="1">
        <v>0</v>
      </c>
      <c r="DM524" s="1">
        <v>0</v>
      </c>
      <c r="DN524" s="1">
        <v>0</v>
      </c>
      <c r="DO524" s="244">
        <v>0</v>
      </c>
      <c r="DP524" s="244">
        <v>0</v>
      </c>
      <c r="DQ524" s="244">
        <v>0</v>
      </c>
      <c r="DR524" s="244">
        <v>0</v>
      </c>
      <c r="DS524" s="241">
        <v>0</v>
      </c>
      <c r="DT524" s="242">
        <v>0</v>
      </c>
      <c r="DU524" s="242">
        <v>0</v>
      </c>
      <c r="DV524" s="243">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v>0</v>
      </c>
      <c r="EU524" s="244">
        <v>0</v>
      </c>
      <c r="EV524" s="244">
        <v>0</v>
      </c>
      <c r="EW524" s="244">
        <v>0</v>
      </c>
      <c r="EX524" s="244">
        <v>0</v>
      </c>
      <c r="EY524" s="241">
        <v>0</v>
      </c>
      <c r="EZ524" s="242">
        <v>0</v>
      </c>
      <c r="FA524" s="242">
        <v>0</v>
      </c>
      <c r="FB524" s="243">
        <v>0</v>
      </c>
      <c r="FC524">
        <v>0</v>
      </c>
      <c r="FD524">
        <v>0</v>
      </c>
      <c r="FE524">
        <v>0</v>
      </c>
      <c r="FF524">
        <v>0</v>
      </c>
      <c r="FG524">
        <v>0</v>
      </c>
      <c r="FH524">
        <v>0</v>
      </c>
      <c r="FI524">
        <v>0</v>
      </c>
      <c r="FJ524">
        <v>0</v>
      </c>
      <c r="FK524">
        <v>0</v>
      </c>
      <c r="FL524">
        <v>0</v>
      </c>
      <c r="FM524">
        <v>0</v>
      </c>
      <c r="FN524">
        <v>0</v>
      </c>
      <c r="FO524">
        <v>0</v>
      </c>
      <c r="FP524">
        <v>0</v>
      </c>
      <c r="FQ524">
        <v>0</v>
      </c>
      <c r="FR524">
        <v>0</v>
      </c>
      <c r="FS524">
        <v>1</v>
      </c>
      <c r="FT524">
        <v>251442</v>
      </c>
      <c r="FU524">
        <v>0</v>
      </c>
      <c r="FV524">
        <v>0</v>
      </c>
      <c r="FW524">
        <v>0</v>
      </c>
      <c r="FX524">
        <v>0</v>
      </c>
      <c r="FY524">
        <v>0</v>
      </c>
      <c r="FZ524">
        <v>0</v>
      </c>
      <c r="GA524">
        <v>0</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0</v>
      </c>
      <c r="GU524">
        <v>0</v>
      </c>
      <c r="GV524">
        <v>0</v>
      </c>
      <c r="GW524">
        <v>0</v>
      </c>
      <c r="GX524">
        <v>0</v>
      </c>
      <c r="GY524">
        <v>0</v>
      </c>
      <c r="GZ524">
        <v>0</v>
      </c>
      <c r="HA524">
        <v>0</v>
      </c>
      <c r="HB524">
        <v>0</v>
      </c>
      <c r="HC524">
        <v>0</v>
      </c>
      <c r="HD524">
        <v>0</v>
      </c>
      <c r="HE524">
        <v>0</v>
      </c>
      <c r="HF524">
        <v>0</v>
      </c>
      <c r="HG524">
        <v>0</v>
      </c>
      <c r="HH524">
        <v>0</v>
      </c>
      <c r="HI524">
        <v>0</v>
      </c>
      <c r="HJ524">
        <v>0</v>
      </c>
      <c r="HK524">
        <v>0</v>
      </c>
      <c r="HL524">
        <v>12</v>
      </c>
      <c r="HM524">
        <v>12</v>
      </c>
      <c r="HN524">
        <v>0</v>
      </c>
      <c r="HO524">
        <v>0</v>
      </c>
      <c r="HP524">
        <v>0</v>
      </c>
      <c r="HQ524" s="139">
        <v>1</v>
      </c>
      <c r="HR524" s="140">
        <v>0</v>
      </c>
      <c r="HS524" s="140">
        <v>0</v>
      </c>
      <c r="HT524" s="140">
        <v>0</v>
      </c>
      <c r="HU524" s="140">
        <v>0</v>
      </c>
      <c r="HV524" s="139">
        <v>0</v>
      </c>
      <c r="HW524" s="140">
        <v>0</v>
      </c>
      <c r="HX524" s="140">
        <v>0</v>
      </c>
      <c r="HY524" s="140">
        <v>0</v>
      </c>
      <c r="HZ524" s="140">
        <v>0</v>
      </c>
      <c r="IA524" s="139">
        <v>0</v>
      </c>
      <c r="IB524" s="140">
        <v>0</v>
      </c>
      <c r="IC524" s="140">
        <v>0</v>
      </c>
      <c r="ID524" s="140">
        <v>0</v>
      </c>
      <c r="IE524" s="140">
        <v>0</v>
      </c>
      <c r="IF524" s="139">
        <v>13</v>
      </c>
      <c r="IG524" s="140">
        <v>12</v>
      </c>
      <c r="IH524" s="140">
        <v>0</v>
      </c>
      <c r="II524" s="140">
        <v>0</v>
      </c>
      <c r="IJ524" s="140">
        <v>0</v>
      </c>
      <c r="IK524" s="140">
        <v>0</v>
      </c>
      <c r="IL524" s="140">
        <v>0</v>
      </c>
      <c r="IM524" s="140">
        <v>0</v>
      </c>
      <c r="IN524" s="139">
        <v>0</v>
      </c>
      <c r="IO524" s="140">
        <v>0</v>
      </c>
      <c r="IP524" s="140">
        <v>0</v>
      </c>
      <c r="IQ524" s="140">
        <v>0</v>
      </c>
      <c r="IR524" s="141">
        <v>0</v>
      </c>
      <c r="IS524" s="139">
        <v>0</v>
      </c>
      <c r="IT524" s="141">
        <v>0</v>
      </c>
      <c r="IU524" s="141">
        <v>24</v>
      </c>
      <c r="IV524" s="141">
        <v>1</v>
      </c>
      <c r="IW524" s="180">
        <v>25</v>
      </c>
      <c r="IX524" s="182">
        <v>0</v>
      </c>
      <c r="IY524" s="182">
        <v>0</v>
      </c>
      <c r="IZ524" s="183">
        <v>0</v>
      </c>
      <c r="JA524" s="140">
        <v>0</v>
      </c>
      <c r="JB524" s="140">
        <v>0</v>
      </c>
      <c r="JC524" s="1" t="s">
        <v>427</v>
      </c>
      <c r="JD524" s="1" t="s">
        <v>427</v>
      </c>
      <c r="JE524" s="1" t="s">
        <v>427</v>
      </c>
      <c r="JF524" s="1" t="s">
        <v>427</v>
      </c>
      <c r="JG524" s="1">
        <v>0</v>
      </c>
      <c r="JH524" s="1">
        <v>0</v>
      </c>
      <c r="JI524" s="284"/>
      <c r="JM524" s="261"/>
      <c r="JN524" s="262"/>
      <c r="JO524" s="284"/>
      <c r="JP524" s="284"/>
    </row>
    <row r="525" spans="1:276" x14ac:dyDescent="0.25">
      <c r="A525" s="2">
        <f>IF(OR('Table 1'!$L$2="All Regions",'Table 1'!$L$2=" "), 1,IF('Table 1'!$L$2='DATA TEMPLATE 1617'!L525,1,0))</f>
        <v>1</v>
      </c>
      <c r="B525" s="2">
        <f>IF(OR('Table 1'!$L$3="All Disciplines",'Table 1'!$L$3=" "), 1,IF('Table 1'!$L$3='DATA TEMPLATE 1617'!M525,1,0))</f>
        <v>1</v>
      </c>
      <c r="C525" s="2">
        <f>IF(OR('Table 1'!$L$4="All Organisations",'Table 1'!$L$4=" "), 1,IF('Table 1'!$L$4='DATA TEMPLATE 1617'!N525,1,0))</f>
        <v>1</v>
      </c>
      <c r="D525" s="2">
        <f t="shared" si="19"/>
        <v>3</v>
      </c>
      <c r="E525" s="236">
        <f>IF('Table 2'!$L$2="All Diverse Led",$IZ525,IF('Table 2'!$L$2='DATA TEMPLATE 1617'!JG525,4,0))</f>
        <v>0</v>
      </c>
      <c r="F525" s="236">
        <f>IF('Table 2'!$L$2="All Diverse Led",$IZ525,IF('Table 2'!$L$2='DATA TEMPLATE 1617'!JH525,4,0))</f>
        <v>0</v>
      </c>
      <c r="G525" s="237">
        <f t="shared" si="20"/>
        <v>0</v>
      </c>
      <c r="H525" s="1" t="s">
        <v>471</v>
      </c>
      <c r="I525" s="1">
        <v>0</v>
      </c>
      <c r="J525" s="1" t="b">
        <v>0</v>
      </c>
      <c r="K525" s="284">
        <v>523</v>
      </c>
      <c r="L525" t="s">
        <v>446</v>
      </c>
      <c r="M525" t="s">
        <v>440</v>
      </c>
      <c r="N525" s="323" t="s">
        <v>458</v>
      </c>
      <c r="O525" s="76">
        <v>7400</v>
      </c>
      <c r="P525" s="76">
        <v>125811</v>
      </c>
      <c r="Q525" s="76">
        <v>17180</v>
      </c>
      <c r="R525" s="76">
        <v>15000</v>
      </c>
      <c r="S525" s="76">
        <v>0</v>
      </c>
      <c r="T525" s="76">
        <v>165391</v>
      </c>
      <c r="U525">
        <v>82073</v>
      </c>
      <c r="V525">
        <v>14799</v>
      </c>
      <c r="W525">
        <v>10200</v>
      </c>
      <c r="X525">
        <v>6000</v>
      </c>
      <c r="Y525">
        <v>24000</v>
      </c>
      <c r="AB525">
        <v>17000</v>
      </c>
      <c r="AC525">
        <v>0</v>
      </c>
      <c r="AD525">
        <v>154072</v>
      </c>
      <c r="AE525" s="1">
        <v>11</v>
      </c>
      <c r="AF525" s="1">
        <v>0</v>
      </c>
      <c r="AG525" s="1">
        <v>0</v>
      </c>
      <c r="AH525" s="1">
        <v>0</v>
      </c>
      <c r="AI525" s="1">
        <v>0</v>
      </c>
      <c r="AJ525" s="1">
        <v>0</v>
      </c>
      <c r="AK525" s="1">
        <v>0</v>
      </c>
      <c r="AL525" s="1">
        <v>0</v>
      </c>
      <c r="AM525" s="1">
        <v>0</v>
      </c>
      <c r="AN525" s="1">
        <v>0</v>
      </c>
      <c r="AO525" s="1">
        <v>0</v>
      </c>
      <c r="AP525" s="1">
        <v>0</v>
      </c>
      <c r="AQ525" s="1">
        <v>0</v>
      </c>
      <c r="AR525" s="1">
        <v>0</v>
      </c>
      <c r="AS525" s="1">
        <v>0</v>
      </c>
      <c r="AT525" s="1">
        <v>0</v>
      </c>
      <c r="AU525" s="1">
        <v>0</v>
      </c>
      <c r="AV525" s="1">
        <v>0</v>
      </c>
      <c r="AW525" s="1">
        <v>0</v>
      </c>
      <c r="AX525" s="1">
        <v>0</v>
      </c>
      <c r="AY525" s="1">
        <v>0</v>
      </c>
      <c r="AZ525" s="1">
        <v>0</v>
      </c>
      <c r="BA525" s="1">
        <v>0</v>
      </c>
      <c r="BB525" s="1">
        <v>0</v>
      </c>
      <c r="BC525" s="3">
        <v>0</v>
      </c>
      <c r="BD525" s="3">
        <v>0</v>
      </c>
      <c r="BE525" s="3">
        <v>0</v>
      </c>
      <c r="BF525" s="3">
        <v>0</v>
      </c>
      <c r="BG525" s="241">
        <v>0</v>
      </c>
      <c r="BH525" s="242">
        <v>0</v>
      </c>
      <c r="BI525" s="242">
        <v>0</v>
      </c>
      <c r="BJ525" s="243">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s="244">
        <v>0</v>
      </c>
      <c r="CJ525" s="244">
        <v>0</v>
      </c>
      <c r="CK525" s="244">
        <v>0</v>
      </c>
      <c r="CL525" s="244">
        <v>0</v>
      </c>
      <c r="CM525" s="241">
        <v>0</v>
      </c>
      <c r="CN525" s="242">
        <v>0</v>
      </c>
      <c r="CO525" s="242">
        <v>0</v>
      </c>
      <c r="CP525" s="243">
        <v>0</v>
      </c>
      <c r="CQ525" s="1">
        <v>14</v>
      </c>
      <c r="CR525" s="1">
        <v>6</v>
      </c>
      <c r="CS525" s="1">
        <v>388</v>
      </c>
      <c r="CT525" s="1">
        <v>0</v>
      </c>
      <c r="CU525" s="1">
        <v>0</v>
      </c>
      <c r="CV525" s="1">
        <v>0</v>
      </c>
      <c r="CW525" s="1">
        <v>0</v>
      </c>
      <c r="CX525" s="1">
        <v>0</v>
      </c>
      <c r="CY525" s="1">
        <v>0</v>
      </c>
      <c r="CZ525" s="1">
        <v>0</v>
      </c>
      <c r="DA525" s="1">
        <v>0</v>
      </c>
      <c r="DB525" s="1">
        <v>0</v>
      </c>
      <c r="DC525" s="1">
        <v>4</v>
      </c>
      <c r="DD525" s="1">
        <v>4</v>
      </c>
      <c r="DE525" s="1">
        <v>110</v>
      </c>
      <c r="DF525" s="1">
        <v>0</v>
      </c>
      <c r="DG525" s="1">
        <v>0</v>
      </c>
      <c r="DH525" s="1">
        <v>0</v>
      </c>
      <c r="DI525" s="1">
        <v>0</v>
      </c>
      <c r="DJ525" s="1">
        <v>0</v>
      </c>
      <c r="DK525" s="1">
        <v>0</v>
      </c>
      <c r="DL525" s="1">
        <v>0</v>
      </c>
      <c r="DM525" s="1">
        <v>0</v>
      </c>
      <c r="DN525" s="1">
        <v>0</v>
      </c>
      <c r="DO525" s="244">
        <v>0</v>
      </c>
      <c r="DP525" s="244">
        <v>0</v>
      </c>
      <c r="DQ525" s="244">
        <v>0</v>
      </c>
      <c r="DR525" s="244">
        <v>0</v>
      </c>
      <c r="DS525" s="241">
        <v>4</v>
      </c>
      <c r="DT525" s="242">
        <v>4</v>
      </c>
      <c r="DU525" s="242">
        <v>110</v>
      </c>
      <c r="DV525" s="243">
        <v>0</v>
      </c>
      <c r="DW525">
        <v>1</v>
      </c>
      <c r="DX525">
        <v>14</v>
      </c>
      <c r="DY525">
        <v>0</v>
      </c>
      <c r="DZ525">
        <v>29108</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v>0</v>
      </c>
      <c r="EU525" s="244">
        <v>0</v>
      </c>
      <c r="EV525" s="244">
        <v>0</v>
      </c>
      <c r="EW525" s="244">
        <v>0</v>
      </c>
      <c r="EX525" s="244">
        <v>0</v>
      </c>
      <c r="EY525" s="241">
        <v>0</v>
      </c>
      <c r="EZ525" s="242">
        <v>0</v>
      </c>
      <c r="FA525" s="242">
        <v>0</v>
      </c>
      <c r="FB525" s="243">
        <v>0</v>
      </c>
      <c r="FC525">
        <v>0</v>
      </c>
      <c r="FD525">
        <v>0</v>
      </c>
      <c r="FE525">
        <v>0</v>
      </c>
      <c r="FF525">
        <v>0</v>
      </c>
      <c r="FG525">
        <v>0</v>
      </c>
      <c r="FH525">
        <v>0</v>
      </c>
      <c r="FI525">
        <v>1</v>
      </c>
      <c r="FJ525">
        <v>12000</v>
      </c>
      <c r="FK525">
        <v>8</v>
      </c>
      <c r="FL525">
        <v>228</v>
      </c>
      <c r="FM525">
        <v>4</v>
      </c>
      <c r="FN525">
        <v>0</v>
      </c>
      <c r="FO525">
        <v>20050000</v>
      </c>
      <c r="FP525">
        <v>1</v>
      </c>
      <c r="FQ525">
        <v>0</v>
      </c>
      <c r="FR525">
        <v>4000</v>
      </c>
      <c r="FS525">
        <v>0</v>
      </c>
      <c r="FT525">
        <v>22000</v>
      </c>
      <c r="FU525">
        <v>0</v>
      </c>
      <c r="FV525">
        <v>0</v>
      </c>
      <c r="FW525">
        <v>0</v>
      </c>
      <c r="FX525">
        <v>0</v>
      </c>
      <c r="FY525">
        <v>0</v>
      </c>
      <c r="FZ525">
        <v>0</v>
      </c>
      <c r="GA525">
        <v>0</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v>0</v>
      </c>
      <c r="HD525">
        <v>0</v>
      </c>
      <c r="HE525">
        <v>0</v>
      </c>
      <c r="HF525">
        <v>0</v>
      </c>
      <c r="HG525">
        <v>0</v>
      </c>
      <c r="HH525">
        <v>0</v>
      </c>
      <c r="HI525">
        <v>0</v>
      </c>
      <c r="HJ525">
        <v>0</v>
      </c>
      <c r="HK525">
        <v>0</v>
      </c>
      <c r="HL525">
        <v>3</v>
      </c>
      <c r="HM525">
        <v>4</v>
      </c>
      <c r="HN525">
        <v>0</v>
      </c>
      <c r="HO525">
        <v>0</v>
      </c>
      <c r="HP525">
        <v>0</v>
      </c>
      <c r="HQ525" s="139">
        <v>1</v>
      </c>
      <c r="HR525" s="140">
        <v>0</v>
      </c>
      <c r="HS525" s="140">
        <v>0</v>
      </c>
      <c r="HT525" s="140">
        <v>0</v>
      </c>
      <c r="HU525" s="140">
        <v>0</v>
      </c>
      <c r="HV525" s="139">
        <v>1</v>
      </c>
      <c r="HW525" s="140">
        <v>0</v>
      </c>
      <c r="HX525" s="140">
        <v>0</v>
      </c>
      <c r="HY525" s="140">
        <v>0</v>
      </c>
      <c r="HZ525" s="140">
        <v>0</v>
      </c>
      <c r="IA525" s="139">
        <v>0</v>
      </c>
      <c r="IB525" s="140">
        <v>0</v>
      </c>
      <c r="IC525" s="140">
        <v>0</v>
      </c>
      <c r="ID525" s="140">
        <v>0</v>
      </c>
      <c r="IE525" s="140">
        <v>0</v>
      </c>
      <c r="IF525" s="139">
        <v>5</v>
      </c>
      <c r="IG525" s="140">
        <v>4</v>
      </c>
      <c r="IH525" s="140">
        <v>0</v>
      </c>
      <c r="II525" s="140">
        <v>0</v>
      </c>
      <c r="IJ525" s="140">
        <v>0</v>
      </c>
      <c r="IK525" s="140">
        <v>0</v>
      </c>
      <c r="IL525" s="140">
        <v>0</v>
      </c>
      <c r="IM525" s="140">
        <v>0</v>
      </c>
      <c r="IN525" s="139">
        <v>0</v>
      </c>
      <c r="IO525" s="140">
        <v>0</v>
      </c>
      <c r="IP525" s="140">
        <v>0</v>
      </c>
      <c r="IQ525" s="140">
        <v>0</v>
      </c>
      <c r="IR525" s="141">
        <v>0</v>
      </c>
      <c r="IS525" s="139">
        <v>1</v>
      </c>
      <c r="IT525" s="141">
        <v>4</v>
      </c>
      <c r="IU525" s="141">
        <v>7</v>
      </c>
      <c r="IV525" s="141">
        <v>2</v>
      </c>
      <c r="IW525" s="180">
        <v>9</v>
      </c>
      <c r="IX525" s="182">
        <v>0.44444444444444442</v>
      </c>
      <c r="IY525" s="182">
        <v>0.1111111111111111</v>
      </c>
      <c r="IZ525" s="183">
        <v>0</v>
      </c>
      <c r="JA525" s="140">
        <v>0</v>
      </c>
      <c r="JB525" s="140">
        <v>0</v>
      </c>
      <c r="JC525" s="1" t="s">
        <v>426</v>
      </c>
      <c r="JD525" s="1" t="s">
        <v>427</v>
      </c>
      <c r="JE525" s="1" t="s">
        <v>427</v>
      </c>
      <c r="JF525" s="1" t="s">
        <v>427</v>
      </c>
      <c r="JG525" s="1">
        <v>0</v>
      </c>
      <c r="JH525" s="1">
        <v>0</v>
      </c>
      <c r="JI525" s="284"/>
      <c r="JM525" s="261"/>
      <c r="JN525" s="262"/>
      <c r="JO525" s="284"/>
      <c r="JP525" s="284"/>
    </row>
    <row r="526" spans="1:276" x14ac:dyDescent="0.25">
      <c r="A526" s="2">
        <f>IF(OR('Table 1'!$L$2="All Regions",'Table 1'!$L$2=" "), 1,IF('Table 1'!$L$2='DATA TEMPLATE 1617'!L526,1,0))</f>
        <v>1</v>
      </c>
      <c r="B526" s="2">
        <f>IF(OR('Table 1'!$L$3="All Disciplines",'Table 1'!$L$3=" "), 1,IF('Table 1'!$L$3='DATA TEMPLATE 1617'!M526,1,0))</f>
        <v>1</v>
      </c>
      <c r="C526" s="2">
        <f>IF(OR('Table 1'!$L$4="All Organisations",'Table 1'!$L$4=" "), 1,IF('Table 1'!$L$4='DATA TEMPLATE 1617'!N526,1,0))</f>
        <v>1</v>
      </c>
      <c r="D526" s="2">
        <f t="shared" si="19"/>
        <v>3</v>
      </c>
      <c r="E526" s="236">
        <f>IF('Table 2'!$L$2="All Diverse Led",$IZ526,IF('Table 2'!$L$2='DATA TEMPLATE 1617'!JG526,4,0))</f>
        <v>0</v>
      </c>
      <c r="F526" s="236">
        <f>IF('Table 2'!$L$2="All Diverse Led",$IZ526,IF('Table 2'!$L$2='DATA TEMPLATE 1617'!JH526,4,0))</f>
        <v>0</v>
      </c>
      <c r="G526" s="237">
        <f t="shared" si="20"/>
        <v>0</v>
      </c>
      <c r="H526" s="1" t="s">
        <v>471</v>
      </c>
      <c r="I526" s="1">
        <v>0</v>
      </c>
      <c r="J526" s="1" t="b">
        <v>0</v>
      </c>
      <c r="K526" s="284">
        <v>524</v>
      </c>
      <c r="L526" t="s">
        <v>441</v>
      </c>
      <c r="M526" t="s">
        <v>440</v>
      </c>
      <c r="N526" s="323" t="s">
        <v>460</v>
      </c>
      <c r="O526" s="76">
        <v>656544</v>
      </c>
      <c r="P526" s="76">
        <v>860289</v>
      </c>
      <c r="Q526" s="76">
        <v>165231</v>
      </c>
      <c r="R526" s="76">
        <v>36750</v>
      </c>
      <c r="S526" s="76">
        <v>32825</v>
      </c>
      <c r="T526" s="76">
        <v>1751639</v>
      </c>
      <c r="U526">
        <v>1166726</v>
      </c>
      <c r="V526">
        <v>0</v>
      </c>
      <c r="W526">
        <v>0</v>
      </c>
      <c r="X526">
        <v>66612</v>
      </c>
      <c r="Y526">
        <v>10200</v>
      </c>
      <c r="AB526">
        <v>588507</v>
      </c>
      <c r="AC526">
        <v>0</v>
      </c>
      <c r="AD526">
        <v>1832045</v>
      </c>
      <c r="AE526" s="1">
        <v>156</v>
      </c>
      <c r="AF526" s="1">
        <v>35</v>
      </c>
      <c r="AG526" s="1">
        <v>0</v>
      </c>
      <c r="AH526" s="1">
        <v>4125</v>
      </c>
      <c r="AI526" s="1">
        <v>0</v>
      </c>
      <c r="AJ526" s="1">
        <v>0</v>
      </c>
      <c r="AK526" s="1">
        <v>0</v>
      </c>
      <c r="AL526" s="1">
        <v>0</v>
      </c>
      <c r="AM526" s="1">
        <v>0</v>
      </c>
      <c r="AN526" s="1">
        <v>0</v>
      </c>
      <c r="AO526" s="1">
        <v>0</v>
      </c>
      <c r="AP526" s="1">
        <v>0</v>
      </c>
      <c r="AQ526" s="1">
        <v>0</v>
      </c>
      <c r="AR526" s="1">
        <v>0</v>
      </c>
      <c r="AS526" s="1">
        <v>0</v>
      </c>
      <c r="AT526" s="1">
        <v>0</v>
      </c>
      <c r="AU526" s="1">
        <v>0</v>
      </c>
      <c r="AV526" s="1">
        <v>0</v>
      </c>
      <c r="AW526" s="1">
        <v>0</v>
      </c>
      <c r="AX526" s="1">
        <v>0</v>
      </c>
      <c r="AY526" s="1">
        <v>0</v>
      </c>
      <c r="AZ526" s="1">
        <v>0</v>
      </c>
      <c r="BA526" s="1">
        <v>0</v>
      </c>
      <c r="BB526" s="1">
        <v>0</v>
      </c>
      <c r="BC526" s="3">
        <v>0</v>
      </c>
      <c r="BD526" s="3">
        <v>0</v>
      </c>
      <c r="BE526" s="3">
        <v>0</v>
      </c>
      <c r="BF526" s="3">
        <v>0</v>
      </c>
      <c r="BG526" s="241">
        <v>0</v>
      </c>
      <c r="BH526" s="242">
        <v>0</v>
      </c>
      <c r="BI526" s="242">
        <v>0</v>
      </c>
      <c r="BJ526" s="243">
        <v>0</v>
      </c>
      <c r="BK526">
        <v>32</v>
      </c>
      <c r="BL526">
        <v>827</v>
      </c>
      <c r="BM526">
        <v>0</v>
      </c>
      <c r="BN526">
        <v>1242038</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s="244">
        <v>0</v>
      </c>
      <c r="CJ526" s="244">
        <v>0</v>
      </c>
      <c r="CK526" s="244">
        <v>0</v>
      </c>
      <c r="CL526" s="244">
        <v>0</v>
      </c>
      <c r="CM526" s="241">
        <v>0</v>
      </c>
      <c r="CN526" s="242">
        <v>0</v>
      </c>
      <c r="CO526" s="242">
        <v>0</v>
      </c>
      <c r="CP526" s="243">
        <v>0</v>
      </c>
      <c r="CQ526" s="1">
        <v>47</v>
      </c>
      <c r="CR526" s="1">
        <v>110</v>
      </c>
      <c r="CS526" s="1">
        <v>0</v>
      </c>
      <c r="CT526" s="1">
        <v>2449</v>
      </c>
      <c r="CU526" s="1">
        <v>0</v>
      </c>
      <c r="CV526" s="1">
        <v>0</v>
      </c>
      <c r="CW526" s="1">
        <v>0</v>
      </c>
      <c r="CX526" s="1">
        <v>0</v>
      </c>
      <c r="CY526" s="1">
        <v>0</v>
      </c>
      <c r="CZ526" s="1">
        <v>0</v>
      </c>
      <c r="DA526" s="1">
        <v>0</v>
      </c>
      <c r="DB526" s="1">
        <v>0</v>
      </c>
      <c r="DC526" s="1">
        <v>0</v>
      </c>
      <c r="DD526" s="1">
        <v>0</v>
      </c>
      <c r="DE526" s="1">
        <v>0</v>
      </c>
      <c r="DF526" s="1">
        <v>0</v>
      </c>
      <c r="DG526" s="1">
        <v>0</v>
      </c>
      <c r="DH526" s="1">
        <v>0</v>
      </c>
      <c r="DI526" s="1">
        <v>0</v>
      </c>
      <c r="DJ526" s="1">
        <v>0</v>
      </c>
      <c r="DK526" s="1">
        <v>0</v>
      </c>
      <c r="DL526" s="1">
        <v>0</v>
      </c>
      <c r="DM526" s="1">
        <v>0</v>
      </c>
      <c r="DN526" s="1">
        <v>0</v>
      </c>
      <c r="DO526" s="244">
        <v>0</v>
      </c>
      <c r="DP526" s="244">
        <v>0</v>
      </c>
      <c r="DQ526" s="244">
        <v>0</v>
      </c>
      <c r="DR526" s="244">
        <v>0</v>
      </c>
      <c r="DS526" s="241">
        <v>0</v>
      </c>
      <c r="DT526" s="242">
        <v>0</v>
      </c>
      <c r="DU526" s="242">
        <v>0</v>
      </c>
      <c r="DV526" s="243">
        <v>0</v>
      </c>
      <c r="DW526">
        <v>8</v>
      </c>
      <c r="DX526">
        <v>22</v>
      </c>
      <c r="DY526">
        <v>0</v>
      </c>
      <c r="DZ526">
        <v>133589</v>
      </c>
      <c r="EA526">
        <v>0</v>
      </c>
      <c r="EB526">
        <v>0</v>
      </c>
      <c r="EC526">
        <v>0</v>
      </c>
      <c r="ED526">
        <v>0</v>
      </c>
      <c r="EE526">
        <v>0</v>
      </c>
      <c r="EF526">
        <v>0</v>
      </c>
      <c r="EG526">
        <v>0</v>
      </c>
      <c r="EH526">
        <v>0</v>
      </c>
      <c r="EI526">
        <v>2</v>
      </c>
      <c r="EJ526">
        <v>2</v>
      </c>
      <c r="EK526">
        <v>0</v>
      </c>
      <c r="EL526">
        <v>5500</v>
      </c>
      <c r="EM526">
        <v>0</v>
      </c>
      <c r="EN526">
        <v>0</v>
      </c>
      <c r="EO526">
        <v>0</v>
      </c>
      <c r="EP526">
        <v>0</v>
      </c>
      <c r="EQ526">
        <v>0</v>
      </c>
      <c r="ER526">
        <v>0</v>
      </c>
      <c r="ES526">
        <v>0</v>
      </c>
      <c r="ET526">
        <v>0</v>
      </c>
      <c r="EU526" s="244">
        <v>0</v>
      </c>
      <c r="EV526" s="244">
        <v>0</v>
      </c>
      <c r="EW526" s="244">
        <v>0</v>
      </c>
      <c r="EX526" s="244">
        <v>0</v>
      </c>
      <c r="EY526" s="241">
        <v>2</v>
      </c>
      <c r="EZ526" s="242">
        <v>2</v>
      </c>
      <c r="FA526" s="242">
        <v>0</v>
      </c>
      <c r="FB526" s="243">
        <v>5500</v>
      </c>
      <c r="FC526">
        <v>0</v>
      </c>
      <c r="FD526">
        <v>0</v>
      </c>
      <c r="FE526">
        <v>0</v>
      </c>
      <c r="FF526">
        <v>0</v>
      </c>
      <c r="FG526">
        <v>0</v>
      </c>
      <c r="FH526">
        <v>0</v>
      </c>
      <c r="FI526">
        <v>0</v>
      </c>
      <c r="FJ526">
        <v>0</v>
      </c>
      <c r="FK526">
        <v>0</v>
      </c>
      <c r="FL526">
        <v>0</v>
      </c>
      <c r="FM526">
        <v>0</v>
      </c>
      <c r="FN526">
        <v>0</v>
      </c>
      <c r="FO526">
        <v>0</v>
      </c>
      <c r="FP526">
        <v>1</v>
      </c>
      <c r="FQ526">
        <v>0</v>
      </c>
      <c r="FR526">
        <v>170000</v>
      </c>
      <c r="FS526">
        <v>2</v>
      </c>
      <c r="FT526">
        <v>217713</v>
      </c>
      <c r="FU526">
        <v>0</v>
      </c>
      <c r="FV526">
        <v>0</v>
      </c>
      <c r="FW526">
        <v>0</v>
      </c>
      <c r="FX526">
        <v>0</v>
      </c>
      <c r="FY526">
        <v>0</v>
      </c>
      <c r="FZ526">
        <v>0</v>
      </c>
      <c r="GA526">
        <v>0</v>
      </c>
      <c r="GB526">
        <v>0</v>
      </c>
      <c r="GC526">
        <v>0</v>
      </c>
      <c r="GD526">
        <v>0</v>
      </c>
      <c r="GE526">
        <v>0</v>
      </c>
      <c r="GF526">
        <v>0</v>
      </c>
      <c r="GG526">
        <v>0</v>
      </c>
      <c r="GH526">
        <v>0</v>
      </c>
      <c r="GI526">
        <v>0</v>
      </c>
      <c r="GJ526">
        <v>0</v>
      </c>
      <c r="GK526">
        <v>0</v>
      </c>
      <c r="GL526">
        <v>0</v>
      </c>
      <c r="GM526">
        <v>1</v>
      </c>
      <c r="GN526">
        <v>5000</v>
      </c>
      <c r="GO526">
        <v>1</v>
      </c>
      <c r="GP526">
        <v>5000</v>
      </c>
      <c r="GQ526">
        <v>0</v>
      </c>
      <c r="GR526">
        <v>0</v>
      </c>
      <c r="GS526">
        <v>0</v>
      </c>
      <c r="GT526">
        <v>0</v>
      </c>
      <c r="GU526">
        <v>0</v>
      </c>
      <c r="GV526">
        <v>0</v>
      </c>
      <c r="GW526">
        <v>0</v>
      </c>
      <c r="GX526">
        <v>0</v>
      </c>
      <c r="GY526">
        <v>0</v>
      </c>
      <c r="GZ526">
        <v>0</v>
      </c>
      <c r="HA526">
        <v>4</v>
      </c>
      <c r="HB526">
        <v>504</v>
      </c>
      <c r="HC526">
        <v>0</v>
      </c>
      <c r="HD526">
        <v>0</v>
      </c>
      <c r="HE526">
        <v>0</v>
      </c>
      <c r="HF526">
        <v>0</v>
      </c>
      <c r="HG526">
        <v>1</v>
      </c>
      <c r="HH526">
        <v>1</v>
      </c>
      <c r="HI526">
        <v>0</v>
      </c>
      <c r="HJ526">
        <v>0</v>
      </c>
      <c r="HK526">
        <v>0</v>
      </c>
      <c r="HL526">
        <v>4</v>
      </c>
      <c r="HM526">
        <v>5</v>
      </c>
      <c r="HN526">
        <v>0</v>
      </c>
      <c r="HO526">
        <v>0</v>
      </c>
      <c r="HP526">
        <v>0</v>
      </c>
      <c r="HQ526" s="139">
        <v>1</v>
      </c>
      <c r="HR526" s="140">
        <v>2</v>
      </c>
      <c r="HS526" s="140">
        <v>0</v>
      </c>
      <c r="HT526" s="140">
        <v>0</v>
      </c>
      <c r="HU526" s="140">
        <v>0</v>
      </c>
      <c r="HV526" s="139">
        <v>26</v>
      </c>
      <c r="HW526" s="140">
        <v>11</v>
      </c>
      <c r="HX526" s="140">
        <v>0</v>
      </c>
      <c r="HY526" s="140">
        <v>0</v>
      </c>
      <c r="HZ526" s="140">
        <v>0</v>
      </c>
      <c r="IA526" s="139">
        <v>0</v>
      </c>
      <c r="IB526" s="140">
        <v>0</v>
      </c>
      <c r="IC526" s="140">
        <v>0</v>
      </c>
      <c r="ID526" s="140">
        <v>0</v>
      </c>
      <c r="IE526" s="140">
        <v>0</v>
      </c>
      <c r="IF526" s="139">
        <v>31</v>
      </c>
      <c r="IG526" s="140">
        <v>18</v>
      </c>
      <c r="IH526" s="140">
        <v>0</v>
      </c>
      <c r="II526" s="140">
        <v>0</v>
      </c>
      <c r="IJ526" s="140">
        <v>0</v>
      </c>
      <c r="IK526" s="140">
        <v>0</v>
      </c>
      <c r="IL526" s="140">
        <v>1</v>
      </c>
      <c r="IM526" s="140">
        <v>0</v>
      </c>
      <c r="IN526" s="139">
        <v>1</v>
      </c>
      <c r="IO526" s="140">
        <v>3</v>
      </c>
      <c r="IP526" s="140">
        <v>0</v>
      </c>
      <c r="IQ526" s="140">
        <v>0</v>
      </c>
      <c r="IR526" s="141">
        <v>3</v>
      </c>
      <c r="IS526" s="139">
        <v>0</v>
      </c>
      <c r="IT526" s="141">
        <v>3</v>
      </c>
      <c r="IU526" s="141">
        <v>9</v>
      </c>
      <c r="IV526" s="141">
        <v>40</v>
      </c>
      <c r="IW526" s="180">
        <v>49</v>
      </c>
      <c r="IX526" s="182">
        <v>8.1632653061224483E-2</v>
      </c>
      <c r="IY526" s="182">
        <v>6.1224489795918366E-2</v>
      </c>
      <c r="IZ526" s="183">
        <v>0</v>
      </c>
      <c r="JA526" s="140">
        <v>0</v>
      </c>
      <c r="JB526" s="140">
        <v>0</v>
      </c>
      <c r="JC526" s="1" t="s">
        <v>427</v>
      </c>
      <c r="JD526" s="1" t="s">
        <v>427</v>
      </c>
      <c r="JE526" s="1" t="s">
        <v>427</v>
      </c>
      <c r="JF526" s="1" t="s">
        <v>426</v>
      </c>
      <c r="JG526" s="1">
        <v>0</v>
      </c>
      <c r="JH526" s="1">
        <v>0</v>
      </c>
      <c r="JI526" s="284"/>
      <c r="JM526" s="261"/>
      <c r="JN526" s="262"/>
      <c r="JO526" s="284"/>
      <c r="JP526" s="284"/>
    </row>
    <row r="527" spans="1:276" x14ac:dyDescent="0.25">
      <c r="A527" s="2">
        <f>IF(OR('Table 1'!$L$2="All Regions",'Table 1'!$L$2=" "), 1,IF('Table 1'!$L$2='DATA TEMPLATE 1617'!L527,1,0))</f>
        <v>1</v>
      </c>
      <c r="B527" s="2">
        <f>IF(OR('Table 1'!$L$3="All Disciplines",'Table 1'!$L$3=" "), 1,IF('Table 1'!$L$3='DATA TEMPLATE 1617'!M527,1,0))</f>
        <v>1</v>
      </c>
      <c r="C527" s="2">
        <f>IF(OR('Table 1'!$L$4="All Organisations",'Table 1'!$L$4=" "), 1,IF('Table 1'!$L$4='DATA TEMPLATE 1617'!N527,1,0))</f>
        <v>1</v>
      </c>
      <c r="D527" s="2">
        <f t="shared" si="19"/>
        <v>3</v>
      </c>
      <c r="E527" s="236">
        <f>IF('Table 2'!$L$2="All Diverse Led",$IZ527,IF('Table 2'!$L$2='DATA TEMPLATE 1617'!JG527,4,0))</f>
        <v>0</v>
      </c>
      <c r="F527" s="236">
        <f>IF('Table 2'!$L$2="All Diverse Led",$IZ527,IF('Table 2'!$L$2='DATA TEMPLATE 1617'!JH527,4,0))</f>
        <v>0</v>
      </c>
      <c r="G527" s="237">
        <f t="shared" si="20"/>
        <v>0</v>
      </c>
      <c r="H527" s="1" t="s">
        <v>471</v>
      </c>
      <c r="I527" s="1">
        <v>0</v>
      </c>
      <c r="J527" s="1" t="b">
        <v>0</v>
      </c>
      <c r="K527" s="284">
        <v>525</v>
      </c>
      <c r="L527" t="s">
        <v>446</v>
      </c>
      <c r="M527" t="s">
        <v>440</v>
      </c>
      <c r="N527" s="323" t="s">
        <v>460</v>
      </c>
      <c r="O527" s="76">
        <v>267299</v>
      </c>
      <c r="P527" s="76">
        <v>81452</v>
      </c>
      <c r="Q527" s="76">
        <v>2698</v>
      </c>
      <c r="R527" s="76">
        <v>12500</v>
      </c>
      <c r="S527" s="76">
        <v>180213</v>
      </c>
      <c r="T527" s="76">
        <v>544162</v>
      </c>
      <c r="U527">
        <v>428241</v>
      </c>
      <c r="V527">
        <v>9199</v>
      </c>
      <c r="W527">
        <v>0</v>
      </c>
      <c r="X527">
        <v>0</v>
      </c>
      <c r="Y527">
        <v>0</v>
      </c>
      <c r="AB527">
        <v>58989</v>
      </c>
      <c r="AC527">
        <v>0</v>
      </c>
      <c r="AD527">
        <v>496429</v>
      </c>
      <c r="AE527" s="1">
        <v>0</v>
      </c>
      <c r="AF527" s="1">
        <v>0</v>
      </c>
      <c r="AG527" s="1">
        <v>0</v>
      </c>
      <c r="AH527" s="1">
        <v>0</v>
      </c>
      <c r="AI527" s="1">
        <v>0</v>
      </c>
      <c r="AJ527" s="1">
        <v>0</v>
      </c>
      <c r="AK527" s="1">
        <v>0</v>
      </c>
      <c r="AL527" s="1">
        <v>0</v>
      </c>
      <c r="AM527" s="1">
        <v>0</v>
      </c>
      <c r="AN527" s="1">
        <v>0</v>
      </c>
      <c r="AO527" s="1">
        <v>0</v>
      </c>
      <c r="AP527" s="1">
        <v>0</v>
      </c>
      <c r="AQ527" s="1">
        <v>0</v>
      </c>
      <c r="AR527" s="1">
        <v>0</v>
      </c>
      <c r="AS527" s="1">
        <v>0</v>
      </c>
      <c r="AT527" s="1">
        <v>0</v>
      </c>
      <c r="AU527" s="1">
        <v>0</v>
      </c>
      <c r="AV527" s="1">
        <v>0</v>
      </c>
      <c r="AW527" s="1">
        <v>0</v>
      </c>
      <c r="AX527" s="1">
        <v>0</v>
      </c>
      <c r="AY527" s="1">
        <v>0</v>
      </c>
      <c r="AZ527" s="1">
        <v>0</v>
      </c>
      <c r="BA527" s="1">
        <v>0</v>
      </c>
      <c r="BB527" s="1">
        <v>0</v>
      </c>
      <c r="BC527" s="3">
        <v>0</v>
      </c>
      <c r="BD527" s="3">
        <v>0</v>
      </c>
      <c r="BE527" s="3">
        <v>0</v>
      </c>
      <c r="BF527" s="3">
        <v>0</v>
      </c>
      <c r="BG527" s="241">
        <v>0</v>
      </c>
      <c r="BH527" s="242">
        <v>0</v>
      </c>
      <c r="BI527" s="242">
        <v>0</v>
      </c>
      <c r="BJ527" s="243">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s="244">
        <v>0</v>
      </c>
      <c r="CJ527" s="244">
        <v>0</v>
      </c>
      <c r="CK527" s="244">
        <v>0</v>
      </c>
      <c r="CL527" s="244">
        <v>0</v>
      </c>
      <c r="CM527" s="241">
        <v>0</v>
      </c>
      <c r="CN527" s="242">
        <v>0</v>
      </c>
      <c r="CO527" s="242">
        <v>0</v>
      </c>
      <c r="CP527" s="243">
        <v>0</v>
      </c>
      <c r="CQ527" s="1">
        <v>0</v>
      </c>
      <c r="CR527" s="1">
        <v>0</v>
      </c>
      <c r="CS527" s="1">
        <v>0</v>
      </c>
      <c r="CT527" s="1">
        <v>0</v>
      </c>
      <c r="CU527" s="1">
        <v>0</v>
      </c>
      <c r="CV527" s="1">
        <v>0</v>
      </c>
      <c r="CW527" s="1">
        <v>0</v>
      </c>
      <c r="CX527" s="1">
        <v>0</v>
      </c>
      <c r="CY527" s="1">
        <v>0</v>
      </c>
      <c r="CZ527" s="1">
        <v>0</v>
      </c>
      <c r="DA527" s="1">
        <v>0</v>
      </c>
      <c r="DB527" s="1">
        <v>0</v>
      </c>
      <c r="DC527" s="1">
        <v>0</v>
      </c>
      <c r="DD527" s="1">
        <v>0</v>
      </c>
      <c r="DE527" s="1">
        <v>0</v>
      </c>
      <c r="DF527" s="1">
        <v>0</v>
      </c>
      <c r="DG527" s="1">
        <v>0</v>
      </c>
      <c r="DH527" s="1">
        <v>0</v>
      </c>
      <c r="DI527" s="1">
        <v>0</v>
      </c>
      <c r="DJ527" s="1">
        <v>0</v>
      </c>
      <c r="DK527" s="1">
        <v>0</v>
      </c>
      <c r="DL527" s="1">
        <v>0</v>
      </c>
      <c r="DM527" s="1">
        <v>0</v>
      </c>
      <c r="DN527" s="1">
        <v>0</v>
      </c>
      <c r="DO527" s="244">
        <v>0</v>
      </c>
      <c r="DP527" s="244">
        <v>0</v>
      </c>
      <c r="DQ527" s="244">
        <v>0</v>
      </c>
      <c r="DR527" s="244">
        <v>0</v>
      </c>
      <c r="DS527" s="241">
        <v>0</v>
      </c>
      <c r="DT527" s="242">
        <v>0</v>
      </c>
      <c r="DU527" s="242">
        <v>0</v>
      </c>
      <c r="DV527" s="243">
        <v>0</v>
      </c>
      <c r="DW527">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v>0</v>
      </c>
      <c r="EU527" s="244">
        <v>0</v>
      </c>
      <c r="EV527" s="244">
        <v>0</v>
      </c>
      <c r="EW527" s="244">
        <v>0</v>
      </c>
      <c r="EX527" s="244">
        <v>0</v>
      </c>
      <c r="EY527" s="241">
        <v>0</v>
      </c>
      <c r="EZ527" s="242">
        <v>0</v>
      </c>
      <c r="FA527" s="242">
        <v>0</v>
      </c>
      <c r="FB527" s="243">
        <v>0</v>
      </c>
      <c r="FC527">
        <v>0</v>
      </c>
      <c r="FD527">
        <v>0</v>
      </c>
      <c r="FE527">
        <v>0</v>
      </c>
      <c r="FF527">
        <v>0</v>
      </c>
      <c r="FG527">
        <v>0</v>
      </c>
      <c r="FH527">
        <v>0</v>
      </c>
      <c r="FI527">
        <v>0</v>
      </c>
      <c r="FJ527">
        <v>0</v>
      </c>
      <c r="FK527">
        <v>0</v>
      </c>
      <c r="FL527">
        <v>0</v>
      </c>
      <c r="FM527">
        <v>0</v>
      </c>
      <c r="FN527">
        <v>0</v>
      </c>
      <c r="FO527">
        <v>0</v>
      </c>
      <c r="FP527">
        <v>0</v>
      </c>
      <c r="FQ527">
        <v>0</v>
      </c>
      <c r="FR527">
        <v>0</v>
      </c>
      <c r="FS527">
        <v>0</v>
      </c>
      <c r="FT527">
        <v>0</v>
      </c>
      <c r="FU527">
        <v>0</v>
      </c>
      <c r="FV527">
        <v>0</v>
      </c>
      <c r="FW527">
        <v>0</v>
      </c>
      <c r="FX527">
        <v>0</v>
      </c>
      <c r="FY527">
        <v>0</v>
      </c>
      <c r="FZ527">
        <v>0</v>
      </c>
      <c r="GA527">
        <v>0</v>
      </c>
      <c r="GB527">
        <v>0</v>
      </c>
      <c r="GC527">
        <v>0</v>
      </c>
      <c r="GD527">
        <v>0</v>
      </c>
      <c r="GE527">
        <v>0</v>
      </c>
      <c r="GF527">
        <v>0</v>
      </c>
      <c r="GG527">
        <v>0</v>
      </c>
      <c r="GH527">
        <v>0</v>
      </c>
      <c r="GI527">
        <v>0</v>
      </c>
      <c r="GJ527">
        <v>0</v>
      </c>
      <c r="GK527">
        <v>0</v>
      </c>
      <c r="GL527">
        <v>0</v>
      </c>
      <c r="GM527">
        <v>0</v>
      </c>
      <c r="GN527">
        <v>0</v>
      </c>
      <c r="GO527">
        <v>0</v>
      </c>
      <c r="GP527">
        <v>0</v>
      </c>
      <c r="GQ527">
        <v>0</v>
      </c>
      <c r="GR527">
        <v>0</v>
      </c>
      <c r="GS527">
        <v>0</v>
      </c>
      <c r="GT527">
        <v>0</v>
      </c>
      <c r="GU527">
        <v>0</v>
      </c>
      <c r="GV527">
        <v>0</v>
      </c>
      <c r="GW527">
        <v>18</v>
      </c>
      <c r="GX527">
        <v>1417</v>
      </c>
      <c r="GY527">
        <v>0</v>
      </c>
      <c r="GZ527">
        <v>0</v>
      </c>
      <c r="HA527">
        <v>0</v>
      </c>
      <c r="HB527">
        <v>0</v>
      </c>
      <c r="HC527">
        <v>0</v>
      </c>
      <c r="HD527">
        <v>0</v>
      </c>
      <c r="HE527">
        <v>0</v>
      </c>
      <c r="HF527">
        <v>0</v>
      </c>
      <c r="HG527">
        <v>0</v>
      </c>
      <c r="HH527">
        <v>0</v>
      </c>
      <c r="HI527">
        <v>0</v>
      </c>
      <c r="HJ527">
        <v>0</v>
      </c>
      <c r="HK527">
        <v>0</v>
      </c>
      <c r="HL527">
        <v>3</v>
      </c>
      <c r="HM527">
        <v>3</v>
      </c>
      <c r="HN527">
        <v>0</v>
      </c>
      <c r="HO527">
        <v>0</v>
      </c>
      <c r="HP527">
        <v>0</v>
      </c>
      <c r="HQ527" s="139">
        <v>1</v>
      </c>
      <c r="HR527" s="140">
        <v>1</v>
      </c>
      <c r="HS527" s="140">
        <v>0</v>
      </c>
      <c r="HT527" s="140">
        <v>0</v>
      </c>
      <c r="HU527" s="140">
        <v>0</v>
      </c>
      <c r="HV527" s="139">
        <v>0</v>
      </c>
      <c r="HW527" s="140">
        <v>0</v>
      </c>
      <c r="HX527" s="140">
        <v>0</v>
      </c>
      <c r="HY527" s="140">
        <v>0</v>
      </c>
      <c r="HZ527" s="140">
        <v>0</v>
      </c>
      <c r="IA527" s="139">
        <v>0</v>
      </c>
      <c r="IB527" s="140">
        <v>0</v>
      </c>
      <c r="IC527" s="140">
        <v>0</v>
      </c>
      <c r="ID527" s="140">
        <v>0</v>
      </c>
      <c r="IE527" s="140">
        <v>0</v>
      </c>
      <c r="IF527" s="139">
        <v>4</v>
      </c>
      <c r="IG527" s="140">
        <v>4</v>
      </c>
      <c r="IH527" s="140">
        <v>0</v>
      </c>
      <c r="II527" s="140">
        <v>0</v>
      </c>
      <c r="IJ527" s="140">
        <v>0</v>
      </c>
      <c r="IK527" s="140">
        <v>0</v>
      </c>
      <c r="IL527" s="140">
        <v>0</v>
      </c>
      <c r="IM527" s="140">
        <v>0</v>
      </c>
      <c r="IN527" s="139">
        <v>0</v>
      </c>
      <c r="IO527" s="140">
        <v>0</v>
      </c>
      <c r="IP527" s="140">
        <v>0</v>
      </c>
      <c r="IQ527" s="140">
        <v>0</v>
      </c>
      <c r="IR527" s="141">
        <v>0</v>
      </c>
      <c r="IS527" s="139">
        <v>0</v>
      </c>
      <c r="IT527" s="141">
        <v>1</v>
      </c>
      <c r="IU527" s="141">
        <v>6</v>
      </c>
      <c r="IV527" s="141">
        <v>2</v>
      </c>
      <c r="IW527" s="180">
        <v>8</v>
      </c>
      <c r="IX527" s="182">
        <v>0.125</v>
      </c>
      <c r="IY527" s="182">
        <v>0</v>
      </c>
      <c r="IZ527" s="183">
        <v>0</v>
      </c>
      <c r="JA527" s="140">
        <v>0</v>
      </c>
      <c r="JB527" s="140">
        <v>0</v>
      </c>
      <c r="JC527" s="1" t="s">
        <v>427</v>
      </c>
      <c r="JD527" s="1" t="s">
        <v>427</v>
      </c>
      <c r="JE527" s="1" t="s">
        <v>427</v>
      </c>
      <c r="JF527" s="1" t="s">
        <v>427</v>
      </c>
      <c r="JG527" s="1">
        <v>0</v>
      </c>
      <c r="JH527" s="1">
        <v>0</v>
      </c>
      <c r="JI527" s="284"/>
      <c r="JM527" s="261"/>
      <c r="JN527" s="262"/>
      <c r="JO527" s="284"/>
      <c r="JP527" s="284"/>
    </row>
    <row r="528" spans="1:276" x14ac:dyDescent="0.25">
      <c r="A528" s="2">
        <f>IF(OR('Table 1'!$L$2="All Regions",'Table 1'!$L$2=" "), 1,IF('Table 1'!$L$2='DATA TEMPLATE 1617'!L528,1,0))</f>
        <v>1</v>
      </c>
      <c r="B528" s="2">
        <f>IF(OR('Table 1'!$L$3="All Disciplines",'Table 1'!$L$3=" "), 1,IF('Table 1'!$L$3='DATA TEMPLATE 1617'!M528,1,0))</f>
        <v>1</v>
      </c>
      <c r="C528" s="2">
        <f>IF(OR('Table 1'!$L$4="All Organisations",'Table 1'!$L$4=" "), 1,IF('Table 1'!$L$4='DATA TEMPLATE 1617'!N528,1,0))</f>
        <v>1</v>
      </c>
      <c r="D528" s="2">
        <f t="shared" si="19"/>
        <v>3</v>
      </c>
      <c r="E528" s="236">
        <f>IF('Table 2'!$L$2="All Diverse Led",$IZ528,IF('Table 2'!$L$2='DATA TEMPLATE 1617'!JG528,4,0))</f>
        <v>0</v>
      </c>
      <c r="F528" s="236">
        <f>IF('Table 2'!$L$2="All Diverse Led",$IZ528,IF('Table 2'!$L$2='DATA TEMPLATE 1617'!JH528,4,0))</f>
        <v>0</v>
      </c>
      <c r="G528" s="237">
        <f t="shared" si="20"/>
        <v>0</v>
      </c>
      <c r="H528" s="1" t="s">
        <v>471</v>
      </c>
      <c r="I528" s="1">
        <v>0</v>
      </c>
      <c r="J528" s="1" t="b">
        <v>0</v>
      </c>
      <c r="K528" s="284">
        <v>526</v>
      </c>
      <c r="L528" t="s">
        <v>446</v>
      </c>
      <c r="M528" t="s">
        <v>440</v>
      </c>
      <c r="N528" s="323" t="s">
        <v>458</v>
      </c>
      <c r="O528" s="76">
        <v>4285</v>
      </c>
      <c r="P528" s="76">
        <v>80000</v>
      </c>
      <c r="Q528" s="76">
        <v>8200</v>
      </c>
      <c r="R528" s="76">
        <v>31009</v>
      </c>
      <c r="S528" s="76">
        <v>0</v>
      </c>
      <c r="T528" s="76">
        <v>123494</v>
      </c>
      <c r="U528">
        <v>30266</v>
      </c>
      <c r="V528">
        <v>5926</v>
      </c>
      <c r="W528">
        <v>0</v>
      </c>
      <c r="X528">
        <v>14668</v>
      </c>
      <c r="Y528">
        <v>46150</v>
      </c>
      <c r="AB528">
        <v>11904</v>
      </c>
      <c r="AC528">
        <v>0</v>
      </c>
      <c r="AD528">
        <v>108914</v>
      </c>
      <c r="AE528" s="1">
        <v>15</v>
      </c>
      <c r="AF528" s="1">
        <v>30</v>
      </c>
      <c r="AG528" s="1">
        <v>3000</v>
      </c>
      <c r="AH528" s="1">
        <v>3500</v>
      </c>
      <c r="AI528" s="1">
        <v>0</v>
      </c>
      <c r="AJ528" s="1">
        <v>0</v>
      </c>
      <c r="AK528" s="1">
        <v>0</v>
      </c>
      <c r="AL528" s="1">
        <v>0</v>
      </c>
      <c r="AM528" s="1">
        <v>0</v>
      </c>
      <c r="AN528" s="1">
        <v>0</v>
      </c>
      <c r="AO528" s="1">
        <v>0</v>
      </c>
      <c r="AP528" s="1">
        <v>0</v>
      </c>
      <c r="AQ528" s="1">
        <v>2</v>
      </c>
      <c r="AR528" s="1">
        <v>2</v>
      </c>
      <c r="AS528" s="1">
        <v>200</v>
      </c>
      <c r="AT528" s="1">
        <v>250</v>
      </c>
      <c r="AU528" s="1">
        <v>0</v>
      </c>
      <c r="AV528" s="1">
        <v>0</v>
      </c>
      <c r="AW528" s="1">
        <v>0</v>
      </c>
      <c r="AX528" s="1">
        <v>0</v>
      </c>
      <c r="AY528" s="1">
        <v>0</v>
      </c>
      <c r="AZ528" s="1">
        <v>0</v>
      </c>
      <c r="BA528" s="1">
        <v>0</v>
      </c>
      <c r="BB528" s="1">
        <v>0</v>
      </c>
      <c r="BC528" s="3">
        <v>0</v>
      </c>
      <c r="BD528" s="3">
        <v>0</v>
      </c>
      <c r="BE528" s="3">
        <v>0</v>
      </c>
      <c r="BF528" s="3">
        <v>0</v>
      </c>
      <c r="BG528" s="241">
        <v>2</v>
      </c>
      <c r="BH528" s="242">
        <v>2</v>
      </c>
      <c r="BI528" s="242">
        <v>200</v>
      </c>
      <c r="BJ528" s="243">
        <v>250</v>
      </c>
      <c r="BK528">
        <v>4</v>
      </c>
      <c r="BL528">
        <v>120</v>
      </c>
      <c r="BM528">
        <v>6000</v>
      </c>
      <c r="BN528">
        <v>7500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s="244">
        <v>0</v>
      </c>
      <c r="CJ528" s="244">
        <v>0</v>
      </c>
      <c r="CK528" s="244">
        <v>0</v>
      </c>
      <c r="CL528" s="244">
        <v>0</v>
      </c>
      <c r="CM528" s="241">
        <v>0</v>
      </c>
      <c r="CN528" s="242">
        <v>0</v>
      </c>
      <c r="CO528" s="242">
        <v>0</v>
      </c>
      <c r="CP528" s="243">
        <v>0</v>
      </c>
      <c r="CQ528" s="1">
        <v>0</v>
      </c>
      <c r="CR528" s="1">
        <v>0</v>
      </c>
      <c r="CS528" s="1">
        <v>0</v>
      </c>
      <c r="CT528" s="1">
        <v>0</v>
      </c>
      <c r="CU528" s="1">
        <v>0</v>
      </c>
      <c r="CV528" s="1">
        <v>0</v>
      </c>
      <c r="CW528" s="1">
        <v>0</v>
      </c>
      <c r="CX528" s="1">
        <v>0</v>
      </c>
      <c r="CY528" s="1">
        <v>0</v>
      </c>
      <c r="CZ528" s="1">
        <v>0</v>
      </c>
      <c r="DA528" s="1">
        <v>0</v>
      </c>
      <c r="DB528" s="1">
        <v>0</v>
      </c>
      <c r="DC528" s="1">
        <v>0</v>
      </c>
      <c r="DD528" s="1">
        <v>0</v>
      </c>
      <c r="DE528" s="1">
        <v>0</v>
      </c>
      <c r="DF528" s="1">
        <v>0</v>
      </c>
      <c r="DG528" s="1">
        <v>0</v>
      </c>
      <c r="DH528" s="1">
        <v>0</v>
      </c>
      <c r="DI528" s="1">
        <v>0</v>
      </c>
      <c r="DJ528" s="1">
        <v>0</v>
      </c>
      <c r="DK528" s="1">
        <v>0</v>
      </c>
      <c r="DL528" s="1">
        <v>0</v>
      </c>
      <c r="DM528" s="1">
        <v>0</v>
      </c>
      <c r="DN528" s="1">
        <v>0</v>
      </c>
      <c r="DO528" s="244">
        <v>0</v>
      </c>
      <c r="DP528" s="244">
        <v>0</v>
      </c>
      <c r="DQ528" s="244">
        <v>0</v>
      </c>
      <c r="DR528" s="244">
        <v>0</v>
      </c>
      <c r="DS528" s="241">
        <v>0</v>
      </c>
      <c r="DT528" s="242">
        <v>0</v>
      </c>
      <c r="DU528" s="242">
        <v>0</v>
      </c>
      <c r="DV528" s="243">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v>0</v>
      </c>
      <c r="EU528" s="244">
        <v>0</v>
      </c>
      <c r="EV528" s="244">
        <v>0</v>
      </c>
      <c r="EW528" s="244">
        <v>0</v>
      </c>
      <c r="EX528" s="244">
        <v>0</v>
      </c>
      <c r="EY528" s="241">
        <v>0</v>
      </c>
      <c r="EZ528" s="242">
        <v>0</v>
      </c>
      <c r="FA528" s="242">
        <v>0</v>
      </c>
      <c r="FB528" s="243">
        <v>0</v>
      </c>
      <c r="FC528">
        <v>0</v>
      </c>
      <c r="FD528">
        <v>0</v>
      </c>
      <c r="FE528">
        <v>0</v>
      </c>
      <c r="FF528">
        <v>0</v>
      </c>
      <c r="FG528">
        <v>0</v>
      </c>
      <c r="FH528">
        <v>0</v>
      </c>
      <c r="FI528">
        <v>0</v>
      </c>
      <c r="FJ528">
        <v>0</v>
      </c>
      <c r="FK528">
        <v>0</v>
      </c>
      <c r="FL528">
        <v>0</v>
      </c>
      <c r="FM528">
        <v>0</v>
      </c>
      <c r="FN528">
        <v>0</v>
      </c>
      <c r="FO528">
        <v>0</v>
      </c>
      <c r="FP528">
        <v>0</v>
      </c>
      <c r="FQ528">
        <v>0</v>
      </c>
      <c r="FR528">
        <v>0</v>
      </c>
      <c r="FS528">
        <v>0</v>
      </c>
      <c r="FT528">
        <v>0</v>
      </c>
      <c r="FU528">
        <v>0</v>
      </c>
      <c r="FV528">
        <v>0</v>
      </c>
      <c r="FW528">
        <v>0</v>
      </c>
      <c r="FX528">
        <v>0</v>
      </c>
      <c r="FY528">
        <v>0</v>
      </c>
      <c r="FZ528">
        <v>0</v>
      </c>
      <c r="GA528">
        <v>0</v>
      </c>
      <c r="GB528">
        <v>0</v>
      </c>
      <c r="GC528">
        <v>0</v>
      </c>
      <c r="GD528">
        <v>0</v>
      </c>
      <c r="GE528">
        <v>0</v>
      </c>
      <c r="GF528">
        <v>0</v>
      </c>
      <c r="GG528">
        <v>0</v>
      </c>
      <c r="GH528">
        <v>0</v>
      </c>
      <c r="GI528">
        <v>0</v>
      </c>
      <c r="GJ528">
        <v>0</v>
      </c>
      <c r="GK528">
        <v>0</v>
      </c>
      <c r="GL528">
        <v>0</v>
      </c>
      <c r="GM528">
        <v>0</v>
      </c>
      <c r="GN528">
        <v>0</v>
      </c>
      <c r="GO528">
        <v>0</v>
      </c>
      <c r="GP528">
        <v>0</v>
      </c>
      <c r="GQ528">
        <v>0</v>
      </c>
      <c r="GR528">
        <v>0</v>
      </c>
      <c r="GS528">
        <v>0</v>
      </c>
      <c r="GT528">
        <v>0</v>
      </c>
      <c r="GU528">
        <v>0</v>
      </c>
      <c r="GV528">
        <v>0</v>
      </c>
      <c r="GW528">
        <v>0</v>
      </c>
      <c r="GX528">
        <v>0</v>
      </c>
      <c r="GY528">
        <v>0</v>
      </c>
      <c r="GZ528">
        <v>0</v>
      </c>
      <c r="HA528">
        <v>0</v>
      </c>
      <c r="HB528">
        <v>0</v>
      </c>
      <c r="HC528">
        <v>0</v>
      </c>
      <c r="HD528">
        <v>0</v>
      </c>
      <c r="HE528">
        <v>0</v>
      </c>
      <c r="HF528">
        <v>0</v>
      </c>
      <c r="HG528">
        <v>0</v>
      </c>
      <c r="HH528">
        <v>0</v>
      </c>
      <c r="HI528">
        <v>0</v>
      </c>
      <c r="HJ528">
        <v>0</v>
      </c>
      <c r="HK528">
        <v>0</v>
      </c>
      <c r="HL528">
        <v>1</v>
      </c>
      <c r="HM528">
        <v>3</v>
      </c>
      <c r="HN528">
        <v>0</v>
      </c>
      <c r="HO528">
        <v>0</v>
      </c>
      <c r="HP528">
        <v>0</v>
      </c>
      <c r="HQ528" s="139">
        <v>1</v>
      </c>
      <c r="HR528" s="140">
        <v>0</v>
      </c>
      <c r="HS528" s="140">
        <v>0</v>
      </c>
      <c r="HT528" s="140">
        <v>0</v>
      </c>
      <c r="HU528" s="140">
        <v>0</v>
      </c>
      <c r="HV528" s="139">
        <v>0</v>
      </c>
      <c r="HW528" s="140">
        <v>0</v>
      </c>
      <c r="HX528" s="140">
        <v>0</v>
      </c>
      <c r="HY528" s="140">
        <v>0</v>
      </c>
      <c r="HZ528" s="140">
        <v>0</v>
      </c>
      <c r="IA528" s="139">
        <v>0</v>
      </c>
      <c r="IB528" s="140">
        <v>0</v>
      </c>
      <c r="IC528" s="140">
        <v>0</v>
      </c>
      <c r="ID528" s="140">
        <v>0</v>
      </c>
      <c r="IE528" s="140">
        <v>0</v>
      </c>
      <c r="IF528" s="139">
        <v>2</v>
      </c>
      <c r="IG528" s="140">
        <v>3</v>
      </c>
      <c r="IH528" s="140">
        <v>0</v>
      </c>
      <c r="II528" s="140">
        <v>0</v>
      </c>
      <c r="IJ528" s="140">
        <v>0</v>
      </c>
      <c r="IK528" s="140">
        <v>0</v>
      </c>
      <c r="IL528" s="140">
        <v>0</v>
      </c>
      <c r="IM528" s="140">
        <v>0</v>
      </c>
      <c r="IN528" s="139">
        <v>0</v>
      </c>
      <c r="IO528" s="140">
        <v>1</v>
      </c>
      <c r="IP528" s="140">
        <v>0</v>
      </c>
      <c r="IQ528" s="140">
        <v>0</v>
      </c>
      <c r="IR528" s="141">
        <v>1</v>
      </c>
      <c r="IS528" s="139">
        <v>0</v>
      </c>
      <c r="IT528" s="141">
        <v>0</v>
      </c>
      <c r="IU528" s="141">
        <v>4</v>
      </c>
      <c r="IV528" s="141">
        <v>1</v>
      </c>
      <c r="IW528" s="180">
        <v>5</v>
      </c>
      <c r="IX528" s="182">
        <v>0</v>
      </c>
      <c r="IY528" s="182">
        <v>0.2</v>
      </c>
      <c r="IZ528" s="183">
        <v>0</v>
      </c>
      <c r="JA528" s="140">
        <v>0</v>
      </c>
      <c r="JB528" s="140">
        <v>0</v>
      </c>
      <c r="JC528" s="1" t="s">
        <v>427</v>
      </c>
      <c r="JD528" s="1" t="s">
        <v>427</v>
      </c>
      <c r="JE528" s="1" t="s">
        <v>426</v>
      </c>
      <c r="JF528" s="1" t="s">
        <v>427</v>
      </c>
      <c r="JG528" s="1">
        <v>0</v>
      </c>
      <c r="JH528" s="1">
        <v>0</v>
      </c>
      <c r="JI528" s="284"/>
      <c r="JM528" s="261"/>
      <c r="JN528" s="262"/>
      <c r="JO528" s="284"/>
      <c r="JP528" s="284"/>
    </row>
    <row r="529" spans="1:276" x14ac:dyDescent="0.25">
      <c r="A529" s="2">
        <f>IF(OR('Table 1'!$L$2="All Regions",'Table 1'!$L$2=" "), 1,IF('Table 1'!$L$2='DATA TEMPLATE 1617'!L529,1,0))</f>
        <v>1</v>
      </c>
      <c r="B529" s="2">
        <f>IF(OR('Table 1'!$L$3="All Disciplines",'Table 1'!$L$3=" "), 1,IF('Table 1'!$L$3='DATA TEMPLATE 1617'!M529,1,0))</f>
        <v>1</v>
      </c>
      <c r="C529" s="2">
        <f>IF(OR('Table 1'!$L$4="All Organisations",'Table 1'!$L$4=" "), 1,IF('Table 1'!$L$4='DATA TEMPLATE 1617'!N529,1,0))</f>
        <v>1</v>
      </c>
      <c r="D529" s="2">
        <f t="shared" si="19"/>
        <v>3</v>
      </c>
      <c r="E529" s="236">
        <f>IF('Table 2'!$L$2="All Diverse Led",$IZ529,IF('Table 2'!$L$2='DATA TEMPLATE 1617'!JG529,4,0))</f>
        <v>0</v>
      </c>
      <c r="F529" s="236">
        <f>IF('Table 2'!$L$2="All Diverse Led",$IZ529,IF('Table 2'!$L$2='DATA TEMPLATE 1617'!JH529,4,0))</f>
        <v>0</v>
      </c>
      <c r="G529" s="237">
        <f t="shared" si="20"/>
        <v>0</v>
      </c>
      <c r="H529" s="1" t="s">
        <v>471</v>
      </c>
      <c r="I529" s="1">
        <v>0</v>
      </c>
      <c r="J529" s="1" t="b">
        <v>0</v>
      </c>
      <c r="K529" s="284">
        <v>527</v>
      </c>
      <c r="L529" t="s">
        <v>446</v>
      </c>
      <c r="M529" t="s">
        <v>442</v>
      </c>
      <c r="N529" s="323" t="s">
        <v>458</v>
      </c>
      <c r="O529" s="76">
        <v>24260</v>
      </c>
      <c r="P529" s="76">
        <v>92981</v>
      </c>
      <c r="Q529" s="76">
        <v>61510</v>
      </c>
      <c r="R529" s="76">
        <v>23280</v>
      </c>
      <c r="S529" s="76">
        <v>17520</v>
      </c>
      <c r="T529" s="76">
        <v>219551</v>
      </c>
      <c r="U529">
        <v>29123</v>
      </c>
      <c r="V529">
        <v>17489</v>
      </c>
      <c r="W529">
        <v>14692</v>
      </c>
      <c r="X529">
        <v>19312</v>
      </c>
      <c r="Y529">
        <v>237</v>
      </c>
      <c r="AB529">
        <v>115702</v>
      </c>
      <c r="AC529">
        <v>0</v>
      </c>
      <c r="AD529">
        <v>196555</v>
      </c>
      <c r="AE529" s="1">
        <v>42</v>
      </c>
      <c r="AF529" s="1">
        <v>42</v>
      </c>
      <c r="AG529" s="1">
        <v>3678</v>
      </c>
      <c r="AH529" s="1">
        <v>4500</v>
      </c>
      <c r="AI529" s="1">
        <v>0</v>
      </c>
      <c r="AJ529" s="1">
        <v>0</v>
      </c>
      <c r="AK529" s="1">
        <v>0</v>
      </c>
      <c r="AL529" s="1">
        <v>0</v>
      </c>
      <c r="AM529" s="1">
        <v>0</v>
      </c>
      <c r="AN529" s="1">
        <v>0</v>
      </c>
      <c r="AO529" s="1">
        <v>0</v>
      </c>
      <c r="AP529" s="1">
        <v>0</v>
      </c>
      <c r="AQ529" s="1">
        <v>3</v>
      </c>
      <c r="AR529" s="1">
        <v>7</v>
      </c>
      <c r="AS529" s="1">
        <v>120</v>
      </c>
      <c r="AT529" s="1">
        <v>1120</v>
      </c>
      <c r="AU529" s="1">
        <v>0</v>
      </c>
      <c r="AV529" s="1">
        <v>0</v>
      </c>
      <c r="AW529" s="1">
        <v>0</v>
      </c>
      <c r="AX529" s="1">
        <v>0</v>
      </c>
      <c r="AY529" s="1">
        <v>0</v>
      </c>
      <c r="AZ529" s="1">
        <v>0</v>
      </c>
      <c r="BA529" s="1">
        <v>0</v>
      </c>
      <c r="BB529" s="1">
        <v>0</v>
      </c>
      <c r="BC529" s="3">
        <v>0</v>
      </c>
      <c r="BD529" s="3">
        <v>0</v>
      </c>
      <c r="BE529" s="3">
        <v>0</v>
      </c>
      <c r="BF529" s="3">
        <v>0</v>
      </c>
      <c r="BG529" s="241">
        <v>3</v>
      </c>
      <c r="BH529" s="242">
        <v>7</v>
      </c>
      <c r="BI529" s="242">
        <v>120</v>
      </c>
      <c r="BJ529" s="243">
        <v>1120</v>
      </c>
      <c r="BK529">
        <v>2</v>
      </c>
      <c r="BL529">
        <v>493</v>
      </c>
      <c r="BM529">
        <v>0</v>
      </c>
      <c r="BN529">
        <v>50600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s="244">
        <v>0</v>
      </c>
      <c r="CJ529" s="244">
        <v>0</v>
      </c>
      <c r="CK529" s="244">
        <v>0</v>
      </c>
      <c r="CL529" s="244">
        <v>0</v>
      </c>
      <c r="CM529" s="241">
        <v>0</v>
      </c>
      <c r="CN529" s="242">
        <v>0</v>
      </c>
      <c r="CO529" s="242">
        <v>0</v>
      </c>
      <c r="CP529" s="243">
        <v>0</v>
      </c>
      <c r="CQ529" s="1">
        <v>0</v>
      </c>
      <c r="CR529" s="1">
        <v>0</v>
      </c>
      <c r="CS529" s="1">
        <v>0</v>
      </c>
      <c r="CT529" s="1">
        <v>0</v>
      </c>
      <c r="CU529" s="1">
        <v>0</v>
      </c>
      <c r="CV529" s="1">
        <v>0</v>
      </c>
      <c r="CW529" s="1">
        <v>0</v>
      </c>
      <c r="CX529" s="1">
        <v>0</v>
      </c>
      <c r="CY529" s="1">
        <v>0</v>
      </c>
      <c r="CZ529" s="1">
        <v>0</v>
      </c>
      <c r="DA529" s="1">
        <v>0</v>
      </c>
      <c r="DB529" s="1">
        <v>0</v>
      </c>
      <c r="DC529" s="1">
        <v>0</v>
      </c>
      <c r="DD529" s="1">
        <v>0</v>
      </c>
      <c r="DE529" s="1">
        <v>0</v>
      </c>
      <c r="DF529" s="1">
        <v>0</v>
      </c>
      <c r="DG529" s="1">
        <v>0</v>
      </c>
      <c r="DH529" s="1">
        <v>0</v>
      </c>
      <c r="DI529" s="1">
        <v>0</v>
      </c>
      <c r="DJ529" s="1">
        <v>0</v>
      </c>
      <c r="DK529" s="1">
        <v>0</v>
      </c>
      <c r="DL529" s="1">
        <v>0</v>
      </c>
      <c r="DM529" s="1">
        <v>0</v>
      </c>
      <c r="DN529" s="1">
        <v>0</v>
      </c>
      <c r="DO529" s="244">
        <v>0</v>
      </c>
      <c r="DP529" s="244">
        <v>0</v>
      </c>
      <c r="DQ529" s="244">
        <v>0</v>
      </c>
      <c r="DR529" s="244">
        <v>0</v>
      </c>
      <c r="DS529" s="241">
        <v>0</v>
      </c>
      <c r="DT529" s="242">
        <v>0</v>
      </c>
      <c r="DU529" s="242">
        <v>0</v>
      </c>
      <c r="DV529" s="243">
        <v>0</v>
      </c>
      <c r="DW529">
        <v>3</v>
      </c>
      <c r="DX529">
        <v>33</v>
      </c>
      <c r="DY529">
        <v>3670</v>
      </c>
      <c r="DZ529">
        <v>5120</v>
      </c>
      <c r="EA529">
        <v>0</v>
      </c>
      <c r="EB529">
        <v>0</v>
      </c>
      <c r="EC529">
        <v>0</v>
      </c>
      <c r="ED529">
        <v>0</v>
      </c>
      <c r="EE529">
        <v>0</v>
      </c>
      <c r="EF529">
        <v>0</v>
      </c>
      <c r="EG529">
        <v>0</v>
      </c>
      <c r="EH529">
        <v>0</v>
      </c>
      <c r="EI529">
        <v>2</v>
      </c>
      <c r="EJ529">
        <v>1</v>
      </c>
      <c r="EK529">
        <v>0</v>
      </c>
      <c r="EL529">
        <v>120</v>
      </c>
      <c r="EM529">
        <v>0</v>
      </c>
      <c r="EN529">
        <v>0</v>
      </c>
      <c r="EO529">
        <v>0</v>
      </c>
      <c r="EP529">
        <v>0</v>
      </c>
      <c r="EQ529">
        <v>0</v>
      </c>
      <c r="ER529">
        <v>0</v>
      </c>
      <c r="ES529">
        <v>0</v>
      </c>
      <c r="ET529">
        <v>0</v>
      </c>
      <c r="EU529" s="244">
        <v>0</v>
      </c>
      <c r="EV529" s="244">
        <v>0</v>
      </c>
      <c r="EW529" s="244">
        <v>0</v>
      </c>
      <c r="EX529" s="244">
        <v>0</v>
      </c>
      <c r="EY529" s="241">
        <v>2</v>
      </c>
      <c r="EZ529" s="242">
        <v>1</v>
      </c>
      <c r="FA529" s="242">
        <v>0</v>
      </c>
      <c r="FB529" s="243">
        <v>120</v>
      </c>
      <c r="FC529">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13</v>
      </c>
      <c r="FX529">
        <v>1000</v>
      </c>
      <c r="FY529">
        <v>141</v>
      </c>
      <c r="FZ529">
        <v>1000</v>
      </c>
      <c r="GA529">
        <v>886</v>
      </c>
      <c r="GB529">
        <v>1000</v>
      </c>
      <c r="GC529">
        <v>0</v>
      </c>
      <c r="GD529">
        <v>0</v>
      </c>
      <c r="GE529">
        <v>2</v>
      </c>
      <c r="GF529">
        <v>0</v>
      </c>
      <c r="GG529">
        <v>20</v>
      </c>
      <c r="GH529">
        <v>0</v>
      </c>
      <c r="GI529">
        <v>5</v>
      </c>
      <c r="GJ529">
        <v>52</v>
      </c>
      <c r="GK529">
        <v>16</v>
      </c>
      <c r="GL529">
        <v>8</v>
      </c>
      <c r="GM529">
        <v>0</v>
      </c>
      <c r="GN529">
        <v>0</v>
      </c>
      <c r="GO529">
        <v>0</v>
      </c>
      <c r="GP529">
        <v>0</v>
      </c>
      <c r="GQ529">
        <v>0</v>
      </c>
      <c r="GR529">
        <v>0</v>
      </c>
      <c r="GS529">
        <v>0</v>
      </c>
      <c r="GT529">
        <v>0</v>
      </c>
      <c r="GU529">
        <v>0</v>
      </c>
      <c r="GV529">
        <v>0</v>
      </c>
      <c r="GW529">
        <v>0</v>
      </c>
      <c r="GX529">
        <v>0</v>
      </c>
      <c r="GY529">
        <v>0</v>
      </c>
      <c r="GZ529">
        <v>0</v>
      </c>
      <c r="HA529">
        <v>0</v>
      </c>
      <c r="HB529">
        <v>0</v>
      </c>
      <c r="HC529">
        <v>5</v>
      </c>
      <c r="HD529">
        <v>5</v>
      </c>
      <c r="HE529">
        <v>0</v>
      </c>
      <c r="HF529">
        <v>0</v>
      </c>
      <c r="HG529">
        <v>0</v>
      </c>
      <c r="HH529">
        <v>0</v>
      </c>
      <c r="HI529">
        <v>0</v>
      </c>
      <c r="HJ529">
        <v>0</v>
      </c>
      <c r="HK529">
        <v>0</v>
      </c>
      <c r="HL529">
        <v>5</v>
      </c>
      <c r="HM529">
        <v>1</v>
      </c>
      <c r="HN529">
        <v>0</v>
      </c>
      <c r="HO529">
        <v>0</v>
      </c>
      <c r="HP529">
        <v>0</v>
      </c>
      <c r="HQ529" s="139">
        <v>1</v>
      </c>
      <c r="HR529" s="140">
        <v>1</v>
      </c>
      <c r="HS529" s="140">
        <v>0</v>
      </c>
      <c r="HT529" s="140">
        <v>0</v>
      </c>
      <c r="HU529" s="140">
        <v>0</v>
      </c>
      <c r="HV529" s="139">
        <v>0</v>
      </c>
      <c r="HW529" s="140">
        <v>0</v>
      </c>
      <c r="HX529" s="140">
        <v>0</v>
      </c>
      <c r="HY529" s="140">
        <v>0</v>
      </c>
      <c r="HZ529" s="140">
        <v>0</v>
      </c>
      <c r="IA529" s="139">
        <v>0</v>
      </c>
      <c r="IB529" s="140">
        <v>0</v>
      </c>
      <c r="IC529" s="140">
        <v>0</v>
      </c>
      <c r="ID529" s="140">
        <v>0</v>
      </c>
      <c r="IE529" s="140">
        <v>0</v>
      </c>
      <c r="IF529" s="139">
        <v>6</v>
      </c>
      <c r="IG529" s="140">
        <v>2</v>
      </c>
      <c r="IH529" s="140">
        <v>0</v>
      </c>
      <c r="II529" s="140">
        <v>0</v>
      </c>
      <c r="IJ529" s="140">
        <v>0</v>
      </c>
      <c r="IK529" s="140">
        <v>1</v>
      </c>
      <c r="IL529" s="140">
        <v>0</v>
      </c>
      <c r="IM529" s="140">
        <v>0</v>
      </c>
      <c r="IN529" s="139">
        <v>1</v>
      </c>
      <c r="IO529" s="140">
        <v>0</v>
      </c>
      <c r="IP529" s="140">
        <v>0</v>
      </c>
      <c r="IQ529" s="140">
        <v>0</v>
      </c>
      <c r="IR529" s="141">
        <v>0</v>
      </c>
      <c r="IS529" s="139">
        <v>1</v>
      </c>
      <c r="IT529" s="141">
        <v>2</v>
      </c>
      <c r="IU529" s="141">
        <v>6</v>
      </c>
      <c r="IV529" s="141">
        <v>2</v>
      </c>
      <c r="IW529" s="180">
        <v>8</v>
      </c>
      <c r="IX529" s="182">
        <v>0.375</v>
      </c>
      <c r="IY529" s="182">
        <v>0.125</v>
      </c>
      <c r="IZ529" s="183">
        <v>0</v>
      </c>
      <c r="JA529" s="140">
        <v>0</v>
      </c>
      <c r="JB529" s="140">
        <v>0</v>
      </c>
      <c r="JC529" s="1" t="s">
        <v>427</v>
      </c>
      <c r="JD529" s="1" t="s">
        <v>427</v>
      </c>
      <c r="JE529" s="1" t="s">
        <v>427</v>
      </c>
      <c r="JF529" s="1" t="s">
        <v>427</v>
      </c>
      <c r="JG529" s="1">
        <v>0</v>
      </c>
      <c r="JH529" s="1">
        <v>0</v>
      </c>
      <c r="JI529" s="284"/>
      <c r="JM529" s="261"/>
      <c r="JN529" s="262"/>
      <c r="JO529" s="284"/>
      <c r="JP529" s="284"/>
    </row>
    <row r="530" spans="1:276" x14ac:dyDescent="0.25">
      <c r="A530" s="2">
        <f>IF(OR('Table 1'!$L$2="All Regions",'Table 1'!$L$2=" "), 1,IF('Table 1'!$L$2='DATA TEMPLATE 1617'!L530,1,0))</f>
        <v>1</v>
      </c>
      <c r="B530" s="2">
        <f>IF(OR('Table 1'!$L$3="All Disciplines",'Table 1'!$L$3=" "), 1,IF('Table 1'!$L$3='DATA TEMPLATE 1617'!M530,1,0))</f>
        <v>1</v>
      </c>
      <c r="C530" s="2">
        <f>IF(OR('Table 1'!$L$4="All Organisations",'Table 1'!$L$4=" "), 1,IF('Table 1'!$L$4='DATA TEMPLATE 1617'!N530,1,0))</f>
        <v>1</v>
      </c>
      <c r="D530" s="2">
        <f t="shared" si="19"/>
        <v>3</v>
      </c>
      <c r="E530" s="236">
        <f>IF('Table 2'!$L$2="All Diverse Led",$IZ530,IF('Table 2'!$L$2='DATA TEMPLATE 1617'!JG530,4,0))</f>
        <v>0</v>
      </c>
      <c r="F530" s="236">
        <f>IF('Table 2'!$L$2="All Diverse Led",$IZ530,IF('Table 2'!$L$2='DATA TEMPLATE 1617'!JH530,4,0))</f>
        <v>0</v>
      </c>
      <c r="G530" s="237">
        <f t="shared" si="20"/>
        <v>0</v>
      </c>
      <c r="H530" s="1" t="s">
        <v>471</v>
      </c>
      <c r="I530" s="1">
        <v>0</v>
      </c>
      <c r="J530" s="1" t="b">
        <v>0</v>
      </c>
      <c r="K530" s="284">
        <v>528</v>
      </c>
      <c r="L530" t="s">
        <v>446</v>
      </c>
      <c r="M530" t="s">
        <v>440</v>
      </c>
      <c r="N530" s="323" t="s">
        <v>458</v>
      </c>
      <c r="O530" s="76">
        <v>96990</v>
      </c>
      <c r="P530" s="76">
        <v>100000</v>
      </c>
      <c r="Q530" s="76">
        <v>20749</v>
      </c>
      <c r="R530" s="76">
        <v>55000</v>
      </c>
      <c r="S530" s="76">
        <v>38622</v>
      </c>
      <c r="T530" s="76">
        <v>311361</v>
      </c>
      <c r="U530">
        <v>111920</v>
      </c>
      <c r="V530">
        <v>23712</v>
      </c>
      <c r="W530">
        <v>0</v>
      </c>
      <c r="X530">
        <v>0</v>
      </c>
      <c r="Y530">
        <v>0</v>
      </c>
      <c r="AB530">
        <v>19806</v>
      </c>
      <c r="AC530">
        <v>140322</v>
      </c>
      <c r="AD530">
        <v>295760</v>
      </c>
      <c r="AE530" s="1">
        <v>17</v>
      </c>
      <c r="AF530" s="1">
        <v>17</v>
      </c>
      <c r="AG530" s="1">
        <v>900</v>
      </c>
      <c r="AH530" s="1">
        <v>0</v>
      </c>
      <c r="AI530" s="1">
        <v>0</v>
      </c>
      <c r="AJ530" s="1">
        <v>0</v>
      </c>
      <c r="AK530" s="1">
        <v>0</v>
      </c>
      <c r="AL530" s="1">
        <v>0</v>
      </c>
      <c r="AM530" s="1">
        <v>0</v>
      </c>
      <c r="AN530" s="1">
        <v>0</v>
      </c>
      <c r="AO530" s="1">
        <v>0</v>
      </c>
      <c r="AP530" s="1">
        <v>0</v>
      </c>
      <c r="AQ530" s="1">
        <v>0</v>
      </c>
      <c r="AR530" s="1">
        <v>0</v>
      </c>
      <c r="AS530" s="1">
        <v>0</v>
      </c>
      <c r="AT530" s="1">
        <v>0</v>
      </c>
      <c r="AU530" s="1">
        <v>0</v>
      </c>
      <c r="AV530" s="1">
        <v>0</v>
      </c>
      <c r="AW530" s="1">
        <v>0</v>
      </c>
      <c r="AX530" s="1">
        <v>0</v>
      </c>
      <c r="AY530" s="1">
        <v>0</v>
      </c>
      <c r="AZ530" s="1">
        <v>0</v>
      </c>
      <c r="BA530" s="1">
        <v>0</v>
      </c>
      <c r="BB530" s="1">
        <v>0</v>
      </c>
      <c r="BC530" s="3">
        <v>0</v>
      </c>
      <c r="BD530" s="3">
        <v>0</v>
      </c>
      <c r="BE530" s="3">
        <v>0</v>
      </c>
      <c r="BF530" s="3">
        <v>0</v>
      </c>
      <c r="BG530" s="241">
        <v>0</v>
      </c>
      <c r="BH530" s="242">
        <v>0</v>
      </c>
      <c r="BI530" s="242">
        <v>0</v>
      </c>
      <c r="BJ530" s="243">
        <v>0</v>
      </c>
      <c r="BK530">
        <v>100</v>
      </c>
      <c r="BL530">
        <v>1439</v>
      </c>
      <c r="BM530">
        <v>23400</v>
      </c>
      <c r="BN530">
        <v>25790</v>
      </c>
      <c r="BO530">
        <v>0</v>
      </c>
      <c r="BP530">
        <v>0</v>
      </c>
      <c r="BQ530">
        <v>0</v>
      </c>
      <c r="BR530">
        <v>0</v>
      </c>
      <c r="BS530">
        <v>0</v>
      </c>
      <c r="BT530">
        <v>0</v>
      </c>
      <c r="BU530">
        <v>0</v>
      </c>
      <c r="BV530">
        <v>0</v>
      </c>
      <c r="BW530">
        <v>1</v>
      </c>
      <c r="BX530">
        <v>36</v>
      </c>
      <c r="BY530">
        <v>800</v>
      </c>
      <c r="BZ530">
        <v>0</v>
      </c>
      <c r="CA530">
        <v>0</v>
      </c>
      <c r="CB530">
        <v>0</v>
      </c>
      <c r="CC530">
        <v>0</v>
      </c>
      <c r="CD530">
        <v>0</v>
      </c>
      <c r="CE530">
        <v>0</v>
      </c>
      <c r="CF530">
        <v>0</v>
      </c>
      <c r="CG530">
        <v>0</v>
      </c>
      <c r="CH530">
        <v>0</v>
      </c>
      <c r="CI530" s="244">
        <v>0</v>
      </c>
      <c r="CJ530" s="244">
        <v>0</v>
      </c>
      <c r="CK530" s="244">
        <v>0</v>
      </c>
      <c r="CL530" s="244">
        <v>0</v>
      </c>
      <c r="CM530" s="241">
        <v>1</v>
      </c>
      <c r="CN530" s="242">
        <v>36</v>
      </c>
      <c r="CO530" s="242">
        <v>800</v>
      </c>
      <c r="CP530" s="243">
        <v>0</v>
      </c>
      <c r="CQ530" s="1">
        <v>118</v>
      </c>
      <c r="CR530" s="1">
        <v>118</v>
      </c>
      <c r="CS530" s="1">
        <v>4721</v>
      </c>
      <c r="CT530" s="1">
        <v>0</v>
      </c>
      <c r="CU530" s="1">
        <v>0</v>
      </c>
      <c r="CV530" s="1">
        <v>0</v>
      </c>
      <c r="CW530" s="1">
        <v>0</v>
      </c>
      <c r="CX530" s="1">
        <v>0</v>
      </c>
      <c r="CY530" s="1">
        <v>0</v>
      </c>
      <c r="CZ530" s="1">
        <v>0</v>
      </c>
      <c r="DA530" s="1">
        <v>0</v>
      </c>
      <c r="DB530" s="1">
        <v>0</v>
      </c>
      <c r="DC530" s="1">
        <v>0</v>
      </c>
      <c r="DD530" s="1">
        <v>0</v>
      </c>
      <c r="DE530" s="1">
        <v>0</v>
      </c>
      <c r="DF530" s="1">
        <v>0</v>
      </c>
      <c r="DG530" s="1">
        <v>0</v>
      </c>
      <c r="DH530" s="1">
        <v>0</v>
      </c>
      <c r="DI530" s="1">
        <v>0</v>
      </c>
      <c r="DJ530" s="1">
        <v>0</v>
      </c>
      <c r="DK530" s="1">
        <v>0</v>
      </c>
      <c r="DL530" s="1">
        <v>0</v>
      </c>
      <c r="DM530" s="1">
        <v>0</v>
      </c>
      <c r="DN530" s="1">
        <v>0</v>
      </c>
      <c r="DO530" s="244">
        <v>0</v>
      </c>
      <c r="DP530" s="244">
        <v>0</v>
      </c>
      <c r="DQ530" s="244">
        <v>0</v>
      </c>
      <c r="DR530" s="244">
        <v>0</v>
      </c>
      <c r="DS530" s="241">
        <v>0</v>
      </c>
      <c r="DT530" s="242">
        <v>0</v>
      </c>
      <c r="DU530" s="242">
        <v>0</v>
      </c>
      <c r="DV530" s="243">
        <v>0</v>
      </c>
      <c r="DW530">
        <v>3</v>
      </c>
      <c r="DX530">
        <v>3</v>
      </c>
      <c r="DY530">
        <v>0</v>
      </c>
      <c r="DZ530">
        <v>24000</v>
      </c>
      <c r="EA530">
        <v>0</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v>0</v>
      </c>
      <c r="EU530" s="244">
        <v>0</v>
      </c>
      <c r="EV530" s="244">
        <v>0</v>
      </c>
      <c r="EW530" s="244">
        <v>0</v>
      </c>
      <c r="EX530" s="244">
        <v>0</v>
      </c>
      <c r="EY530" s="241">
        <v>0</v>
      </c>
      <c r="EZ530" s="242">
        <v>0</v>
      </c>
      <c r="FA530" s="242">
        <v>0</v>
      </c>
      <c r="FB530" s="243">
        <v>0</v>
      </c>
      <c r="FC53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0</v>
      </c>
      <c r="GQ530">
        <v>0</v>
      </c>
      <c r="GR530">
        <v>0</v>
      </c>
      <c r="GS530">
        <v>0</v>
      </c>
      <c r="GT530">
        <v>0</v>
      </c>
      <c r="GU530">
        <v>0</v>
      </c>
      <c r="GV530">
        <v>0</v>
      </c>
      <c r="GW530">
        <v>0</v>
      </c>
      <c r="GX530">
        <v>0</v>
      </c>
      <c r="GY530">
        <v>0</v>
      </c>
      <c r="GZ530">
        <v>0</v>
      </c>
      <c r="HA530">
        <v>0</v>
      </c>
      <c r="HB530">
        <v>0</v>
      </c>
      <c r="HC530">
        <v>0</v>
      </c>
      <c r="HD530">
        <v>0</v>
      </c>
      <c r="HE530">
        <v>0</v>
      </c>
      <c r="HF530">
        <v>0</v>
      </c>
      <c r="HG530">
        <v>0</v>
      </c>
      <c r="HH530">
        <v>0</v>
      </c>
      <c r="HI530">
        <v>0</v>
      </c>
      <c r="HJ530">
        <v>0</v>
      </c>
      <c r="HK530">
        <v>0</v>
      </c>
      <c r="HL530">
        <v>2</v>
      </c>
      <c r="HM530">
        <v>3</v>
      </c>
      <c r="HN530">
        <v>0</v>
      </c>
      <c r="HO530">
        <v>0</v>
      </c>
      <c r="HP530">
        <v>0</v>
      </c>
      <c r="HQ530" s="139">
        <v>1</v>
      </c>
      <c r="HR530" s="140">
        <v>0</v>
      </c>
      <c r="HS530" s="140">
        <v>0</v>
      </c>
      <c r="HT530" s="140">
        <v>0</v>
      </c>
      <c r="HU530" s="140">
        <v>0</v>
      </c>
      <c r="HV530" s="139">
        <v>1</v>
      </c>
      <c r="HW530" s="140">
        <v>0</v>
      </c>
      <c r="HX530" s="140">
        <v>0</v>
      </c>
      <c r="HY530" s="140">
        <v>0</v>
      </c>
      <c r="HZ530" s="140">
        <v>0</v>
      </c>
      <c r="IA530" s="139">
        <v>0</v>
      </c>
      <c r="IB530" s="140">
        <v>0</v>
      </c>
      <c r="IC530" s="140">
        <v>0</v>
      </c>
      <c r="ID530" s="140">
        <v>0</v>
      </c>
      <c r="IE530" s="140">
        <v>0</v>
      </c>
      <c r="IF530" s="139">
        <v>4</v>
      </c>
      <c r="IG530" s="140">
        <v>3</v>
      </c>
      <c r="IH530" s="140">
        <v>0</v>
      </c>
      <c r="II530" s="140">
        <v>0</v>
      </c>
      <c r="IJ530" s="140">
        <v>0</v>
      </c>
      <c r="IK530" s="140">
        <v>0</v>
      </c>
      <c r="IL530" s="140">
        <v>0</v>
      </c>
      <c r="IM530" s="140">
        <v>0</v>
      </c>
      <c r="IN530" s="139">
        <v>0</v>
      </c>
      <c r="IO530" s="140">
        <v>0</v>
      </c>
      <c r="IP530" s="140">
        <v>0</v>
      </c>
      <c r="IQ530" s="140">
        <v>0</v>
      </c>
      <c r="IR530" s="141">
        <v>0</v>
      </c>
      <c r="IS530" s="139">
        <v>0</v>
      </c>
      <c r="IT530" s="141">
        <v>0</v>
      </c>
      <c r="IU530" s="141">
        <v>5</v>
      </c>
      <c r="IV530" s="141">
        <v>2</v>
      </c>
      <c r="IW530" s="180">
        <v>7</v>
      </c>
      <c r="IX530" s="182">
        <v>0</v>
      </c>
      <c r="IY530" s="182">
        <v>0</v>
      </c>
      <c r="IZ530" s="183">
        <v>0</v>
      </c>
      <c r="JA530" s="140">
        <v>0</v>
      </c>
      <c r="JB530" s="140">
        <v>0</v>
      </c>
      <c r="JC530" s="1" t="s">
        <v>427</v>
      </c>
      <c r="JD530" s="1" t="s">
        <v>427</v>
      </c>
      <c r="JE530" s="1" t="s">
        <v>427</v>
      </c>
      <c r="JF530" s="1" t="s">
        <v>427</v>
      </c>
      <c r="JG530" s="1">
        <v>0</v>
      </c>
      <c r="JH530" s="1">
        <v>0</v>
      </c>
      <c r="JI530" s="284"/>
      <c r="JM530" s="261"/>
      <c r="JN530" s="262"/>
      <c r="JO530" s="284"/>
      <c r="JP530" s="284"/>
    </row>
    <row r="531" spans="1:276" x14ac:dyDescent="0.25">
      <c r="A531" s="2">
        <f>IF(OR('Table 1'!$L$2="All Regions",'Table 1'!$L$2=" "), 1,IF('Table 1'!$L$2='DATA TEMPLATE 1617'!L531,1,0))</f>
        <v>1</v>
      </c>
      <c r="B531" s="2">
        <f>IF(OR('Table 1'!$L$3="All Disciplines",'Table 1'!$L$3=" "), 1,IF('Table 1'!$L$3='DATA TEMPLATE 1617'!M531,1,0))</f>
        <v>1</v>
      </c>
      <c r="C531" s="2">
        <f>IF(OR('Table 1'!$L$4="All Organisations",'Table 1'!$L$4=" "), 1,IF('Table 1'!$L$4='DATA TEMPLATE 1617'!N531,1,0))</f>
        <v>1</v>
      </c>
      <c r="D531" s="2">
        <f t="shared" si="19"/>
        <v>3</v>
      </c>
      <c r="E531" s="236">
        <f>IF('Table 2'!$L$2="All Diverse Led",$IZ531,IF('Table 2'!$L$2='DATA TEMPLATE 1617'!JG531,4,0))</f>
        <v>0</v>
      </c>
      <c r="F531" s="236">
        <f>IF('Table 2'!$L$2="All Diverse Led",$IZ531,IF('Table 2'!$L$2='DATA TEMPLATE 1617'!JH531,4,0))</f>
        <v>0</v>
      </c>
      <c r="G531" s="237">
        <f t="shared" si="20"/>
        <v>0</v>
      </c>
      <c r="H531" s="1" t="s">
        <v>471</v>
      </c>
      <c r="I531" s="1">
        <v>0</v>
      </c>
      <c r="J531" s="1" t="b">
        <v>0</v>
      </c>
      <c r="K531" s="284">
        <v>529</v>
      </c>
      <c r="L531" t="s">
        <v>446</v>
      </c>
      <c r="M531" t="s">
        <v>443</v>
      </c>
      <c r="N531" s="323" t="s">
        <v>460</v>
      </c>
      <c r="O531" s="76">
        <v>2661041</v>
      </c>
      <c r="P531" s="76">
        <v>329992</v>
      </c>
      <c r="Q531" s="76">
        <v>119773</v>
      </c>
      <c r="R531" s="76">
        <v>65000</v>
      </c>
      <c r="S531" s="76">
        <v>60000</v>
      </c>
      <c r="T531" s="76">
        <v>3235806</v>
      </c>
      <c r="U531">
        <v>2114544</v>
      </c>
      <c r="V531">
        <v>256868</v>
      </c>
      <c r="W531">
        <v>115744</v>
      </c>
      <c r="X531">
        <v>23920</v>
      </c>
      <c r="Y531">
        <v>7729</v>
      </c>
      <c r="AB531">
        <v>877041</v>
      </c>
      <c r="AC531">
        <v>0</v>
      </c>
      <c r="AD531">
        <v>3395846</v>
      </c>
      <c r="AE531" s="1">
        <v>448</v>
      </c>
      <c r="AF531" s="1">
        <v>345</v>
      </c>
      <c r="AG531" s="1">
        <v>138390</v>
      </c>
      <c r="AH531" s="1">
        <v>0</v>
      </c>
      <c r="AI531" s="1">
        <v>0</v>
      </c>
      <c r="AJ531" s="1">
        <v>0</v>
      </c>
      <c r="AK531" s="1">
        <v>0</v>
      </c>
      <c r="AL531" s="1">
        <v>0</v>
      </c>
      <c r="AM531" s="1">
        <v>0</v>
      </c>
      <c r="AN531" s="1">
        <v>0</v>
      </c>
      <c r="AO531" s="1">
        <v>0</v>
      </c>
      <c r="AP531" s="1">
        <v>0</v>
      </c>
      <c r="AQ531" s="1">
        <v>115</v>
      </c>
      <c r="AR531" s="1">
        <v>67</v>
      </c>
      <c r="AS531" s="1">
        <v>58400</v>
      </c>
      <c r="AT531" s="253">
        <v>0</v>
      </c>
      <c r="AU531" s="1">
        <v>0</v>
      </c>
      <c r="AV531" s="1">
        <v>0</v>
      </c>
      <c r="AW531" s="1">
        <v>0</v>
      </c>
      <c r="AX531" s="1">
        <v>0</v>
      </c>
      <c r="AY531" s="1">
        <v>0</v>
      </c>
      <c r="AZ531" s="1">
        <v>0</v>
      </c>
      <c r="BA531" s="1">
        <v>0</v>
      </c>
      <c r="BB531" s="1">
        <v>0</v>
      </c>
      <c r="BC531" s="3">
        <v>0</v>
      </c>
      <c r="BD531" s="3">
        <v>0</v>
      </c>
      <c r="BE531" s="3">
        <v>0</v>
      </c>
      <c r="BF531" s="3">
        <v>0</v>
      </c>
      <c r="BG531" s="241">
        <v>115</v>
      </c>
      <c r="BH531" s="242">
        <v>67</v>
      </c>
      <c r="BI531" s="242">
        <v>58400</v>
      </c>
      <c r="BJ531" s="243">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s="244">
        <v>0</v>
      </c>
      <c r="CJ531" s="244">
        <v>0</v>
      </c>
      <c r="CK531" s="244">
        <v>0</v>
      </c>
      <c r="CL531" s="244">
        <v>0</v>
      </c>
      <c r="CM531" s="241">
        <v>0</v>
      </c>
      <c r="CN531" s="242">
        <v>0</v>
      </c>
      <c r="CO531" s="242">
        <v>0</v>
      </c>
      <c r="CP531" s="243">
        <v>0</v>
      </c>
      <c r="CQ531" s="1">
        <v>0</v>
      </c>
      <c r="CR531" s="1">
        <v>0</v>
      </c>
      <c r="CS531" s="1">
        <v>0</v>
      </c>
      <c r="CT531" s="1">
        <v>0</v>
      </c>
      <c r="CU531" s="1">
        <v>0</v>
      </c>
      <c r="CV531" s="1">
        <v>0</v>
      </c>
      <c r="CW531" s="1">
        <v>0</v>
      </c>
      <c r="CX531" s="1">
        <v>0</v>
      </c>
      <c r="CY531" s="1">
        <v>0</v>
      </c>
      <c r="CZ531" s="1">
        <v>0</v>
      </c>
      <c r="DA531" s="1">
        <v>0</v>
      </c>
      <c r="DB531" s="1">
        <v>0</v>
      </c>
      <c r="DC531" s="1">
        <v>0</v>
      </c>
      <c r="DD531" s="1">
        <v>0</v>
      </c>
      <c r="DE531" s="1">
        <v>0</v>
      </c>
      <c r="DF531" s="1">
        <v>0</v>
      </c>
      <c r="DG531" s="1">
        <v>0</v>
      </c>
      <c r="DH531" s="1">
        <v>0</v>
      </c>
      <c r="DI531" s="1">
        <v>0</v>
      </c>
      <c r="DJ531" s="1">
        <v>0</v>
      </c>
      <c r="DK531" s="1">
        <v>0</v>
      </c>
      <c r="DL531" s="1">
        <v>0</v>
      </c>
      <c r="DM531" s="1">
        <v>0</v>
      </c>
      <c r="DN531" s="1">
        <v>0</v>
      </c>
      <c r="DO531" s="244">
        <v>0</v>
      </c>
      <c r="DP531" s="244">
        <v>0</v>
      </c>
      <c r="DQ531" s="244">
        <v>0</v>
      </c>
      <c r="DR531" s="244">
        <v>0</v>
      </c>
      <c r="DS531" s="241">
        <v>0</v>
      </c>
      <c r="DT531" s="242">
        <v>0</v>
      </c>
      <c r="DU531" s="242">
        <v>0</v>
      </c>
      <c r="DV531" s="243">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v>0</v>
      </c>
      <c r="EU531" s="244">
        <v>0</v>
      </c>
      <c r="EV531" s="244">
        <v>0</v>
      </c>
      <c r="EW531" s="244">
        <v>0</v>
      </c>
      <c r="EX531" s="244">
        <v>0</v>
      </c>
      <c r="EY531" s="241">
        <v>0</v>
      </c>
      <c r="EZ531" s="242">
        <v>0</v>
      </c>
      <c r="FA531" s="242">
        <v>0</v>
      </c>
      <c r="FB531" s="243">
        <v>0</v>
      </c>
      <c r="FC531">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0</v>
      </c>
      <c r="GD531">
        <v>0</v>
      </c>
      <c r="GE531">
        <v>0</v>
      </c>
      <c r="GF531">
        <v>0</v>
      </c>
      <c r="GG531">
        <v>0</v>
      </c>
      <c r="GH531">
        <v>0</v>
      </c>
      <c r="GI531">
        <v>0</v>
      </c>
      <c r="GJ531">
        <v>0</v>
      </c>
      <c r="GK531">
        <v>0</v>
      </c>
      <c r="GL531">
        <v>0</v>
      </c>
      <c r="GM531">
        <v>0</v>
      </c>
      <c r="GN531">
        <v>0</v>
      </c>
      <c r="GO531">
        <v>0</v>
      </c>
      <c r="GP531">
        <v>0</v>
      </c>
      <c r="GQ531">
        <v>0</v>
      </c>
      <c r="GR531">
        <v>0</v>
      </c>
      <c r="GS531">
        <v>0</v>
      </c>
      <c r="GT531">
        <v>274</v>
      </c>
      <c r="GU531">
        <v>0</v>
      </c>
      <c r="GV531">
        <v>0</v>
      </c>
      <c r="GW531">
        <v>0</v>
      </c>
      <c r="GX531">
        <v>0</v>
      </c>
      <c r="GY531">
        <v>0</v>
      </c>
      <c r="GZ531">
        <v>0</v>
      </c>
      <c r="HA531">
        <v>0</v>
      </c>
      <c r="HB531">
        <v>0</v>
      </c>
      <c r="HC531">
        <v>0</v>
      </c>
      <c r="HD531">
        <v>0</v>
      </c>
      <c r="HE531">
        <v>51</v>
      </c>
      <c r="HF531">
        <v>13</v>
      </c>
      <c r="HG531">
        <v>2</v>
      </c>
      <c r="HH531">
        <v>2</v>
      </c>
      <c r="HI531">
        <v>0</v>
      </c>
      <c r="HJ531">
        <v>0</v>
      </c>
      <c r="HK531">
        <v>0</v>
      </c>
      <c r="HL531">
        <v>6</v>
      </c>
      <c r="HM531">
        <v>16</v>
      </c>
      <c r="HN531">
        <v>0</v>
      </c>
      <c r="HO531">
        <v>0</v>
      </c>
      <c r="HP531">
        <v>0</v>
      </c>
      <c r="HQ531" s="139">
        <v>4</v>
      </c>
      <c r="HR531" s="140">
        <v>8</v>
      </c>
      <c r="HS531" s="140">
        <v>0</v>
      </c>
      <c r="HT531" s="140">
        <v>0</v>
      </c>
      <c r="HU531" s="140">
        <v>0</v>
      </c>
      <c r="HV531" s="139">
        <v>0</v>
      </c>
      <c r="HW531" s="140">
        <v>0</v>
      </c>
      <c r="HX531" s="140">
        <v>0</v>
      </c>
      <c r="HY531" s="140">
        <v>0</v>
      </c>
      <c r="HZ531" s="140">
        <v>0</v>
      </c>
      <c r="IA531" s="139">
        <v>0</v>
      </c>
      <c r="IB531" s="140">
        <v>0</v>
      </c>
      <c r="IC531" s="140">
        <v>0</v>
      </c>
      <c r="ID531" s="140">
        <v>0</v>
      </c>
      <c r="IE531" s="140">
        <v>0</v>
      </c>
      <c r="IF531" s="139">
        <v>10</v>
      </c>
      <c r="IG531" s="140">
        <v>24</v>
      </c>
      <c r="IH531" s="140">
        <v>0</v>
      </c>
      <c r="II531" s="140">
        <v>0</v>
      </c>
      <c r="IJ531" s="140">
        <v>0</v>
      </c>
      <c r="IK531" s="140">
        <v>0</v>
      </c>
      <c r="IL531" s="140">
        <v>0</v>
      </c>
      <c r="IM531" s="140">
        <v>0</v>
      </c>
      <c r="IN531" s="139">
        <v>0</v>
      </c>
      <c r="IO531" s="140">
        <v>0</v>
      </c>
      <c r="IP531" s="140">
        <v>0</v>
      </c>
      <c r="IQ531" s="140">
        <v>0</v>
      </c>
      <c r="IR531" s="141">
        <v>0</v>
      </c>
      <c r="IS531" s="139">
        <v>1</v>
      </c>
      <c r="IT531" s="141">
        <v>0</v>
      </c>
      <c r="IU531" s="141">
        <v>22</v>
      </c>
      <c r="IV531" s="141">
        <v>12</v>
      </c>
      <c r="IW531" s="180">
        <v>34</v>
      </c>
      <c r="IX531" s="182">
        <v>0</v>
      </c>
      <c r="IY531" s="182">
        <v>2.9411764705882353E-2</v>
      </c>
      <c r="IZ531" s="183">
        <v>0</v>
      </c>
      <c r="JA531" s="140">
        <v>0</v>
      </c>
      <c r="JB531" s="140">
        <v>0</v>
      </c>
      <c r="JC531" s="1" t="s">
        <v>427</v>
      </c>
      <c r="JD531" s="1" t="s">
        <v>427</v>
      </c>
      <c r="JE531" s="1" t="s">
        <v>427</v>
      </c>
      <c r="JF531" s="1" t="s">
        <v>427</v>
      </c>
      <c r="JG531" s="1">
        <v>0</v>
      </c>
      <c r="JH531" s="1">
        <v>0</v>
      </c>
      <c r="JI531" s="284"/>
      <c r="JM531" s="261"/>
      <c r="JN531" s="262"/>
      <c r="JO531" s="284"/>
      <c r="JP531" s="284"/>
    </row>
    <row r="532" spans="1:276" x14ac:dyDescent="0.25">
      <c r="A532" s="2">
        <f>IF(OR('Table 1'!$L$2="All Regions",'Table 1'!$L$2=" "), 1,IF('Table 1'!$L$2='DATA TEMPLATE 1617'!L532,1,0))</f>
        <v>1</v>
      </c>
      <c r="B532" s="2">
        <f>IF(OR('Table 1'!$L$3="All Disciplines",'Table 1'!$L$3=" "), 1,IF('Table 1'!$L$3='DATA TEMPLATE 1617'!M532,1,0))</f>
        <v>1</v>
      </c>
      <c r="C532" s="2">
        <f>IF(OR('Table 1'!$L$4="All Organisations",'Table 1'!$L$4=" "), 1,IF('Table 1'!$L$4='DATA TEMPLATE 1617'!N532,1,0))</f>
        <v>1</v>
      </c>
      <c r="D532" s="2">
        <f t="shared" si="19"/>
        <v>3</v>
      </c>
      <c r="E532" s="236">
        <f>IF('Table 2'!$L$2="All Diverse Led",$IZ532,IF('Table 2'!$L$2='DATA TEMPLATE 1617'!JG532,4,0))</f>
        <v>0</v>
      </c>
      <c r="F532" s="236">
        <f>IF('Table 2'!$L$2="All Diverse Led",$IZ532,IF('Table 2'!$L$2='DATA TEMPLATE 1617'!JH532,4,0))</f>
        <v>0</v>
      </c>
      <c r="G532" s="237">
        <f t="shared" si="20"/>
        <v>0</v>
      </c>
      <c r="H532" s="1" t="s">
        <v>471</v>
      </c>
      <c r="I532" s="1">
        <v>0</v>
      </c>
      <c r="J532" s="1" t="b">
        <v>0</v>
      </c>
      <c r="K532" s="284">
        <v>530</v>
      </c>
      <c r="L532" t="s">
        <v>446</v>
      </c>
      <c r="M532" t="s">
        <v>436</v>
      </c>
      <c r="N532" s="323" t="s">
        <v>458</v>
      </c>
      <c r="O532" s="76">
        <v>109111</v>
      </c>
      <c r="P532" s="76">
        <v>40000</v>
      </c>
      <c r="Q532" s="76">
        <v>8662</v>
      </c>
      <c r="R532" s="76">
        <v>47084</v>
      </c>
      <c r="S532" s="76">
        <v>0</v>
      </c>
      <c r="T532" s="76">
        <v>204857</v>
      </c>
      <c r="U532">
        <v>36111</v>
      </c>
      <c r="V532">
        <v>46883</v>
      </c>
      <c r="W532">
        <v>3077</v>
      </c>
      <c r="X532">
        <v>29137</v>
      </c>
      <c r="Y532">
        <v>3332</v>
      </c>
      <c r="AB532">
        <v>46949</v>
      </c>
      <c r="AC532">
        <v>25382</v>
      </c>
      <c r="AD532">
        <v>190871</v>
      </c>
      <c r="AE532" s="1">
        <v>1</v>
      </c>
      <c r="AF532" s="1">
        <v>1</v>
      </c>
      <c r="AG532" s="1">
        <v>219</v>
      </c>
      <c r="AH532" s="1">
        <v>0</v>
      </c>
      <c r="AI532" s="1">
        <v>0</v>
      </c>
      <c r="AJ532" s="1">
        <v>0</v>
      </c>
      <c r="AK532" s="1">
        <v>0</v>
      </c>
      <c r="AL532" s="1">
        <v>0</v>
      </c>
      <c r="AM532" s="1">
        <v>0</v>
      </c>
      <c r="AN532" s="1">
        <v>0</v>
      </c>
      <c r="AO532" s="1">
        <v>0</v>
      </c>
      <c r="AP532" s="1">
        <v>0</v>
      </c>
      <c r="AQ532" s="1">
        <v>0</v>
      </c>
      <c r="AR532" s="1">
        <v>0</v>
      </c>
      <c r="AS532" s="1">
        <v>0</v>
      </c>
      <c r="AT532" s="1">
        <v>0</v>
      </c>
      <c r="AU532" s="1">
        <v>0</v>
      </c>
      <c r="AV532" s="1">
        <v>0</v>
      </c>
      <c r="AW532" s="1">
        <v>0</v>
      </c>
      <c r="AX532" s="1">
        <v>0</v>
      </c>
      <c r="AY532" s="1">
        <v>0</v>
      </c>
      <c r="AZ532" s="1">
        <v>0</v>
      </c>
      <c r="BA532" s="1">
        <v>0</v>
      </c>
      <c r="BB532" s="1">
        <v>0</v>
      </c>
      <c r="BC532" s="3">
        <v>0</v>
      </c>
      <c r="BD532" s="3">
        <v>0</v>
      </c>
      <c r="BE532" s="3">
        <v>0</v>
      </c>
      <c r="BF532" s="3">
        <v>0</v>
      </c>
      <c r="BG532" s="241">
        <v>0</v>
      </c>
      <c r="BH532" s="242">
        <v>0</v>
      </c>
      <c r="BI532" s="242">
        <v>0</v>
      </c>
      <c r="BJ532" s="243">
        <v>0</v>
      </c>
      <c r="BK532">
        <v>7</v>
      </c>
      <c r="BL532">
        <v>312</v>
      </c>
      <c r="BM532">
        <v>110724</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s="244">
        <v>0</v>
      </c>
      <c r="CJ532" s="244">
        <v>0</v>
      </c>
      <c r="CK532" s="244">
        <v>0</v>
      </c>
      <c r="CL532" s="244">
        <v>0</v>
      </c>
      <c r="CM532" s="241">
        <v>0</v>
      </c>
      <c r="CN532" s="242">
        <v>0</v>
      </c>
      <c r="CO532" s="242">
        <v>0</v>
      </c>
      <c r="CP532" s="243">
        <v>0</v>
      </c>
      <c r="CQ532" s="1">
        <v>0</v>
      </c>
      <c r="CR532" s="1">
        <v>0</v>
      </c>
      <c r="CS532" s="1">
        <v>0</v>
      </c>
      <c r="CT532" s="1">
        <v>0</v>
      </c>
      <c r="CU532" s="1">
        <v>0</v>
      </c>
      <c r="CV532" s="1">
        <v>0</v>
      </c>
      <c r="CW532" s="1">
        <v>0</v>
      </c>
      <c r="CX532" s="1">
        <v>0</v>
      </c>
      <c r="CY532" s="1">
        <v>0</v>
      </c>
      <c r="CZ532" s="1">
        <v>0</v>
      </c>
      <c r="DA532" s="1">
        <v>0</v>
      </c>
      <c r="DB532" s="1">
        <v>0</v>
      </c>
      <c r="DC532" s="1">
        <v>0</v>
      </c>
      <c r="DD532" s="1">
        <v>0</v>
      </c>
      <c r="DE532" s="1">
        <v>0</v>
      </c>
      <c r="DF532" s="1">
        <v>0</v>
      </c>
      <c r="DG532" s="1">
        <v>0</v>
      </c>
      <c r="DH532" s="1">
        <v>0</v>
      </c>
      <c r="DI532" s="1">
        <v>0</v>
      </c>
      <c r="DJ532" s="1">
        <v>0</v>
      </c>
      <c r="DK532" s="1">
        <v>0</v>
      </c>
      <c r="DL532" s="1">
        <v>0</v>
      </c>
      <c r="DM532" s="1">
        <v>0</v>
      </c>
      <c r="DN532" s="1">
        <v>0</v>
      </c>
      <c r="DO532" s="244">
        <v>0</v>
      </c>
      <c r="DP532" s="244">
        <v>0</v>
      </c>
      <c r="DQ532" s="244">
        <v>0</v>
      </c>
      <c r="DR532" s="244">
        <v>0</v>
      </c>
      <c r="DS532" s="241">
        <v>0</v>
      </c>
      <c r="DT532" s="242">
        <v>0</v>
      </c>
      <c r="DU532" s="242">
        <v>0</v>
      </c>
      <c r="DV532" s="243">
        <v>0</v>
      </c>
      <c r="DW532">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v>0</v>
      </c>
      <c r="EU532" s="244">
        <v>0</v>
      </c>
      <c r="EV532" s="244">
        <v>0</v>
      </c>
      <c r="EW532" s="244">
        <v>0</v>
      </c>
      <c r="EX532" s="244">
        <v>0</v>
      </c>
      <c r="EY532" s="241">
        <v>0</v>
      </c>
      <c r="EZ532" s="242">
        <v>0</v>
      </c>
      <c r="FA532" s="242">
        <v>0</v>
      </c>
      <c r="FB532" s="243">
        <v>0</v>
      </c>
      <c r="FC532">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0</v>
      </c>
      <c r="FZ532">
        <v>0</v>
      </c>
      <c r="GA532">
        <v>0</v>
      </c>
      <c r="GB532">
        <v>0</v>
      </c>
      <c r="GC532">
        <v>0</v>
      </c>
      <c r="GD532">
        <v>0</v>
      </c>
      <c r="GE532">
        <v>0</v>
      </c>
      <c r="GF532">
        <v>0</v>
      </c>
      <c r="GG532">
        <v>0</v>
      </c>
      <c r="GH532">
        <v>0</v>
      </c>
      <c r="GI532">
        <v>0</v>
      </c>
      <c r="GJ532">
        <v>0</v>
      </c>
      <c r="GK532">
        <v>0</v>
      </c>
      <c r="GL532">
        <v>0</v>
      </c>
      <c r="GM532">
        <v>0</v>
      </c>
      <c r="GN532">
        <v>0</v>
      </c>
      <c r="GO532">
        <v>0</v>
      </c>
      <c r="GP532">
        <v>0</v>
      </c>
      <c r="GQ532">
        <v>0</v>
      </c>
      <c r="GR532">
        <v>0</v>
      </c>
      <c r="GS532">
        <v>0</v>
      </c>
      <c r="GT532">
        <v>0</v>
      </c>
      <c r="GU532">
        <v>0</v>
      </c>
      <c r="GV532">
        <v>0</v>
      </c>
      <c r="GW532">
        <v>0</v>
      </c>
      <c r="GX532">
        <v>0</v>
      </c>
      <c r="GY532">
        <v>0</v>
      </c>
      <c r="GZ532">
        <v>0</v>
      </c>
      <c r="HA532">
        <v>0</v>
      </c>
      <c r="HB532">
        <v>0</v>
      </c>
      <c r="HC532">
        <v>0</v>
      </c>
      <c r="HD532">
        <v>0</v>
      </c>
      <c r="HE532">
        <v>0</v>
      </c>
      <c r="HF532">
        <v>0</v>
      </c>
      <c r="HG532">
        <v>0</v>
      </c>
      <c r="HH532">
        <v>0</v>
      </c>
      <c r="HI532">
        <v>0</v>
      </c>
      <c r="HJ532">
        <v>0</v>
      </c>
      <c r="HK532">
        <v>0</v>
      </c>
      <c r="HL532">
        <v>3</v>
      </c>
      <c r="HM532">
        <v>4</v>
      </c>
      <c r="HN532">
        <v>0</v>
      </c>
      <c r="HO532">
        <v>0</v>
      </c>
      <c r="HP532">
        <v>0</v>
      </c>
      <c r="HQ532" s="139">
        <v>1</v>
      </c>
      <c r="HR532" s="140">
        <v>1</v>
      </c>
      <c r="HS532" s="140">
        <v>0</v>
      </c>
      <c r="HT532" s="140">
        <v>0</v>
      </c>
      <c r="HU532" s="140">
        <v>0</v>
      </c>
      <c r="HV532" s="139">
        <v>0</v>
      </c>
      <c r="HW532" s="140">
        <v>0</v>
      </c>
      <c r="HX532" s="140">
        <v>0</v>
      </c>
      <c r="HY532" s="140">
        <v>0</v>
      </c>
      <c r="HZ532" s="140">
        <v>0</v>
      </c>
      <c r="IA532" s="139">
        <v>0</v>
      </c>
      <c r="IB532" s="140">
        <v>0</v>
      </c>
      <c r="IC532" s="140">
        <v>0</v>
      </c>
      <c r="ID532" s="140">
        <v>0</v>
      </c>
      <c r="IE532" s="140">
        <v>0</v>
      </c>
      <c r="IF532" s="139">
        <v>4</v>
      </c>
      <c r="IG532" s="140">
        <v>5</v>
      </c>
      <c r="IH532" s="140">
        <v>0</v>
      </c>
      <c r="II532" s="140">
        <v>0</v>
      </c>
      <c r="IJ532" s="140">
        <v>0</v>
      </c>
      <c r="IK532" s="140">
        <v>1</v>
      </c>
      <c r="IL532" s="140">
        <v>0</v>
      </c>
      <c r="IM532" s="140">
        <v>0</v>
      </c>
      <c r="IN532" s="139">
        <v>1</v>
      </c>
      <c r="IO532" s="140">
        <v>0</v>
      </c>
      <c r="IP532" s="140">
        <v>0</v>
      </c>
      <c r="IQ532" s="140">
        <v>0</v>
      </c>
      <c r="IR532" s="141">
        <v>0</v>
      </c>
      <c r="IS532" s="139">
        <v>0</v>
      </c>
      <c r="IT532" s="141">
        <v>0</v>
      </c>
      <c r="IU532" s="141">
        <v>7</v>
      </c>
      <c r="IV532" s="141">
        <v>2</v>
      </c>
      <c r="IW532" s="180">
        <v>9</v>
      </c>
      <c r="IX532" s="182">
        <v>0.1111111111111111</v>
      </c>
      <c r="IY532" s="182">
        <v>0</v>
      </c>
      <c r="IZ532" s="183">
        <v>0</v>
      </c>
      <c r="JA532" s="140">
        <v>0</v>
      </c>
      <c r="JB532" s="140">
        <v>0</v>
      </c>
      <c r="JC532" s="1" t="s">
        <v>427</v>
      </c>
      <c r="JD532" s="1" t="s">
        <v>427</v>
      </c>
      <c r="JE532" s="1" t="s">
        <v>427</v>
      </c>
      <c r="JF532" s="1" t="s">
        <v>427</v>
      </c>
      <c r="JG532" s="1">
        <v>0</v>
      </c>
      <c r="JH532" s="1">
        <v>0</v>
      </c>
      <c r="JI532" s="284"/>
      <c r="JM532" s="261"/>
      <c r="JN532" s="262"/>
      <c r="JO532" s="284"/>
      <c r="JP532" s="284"/>
    </row>
    <row r="533" spans="1:276" x14ac:dyDescent="0.25">
      <c r="A533" s="2">
        <f>IF(OR('Table 1'!$L$2="All Regions",'Table 1'!$L$2=" "), 1,IF('Table 1'!$L$2='DATA TEMPLATE 1617'!L533,1,0))</f>
        <v>1</v>
      </c>
      <c r="B533" s="2">
        <f>IF(OR('Table 1'!$L$3="All Disciplines",'Table 1'!$L$3=" "), 1,IF('Table 1'!$L$3='DATA TEMPLATE 1617'!M533,1,0))</f>
        <v>1</v>
      </c>
      <c r="C533" s="2">
        <f>IF(OR('Table 1'!$L$4="All Organisations",'Table 1'!$L$4=" "), 1,IF('Table 1'!$L$4='DATA TEMPLATE 1617'!N533,1,0))</f>
        <v>1</v>
      </c>
      <c r="D533" s="2">
        <f t="shared" si="19"/>
        <v>3</v>
      </c>
      <c r="E533" s="236">
        <f>IF('Table 2'!$L$2="All Diverse Led",$IZ533,IF('Table 2'!$L$2='DATA TEMPLATE 1617'!JG533,4,0))</f>
        <v>0</v>
      </c>
      <c r="F533" s="236">
        <f>IF('Table 2'!$L$2="All Diverse Led",$IZ533,IF('Table 2'!$L$2='DATA TEMPLATE 1617'!JH533,4,0))</f>
        <v>0</v>
      </c>
      <c r="G533" s="237">
        <f t="shared" si="20"/>
        <v>0</v>
      </c>
      <c r="H533" s="1" t="s">
        <v>471</v>
      </c>
      <c r="I533" s="1">
        <v>0</v>
      </c>
      <c r="J533" s="1" t="b">
        <v>1</v>
      </c>
      <c r="K533" s="284">
        <v>531</v>
      </c>
      <c r="L533" t="s">
        <v>446</v>
      </c>
      <c r="M533" t="s">
        <v>451</v>
      </c>
      <c r="N533" s="323" t="s">
        <v>460</v>
      </c>
      <c r="O533" s="76">
        <v>1027984</v>
      </c>
      <c r="P533" s="76">
        <v>1879198</v>
      </c>
      <c r="Q533" s="76">
        <v>267231</v>
      </c>
      <c r="R533" s="76">
        <v>2136457</v>
      </c>
      <c r="S533" s="76">
        <v>0</v>
      </c>
      <c r="T533" s="76">
        <v>5310870</v>
      </c>
      <c r="U533">
        <v>622771</v>
      </c>
      <c r="V533">
        <v>56833</v>
      </c>
      <c r="W533">
        <v>76395</v>
      </c>
      <c r="X533">
        <v>139023</v>
      </c>
      <c r="Y533">
        <v>0</v>
      </c>
      <c r="Z533">
        <v>39009</v>
      </c>
      <c r="AA533">
        <v>5650</v>
      </c>
      <c r="AB533">
        <v>276805</v>
      </c>
      <c r="AC533">
        <v>1136159</v>
      </c>
      <c r="AD533">
        <v>2352645</v>
      </c>
      <c r="AE533" s="1">
        <v>3</v>
      </c>
      <c r="AF533" s="1">
        <v>29</v>
      </c>
      <c r="AG533" s="1">
        <v>0</v>
      </c>
      <c r="AH533" s="1">
        <v>1530</v>
      </c>
      <c r="AI533" s="1">
        <v>0</v>
      </c>
      <c r="AJ533" s="1">
        <v>0</v>
      </c>
      <c r="AK533" s="1">
        <v>0</v>
      </c>
      <c r="AL533" s="1">
        <v>0</v>
      </c>
      <c r="AM533" s="1">
        <v>0</v>
      </c>
      <c r="AN533" s="1">
        <v>0</v>
      </c>
      <c r="AO533" s="1">
        <v>0</v>
      </c>
      <c r="AP533" s="1">
        <v>0</v>
      </c>
      <c r="AQ533" s="1">
        <v>0</v>
      </c>
      <c r="AR533" s="1">
        <v>0</v>
      </c>
      <c r="AS533" s="1">
        <v>0</v>
      </c>
      <c r="AT533" s="1">
        <v>0</v>
      </c>
      <c r="AU533" s="1">
        <v>0</v>
      </c>
      <c r="AV533" s="1">
        <v>0</v>
      </c>
      <c r="AW533" s="1">
        <v>0</v>
      </c>
      <c r="AX533" s="1">
        <v>0</v>
      </c>
      <c r="AY533" s="1">
        <v>0</v>
      </c>
      <c r="AZ533" s="1">
        <v>0</v>
      </c>
      <c r="BA533" s="1">
        <v>0</v>
      </c>
      <c r="BB533" s="1">
        <v>0</v>
      </c>
      <c r="BC533" s="3">
        <v>0</v>
      </c>
      <c r="BD533" s="3">
        <v>0</v>
      </c>
      <c r="BE533" s="3">
        <v>0</v>
      </c>
      <c r="BF533" s="3">
        <v>0</v>
      </c>
      <c r="BG533" s="241">
        <v>0</v>
      </c>
      <c r="BH533" s="242">
        <v>0</v>
      </c>
      <c r="BI533" s="242">
        <v>0</v>
      </c>
      <c r="BJ533" s="243">
        <v>0</v>
      </c>
      <c r="BK533">
        <v>44</v>
      </c>
      <c r="BL533">
        <v>7532</v>
      </c>
      <c r="BM533">
        <v>0</v>
      </c>
      <c r="BN533">
        <v>1269994</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s="244">
        <v>0</v>
      </c>
      <c r="CJ533" s="244">
        <v>0</v>
      </c>
      <c r="CK533" s="244">
        <v>0</v>
      </c>
      <c r="CL533" s="244">
        <v>0</v>
      </c>
      <c r="CM533" s="241">
        <v>0</v>
      </c>
      <c r="CN533" s="242">
        <v>0</v>
      </c>
      <c r="CO533" s="242">
        <v>0</v>
      </c>
      <c r="CP533" s="243">
        <v>0</v>
      </c>
      <c r="CQ533" s="1">
        <v>0</v>
      </c>
      <c r="CR533" s="1">
        <v>0</v>
      </c>
      <c r="CS533" s="1">
        <v>0</v>
      </c>
      <c r="CT533" s="1">
        <v>0</v>
      </c>
      <c r="CU533" s="1">
        <v>0</v>
      </c>
      <c r="CV533" s="1">
        <v>0</v>
      </c>
      <c r="CW533" s="1">
        <v>0</v>
      </c>
      <c r="CX533" s="1">
        <v>0</v>
      </c>
      <c r="CY533" s="1">
        <v>0</v>
      </c>
      <c r="CZ533" s="1">
        <v>0</v>
      </c>
      <c r="DA533" s="1">
        <v>0</v>
      </c>
      <c r="DB533" s="1">
        <v>0</v>
      </c>
      <c r="DC533" s="1">
        <v>0</v>
      </c>
      <c r="DD533" s="1">
        <v>0</v>
      </c>
      <c r="DE533" s="1">
        <v>0</v>
      </c>
      <c r="DF533" s="1">
        <v>0</v>
      </c>
      <c r="DG533" s="1">
        <v>0</v>
      </c>
      <c r="DH533" s="1">
        <v>0</v>
      </c>
      <c r="DI533" s="1">
        <v>0</v>
      </c>
      <c r="DJ533" s="1">
        <v>0</v>
      </c>
      <c r="DK533" s="1">
        <v>0</v>
      </c>
      <c r="DL533" s="1">
        <v>0</v>
      </c>
      <c r="DM533" s="1">
        <v>0</v>
      </c>
      <c r="DN533" s="1">
        <v>0</v>
      </c>
      <c r="DO533" s="244">
        <v>0</v>
      </c>
      <c r="DP533" s="244">
        <v>0</v>
      </c>
      <c r="DQ533" s="244">
        <v>0</v>
      </c>
      <c r="DR533" s="244">
        <v>0</v>
      </c>
      <c r="DS533" s="241">
        <v>0</v>
      </c>
      <c r="DT533" s="242">
        <v>0</v>
      </c>
      <c r="DU533" s="242">
        <v>0</v>
      </c>
      <c r="DV533" s="243">
        <v>0</v>
      </c>
      <c r="DW533">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s="244">
        <v>0</v>
      </c>
      <c r="EV533" s="244">
        <v>0</v>
      </c>
      <c r="EW533" s="244">
        <v>0</v>
      </c>
      <c r="EX533" s="244">
        <v>0</v>
      </c>
      <c r="EY533" s="241">
        <v>0</v>
      </c>
      <c r="EZ533" s="242">
        <v>0</v>
      </c>
      <c r="FA533" s="242">
        <v>0</v>
      </c>
      <c r="FB533" s="243">
        <v>0</v>
      </c>
      <c r="FC533">
        <v>0</v>
      </c>
      <c r="FD533">
        <v>0</v>
      </c>
      <c r="FE533">
        <v>0</v>
      </c>
      <c r="FF533">
        <v>0</v>
      </c>
      <c r="FG533">
        <v>0</v>
      </c>
      <c r="FH533">
        <v>0</v>
      </c>
      <c r="FI533">
        <v>0</v>
      </c>
      <c r="FJ533">
        <v>0</v>
      </c>
      <c r="FK533">
        <v>0</v>
      </c>
      <c r="FL533">
        <v>0</v>
      </c>
      <c r="FM533">
        <v>0</v>
      </c>
      <c r="FN533">
        <v>0</v>
      </c>
      <c r="FO533">
        <v>0</v>
      </c>
      <c r="FP533">
        <v>0</v>
      </c>
      <c r="FQ533">
        <v>0</v>
      </c>
      <c r="FR533">
        <v>0</v>
      </c>
      <c r="FS533">
        <v>0</v>
      </c>
      <c r="FT533">
        <v>0</v>
      </c>
      <c r="FU533">
        <v>0</v>
      </c>
      <c r="FV533">
        <v>0</v>
      </c>
      <c r="FW533">
        <v>2</v>
      </c>
      <c r="FX533">
        <v>500</v>
      </c>
      <c r="FY533">
        <v>2</v>
      </c>
      <c r="FZ533">
        <v>334</v>
      </c>
      <c r="GA533">
        <v>0</v>
      </c>
      <c r="GB533">
        <v>0</v>
      </c>
      <c r="GC533">
        <v>3</v>
      </c>
      <c r="GD533">
        <v>0</v>
      </c>
      <c r="GE533">
        <v>238</v>
      </c>
      <c r="GF533">
        <v>0</v>
      </c>
      <c r="GG533">
        <v>0</v>
      </c>
      <c r="GH533">
        <v>0</v>
      </c>
      <c r="GI533">
        <v>0</v>
      </c>
      <c r="GJ533">
        <v>0</v>
      </c>
      <c r="GK533">
        <v>0</v>
      </c>
      <c r="GL533">
        <v>0</v>
      </c>
      <c r="GM533">
        <v>0</v>
      </c>
      <c r="GN533">
        <v>0</v>
      </c>
      <c r="GO533">
        <v>0</v>
      </c>
      <c r="GP533">
        <v>0</v>
      </c>
      <c r="GQ533">
        <v>0</v>
      </c>
      <c r="GR533">
        <v>0</v>
      </c>
      <c r="GS533">
        <v>0</v>
      </c>
      <c r="GT533">
        <v>0</v>
      </c>
      <c r="GU533">
        <v>0</v>
      </c>
      <c r="GV533">
        <v>0</v>
      </c>
      <c r="GW533">
        <v>0</v>
      </c>
      <c r="GX533">
        <v>0</v>
      </c>
      <c r="GY533">
        <v>0</v>
      </c>
      <c r="GZ533">
        <v>0</v>
      </c>
      <c r="HA533">
        <v>0</v>
      </c>
      <c r="HB533">
        <v>0</v>
      </c>
      <c r="HC533">
        <v>0</v>
      </c>
      <c r="HD533">
        <v>0</v>
      </c>
      <c r="HE533">
        <v>0</v>
      </c>
      <c r="HF533">
        <v>0</v>
      </c>
      <c r="HG533">
        <v>0</v>
      </c>
      <c r="HH533">
        <v>0</v>
      </c>
      <c r="HI533">
        <v>0</v>
      </c>
      <c r="HJ533">
        <v>0</v>
      </c>
      <c r="HK533">
        <v>0</v>
      </c>
      <c r="HL533">
        <v>4</v>
      </c>
      <c r="HM533">
        <v>6</v>
      </c>
      <c r="HN533">
        <v>0</v>
      </c>
      <c r="HO533">
        <v>0</v>
      </c>
      <c r="HP533">
        <v>0</v>
      </c>
      <c r="HQ533" s="139">
        <v>14</v>
      </c>
      <c r="HR533" s="140">
        <v>8</v>
      </c>
      <c r="HS533" s="140">
        <v>0</v>
      </c>
      <c r="HT533" s="140">
        <v>0</v>
      </c>
      <c r="HU533" s="140">
        <v>0</v>
      </c>
      <c r="HV533" s="139">
        <v>0</v>
      </c>
      <c r="HW533" s="140">
        <v>0</v>
      </c>
      <c r="HX533" s="140">
        <v>0</v>
      </c>
      <c r="HY533" s="140">
        <v>0</v>
      </c>
      <c r="HZ533" s="140">
        <v>0</v>
      </c>
      <c r="IA533" s="139">
        <v>0</v>
      </c>
      <c r="IB533" s="140">
        <v>0</v>
      </c>
      <c r="IC533" s="140">
        <v>0</v>
      </c>
      <c r="ID533" s="140">
        <v>0</v>
      </c>
      <c r="IE533" s="140">
        <v>0</v>
      </c>
      <c r="IF533" s="139">
        <v>18</v>
      </c>
      <c r="IG533" s="140">
        <v>14</v>
      </c>
      <c r="IH533" s="140">
        <v>0</v>
      </c>
      <c r="II533" s="140">
        <v>0</v>
      </c>
      <c r="IJ533" s="140">
        <v>0</v>
      </c>
      <c r="IK533" s="140">
        <v>1</v>
      </c>
      <c r="IL533" s="140">
        <v>0</v>
      </c>
      <c r="IM533" s="140">
        <v>0</v>
      </c>
      <c r="IN533" s="139">
        <v>1</v>
      </c>
      <c r="IO533" s="140">
        <v>1</v>
      </c>
      <c r="IP533" s="140">
        <v>0</v>
      </c>
      <c r="IQ533" s="140">
        <v>0</v>
      </c>
      <c r="IR533" s="141">
        <v>1</v>
      </c>
      <c r="IS533" s="139">
        <v>0</v>
      </c>
      <c r="IT533" s="141">
        <v>0</v>
      </c>
      <c r="IU533" s="141">
        <v>10</v>
      </c>
      <c r="IV533" s="141">
        <v>22</v>
      </c>
      <c r="IW533" s="180">
        <v>32</v>
      </c>
      <c r="IX533" s="182">
        <v>3.125E-2</v>
      </c>
      <c r="IY533" s="182">
        <v>3.125E-2</v>
      </c>
      <c r="IZ533" s="183">
        <v>0</v>
      </c>
      <c r="JA533" s="140">
        <v>0</v>
      </c>
      <c r="JB533" s="140">
        <v>0</v>
      </c>
      <c r="JC533" s="1" t="s">
        <v>427</v>
      </c>
      <c r="JD533" s="1" t="s">
        <v>427</v>
      </c>
      <c r="JE533" s="1" t="s">
        <v>427</v>
      </c>
      <c r="JF533" s="1" t="s">
        <v>427</v>
      </c>
      <c r="JG533" s="1">
        <v>0</v>
      </c>
      <c r="JH533" s="1">
        <v>0</v>
      </c>
      <c r="JI533" s="284"/>
      <c r="JM533" s="261"/>
      <c r="JN533" s="262"/>
      <c r="JO533" s="284"/>
      <c r="JP533" s="284"/>
    </row>
    <row r="534" spans="1:276" x14ac:dyDescent="0.25">
      <c r="A534" s="2">
        <f>IF(OR('Table 1'!$L$2="All Regions",'Table 1'!$L$2=" "), 1,IF('Table 1'!$L$2='DATA TEMPLATE 1617'!L534,1,0))</f>
        <v>1</v>
      </c>
      <c r="B534" s="2">
        <f>IF(OR('Table 1'!$L$3="All Disciplines",'Table 1'!$L$3=" "), 1,IF('Table 1'!$L$3='DATA TEMPLATE 1617'!M534,1,0))</f>
        <v>1</v>
      </c>
      <c r="C534" s="2">
        <f>IF(OR('Table 1'!$L$4="All Organisations",'Table 1'!$L$4=" "), 1,IF('Table 1'!$L$4='DATA TEMPLATE 1617'!N534,1,0))</f>
        <v>1</v>
      </c>
      <c r="D534" s="2">
        <f t="shared" si="19"/>
        <v>3</v>
      </c>
      <c r="E534" s="236">
        <f>IF('Table 2'!$L$2="All Diverse Led",$IZ534,IF('Table 2'!$L$2='DATA TEMPLATE 1617'!JG534,4,0))</f>
        <v>0</v>
      </c>
      <c r="F534" s="236">
        <f>IF('Table 2'!$L$2="All Diverse Led",$IZ534,IF('Table 2'!$L$2='DATA TEMPLATE 1617'!JH534,4,0))</f>
        <v>0</v>
      </c>
      <c r="G534" s="237">
        <f t="shared" si="20"/>
        <v>0</v>
      </c>
      <c r="H534" s="1" t="s">
        <v>471</v>
      </c>
      <c r="I534" s="1">
        <v>0</v>
      </c>
      <c r="J534" s="1" t="b">
        <v>0</v>
      </c>
      <c r="K534" s="284">
        <v>532</v>
      </c>
      <c r="L534" t="s">
        <v>446</v>
      </c>
      <c r="M534" t="s">
        <v>442</v>
      </c>
      <c r="N534" s="323" t="s">
        <v>458</v>
      </c>
      <c r="O534" s="76">
        <v>62646</v>
      </c>
      <c r="P534" s="76">
        <v>93032</v>
      </c>
      <c r="Q534" s="76">
        <v>29654</v>
      </c>
      <c r="R534" s="76">
        <v>0</v>
      </c>
      <c r="S534" s="76">
        <v>0</v>
      </c>
      <c r="T534" s="76">
        <v>143808</v>
      </c>
      <c r="U534">
        <v>185332</v>
      </c>
      <c r="V534">
        <v>11872</v>
      </c>
      <c r="W534">
        <v>0</v>
      </c>
      <c r="X534">
        <v>5211</v>
      </c>
      <c r="Y534">
        <v>0</v>
      </c>
      <c r="AB534">
        <v>5782</v>
      </c>
      <c r="AC534">
        <v>176</v>
      </c>
      <c r="AD534">
        <v>147315</v>
      </c>
      <c r="AE534" s="1">
        <v>0</v>
      </c>
      <c r="AF534" s="1">
        <v>0</v>
      </c>
      <c r="AG534" s="1">
        <v>0</v>
      </c>
      <c r="AH534" s="1">
        <v>0</v>
      </c>
      <c r="AI534" s="1">
        <v>0</v>
      </c>
      <c r="AJ534" s="1">
        <v>0</v>
      </c>
      <c r="AK534" s="1">
        <v>0</v>
      </c>
      <c r="AL534" s="1">
        <v>0</v>
      </c>
      <c r="AM534" s="1">
        <v>0</v>
      </c>
      <c r="AN534" s="1">
        <v>0</v>
      </c>
      <c r="AO534" s="1">
        <v>0</v>
      </c>
      <c r="AP534" s="1">
        <v>0</v>
      </c>
      <c r="AQ534" s="1">
        <v>0</v>
      </c>
      <c r="AR534" s="1">
        <v>0</v>
      </c>
      <c r="AS534" s="1">
        <v>0</v>
      </c>
      <c r="AT534" s="1">
        <v>0</v>
      </c>
      <c r="AU534" s="1">
        <v>0</v>
      </c>
      <c r="AV534" s="1">
        <v>0</v>
      </c>
      <c r="AW534" s="1">
        <v>0</v>
      </c>
      <c r="AX534" s="1">
        <v>0</v>
      </c>
      <c r="AY534" s="1">
        <v>0</v>
      </c>
      <c r="AZ534" s="1">
        <v>0</v>
      </c>
      <c r="BA534" s="1">
        <v>0</v>
      </c>
      <c r="BB534" s="1">
        <v>0</v>
      </c>
      <c r="BC534" s="3">
        <v>0</v>
      </c>
      <c r="BD534" s="3">
        <v>0</v>
      </c>
      <c r="BE534" s="3">
        <v>0</v>
      </c>
      <c r="BF534" s="3">
        <v>0</v>
      </c>
      <c r="BG534" s="241">
        <v>0</v>
      </c>
      <c r="BH534" s="242">
        <v>0</v>
      </c>
      <c r="BI534" s="242">
        <v>0</v>
      </c>
      <c r="BJ534" s="243">
        <v>0</v>
      </c>
      <c r="BK534">
        <v>0</v>
      </c>
      <c r="BL534">
        <v>0</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s="244">
        <v>0</v>
      </c>
      <c r="CJ534" s="244">
        <v>0</v>
      </c>
      <c r="CK534" s="244">
        <v>0</v>
      </c>
      <c r="CL534" s="244">
        <v>0</v>
      </c>
      <c r="CM534" s="241">
        <v>0</v>
      </c>
      <c r="CN534" s="242">
        <v>0</v>
      </c>
      <c r="CO534" s="242">
        <v>0</v>
      </c>
      <c r="CP534" s="243">
        <v>0</v>
      </c>
      <c r="CQ534" s="1">
        <v>0</v>
      </c>
      <c r="CR534" s="1">
        <v>0</v>
      </c>
      <c r="CS534" s="1">
        <v>0</v>
      </c>
      <c r="CT534" s="1">
        <v>0</v>
      </c>
      <c r="CU534" s="1">
        <v>0</v>
      </c>
      <c r="CV534" s="1">
        <v>0</v>
      </c>
      <c r="CW534" s="1">
        <v>0</v>
      </c>
      <c r="CX534" s="1">
        <v>0</v>
      </c>
      <c r="CY534" s="1">
        <v>0</v>
      </c>
      <c r="CZ534" s="1">
        <v>0</v>
      </c>
      <c r="DA534" s="1">
        <v>0</v>
      </c>
      <c r="DB534" s="1">
        <v>0</v>
      </c>
      <c r="DC534" s="1">
        <v>0</v>
      </c>
      <c r="DD534" s="1">
        <v>0</v>
      </c>
      <c r="DE534" s="1">
        <v>0</v>
      </c>
      <c r="DF534" s="1">
        <v>0</v>
      </c>
      <c r="DG534" s="1">
        <v>0</v>
      </c>
      <c r="DH534" s="1">
        <v>0</v>
      </c>
      <c r="DI534" s="1">
        <v>0</v>
      </c>
      <c r="DJ534" s="1">
        <v>0</v>
      </c>
      <c r="DK534" s="1">
        <v>0</v>
      </c>
      <c r="DL534" s="1">
        <v>0</v>
      </c>
      <c r="DM534" s="1">
        <v>0</v>
      </c>
      <c r="DN534" s="1">
        <v>0</v>
      </c>
      <c r="DO534" s="244">
        <v>0</v>
      </c>
      <c r="DP534" s="244">
        <v>0</v>
      </c>
      <c r="DQ534" s="244">
        <v>0</v>
      </c>
      <c r="DR534" s="244">
        <v>0</v>
      </c>
      <c r="DS534" s="241">
        <v>0</v>
      </c>
      <c r="DT534" s="242">
        <v>0</v>
      </c>
      <c r="DU534" s="242">
        <v>0</v>
      </c>
      <c r="DV534" s="243">
        <v>0</v>
      </c>
      <c r="DW534">
        <v>0</v>
      </c>
      <c r="DX534">
        <v>0</v>
      </c>
      <c r="DY534">
        <v>0</v>
      </c>
      <c r="DZ534">
        <v>0</v>
      </c>
      <c r="EA534">
        <v>0</v>
      </c>
      <c r="EB534">
        <v>0</v>
      </c>
      <c r="EC534">
        <v>0</v>
      </c>
      <c r="ED534">
        <v>0</v>
      </c>
      <c r="EE534">
        <v>0</v>
      </c>
      <c r="EF534">
        <v>0</v>
      </c>
      <c r="EG534">
        <v>0</v>
      </c>
      <c r="EH534">
        <v>0</v>
      </c>
      <c r="EI534">
        <v>0</v>
      </c>
      <c r="EJ534">
        <v>0</v>
      </c>
      <c r="EK534">
        <v>0</v>
      </c>
      <c r="EL534">
        <v>0</v>
      </c>
      <c r="EM534">
        <v>0</v>
      </c>
      <c r="EN534">
        <v>0</v>
      </c>
      <c r="EO534">
        <v>0</v>
      </c>
      <c r="EP534">
        <v>0</v>
      </c>
      <c r="EQ534">
        <v>0</v>
      </c>
      <c r="ER534">
        <v>0</v>
      </c>
      <c r="ES534">
        <v>0</v>
      </c>
      <c r="ET534">
        <v>0</v>
      </c>
      <c r="EU534" s="244">
        <v>0</v>
      </c>
      <c r="EV534" s="244">
        <v>0</v>
      </c>
      <c r="EW534" s="244">
        <v>0</v>
      </c>
      <c r="EX534" s="244">
        <v>0</v>
      </c>
      <c r="EY534" s="241">
        <v>0</v>
      </c>
      <c r="EZ534" s="242">
        <v>0</v>
      </c>
      <c r="FA534" s="242">
        <v>0</v>
      </c>
      <c r="FB534" s="243">
        <v>0</v>
      </c>
      <c r="FC534">
        <v>0</v>
      </c>
      <c r="FD534">
        <v>0</v>
      </c>
      <c r="FE534">
        <v>0</v>
      </c>
      <c r="FF534">
        <v>0</v>
      </c>
      <c r="FG534">
        <v>0</v>
      </c>
      <c r="FH534">
        <v>0</v>
      </c>
      <c r="FI534">
        <v>0</v>
      </c>
      <c r="FJ534">
        <v>0</v>
      </c>
      <c r="FK534">
        <v>0</v>
      </c>
      <c r="FL534">
        <v>0</v>
      </c>
      <c r="FM534">
        <v>0</v>
      </c>
      <c r="FN534">
        <v>0</v>
      </c>
      <c r="FO534">
        <v>0</v>
      </c>
      <c r="FP534">
        <v>0</v>
      </c>
      <c r="FQ534">
        <v>0</v>
      </c>
      <c r="FR534">
        <v>0</v>
      </c>
      <c r="FS534">
        <v>0</v>
      </c>
      <c r="FT534">
        <v>0</v>
      </c>
      <c r="FU534">
        <v>0</v>
      </c>
      <c r="FV534">
        <v>0</v>
      </c>
      <c r="FW534">
        <v>6</v>
      </c>
      <c r="FX534">
        <v>8478</v>
      </c>
      <c r="FY534">
        <v>5363</v>
      </c>
      <c r="FZ534">
        <v>8478</v>
      </c>
      <c r="GA534">
        <v>0</v>
      </c>
      <c r="GB534">
        <v>0</v>
      </c>
      <c r="GC534">
        <v>84</v>
      </c>
      <c r="GD534">
        <v>2000</v>
      </c>
      <c r="GE534">
        <v>4175</v>
      </c>
      <c r="GF534">
        <v>2000</v>
      </c>
      <c r="GG534">
        <v>0</v>
      </c>
      <c r="GH534">
        <v>0</v>
      </c>
      <c r="GI534">
        <v>15</v>
      </c>
      <c r="GJ534">
        <v>510</v>
      </c>
      <c r="GK534">
        <v>162</v>
      </c>
      <c r="GL534">
        <v>2808</v>
      </c>
      <c r="GM534">
        <v>0</v>
      </c>
      <c r="GN534">
        <v>0</v>
      </c>
      <c r="GO534">
        <v>0</v>
      </c>
      <c r="GP534">
        <v>0</v>
      </c>
      <c r="GQ534">
        <v>0</v>
      </c>
      <c r="GR534">
        <v>0</v>
      </c>
      <c r="GS534">
        <v>0</v>
      </c>
      <c r="GT534">
        <v>0</v>
      </c>
      <c r="GU534">
        <v>0</v>
      </c>
      <c r="GV534">
        <v>0</v>
      </c>
      <c r="GW534">
        <v>10</v>
      </c>
      <c r="GX534">
        <v>489</v>
      </c>
      <c r="GY534">
        <v>25</v>
      </c>
      <c r="GZ534">
        <v>20046</v>
      </c>
      <c r="HA534">
        <v>0</v>
      </c>
      <c r="HB534">
        <v>342</v>
      </c>
      <c r="HC534">
        <v>0</v>
      </c>
      <c r="HD534">
        <v>0</v>
      </c>
      <c r="HE534">
        <v>0</v>
      </c>
      <c r="HF534">
        <v>0</v>
      </c>
      <c r="HG534">
        <v>0</v>
      </c>
      <c r="HH534">
        <v>0</v>
      </c>
      <c r="HI534">
        <v>0</v>
      </c>
      <c r="HJ534">
        <v>0</v>
      </c>
      <c r="HK534">
        <v>3</v>
      </c>
      <c r="HL534">
        <v>3</v>
      </c>
      <c r="HM534">
        <v>3</v>
      </c>
      <c r="HN534">
        <v>0</v>
      </c>
      <c r="HO534">
        <v>0</v>
      </c>
      <c r="HP534">
        <v>0</v>
      </c>
      <c r="HQ534" s="139">
        <v>0</v>
      </c>
      <c r="HR534" s="140">
        <v>1</v>
      </c>
      <c r="HS534" s="140">
        <v>0</v>
      </c>
      <c r="HT534" s="140">
        <v>0</v>
      </c>
      <c r="HU534" s="140">
        <v>0</v>
      </c>
      <c r="HV534" s="139">
        <v>0</v>
      </c>
      <c r="HW534" s="140">
        <v>0</v>
      </c>
      <c r="HX534" s="140">
        <v>0</v>
      </c>
      <c r="HY534" s="140">
        <v>0</v>
      </c>
      <c r="HZ534" s="140">
        <v>0</v>
      </c>
      <c r="IA534" s="139">
        <v>0</v>
      </c>
      <c r="IB534" s="140">
        <v>0</v>
      </c>
      <c r="IC534" s="140">
        <v>0</v>
      </c>
      <c r="ID534" s="140">
        <v>0</v>
      </c>
      <c r="IE534" s="140">
        <v>0</v>
      </c>
      <c r="IF534" s="139">
        <v>3</v>
      </c>
      <c r="IG534" s="140">
        <v>4</v>
      </c>
      <c r="IH534" s="140">
        <v>0</v>
      </c>
      <c r="II534" s="140">
        <v>0</v>
      </c>
      <c r="IJ534" s="140">
        <v>0</v>
      </c>
      <c r="IK534" s="140">
        <v>0</v>
      </c>
      <c r="IL534" s="140">
        <v>0</v>
      </c>
      <c r="IM534" s="140">
        <v>0</v>
      </c>
      <c r="IN534" s="139">
        <v>0</v>
      </c>
      <c r="IO534" s="140">
        <v>0</v>
      </c>
      <c r="IP534" s="140">
        <v>0</v>
      </c>
      <c r="IQ534" s="140">
        <v>0</v>
      </c>
      <c r="IR534" s="141">
        <v>0</v>
      </c>
      <c r="IS534" s="139">
        <v>0</v>
      </c>
      <c r="IT534" s="141">
        <v>1</v>
      </c>
      <c r="IU534" s="141">
        <v>6</v>
      </c>
      <c r="IV534" s="141">
        <v>1</v>
      </c>
      <c r="IW534" s="180">
        <v>7</v>
      </c>
      <c r="IX534" s="182">
        <v>0.14285714285714285</v>
      </c>
      <c r="IY534" s="182">
        <v>0</v>
      </c>
      <c r="IZ534" s="183">
        <v>0</v>
      </c>
      <c r="JA534" s="140">
        <v>0</v>
      </c>
      <c r="JB534" s="140">
        <v>0</v>
      </c>
      <c r="JC534" s="1" t="s">
        <v>427</v>
      </c>
      <c r="JD534" s="1" t="s">
        <v>427</v>
      </c>
      <c r="JE534" s="1" t="s">
        <v>427</v>
      </c>
      <c r="JF534" s="1" t="s">
        <v>427</v>
      </c>
      <c r="JG534" s="1">
        <v>0</v>
      </c>
      <c r="JH534" s="1">
        <v>0</v>
      </c>
      <c r="JI534" s="284"/>
      <c r="JM534" s="261"/>
      <c r="JN534" s="262"/>
      <c r="JO534" s="284"/>
      <c r="JP534" s="284"/>
    </row>
    <row r="535" spans="1:276" x14ac:dyDescent="0.25">
      <c r="A535" s="2">
        <f>IF(OR('Table 1'!$L$2="All Regions",'Table 1'!$L$2=" "), 1,IF('Table 1'!$L$2='DATA TEMPLATE 1617'!L535,1,0))</f>
        <v>1</v>
      </c>
      <c r="B535" s="2">
        <f>IF(OR('Table 1'!$L$3="All Disciplines",'Table 1'!$L$3=" "), 1,IF('Table 1'!$L$3='DATA TEMPLATE 1617'!M535,1,0))</f>
        <v>1</v>
      </c>
      <c r="C535" s="2">
        <f>IF(OR('Table 1'!$L$4="All Organisations",'Table 1'!$L$4=" "), 1,IF('Table 1'!$L$4='DATA TEMPLATE 1617'!N535,1,0))</f>
        <v>1</v>
      </c>
      <c r="D535" s="2">
        <f t="shared" si="19"/>
        <v>3</v>
      </c>
      <c r="E535" s="236">
        <f>IF('Table 2'!$L$2="All Diverse Led",$IZ535,IF('Table 2'!$L$2='DATA TEMPLATE 1617'!JG535,4,0))</f>
        <v>0</v>
      </c>
      <c r="F535" s="236">
        <f>IF('Table 2'!$L$2="All Diverse Led",$IZ535,IF('Table 2'!$L$2='DATA TEMPLATE 1617'!JH535,4,0))</f>
        <v>0</v>
      </c>
      <c r="G535" s="237">
        <f t="shared" si="20"/>
        <v>0</v>
      </c>
      <c r="H535" s="1" t="s">
        <v>471</v>
      </c>
      <c r="I535" s="1">
        <v>0</v>
      </c>
      <c r="J535" s="1" t="b">
        <v>0</v>
      </c>
      <c r="K535" s="284">
        <v>533</v>
      </c>
      <c r="L535" t="s">
        <v>446</v>
      </c>
      <c r="M535" t="s">
        <v>436</v>
      </c>
      <c r="N535" s="323" t="s">
        <v>459</v>
      </c>
      <c r="O535" s="76">
        <v>4276</v>
      </c>
      <c r="P535" s="76">
        <v>43122</v>
      </c>
      <c r="Q535" s="76">
        <v>113155</v>
      </c>
      <c r="R535" s="76">
        <v>184727</v>
      </c>
      <c r="S535" s="76">
        <v>69787</v>
      </c>
      <c r="T535" s="76">
        <v>415067</v>
      </c>
      <c r="U535">
        <v>110291</v>
      </c>
      <c r="V535">
        <v>22458</v>
      </c>
      <c r="W535">
        <v>17745</v>
      </c>
      <c r="X535">
        <v>0</v>
      </c>
      <c r="Y535">
        <v>0</v>
      </c>
      <c r="AB535">
        <v>8815</v>
      </c>
      <c r="AC535">
        <v>255758</v>
      </c>
      <c r="AD535">
        <v>415067</v>
      </c>
      <c r="AE535" s="1">
        <v>1</v>
      </c>
      <c r="AF535" s="1">
        <v>3</v>
      </c>
      <c r="AG535" s="1">
        <v>201</v>
      </c>
      <c r="AH535" s="253">
        <v>0</v>
      </c>
      <c r="AI535" s="1">
        <v>0</v>
      </c>
      <c r="AJ535" s="1">
        <v>0</v>
      </c>
      <c r="AK535" s="1">
        <v>0</v>
      </c>
      <c r="AL535" s="1">
        <v>0</v>
      </c>
      <c r="AM535" s="1">
        <v>0</v>
      </c>
      <c r="AN535" s="1">
        <v>0</v>
      </c>
      <c r="AO535" s="1">
        <v>0</v>
      </c>
      <c r="AP535" s="1">
        <v>0</v>
      </c>
      <c r="AQ535" s="1">
        <v>0</v>
      </c>
      <c r="AR535" s="1">
        <v>0</v>
      </c>
      <c r="AS535" s="1">
        <v>0</v>
      </c>
      <c r="AT535" s="1">
        <v>0</v>
      </c>
      <c r="AU535" s="1">
        <v>0</v>
      </c>
      <c r="AV535" s="1">
        <v>0</v>
      </c>
      <c r="AW535" s="1">
        <v>0</v>
      </c>
      <c r="AX535" s="1">
        <v>0</v>
      </c>
      <c r="AY535" s="1">
        <v>0</v>
      </c>
      <c r="AZ535" s="1">
        <v>0</v>
      </c>
      <c r="BA535" s="1">
        <v>0</v>
      </c>
      <c r="BB535" s="1">
        <v>0</v>
      </c>
      <c r="BC535" s="3">
        <v>0</v>
      </c>
      <c r="BD535" s="3">
        <v>0</v>
      </c>
      <c r="BE535" s="3">
        <v>0</v>
      </c>
      <c r="BF535" s="3">
        <v>0</v>
      </c>
      <c r="BG535" s="241">
        <v>0</v>
      </c>
      <c r="BH535" s="242">
        <v>0</v>
      </c>
      <c r="BI535" s="242">
        <v>0</v>
      </c>
      <c r="BJ535" s="243">
        <v>0</v>
      </c>
      <c r="BK535">
        <v>7</v>
      </c>
      <c r="BL535">
        <v>0</v>
      </c>
      <c r="BM535">
        <v>25611</v>
      </c>
      <c r="BN535">
        <v>25000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v>0</v>
      </c>
      <c r="CI535" s="244">
        <v>0</v>
      </c>
      <c r="CJ535" s="244">
        <v>0</v>
      </c>
      <c r="CK535" s="244">
        <v>0</v>
      </c>
      <c r="CL535" s="244">
        <v>0</v>
      </c>
      <c r="CM535" s="241">
        <v>0</v>
      </c>
      <c r="CN535" s="242">
        <v>0</v>
      </c>
      <c r="CO535" s="242">
        <v>0</v>
      </c>
      <c r="CP535" s="243">
        <v>0</v>
      </c>
      <c r="CQ535" s="1">
        <v>6</v>
      </c>
      <c r="CR535" s="1">
        <v>6</v>
      </c>
      <c r="CS535" s="1">
        <v>50</v>
      </c>
      <c r="CT535" s="253">
        <v>0</v>
      </c>
      <c r="CU535" s="1">
        <v>0</v>
      </c>
      <c r="CV535" s="1">
        <v>0</v>
      </c>
      <c r="CW535" s="1">
        <v>0</v>
      </c>
      <c r="CX535" s="1">
        <v>0</v>
      </c>
      <c r="CY535" s="1">
        <v>0</v>
      </c>
      <c r="CZ535" s="1">
        <v>0</v>
      </c>
      <c r="DA535" s="1">
        <v>0</v>
      </c>
      <c r="DB535" s="1">
        <v>0</v>
      </c>
      <c r="DC535" s="1">
        <v>0</v>
      </c>
      <c r="DD535" s="1">
        <v>0</v>
      </c>
      <c r="DE535" s="1">
        <v>0</v>
      </c>
      <c r="DF535" s="1">
        <v>0</v>
      </c>
      <c r="DG535" s="1">
        <v>0</v>
      </c>
      <c r="DH535" s="1">
        <v>0</v>
      </c>
      <c r="DI535" s="1">
        <v>0</v>
      </c>
      <c r="DJ535" s="1">
        <v>0</v>
      </c>
      <c r="DK535" s="1">
        <v>0</v>
      </c>
      <c r="DL535" s="1">
        <v>0</v>
      </c>
      <c r="DM535" s="1">
        <v>0</v>
      </c>
      <c r="DN535" s="1">
        <v>0</v>
      </c>
      <c r="DO535" s="244">
        <v>0</v>
      </c>
      <c r="DP535" s="244">
        <v>0</v>
      </c>
      <c r="DQ535" s="244">
        <v>0</v>
      </c>
      <c r="DR535" s="244">
        <v>0</v>
      </c>
      <c r="DS535" s="241">
        <v>0</v>
      </c>
      <c r="DT535" s="242">
        <v>0</v>
      </c>
      <c r="DU535" s="242">
        <v>0</v>
      </c>
      <c r="DV535" s="243">
        <v>0</v>
      </c>
      <c r="DW535">
        <v>2</v>
      </c>
      <c r="DX535">
        <v>6</v>
      </c>
      <c r="DY535">
        <v>1504</v>
      </c>
      <c r="DZ535">
        <v>55000</v>
      </c>
      <c r="EA535">
        <v>0</v>
      </c>
      <c r="EB535">
        <v>0</v>
      </c>
      <c r="EC535">
        <v>0</v>
      </c>
      <c r="ED535">
        <v>0</v>
      </c>
      <c r="EE535">
        <v>0</v>
      </c>
      <c r="EF535">
        <v>0</v>
      </c>
      <c r="EG535">
        <v>0</v>
      </c>
      <c r="EH535">
        <v>0</v>
      </c>
      <c r="EI535">
        <v>2</v>
      </c>
      <c r="EJ535">
        <v>6</v>
      </c>
      <c r="EK535">
        <v>1504</v>
      </c>
      <c r="EL535">
        <v>55000</v>
      </c>
      <c r="EM535">
        <v>0</v>
      </c>
      <c r="EN535">
        <v>0</v>
      </c>
      <c r="EO535">
        <v>0</v>
      </c>
      <c r="EP535">
        <v>0</v>
      </c>
      <c r="EQ535">
        <v>0</v>
      </c>
      <c r="ER535">
        <v>0</v>
      </c>
      <c r="ES535">
        <v>0</v>
      </c>
      <c r="ET535">
        <v>0</v>
      </c>
      <c r="EU535" s="244">
        <v>0</v>
      </c>
      <c r="EV535" s="244">
        <v>0</v>
      </c>
      <c r="EW535" s="244">
        <v>0</v>
      </c>
      <c r="EX535" s="244">
        <v>0</v>
      </c>
      <c r="EY535" s="241">
        <v>2</v>
      </c>
      <c r="EZ535" s="242">
        <v>6</v>
      </c>
      <c r="FA535" s="242">
        <v>1504</v>
      </c>
      <c r="FB535" s="243">
        <v>55000</v>
      </c>
      <c r="FC535">
        <v>1</v>
      </c>
      <c r="FD535">
        <v>0</v>
      </c>
      <c r="FE535">
        <v>10000</v>
      </c>
      <c r="FF535">
        <v>5</v>
      </c>
      <c r="FG535">
        <v>0</v>
      </c>
      <c r="FH535">
        <v>25000</v>
      </c>
      <c r="FI535">
        <v>0</v>
      </c>
      <c r="FJ535">
        <v>0</v>
      </c>
      <c r="FK535">
        <v>0</v>
      </c>
      <c r="FL535">
        <v>0</v>
      </c>
      <c r="FM535">
        <v>0</v>
      </c>
      <c r="FN535">
        <v>0</v>
      </c>
      <c r="FO535">
        <v>0</v>
      </c>
      <c r="FP535">
        <v>1</v>
      </c>
      <c r="FQ535">
        <v>0</v>
      </c>
      <c r="FR535">
        <v>5000</v>
      </c>
      <c r="FS535">
        <v>2</v>
      </c>
      <c r="FT535">
        <v>1700</v>
      </c>
      <c r="FU535">
        <v>0</v>
      </c>
      <c r="FV535">
        <v>0</v>
      </c>
      <c r="FW535">
        <v>1</v>
      </c>
      <c r="FX535">
        <v>1000</v>
      </c>
      <c r="FY535">
        <v>5</v>
      </c>
      <c r="FZ535">
        <v>1000</v>
      </c>
      <c r="GA535">
        <v>500</v>
      </c>
      <c r="GB535">
        <v>1000</v>
      </c>
      <c r="GC535">
        <v>0</v>
      </c>
      <c r="GD535">
        <v>0</v>
      </c>
      <c r="GE535">
        <v>0</v>
      </c>
      <c r="GF535">
        <v>0</v>
      </c>
      <c r="GG535">
        <v>0</v>
      </c>
      <c r="GH535">
        <v>0</v>
      </c>
      <c r="GI535">
        <v>0</v>
      </c>
      <c r="GJ535">
        <v>0</v>
      </c>
      <c r="GK535">
        <v>0</v>
      </c>
      <c r="GL535">
        <v>0</v>
      </c>
      <c r="GM535">
        <v>0</v>
      </c>
      <c r="GN535">
        <v>0</v>
      </c>
      <c r="GO535">
        <v>0</v>
      </c>
      <c r="GP535">
        <v>0</v>
      </c>
      <c r="GQ535">
        <v>0</v>
      </c>
      <c r="GR535">
        <v>0</v>
      </c>
      <c r="GS535">
        <v>0</v>
      </c>
      <c r="GT535">
        <v>0</v>
      </c>
      <c r="GU535">
        <v>0</v>
      </c>
      <c r="GV535">
        <v>0</v>
      </c>
      <c r="GW535">
        <v>0</v>
      </c>
      <c r="GX535">
        <v>0</v>
      </c>
      <c r="GY535">
        <v>0</v>
      </c>
      <c r="GZ535">
        <v>0</v>
      </c>
      <c r="HA535">
        <v>0</v>
      </c>
      <c r="HB535">
        <v>0</v>
      </c>
      <c r="HC535">
        <v>0</v>
      </c>
      <c r="HD535">
        <v>0</v>
      </c>
      <c r="HE535">
        <v>0</v>
      </c>
      <c r="HF535">
        <v>0</v>
      </c>
      <c r="HG535">
        <v>36000</v>
      </c>
      <c r="HH535">
        <v>36000</v>
      </c>
      <c r="HI535">
        <v>0</v>
      </c>
      <c r="HJ535">
        <v>0</v>
      </c>
      <c r="HK535">
        <v>0</v>
      </c>
      <c r="HL535">
        <v>4</v>
      </c>
      <c r="HM535">
        <v>5</v>
      </c>
      <c r="HN535">
        <v>0</v>
      </c>
      <c r="HO535">
        <v>0</v>
      </c>
      <c r="HP535">
        <v>0</v>
      </c>
      <c r="HQ535" s="139">
        <v>1</v>
      </c>
      <c r="HR535" s="140">
        <v>0</v>
      </c>
      <c r="HS535" s="140">
        <v>0</v>
      </c>
      <c r="HT535" s="140">
        <v>0</v>
      </c>
      <c r="HU535" s="140">
        <v>0</v>
      </c>
      <c r="HV535" s="139">
        <v>0</v>
      </c>
      <c r="HW535" s="140">
        <v>0</v>
      </c>
      <c r="HX535" s="140">
        <v>0</v>
      </c>
      <c r="HY535" s="140">
        <v>0</v>
      </c>
      <c r="HZ535" s="140">
        <v>0</v>
      </c>
      <c r="IA535" s="139">
        <v>0</v>
      </c>
      <c r="IB535" s="140">
        <v>0</v>
      </c>
      <c r="IC535" s="140">
        <v>0</v>
      </c>
      <c r="ID535" s="140">
        <v>0</v>
      </c>
      <c r="IE535" s="140">
        <v>0</v>
      </c>
      <c r="IF535" s="139">
        <v>5</v>
      </c>
      <c r="IG535" s="140">
        <v>5</v>
      </c>
      <c r="IH535" s="140">
        <v>0</v>
      </c>
      <c r="II535" s="140">
        <v>0</v>
      </c>
      <c r="IJ535" s="140">
        <v>0</v>
      </c>
      <c r="IK535" s="140">
        <v>0</v>
      </c>
      <c r="IL535" s="140">
        <v>0</v>
      </c>
      <c r="IM535" s="140">
        <v>0</v>
      </c>
      <c r="IN535" s="139">
        <v>0</v>
      </c>
      <c r="IO535" s="140">
        <v>0</v>
      </c>
      <c r="IP535" s="140">
        <v>0</v>
      </c>
      <c r="IQ535" s="140">
        <v>0</v>
      </c>
      <c r="IR535" s="141">
        <v>0</v>
      </c>
      <c r="IS535" s="139">
        <v>0</v>
      </c>
      <c r="IT535" s="141">
        <v>0</v>
      </c>
      <c r="IU535" s="141">
        <v>9</v>
      </c>
      <c r="IV535" s="141">
        <v>1</v>
      </c>
      <c r="IW535" s="180">
        <v>10</v>
      </c>
      <c r="IX535" s="182">
        <v>0</v>
      </c>
      <c r="IY535" s="182">
        <v>0</v>
      </c>
      <c r="IZ535" s="183">
        <v>0</v>
      </c>
      <c r="JA535" s="140">
        <v>0</v>
      </c>
      <c r="JB535" s="140">
        <v>0</v>
      </c>
      <c r="JC535" s="1" t="s">
        <v>427</v>
      </c>
      <c r="JD535" s="1" t="s">
        <v>427</v>
      </c>
      <c r="JE535" s="1" t="s">
        <v>427</v>
      </c>
      <c r="JF535" s="1" t="s">
        <v>427</v>
      </c>
      <c r="JG535" s="1">
        <v>0</v>
      </c>
      <c r="JH535" s="1">
        <v>0</v>
      </c>
      <c r="JI535" s="284"/>
      <c r="JM535" s="261"/>
      <c r="JN535" s="262"/>
      <c r="JO535" s="284"/>
      <c r="JP535" s="284"/>
    </row>
    <row r="536" spans="1:276" x14ac:dyDescent="0.25">
      <c r="A536" s="2">
        <f>IF(OR('Table 1'!$L$2="All Regions",'Table 1'!$L$2=" "), 1,IF('Table 1'!$L$2='DATA TEMPLATE 1617'!L536,1,0))</f>
        <v>1</v>
      </c>
      <c r="B536" s="2">
        <f>IF(OR('Table 1'!$L$3="All Disciplines",'Table 1'!$L$3=" "), 1,IF('Table 1'!$L$3='DATA TEMPLATE 1617'!M536,1,0))</f>
        <v>1</v>
      </c>
      <c r="C536" s="2">
        <f>IF(OR('Table 1'!$L$4="All Organisations",'Table 1'!$L$4=" "), 1,IF('Table 1'!$L$4='DATA TEMPLATE 1617'!N536,1,0))</f>
        <v>1</v>
      </c>
      <c r="D536" s="2">
        <f t="shared" si="19"/>
        <v>3</v>
      </c>
      <c r="E536" s="236">
        <f>IF('Table 2'!$L$2="All Diverse Led",$IZ536,IF('Table 2'!$L$2='DATA TEMPLATE 1617'!JG536,4,0))</f>
        <v>0</v>
      </c>
      <c r="F536" s="236">
        <f>IF('Table 2'!$L$2="All Diverse Led",$IZ536,IF('Table 2'!$L$2='DATA TEMPLATE 1617'!JH536,4,0))</f>
        <v>0</v>
      </c>
      <c r="G536" s="237">
        <f t="shared" si="20"/>
        <v>0</v>
      </c>
      <c r="H536" s="1" t="s">
        <v>471</v>
      </c>
      <c r="I536" s="1">
        <v>0</v>
      </c>
      <c r="J536" s="1" t="b">
        <v>0</v>
      </c>
      <c r="K536" s="284">
        <v>534</v>
      </c>
      <c r="L536" t="s">
        <v>446</v>
      </c>
      <c r="M536" t="s">
        <v>443</v>
      </c>
      <c r="N536" s="323" t="s">
        <v>459</v>
      </c>
      <c r="O536" s="76">
        <v>209919</v>
      </c>
      <c r="P536" s="76">
        <v>165000</v>
      </c>
      <c r="Q536" s="76">
        <v>0</v>
      </c>
      <c r="R536" s="76">
        <v>0</v>
      </c>
      <c r="S536" s="76">
        <v>2250</v>
      </c>
      <c r="T536" s="76">
        <v>377169</v>
      </c>
      <c r="U536">
        <v>110452</v>
      </c>
      <c r="V536">
        <v>1483</v>
      </c>
      <c r="W536">
        <v>6528</v>
      </c>
      <c r="X536">
        <v>0</v>
      </c>
      <c r="Y536">
        <v>26</v>
      </c>
      <c r="AB536">
        <v>46074</v>
      </c>
      <c r="AC536">
        <v>190808</v>
      </c>
      <c r="AD536">
        <v>355371</v>
      </c>
      <c r="AE536" s="1">
        <v>2</v>
      </c>
      <c r="AF536" s="1">
        <v>2</v>
      </c>
      <c r="AG536" s="1">
        <v>0</v>
      </c>
      <c r="AH536" s="1">
        <v>5000</v>
      </c>
      <c r="AI536" s="1">
        <v>0</v>
      </c>
      <c r="AJ536" s="1">
        <v>0</v>
      </c>
      <c r="AK536" s="1">
        <v>0</v>
      </c>
      <c r="AL536" s="1">
        <v>0</v>
      </c>
      <c r="AM536" s="1">
        <v>2</v>
      </c>
      <c r="AN536" s="1">
        <v>4</v>
      </c>
      <c r="AO536" s="1">
        <v>0</v>
      </c>
      <c r="AP536" s="1">
        <v>9000</v>
      </c>
      <c r="AQ536" s="1">
        <v>0</v>
      </c>
      <c r="AR536" s="1">
        <v>0</v>
      </c>
      <c r="AS536" s="1">
        <v>0</v>
      </c>
      <c r="AT536" s="1">
        <v>0</v>
      </c>
      <c r="AU536" s="1">
        <v>0</v>
      </c>
      <c r="AV536" s="1">
        <v>0</v>
      </c>
      <c r="AW536" s="1">
        <v>0</v>
      </c>
      <c r="AX536" s="1">
        <v>0</v>
      </c>
      <c r="AY536" s="1">
        <v>0</v>
      </c>
      <c r="AZ536" s="1">
        <v>0</v>
      </c>
      <c r="BA536" s="1">
        <v>0</v>
      </c>
      <c r="BB536" s="1">
        <v>0</v>
      </c>
      <c r="BC536" s="3">
        <v>2</v>
      </c>
      <c r="BD536" s="3">
        <v>4</v>
      </c>
      <c r="BE536" s="3">
        <v>0</v>
      </c>
      <c r="BF536" s="3">
        <v>9000</v>
      </c>
      <c r="BG536" s="241">
        <v>0</v>
      </c>
      <c r="BH536" s="242">
        <v>0</v>
      </c>
      <c r="BI536" s="242">
        <v>0</v>
      </c>
      <c r="BJ536" s="243">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s="244">
        <v>0</v>
      </c>
      <c r="CJ536" s="244">
        <v>0</v>
      </c>
      <c r="CK536" s="244">
        <v>0</v>
      </c>
      <c r="CL536" s="244">
        <v>0</v>
      </c>
      <c r="CM536" s="241">
        <v>0</v>
      </c>
      <c r="CN536" s="242">
        <v>0</v>
      </c>
      <c r="CO536" s="242">
        <v>0</v>
      </c>
      <c r="CP536" s="243">
        <v>0</v>
      </c>
      <c r="CQ536" s="1">
        <v>0</v>
      </c>
      <c r="CR536" s="1">
        <v>0</v>
      </c>
      <c r="CS536" s="1">
        <v>0</v>
      </c>
      <c r="CT536" s="1">
        <v>0</v>
      </c>
      <c r="CU536" s="1">
        <v>0</v>
      </c>
      <c r="CV536" s="1">
        <v>0</v>
      </c>
      <c r="CW536" s="1">
        <v>0</v>
      </c>
      <c r="CX536" s="1">
        <v>0</v>
      </c>
      <c r="CY536" s="1">
        <v>0</v>
      </c>
      <c r="CZ536" s="1">
        <v>0</v>
      </c>
      <c r="DA536" s="1">
        <v>0</v>
      </c>
      <c r="DB536" s="1">
        <v>0</v>
      </c>
      <c r="DC536" s="1">
        <v>0</v>
      </c>
      <c r="DD536" s="1">
        <v>0</v>
      </c>
      <c r="DE536" s="1">
        <v>0</v>
      </c>
      <c r="DF536" s="1">
        <v>0</v>
      </c>
      <c r="DG536" s="1">
        <v>0</v>
      </c>
      <c r="DH536" s="1">
        <v>0</v>
      </c>
      <c r="DI536" s="1">
        <v>0</v>
      </c>
      <c r="DJ536" s="1">
        <v>0</v>
      </c>
      <c r="DK536" s="1">
        <v>0</v>
      </c>
      <c r="DL536" s="1">
        <v>0</v>
      </c>
      <c r="DM536" s="1">
        <v>0</v>
      </c>
      <c r="DN536" s="1">
        <v>0</v>
      </c>
      <c r="DO536" s="244">
        <v>0</v>
      </c>
      <c r="DP536" s="244">
        <v>0</v>
      </c>
      <c r="DQ536" s="244">
        <v>0</v>
      </c>
      <c r="DR536" s="244">
        <v>0</v>
      </c>
      <c r="DS536" s="241">
        <v>0</v>
      </c>
      <c r="DT536" s="242">
        <v>0</v>
      </c>
      <c r="DU536" s="242">
        <v>0</v>
      </c>
      <c r="DV536" s="243">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s="244">
        <v>0</v>
      </c>
      <c r="EV536" s="244">
        <v>0</v>
      </c>
      <c r="EW536" s="244">
        <v>0</v>
      </c>
      <c r="EX536" s="244">
        <v>0</v>
      </c>
      <c r="EY536" s="241">
        <v>0</v>
      </c>
      <c r="EZ536" s="242">
        <v>0</v>
      </c>
      <c r="FA536" s="242">
        <v>0</v>
      </c>
      <c r="FB536" s="243">
        <v>0</v>
      </c>
      <c r="FC536">
        <v>0</v>
      </c>
      <c r="FD536">
        <v>0</v>
      </c>
      <c r="FE536">
        <v>0</v>
      </c>
      <c r="FF536">
        <v>0</v>
      </c>
      <c r="FG536">
        <v>0</v>
      </c>
      <c r="FH536">
        <v>0</v>
      </c>
      <c r="FI536">
        <v>0</v>
      </c>
      <c r="FJ536">
        <v>0</v>
      </c>
      <c r="FK536">
        <v>0</v>
      </c>
      <c r="FL536">
        <v>0</v>
      </c>
      <c r="FM536">
        <v>0</v>
      </c>
      <c r="FN536">
        <v>0</v>
      </c>
      <c r="FO536">
        <v>0</v>
      </c>
      <c r="FP536">
        <v>0</v>
      </c>
      <c r="FQ536">
        <v>0</v>
      </c>
      <c r="FR536">
        <v>0</v>
      </c>
      <c r="FS536">
        <v>0</v>
      </c>
      <c r="FT536">
        <v>0</v>
      </c>
      <c r="FU536">
        <v>0</v>
      </c>
      <c r="FV536">
        <v>0</v>
      </c>
      <c r="FW536">
        <v>0</v>
      </c>
      <c r="FX536">
        <v>0</v>
      </c>
      <c r="FY536">
        <v>0</v>
      </c>
      <c r="FZ536">
        <v>0</v>
      </c>
      <c r="GA536">
        <v>0</v>
      </c>
      <c r="GB536">
        <v>0</v>
      </c>
      <c r="GC536">
        <v>0</v>
      </c>
      <c r="GD536">
        <v>0</v>
      </c>
      <c r="GE536">
        <v>0</v>
      </c>
      <c r="GF536">
        <v>0</v>
      </c>
      <c r="GG536">
        <v>0</v>
      </c>
      <c r="GH536">
        <v>0</v>
      </c>
      <c r="GI536">
        <v>0</v>
      </c>
      <c r="GJ536">
        <v>0</v>
      </c>
      <c r="GK536">
        <v>0</v>
      </c>
      <c r="GL536">
        <v>0</v>
      </c>
      <c r="GM536">
        <v>0</v>
      </c>
      <c r="GN536">
        <v>0</v>
      </c>
      <c r="GO536">
        <v>0</v>
      </c>
      <c r="GP536">
        <v>0</v>
      </c>
      <c r="GQ536">
        <v>0</v>
      </c>
      <c r="GR536">
        <v>0</v>
      </c>
      <c r="GS536">
        <v>0</v>
      </c>
      <c r="GT536">
        <v>0</v>
      </c>
      <c r="GU536">
        <v>0</v>
      </c>
      <c r="GV536">
        <v>0</v>
      </c>
      <c r="GW536">
        <v>0</v>
      </c>
      <c r="GX536">
        <v>0</v>
      </c>
      <c r="GY536">
        <v>0</v>
      </c>
      <c r="GZ536">
        <v>0</v>
      </c>
      <c r="HA536">
        <v>0</v>
      </c>
      <c r="HB536">
        <v>0</v>
      </c>
      <c r="HC536">
        <v>0</v>
      </c>
      <c r="HD536">
        <v>0</v>
      </c>
      <c r="HE536">
        <v>0</v>
      </c>
      <c r="HF536">
        <v>0</v>
      </c>
      <c r="HG536">
        <v>0</v>
      </c>
      <c r="HH536">
        <v>0</v>
      </c>
      <c r="HI536">
        <v>0</v>
      </c>
      <c r="HJ536">
        <v>0</v>
      </c>
      <c r="HK536">
        <v>0</v>
      </c>
      <c r="HL536">
        <v>2</v>
      </c>
      <c r="HM536">
        <v>3</v>
      </c>
      <c r="HN536">
        <v>0</v>
      </c>
      <c r="HO536">
        <v>0</v>
      </c>
      <c r="HP536">
        <v>0</v>
      </c>
      <c r="HQ536" s="139">
        <v>0</v>
      </c>
      <c r="HR536" s="140">
        <v>0</v>
      </c>
      <c r="HS536" s="140">
        <v>0</v>
      </c>
      <c r="HT536" s="140">
        <v>0</v>
      </c>
      <c r="HU536" s="140">
        <v>0</v>
      </c>
      <c r="HV536" s="139">
        <v>2</v>
      </c>
      <c r="HW536" s="140">
        <v>2</v>
      </c>
      <c r="HX536" s="140">
        <v>0</v>
      </c>
      <c r="HY536" s="140">
        <v>0</v>
      </c>
      <c r="HZ536" s="140">
        <v>0</v>
      </c>
      <c r="IA536" s="139">
        <v>0</v>
      </c>
      <c r="IB536" s="140">
        <v>0</v>
      </c>
      <c r="IC536" s="140">
        <v>0</v>
      </c>
      <c r="ID536" s="140">
        <v>0</v>
      </c>
      <c r="IE536" s="140">
        <v>0</v>
      </c>
      <c r="IF536" s="139">
        <v>4</v>
      </c>
      <c r="IG536" s="140">
        <v>5</v>
      </c>
      <c r="IH536" s="140">
        <v>0</v>
      </c>
      <c r="II536" s="140">
        <v>0</v>
      </c>
      <c r="IJ536" s="140">
        <v>0</v>
      </c>
      <c r="IK536" s="140">
        <v>0</v>
      </c>
      <c r="IL536" s="140">
        <v>1</v>
      </c>
      <c r="IM536" s="140">
        <v>0</v>
      </c>
      <c r="IN536" s="139">
        <v>1</v>
      </c>
      <c r="IO536" s="140">
        <v>0</v>
      </c>
      <c r="IP536" s="140">
        <v>0</v>
      </c>
      <c r="IQ536" s="140">
        <v>0</v>
      </c>
      <c r="IR536" s="141">
        <v>0</v>
      </c>
      <c r="IS536" s="139">
        <v>0</v>
      </c>
      <c r="IT536" s="141">
        <v>1</v>
      </c>
      <c r="IU536" s="141">
        <v>5</v>
      </c>
      <c r="IV536" s="141">
        <v>4</v>
      </c>
      <c r="IW536" s="180">
        <v>9</v>
      </c>
      <c r="IX536" s="182">
        <v>0.22222222222222221</v>
      </c>
      <c r="IY536" s="182">
        <v>0</v>
      </c>
      <c r="IZ536" s="183">
        <v>0</v>
      </c>
      <c r="JA536" s="140">
        <v>0</v>
      </c>
      <c r="JB536" s="140">
        <v>0</v>
      </c>
      <c r="JC536" s="1" t="s">
        <v>427</v>
      </c>
      <c r="JD536" s="1" t="s">
        <v>427</v>
      </c>
      <c r="JE536" s="1" t="s">
        <v>427</v>
      </c>
      <c r="JF536" s="1" t="s">
        <v>427</v>
      </c>
      <c r="JG536" s="1">
        <v>0</v>
      </c>
      <c r="JH536" s="1">
        <v>0</v>
      </c>
      <c r="JI536" s="284"/>
      <c r="JM536" s="261"/>
      <c r="JN536" s="262"/>
      <c r="JO536" s="284"/>
      <c r="JP536" s="284"/>
    </row>
    <row r="537" spans="1:276" x14ac:dyDescent="0.25">
      <c r="A537" s="2">
        <f>IF(OR('Table 1'!$L$2="All Regions",'Table 1'!$L$2=" "), 1,IF('Table 1'!$L$2='DATA TEMPLATE 1617'!L537,1,0))</f>
        <v>1</v>
      </c>
      <c r="B537" s="2">
        <f>IF(OR('Table 1'!$L$3="All Disciplines",'Table 1'!$L$3=" "), 1,IF('Table 1'!$L$3='DATA TEMPLATE 1617'!M537,1,0))</f>
        <v>1</v>
      </c>
      <c r="C537" s="2">
        <f>IF(OR('Table 1'!$L$4="All Organisations",'Table 1'!$L$4=" "), 1,IF('Table 1'!$L$4='DATA TEMPLATE 1617'!N537,1,0))</f>
        <v>1</v>
      </c>
      <c r="D537" s="2">
        <f t="shared" si="19"/>
        <v>3</v>
      </c>
      <c r="E537" s="236">
        <f>IF('Table 2'!$L$2="All Diverse Led",$IZ537,IF('Table 2'!$L$2='DATA TEMPLATE 1617'!JG537,4,0))</f>
        <v>0</v>
      </c>
      <c r="F537" s="236">
        <f>IF('Table 2'!$L$2="All Diverse Led",$IZ537,IF('Table 2'!$L$2='DATA TEMPLATE 1617'!JH537,4,0))</f>
        <v>0</v>
      </c>
      <c r="G537" s="237">
        <f t="shared" si="20"/>
        <v>0</v>
      </c>
      <c r="H537" s="1" t="s">
        <v>471</v>
      </c>
      <c r="I537" s="1">
        <v>0</v>
      </c>
      <c r="J537" s="1" t="b">
        <v>0</v>
      </c>
      <c r="K537" s="284">
        <v>535</v>
      </c>
      <c r="L537" t="s">
        <v>446</v>
      </c>
      <c r="M537" t="s">
        <v>440</v>
      </c>
      <c r="N537" s="323" t="s">
        <v>460</v>
      </c>
      <c r="O537" s="76">
        <v>1245499</v>
      </c>
      <c r="P537" s="76">
        <v>924134</v>
      </c>
      <c r="Q537" s="76">
        <v>1578344</v>
      </c>
      <c r="R537" s="76">
        <v>1000000</v>
      </c>
      <c r="S537" s="76">
        <v>90000</v>
      </c>
      <c r="T537" s="76">
        <v>4837977</v>
      </c>
      <c r="U537">
        <v>2022124</v>
      </c>
      <c r="V537">
        <v>524389</v>
      </c>
      <c r="W537">
        <v>42707</v>
      </c>
      <c r="X537">
        <v>308703</v>
      </c>
      <c r="Y537">
        <v>36294</v>
      </c>
      <c r="AB537">
        <v>256972</v>
      </c>
      <c r="AC537">
        <v>0</v>
      </c>
      <c r="AD537">
        <v>3191189</v>
      </c>
      <c r="AE537" s="1">
        <v>0</v>
      </c>
      <c r="AF537" s="1">
        <v>0</v>
      </c>
      <c r="AG537" s="1">
        <v>0</v>
      </c>
      <c r="AH537" s="1">
        <v>0</v>
      </c>
      <c r="AI537" s="1">
        <v>0</v>
      </c>
      <c r="AJ537" s="1">
        <v>0</v>
      </c>
      <c r="AK537" s="1">
        <v>0</v>
      </c>
      <c r="AL537" s="1">
        <v>0</v>
      </c>
      <c r="AM537" s="1">
        <v>0</v>
      </c>
      <c r="AN537" s="1">
        <v>0</v>
      </c>
      <c r="AO537" s="1">
        <v>0</v>
      </c>
      <c r="AP537" s="1">
        <v>0</v>
      </c>
      <c r="AQ537" s="1">
        <v>0</v>
      </c>
      <c r="AR537" s="1">
        <v>0</v>
      </c>
      <c r="AS537" s="1">
        <v>0</v>
      </c>
      <c r="AT537" s="1">
        <v>0</v>
      </c>
      <c r="AU537" s="1">
        <v>0</v>
      </c>
      <c r="AV537" s="1">
        <v>0</v>
      </c>
      <c r="AW537" s="1">
        <v>0</v>
      </c>
      <c r="AX537" s="1">
        <v>0</v>
      </c>
      <c r="AY537" s="1">
        <v>0</v>
      </c>
      <c r="AZ537" s="1">
        <v>0</v>
      </c>
      <c r="BA537" s="1">
        <v>0</v>
      </c>
      <c r="BB537" s="1">
        <v>0</v>
      </c>
      <c r="BC537" s="3">
        <v>0</v>
      </c>
      <c r="BD537" s="3">
        <v>0</v>
      </c>
      <c r="BE537" s="3">
        <v>0</v>
      </c>
      <c r="BF537" s="3">
        <v>0</v>
      </c>
      <c r="BG537" s="241">
        <v>0</v>
      </c>
      <c r="BH537" s="242">
        <v>0</v>
      </c>
      <c r="BI537" s="242">
        <v>0</v>
      </c>
      <c r="BJ537" s="243">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s="244">
        <v>0</v>
      </c>
      <c r="CJ537" s="244">
        <v>0</v>
      </c>
      <c r="CK537" s="244">
        <v>0</v>
      </c>
      <c r="CL537" s="244">
        <v>0</v>
      </c>
      <c r="CM537" s="241">
        <v>0</v>
      </c>
      <c r="CN537" s="242">
        <v>0</v>
      </c>
      <c r="CO537" s="242">
        <v>0</v>
      </c>
      <c r="CP537" s="243">
        <v>0</v>
      </c>
      <c r="CQ537" s="1">
        <v>0</v>
      </c>
      <c r="CR537" s="1">
        <v>0</v>
      </c>
      <c r="CS537" s="1">
        <v>0</v>
      </c>
      <c r="CT537" s="1">
        <v>0</v>
      </c>
      <c r="CU537" s="1">
        <v>0</v>
      </c>
      <c r="CV537" s="1">
        <v>0</v>
      </c>
      <c r="CW537" s="1">
        <v>0</v>
      </c>
      <c r="CX537" s="1">
        <v>0</v>
      </c>
      <c r="CY537" s="1">
        <v>0</v>
      </c>
      <c r="CZ537" s="1">
        <v>0</v>
      </c>
      <c r="DA537" s="1">
        <v>0</v>
      </c>
      <c r="DB537" s="1">
        <v>0</v>
      </c>
      <c r="DC537" s="1">
        <v>0</v>
      </c>
      <c r="DD537" s="1">
        <v>0</v>
      </c>
      <c r="DE537" s="1">
        <v>0</v>
      </c>
      <c r="DF537" s="1">
        <v>0</v>
      </c>
      <c r="DG537" s="1">
        <v>0</v>
      </c>
      <c r="DH537" s="1">
        <v>0</v>
      </c>
      <c r="DI537" s="1">
        <v>0</v>
      </c>
      <c r="DJ537" s="1">
        <v>0</v>
      </c>
      <c r="DK537" s="1">
        <v>0</v>
      </c>
      <c r="DL537" s="1">
        <v>0</v>
      </c>
      <c r="DM537" s="1">
        <v>0</v>
      </c>
      <c r="DN537" s="1">
        <v>0</v>
      </c>
      <c r="DO537" s="244">
        <v>0</v>
      </c>
      <c r="DP537" s="244">
        <v>0</v>
      </c>
      <c r="DQ537" s="244">
        <v>0</v>
      </c>
      <c r="DR537" s="244">
        <v>0</v>
      </c>
      <c r="DS537" s="241">
        <v>0</v>
      </c>
      <c r="DT537" s="242">
        <v>0</v>
      </c>
      <c r="DU537" s="242">
        <v>0</v>
      </c>
      <c r="DV537" s="243">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s="244">
        <v>0</v>
      </c>
      <c r="EV537" s="244">
        <v>0</v>
      </c>
      <c r="EW537" s="244">
        <v>0</v>
      </c>
      <c r="EX537" s="244">
        <v>0</v>
      </c>
      <c r="EY537" s="241">
        <v>0</v>
      </c>
      <c r="EZ537" s="242">
        <v>0</v>
      </c>
      <c r="FA537" s="242">
        <v>0</v>
      </c>
      <c r="FB537" s="243">
        <v>0</v>
      </c>
      <c r="FC537">
        <v>0</v>
      </c>
      <c r="FD537">
        <v>0</v>
      </c>
      <c r="FE537">
        <v>0</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0</v>
      </c>
      <c r="GE537">
        <v>0</v>
      </c>
      <c r="GF537">
        <v>0</v>
      </c>
      <c r="GG537">
        <v>0</v>
      </c>
      <c r="GH537">
        <v>0</v>
      </c>
      <c r="GI537">
        <v>0</v>
      </c>
      <c r="GJ537">
        <v>0</v>
      </c>
      <c r="GK537">
        <v>0</v>
      </c>
      <c r="GL537">
        <v>0</v>
      </c>
      <c r="GM537">
        <v>0</v>
      </c>
      <c r="GN537">
        <v>0</v>
      </c>
      <c r="GO537">
        <v>0</v>
      </c>
      <c r="GP537">
        <v>0</v>
      </c>
      <c r="GQ537">
        <v>0</v>
      </c>
      <c r="GR537">
        <v>0</v>
      </c>
      <c r="GS537">
        <v>0</v>
      </c>
      <c r="GT537">
        <v>0</v>
      </c>
      <c r="GU537">
        <v>0</v>
      </c>
      <c r="GV537">
        <v>0</v>
      </c>
      <c r="GW537">
        <v>0</v>
      </c>
      <c r="GX537">
        <v>0</v>
      </c>
      <c r="GY537">
        <v>0</v>
      </c>
      <c r="GZ537">
        <v>0</v>
      </c>
      <c r="HA537">
        <v>0</v>
      </c>
      <c r="HB537">
        <v>0</v>
      </c>
      <c r="HC537">
        <v>0</v>
      </c>
      <c r="HD537">
        <v>0</v>
      </c>
      <c r="HE537">
        <v>0</v>
      </c>
      <c r="HF537">
        <v>0</v>
      </c>
      <c r="HG537">
        <v>0</v>
      </c>
      <c r="HH537">
        <v>0</v>
      </c>
      <c r="HI537">
        <v>0</v>
      </c>
      <c r="HJ537">
        <v>0</v>
      </c>
      <c r="HK537">
        <v>0</v>
      </c>
      <c r="HL537">
        <v>4</v>
      </c>
      <c r="HM537">
        <v>8</v>
      </c>
      <c r="HN537">
        <v>0</v>
      </c>
      <c r="HO537">
        <v>0</v>
      </c>
      <c r="HP537">
        <v>0</v>
      </c>
      <c r="HQ537" s="139">
        <v>4</v>
      </c>
      <c r="HR537" s="140">
        <v>2</v>
      </c>
      <c r="HS537" s="140">
        <v>0</v>
      </c>
      <c r="HT537" s="140">
        <v>0</v>
      </c>
      <c r="HU537" s="140">
        <v>0</v>
      </c>
      <c r="HV537" s="139">
        <v>2</v>
      </c>
      <c r="HW537" s="140">
        <v>0</v>
      </c>
      <c r="HX537" s="140">
        <v>0</v>
      </c>
      <c r="HY537" s="140">
        <v>0</v>
      </c>
      <c r="HZ537" s="140">
        <v>0</v>
      </c>
      <c r="IA537" s="139">
        <v>0</v>
      </c>
      <c r="IB537" s="140">
        <v>0</v>
      </c>
      <c r="IC537" s="140">
        <v>0</v>
      </c>
      <c r="ID537" s="140">
        <v>0</v>
      </c>
      <c r="IE537" s="140">
        <v>0</v>
      </c>
      <c r="IF537" s="139">
        <v>10</v>
      </c>
      <c r="IG537" s="140">
        <v>10</v>
      </c>
      <c r="IH537" s="140">
        <v>0</v>
      </c>
      <c r="II537" s="140">
        <v>0</v>
      </c>
      <c r="IJ537" s="140">
        <v>0</v>
      </c>
      <c r="IK537" s="140">
        <v>1</v>
      </c>
      <c r="IL537" s="140">
        <v>0</v>
      </c>
      <c r="IM537" s="140">
        <v>0</v>
      </c>
      <c r="IN537" s="139">
        <v>1</v>
      </c>
      <c r="IO537" s="140">
        <v>0</v>
      </c>
      <c r="IP537" s="140">
        <v>0</v>
      </c>
      <c r="IQ537" s="140">
        <v>0</v>
      </c>
      <c r="IR537" s="141">
        <v>0</v>
      </c>
      <c r="IS537" s="139">
        <v>0</v>
      </c>
      <c r="IT537" s="141">
        <v>1</v>
      </c>
      <c r="IU537" s="141">
        <v>12</v>
      </c>
      <c r="IV537" s="141">
        <v>8</v>
      </c>
      <c r="IW537" s="180">
        <v>20</v>
      </c>
      <c r="IX537" s="182">
        <v>0.1</v>
      </c>
      <c r="IY537" s="182">
        <v>0</v>
      </c>
      <c r="IZ537" s="183">
        <v>0</v>
      </c>
      <c r="JA537" s="140">
        <v>0</v>
      </c>
      <c r="JB537" s="140">
        <v>0</v>
      </c>
      <c r="JC537" s="1" t="s">
        <v>427</v>
      </c>
      <c r="JD537" s="1" t="s">
        <v>427</v>
      </c>
      <c r="JE537" s="1" t="s">
        <v>427</v>
      </c>
      <c r="JF537" s="1" t="s">
        <v>427</v>
      </c>
      <c r="JG537" s="1">
        <v>0</v>
      </c>
      <c r="JH537" s="1">
        <v>0</v>
      </c>
      <c r="JI537" s="284"/>
      <c r="JM537" s="261"/>
      <c r="JN537" s="262"/>
      <c r="JO537" s="284"/>
      <c r="JP537" s="284"/>
    </row>
    <row r="538" spans="1:276" x14ac:dyDescent="0.25">
      <c r="A538" s="2">
        <f>IF(OR('Table 1'!$L$2="All Regions",'Table 1'!$L$2=" "), 1,IF('Table 1'!$L$2='DATA TEMPLATE 1617'!L538,1,0))</f>
        <v>1</v>
      </c>
      <c r="B538" s="2">
        <f>IF(OR('Table 1'!$L$3="All Disciplines",'Table 1'!$L$3=" "), 1,IF('Table 1'!$L$3='DATA TEMPLATE 1617'!M538,1,0))</f>
        <v>1</v>
      </c>
      <c r="C538" s="2">
        <f>IF(OR('Table 1'!$L$4="All Organisations",'Table 1'!$L$4=" "), 1,IF('Table 1'!$L$4='DATA TEMPLATE 1617'!N538,1,0))</f>
        <v>1</v>
      </c>
      <c r="D538" s="2">
        <f t="shared" si="19"/>
        <v>3</v>
      </c>
      <c r="E538" s="236">
        <f>IF('Table 2'!$L$2="All Diverse Led",$IZ538,IF('Table 2'!$L$2='DATA TEMPLATE 1617'!JG538,4,0))</f>
        <v>0</v>
      </c>
      <c r="F538" s="236">
        <f>IF('Table 2'!$L$2="All Diverse Led",$IZ538,IF('Table 2'!$L$2='DATA TEMPLATE 1617'!JH538,4,0))</f>
        <v>0</v>
      </c>
      <c r="G538" s="237">
        <f t="shared" si="20"/>
        <v>0</v>
      </c>
      <c r="H538" s="1">
        <v>0</v>
      </c>
      <c r="I538" s="1">
        <v>0</v>
      </c>
      <c r="J538" s="1" t="b">
        <v>0</v>
      </c>
      <c r="K538" s="284">
        <v>536</v>
      </c>
      <c r="L538" t="s">
        <v>448</v>
      </c>
      <c r="M538" t="s">
        <v>440</v>
      </c>
      <c r="N538" s="323" t="s">
        <v>458</v>
      </c>
      <c r="O538" s="76">
        <v>88226</v>
      </c>
      <c r="P538" s="76">
        <v>60290</v>
      </c>
      <c r="Q538" s="76">
        <v>10250</v>
      </c>
      <c r="R538" s="76">
        <v>0</v>
      </c>
      <c r="S538" s="76">
        <v>0</v>
      </c>
      <c r="T538" s="76">
        <v>158766</v>
      </c>
      <c r="U538">
        <v>93450</v>
      </c>
      <c r="V538">
        <v>500</v>
      </c>
      <c r="W538">
        <v>0</v>
      </c>
      <c r="X538">
        <v>0</v>
      </c>
      <c r="Y538">
        <v>850</v>
      </c>
      <c r="AB538">
        <v>38500</v>
      </c>
      <c r="AC538">
        <v>16850</v>
      </c>
      <c r="AD538">
        <v>150150</v>
      </c>
      <c r="AE538" s="1">
        <v>0</v>
      </c>
      <c r="AF538" s="1">
        <v>0</v>
      </c>
      <c r="AG538" s="1">
        <v>0</v>
      </c>
      <c r="AH538" s="1">
        <v>0</v>
      </c>
      <c r="AI538" s="1">
        <v>0</v>
      </c>
      <c r="AJ538" s="1">
        <v>0</v>
      </c>
      <c r="AK538" s="1">
        <v>0</v>
      </c>
      <c r="AL538" s="1">
        <v>0</v>
      </c>
      <c r="AM538" s="1">
        <v>0</v>
      </c>
      <c r="AN538" s="1">
        <v>0</v>
      </c>
      <c r="AO538" s="1">
        <v>0</v>
      </c>
      <c r="AP538" s="1">
        <v>0</v>
      </c>
      <c r="AQ538" s="1">
        <v>0</v>
      </c>
      <c r="AR538" s="1">
        <v>0</v>
      </c>
      <c r="AS538" s="1">
        <v>0</v>
      </c>
      <c r="AT538" s="1">
        <v>0</v>
      </c>
      <c r="AU538" s="1">
        <v>0</v>
      </c>
      <c r="AV538" s="1">
        <v>0</v>
      </c>
      <c r="AW538" s="1">
        <v>0</v>
      </c>
      <c r="AX538" s="1">
        <v>0</v>
      </c>
      <c r="AY538" s="1">
        <v>0</v>
      </c>
      <c r="AZ538" s="1">
        <v>0</v>
      </c>
      <c r="BA538" s="1">
        <v>0</v>
      </c>
      <c r="BB538" s="1">
        <v>0</v>
      </c>
      <c r="BC538" s="3">
        <v>0</v>
      </c>
      <c r="BD538" s="3">
        <v>0</v>
      </c>
      <c r="BE538" s="3">
        <v>0</v>
      </c>
      <c r="BF538" s="3">
        <v>0</v>
      </c>
      <c r="BG538" s="241">
        <v>0</v>
      </c>
      <c r="BH538" s="242">
        <v>0</v>
      </c>
      <c r="BI538" s="242">
        <v>0</v>
      </c>
      <c r="BJ538" s="243">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s="244">
        <v>0</v>
      </c>
      <c r="CJ538" s="244">
        <v>0</v>
      </c>
      <c r="CK538" s="244">
        <v>0</v>
      </c>
      <c r="CL538" s="244">
        <v>0</v>
      </c>
      <c r="CM538" s="241">
        <v>0</v>
      </c>
      <c r="CN538" s="242">
        <v>0</v>
      </c>
      <c r="CO538" s="242">
        <v>0</v>
      </c>
      <c r="CP538" s="243">
        <v>0</v>
      </c>
      <c r="CQ538" s="1">
        <v>0</v>
      </c>
      <c r="CR538" s="1">
        <v>0</v>
      </c>
      <c r="CS538" s="1">
        <v>0</v>
      </c>
      <c r="CT538" s="1">
        <v>0</v>
      </c>
      <c r="CU538" s="1">
        <v>0</v>
      </c>
      <c r="CV538" s="1">
        <v>0</v>
      </c>
      <c r="CW538" s="1">
        <v>0</v>
      </c>
      <c r="CX538" s="1">
        <v>0</v>
      </c>
      <c r="CY538" s="1">
        <v>0</v>
      </c>
      <c r="CZ538" s="1">
        <v>0</v>
      </c>
      <c r="DA538" s="1">
        <v>0</v>
      </c>
      <c r="DB538" s="1">
        <v>0</v>
      </c>
      <c r="DC538" s="1">
        <v>0</v>
      </c>
      <c r="DD538" s="1">
        <v>0</v>
      </c>
      <c r="DE538" s="1">
        <v>0</v>
      </c>
      <c r="DF538" s="1">
        <v>0</v>
      </c>
      <c r="DG538" s="1">
        <v>0</v>
      </c>
      <c r="DH538" s="1">
        <v>0</v>
      </c>
      <c r="DI538" s="1">
        <v>0</v>
      </c>
      <c r="DJ538" s="1">
        <v>0</v>
      </c>
      <c r="DK538" s="1">
        <v>0</v>
      </c>
      <c r="DL538" s="1">
        <v>0</v>
      </c>
      <c r="DM538" s="1">
        <v>0</v>
      </c>
      <c r="DN538" s="1">
        <v>0</v>
      </c>
      <c r="DO538" s="244">
        <v>0</v>
      </c>
      <c r="DP538" s="244">
        <v>0</v>
      </c>
      <c r="DQ538" s="244">
        <v>0</v>
      </c>
      <c r="DR538" s="244">
        <v>0</v>
      </c>
      <c r="DS538" s="241">
        <v>0</v>
      </c>
      <c r="DT538" s="242">
        <v>0</v>
      </c>
      <c r="DU538" s="242">
        <v>0</v>
      </c>
      <c r="DV538" s="243">
        <v>0</v>
      </c>
      <c r="DW538">
        <v>2</v>
      </c>
      <c r="DX538">
        <v>7</v>
      </c>
      <c r="DY538">
        <v>0</v>
      </c>
      <c r="DZ538">
        <v>75000</v>
      </c>
      <c r="EA538">
        <v>0</v>
      </c>
      <c r="EB538">
        <v>0</v>
      </c>
      <c r="EC538">
        <v>0</v>
      </c>
      <c r="ED538">
        <v>0</v>
      </c>
      <c r="EE538">
        <v>1</v>
      </c>
      <c r="EF538">
        <v>5</v>
      </c>
      <c r="EG538">
        <v>0</v>
      </c>
      <c r="EH538">
        <v>100000</v>
      </c>
      <c r="EI538">
        <v>0</v>
      </c>
      <c r="EJ538">
        <v>0</v>
      </c>
      <c r="EK538">
        <v>0</v>
      </c>
      <c r="EL538">
        <v>0</v>
      </c>
      <c r="EM538">
        <v>0</v>
      </c>
      <c r="EN538">
        <v>0</v>
      </c>
      <c r="EO538">
        <v>0</v>
      </c>
      <c r="EP538">
        <v>0</v>
      </c>
      <c r="EQ538">
        <v>0</v>
      </c>
      <c r="ER538">
        <v>0</v>
      </c>
      <c r="ES538">
        <v>0</v>
      </c>
      <c r="ET538">
        <v>0</v>
      </c>
      <c r="EU538" s="244">
        <v>1</v>
      </c>
      <c r="EV538" s="244">
        <v>5</v>
      </c>
      <c r="EW538" s="244">
        <v>0</v>
      </c>
      <c r="EX538" s="244">
        <v>100000</v>
      </c>
      <c r="EY538" s="241">
        <v>0</v>
      </c>
      <c r="EZ538" s="242">
        <v>0</v>
      </c>
      <c r="FA538" s="242">
        <v>0</v>
      </c>
      <c r="FB538" s="243">
        <v>0</v>
      </c>
      <c r="FC538">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0</v>
      </c>
      <c r="GE538">
        <v>0</v>
      </c>
      <c r="GF538">
        <v>0</v>
      </c>
      <c r="GG538">
        <v>0</v>
      </c>
      <c r="GH538">
        <v>0</v>
      </c>
      <c r="GI538">
        <v>0</v>
      </c>
      <c r="GJ538">
        <v>0</v>
      </c>
      <c r="GK538">
        <v>0</v>
      </c>
      <c r="GL538">
        <v>0</v>
      </c>
      <c r="GM538">
        <v>0</v>
      </c>
      <c r="GN538">
        <v>0</v>
      </c>
      <c r="GO538">
        <v>0</v>
      </c>
      <c r="GP538">
        <v>0</v>
      </c>
      <c r="GQ538">
        <v>0</v>
      </c>
      <c r="GR538">
        <v>0</v>
      </c>
      <c r="GS538">
        <v>0</v>
      </c>
      <c r="GT538">
        <v>0</v>
      </c>
      <c r="GU538">
        <v>0</v>
      </c>
      <c r="GV538">
        <v>0</v>
      </c>
      <c r="GW538">
        <v>0</v>
      </c>
      <c r="GX538">
        <v>0</v>
      </c>
      <c r="GY538">
        <v>0</v>
      </c>
      <c r="GZ538">
        <v>0</v>
      </c>
      <c r="HA538">
        <v>0</v>
      </c>
      <c r="HB538">
        <v>0</v>
      </c>
      <c r="HC538">
        <v>0</v>
      </c>
      <c r="HD538">
        <v>0</v>
      </c>
      <c r="HE538">
        <v>0</v>
      </c>
      <c r="HF538">
        <v>0</v>
      </c>
      <c r="HG538">
        <v>0</v>
      </c>
      <c r="HH538">
        <v>0</v>
      </c>
      <c r="HI538">
        <v>0</v>
      </c>
      <c r="HJ538">
        <v>0</v>
      </c>
      <c r="HK538">
        <v>0</v>
      </c>
      <c r="HL538">
        <v>5</v>
      </c>
      <c r="HM538">
        <v>5</v>
      </c>
      <c r="HN538">
        <v>0</v>
      </c>
      <c r="HO538">
        <v>0</v>
      </c>
      <c r="HP538">
        <v>0</v>
      </c>
      <c r="HQ538" s="139">
        <v>1</v>
      </c>
      <c r="HR538" s="140">
        <v>0</v>
      </c>
      <c r="HS538" s="140">
        <v>0</v>
      </c>
      <c r="HT538" s="140">
        <v>0</v>
      </c>
      <c r="HU538" s="140">
        <v>0</v>
      </c>
      <c r="HV538" s="139">
        <v>0</v>
      </c>
      <c r="HW538" s="140">
        <v>0</v>
      </c>
      <c r="HX538" s="140">
        <v>0</v>
      </c>
      <c r="HY538" s="140">
        <v>0</v>
      </c>
      <c r="HZ538" s="140">
        <v>0</v>
      </c>
      <c r="IA538" s="139">
        <v>0</v>
      </c>
      <c r="IB538" s="140">
        <v>0</v>
      </c>
      <c r="IC538" s="140">
        <v>0</v>
      </c>
      <c r="ID538" s="140">
        <v>0</v>
      </c>
      <c r="IE538" s="140">
        <v>0</v>
      </c>
      <c r="IF538" s="139">
        <v>6</v>
      </c>
      <c r="IG538" s="140">
        <v>5</v>
      </c>
      <c r="IH538" s="140">
        <v>0</v>
      </c>
      <c r="II538" s="140">
        <v>0</v>
      </c>
      <c r="IJ538" s="140">
        <v>0</v>
      </c>
      <c r="IK538" s="140">
        <v>0</v>
      </c>
      <c r="IL538" s="140">
        <v>0</v>
      </c>
      <c r="IM538" s="140">
        <v>0</v>
      </c>
      <c r="IN538" s="139">
        <v>0</v>
      </c>
      <c r="IO538" s="140">
        <v>0</v>
      </c>
      <c r="IP538" s="140">
        <v>0</v>
      </c>
      <c r="IQ538" s="140">
        <v>0</v>
      </c>
      <c r="IR538" s="141">
        <v>0</v>
      </c>
      <c r="IS538" s="139">
        <v>0</v>
      </c>
      <c r="IT538" s="141">
        <v>1</v>
      </c>
      <c r="IU538" s="141">
        <v>10</v>
      </c>
      <c r="IV538" s="141">
        <v>1</v>
      </c>
      <c r="IW538" s="180">
        <v>11</v>
      </c>
      <c r="IX538" s="182">
        <v>9.0909090909090912E-2</v>
      </c>
      <c r="IY538" s="182">
        <v>0</v>
      </c>
      <c r="IZ538" s="183">
        <v>0</v>
      </c>
      <c r="JA538" s="140">
        <v>0</v>
      </c>
      <c r="JB538" s="140">
        <v>0</v>
      </c>
      <c r="JC538" s="1" t="s">
        <v>427</v>
      </c>
      <c r="JD538" s="1" t="s">
        <v>427</v>
      </c>
      <c r="JE538" s="1" t="s">
        <v>427</v>
      </c>
      <c r="JF538" s="1" t="s">
        <v>427</v>
      </c>
      <c r="JG538" s="1">
        <v>0</v>
      </c>
      <c r="JH538" s="1">
        <v>0</v>
      </c>
      <c r="JI538" s="284"/>
      <c r="JM538" s="261"/>
      <c r="JN538" s="262"/>
      <c r="JO538" s="284"/>
      <c r="JP538" s="284"/>
    </row>
    <row r="539" spans="1:276" x14ac:dyDescent="0.25">
      <c r="A539" s="2">
        <f>IF(OR('Table 1'!$L$2="All Regions",'Table 1'!$L$2=" "), 1,IF('Table 1'!$L$2='DATA TEMPLATE 1617'!L539,1,0))</f>
        <v>1</v>
      </c>
      <c r="B539" s="2">
        <f>IF(OR('Table 1'!$L$3="All Disciplines",'Table 1'!$L$3=" "), 1,IF('Table 1'!$L$3='DATA TEMPLATE 1617'!M539,1,0))</f>
        <v>1</v>
      </c>
      <c r="C539" s="2">
        <f>IF(OR('Table 1'!$L$4="All Organisations",'Table 1'!$L$4=" "), 1,IF('Table 1'!$L$4='DATA TEMPLATE 1617'!N539,1,0))</f>
        <v>1</v>
      </c>
      <c r="D539" s="2">
        <f t="shared" si="19"/>
        <v>3</v>
      </c>
      <c r="E539" s="236">
        <f>IF('Table 2'!$L$2="All Diverse Led",$IZ539,IF('Table 2'!$L$2='DATA TEMPLATE 1617'!JG539,4,0))</f>
        <v>0</v>
      </c>
      <c r="F539" s="236">
        <f>IF('Table 2'!$L$2="All Diverse Led",$IZ539,IF('Table 2'!$L$2='DATA TEMPLATE 1617'!JH539,4,0))</f>
        <v>0</v>
      </c>
      <c r="G539" s="237">
        <f t="shared" si="20"/>
        <v>0</v>
      </c>
      <c r="H539" s="1" t="s">
        <v>471</v>
      </c>
      <c r="I539" s="1">
        <v>0</v>
      </c>
      <c r="J539" s="1" t="b">
        <v>1</v>
      </c>
      <c r="K539" s="284">
        <v>537</v>
      </c>
      <c r="L539" t="s">
        <v>446</v>
      </c>
      <c r="M539" t="s">
        <v>451</v>
      </c>
      <c r="N539" s="323" t="s">
        <v>460</v>
      </c>
      <c r="O539" s="76">
        <v>461663</v>
      </c>
      <c r="P539" s="76">
        <v>1045165</v>
      </c>
      <c r="Q539" s="76">
        <v>207215</v>
      </c>
      <c r="R539" s="76">
        <v>834504</v>
      </c>
      <c r="S539" s="76">
        <v>0</v>
      </c>
      <c r="T539" s="76">
        <v>2548547</v>
      </c>
      <c r="U539">
        <v>1346099</v>
      </c>
      <c r="V539">
        <v>62880</v>
      </c>
      <c r="W539">
        <v>132023</v>
      </c>
      <c r="X539">
        <v>138404</v>
      </c>
      <c r="Y539">
        <v>25711</v>
      </c>
      <c r="Z539">
        <v>166346</v>
      </c>
      <c r="AA539">
        <v>2475</v>
      </c>
      <c r="AB539">
        <v>526596</v>
      </c>
      <c r="AC539">
        <v>0</v>
      </c>
      <c r="AD539">
        <v>2400534</v>
      </c>
      <c r="AE539" s="1">
        <v>21</v>
      </c>
      <c r="AF539" s="1">
        <v>61</v>
      </c>
      <c r="AG539" s="1">
        <v>1981</v>
      </c>
      <c r="AH539" s="1">
        <v>193</v>
      </c>
      <c r="AI539" s="1">
        <v>0</v>
      </c>
      <c r="AJ539" s="1">
        <v>0</v>
      </c>
      <c r="AK539" s="1">
        <v>0</v>
      </c>
      <c r="AL539" s="1">
        <v>0</v>
      </c>
      <c r="AM539" s="1">
        <v>0</v>
      </c>
      <c r="AN539" s="1">
        <v>0</v>
      </c>
      <c r="AO539" s="1">
        <v>0</v>
      </c>
      <c r="AP539" s="1">
        <v>0</v>
      </c>
      <c r="AQ539" s="1">
        <v>0</v>
      </c>
      <c r="AR539" s="1">
        <v>30</v>
      </c>
      <c r="AS539" s="1">
        <v>301</v>
      </c>
      <c r="AT539" s="1">
        <v>105</v>
      </c>
      <c r="AU539" s="1">
        <v>0</v>
      </c>
      <c r="AV539" s="1">
        <v>0</v>
      </c>
      <c r="AW539" s="1">
        <v>0</v>
      </c>
      <c r="AX539" s="1">
        <v>0</v>
      </c>
      <c r="AY539" s="1">
        <v>0</v>
      </c>
      <c r="AZ539" s="1">
        <v>0</v>
      </c>
      <c r="BA539" s="1">
        <v>0</v>
      </c>
      <c r="BB539" s="1">
        <v>0</v>
      </c>
      <c r="BC539" s="3">
        <v>0</v>
      </c>
      <c r="BD539" s="3">
        <v>0</v>
      </c>
      <c r="BE539" s="3">
        <v>0</v>
      </c>
      <c r="BF539" s="3">
        <v>0</v>
      </c>
      <c r="BG539" s="241">
        <v>0</v>
      </c>
      <c r="BH539" s="242">
        <v>30</v>
      </c>
      <c r="BI539" s="242">
        <v>301</v>
      </c>
      <c r="BJ539" s="243">
        <v>105</v>
      </c>
      <c r="BK539">
        <v>50</v>
      </c>
      <c r="BL539">
        <v>4743</v>
      </c>
      <c r="BM539">
        <v>125084</v>
      </c>
      <c r="BN539">
        <v>55777</v>
      </c>
      <c r="BO539">
        <v>0</v>
      </c>
      <c r="BP539">
        <v>0</v>
      </c>
      <c r="BQ539">
        <v>0</v>
      </c>
      <c r="BR539">
        <v>0</v>
      </c>
      <c r="BS539">
        <v>0</v>
      </c>
      <c r="BT539">
        <v>0</v>
      </c>
      <c r="BU539">
        <v>0</v>
      </c>
      <c r="BV539">
        <v>0</v>
      </c>
      <c r="BW539">
        <v>9</v>
      </c>
      <c r="BX539">
        <v>414</v>
      </c>
      <c r="BY539">
        <v>25681</v>
      </c>
      <c r="BZ539">
        <v>0</v>
      </c>
      <c r="CA539">
        <v>0</v>
      </c>
      <c r="CB539">
        <v>0</v>
      </c>
      <c r="CC539">
        <v>0</v>
      </c>
      <c r="CD539">
        <v>0</v>
      </c>
      <c r="CE539">
        <v>0</v>
      </c>
      <c r="CF539">
        <v>0</v>
      </c>
      <c r="CG539">
        <v>0</v>
      </c>
      <c r="CH539">
        <v>0</v>
      </c>
      <c r="CI539" s="244">
        <v>0</v>
      </c>
      <c r="CJ539" s="244">
        <v>0</v>
      </c>
      <c r="CK539" s="244">
        <v>0</v>
      </c>
      <c r="CL539" s="244">
        <v>0</v>
      </c>
      <c r="CM539" s="241">
        <v>9</v>
      </c>
      <c r="CN539" s="242">
        <v>414</v>
      </c>
      <c r="CO539" s="242">
        <v>25681</v>
      </c>
      <c r="CP539" s="243">
        <v>0</v>
      </c>
      <c r="CQ539" s="1">
        <v>35</v>
      </c>
      <c r="CR539" s="1">
        <v>1138</v>
      </c>
      <c r="CS539" s="1">
        <v>4077</v>
      </c>
      <c r="CT539" s="1">
        <v>0</v>
      </c>
      <c r="CU539" s="1">
        <v>0</v>
      </c>
      <c r="CV539" s="1">
        <v>0</v>
      </c>
      <c r="CW539" s="1">
        <v>0</v>
      </c>
      <c r="CX539" s="1">
        <v>0</v>
      </c>
      <c r="CY539" s="1">
        <v>0</v>
      </c>
      <c r="CZ539" s="1">
        <v>0</v>
      </c>
      <c r="DA539" s="1">
        <v>0</v>
      </c>
      <c r="DB539" s="1">
        <v>0</v>
      </c>
      <c r="DC539" s="1">
        <v>0</v>
      </c>
      <c r="DD539" s="1">
        <v>0</v>
      </c>
      <c r="DE539" s="1">
        <v>0</v>
      </c>
      <c r="DF539" s="1">
        <v>0</v>
      </c>
      <c r="DG539" s="1">
        <v>0</v>
      </c>
      <c r="DH539" s="1">
        <v>0</v>
      </c>
      <c r="DI539" s="1">
        <v>0</v>
      </c>
      <c r="DJ539" s="1">
        <v>0</v>
      </c>
      <c r="DK539" s="1">
        <v>0</v>
      </c>
      <c r="DL539" s="1">
        <v>0</v>
      </c>
      <c r="DM539" s="1">
        <v>0</v>
      </c>
      <c r="DN539" s="1">
        <v>0</v>
      </c>
      <c r="DO539" s="244">
        <v>0</v>
      </c>
      <c r="DP539" s="244">
        <v>0</v>
      </c>
      <c r="DQ539" s="244">
        <v>0</v>
      </c>
      <c r="DR539" s="244">
        <v>0</v>
      </c>
      <c r="DS539" s="241">
        <v>0</v>
      </c>
      <c r="DT539" s="242">
        <v>0</v>
      </c>
      <c r="DU539" s="242">
        <v>0</v>
      </c>
      <c r="DV539" s="243">
        <v>0</v>
      </c>
      <c r="DW539">
        <v>3</v>
      </c>
      <c r="DX539">
        <v>4</v>
      </c>
      <c r="DY539">
        <v>547</v>
      </c>
      <c r="DZ539">
        <v>1000</v>
      </c>
      <c r="EA539">
        <v>0</v>
      </c>
      <c r="EB539">
        <v>0</v>
      </c>
      <c r="EC539">
        <v>0</v>
      </c>
      <c r="ED539">
        <v>0</v>
      </c>
      <c r="EE539">
        <v>0</v>
      </c>
      <c r="EF539">
        <v>0</v>
      </c>
      <c r="EG539">
        <v>0</v>
      </c>
      <c r="EH539">
        <v>0</v>
      </c>
      <c r="EI539">
        <v>2</v>
      </c>
      <c r="EJ539">
        <v>3</v>
      </c>
      <c r="EK539">
        <v>547</v>
      </c>
      <c r="EL539">
        <v>839</v>
      </c>
      <c r="EM539">
        <v>0</v>
      </c>
      <c r="EN539">
        <v>0</v>
      </c>
      <c r="EO539">
        <v>0</v>
      </c>
      <c r="EP539">
        <v>0</v>
      </c>
      <c r="EQ539">
        <v>0</v>
      </c>
      <c r="ER539">
        <v>0</v>
      </c>
      <c r="ES539">
        <v>0</v>
      </c>
      <c r="ET539">
        <v>0</v>
      </c>
      <c r="EU539" s="244">
        <v>0</v>
      </c>
      <c r="EV539" s="244">
        <v>0</v>
      </c>
      <c r="EW539" s="244">
        <v>0</v>
      </c>
      <c r="EX539" s="244">
        <v>0</v>
      </c>
      <c r="EY539" s="241">
        <v>2</v>
      </c>
      <c r="EZ539" s="242">
        <v>3</v>
      </c>
      <c r="FA539" s="242">
        <v>547</v>
      </c>
      <c r="FB539" s="243">
        <v>839</v>
      </c>
      <c r="FC539">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4</v>
      </c>
      <c r="FX539">
        <v>2925</v>
      </c>
      <c r="FY539">
        <v>28342</v>
      </c>
      <c r="FZ539">
        <v>0</v>
      </c>
      <c r="GA539">
        <v>83</v>
      </c>
      <c r="GB539">
        <v>0</v>
      </c>
      <c r="GC539">
        <v>116</v>
      </c>
      <c r="GD539">
        <v>0</v>
      </c>
      <c r="GE539">
        <v>5209</v>
      </c>
      <c r="GF539">
        <v>0</v>
      </c>
      <c r="GG539">
        <v>0</v>
      </c>
      <c r="GH539">
        <v>0</v>
      </c>
      <c r="GI539">
        <v>0</v>
      </c>
      <c r="GJ539">
        <v>0</v>
      </c>
      <c r="GK539">
        <v>0</v>
      </c>
      <c r="GL539">
        <v>0</v>
      </c>
      <c r="GM539">
        <v>0</v>
      </c>
      <c r="GN539">
        <v>0</v>
      </c>
      <c r="GO539">
        <v>0</v>
      </c>
      <c r="GP539">
        <v>0</v>
      </c>
      <c r="GQ539">
        <v>0</v>
      </c>
      <c r="GR539">
        <v>0</v>
      </c>
      <c r="GS539">
        <v>0</v>
      </c>
      <c r="GT539">
        <v>0</v>
      </c>
      <c r="GU539">
        <v>0</v>
      </c>
      <c r="GV539">
        <v>0</v>
      </c>
      <c r="GW539">
        <v>0</v>
      </c>
      <c r="GX539">
        <v>0</v>
      </c>
      <c r="GY539">
        <v>13</v>
      </c>
      <c r="GZ539">
        <v>14982</v>
      </c>
      <c r="HA539">
        <v>0</v>
      </c>
      <c r="HB539">
        <v>0</v>
      </c>
      <c r="HC539">
        <v>0</v>
      </c>
      <c r="HD539">
        <v>0</v>
      </c>
      <c r="HE539">
        <v>0</v>
      </c>
      <c r="HF539">
        <v>0</v>
      </c>
      <c r="HG539">
        <v>0</v>
      </c>
      <c r="HH539">
        <v>0</v>
      </c>
      <c r="HI539">
        <v>2</v>
      </c>
      <c r="HJ539">
        <v>0</v>
      </c>
      <c r="HK539">
        <v>0</v>
      </c>
      <c r="HL539">
        <v>4</v>
      </c>
      <c r="HM539">
        <v>11</v>
      </c>
      <c r="HN539">
        <v>0</v>
      </c>
      <c r="HO539">
        <v>0</v>
      </c>
      <c r="HP539">
        <v>0</v>
      </c>
      <c r="HQ539" s="139">
        <v>4</v>
      </c>
      <c r="HR539" s="140">
        <v>2</v>
      </c>
      <c r="HS539" s="140">
        <v>0</v>
      </c>
      <c r="HT539" s="140">
        <v>0</v>
      </c>
      <c r="HU539" s="140">
        <v>0</v>
      </c>
      <c r="HV539" s="139">
        <v>1</v>
      </c>
      <c r="HW539" s="140">
        <v>0</v>
      </c>
      <c r="HX539" s="140">
        <v>0</v>
      </c>
      <c r="HY539" s="140">
        <v>0</v>
      </c>
      <c r="HZ539" s="140">
        <v>0</v>
      </c>
      <c r="IA539" s="139">
        <v>0</v>
      </c>
      <c r="IB539" s="140">
        <v>0</v>
      </c>
      <c r="IC539" s="140">
        <v>0</v>
      </c>
      <c r="ID539" s="140">
        <v>0</v>
      </c>
      <c r="IE539" s="140">
        <v>0</v>
      </c>
      <c r="IF539" s="139">
        <v>9</v>
      </c>
      <c r="IG539" s="140">
        <v>13</v>
      </c>
      <c r="IH539" s="140">
        <v>0</v>
      </c>
      <c r="II539" s="140">
        <v>0</v>
      </c>
      <c r="IJ539" s="140">
        <v>0</v>
      </c>
      <c r="IK539" s="140">
        <v>0</v>
      </c>
      <c r="IL539" s="140">
        <v>0</v>
      </c>
      <c r="IM539" s="140">
        <v>0</v>
      </c>
      <c r="IN539" s="139">
        <v>0</v>
      </c>
      <c r="IO539" s="140">
        <v>0</v>
      </c>
      <c r="IP539" s="140">
        <v>0</v>
      </c>
      <c r="IQ539" s="140">
        <v>0</v>
      </c>
      <c r="IR539" s="141">
        <v>0</v>
      </c>
      <c r="IS539" s="139">
        <v>0</v>
      </c>
      <c r="IT539" s="141">
        <v>1</v>
      </c>
      <c r="IU539" s="141">
        <v>15</v>
      </c>
      <c r="IV539" s="141">
        <v>7</v>
      </c>
      <c r="IW539" s="180">
        <v>22</v>
      </c>
      <c r="IX539" s="182">
        <v>4.5454545454545456E-2</v>
      </c>
      <c r="IY539" s="182">
        <v>0</v>
      </c>
      <c r="IZ539" s="183">
        <v>0</v>
      </c>
      <c r="JA539" s="140">
        <v>0</v>
      </c>
      <c r="JB539" s="140">
        <v>0</v>
      </c>
      <c r="JC539" s="1" t="s">
        <v>427</v>
      </c>
      <c r="JD539" s="1" t="s">
        <v>427</v>
      </c>
      <c r="JE539" s="1" t="s">
        <v>427</v>
      </c>
      <c r="JF539" s="1" t="s">
        <v>427</v>
      </c>
      <c r="JG539" s="1">
        <v>0</v>
      </c>
      <c r="JH539" s="1">
        <v>0</v>
      </c>
      <c r="JI539" s="284"/>
      <c r="JM539" s="261"/>
      <c r="JN539" s="262"/>
      <c r="JO539" s="284"/>
      <c r="JP539" s="284"/>
    </row>
    <row r="540" spans="1:276" x14ac:dyDescent="0.25">
      <c r="A540" s="2">
        <f>IF(OR('Table 1'!$L$2="All Regions",'Table 1'!$L$2=" "), 1,IF('Table 1'!$L$2='DATA TEMPLATE 1617'!L540,1,0))</f>
        <v>1</v>
      </c>
      <c r="B540" s="2">
        <f>IF(OR('Table 1'!$L$3="All Disciplines",'Table 1'!$L$3=" "), 1,IF('Table 1'!$L$3='DATA TEMPLATE 1617'!M540,1,0))</f>
        <v>1</v>
      </c>
      <c r="C540" s="2">
        <f>IF(OR('Table 1'!$L$4="All Organisations",'Table 1'!$L$4=" "), 1,IF('Table 1'!$L$4='DATA TEMPLATE 1617'!N540,1,0))</f>
        <v>1</v>
      </c>
      <c r="D540" s="2">
        <f t="shared" ref="D540:D599" si="21">SUM(A540:C540)</f>
        <v>3</v>
      </c>
      <c r="E540" s="236">
        <f>IF('Table 2'!$L$2="All Diverse Led",$IZ540,IF('Table 2'!$L$2='DATA TEMPLATE 1617'!JG540,4,0))</f>
        <v>0</v>
      </c>
      <c r="F540" s="236">
        <f>IF('Table 2'!$L$2="All Diverse Led",$IZ540,IF('Table 2'!$L$2='DATA TEMPLATE 1617'!JH540,4,0))</f>
        <v>0</v>
      </c>
      <c r="G540" s="237">
        <f t="shared" si="20"/>
        <v>0</v>
      </c>
      <c r="H540" s="1" t="s">
        <v>471</v>
      </c>
      <c r="I540" s="1">
        <v>0</v>
      </c>
      <c r="J540" s="1" t="b">
        <v>0</v>
      </c>
      <c r="K540" s="284">
        <v>538</v>
      </c>
      <c r="L540" t="s">
        <v>447</v>
      </c>
      <c r="M540" t="s">
        <v>443</v>
      </c>
      <c r="N540" s="323" t="s">
        <v>460</v>
      </c>
      <c r="O540" s="76">
        <v>696368</v>
      </c>
      <c r="P540" s="76">
        <v>383307</v>
      </c>
      <c r="Q540" s="76">
        <v>103568</v>
      </c>
      <c r="R540" s="76">
        <v>0</v>
      </c>
      <c r="S540" s="76">
        <v>0</v>
      </c>
      <c r="T540" s="76">
        <v>1183243</v>
      </c>
      <c r="U540">
        <v>906059</v>
      </c>
      <c r="V540">
        <v>58886</v>
      </c>
      <c r="W540">
        <v>71644</v>
      </c>
      <c r="X540">
        <v>53422</v>
      </c>
      <c r="Y540">
        <v>4250</v>
      </c>
      <c r="AB540">
        <v>67964</v>
      </c>
      <c r="AC540">
        <v>4278</v>
      </c>
      <c r="AD540">
        <v>1166503</v>
      </c>
      <c r="AE540" s="1">
        <v>16</v>
      </c>
      <c r="AF540" s="1">
        <v>16</v>
      </c>
      <c r="AG540" s="1">
        <v>5807</v>
      </c>
      <c r="AH540" s="1">
        <v>1500</v>
      </c>
      <c r="AI540" s="1">
        <v>0</v>
      </c>
      <c r="AJ540" s="1">
        <v>0</v>
      </c>
      <c r="AK540" s="1">
        <v>0</v>
      </c>
      <c r="AL540" s="1">
        <v>0</v>
      </c>
      <c r="AM540" s="1">
        <v>79</v>
      </c>
      <c r="AN540" s="1">
        <v>79</v>
      </c>
      <c r="AO540" s="1">
        <v>52506</v>
      </c>
      <c r="AP540" s="1">
        <v>0</v>
      </c>
      <c r="AQ540" s="1">
        <v>0</v>
      </c>
      <c r="AR540" s="1">
        <v>0</v>
      </c>
      <c r="AS540" s="1">
        <v>0</v>
      </c>
      <c r="AT540" s="1">
        <v>0</v>
      </c>
      <c r="AU540" s="1">
        <v>0</v>
      </c>
      <c r="AV540" s="1">
        <v>0</v>
      </c>
      <c r="AW540" s="1">
        <v>0</v>
      </c>
      <c r="AX540" s="1">
        <v>0</v>
      </c>
      <c r="AY540" s="1">
        <v>2</v>
      </c>
      <c r="AZ540" s="1">
        <v>2</v>
      </c>
      <c r="BA540" s="1">
        <v>359</v>
      </c>
      <c r="BB540" s="1">
        <v>0</v>
      </c>
      <c r="BC540" s="3">
        <v>79</v>
      </c>
      <c r="BD540" s="3">
        <v>79</v>
      </c>
      <c r="BE540" s="3">
        <v>52506</v>
      </c>
      <c r="BF540" s="3">
        <v>0</v>
      </c>
      <c r="BG540" s="241">
        <v>2</v>
      </c>
      <c r="BH540" s="242">
        <v>2</v>
      </c>
      <c r="BI540" s="242">
        <v>359</v>
      </c>
      <c r="BJ540" s="243">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s="244">
        <v>0</v>
      </c>
      <c r="CJ540" s="244">
        <v>0</v>
      </c>
      <c r="CK540" s="244">
        <v>0</v>
      </c>
      <c r="CL540" s="244">
        <v>0</v>
      </c>
      <c r="CM540" s="241">
        <v>0</v>
      </c>
      <c r="CN540" s="242">
        <v>0</v>
      </c>
      <c r="CO540" s="242">
        <v>0</v>
      </c>
      <c r="CP540" s="243">
        <v>0</v>
      </c>
      <c r="CQ540" s="1">
        <v>0</v>
      </c>
      <c r="CR540" s="1">
        <v>0</v>
      </c>
      <c r="CS540" s="1">
        <v>0</v>
      </c>
      <c r="CT540" s="1">
        <v>0</v>
      </c>
      <c r="CU540" s="1">
        <v>0</v>
      </c>
      <c r="CV540" s="1">
        <v>0</v>
      </c>
      <c r="CW540" s="1">
        <v>0</v>
      </c>
      <c r="CX540" s="1">
        <v>0</v>
      </c>
      <c r="CY540" s="1">
        <v>0</v>
      </c>
      <c r="CZ540" s="1">
        <v>0</v>
      </c>
      <c r="DA540" s="1">
        <v>0</v>
      </c>
      <c r="DB540" s="1">
        <v>0</v>
      </c>
      <c r="DC540" s="1">
        <v>0</v>
      </c>
      <c r="DD540" s="1">
        <v>0</v>
      </c>
      <c r="DE540" s="1">
        <v>0</v>
      </c>
      <c r="DF540" s="1">
        <v>0</v>
      </c>
      <c r="DG540" s="1">
        <v>0</v>
      </c>
      <c r="DH540" s="1">
        <v>0</v>
      </c>
      <c r="DI540" s="1">
        <v>0</v>
      </c>
      <c r="DJ540" s="1">
        <v>0</v>
      </c>
      <c r="DK540" s="1">
        <v>0</v>
      </c>
      <c r="DL540" s="1">
        <v>0</v>
      </c>
      <c r="DM540" s="1">
        <v>0</v>
      </c>
      <c r="DN540" s="1">
        <v>0</v>
      </c>
      <c r="DO540" s="244">
        <v>0</v>
      </c>
      <c r="DP540" s="244">
        <v>0</v>
      </c>
      <c r="DQ540" s="244">
        <v>0</v>
      </c>
      <c r="DR540" s="244">
        <v>0</v>
      </c>
      <c r="DS540" s="241">
        <v>0</v>
      </c>
      <c r="DT540" s="242">
        <v>0</v>
      </c>
      <c r="DU540" s="242">
        <v>0</v>
      </c>
      <c r="DV540" s="243">
        <v>0</v>
      </c>
      <c r="DW540">
        <v>1</v>
      </c>
      <c r="DX540">
        <v>1</v>
      </c>
      <c r="DY540">
        <v>0</v>
      </c>
      <c r="DZ540">
        <v>1500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v>0</v>
      </c>
      <c r="EU540" s="244">
        <v>0</v>
      </c>
      <c r="EV540" s="244">
        <v>0</v>
      </c>
      <c r="EW540" s="244">
        <v>0</v>
      </c>
      <c r="EX540" s="244">
        <v>0</v>
      </c>
      <c r="EY540" s="241">
        <v>0</v>
      </c>
      <c r="EZ540" s="242">
        <v>0</v>
      </c>
      <c r="FA540" s="242">
        <v>0</v>
      </c>
      <c r="FB540" s="243">
        <v>0</v>
      </c>
      <c r="FC54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0</v>
      </c>
      <c r="GE540">
        <v>0</v>
      </c>
      <c r="GF540">
        <v>0</v>
      </c>
      <c r="GG540">
        <v>0</v>
      </c>
      <c r="GH540">
        <v>0</v>
      </c>
      <c r="GI540">
        <v>6</v>
      </c>
      <c r="GJ540">
        <v>0</v>
      </c>
      <c r="GK540">
        <v>5</v>
      </c>
      <c r="GL540">
        <v>0</v>
      </c>
      <c r="GM540">
        <v>0</v>
      </c>
      <c r="GN540">
        <v>0</v>
      </c>
      <c r="GO540">
        <v>0</v>
      </c>
      <c r="GP540">
        <v>0</v>
      </c>
      <c r="GQ540">
        <v>0</v>
      </c>
      <c r="GR540">
        <v>0</v>
      </c>
      <c r="GS540">
        <v>0</v>
      </c>
      <c r="GT540">
        <v>0</v>
      </c>
      <c r="GU540">
        <v>0</v>
      </c>
      <c r="GV540">
        <v>0</v>
      </c>
      <c r="GW540">
        <v>1</v>
      </c>
      <c r="GX540">
        <v>123</v>
      </c>
      <c r="GY540">
        <v>17</v>
      </c>
      <c r="GZ540">
        <v>1419</v>
      </c>
      <c r="HA540">
        <v>0</v>
      </c>
      <c r="HB540">
        <v>0</v>
      </c>
      <c r="HC540">
        <v>0</v>
      </c>
      <c r="HD540">
        <v>0</v>
      </c>
      <c r="HE540">
        <v>0</v>
      </c>
      <c r="HF540">
        <v>0</v>
      </c>
      <c r="HG540">
        <v>0</v>
      </c>
      <c r="HH540">
        <v>0</v>
      </c>
      <c r="HI540">
        <v>0</v>
      </c>
      <c r="HJ540">
        <v>0</v>
      </c>
      <c r="HK540">
        <v>0</v>
      </c>
      <c r="HL540">
        <v>4</v>
      </c>
      <c r="HM540">
        <v>6</v>
      </c>
      <c r="HN540">
        <v>0</v>
      </c>
      <c r="HO540">
        <v>0</v>
      </c>
      <c r="HP540">
        <v>0</v>
      </c>
      <c r="HQ540" s="139">
        <v>2</v>
      </c>
      <c r="HR540" s="140">
        <v>1</v>
      </c>
      <c r="HS540" s="140">
        <v>0</v>
      </c>
      <c r="HT540" s="140">
        <v>0</v>
      </c>
      <c r="HU540" s="140">
        <v>0</v>
      </c>
      <c r="HV540" s="139">
        <v>1</v>
      </c>
      <c r="HW540" s="140">
        <v>0</v>
      </c>
      <c r="HX540" s="140">
        <v>0</v>
      </c>
      <c r="HY540" s="140">
        <v>0</v>
      </c>
      <c r="HZ540" s="140">
        <v>0</v>
      </c>
      <c r="IA540" s="139">
        <v>0</v>
      </c>
      <c r="IB540" s="140">
        <v>0</v>
      </c>
      <c r="IC540" s="140">
        <v>0</v>
      </c>
      <c r="ID540" s="140">
        <v>0</v>
      </c>
      <c r="IE540" s="140">
        <v>0</v>
      </c>
      <c r="IF540" s="139">
        <v>7</v>
      </c>
      <c r="IG540" s="140">
        <v>7</v>
      </c>
      <c r="IH540" s="140">
        <v>0</v>
      </c>
      <c r="II540" s="140">
        <v>0</v>
      </c>
      <c r="IJ540" s="140">
        <v>0</v>
      </c>
      <c r="IK540" s="140">
        <v>0</v>
      </c>
      <c r="IL540" s="140">
        <v>0</v>
      </c>
      <c r="IM540" s="140">
        <v>0</v>
      </c>
      <c r="IN540" s="139">
        <v>0</v>
      </c>
      <c r="IO540" s="140">
        <v>0</v>
      </c>
      <c r="IP540" s="140">
        <v>0</v>
      </c>
      <c r="IQ540" s="140">
        <v>0</v>
      </c>
      <c r="IR540" s="141">
        <v>0</v>
      </c>
      <c r="IS540" s="139">
        <v>0</v>
      </c>
      <c r="IT540" s="141">
        <v>3</v>
      </c>
      <c r="IU540" s="141">
        <v>10</v>
      </c>
      <c r="IV540" s="141">
        <v>4</v>
      </c>
      <c r="IW540" s="180">
        <v>14</v>
      </c>
      <c r="IX540" s="182">
        <v>0.21428571428571427</v>
      </c>
      <c r="IY540" s="182">
        <v>0</v>
      </c>
      <c r="IZ540" s="183">
        <v>0</v>
      </c>
      <c r="JA540" s="140">
        <v>0</v>
      </c>
      <c r="JB540" s="140">
        <v>0</v>
      </c>
      <c r="JC540" s="1" t="s">
        <v>427</v>
      </c>
      <c r="JD540" s="1" t="s">
        <v>427</v>
      </c>
      <c r="JE540" s="1" t="s">
        <v>427</v>
      </c>
      <c r="JF540" s="1" t="s">
        <v>427</v>
      </c>
      <c r="JG540" s="1">
        <v>0</v>
      </c>
      <c r="JH540" s="1">
        <v>0</v>
      </c>
      <c r="JI540" s="284"/>
      <c r="JM540" s="261"/>
      <c r="JN540" s="262"/>
      <c r="JO540" s="284"/>
      <c r="JP540" s="284"/>
    </row>
    <row r="541" spans="1:276" x14ac:dyDescent="0.25">
      <c r="A541" s="2">
        <f>IF(OR('Table 1'!$L$2="All Regions",'Table 1'!$L$2=" "), 1,IF('Table 1'!$L$2='DATA TEMPLATE 1617'!L541,1,0))</f>
        <v>1</v>
      </c>
      <c r="B541" s="2">
        <f>IF(OR('Table 1'!$L$3="All Disciplines",'Table 1'!$L$3=" "), 1,IF('Table 1'!$L$3='DATA TEMPLATE 1617'!M541,1,0))</f>
        <v>1</v>
      </c>
      <c r="C541" s="2">
        <f>IF(OR('Table 1'!$L$4="All Organisations",'Table 1'!$L$4=" "), 1,IF('Table 1'!$L$4='DATA TEMPLATE 1617'!N541,1,0))</f>
        <v>1</v>
      </c>
      <c r="D541" s="2">
        <f t="shared" si="21"/>
        <v>3</v>
      </c>
      <c r="E541" s="236">
        <f>IF('Table 2'!$L$2="All Diverse Led",$IZ541,IF('Table 2'!$L$2='DATA TEMPLATE 1617'!JG541,4,0))</f>
        <v>0</v>
      </c>
      <c r="F541" s="236">
        <f>IF('Table 2'!$L$2="All Diverse Led",$IZ541,IF('Table 2'!$L$2='DATA TEMPLATE 1617'!JH541,4,0))</f>
        <v>0</v>
      </c>
      <c r="G541" s="237">
        <f t="shared" si="20"/>
        <v>0</v>
      </c>
      <c r="H541" s="1" t="s">
        <v>471</v>
      </c>
      <c r="I541" s="1">
        <v>0</v>
      </c>
      <c r="J541" s="1" t="b">
        <v>1</v>
      </c>
      <c r="K541" s="284">
        <v>539</v>
      </c>
      <c r="L541" t="s">
        <v>447</v>
      </c>
      <c r="M541" t="s">
        <v>451</v>
      </c>
      <c r="N541" s="323" t="s">
        <v>460</v>
      </c>
      <c r="O541" s="76">
        <v>4013880</v>
      </c>
      <c r="P541" s="76">
        <v>1250807</v>
      </c>
      <c r="Q541" s="76">
        <v>251100</v>
      </c>
      <c r="R541" s="76">
        <v>1458860</v>
      </c>
      <c r="S541" s="76">
        <v>0</v>
      </c>
      <c r="T541" s="76">
        <v>6974647</v>
      </c>
      <c r="U541">
        <v>0</v>
      </c>
      <c r="V541">
        <v>360418</v>
      </c>
      <c r="W541">
        <v>0</v>
      </c>
      <c r="X541">
        <v>1171632</v>
      </c>
      <c r="Y541">
        <v>0</v>
      </c>
      <c r="Z541">
        <v>22962</v>
      </c>
      <c r="AA541">
        <v>4574939</v>
      </c>
      <c r="AB541">
        <v>2311057</v>
      </c>
      <c r="AC541">
        <v>385889</v>
      </c>
      <c r="AD541">
        <v>8826897</v>
      </c>
      <c r="AE541" s="1">
        <v>34</v>
      </c>
      <c r="AF541" s="1">
        <v>34</v>
      </c>
      <c r="AG541" s="1">
        <v>0</v>
      </c>
      <c r="AH541" s="1">
        <v>65978</v>
      </c>
      <c r="AI541" s="1">
        <v>0</v>
      </c>
      <c r="AJ541" s="1">
        <v>0</v>
      </c>
      <c r="AK541" s="1">
        <v>0</v>
      </c>
      <c r="AL541" s="1">
        <v>0</v>
      </c>
      <c r="AM541" s="1">
        <v>0</v>
      </c>
      <c r="AN541" s="1">
        <v>0</v>
      </c>
      <c r="AO541" s="1">
        <v>0</v>
      </c>
      <c r="AP541" s="1">
        <v>0</v>
      </c>
      <c r="AQ541" s="1">
        <v>0</v>
      </c>
      <c r="AR541" s="1">
        <v>0</v>
      </c>
      <c r="AS541" s="1">
        <v>0</v>
      </c>
      <c r="AT541" s="1">
        <v>0</v>
      </c>
      <c r="AU541" s="1">
        <v>0</v>
      </c>
      <c r="AV541" s="1">
        <v>0</v>
      </c>
      <c r="AW541" s="1">
        <v>0</v>
      </c>
      <c r="AX541" s="1">
        <v>0</v>
      </c>
      <c r="AY541" s="1">
        <v>0</v>
      </c>
      <c r="AZ541" s="1">
        <v>0</v>
      </c>
      <c r="BA541" s="1">
        <v>0</v>
      </c>
      <c r="BB541" s="1">
        <v>0</v>
      </c>
      <c r="BC541" s="3">
        <v>0</v>
      </c>
      <c r="BD541" s="3">
        <v>0</v>
      </c>
      <c r="BE541" s="3">
        <v>0</v>
      </c>
      <c r="BF541" s="3">
        <v>0</v>
      </c>
      <c r="BG541" s="241">
        <v>0</v>
      </c>
      <c r="BH541" s="242">
        <v>0</v>
      </c>
      <c r="BI541" s="242">
        <v>0</v>
      </c>
      <c r="BJ541" s="243">
        <v>0</v>
      </c>
      <c r="BK541">
        <v>10</v>
      </c>
      <c r="BL541">
        <v>1440</v>
      </c>
      <c r="BM541">
        <v>0</v>
      </c>
      <c r="BN541">
        <v>333409</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s="244">
        <v>0</v>
      </c>
      <c r="CJ541" s="244">
        <v>0</v>
      </c>
      <c r="CK541" s="244">
        <v>0</v>
      </c>
      <c r="CL541" s="244">
        <v>0</v>
      </c>
      <c r="CM541" s="241">
        <v>0</v>
      </c>
      <c r="CN541" s="242">
        <v>0</v>
      </c>
      <c r="CO541" s="242">
        <v>0</v>
      </c>
      <c r="CP541" s="243">
        <v>0</v>
      </c>
      <c r="CQ541" s="1">
        <v>0</v>
      </c>
      <c r="CR541" s="1">
        <v>0</v>
      </c>
      <c r="CS541" s="1">
        <v>0</v>
      </c>
      <c r="CT541" s="1">
        <v>0</v>
      </c>
      <c r="CU541" s="1">
        <v>0</v>
      </c>
      <c r="CV541" s="1">
        <v>0</v>
      </c>
      <c r="CW541" s="1">
        <v>0</v>
      </c>
      <c r="CX541" s="1">
        <v>0</v>
      </c>
      <c r="CY541" s="1">
        <v>0</v>
      </c>
      <c r="CZ541" s="1">
        <v>0</v>
      </c>
      <c r="DA541" s="1">
        <v>0</v>
      </c>
      <c r="DB541" s="1">
        <v>0</v>
      </c>
      <c r="DC541" s="1">
        <v>0</v>
      </c>
      <c r="DD541" s="1">
        <v>0</v>
      </c>
      <c r="DE541" s="1">
        <v>0</v>
      </c>
      <c r="DF541" s="1">
        <v>0</v>
      </c>
      <c r="DG541" s="1">
        <v>0</v>
      </c>
      <c r="DH541" s="1">
        <v>0</v>
      </c>
      <c r="DI541" s="1">
        <v>0</v>
      </c>
      <c r="DJ541" s="1">
        <v>0</v>
      </c>
      <c r="DK541" s="1">
        <v>0</v>
      </c>
      <c r="DL541" s="1">
        <v>0</v>
      </c>
      <c r="DM541" s="1">
        <v>0</v>
      </c>
      <c r="DN541" s="1">
        <v>0</v>
      </c>
      <c r="DO541" s="244">
        <v>0</v>
      </c>
      <c r="DP541" s="244">
        <v>0</v>
      </c>
      <c r="DQ541" s="244">
        <v>0</v>
      </c>
      <c r="DR541" s="244">
        <v>0</v>
      </c>
      <c r="DS541" s="241">
        <v>0</v>
      </c>
      <c r="DT541" s="242">
        <v>0</v>
      </c>
      <c r="DU541" s="242">
        <v>0</v>
      </c>
      <c r="DV541" s="243">
        <v>0</v>
      </c>
      <c r="DW541">
        <v>0</v>
      </c>
      <c r="DX541">
        <v>0</v>
      </c>
      <c r="DY541">
        <v>0</v>
      </c>
      <c r="DZ541">
        <v>0</v>
      </c>
      <c r="EA541">
        <v>0</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v>0</v>
      </c>
      <c r="EU541" s="244">
        <v>0</v>
      </c>
      <c r="EV541" s="244">
        <v>0</v>
      </c>
      <c r="EW541" s="244">
        <v>0</v>
      </c>
      <c r="EX541" s="244">
        <v>0</v>
      </c>
      <c r="EY541" s="241">
        <v>0</v>
      </c>
      <c r="EZ541" s="242">
        <v>0</v>
      </c>
      <c r="FA541" s="242">
        <v>0</v>
      </c>
      <c r="FB541" s="243">
        <v>0</v>
      </c>
      <c r="FC541">
        <v>0</v>
      </c>
      <c r="FD541">
        <v>0</v>
      </c>
      <c r="FE541">
        <v>0</v>
      </c>
      <c r="FF541">
        <v>0</v>
      </c>
      <c r="FG541">
        <v>0</v>
      </c>
      <c r="FH541">
        <v>0</v>
      </c>
      <c r="FI541">
        <v>0</v>
      </c>
      <c r="FJ541">
        <v>0</v>
      </c>
      <c r="FK541">
        <v>0</v>
      </c>
      <c r="FL541">
        <v>0</v>
      </c>
      <c r="FM541">
        <v>0</v>
      </c>
      <c r="FN541">
        <v>0</v>
      </c>
      <c r="FO541">
        <v>0</v>
      </c>
      <c r="FP541">
        <v>0</v>
      </c>
      <c r="FQ541">
        <v>0</v>
      </c>
      <c r="FR541">
        <v>0</v>
      </c>
      <c r="FS541">
        <v>0</v>
      </c>
      <c r="FT541">
        <v>0</v>
      </c>
      <c r="FU541">
        <v>0</v>
      </c>
      <c r="FV541">
        <v>0</v>
      </c>
      <c r="FW541">
        <v>2</v>
      </c>
      <c r="FX541">
        <v>8000</v>
      </c>
      <c r="FY541">
        <v>48650</v>
      </c>
      <c r="FZ541">
        <v>8000</v>
      </c>
      <c r="GA541">
        <v>0</v>
      </c>
      <c r="GB541">
        <v>0</v>
      </c>
      <c r="GC541">
        <v>0</v>
      </c>
      <c r="GD541">
        <v>0</v>
      </c>
      <c r="GE541">
        <v>0</v>
      </c>
      <c r="GF541">
        <v>0</v>
      </c>
      <c r="GG541">
        <v>0</v>
      </c>
      <c r="GH541">
        <v>0</v>
      </c>
      <c r="GI541">
        <v>15</v>
      </c>
      <c r="GJ541">
        <v>51</v>
      </c>
      <c r="GK541">
        <v>0</v>
      </c>
      <c r="GL541">
        <v>0</v>
      </c>
      <c r="GM541">
        <v>5</v>
      </c>
      <c r="GN541">
        <v>5000</v>
      </c>
      <c r="GO541">
        <v>5</v>
      </c>
      <c r="GP541">
        <v>5000</v>
      </c>
      <c r="GQ541">
        <v>0</v>
      </c>
      <c r="GR541">
        <v>0</v>
      </c>
      <c r="GS541">
        <v>0</v>
      </c>
      <c r="GT541">
        <v>4750</v>
      </c>
      <c r="GU541">
        <v>0</v>
      </c>
      <c r="GV541">
        <v>0</v>
      </c>
      <c r="GW541">
        <v>51</v>
      </c>
      <c r="GX541">
        <v>259</v>
      </c>
      <c r="GY541">
        <v>0</v>
      </c>
      <c r="GZ541">
        <v>0</v>
      </c>
      <c r="HA541">
        <v>0</v>
      </c>
      <c r="HB541">
        <v>0</v>
      </c>
      <c r="HC541">
        <v>0</v>
      </c>
      <c r="HD541">
        <v>0</v>
      </c>
      <c r="HE541">
        <v>0</v>
      </c>
      <c r="HF541">
        <v>0</v>
      </c>
      <c r="HG541">
        <v>0</v>
      </c>
      <c r="HH541">
        <v>0</v>
      </c>
      <c r="HI541">
        <v>0</v>
      </c>
      <c r="HJ541">
        <v>0</v>
      </c>
      <c r="HK541">
        <v>0</v>
      </c>
      <c r="HL541">
        <v>4</v>
      </c>
      <c r="HM541">
        <v>6</v>
      </c>
      <c r="HN541">
        <v>0</v>
      </c>
      <c r="HO541">
        <v>0</v>
      </c>
      <c r="HP541">
        <v>0</v>
      </c>
      <c r="HQ541" s="139">
        <v>3</v>
      </c>
      <c r="HR541" s="140">
        <v>0</v>
      </c>
      <c r="HS541" s="140">
        <v>0</v>
      </c>
      <c r="HT541" s="140">
        <v>0</v>
      </c>
      <c r="HU541" s="140">
        <v>0</v>
      </c>
      <c r="HV541" s="139">
        <v>6</v>
      </c>
      <c r="HW541" s="140">
        <v>1</v>
      </c>
      <c r="HX541" s="140">
        <v>0</v>
      </c>
      <c r="HY541" s="140">
        <v>0</v>
      </c>
      <c r="HZ541" s="140">
        <v>0</v>
      </c>
      <c r="IA541" s="139">
        <v>0</v>
      </c>
      <c r="IB541" s="140">
        <v>0</v>
      </c>
      <c r="IC541" s="140">
        <v>0</v>
      </c>
      <c r="ID541" s="140">
        <v>0</v>
      </c>
      <c r="IE541" s="140">
        <v>0</v>
      </c>
      <c r="IF541" s="139">
        <v>13</v>
      </c>
      <c r="IG541" s="140">
        <v>7</v>
      </c>
      <c r="IH541" s="140">
        <v>0</v>
      </c>
      <c r="II541" s="140">
        <v>0</v>
      </c>
      <c r="IJ541" s="140">
        <v>0</v>
      </c>
      <c r="IK541" s="140">
        <v>0</v>
      </c>
      <c r="IL541" s="140">
        <v>0</v>
      </c>
      <c r="IM541" s="140">
        <v>0</v>
      </c>
      <c r="IN541" s="139">
        <v>0</v>
      </c>
      <c r="IO541" s="140">
        <v>0</v>
      </c>
      <c r="IP541" s="140">
        <v>0</v>
      </c>
      <c r="IQ541" s="140">
        <v>0</v>
      </c>
      <c r="IR541" s="141">
        <v>0</v>
      </c>
      <c r="IS541" s="139">
        <v>0</v>
      </c>
      <c r="IT541" s="141">
        <v>0</v>
      </c>
      <c r="IU541" s="141">
        <v>10</v>
      </c>
      <c r="IV541" s="141">
        <v>10</v>
      </c>
      <c r="IW541" s="180">
        <v>20</v>
      </c>
      <c r="IX541" s="182">
        <v>0</v>
      </c>
      <c r="IY541" s="182">
        <v>0</v>
      </c>
      <c r="IZ541" s="183">
        <v>0</v>
      </c>
      <c r="JA541" s="140">
        <v>0</v>
      </c>
      <c r="JB541" s="140">
        <v>0</v>
      </c>
      <c r="JC541" s="1" t="s">
        <v>427</v>
      </c>
      <c r="JD541" s="1" t="s">
        <v>427</v>
      </c>
      <c r="JE541" s="1" t="s">
        <v>427</v>
      </c>
      <c r="JF541" s="1" t="s">
        <v>427</v>
      </c>
      <c r="JG541" s="1">
        <v>0</v>
      </c>
      <c r="JH541" s="1">
        <v>0</v>
      </c>
      <c r="JI541" s="284"/>
      <c r="JM541" s="261"/>
      <c r="JN541" s="262"/>
      <c r="JO541" s="284"/>
      <c r="JP541" s="284"/>
    </row>
    <row r="542" spans="1:276" x14ac:dyDescent="0.25">
      <c r="A542" s="2">
        <f>IF(OR('Table 1'!$L$2="All Regions",'Table 1'!$L$2=" "), 1,IF('Table 1'!$L$2='DATA TEMPLATE 1617'!L542,1,0))</f>
        <v>1</v>
      </c>
      <c r="B542" s="2">
        <f>IF(OR('Table 1'!$L$3="All Disciplines",'Table 1'!$L$3=" "), 1,IF('Table 1'!$L$3='DATA TEMPLATE 1617'!M542,1,0))</f>
        <v>1</v>
      </c>
      <c r="C542" s="2">
        <f>IF(OR('Table 1'!$L$4="All Organisations",'Table 1'!$L$4=" "), 1,IF('Table 1'!$L$4='DATA TEMPLATE 1617'!N542,1,0))</f>
        <v>1</v>
      </c>
      <c r="D542" s="2">
        <f t="shared" si="21"/>
        <v>3</v>
      </c>
      <c r="E542" s="236">
        <f>IF('Table 2'!$L$2="All Diverse Led",$IZ542,IF('Table 2'!$L$2='DATA TEMPLATE 1617'!JG542,4,0))</f>
        <v>0</v>
      </c>
      <c r="F542" s="236">
        <f>IF('Table 2'!$L$2="All Diverse Led",$IZ542,IF('Table 2'!$L$2='DATA TEMPLATE 1617'!JH542,4,0))</f>
        <v>0</v>
      </c>
      <c r="G542" s="237">
        <f t="shared" si="20"/>
        <v>0</v>
      </c>
      <c r="H542" s="1">
        <v>0</v>
      </c>
      <c r="I542" s="1">
        <v>0</v>
      </c>
      <c r="J542" s="1" t="b">
        <v>0</v>
      </c>
      <c r="K542" s="284">
        <v>540</v>
      </c>
      <c r="L542" t="s">
        <v>447</v>
      </c>
      <c r="M542" t="s">
        <v>437</v>
      </c>
      <c r="N542" s="323" t="s">
        <v>459</v>
      </c>
      <c r="O542" s="76">
        <v>298236</v>
      </c>
      <c r="P542" s="76">
        <v>150927</v>
      </c>
      <c r="Q542" s="76">
        <v>35</v>
      </c>
      <c r="R542" s="76">
        <v>0</v>
      </c>
      <c r="S542" s="76">
        <v>0</v>
      </c>
      <c r="T542" s="76">
        <v>449198</v>
      </c>
      <c r="U542">
        <v>293653</v>
      </c>
      <c r="V542">
        <v>0</v>
      </c>
      <c r="W542">
        <v>0</v>
      </c>
      <c r="X542">
        <v>0</v>
      </c>
      <c r="Y542">
        <v>6500</v>
      </c>
      <c r="AB542">
        <v>35668</v>
      </c>
      <c r="AC542">
        <v>59327</v>
      </c>
      <c r="AD542">
        <v>395148</v>
      </c>
      <c r="AE542" s="1">
        <v>4</v>
      </c>
      <c r="AF542" s="1">
        <v>16</v>
      </c>
      <c r="AG542" s="1">
        <v>1740</v>
      </c>
      <c r="AH542" s="1">
        <v>0</v>
      </c>
      <c r="AI542" s="1">
        <v>0</v>
      </c>
      <c r="AJ542" s="1">
        <v>0</v>
      </c>
      <c r="AK542" s="1">
        <v>0</v>
      </c>
      <c r="AL542" s="1">
        <v>0</v>
      </c>
      <c r="AM542" s="1">
        <v>0</v>
      </c>
      <c r="AN542" s="1">
        <v>0</v>
      </c>
      <c r="AO542" s="1">
        <v>0</v>
      </c>
      <c r="AP542" s="1">
        <v>0</v>
      </c>
      <c r="AQ542" s="1">
        <v>0</v>
      </c>
      <c r="AR542" s="1">
        <v>0</v>
      </c>
      <c r="AS542" s="1">
        <v>0</v>
      </c>
      <c r="AT542" s="1">
        <v>0</v>
      </c>
      <c r="AU542" s="1">
        <v>0</v>
      </c>
      <c r="AV542" s="1">
        <v>0</v>
      </c>
      <c r="AW542" s="1">
        <v>0</v>
      </c>
      <c r="AX542" s="1">
        <v>0</v>
      </c>
      <c r="AY542" s="1">
        <v>0</v>
      </c>
      <c r="AZ542" s="1">
        <v>0</v>
      </c>
      <c r="BA542" s="1">
        <v>0</v>
      </c>
      <c r="BB542" s="1">
        <v>0</v>
      </c>
      <c r="BC542" s="3">
        <v>0</v>
      </c>
      <c r="BD542" s="3">
        <v>0</v>
      </c>
      <c r="BE542" s="3">
        <v>0</v>
      </c>
      <c r="BF542" s="3">
        <v>0</v>
      </c>
      <c r="BG542" s="241">
        <v>0</v>
      </c>
      <c r="BH542" s="242">
        <v>0</v>
      </c>
      <c r="BI542" s="242">
        <v>0</v>
      </c>
      <c r="BJ542" s="243">
        <v>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s="244">
        <v>0</v>
      </c>
      <c r="CJ542" s="244">
        <v>0</v>
      </c>
      <c r="CK542" s="244">
        <v>0</v>
      </c>
      <c r="CL542" s="244">
        <v>0</v>
      </c>
      <c r="CM542" s="241">
        <v>0</v>
      </c>
      <c r="CN542" s="242">
        <v>0</v>
      </c>
      <c r="CO542" s="242">
        <v>0</v>
      </c>
      <c r="CP542" s="243">
        <v>0</v>
      </c>
      <c r="CQ542" s="1">
        <v>0</v>
      </c>
      <c r="CR542" s="1">
        <v>0</v>
      </c>
      <c r="CS542" s="1">
        <v>0</v>
      </c>
      <c r="CT542" s="1">
        <v>0</v>
      </c>
      <c r="CU542" s="1">
        <v>0</v>
      </c>
      <c r="CV542" s="1">
        <v>0</v>
      </c>
      <c r="CW542" s="1">
        <v>0</v>
      </c>
      <c r="CX542" s="1">
        <v>0</v>
      </c>
      <c r="CY542" s="1">
        <v>0</v>
      </c>
      <c r="CZ542" s="1">
        <v>0</v>
      </c>
      <c r="DA542" s="1">
        <v>0</v>
      </c>
      <c r="DB542" s="1">
        <v>0</v>
      </c>
      <c r="DC542" s="1">
        <v>0</v>
      </c>
      <c r="DD542" s="1">
        <v>0</v>
      </c>
      <c r="DE542" s="1">
        <v>0</v>
      </c>
      <c r="DF542" s="1">
        <v>0</v>
      </c>
      <c r="DG542" s="1">
        <v>0</v>
      </c>
      <c r="DH542" s="1">
        <v>0</v>
      </c>
      <c r="DI542" s="1">
        <v>0</v>
      </c>
      <c r="DJ542" s="1">
        <v>0</v>
      </c>
      <c r="DK542" s="1">
        <v>0</v>
      </c>
      <c r="DL542" s="1">
        <v>0</v>
      </c>
      <c r="DM542" s="1">
        <v>0</v>
      </c>
      <c r="DN542" s="1">
        <v>0</v>
      </c>
      <c r="DO542" s="244">
        <v>0</v>
      </c>
      <c r="DP542" s="244">
        <v>0</v>
      </c>
      <c r="DQ542" s="244">
        <v>0</v>
      </c>
      <c r="DR542" s="244">
        <v>0</v>
      </c>
      <c r="DS542" s="241">
        <v>0</v>
      </c>
      <c r="DT542" s="242">
        <v>0</v>
      </c>
      <c r="DU542" s="242">
        <v>0</v>
      </c>
      <c r="DV542" s="243">
        <v>0</v>
      </c>
      <c r="DW542">
        <v>0</v>
      </c>
      <c r="DX542">
        <v>0</v>
      </c>
      <c r="DY542">
        <v>0</v>
      </c>
      <c r="DZ542">
        <v>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v>0</v>
      </c>
      <c r="EU542" s="244">
        <v>0</v>
      </c>
      <c r="EV542" s="244">
        <v>0</v>
      </c>
      <c r="EW542" s="244">
        <v>0</v>
      </c>
      <c r="EX542" s="244">
        <v>0</v>
      </c>
      <c r="EY542" s="241">
        <v>0</v>
      </c>
      <c r="EZ542" s="242">
        <v>0</v>
      </c>
      <c r="FA542" s="242">
        <v>0</v>
      </c>
      <c r="FB542" s="243">
        <v>0</v>
      </c>
      <c r="FC542">
        <v>0</v>
      </c>
      <c r="FD542">
        <v>0</v>
      </c>
      <c r="FE542">
        <v>0</v>
      </c>
      <c r="FF542">
        <v>0</v>
      </c>
      <c r="FG542">
        <v>0</v>
      </c>
      <c r="FH542">
        <v>0</v>
      </c>
      <c r="FI542">
        <v>0</v>
      </c>
      <c r="FJ542">
        <v>0</v>
      </c>
      <c r="FK542">
        <v>0</v>
      </c>
      <c r="FL542">
        <v>0</v>
      </c>
      <c r="FM542">
        <v>0</v>
      </c>
      <c r="FN542">
        <v>0</v>
      </c>
      <c r="FO542">
        <v>0</v>
      </c>
      <c r="FP542">
        <v>0</v>
      </c>
      <c r="FQ542">
        <v>0</v>
      </c>
      <c r="FR542">
        <v>0</v>
      </c>
      <c r="FS542">
        <v>0</v>
      </c>
      <c r="FT542">
        <v>0</v>
      </c>
      <c r="FU542">
        <v>0</v>
      </c>
      <c r="FV542">
        <v>0</v>
      </c>
      <c r="FW542">
        <v>0</v>
      </c>
      <c r="FX542">
        <v>0</v>
      </c>
      <c r="FY542">
        <v>0</v>
      </c>
      <c r="FZ542">
        <v>0</v>
      </c>
      <c r="GA542">
        <v>0</v>
      </c>
      <c r="GB542">
        <v>0</v>
      </c>
      <c r="GC542">
        <v>0</v>
      </c>
      <c r="GD542">
        <v>0</v>
      </c>
      <c r="GE542">
        <v>0</v>
      </c>
      <c r="GF542">
        <v>0</v>
      </c>
      <c r="GG542">
        <v>0</v>
      </c>
      <c r="GH542">
        <v>0</v>
      </c>
      <c r="GI542">
        <v>0</v>
      </c>
      <c r="GJ542">
        <v>0</v>
      </c>
      <c r="GK542">
        <v>0</v>
      </c>
      <c r="GL542">
        <v>0</v>
      </c>
      <c r="GM542">
        <v>0</v>
      </c>
      <c r="GN542">
        <v>0</v>
      </c>
      <c r="GO542">
        <v>0</v>
      </c>
      <c r="GP542">
        <v>0</v>
      </c>
      <c r="GQ542">
        <v>0</v>
      </c>
      <c r="GR542">
        <v>0</v>
      </c>
      <c r="GS542">
        <v>0</v>
      </c>
      <c r="GT542">
        <v>0</v>
      </c>
      <c r="GU542">
        <v>0</v>
      </c>
      <c r="GV542">
        <v>0</v>
      </c>
      <c r="GW542">
        <v>0</v>
      </c>
      <c r="GX542">
        <v>0</v>
      </c>
      <c r="GY542">
        <v>0</v>
      </c>
      <c r="GZ542">
        <v>0</v>
      </c>
      <c r="HA542">
        <v>0</v>
      </c>
      <c r="HB542">
        <v>0</v>
      </c>
      <c r="HC542">
        <v>0</v>
      </c>
      <c r="HD542">
        <v>0</v>
      </c>
      <c r="HE542">
        <v>0</v>
      </c>
      <c r="HF542">
        <v>0</v>
      </c>
      <c r="HG542">
        <v>0</v>
      </c>
      <c r="HH542">
        <v>0</v>
      </c>
      <c r="HI542">
        <v>0</v>
      </c>
      <c r="HJ542">
        <v>0</v>
      </c>
      <c r="HK542">
        <v>0</v>
      </c>
      <c r="HL542">
        <v>1</v>
      </c>
      <c r="HM542">
        <v>4</v>
      </c>
      <c r="HN542">
        <v>0</v>
      </c>
      <c r="HO542">
        <v>0</v>
      </c>
      <c r="HP542">
        <v>0</v>
      </c>
      <c r="HQ542" s="139">
        <v>1</v>
      </c>
      <c r="HR542" s="140">
        <v>0</v>
      </c>
      <c r="HS542" s="140">
        <v>0</v>
      </c>
      <c r="HT542" s="140">
        <v>0</v>
      </c>
      <c r="HU542" s="140">
        <v>0</v>
      </c>
      <c r="HV542" s="139">
        <v>0</v>
      </c>
      <c r="HW542" s="140">
        <v>0</v>
      </c>
      <c r="HX542" s="140">
        <v>0</v>
      </c>
      <c r="HY542" s="140">
        <v>0</v>
      </c>
      <c r="HZ542" s="140">
        <v>0</v>
      </c>
      <c r="IA542" s="139">
        <v>0</v>
      </c>
      <c r="IB542" s="140">
        <v>0</v>
      </c>
      <c r="IC542" s="140">
        <v>0</v>
      </c>
      <c r="ID542" s="140">
        <v>0</v>
      </c>
      <c r="IE542" s="140">
        <v>0</v>
      </c>
      <c r="IF542" s="139">
        <v>2</v>
      </c>
      <c r="IG542" s="140">
        <v>4</v>
      </c>
      <c r="IH542" s="140">
        <v>0</v>
      </c>
      <c r="II542" s="140">
        <v>0</v>
      </c>
      <c r="IJ542" s="140">
        <v>0</v>
      </c>
      <c r="IK542" s="140">
        <v>1</v>
      </c>
      <c r="IL542" s="140">
        <v>0</v>
      </c>
      <c r="IM542" s="140">
        <v>0</v>
      </c>
      <c r="IN542" s="139">
        <v>1</v>
      </c>
      <c r="IO542" s="140">
        <v>0</v>
      </c>
      <c r="IP542" s="140">
        <v>0</v>
      </c>
      <c r="IQ542" s="140">
        <v>0</v>
      </c>
      <c r="IR542" s="141">
        <v>0</v>
      </c>
      <c r="IS542" s="139">
        <v>0</v>
      </c>
      <c r="IT542" s="141">
        <v>0</v>
      </c>
      <c r="IU542" s="141">
        <v>5</v>
      </c>
      <c r="IV542" s="141">
        <v>1</v>
      </c>
      <c r="IW542" s="180">
        <v>6</v>
      </c>
      <c r="IX542" s="182">
        <v>0.16666666666666666</v>
      </c>
      <c r="IY542" s="182">
        <v>0</v>
      </c>
      <c r="IZ542" s="183">
        <v>0</v>
      </c>
      <c r="JA542" s="140">
        <v>0</v>
      </c>
      <c r="JB542" s="140">
        <v>0</v>
      </c>
      <c r="JC542" s="1" t="s">
        <v>427</v>
      </c>
      <c r="JD542" s="1" t="s">
        <v>427</v>
      </c>
      <c r="JE542" s="1" t="s">
        <v>427</v>
      </c>
      <c r="JF542" s="1" t="s">
        <v>427</v>
      </c>
      <c r="JG542" s="1">
        <v>0</v>
      </c>
      <c r="JH542" s="1">
        <v>0</v>
      </c>
      <c r="JI542" s="284"/>
      <c r="JM542" s="261"/>
      <c r="JN542" s="262"/>
      <c r="JO542" s="284"/>
      <c r="JP542" s="284"/>
    </row>
    <row r="543" spans="1:276" x14ac:dyDescent="0.25">
      <c r="A543" s="2">
        <f>IF(OR('Table 1'!$L$2="All Regions",'Table 1'!$L$2=" "), 1,IF('Table 1'!$L$2='DATA TEMPLATE 1617'!L543,1,0))</f>
        <v>1</v>
      </c>
      <c r="B543" s="2">
        <f>IF(OR('Table 1'!$L$3="All Disciplines",'Table 1'!$L$3=" "), 1,IF('Table 1'!$L$3='DATA TEMPLATE 1617'!M543,1,0))</f>
        <v>1</v>
      </c>
      <c r="C543" s="2">
        <f>IF(OR('Table 1'!$L$4="All Organisations",'Table 1'!$L$4=" "), 1,IF('Table 1'!$L$4='DATA TEMPLATE 1617'!N543,1,0))</f>
        <v>1</v>
      </c>
      <c r="D543" s="2">
        <f t="shared" si="21"/>
        <v>3</v>
      </c>
      <c r="E543" s="236">
        <f>IF('Table 2'!$L$2="All Diverse Led",$IZ543,IF('Table 2'!$L$2='DATA TEMPLATE 1617'!JG543,4,0))</f>
        <v>0</v>
      </c>
      <c r="F543" s="236">
        <f>IF('Table 2'!$L$2="All Diverse Led",$IZ543,IF('Table 2'!$L$2='DATA TEMPLATE 1617'!JH543,4,0))</f>
        <v>0</v>
      </c>
      <c r="G543" s="237">
        <f t="shared" si="20"/>
        <v>0</v>
      </c>
      <c r="H543" s="1" t="s">
        <v>471</v>
      </c>
      <c r="I543" s="1">
        <v>0</v>
      </c>
      <c r="J543" s="1" t="b">
        <v>0</v>
      </c>
      <c r="K543" s="284">
        <v>541</v>
      </c>
      <c r="L543" t="s">
        <v>441</v>
      </c>
      <c r="M543" t="s">
        <v>438</v>
      </c>
      <c r="N543" s="323" t="s">
        <v>459</v>
      </c>
      <c r="O543" s="76">
        <v>115645</v>
      </c>
      <c r="P543" s="76">
        <v>359638</v>
      </c>
      <c r="Q543" s="76">
        <v>112612</v>
      </c>
      <c r="R543" s="76">
        <v>0</v>
      </c>
      <c r="S543" s="76">
        <v>0</v>
      </c>
      <c r="T543" s="76">
        <v>587895</v>
      </c>
      <c r="U543">
        <v>321353</v>
      </c>
      <c r="V543">
        <v>24440</v>
      </c>
      <c r="W543">
        <v>21589</v>
      </c>
      <c r="X543">
        <v>22283</v>
      </c>
      <c r="Y543">
        <v>1260</v>
      </c>
      <c r="AB543">
        <v>65844</v>
      </c>
      <c r="AC543">
        <v>158413</v>
      </c>
      <c r="AD543">
        <v>615182</v>
      </c>
      <c r="AE543" s="1">
        <v>22</v>
      </c>
      <c r="AF543" s="1">
        <v>18</v>
      </c>
      <c r="AG543" s="1">
        <v>3277</v>
      </c>
      <c r="AH543" s="1">
        <v>0</v>
      </c>
      <c r="AI543" s="1">
        <v>2</v>
      </c>
      <c r="AJ543" s="1">
        <v>2</v>
      </c>
      <c r="AK543" s="1">
        <v>125</v>
      </c>
      <c r="AL543" s="1">
        <v>0</v>
      </c>
      <c r="AM543" s="1">
        <v>5</v>
      </c>
      <c r="AN543" s="1">
        <v>4</v>
      </c>
      <c r="AO543" s="1">
        <v>540</v>
      </c>
      <c r="AP543" s="1">
        <v>0</v>
      </c>
      <c r="AQ543" s="1">
        <v>21</v>
      </c>
      <c r="AR543" s="1">
        <v>17</v>
      </c>
      <c r="AS543" s="1">
        <v>3140</v>
      </c>
      <c r="AT543" s="253">
        <v>0</v>
      </c>
      <c r="AU543" s="1">
        <v>2</v>
      </c>
      <c r="AV543" s="1">
        <v>2</v>
      </c>
      <c r="AW543" s="1">
        <v>125</v>
      </c>
      <c r="AX543" s="1">
        <v>0</v>
      </c>
      <c r="AY543" s="1">
        <v>0</v>
      </c>
      <c r="AZ543" s="1">
        <v>0</v>
      </c>
      <c r="BA543" s="1">
        <v>540</v>
      </c>
      <c r="BB543" s="1">
        <v>0</v>
      </c>
      <c r="BC543" s="3">
        <v>7</v>
      </c>
      <c r="BD543" s="3">
        <v>6</v>
      </c>
      <c r="BE543" s="3">
        <v>665</v>
      </c>
      <c r="BF543" s="3">
        <v>0</v>
      </c>
      <c r="BG543" s="241">
        <v>23</v>
      </c>
      <c r="BH543" s="242">
        <v>19</v>
      </c>
      <c r="BI543" s="242">
        <v>3805</v>
      </c>
      <c r="BJ543" s="243">
        <v>0</v>
      </c>
      <c r="BK543">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s="244">
        <v>0</v>
      </c>
      <c r="CJ543" s="244">
        <v>0</v>
      </c>
      <c r="CK543" s="244">
        <v>0</v>
      </c>
      <c r="CL543" s="244">
        <v>0</v>
      </c>
      <c r="CM543" s="241">
        <v>0</v>
      </c>
      <c r="CN543" s="242">
        <v>0</v>
      </c>
      <c r="CO543" s="242">
        <v>0</v>
      </c>
      <c r="CP543" s="243">
        <v>0</v>
      </c>
      <c r="CQ543" s="1">
        <v>0</v>
      </c>
      <c r="CR543" s="1">
        <v>0</v>
      </c>
      <c r="CS543" s="1">
        <v>0</v>
      </c>
      <c r="CT543" s="1">
        <v>0</v>
      </c>
      <c r="CU543" s="1">
        <v>0</v>
      </c>
      <c r="CV543" s="1">
        <v>0</v>
      </c>
      <c r="CW543" s="1">
        <v>0</v>
      </c>
      <c r="CX543" s="1">
        <v>0</v>
      </c>
      <c r="CY543" s="1">
        <v>0</v>
      </c>
      <c r="CZ543" s="1">
        <v>0</v>
      </c>
      <c r="DA543" s="1">
        <v>0</v>
      </c>
      <c r="DB543" s="1">
        <v>0</v>
      </c>
      <c r="DC543" s="1">
        <v>0</v>
      </c>
      <c r="DD543" s="1">
        <v>0</v>
      </c>
      <c r="DE543" s="1">
        <v>0</v>
      </c>
      <c r="DF543" s="1">
        <v>0</v>
      </c>
      <c r="DG543" s="1">
        <v>0</v>
      </c>
      <c r="DH543" s="1">
        <v>0</v>
      </c>
      <c r="DI543" s="1">
        <v>0</v>
      </c>
      <c r="DJ543" s="1">
        <v>0</v>
      </c>
      <c r="DK543" s="1">
        <v>0</v>
      </c>
      <c r="DL543" s="1">
        <v>0</v>
      </c>
      <c r="DM543" s="1">
        <v>0</v>
      </c>
      <c r="DN543" s="1">
        <v>0</v>
      </c>
      <c r="DO543" s="244">
        <v>0</v>
      </c>
      <c r="DP543" s="244">
        <v>0</v>
      </c>
      <c r="DQ543" s="244">
        <v>0</v>
      </c>
      <c r="DR543" s="244">
        <v>0</v>
      </c>
      <c r="DS543" s="241">
        <v>0</v>
      </c>
      <c r="DT543" s="242">
        <v>0</v>
      </c>
      <c r="DU543" s="242">
        <v>0</v>
      </c>
      <c r="DV543" s="243">
        <v>0</v>
      </c>
      <c r="DW543">
        <v>1</v>
      </c>
      <c r="DX543">
        <v>1</v>
      </c>
      <c r="DY543">
        <v>110</v>
      </c>
      <c r="DZ543">
        <v>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s="244">
        <v>0</v>
      </c>
      <c r="EV543" s="244">
        <v>0</v>
      </c>
      <c r="EW543" s="244">
        <v>0</v>
      </c>
      <c r="EX543" s="244">
        <v>0</v>
      </c>
      <c r="EY543" s="241">
        <v>0</v>
      </c>
      <c r="EZ543" s="242">
        <v>0</v>
      </c>
      <c r="FA543" s="242">
        <v>0</v>
      </c>
      <c r="FB543" s="243">
        <v>0</v>
      </c>
      <c r="FC543">
        <v>0</v>
      </c>
      <c r="FD543">
        <v>0</v>
      </c>
      <c r="FE543">
        <v>0</v>
      </c>
      <c r="FF543">
        <v>0</v>
      </c>
      <c r="FG543">
        <v>0</v>
      </c>
      <c r="FH543">
        <v>0</v>
      </c>
      <c r="FI543">
        <v>0</v>
      </c>
      <c r="FJ543">
        <v>0</v>
      </c>
      <c r="FK543">
        <v>0</v>
      </c>
      <c r="FL543">
        <v>0</v>
      </c>
      <c r="FM543">
        <v>0</v>
      </c>
      <c r="FN543">
        <v>0</v>
      </c>
      <c r="FO543">
        <v>0</v>
      </c>
      <c r="FP543">
        <v>0</v>
      </c>
      <c r="FQ543">
        <v>0</v>
      </c>
      <c r="FR543">
        <v>0</v>
      </c>
      <c r="FS543">
        <v>0</v>
      </c>
      <c r="FT543">
        <v>0</v>
      </c>
      <c r="FU543">
        <v>0</v>
      </c>
      <c r="FV543">
        <v>0</v>
      </c>
      <c r="FW543">
        <v>0</v>
      </c>
      <c r="FX543">
        <v>0</v>
      </c>
      <c r="FY543">
        <v>0</v>
      </c>
      <c r="FZ543">
        <v>0</v>
      </c>
      <c r="GA543">
        <v>0</v>
      </c>
      <c r="GB543">
        <v>0</v>
      </c>
      <c r="GC543">
        <v>0</v>
      </c>
      <c r="GD543">
        <v>0</v>
      </c>
      <c r="GE543">
        <v>0</v>
      </c>
      <c r="GF543">
        <v>0</v>
      </c>
      <c r="GG543">
        <v>0</v>
      </c>
      <c r="GH543">
        <v>0</v>
      </c>
      <c r="GI543">
        <v>0</v>
      </c>
      <c r="GJ543">
        <v>0</v>
      </c>
      <c r="GK543">
        <v>0</v>
      </c>
      <c r="GL543">
        <v>0</v>
      </c>
      <c r="GM543">
        <v>0</v>
      </c>
      <c r="GN543">
        <v>0</v>
      </c>
      <c r="GO543">
        <v>0</v>
      </c>
      <c r="GP543">
        <v>0</v>
      </c>
      <c r="GQ543">
        <v>0</v>
      </c>
      <c r="GR543">
        <v>0</v>
      </c>
      <c r="GS543">
        <v>0</v>
      </c>
      <c r="GT543">
        <v>0</v>
      </c>
      <c r="GU543">
        <v>0</v>
      </c>
      <c r="GV543">
        <v>0</v>
      </c>
      <c r="GW543">
        <v>0</v>
      </c>
      <c r="GX543">
        <v>0</v>
      </c>
      <c r="GY543">
        <v>0</v>
      </c>
      <c r="GZ543">
        <v>0</v>
      </c>
      <c r="HA543">
        <v>0</v>
      </c>
      <c r="HB543">
        <v>0</v>
      </c>
      <c r="HC543">
        <v>0</v>
      </c>
      <c r="HD543">
        <v>0</v>
      </c>
      <c r="HE543">
        <v>0</v>
      </c>
      <c r="HF543">
        <v>0</v>
      </c>
      <c r="HG543">
        <v>0</v>
      </c>
      <c r="HH543">
        <v>0</v>
      </c>
      <c r="HI543">
        <v>0</v>
      </c>
      <c r="HJ543">
        <v>0</v>
      </c>
      <c r="HK543">
        <v>0</v>
      </c>
      <c r="HL543">
        <v>2</v>
      </c>
      <c r="HM543">
        <v>4</v>
      </c>
      <c r="HN543">
        <v>0</v>
      </c>
      <c r="HO543">
        <v>0</v>
      </c>
      <c r="HP543">
        <v>0</v>
      </c>
      <c r="HQ543" s="139">
        <v>3</v>
      </c>
      <c r="HR543" s="140">
        <v>2</v>
      </c>
      <c r="HS543" s="140">
        <v>0</v>
      </c>
      <c r="HT543" s="140">
        <v>0</v>
      </c>
      <c r="HU543" s="140">
        <v>0</v>
      </c>
      <c r="HV543" s="139">
        <v>0</v>
      </c>
      <c r="HW543" s="140">
        <v>0</v>
      </c>
      <c r="HX543" s="140">
        <v>0</v>
      </c>
      <c r="HY543" s="140">
        <v>0</v>
      </c>
      <c r="HZ543" s="140">
        <v>0</v>
      </c>
      <c r="IA543" s="139">
        <v>0</v>
      </c>
      <c r="IB543" s="140">
        <v>0</v>
      </c>
      <c r="IC543" s="140">
        <v>0</v>
      </c>
      <c r="ID543" s="140">
        <v>0</v>
      </c>
      <c r="IE543" s="140">
        <v>0</v>
      </c>
      <c r="IF543" s="139">
        <v>5</v>
      </c>
      <c r="IG543" s="140">
        <v>6</v>
      </c>
      <c r="IH543" s="140">
        <v>0</v>
      </c>
      <c r="II543" s="140">
        <v>0</v>
      </c>
      <c r="IJ543" s="140">
        <v>0</v>
      </c>
      <c r="IK543" s="140">
        <v>1</v>
      </c>
      <c r="IL543" s="140">
        <v>0</v>
      </c>
      <c r="IM543" s="140">
        <v>0</v>
      </c>
      <c r="IN543" s="139">
        <v>1</v>
      </c>
      <c r="IO543" s="140">
        <v>0</v>
      </c>
      <c r="IP543" s="140">
        <v>0</v>
      </c>
      <c r="IQ543" s="140">
        <v>0</v>
      </c>
      <c r="IR543" s="141">
        <v>0</v>
      </c>
      <c r="IS543" s="139">
        <v>0</v>
      </c>
      <c r="IT543" s="141">
        <v>0</v>
      </c>
      <c r="IU543" s="141">
        <v>6</v>
      </c>
      <c r="IV543" s="141">
        <v>5</v>
      </c>
      <c r="IW543" s="180">
        <v>11</v>
      </c>
      <c r="IX543" s="182">
        <v>9.0909090909090912E-2</v>
      </c>
      <c r="IY543" s="182">
        <v>0</v>
      </c>
      <c r="IZ543" s="183">
        <v>0</v>
      </c>
      <c r="JA543" s="140">
        <v>0</v>
      </c>
      <c r="JB543" s="140">
        <v>0</v>
      </c>
      <c r="JC543" s="1" t="s">
        <v>427</v>
      </c>
      <c r="JD543" s="1" t="s">
        <v>427</v>
      </c>
      <c r="JE543" s="1" t="s">
        <v>427</v>
      </c>
      <c r="JF543" s="1" t="s">
        <v>427</v>
      </c>
      <c r="JG543" s="1">
        <v>0</v>
      </c>
      <c r="JH543" s="1">
        <v>0</v>
      </c>
      <c r="JI543" s="284"/>
      <c r="JM543" s="261"/>
      <c r="JN543" s="262"/>
      <c r="JO543" s="284"/>
      <c r="JP543" s="284"/>
    </row>
    <row r="544" spans="1:276" x14ac:dyDescent="0.25">
      <c r="A544" s="2">
        <f>IF(OR('Table 1'!$L$2="All Regions",'Table 1'!$L$2=" "), 1,IF('Table 1'!$L$2='DATA TEMPLATE 1617'!L544,1,0))</f>
        <v>1</v>
      </c>
      <c r="B544" s="2">
        <f>IF(OR('Table 1'!$L$3="All Disciplines",'Table 1'!$L$3=" "), 1,IF('Table 1'!$L$3='DATA TEMPLATE 1617'!M544,1,0))</f>
        <v>1</v>
      </c>
      <c r="C544" s="2">
        <f>IF(OR('Table 1'!$L$4="All Organisations",'Table 1'!$L$4=" "), 1,IF('Table 1'!$L$4='DATA TEMPLATE 1617'!N544,1,0))</f>
        <v>1</v>
      </c>
      <c r="D544" s="2">
        <f t="shared" si="21"/>
        <v>3</v>
      </c>
      <c r="E544" s="236">
        <f>IF('Table 2'!$L$2="All Diverse Led",$IZ544,IF('Table 2'!$L$2='DATA TEMPLATE 1617'!JG544,4,0))</f>
        <v>0</v>
      </c>
      <c r="F544" s="236">
        <f>IF('Table 2'!$L$2="All Diverse Led",$IZ544,IF('Table 2'!$L$2='DATA TEMPLATE 1617'!JH544,4,0))</f>
        <v>0</v>
      </c>
      <c r="G544" s="237">
        <f t="shared" si="20"/>
        <v>0</v>
      </c>
      <c r="H544" s="1" t="s">
        <v>471</v>
      </c>
      <c r="I544" s="1">
        <v>0</v>
      </c>
      <c r="J544" s="1" t="b">
        <v>0</v>
      </c>
      <c r="K544" s="284">
        <v>542</v>
      </c>
      <c r="L544" t="s">
        <v>448</v>
      </c>
      <c r="M544" t="s">
        <v>440</v>
      </c>
      <c r="N544" s="323" t="s">
        <v>460</v>
      </c>
      <c r="O544" s="76">
        <v>482848</v>
      </c>
      <c r="P544" s="76">
        <v>125000</v>
      </c>
      <c r="Q544" s="76">
        <v>7761</v>
      </c>
      <c r="R544" s="76">
        <v>578563</v>
      </c>
      <c r="S544" s="76">
        <v>0</v>
      </c>
      <c r="T544" s="76">
        <v>1194172</v>
      </c>
      <c r="U544">
        <v>62239</v>
      </c>
      <c r="V544">
        <v>32760</v>
      </c>
      <c r="W544">
        <v>325227</v>
      </c>
      <c r="X544">
        <v>0</v>
      </c>
      <c r="Y544">
        <v>510081</v>
      </c>
      <c r="AB544">
        <v>157074</v>
      </c>
      <c r="AC544">
        <v>106791</v>
      </c>
      <c r="AD544">
        <v>1194172</v>
      </c>
      <c r="AE544" s="1">
        <v>39</v>
      </c>
      <c r="AF544" s="1">
        <v>35</v>
      </c>
      <c r="AG544" s="1">
        <v>3911</v>
      </c>
      <c r="AH544" s="1">
        <v>0</v>
      </c>
      <c r="AI544" s="1">
        <v>0</v>
      </c>
      <c r="AJ544" s="1">
        <v>0</v>
      </c>
      <c r="AK544" s="1">
        <v>0</v>
      </c>
      <c r="AL544" s="1">
        <v>0</v>
      </c>
      <c r="AM544" s="1">
        <v>0</v>
      </c>
      <c r="AN544" s="1">
        <v>0</v>
      </c>
      <c r="AO544" s="1">
        <v>0</v>
      </c>
      <c r="AP544" s="1">
        <v>0</v>
      </c>
      <c r="AQ544" s="1">
        <v>0</v>
      </c>
      <c r="AR544" s="1">
        <v>0</v>
      </c>
      <c r="AS544" s="1">
        <v>0</v>
      </c>
      <c r="AT544" s="1">
        <v>0</v>
      </c>
      <c r="AU544" s="1">
        <v>0</v>
      </c>
      <c r="AV544" s="1">
        <v>0</v>
      </c>
      <c r="AW544" s="1">
        <v>0</v>
      </c>
      <c r="AX544" s="1">
        <v>0</v>
      </c>
      <c r="AY544" s="1">
        <v>0</v>
      </c>
      <c r="AZ544" s="1">
        <v>0</v>
      </c>
      <c r="BA544" s="1">
        <v>0</v>
      </c>
      <c r="BB544" s="1">
        <v>0</v>
      </c>
      <c r="BC544" s="3">
        <v>0</v>
      </c>
      <c r="BD544" s="3">
        <v>0</v>
      </c>
      <c r="BE544" s="3">
        <v>0</v>
      </c>
      <c r="BF544" s="3">
        <v>0</v>
      </c>
      <c r="BG544" s="241">
        <v>0</v>
      </c>
      <c r="BH544" s="242">
        <v>0</v>
      </c>
      <c r="BI544" s="242">
        <v>0</v>
      </c>
      <c r="BJ544" s="243">
        <v>0</v>
      </c>
      <c r="BK544">
        <v>2</v>
      </c>
      <c r="BL544">
        <v>300</v>
      </c>
      <c r="BM544">
        <v>0</v>
      </c>
      <c r="BN544">
        <v>5000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s="244">
        <v>0</v>
      </c>
      <c r="CJ544" s="244">
        <v>0</v>
      </c>
      <c r="CK544" s="244">
        <v>0</v>
      </c>
      <c r="CL544" s="244">
        <v>0</v>
      </c>
      <c r="CM544" s="241">
        <v>0</v>
      </c>
      <c r="CN544" s="242">
        <v>0</v>
      </c>
      <c r="CO544" s="242">
        <v>0</v>
      </c>
      <c r="CP544" s="243">
        <v>0</v>
      </c>
      <c r="CQ544" s="1">
        <v>26</v>
      </c>
      <c r="CR544" s="1">
        <v>26</v>
      </c>
      <c r="CS544" s="1">
        <v>2116</v>
      </c>
      <c r="CT544" s="1">
        <v>0</v>
      </c>
      <c r="CU544" s="1">
        <v>0</v>
      </c>
      <c r="CV544" s="1">
        <v>0</v>
      </c>
      <c r="CW544" s="1">
        <v>0</v>
      </c>
      <c r="CX544" s="1">
        <v>0</v>
      </c>
      <c r="CY544" s="1">
        <v>0</v>
      </c>
      <c r="CZ544" s="1">
        <v>0</v>
      </c>
      <c r="DA544" s="1">
        <v>0</v>
      </c>
      <c r="DB544" s="1">
        <v>0</v>
      </c>
      <c r="DC544" s="1">
        <v>8</v>
      </c>
      <c r="DD544" s="1">
        <v>8</v>
      </c>
      <c r="DE544" s="1">
        <v>577</v>
      </c>
      <c r="DF544" s="1">
        <v>0</v>
      </c>
      <c r="DG544" s="1">
        <v>0</v>
      </c>
      <c r="DH544" s="1">
        <v>0</v>
      </c>
      <c r="DI544" s="1">
        <v>0</v>
      </c>
      <c r="DJ544" s="1">
        <v>0</v>
      </c>
      <c r="DK544" s="1">
        <v>0</v>
      </c>
      <c r="DL544" s="1">
        <v>0</v>
      </c>
      <c r="DM544" s="1">
        <v>0</v>
      </c>
      <c r="DN544" s="1">
        <v>0</v>
      </c>
      <c r="DO544" s="244">
        <v>0</v>
      </c>
      <c r="DP544" s="244">
        <v>0</v>
      </c>
      <c r="DQ544" s="244">
        <v>0</v>
      </c>
      <c r="DR544" s="244">
        <v>0</v>
      </c>
      <c r="DS544" s="241">
        <v>8</v>
      </c>
      <c r="DT544" s="242">
        <v>8</v>
      </c>
      <c r="DU544" s="242">
        <v>577</v>
      </c>
      <c r="DV544" s="243">
        <v>0</v>
      </c>
      <c r="DW544">
        <v>3</v>
      </c>
      <c r="DX544">
        <v>14</v>
      </c>
      <c r="DY544">
        <v>8562</v>
      </c>
      <c r="DZ544">
        <v>12000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v>0</v>
      </c>
      <c r="ET544">
        <v>0</v>
      </c>
      <c r="EU544" s="244">
        <v>0</v>
      </c>
      <c r="EV544" s="244">
        <v>0</v>
      </c>
      <c r="EW544" s="244">
        <v>0</v>
      </c>
      <c r="EX544" s="244">
        <v>0</v>
      </c>
      <c r="EY544" s="241">
        <v>0</v>
      </c>
      <c r="EZ544" s="242">
        <v>0</v>
      </c>
      <c r="FA544" s="242">
        <v>0</v>
      </c>
      <c r="FB544" s="243">
        <v>0</v>
      </c>
      <c r="FC544">
        <v>6</v>
      </c>
      <c r="FD544">
        <v>182</v>
      </c>
      <c r="FE544">
        <v>0</v>
      </c>
      <c r="FF544">
        <v>0</v>
      </c>
      <c r="FG544">
        <v>0</v>
      </c>
      <c r="FH544">
        <v>0</v>
      </c>
      <c r="FI544">
        <v>0</v>
      </c>
      <c r="FJ544">
        <v>0</v>
      </c>
      <c r="FK544">
        <v>0</v>
      </c>
      <c r="FL544">
        <v>0</v>
      </c>
      <c r="FM544">
        <v>4</v>
      </c>
      <c r="FN544">
        <v>137</v>
      </c>
      <c r="FO544">
        <v>0</v>
      </c>
      <c r="FP544">
        <v>0</v>
      </c>
      <c r="FQ544">
        <v>0</v>
      </c>
      <c r="FR544">
        <v>0</v>
      </c>
      <c r="FS544">
        <v>0</v>
      </c>
      <c r="FT544">
        <v>0</v>
      </c>
      <c r="FU544">
        <v>0</v>
      </c>
      <c r="FV544">
        <v>0</v>
      </c>
      <c r="FW544">
        <v>0</v>
      </c>
      <c r="FX544">
        <v>0</v>
      </c>
      <c r="FY544">
        <v>0</v>
      </c>
      <c r="FZ544">
        <v>0</v>
      </c>
      <c r="GA544">
        <v>0</v>
      </c>
      <c r="GB544">
        <v>0</v>
      </c>
      <c r="GC544">
        <v>0</v>
      </c>
      <c r="GD544">
        <v>0</v>
      </c>
      <c r="GE544">
        <v>0</v>
      </c>
      <c r="GF544">
        <v>0</v>
      </c>
      <c r="GG544">
        <v>0</v>
      </c>
      <c r="GH544">
        <v>0</v>
      </c>
      <c r="GI544">
        <v>0</v>
      </c>
      <c r="GJ544">
        <v>0</v>
      </c>
      <c r="GK544">
        <v>0</v>
      </c>
      <c r="GL544">
        <v>0</v>
      </c>
      <c r="GM544">
        <v>0</v>
      </c>
      <c r="GN544">
        <v>0</v>
      </c>
      <c r="GO544">
        <v>0</v>
      </c>
      <c r="GP544">
        <v>0</v>
      </c>
      <c r="GQ544">
        <v>0</v>
      </c>
      <c r="GR544">
        <v>0</v>
      </c>
      <c r="GS544">
        <v>0</v>
      </c>
      <c r="GT544">
        <v>0</v>
      </c>
      <c r="GU544">
        <v>0</v>
      </c>
      <c r="GV544">
        <v>0</v>
      </c>
      <c r="GW544">
        <v>0</v>
      </c>
      <c r="GX544">
        <v>0</v>
      </c>
      <c r="GY544">
        <v>0</v>
      </c>
      <c r="GZ544">
        <v>0</v>
      </c>
      <c r="HA544">
        <v>0</v>
      </c>
      <c r="HB544">
        <v>0</v>
      </c>
      <c r="HC544">
        <v>0</v>
      </c>
      <c r="HD544">
        <v>0</v>
      </c>
      <c r="HE544">
        <v>0</v>
      </c>
      <c r="HF544">
        <v>0</v>
      </c>
      <c r="HG544">
        <v>0</v>
      </c>
      <c r="HH544">
        <v>0</v>
      </c>
      <c r="HI544">
        <v>0</v>
      </c>
      <c r="HJ544">
        <v>0</v>
      </c>
      <c r="HK544">
        <v>0</v>
      </c>
      <c r="HL544">
        <v>2</v>
      </c>
      <c r="HM544">
        <v>3</v>
      </c>
      <c r="HN544">
        <v>0</v>
      </c>
      <c r="HO544">
        <v>0</v>
      </c>
      <c r="HP544">
        <v>0</v>
      </c>
      <c r="HQ544" s="139">
        <v>3</v>
      </c>
      <c r="HR544" s="140">
        <v>2</v>
      </c>
      <c r="HS544" s="140">
        <v>0</v>
      </c>
      <c r="HT544" s="140">
        <v>0</v>
      </c>
      <c r="HU544" s="140">
        <v>0</v>
      </c>
      <c r="HV544" s="139">
        <v>0</v>
      </c>
      <c r="HW544" s="140">
        <v>0</v>
      </c>
      <c r="HX544" s="140">
        <v>0</v>
      </c>
      <c r="HY544" s="140">
        <v>0</v>
      </c>
      <c r="HZ544" s="140">
        <v>0</v>
      </c>
      <c r="IA544" s="139">
        <v>0</v>
      </c>
      <c r="IB544" s="140">
        <v>0</v>
      </c>
      <c r="IC544" s="140">
        <v>0</v>
      </c>
      <c r="ID544" s="140">
        <v>0</v>
      </c>
      <c r="IE544" s="140">
        <v>0</v>
      </c>
      <c r="IF544" s="139">
        <v>5</v>
      </c>
      <c r="IG544" s="140">
        <v>5</v>
      </c>
      <c r="IH544" s="140">
        <v>0</v>
      </c>
      <c r="II544" s="140">
        <v>0</v>
      </c>
      <c r="IJ544" s="140">
        <v>0</v>
      </c>
      <c r="IK544" s="140">
        <v>1</v>
      </c>
      <c r="IL544" s="140">
        <v>0</v>
      </c>
      <c r="IM544" s="140">
        <v>0</v>
      </c>
      <c r="IN544" s="139">
        <v>1</v>
      </c>
      <c r="IO544" s="140">
        <v>0</v>
      </c>
      <c r="IP544" s="140">
        <v>0</v>
      </c>
      <c r="IQ544" s="140">
        <v>0</v>
      </c>
      <c r="IR544" s="141">
        <v>0</v>
      </c>
      <c r="IS544" s="139">
        <v>0</v>
      </c>
      <c r="IT544" s="141">
        <v>0</v>
      </c>
      <c r="IU544" s="141">
        <v>5</v>
      </c>
      <c r="IV544" s="141">
        <v>5</v>
      </c>
      <c r="IW544" s="180">
        <v>10</v>
      </c>
      <c r="IX544" s="182">
        <v>0.1</v>
      </c>
      <c r="IY544" s="182">
        <v>0</v>
      </c>
      <c r="IZ544" s="183">
        <v>0</v>
      </c>
      <c r="JA544" s="140">
        <v>0</v>
      </c>
      <c r="JB544" s="140">
        <v>0</v>
      </c>
      <c r="JC544" s="1" t="s">
        <v>427</v>
      </c>
      <c r="JD544" s="1" t="s">
        <v>427</v>
      </c>
      <c r="JE544" s="1" t="s">
        <v>427</v>
      </c>
      <c r="JF544" s="1" t="s">
        <v>426</v>
      </c>
      <c r="JG544" s="1">
        <v>0</v>
      </c>
      <c r="JH544" s="1">
        <v>0</v>
      </c>
      <c r="JI544" s="284"/>
      <c r="JM544" s="261"/>
      <c r="JN544" s="262"/>
      <c r="JO544" s="284"/>
      <c r="JP544" s="284"/>
    </row>
    <row r="545" spans="1:276" x14ac:dyDescent="0.25">
      <c r="A545" s="2">
        <f>IF(OR('Table 1'!$L$2="All Regions",'Table 1'!$L$2=" "), 1,IF('Table 1'!$L$2='DATA TEMPLATE 1617'!L545,1,0))</f>
        <v>1</v>
      </c>
      <c r="B545" s="2">
        <f>IF(OR('Table 1'!$L$3="All Disciplines",'Table 1'!$L$3=" "), 1,IF('Table 1'!$L$3='DATA TEMPLATE 1617'!M545,1,0))</f>
        <v>1</v>
      </c>
      <c r="C545" s="2">
        <f>IF(OR('Table 1'!$L$4="All Organisations",'Table 1'!$L$4=" "), 1,IF('Table 1'!$L$4='DATA TEMPLATE 1617'!N545,1,0))</f>
        <v>1</v>
      </c>
      <c r="D545" s="2">
        <f t="shared" si="21"/>
        <v>3</v>
      </c>
      <c r="E545" s="236">
        <f>IF('Table 2'!$L$2="All Diverse Led",$IZ545,IF('Table 2'!$L$2='DATA TEMPLATE 1617'!JG545,4,0))</f>
        <v>0</v>
      </c>
      <c r="F545" s="236">
        <f>IF('Table 2'!$L$2="All Diverse Led",$IZ545,IF('Table 2'!$L$2='DATA TEMPLATE 1617'!JH545,4,0))</f>
        <v>0</v>
      </c>
      <c r="G545" s="237">
        <f t="shared" si="20"/>
        <v>0</v>
      </c>
      <c r="H545" s="1" t="s">
        <v>471</v>
      </c>
      <c r="I545" s="1">
        <v>0</v>
      </c>
      <c r="J545" s="1" t="b">
        <v>0</v>
      </c>
      <c r="K545" s="284">
        <v>543</v>
      </c>
      <c r="L545" t="s">
        <v>447</v>
      </c>
      <c r="M545" t="s">
        <v>440</v>
      </c>
      <c r="N545" s="323" t="s">
        <v>460</v>
      </c>
      <c r="O545" s="76">
        <v>1799154</v>
      </c>
      <c r="P545" s="76">
        <v>412865</v>
      </c>
      <c r="Q545" s="76">
        <v>524294</v>
      </c>
      <c r="R545" s="76">
        <v>230000</v>
      </c>
      <c r="S545" s="76">
        <v>152682</v>
      </c>
      <c r="T545" s="76">
        <v>3118995</v>
      </c>
      <c r="U545">
        <v>1652833</v>
      </c>
      <c r="V545">
        <v>211212</v>
      </c>
      <c r="W545">
        <v>228506</v>
      </c>
      <c r="X545">
        <v>71130</v>
      </c>
      <c r="Y545">
        <v>27500</v>
      </c>
      <c r="AB545">
        <v>430771</v>
      </c>
      <c r="AC545">
        <v>377049</v>
      </c>
      <c r="AD545">
        <v>2999001</v>
      </c>
      <c r="AE545" s="1">
        <v>65</v>
      </c>
      <c r="AF545" s="1">
        <v>32</v>
      </c>
      <c r="AG545" s="1">
        <v>22516</v>
      </c>
      <c r="AH545" s="1">
        <v>0</v>
      </c>
      <c r="AI545" s="1">
        <v>0</v>
      </c>
      <c r="AJ545" s="1">
        <v>0</v>
      </c>
      <c r="AK545" s="1">
        <v>0</v>
      </c>
      <c r="AL545" s="1">
        <v>0</v>
      </c>
      <c r="AM545" s="1">
        <v>0</v>
      </c>
      <c r="AN545" s="1">
        <v>0</v>
      </c>
      <c r="AO545" s="1">
        <v>0</v>
      </c>
      <c r="AP545" s="1">
        <v>0</v>
      </c>
      <c r="AQ545" s="1">
        <v>0</v>
      </c>
      <c r="AR545" s="1">
        <v>0</v>
      </c>
      <c r="AS545" s="1">
        <v>0</v>
      </c>
      <c r="AT545" s="1">
        <v>0</v>
      </c>
      <c r="AU545" s="1">
        <v>0</v>
      </c>
      <c r="AV545" s="1">
        <v>0</v>
      </c>
      <c r="AW545" s="1">
        <v>0</v>
      </c>
      <c r="AX545" s="1">
        <v>0</v>
      </c>
      <c r="AY545" s="1">
        <v>0</v>
      </c>
      <c r="AZ545" s="1">
        <v>0</v>
      </c>
      <c r="BA545" s="1">
        <v>0</v>
      </c>
      <c r="BB545" s="1">
        <v>0</v>
      </c>
      <c r="BC545" s="3">
        <v>0</v>
      </c>
      <c r="BD545" s="3">
        <v>0</v>
      </c>
      <c r="BE545" s="3">
        <v>0</v>
      </c>
      <c r="BF545" s="3">
        <v>0</v>
      </c>
      <c r="BG545" s="241">
        <v>0</v>
      </c>
      <c r="BH545" s="242">
        <v>0</v>
      </c>
      <c r="BI545" s="242">
        <v>0</v>
      </c>
      <c r="BJ545" s="243">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s="244">
        <v>0</v>
      </c>
      <c r="CJ545" s="244">
        <v>0</v>
      </c>
      <c r="CK545" s="244">
        <v>0</v>
      </c>
      <c r="CL545" s="244">
        <v>0</v>
      </c>
      <c r="CM545" s="241">
        <v>0</v>
      </c>
      <c r="CN545" s="242">
        <v>0</v>
      </c>
      <c r="CO545" s="242">
        <v>0</v>
      </c>
      <c r="CP545" s="243">
        <v>0</v>
      </c>
      <c r="CQ545" s="1">
        <v>0</v>
      </c>
      <c r="CR545" s="1">
        <v>0</v>
      </c>
      <c r="CS545" s="1">
        <v>0</v>
      </c>
      <c r="CT545" s="1">
        <v>0</v>
      </c>
      <c r="CU545" s="1">
        <v>0</v>
      </c>
      <c r="CV545" s="1">
        <v>0</v>
      </c>
      <c r="CW545" s="1">
        <v>0</v>
      </c>
      <c r="CX545" s="1">
        <v>0</v>
      </c>
      <c r="CY545" s="1">
        <v>0</v>
      </c>
      <c r="CZ545" s="1">
        <v>0</v>
      </c>
      <c r="DA545" s="1">
        <v>0</v>
      </c>
      <c r="DB545" s="1">
        <v>0</v>
      </c>
      <c r="DC545" s="1">
        <v>0</v>
      </c>
      <c r="DD545" s="1">
        <v>0</v>
      </c>
      <c r="DE545" s="1">
        <v>0</v>
      </c>
      <c r="DF545" s="1">
        <v>0</v>
      </c>
      <c r="DG545" s="1">
        <v>0</v>
      </c>
      <c r="DH545" s="1">
        <v>0</v>
      </c>
      <c r="DI545" s="1">
        <v>0</v>
      </c>
      <c r="DJ545" s="1">
        <v>0</v>
      </c>
      <c r="DK545" s="1">
        <v>0</v>
      </c>
      <c r="DL545" s="1">
        <v>0</v>
      </c>
      <c r="DM545" s="1">
        <v>0</v>
      </c>
      <c r="DN545" s="1">
        <v>0</v>
      </c>
      <c r="DO545" s="244">
        <v>0</v>
      </c>
      <c r="DP545" s="244">
        <v>0</v>
      </c>
      <c r="DQ545" s="244">
        <v>0</v>
      </c>
      <c r="DR545" s="244">
        <v>0</v>
      </c>
      <c r="DS545" s="241">
        <v>0</v>
      </c>
      <c r="DT545" s="242">
        <v>0</v>
      </c>
      <c r="DU545" s="242">
        <v>0</v>
      </c>
      <c r="DV545" s="243">
        <v>0</v>
      </c>
      <c r="DW545">
        <v>6</v>
      </c>
      <c r="DX545">
        <v>6</v>
      </c>
      <c r="DY545">
        <v>0</v>
      </c>
      <c r="DZ545">
        <v>7360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s="244">
        <v>0</v>
      </c>
      <c r="EV545" s="244">
        <v>0</v>
      </c>
      <c r="EW545" s="244">
        <v>0</v>
      </c>
      <c r="EX545" s="244">
        <v>0</v>
      </c>
      <c r="EY545" s="241">
        <v>0</v>
      </c>
      <c r="EZ545" s="242">
        <v>0</v>
      </c>
      <c r="FA545" s="242">
        <v>0</v>
      </c>
      <c r="FB545" s="243">
        <v>0</v>
      </c>
      <c r="FC545">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0</v>
      </c>
      <c r="FW545">
        <v>0</v>
      </c>
      <c r="FX545">
        <v>0</v>
      </c>
      <c r="FY545">
        <v>0</v>
      </c>
      <c r="FZ545">
        <v>0</v>
      </c>
      <c r="GA545">
        <v>0</v>
      </c>
      <c r="GB545">
        <v>0</v>
      </c>
      <c r="GC545">
        <v>0</v>
      </c>
      <c r="GD545">
        <v>0</v>
      </c>
      <c r="GE545">
        <v>0</v>
      </c>
      <c r="GF545">
        <v>0</v>
      </c>
      <c r="GG545">
        <v>0</v>
      </c>
      <c r="GH545">
        <v>0</v>
      </c>
      <c r="GI545">
        <v>0</v>
      </c>
      <c r="GJ545">
        <v>0</v>
      </c>
      <c r="GK545">
        <v>0</v>
      </c>
      <c r="GL545">
        <v>0</v>
      </c>
      <c r="GM545">
        <v>0</v>
      </c>
      <c r="GN545">
        <v>0</v>
      </c>
      <c r="GO545">
        <v>0</v>
      </c>
      <c r="GP545">
        <v>0</v>
      </c>
      <c r="GQ545">
        <v>0</v>
      </c>
      <c r="GR545">
        <v>0</v>
      </c>
      <c r="GS545">
        <v>0</v>
      </c>
      <c r="GT545">
        <v>0</v>
      </c>
      <c r="GU545">
        <v>0</v>
      </c>
      <c r="GV545">
        <v>0</v>
      </c>
      <c r="GW545">
        <v>0</v>
      </c>
      <c r="GX545">
        <v>0</v>
      </c>
      <c r="GY545">
        <v>0</v>
      </c>
      <c r="GZ545">
        <v>0</v>
      </c>
      <c r="HA545">
        <v>0</v>
      </c>
      <c r="HB545">
        <v>0</v>
      </c>
      <c r="HC545">
        <v>0</v>
      </c>
      <c r="HD545">
        <v>0</v>
      </c>
      <c r="HE545">
        <v>0</v>
      </c>
      <c r="HF545">
        <v>0</v>
      </c>
      <c r="HG545">
        <v>0</v>
      </c>
      <c r="HH545">
        <v>0</v>
      </c>
      <c r="HI545">
        <v>0</v>
      </c>
      <c r="HJ545">
        <v>0</v>
      </c>
      <c r="HK545">
        <v>0</v>
      </c>
      <c r="HL545">
        <v>3</v>
      </c>
      <c r="HM545">
        <v>5</v>
      </c>
      <c r="HN545">
        <v>0</v>
      </c>
      <c r="HO545">
        <v>0</v>
      </c>
      <c r="HP545">
        <v>0</v>
      </c>
      <c r="HQ545" s="139">
        <v>3</v>
      </c>
      <c r="HR545" s="140">
        <v>3</v>
      </c>
      <c r="HS545" s="140">
        <v>0</v>
      </c>
      <c r="HT545" s="140">
        <v>1</v>
      </c>
      <c r="HU545" s="140">
        <v>0</v>
      </c>
      <c r="HV545" s="139">
        <v>0</v>
      </c>
      <c r="HW545" s="140">
        <v>0</v>
      </c>
      <c r="HX545" s="140">
        <v>0</v>
      </c>
      <c r="HY545" s="140">
        <v>0</v>
      </c>
      <c r="HZ545" s="140">
        <v>2</v>
      </c>
      <c r="IA545" s="139">
        <v>0</v>
      </c>
      <c r="IB545" s="140">
        <v>0</v>
      </c>
      <c r="IC545" s="140">
        <v>0</v>
      </c>
      <c r="ID545" s="140">
        <v>0</v>
      </c>
      <c r="IE545" s="140">
        <v>0</v>
      </c>
      <c r="IF545" s="139">
        <v>6</v>
      </c>
      <c r="IG545" s="140">
        <v>8</v>
      </c>
      <c r="IH545" s="140">
        <v>0</v>
      </c>
      <c r="II545" s="140">
        <v>1</v>
      </c>
      <c r="IJ545" s="140">
        <v>2</v>
      </c>
      <c r="IK545" s="140">
        <v>0</v>
      </c>
      <c r="IL545" s="140">
        <v>0</v>
      </c>
      <c r="IM545" s="140">
        <v>0</v>
      </c>
      <c r="IN545" s="139">
        <v>0</v>
      </c>
      <c r="IO545" s="140">
        <v>0</v>
      </c>
      <c r="IP545" s="140">
        <v>0</v>
      </c>
      <c r="IQ545" s="140">
        <v>0</v>
      </c>
      <c r="IR545" s="141">
        <v>0</v>
      </c>
      <c r="IS545" s="139">
        <v>0</v>
      </c>
      <c r="IT545" s="141">
        <v>1</v>
      </c>
      <c r="IU545" s="141">
        <v>8</v>
      </c>
      <c r="IV545" s="141">
        <v>9</v>
      </c>
      <c r="IW545" s="180">
        <v>17</v>
      </c>
      <c r="IX545" s="182">
        <v>5.8823529411764705E-2</v>
      </c>
      <c r="IY545" s="182">
        <v>0</v>
      </c>
      <c r="IZ545" s="183">
        <v>0</v>
      </c>
      <c r="JA545" s="140">
        <v>0</v>
      </c>
      <c r="JB545" s="140">
        <v>0</v>
      </c>
      <c r="JC545" s="1" t="s">
        <v>427</v>
      </c>
      <c r="JD545" s="1" t="s">
        <v>427</v>
      </c>
      <c r="JE545" s="1" t="s">
        <v>427</v>
      </c>
      <c r="JF545" s="1" t="s">
        <v>427</v>
      </c>
      <c r="JG545" s="1">
        <v>0</v>
      </c>
      <c r="JH545" s="1">
        <v>0</v>
      </c>
      <c r="JI545" s="284"/>
      <c r="JM545" s="261"/>
      <c r="JN545" s="262"/>
      <c r="JO545" s="284"/>
      <c r="JP545" s="284"/>
    </row>
    <row r="546" spans="1:276" x14ac:dyDescent="0.25">
      <c r="A546" s="2">
        <f>IF(OR('Table 1'!$L$2="All Regions",'Table 1'!$L$2=" "), 1,IF('Table 1'!$L$2='DATA TEMPLATE 1617'!L546,1,0))</f>
        <v>1</v>
      </c>
      <c r="B546" s="2">
        <f>IF(OR('Table 1'!$L$3="All Disciplines",'Table 1'!$L$3=" "), 1,IF('Table 1'!$L$3='DATA TEMPLATE 1617'!M546,1,0))</f>
        <v>1</v>
      </c>
      <c r="C546" s="2">
        <f>IF(OR('Table 1'!$L$4="All Organisations",'Table 1'!$L$4=" "), 1,IF('Table 1'!$L$4='DATA TEMPLATE 1617'!N546,1,0))</f>
        <v>1</v>
      </c>
      <c r="D546" s="2">
        <f t="shared" si="21"/>
        <v>3</v>
      </c>
      <c r="E546" s="236">
        <f>IF('Table 2'!$L$2="All Diverse Led",$IZ546,IF('Table 2'!$L$2='DATA TEMPLATE 1617'!JG546,4,0))</f>
        <v>0</v>
      </c>
      <c r="F546" s="236">
        <f>IF('Table 2'!$L$2="All Diverse Led",$IZ546,IF('Table 2'!$L$2='DATA TEMPLATE 1617'!JH546,4,0))</f>
        <v>0</v>
      </c>
      <c r="G546" s="237">
        <f t="shared" si="20"/>
        <v>0</v>
      </c>
      <c r="H546" s="1" t="s">
        <v>471</v>
      </c>
      <c r="I546" s="1">
        <v>0</v>
      </c>
      <c r="J546" s="1" t="b">
        <v>0</v>
      </c>
      <c r="K546" s="284">
        <v>544</v>
      </c>
      <c r="L546" t="s">
        <v>447</v>
      </c>
      <c r="M546" t="s">
        <v>442</v>
      </c>
      <c r="N546" s="323" t="s">
        <v>458</v>
      </c>
      <c r="O546" s="76">
        <v>149573</v>
      </c>
      <c r="P546" s="76">
        <v>134091</v>
      </c>
      <c r="Q546" s="76">
        <v>3262</v>
      </c>
      <c r="R546" s="76">
        <v>5000</v>
      </c>
      <c r="S546" s="76">
        <v>0</v>
      </c>
      <c r="T546" s="76">
        <v>291926</v>
      </c>
      <c r="U546">
        <v>11657</v>
      </c>
      <c r="V546">
        <v>7577</v>
      </c>
      <c r="W546">
        <v>101365</v>
      </c>
      <c r="X546">
        <v>0</v>
      </c>
      <c r="Y546">
        <v>456</v>
      </c>
      <c r="AB546">
        <v>140429</v>
      </c>
      <c r="AC546">
        <v>7391</v>
      </c>
      <c r="AD546">
        <v>268875</v>
      </c>
      <c r="AE546" s="1">
        <v>12</v>
      </c>
      <c r="AF546" s="1">
        <v>12</v>
      </c>
      <c r="AG546" s="1">
        <v>477</v>
      </c>
      <c r="AH546" s="1">
        <v>0</v>
      </c>
      <c r="AI546" s="1">
        <v>0</v>
      </c>
      <c r="AJ546" s="1">
        <v>0</v>
      </c>
      <c r="AK546" s="1">
        <v>0</v>
      </c>
      <c r="AL546" s="1">
        <v>0</v>
      </c>
      <c r="AM546" s="1">
        <v>0</v>
      </c>
      <c r="AN546" s="1">
        <v>0</v>
      </c>
      <c r="AO546" s="1">
        <v>0</v>
      </c>
      <c r="AP546" s="1">
        <v>0</v>
      </c>
      <c r="AQ546" s="1">
        <v>0</v>
      </c>
      <c r="AR546" s="1">
        <v>0</v>
      </c>
      <c r="AS546" s="1">
        <v>0</v>
      </c>
      <c r="AT546" s="1">
        <v>0</v>
      </c>
      <c r="AU546" s="1">
        <v>0</v>
      </c>
      <c r="AV546" s="1">
        <v>0</v>
      </c>
      <c r="AW546" s="1">
        <v>0</v>
      </c>
      <c r="AX546" s="1">
        <v>0</v>
      </c>
      <c r="AY546" s="1">
        <v>0</v>
      </c>
      <c r="AZ546" s="1">
        <v>0</v>
      </c>
      <c r="BA546" s="1">
        <v>0</v>
      </c>
      <c r="BB546" s="1">
        <v>0</v>
      </c>
      <c r="BC546" s="3">
        <v>0</v>
      </c>
      <c r="BD546" s="3">
        <v>0</v>
      </c>
      <c r="BE546" s="3">
        <v>0</v>
      </c>
      <c r="BF546" s="3">
        <v>0</v>
      </c>
      <c r="BG546" s="241">
        <v>0</v>
      </c>
      <c r="BH546" s="242">
        <v>0</v>
      </c>
      <c r="BI546" s="242">
        <v>0</v>
      </c>
      <c r="BJ546" s="243">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s="244">
        <v>0</v>
      </c>
      <c r="CJ546" s="244">
        <v>0</v>
      </c>
      <c r="CK546" s="244">
        <v>0</v>
      </c>
      <c r="CL546" s="244">
        <v>0</v>
      </c>
      <c r="CM546" s="241">
        <v>0</v>
      </c>
      <c r="CN546" s="242">
        <v>0</v>
      </c>
      <c r="CO546" s="242">
        <v>0</v>
      </c>
      <c r="CP546" s="243">
        <v>0</v>
      </c>
      <c r="CQ546" s="1">
        <v>0</v>
      </c>
      <c r="CR546" s="1">
        <v>0</v>
      </c>
      <c r="CS546" s="1">
        <v>0</v>
      </c>
      <c r="CT546" s="1">
        <v>0</v>
      </c>
      <c r="CU546" s="1">
        <v>0</v>
      </c>
      <c r="CV546" s="1">
        <v>0</v>
      </c>
      <c r="CW546" s="1">
        <v>0</v>
      </c>
      <c r="CX546" s="1">
        <v>0</v>
      </c>
      <c r="CY546" s="1">
        <v>0</v>
      </c>
      <c r="CZ546" s="1">
        <v>0</v>
      </c>
      <c r="DA546" s="1">
        <v>0</v>
      </c>
      <c r="DB546" s="1">
        <v>0</v>
      </c>
      <c r="DC546" s="1">
        <v>0</v>
      </c>
      <c r="DD546" s="1">
        <v>0</v>
      </c>
      <c r="DE546" s="1">
        <v>0</v>
      </c>
      <c r="DF546" s="1">
        <v>0</v>
      </c>
      <c r="DG546" s="1">
        <v>0</v>
      </c>
      <c r="DH546" s="1">
        <v>0</v>
      </c>
      <c r="DI546" s="1">
        <v>0</v>
      </c>
      <c r="DJ546" s="1">
        <v>0</v>
      </c>
      <c r="DK546" s="1">
        <v>0</v>
      </c>
      <c r="DL546" s="1">
        <v>0</v>
      </c>
      <c r="DM546" s="1">
        <v>0</v>
      </c>
      <c r="DN546" s="1">
        <v>0</v>
      </c>
      <c r="DO546" s="244">
        <v>0</v>
      </c>
      <c r="DP546" s="244">
        <v>0</v>
      </c>
      <c r="DQ546" s="244">
        <v>0</v>
      </c>
      <c r="DR546" s="244">
        <v>0</v>
      </c>
      <c r="DS546" s="241">
        <v>0</v>
      </c>
      <c r="DT546" s="242">
        <v>0</v>
      </c>
      <c r="DU546" s="242">
        <v>0</v>
      </c>
      <c r="DV546" s="243">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s="244">
        <v>0</v>
      </c>
      <c r="EV546" s="244">
        <v>0</v>
      </c>
      <c r="EW546" s="244">
        <v>0</v>
      </c>
      <c r="EX546" s="244">
        <v>0</v>
      </c>
      <c r="EY546" s="241">
        <v>0</v>
      </c>
      <c r="EZ546" s="242">
        <v>0</v>
      </c>
      <c r="FA546" s="242">
        <v>0</v>
      </c>
      <c r="FB546" s="243">
        <v>0</v>
      </c>
      <c r="FC546">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0</v>
      </c>
      <c r="FW546">
        <v>0</v>
      </c>
      <c r="FX546">
        <v>0</v>
      </c>
      <c r="FY546">
        <v>0</v>
      </c>
      <c r="FZ546">
        <v>0</v>
      </c>
      <c r="GA546">
        <v>0</v>
      </c>
      <c r="GB546">
        <v>0</v>
      </c>
      <c r="GC546">
        <v>0</v>
      </c>
      <c r="GD546">
        <v>0</v>
      </c>
      <c r="GE546">
        <v>0</v>
      </c>
      <c r="GF546">
        <v>0</v>
      </c>
      <c r="GG546">
        <v>0</v>
      </c>
      <c r="GH546">
        <v>0</v>
      </c>
      <c r="GI546">
        <v>0</v>
      </c>
      <c r="GJ546">
        <v>0</v>
      </c>
      <c r="GK546">
        <v>0</v>
      </c>
      <c r="GL546">
        <v>0</v>
      </c>
      <c r="GM546">
        <v>0</v>
      </c>
      <c r="GN546">
        <v>0</v>
      </c>
      <c r="GO546">
        <v>0</v>
      </c>
      <c r="GP546">
        <v>0</v>
      </c>
      <c r="GQ546">
        <v>0</v>
      </c>
      <c r="GR546">
        <v>0</v>
      </c>
      <c r="GS546">
        <v>0</v>
      </c>
      <c r="GT546">
        <v>0</v>
      </c>
      <c r="GU546">
        <v>0</v>
      </c>
      <c r="GV546">
        <v>0</v>
      </c>
      <c r="GW546">
        <v>0</v>
      </c>
      <c r="GX546">
        <v>0</v>
      </c>
      <c r="GY546">
        <v>0</v>
      </c>
      <c r="GZ546">
        <v>0</v>
      </c>
      <c r="HA546">
        <v>0</v>
      </c>
      <c r="HB546">
        <v>0</v>
      </c>
      <c r="HC546">
        <v>0</v>
      </c>
      <c r="HD546">
        <v>0</v>
      </c>
      <c r="HE546">
        <v>0</v>
      </c>
      <c r="HF546">
        <v>0</v>
      </c>
      <c r="HG546">
        <v>0</v>
      </c>
      <c r="HH546">
        <v>0</v>
      </c>
      <c r="HI546">
        <v>0</v>
      </c>
      <c r="HJ546">
        <v>0</v>
      </c>
      <c r="HK546">
        <v>0</v>
      </c>
      <c r="HL546">
        <v>6</v>
      </c>
      <c r="HM546">
        <v>2</v>
      </c>
      <c r="HN546">
        <v>0</v>
      </c>
      <c r="HO546">
        <v>0</v>
      </c>
      <c r="HP546">
        <v>0</v>
      </c>
      <c r="HQ546" s="139">
        <v>2</v>
      </c>
      <c r="HR546" s="140">
        <v>1</v>
      </c>
      <c r="HS546" s="140">
        <v>0</v>
      </c>
      <c r="HT546" s="140">
        <v>0</v>
      </c>
      <c r="HU546" s="140">
        <v>0</v>
      </c>
      <c r="HV546" s="139">
        <v>0</v>
      </c>
      <c r="HW546" s="140">
        <v>0</v>
      </c>
      <c r="HX546" s="140">
        <v>0</v>
      </c>
      <c r="HY546" s="140">
        <v>0</v>
      </c>
      <c r="HZ546" s="140">
        <v>0</v>
      </c>
      <c r="IA546" s="139">
        <v>0</v>
      </c>
      <c r="IB546" s="140">
        <v>0</v>
      </c>
      <c r="IC546" s="140">
        <v>0</v>
      </c>
      <c r="ID546" s="140">
        <v>0</v>
      </c>
      <c r="IE546" s="140">
        <v>0</v>
      </c>
      <c r="IF546" s="139">
        <v>8</v>
      </c>
      <c r="IG546" s="140">
        <v>3</v>
      </c>
      <c r="IH546" s="140">
        <v>0</v>
      </c>
      <c r="II546" s="140">
        <v>0</v>
      </c>
      <c r="IJ546" s="140">
        <v>0</v>
      </c>
      <c r="IK546" s="140">
        <v>1</v>
      </c>
      <c r="IL546" s="140">
        <v>0</v>
      </c>
      <c r="IM546" s="140">
        <v>0</v>
      </c>
      <c r="IN546" s="139">
        <v>1</v>
      </c>
      <c r="IO546" s="140">
        <v>1</v>
      </c>
      <c r="IP546" s="140">
        <v>0</v>
      </c>
      <c r="IQ546" s="140">
        <v>0</v>
      </c>
      <c r="IR546" s="141">
        <v>1</v>
      </c>
      <c r="IS546" s="139">
        <v>0</v>
      </c>
      <c r="IT546" s="141">
        <v>0</v>
      </c>
      <c r="IU546" s="141">
        <v>8</v>
      </c>
      <c r="IV546" s="141">
        <v>3</v>
      </c>
      <c r="IW546" s="180">
        <v>11</v>
      </c>
      <c r="IX546" s="182">
        <v>9.0909090909090912E-2</v>
      </c>
      <c r="IY546" s="182">
        <v>9.0909090909090912E-2</v>
      </c>
      <c r="IZ546" s="183">
        <v>0</v>
      </c>
      <c r="JA546" s="140">
        <v>0</v>
      </c>
      <c r="JB546" s="140">
        <v>0</v>
      </c>
      <c r="JC546" s="1" t="s">
        <v>427</v>
      </c>
      <c r="JD546" s="1" t="s">
        <v>427</v>
      </c>
      <c r="JE546" s="1" t="s">
        <v>427</v>
      </c>
      <c r="JF546" s="1" t="s">
        <v>426</v>
      </c>
      <c r="JG546" s="1">
        <v>0</v>
      </c>
      <c r="JH546" s="1">
        <v>0</v>
      </c>
      <c r="JI546" s="284"/>
      <c r="JM546" s="261"/>
      <c r="JN546" s="262"/>
      <c r="JO546" s="284"/>
      <c r="JP546" s="284"/>
    </row>
    <row r="547" spans="1:276" x14ac:dyDescent="0.25">
      <c r="A547" s="2">
        <f>IF(OR('Table 1'!$L$2="All Regions",'Table 1'!$L$2=" "), 1,IF('Table 1'!$L$2='DATA TEMPLATE 1617'!L547,1,0))</f>
        <v>1</v>
      </c>
      <c r="B547" s="2">
        <f>IF(OR('Table 1'!$L$3="All Disciplines",'Table 1'!$L$3=" "), 1,IF('Table 1'!$L$3='DATA TEMPLATE 1617'!M547,1,0))</f>
        <v>1</v>
      </c>
      <c r="C547" s="2">
        <f>IF(OR('Table 1'!$L$4="All Organisations",'Table 1'!$L$4=" "), 1,IF('Table 1'!$L$4='DATA TEMPLATE 1617'!N547,1,0))</f>
        <v>1</v>
      </c>
      <c r="D547" s="2">
        <f t="shared" si="21"/>
        <v>3</v>
      </c>
      <c r="E547" s="236">
        <f>IF('Table 2'!$L$2="All Diverse Led",$IZ547,IF('Table 2'!$L$2='DATA TEMPLATE 1617'!JG547,4,0))</f>
        <v>0</v>
      </c>
      <c r="F547" s="236">
        <f>IF('Table 2'!$L$2="All Diverse Led",$IZ547,IF('Table 2'!$L$2='DATA TEMPLATE 1617'!JH547,4,0))</f>
        <v>0</v>
      </c>
      <c r="G547" s="237">
        <f t="shared" si="20"/>
        <v>0</v>
      </c>
      <c r="H547" s="1" t="s">
        <v>471</v>
      </c>
      <c r="I547" s="1">
        <v>0</v>
      </c>
      <c r="J547" s="1" t="b">
        <v>0</v>
      </c>
      <c r="K547" s="284">
        <v>545</v>
      </c>
      <c r="L547" t="s">
        <v>448</v>
      </c>
      <c r="M547" t="s">
        <v>437</v>
      </c>
      <c r="N547" s="323" t="s">
        <v>458</v>
      </c>
      <c r="O547" s="76">
        <v>13694</v>
      </c>
      <c r="P547" s="76">
        <v>108460</v>
      </c>
      <c r="Q547" s="76">
        <v>404</v>
      </c>
      <c r="R547" s="76">
        <v>36488</v>
      </c>
      <c r="S547" s="76">
        <v>0</v>
      </c>
      <c r="T547" s="76">
        <v>159046</v>
      </c>
      <c r="U547">
        <v>138291</v>
      </c>
      <c r="V547">
        <v>600</v>
      </c>
      <c r="W547">
        <v>0</v>
      </c>
      <c r="X547">
        <v>3200</v>
      </c>
      <c r="Y547">
        <v>320</v>
      </c>
      <c r="AB547">
        <v>12663</v>
      </c>
      <c r="AC547">
        <v>6371</v>
      </c>
      <c r="AD547">
        <v>161445</v>
      </c>
      <c r="AE547" s="1">
        <v>0</v>
      </c>
      <c r="AF547" s="1">
        <v>0</v>
      </c>
      <c r="AG547" s="1">
        <v>0</v>
      </c>
      <c r="AH547" s="1">
        <v>0</v>
      </c>
      <c r="AI547" s="1">
        <v>0</v>
      </c>
      <c r="AJ547" s="1">
        <v>0</v>
      </c>
      <c r="AK547" s="1">
        <v>0</v>
      </c>
      <c r="AL547" s="1">
        <v>0</v>
      </c>
      <c r="AM547" s="1">
        <v>0</v>
      </c>
      <c r="AN547" s="1">
        <v>0</v>
      </c>
      <c r="AO547" s="1">
        <v>0</v>
      </c>
      <c r="AP547" s="1">
        <v>0</v>
      </c>
      <c r="AQ547" s="1">
        <v>0</v>
      </c>
      <c r="AR547" s="1">
        <v>0</v>
      </c>
      <c r="AS547" s="1">
        <v>0</v>
      </c>
      <c r="AT547" s="1">
        <v>0</v>
      </c>
      <c r="AU547" s="1">
        <v>0</v>
      </c>
      <c r="AV547" s="1">
        <v>0</v>
      </c>
      <c r="AW547" s="1">
        <v>0</v>
      </c>
      <c r="AX547" s="1">
        <v>0</v>
      </c>
      <c r="AY547" s="1">
        <v>0</v>
      </c>
      <c r="AZ547" s="1">
        <v>0</v>
      </c>
      <c r="BA547" s="1">
        <v>0</v>
      </c>
      <c r="BB547" s="1">
        <v>0</v>
      </c>
      <c r="BC547" s="3">
        <v>0</v>
      </c>
      <c r="BD547" s="3">
        <v>0</v>
      </c>
      <c r="BE547" s="3">
        <v>0</v>
      </c>
      <c r="BF547" s="3">
        <v>0</v>
      </c>
      <c r="BG547" s="241">
        <v>0</v>
      </c>
      <c r="BH547" s="242">
        <v>0</v>
      </c>
      <c r="BI547" s="242">
        <v>0</v>
      </c>
      <c r="BJ547" s="243">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s="244">
        <v>0</v>
      </c>
      <c r="CJ547" s="244">
        <v>0</v>
      </c>
      <c r="CK547" s="244">
        <v>0</v>
      </c>
      <c r="CL547" s="244">
        <v>0</v>
      </c>
      <c r="CM547" s="241">
        <v>0</v>
      </c>
      <c r="CN547" s="242">
        <v>0</v>
      </c>
      <c r="CO547" s="242">
        <v>0</v>
      </c>
      <c r="CP547" s="243">
        <v>0</v>
      </c>
      <c r="CQ547" s="1">
        <v>0</v>
      </c>
      <c r="CR547" s="1">
        <v>0</v>
      </c>
      <c r="CS547" s="1">
        <v>0</v>
      </c>
      <c r="CT547" s="1">
        <v>0</v>
      </c>
      <c r="CU547" s="1">
        <v>0</v>
      </c>
      <c r="CV547" s="1">
        <v>0</v>
      </c>
      <c r="CW547" s="1">
        <v>0</v>
      </c>
      <c r="CX547" s="1">
        <v>0</v>
      </c>
      <c r="CY547" s="1">
        <v>0</v>
      </c>
      <c r="CZ547" s="1">
        <v>0</v>
      </c>
      <c r="DA547" s="1">
        <v>0</v>
      </c>
      <c r="DB547" s="1">
        <v>0</v>
      </c>
      <c r="DC547" s="1">
        <v>0</v>
      </c>
      <c r="DD547" s="1">
        <v>0</v>
      </c>
      <c r="DE547" s="1">
        <v>0</v>
      </c>
      <c r="DF547" s="1">
        <v>0</v>
      </c>
      <c r="DG547" s="1">
        <v>0</v>
      </c>
      <c r="DH547" s="1">
        <v>0</v>
      </c>
      <c r="DI547" s="1">
        <v>0</v>
      </c>
      <c r="DJ547" s="1">
        <v>0</v>
      </c>
      <c r="DK547" s="1">
        <v>0</v>
      </c>
      <c r="DL547" s="1">
        <v>0</v>
      </c>
      <c r="DM547" s="1">
        <v>0</v>
      </c>
      <c r="DN547" s="1">
        <v>0</v>
      </c>
      <c r="DO547" s="244">
        <v>0</v>
      </c>
      <c r="DP547" s="244">
        <v>0</v>
      </c>
      <c r="DQ547" s="244">
        <v>0</v>
      </c>
      <c r="DR547" s="244">
        <v>0</v>
      </c>
      <c r="DS547" s="241">
        <v>0</v>
      </c>
      <c r="DT547" s="242">
        <v>0</v>
      </c>
      <c r="DU547" s="242">
        <v>0</v>
      </c>
      <c r="DV547" s="243">
        <v>0</v>
      </c>
      <c r="DW547">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s="244">
        <v>0</v>
      </c>
      <c r="EV547" s="244">
        <v>0</v>
      </c>
      <c r="EW547" s="244">
        <v>0</v>
      </c>
      <c r="EX547" s="244">
        <v>0</v>
      </c>
      <c r="EY547" s="241">
        <v>0</v>
      </c>
      <c r="EZ547" s="242">
        <v>0</v>
      </c>
      <c r="FA547" s="242">
        <v>0</v>
      </c>
      <c r="FB547" s="243">
        <v>0</v>
      </c>
      <c r="FC547">
        <v>0</v>
      </c>
      <c r="FD547">
        <v>0</v>
      </c>
      <c r="FE547">
        <v>0</v>
      </c>
      <c r="FF547">
        <v>0</v>
      </c>
      <c r="FG547">
        <v>0</v>
      </c>
      <c r="FH547">
        <v>0</v>
      </c>
      <c r="FI547">
        <v>0</v>
      </c>
      <c r="FJ547">
        <v>0</v>
      </c>
      <c r="FK547">
        <v>0</v>
      </c>
      <c r="FL547">
        <v>0</v>
      </c>
      <c r="FM547">
        <v>0</v>
      </c>
      <c r="FN547">
        <v>0</v>
      </c>
      <c r="FO547">
        <v>0</v>
      </c>
      <c r="FP547">
        <v>0</v>
      </c>
      <c r="FQ547">
        <v>0</v>
      </c>
      <c r="FR547">
        <v>0</v>
      </c>
      <c r="FS547">
        <v>0</v>
      </c>
      <c r="FT547">
        <v>0</v>
      </c>
      <c r="FU547">
        <v>0</v>
      </c>
      <c r="FV547">
        <v>0</v>
      </c>
      <c r="FW547">
        <v>0</v>
      </c>
      <c r="FX547">
        <v>0</v>
      </c>
      <c r="FY547">
        <v>0</v>
      </c>
      <c r="FZ547">
        <v>0</v>
      </c>
      <c r="GA547">
        <v>0</v>
      </c>
      <c r="GB547">
        <v>0</v>
      </c>
      <c r="GC547">
        <v>0</v>
      </c>
      <c r="GD547">
        <v>0</v>
      </c>
      <c r="GE547">
        <v>0</v>
      </c>
      <c r="GF547">
        <v>0</v>
      </c>
      <c r="GG547">
        <v>0</v>
      </c>
      <c r="GH547">
        <v>0</v>
      </c>
      <c r="GI547">
        <v>0</v>
      </c>
      <c r="GJ547">
        <v>0</v>
      </c>
      <c r="GK547">
        <v>0</v>
      </c>
      <c r="GL547">
        <v>0</v>
      </c>
      <c r="GM547">
        <v>0</v>
      </c>
      <c r="GN547">
        <v>0</v>
      </c>
      <c r="GO547">
        <v>50</v>
      </c>
      <c r="GP547">
        <v>1</v>
      </c>
      <c r="GQ547">
        <v>0</v>
      </c>
      <c r="GR547">
        <v>0</v>
      </c>
      <c r="GS547">
        <v>0</v>
      </c>
      <c r="GT547">
        <v>3451</v>
      </c>
      <c r="GU547">
        <v>0</v>
      </c>
      <c r="GV547">
        <v>0</v>
      </c>
      <c r="GW547">
        <v>0</v>
      </c>
      <c r="GX547">
        <v>0</v>
      </c>
      <c r="GY547">
        <v>0</v>
      </c>
      <c r="GZ547">
        <v>0</v>
      </c>
      <c r="HA547">
        <v>0</v>
      </c>
      <c r="HB547">
        <v>0</v>
      </c>
      <c r="HC547">
        <v>0</v>
      </c>
      <c r="HD547">
        <v>0</v>
      </c>
      <c r="HE547">
        <v>0</v>
      </c>
      <c r="HF547">
        <v>0</v>
      </c>
      <c r="HG547">
        <v>0</v>
      </c>
      <c r="HH547">
        <v>0</v>
      </c>
      <c r="HI547">
        <v>0</v>
      </c>
      <c r="HJ547">
        <v>0</v>
      </c>
      <c r="HK547">
        <v>0</v>
      </c>
      <c r="HL547">
        <v>4</v>
      </c>
      <c r="HM547">
        <v>2</v>
      </c>
      <c r="HN547">
        <v>0</v>
      </c>
      <c r="HO547">
        <v>0</v>
      </c>
      <c r="HP547">
        <v>0</v>
      </c>
      <c r="HQ547" s="139">
        <v>3</v>
      </c>
      <c r="HR547" s="140">
        <v>0</v>
      </c>
      <c r="HS547" s="140">
        <v>0</v>
      </c>
      <c r="HT547" s="140">
        <v>0</v>
      </c>
      <c r="HU547" s="140">
        <v>0</v>
      </c>
      <c r="HV547" s="139">
        <v>0</v>
      </c>
      <c r="HW547" s="140">
        <v>0</v>
      </c>
      <c r="HX547" s="140">
        <v>0</v>
      </c>
      <c r="HY547" s="140">
        <v>0</v>
      </c>
      <c r="HZ547" s="140">
        <v>0</v>
      </c>
      <c r="IA547" s="139">
        <v>0</v>
      </c>
      <c r="IB547" s="140">
        <v>0</v>
      </c>
      <c r="IC547" s="140">
        <v>0</v>
      </c>
      <c r="ID547" s="140">
        <v>0</v>
      </c>
      <c r="IE547" s="140">
        <v>0</v>
      </c>
      <c r="IF547" s="139">
        <v>7</v>
      </c>
      <c r="IG547" s="140">
        <v>2</v>
      </c>
      <c r="IH547" s="140">
        <v>0</v>
      </c>
      <c r="II547" s="140">
        <v>0</v>
      </c>
      <c r="IJ547" s="140">
        <v>0</v>
      </c>
      <c r="IK547" s="140">
        <v>1</v>
      </c>
      <c r="IL547" s="140">
        <v>0</v>
      </c>
      <c r="IM547" s="140">
        <v>0</v>
      </c>
      <c r="IN547" s="139">
        <v>1</v>
      </c>
      <c r="IO547" s="140">
        <v>0</v>
      </c>
      <c r="IP547" s="140">
        <v>0</v>
      </c>
      <c r="IQ547" s="140">
        <v>0</v>
      </c>
      <c r="IR547" s="141">
        <v>0</v>
      </c>
      <c r="IS547" s="139">
        <v>0</v>
      </c>
      <c r="IT547" s="141">
        <v>1</v>
      </c>
      <c r="IU547" s="141">
        <v>6</v>
      </c>
      <c r="IV547" s="141">
        <v>3</v>
      </c>
      <c r="IW547" s="180">
        <v>9</v>
      </c>
      <c r="IX547" s="182">
        <v>0.22222222222222221</v>
      </c>
      <c r="IY547" s="182">
        <v>0</v>
      </c>
      <c r="IZ547" s="183">
        <v>0</v>
      </c>
      <c r="JA547" s="140">
        <v>0</v>
      </c>
      <c r="JB547" s="140">
        <v>0</v>
      </c>
      <c r="JC547" s="1" t="s">
        <v>427</v>
      </c>
      <c r="JD547" s="1" t="s">
        <v>427</v>
      </c>
      <c r="JE547" s="1" t="s">
        <v>427</v>
      </c>
      <c r="JF547" s="1" t="s">
        <v>426</v>
      </c>
      <c r="JG547" s="1">
        <v>0</v>
      </c>
      <c r="JH547" s="1">
        <v>0</v>
      </c>
      <c r="JI547" s="284"/>
      <c r="JM547" s="261"/>
      <c r="JN547" s="262"/>
      <c r="JO547" s="284"/>
      <c r="JP547" s="284"/>
    </row>
    <row r="548" spans="1:276" x14ac:dyDescent="0.25">
      <c r="A548" s="2">
        <f>IF(OR('Table 1'!$L$2="All Regions",'Table 1'!$L$2=" "), 1,IF('Table 1'!$L$2='DATA TEMPLATE 1617'!L548,1,0))</f>
        <v>1</v>
      </c>
      <c r="B548" s="2">
        <f>IF(OR('Table 1'!$L$3="All Disciplines",'Table 1'!$L$3=" "), 1,IF('Table 1'!$L$3='DATA TEMPLATE 1617'!M548,1,0))</f>
        <v>1</v>
      </c>
      <c r="C548" s="2">
        <f>IF(OR('Table 1'!$L$4="All Organisations",'Table 1'!$L$4=" "), 1,IF('Table 1'!$L$4='DATA TEMPLATE 1617'!N548,1,0))</f>
        <v>1</v>
      </c>
      <c r="D548" s="2">
        <f t="shared" si="21"/>
        <v>3</v>
      </c>
      <c r="E548" s="236">
        <f>IF('Table 2'!$L$2="All Diverse Led",$IZ548,IF('Table 2'!$L$2='DATA TEMPLATE 1617'!JG548,4,0))</f>
        <v>0</v>
      </c>
      <c r="F548" s="236">
        <f>IF('Table 2'!$L$2="All Diverse Led",$IZ548,IF('Table 2'!$L$2='DATA TEMPLATE 1617'!JH548,4,0))</f>
        <v>0</v>
      </c>
      <c r="G548" s="237">
        <f t="shared" si="20"/>
        <v>0</v>
      </c>
      <c r="H548" s="1" t="s">
        <v>471</v>
      </c>
      <c r="I548" s="1">
        <v>0</v>
      </c>
      <c r="J548" s="1" t="b">
        <v>0</v>
      </c>
      <c r="K548" s="284">
        <v>546</v>
      </c>
      <c r="L548" t="s">
        <v>448</v>
      </c>
      <c r="M548" t="s">
        <v>440</v>
      </c>
      <c r="N548" s="323" t="s">
        <v>458</v>
      </c>
      <c r="O548" s="76">
        <v>42845</v>
      </c>
      <c r="P548" s="76">
        <v>80000</v>
      </c>
      <c r="Q548" s="76">
        <v>83639</v>
      </c>
      <c r="R548" s="76">
        <v>3000</v>
      </c>
      <c r="S548" s="76">
        <v>9390</v>
      </c>
      <c r="T548" s="76">
        <v>218874</v>
      </c>
      <c r="U548">
        <v>77371</v>
      </c>
      <c r="V548">
        <v>3693</v>
      </c>
      <c r="W548">
        <v>0</v>
      </c>
      <c r="X548">
        <v>0</v>
      </c>
      <c r="Y548">
        <v>700</v>
      </c>
      <c r="AB548">
        <v>49526</v>
      </c>
      <c r="AC548">
        <v>0</v>
      </c>
      <c r="AD548">
        <v>131290</v>
      </c>
      <c r="AE548" s="1">
        <v>1</v>
      </c>
      <c r="AF548" s="1">
        <v>1</v>
      </c>
      <c r="AG548" s="1">
        <v>52</v>
      </c>
      <c r="AH548" s="1">
        <v>0</v>
      </c>
      <c r="AI548" s="1">
        <v>0</v>
      </c>
      <c r="AJ548" s="1">
        <v>0</v>
      </c>
      <c r="AK548" s="1">
        <v>0</v>
      </c>
      <c r="AL548" s="1">
        <v>0</v>
      </c>
      <c r="AM548" s="1">
        <v>0</v>
      </c>
      <c r="AN548" s="1">
        <v>0</v>
      </c>
      <c r="AO548" s="1">
        <v>0</v>
      </c>
      <c r="AP548" s="1">
        <v>0</v>
      </c>
      <c r="AQ548" s="1">
        <v>0</v>
      </c>
      <c r="AR548" s="1">
        <v>0</v>
      </c>
      <c r="AS548" s="1">
        <v>0</v>
      </c>
      <c r="AT548" s="1">
        <v>0</v>
      </c>
      <c r="AU548" s="1">
        <v>0</v>
      </c>
      <c r="AV548" s="1">
        <v>0</v>
      </c>
      <c r="AW548" s="1">
        <v>0</v>
      </c>
      <c r="AX548" s="1">
        <v>0</v>
      </c>
      <c r="AY548" s="1">
        <v>0</v>
      </c>
      <c r="AZ548" s="1">
        <v>0</v>
      </c>
      <c r="BA548" s="1">
        <v>0</v>
      </c>
      <c r="BB548" s="1">
        <v>0</v>
      </c>
      <c r="BC548" s="3">
        <v>0</v>
      </c>
      <c r="BD548" s="3">
        <v>0</v>
      </c>
      <c r="BE548" s="3">
        <v>0</v>
      </c>
      <c r="BF548" s="3">
        <v>0</v>
      </c>
      <c r="BG548" s="241">
        <v>0</v>
      </c>
      <c r="BH548" s="242">
        <v>0</v>
      </c>
      <c r="BI548" s="242">
        <v>0</v>
      </c>
      <c r="BJ548" s="243">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s="244">
        <v>0</v>
      </c>
      <c r="CJ548" s="244">
        <v>0</v>
      </c>
      <c r="CK548" s="244">
        <v>0</v>
      </c>
      <c r="CL548" s="244">
        <v>0</v>
      </c>
      <c r="CM548" s="241">
        <v>0</v>
      </c>
      <c r="CN548" s="242">
        <v>0</v>
      </c>
      <c r="CO548" s="242">
        <v>0</v>
      </c>
      <c r="CP548" s="243">
        <v>0</v>
      </c>
      <c r="CQ548" s="1">
        <v>2</v>
      </c>
      <c r="CR548" s="1">
        <v>2</v>
      </c>
      <c r="CS548" s="1">
        <v>98</v>
      </c>
      <c r="CT548" s="1">
        <v>0</v>
      </c>
      <c r="CU548" s="1">
        <v>0</v>
      </c>
      <c r="CV548" s="1">
        <v>0</v>
      </c>
      <c r="CW548" s="1">
        <v>0</v>
      </c>
      <c r="CX548" s="1">
        <v>0</v>
      </c>
      <c r="CY548" s="1">
        <v>0</v>
      </c>
      <c r="CZ548" s="1">
        <v>0</v>
      </c>
      <c r="DA548" s="1">
        <v>0</v>
      </c>
      <c r="DB548" s="1">
        <v>0</v>
      </c>
      <c r="DC548" s="1">
        <v>0</v>
      </c>
      <c r="DD548" s="1">
        <v>0</v>
      </c>
      <c r="DE548" s="1">
        <v>0</v>
      </c>
      <c r="DF548" s="1">
        <v>0</v>
      </c>
      <c r="DG548" s="1">
        <v>0</v>
      </c>
      <c r="DH548" s="1">
        <v>0</v>
      </c>
      <c r="DI548" s="1">
        <v>0</v>
      </c>
      <c r="DJ548" s="1">
        <v>0</v>
      </c>
      <c r="DK548" s="1">
        <v>0</v>
      </c>
      <c r="DL548" s="1">
        <v>0</v>
      </c>
      <c r="DM548" s="1">
        <v>0</v>
      </c>
      <c r="DN548" s="1">
        <v>0</v>
      </c>
      <c r="DO548" s="244">
        <v>0</v>
      </c>
      <c r="DP548" s="244">
        <v>0</v>
      </c>
      <c r="DQ548" s="244">
        <v>0</v>
      </c>
      <c r="DR548" s="244">
        <v>0</v>
      </c>
      <c r="DS548" s="241">
        <v>0</v>
      </c>
      <c r="DT548" s="242">
        <v>0</v>
      </c>
      <c r="DU548" s="242">
        <v>0</v>
      </c>
      <c r="DV548" s="243">
        <v>0</v>
      </c>
      <c r="DW548">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v>0</v>
      </c>
      <c r="EU548" s="244">
        <v>0</v>
      </c>
      <c r="EV548" s="244">
        <v>0</v>
      </c>
      <c r="EW548" s="244">
        <v>0</v>
      </c>
      <c r="EX548" s="244">
        <v>0</v>
      </c>
      <c r="EY548" s="241">
        <v>0</v>
      </c>
      <c r="EZ548" s="242">
        <v>0</v>
      </c>
      <c r="FA548" s="242">
        <v>0</v>
      </c>
      <c r="FB548" s="243">
        <v>0</v>
      </c>
      <c r="FC548">
        <v>0</v>
      </c>
      <c r="FD548">
        <v>0</v>
      </c>
      <c r="FE548">
        <v>0</v>
      </c>
      <c r="FF548">
        <v>0</v>
      </c>
      <c r="FG548">
        <v>0</v>
      </c>
      <c r="FH548">
        <v>0</v>
      </c>
      <c r="FI548">
        <v>0</v>
      </c>
      <c r="FJ548">
        <v>0</v>
      </c>
      <c r="FK548">
        <v>0</v>
      </c>
      <c r="FL548">
        <v>0</v>
      </c>
      <c r="FM548">
        <v>0</v>
      </c>
      <c r="FN548">
        <v>0</v>
      </c>
      <c r="FO548">
        <v>0</v>
      </c>
      <c r="FP548">
        <v>0</v>
      </c>
      <c r="FQ548">
        <v>0</v>
      </c>
      <c r="FR548">
        <v>0</v>
      </c>
      <c r="FS548">
        <v>0</v>
      </c>
      <c r="FT548">
        <v>0</v>
      </c>
      <c r="FU548">
        <v>0</v>
      </c>
      <c r="FV548">
        <v>0</v>
      </c>
      <c r="FW548">
        <v>1</v>
      </c>
      <c r="FX548">
        <v>40</v>
      </c>
      <c r="FY548">
        <v>0</v>
      </c>
      <c r="FZ548">
        <v>0</v>
      </c>
      <c r="GA548">
        <v>1</v>
      </c>
      <c r="GB548">
        <v>20</v>
      </c>
      <c r="GC548">
        <v>0</v>
      </c>
      <c r="GD548">
        <v>0</v>
      </c>
      <c r="GE548">
        <v>0</v>
      </c>
      <c r="GF548">
        <v>0</v>
      </c>
      <c r="GG548">
        <v>0</v>
      </c>
      <c r="GH548">
        <v>0</v>
      </c>
      <c r="GI548">
        <v>0</v>
      </c>
      <c r="GJ548">
        <v>0</v>
      </c>
      <c r="GK548">
        <v>0</v>
      </c>
      <c r="GL548">
        <v>0</v>
      </c>
      <c r="GM548">
        <v>1</v>
      </c>
      <c r="GN548">
        <v>0</v>
      </c>
      <c r="GO548">
        <v>12</v>
      </c>
      <c r="GP548">
        <v>0</v>
      </c>
      <c r="GQ548">
        <v>0</v>
      </c>
      <c r="GR548">
        <v>0</v>
      </c>
      <c r="GS548">
        <v>0</v>
      </c>
      <c r="GT548">
        <v>0</v>
      </c>
      <c r="GU548">
        <v>0</v>
      </c>
      <c r="GV548">
        <v>0</v>
      </c>
      <c r="GW548">
        <v>3</v>
      </c>
      <c r="GX548">
        <v>134</v>
      </c>
      <c r="GY548">
        <v>0</v>
      </c>
      <c r="GZ548">
        <v>0</v>
      </c>
      <c r="HA548">
        <v>0</v>
      </c>
      <c r="HB548">
        <v>0</v>
      </c>
      <c r="HC548">
        <v>0</v>
      </c>
      <c r="HD548">
        <v>0</v>
      </c>
      <c r="HE548">
        <v>0</v>
      </c>
      <c r="HF548">
        <v>0</v>
      </c>
      <c r="HG548">
        <v>0</v>
      </c>
      <c r="HH548">
        <v>0</v>
      </c>
      <c r="HI548">
        <v>0</v>
      </c>
      <c r="HJ548">
        <v>0</v>
      </c>
      <c r="HK548">
        <v>0</v>
      </c>
      <c r="HL548">
        <v>6</v>
      </c>
      <c r="HM548">
        <v>2</v>
      </c>
      <c r="HN548">
        <v>0</v>
      </c>
      <c r="HO548">
        <v>0</v>
      </c>
      <c r="HP548">
        <v>0</v>
      </c>
      <c r="HQ548" s="139">
        <v>1</v>
      </c>
      <c r="HR548" s="140">
        <v>0</v>
      </c>
      <c r="HS548" s="140">
        <v>0</v>
      </c>
      <c r="HT548" s="140">
        <v>0</v>
      </c>
      <c r="HU548" s="140">
        <v>0</v>
      </c>
      <c r="HV548" s="139">
        <v>0</v>
      </c>
      <c r="HW548" s="140">
        <v>0</v>
      </c>
      <c r="HX548" s="140">
        <v>0</v>
      </c>
      <c r="HY548" s="140">
        <v>0</v>
      </c>
      <c r="HZ548" s="140">
        <v>0</v>
      </c>
      <c r="IA548" s="139">
        <v>0</v>
      </c>
      <c r="IB548" s="140">
        <v>0</v>
      </c>
      <c r="IC548" s="140">
        <v>0</v>
      </c>
      <c r="ID548" s="140">
        <v>0</v>
      </c>
      <c r="IE548" s="140">
        <v>0</v>
      </c>
      <c r="IF548" s="139">
        <v>7</v>
      </c>
      <c r="IG548" s="140">
        <v>2</v>
      </c>
      <c r="IH548" s="140">
        <v>0</v>
      </c>
      <c r="II548" s="140">
        <v>0</v>
      </c>
      <c r="IJ548" s="140">
        <v>0</v>
      </c>
      <c r="IK548" s="140">
        <v>0</v>
      </c>
      <c r="IL548" s="140">
        <v>0</v>
      </c>
      <c r="IM548" s="140">
        <v>0</v>
      </c>
      <c r="IN548" s="139">
        <v>0</v>
      </c>
      <c r="IO548" s="140">
        <v>0</v>
      </c>
      <c r="IP548" s="140">
        <v>0</v>
      </c>
      <c r="IQ548" s="140">
        <v>0</v>
      </c>
      <c r="IR548" s="141">
        <v>0</v>
      </c>
      <c r="IS548" s="139">
        <v>0</v>
      </c>
      <c r="IT548" s="141">
        <v>0</v>
      </c>
      <c r="IU548" s="141">
        <v>8</v>
      </c>
      <c r="IV548" s="141">
        <v>1</v>
      </c>
      <c r="IW548" s="180">
        <v>9</v>
      </c>
      <c r="IX548" s="182">
        <v>0</v>
      </c>
      <c r="IY548" s="182">
        <v>0</v>
      </c>
      <c r="IZ548" s="183">
        <v>0</v>
      </c>
      <c r="JA548" s="140">
        <v>0</v>
      </c>
      <c r="JB548" s="140">
        <v>0</v>
      </c>
      <c r="JC548" s="1" t="s">
        <v>427</v>
      </c>
      <c r="JD548" s="1" t="s">
        <v>427</v>
      </c>
      <c r="JE548" s="1" t="s">
        <v>427</v>
      </c>
      <c r="JF548" s="1" t="s">
        <v>427</v>
      </c>
      <c r="JG548" s="1">
        <v>0</v>
      </c>
      <c r="JH548" s="1">
        <v>0</v>
      </c>
      <c r="JI548" s="284"/>
      <c r="JM548" s="261"/>
      <c r="JN548" s="262"/>
      <c r="JO548" s="284"/>
      <c r="JP548" s="284"/>
    </row>
    <row r="549" spans="1:276" x14ac:dyDescent="0.25">
      <c r="A549" s="2">
        <f>IF(OR('Table 1'!$L$2="All Regions",'Table 1'!$L$2=" "), 1,IF('Table 1'!$L$2='DATA TEMPLATE 1617'!L549,1,0))</f>
        <v>1</v>
      </c>
      <c r="B549" s="2">
        <f>IF(OR('Table 1'!$L$3="All Disciplines",'Table 1'!$L$3=" "), 1,IF('Table 1'!$L$3='DATA TEMPLATE 1617'!M549,1,0))</f>
        <v>1</v>
      </c>
      <c r="C549" s="2">
        <f>IF(OR('Table 1'!$L$4="All Organisations",'Table 1'!$L$4=" "), 1,IF('Table 1'!$L$4='DATA TEMPLATE 1617'!N549,1,0))</f>
        <v>1</v>
      </c>
      <c r="D549" s="2">
        <f t="shared" si="21"/>
        <v>3</v>
      </c>
      <c r="E549" s="236">
        <f>IF('Table 2'!$L$2="All Diverse Led",$IZ549,IF('Table 2'!$L$2='DATA TEMPLATE 1617'!JG549,4,0))</f>
        <v>0</v>
      </c>
      <c r="F549" s="236">
        <f>IF('Table 2'!$L$2="All Diverse Led",$IZ549,IF('Table 2'!$L$2='DATA TEMPLATE 1617'!JH549,4,0))</f>
        <v>0</v>
      </c>
      <c r="G549" s="237">
        <f t="shared" si="20"/>
        <v>0</v>
      </c>
      <c r="H549" s="1" t="s">
        <v>471</v>
      </c>
      <c r="I549" s="1">
        <v>0</v>
      </c>
      <c r="J549" s="1" t="b">
        <v>0</v>
      </c>
      <c r="K549" s="284">
        <v>547</v>
      </c>
      <c r="L549" t="s">
        <v>448</v>
      </c>
      <c r="M549" t="s">
        <v>437</v>
      </c>
      <c r="N549" s="323" t="s">
        <v>459</v>
      </c>
      <c r="O549" s="76">
        <v>187403</v>
      </c>
      <c r="P549" s="76">
        <v>292011</v>
      </c>
      <c r="Q549" s="76">
        <v>2099</v>
      </c>
      <c r="R549" s="76">
        <v>15000</v>
      </c>
      <c r="S549" s="76">
        <v>0</v>
      </c>
      <c r="T549" s="76">
        <v>496513</v>
      </c>
      <c r="U549">
        <v>383850</v>
      </c>
      <c r="V549">
        <v>12336</v>
      </c>
      <c r="W549">
        <v>0</v>
      </c>
      <c r="X549">
        <v>0</v>
      </c>
      <c r="Y549">
        <v>3435</v>
      </c>
      <c r="AB549">
        <v>0</v>
      </c>
      <c r="AC549">
        <v>0</v>
      </c>
      <c r="AD549">
        <v>399621</v>
      </c>
      <c r="AE549" s="1">
        <v>2</v>
      </c>
      <c r="AF549" s="1">
        <v>6</v>
      </c>
      <c r="AG549" s="1">
        <v>600</v>
      </c>
      <c r="AH549" s="1">
        <v>2000</v>
      </c>
      <c r="AI549" s="1">
        <v>0</v>
      </c>
      <c r="AJ549" s="1">
        <v>0</v>
      </c>
      <c r="AK549" s="1">
        <v>0</v>
      </c>
      <c r="AL549" s="1">
        <v>0</v>
      </c>
      <c r="AM549" s="1">
        <v>0</v>
      </c>
      <c r="AN549" s="1">
        <v>0</v>
      </c>
      <c r="AO549" s="1">
        <v>0</v>
      </c>
      <c r="AP549" s="1">
        <v>0</v>
      </c>
      <c r="AQ549" s="1">
        <v>0</v>
      </c>
      <c r="AR549" s="1">
        <v>0</v>
      </c>
      <c r="AS549" s="1">
        <v>0</v>
      </c>
      <c r="AT549" s="1">
        <v>0</v>
      </c>
      <c r="AU549" s="1">
        <v>0</v>
      </c>
      <c r="AV549" s="1">
        <v>0</v>
      </c>
      <c r="AW549" s="1">
        <v>0</v>
      </c>
      <c r="AX549" s="1">
        <v>0</v>
      </c>
      <c r="AY549" s="1">
        <v>0</v>
      </c>
      <c r="AZ549" s="1">
        <v>0</v>
      </c>
      <c r="BA549" s="1">
        <v>0</v>
      </c>
      <c r="BB549" s="1">
        <v>0</v>
      </c>
      <c r="BC549" s="3">
        <v>0</v>
      </c>
      <c r="BD549" s="3">
        <v>0</v>
      </c>
      <c r="BE549" s="3">
        <v>0</v>
      </c>
      <c r="BF549" s="3">
        <v>0</v>
      </c>
      <c r="BG549" s="241">
        <v>0</v>
      </c>
      <c r="BH549" s="242">
        <v>0</v>
      </c>
      <c r="BI549" s="242">
        <v>0</v>
      </c>
      <c r="BJ549" s="243">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s="244">
        <v>0</v>
      </c>
      <c r="CJ549" s="244">
        <v>0</v>
      </c>
      <c r="CK549" s="244">
        <v>0</v>
      </c>
      <c r="CL549" s="244">
        <v>0</v>
      </c>
      <c r="CM549" s="241">
        <v>0</v>
      </c>
      <c r="CN549" s="242">
        <v>0</v>
      </c>
      <c r="CO549" s="242">
        <v>0</v>
      </c>
      <c r="CP549" s="243">
        <v>0</v>
      </c>
      <c r="CQ549" s="1">
        <v>0</v>
      </c>
      <c r="CR549" s="1">
        <v>0</v>
      </c>
      <c r="CS549" s="1">
        <v>0</v>
      </c>
      <c r="CT549" s="1">
        <v>0</v>
      </c>
      <c r="CU549" s="1">
        <v>0</v>
      </c>
      <c r="CV549" s="1">
        <v>0</v>
      </c>
      <c r="CW549" s="1">
        <v>0</v>
      </c>
      <c r="CX549" s="1">
        <v>0</v>
      </c>
      <c r="CY549" s="1">
        <v>0</v>
      </c>
      <c r="CZ549" s="1">
        <v>0</v>
      </c>
      <c r="DA549" s="1">
        <v>0</v>
      </c>
      <c r="DB549" s="1">
        <v>0</v>
      </c>
      <c r="DC549" s="1">
        <v>0</v>
      </c>
      <c r="DD549" s="1">
        <v>0</v>
      </c>
      <c r="DE549" s="1">
        <v>0</v>
      </c>
      <c r="DF549" s="1">
        <v>0</v>
      </c>
      <c r="DG549" s="1">
        <v>0</v>
      </c>
      <c r="DH549" s="1">
        <v>0</v>
      </c>
      <c r="DI549" s="1">
        <v>0</v>
      </c>
      <c r="DJ549" s="1">
        <v>0</v>
      </c>
      <c r="DK549" s="1">
        <v>0</v>
      </c>
      <c r="DL549" s="1">
        <v>0</v>
      </c>
      <c r="DM549" s="1">
        <v>0</v>
      </c>
      <c r="DN549" s="1">
        <v>0</v>
      </c>
      <c r="DO549" s="244">
        <v>0</v>
      </c>
      <c r="DP549" s="244">
        <v>0</v>
      </c>
      <c r="DQ549" s="244">
        <v>0</v>
      </c>
      <c r="DR549" s="244">
        <v>0</v>
      </c>
      <c r="DS549" s="241">
        <v>0</v>
      </c>
      <c r="DT549" s="242">
        <v>0</v>
      </c>
      <c r="DU549" s="242">
        <v>0</v>
      </c>
      <c r="DV549" s="243">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s="244">
        <v>0</v>
      </c>
      <c r="EV549" s="244">
        <v>0</v>
      </c>
      <c r="EW549" s="244">
        <v>0</v>
      </c>
      <c r="EX549" s="244">
        <v>0</v>
      </c>
      <c r="EY549" s="241">
        <v>0</v>
      </c>
      <c r="EZ549" s="242">
        <v>0</v>
      </c>
      <c r="FA549" s="242">
        <v>0</v>
      </c>
      <c r="FB549" s="243">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0</v>
      </c>
      <c r="GK549">
        <v>0</v>
      </c>
      <c r="GL549">
        <v>0</v>
      </c>
      <c r="GM549">
        <v>0</v>
      </c>
      <c r="GN549">
        <v>0</v>
      </c>
      <c r="GO549">
        <v>0</v>
      </c>
      <c r="GP549">
        <v>0</v>
      </c>
      <c r="GQ549">
        <v>0</v>
      </c>
      <c r="GR549">
        <v>0</v>
      </c>
      <c r="GS549">
        <v>0</v>
      </c>
      <c r="GT549">
        <v>0</v>
      </c>
      <c r="GU549">
        <v>0</v>
      </c>
      <c r="GV549">
        <v>0</v>
      </c>
      <c r="GW549">
        <v>0</v>
      </c>
      <c r="GX549">
        <v>0</v>
      </c>
      <c r="GY549">
        <v>0</v>
      </c>
      <c r="GZ549">
        <v>0</v>
      </c>
      <c r="HA549">
        <v>0</v>
      </c>
      <c r="HB549">
        <v>0</v>
      </c>
      <c r="HC549">
        <v>0</v>
      </c>
      <c r="HD549">
        <v>0</v>
      </c>
      <c r="HE549">
        <v>0</v>
      </c>
      <c r="HF549">
        <v>0</v>
      </c>
      <c r="HG549">
        <v>0</v>
      </c>
      <c r="HH549">
        <v>0</v>
      </c>
      <c r="HI549">
        <v>0</v>
      </c>
      <c r="HJ549">
        <v>0</v>
      </c>
      <c r="HK549">
        <v>0</v>
      </c>
      <c r="HL549">
        <v>4</v>
      </c>
      <c r="HM549">
        <v>2</v>
      </c>
      <c r="HN549">
        <v>0</v>
      </c>
      <c r="HO549">
        <v>0</v>
      </c>
      <c r="HP549">
        <v>0</v>
      </c>
      <c r="HQ549" s="139">
        <v>1</v>
      </c>
      <c r="HR549" s="140">
        <v>0</v>
      </c>
      <c r="HS549" s="140">
        <v>0</v>
      </c>
      <c r="HT549" s="140">
        <v>0</v>
      </c>
      <c r="HU549" s="140">
        <v>0</v>
      </c>
      <c r="HV549" s="139">
        <v>0</v>
      </c>
      <c r="HW549" s="140">
        <v>0</v>
      </c>
      <c r="HX549" s="140">
        <v>0</v>
      </c>
      <c r="HY549" s="140">
        <v>0</v>
      </c>
      <c r="HZ549" s="140">
        <v>0</v>
      </c>
      <c r="IA549" s="139">
        <v>0</v>
      </c>
      <c r="IB549" s="140">
        <v>0</v>
      </c>
      <c r="IC549" s="140">
        <v>0</v>
      </c>
      <c r="ID549" s="140">
        <v>0</v>
      </c>
      <c r="IE549" s="140">
        <v>0</v>
      </c>
      <c r="IF549" s="139">
        <v>5</v>
      </c>
      <c r="IG549" s="140">
        <v>2</v>
      </c>
      <c r="IH549" s="140">
        <v>0</v>
      </c>
      <c r="II549" s="140">
        <v>0</v>
      </c>
      <c r="IJ549" s="140">
        <v>0</v>
      </c>
      <c r="IK549" s="140">
        <v>0</v>
      </c>
      <c r="IL549" s="140">
        <v>0</v>
      </c>
      <c r="IM549" s="140">
        <v>0</v>
      </c>
      <c r="IN549" s="139">
        <v>0</v>
      </c>
      <c r="IO549" s="140">
        <v>0</v>
      </c>
      <c r="IP549" s="140">
        <v>0</v>
      </c>
      <c r="IQ549" s="140">
        <v>0</v>
      </c>
      <c r="IR549" s="141">
        <v>0</v>
      </c>
      <c r="IS549" s="139">
        <v>0</v>
      </c>
      <c r="IT549" s="141">
        <v>0</v>
      </c>
      <c r="IU549" s="141">
        <v>6</v>
      </c>
      <c r="IV549" s="141">
        <v>1</v>
      </c>
      <c r="IW549" s="180">
        <v>7</v>
      </c>
      <c r="IX549" s="182">
        <v>0</v>
      </c>
      <c r="IY549" s="182">
        <v>0</v>
      </c>
      <c r="IZ549" s="183">
        <v>0</v>
      </c>
      <c r="JA549" s="140">
        <v>0</v>
      </c>
      <c r="JB549" s="140">
        <v>0</v>
      </c>
      <c r="JC549" s="1" t="s">
        <v>427</v>
      </c>
      <c r="JD549" s="1" t="s">
        <v>427</v>
      </c>
      <c r="JE549" s="1" t="s">
        <v>427</v>
      </c>
      <c r="JF549" s="1" t="s">
        <v>427</v>
      </c>
      <c r="JG549" s="1">
        <v>0</v>
      </c>
      <c r="JH549" s="1">
        <v>0</v>
      </c>
      <c r="JI549" s="284"/>
      <c r="JM549" s="261"/>
      <c r="JN549" s="262"/>
      <c r="JO549" s="284"/>
      <c r="JP549" s="284"/>
    </row>
    <row r="550" spans="1:276" x14ac:dyDescent="0.25">
      <c r="A550" s="2">
        <f>IF(OR('Table 1'!$L$2="All Regions",'Table 1'!$L$2=" "), 1,IF('Table 1'!$L$2='DATA TEMPLATE 1617'!L550,1,0))</f>
        <v>1</v>
      </c>
      <c r="B550" s="2">
        <f>IF(OR('Table 1'!$L$3="All Disciplines",'Table 1'!$L$3=" "), 1,IF('Table 1'!$L$3='DATA TEMPLATE 1617'!M550,1,0))</f>
        <v>1</v>
      </c>
      <c r="C550" s="2">
        <f>IF(OR('Table 1'!$L$4="All Organisations",'Table 1'!$L$4=" "), 1,IF('Table 1'!$L$4='DATA TEMPLATE 1617'!N550,1,0))</f>
        <v>1</v>
      </c>
      <c r="D550" s="2">
        <f t="shared" si="21"/>
        <v>3</v>
      </c>
      <c r="E550" s="236">
        <f>IF('Table 2'!$L$2="All Diverse Led",$IZ550,IF('Table 2'!$L$2='DATA TEMPLATE 1617'!JG550,4,0))</f>
        <v>0</v>
      </c>
      <c r="F550" s="236">
        <f>IF('Table 2'!$L$2="All Diverse Led",$IZ550,IF('Table 2'!$L$2='DATA TEMPLATE 1617'!JH550,4,0))</f>
        <v>0</v>
      </c>
      <c r="G550" s="237">
        <f t="shared" si="20"/>
        <v>0</v>
      </c>
      <c r="H550" s="1" t="s">
        <v>471</v>
      </c>
      <c r="I550" s="1">
        <v>0</v>
      </c>
      <c r="J550" s="1" t="b">
        <v>0</v>
      </c>
      <c r="K550" s="284">
        <v>548</v>
      </c>
      <c r="L550" t="s">
        <v>448</v>
      </c>
      <c r="M550" t="s">
        <v>440</v>
      </c>
      <c r="N550" s="323" t="s">
        <v>460</v>
      </c>
      <c r="O550" s="76">
        <v>180802</v>
      </c>
      <c r="P550" s="76">
        <v>247627</v>
      </c>
      <c r="Q550" s="76">
        <v>131090</v>
      </c>
      <c r="R550" s="76">
        <v>317249</v>
      </c>
      <c r="S550" s="76">
        <v>238453</v>
      </c>
      <c r="T550" s="76">
        <v>1115221</v>
      </c>
      <c r="U550">
        <v>585149</v>
      </c>
      <c r="V550">
        <v>26469</v>
      </c>
      <c r="W550">
        <v>155088</v>
      </c>
      <c r="X550">
        <v>64380</v>
      </c>
      <c r="Y550">
        <v>10850</v>
      </c>
      <c r="AB550">
        <v>214697</v>
      </c>
      <c r="AC550">
        <v>0</v>
      </c>
      <c r="AD550">
        <v>1056633</v>
      </c>
      <c r="AE550" s="1">
        <v>0</v>
      </c>
      <c r="AF550" s="1">
        <v>0</v>
      </c>
      <c r="AG550" s="1">
        <v>0</v>
      </c>
      <c r="AH550" s="1">
        <v>0</v>
      </c>
      <c r="AI550" s="1">
        <v>0</v>
      </c>
      <c r="AJ550" s="1">
        <v>0</v>
      </c>
      <c r="AK550" s="1">
        <v>0</v>
      </c>
      <c r="AL550" s="1">
        <v>0</v>
      </c>
      <c r="AM550" s="1">
        <v>0</v>
      </c>
      <c r="AN550" s="1">
        <v>0</v>
      </c>
      <c r="AO550" s="1">
        <v>0</v>
      </c>
      <c r="AP550" s="1">
        <v>0</v>
      </c>
      <c r="AQ550" s="1">
        <v>0</v>
      </c>
      <c r="AR550" s="1">
        <v>0</v>
      </c>
      <c r="AS550" s="1">
        <v>0</v>
      </c>
      <c r="AT550" s="1">
        <v>0</v>
      </c>
      <c r="AU550" s="1">
        <v>0</v>
      </c>
      <c r="AV550" s="1">
        <v>0</v>
      </c>
      <c r="AW550" s="1">
        <v>0</v>
      </c>
      <c r="AX550" s="1">
        <v>0</v>
      </c>
      <c r="AY550" s="1">
        <v>0</v>
      </c>
      <c r="AZ550" s="1">
        <v>0</v>
      </c>
      <c r="BA550" s="1">
        <v>0</v>
      </c>
      <c r="BB550" s="1">
        <v>0</v>
      </c>
      <c r="BC550" s="3">
        <v>0</v>
      </c>
      <c r="BD550" s="3">
        <v>0</v>
      </c>
      <c r="BE550" s="3">
        <v>0</v>
      </c>
      <c r="BF550" s="3">
        <v>0</v>
      </c>
      <c r="BG550" s="241">
        <v>0</v>
      </c>
      <c r="BH550" s="242">
        <v>0</v>
      </c>
      <c r="BI550" s="242">
        <v>0</v>
      </c>
      <c r="BJ550" s="243">
        <v>0</v>
      </c>
      <c r="BK550">
        <v>6</v>
      </c>
      <c r="BL550">
        <v>303</v>
      </c>
      <c r="BM550">
        <v>14629</v>
      </c>
      <c r="BN550">
        <v>0</v>
      </c>
      <c r="BO550">
        <v>0</v>
      </c>
      <c r="BP550">
        <v>0</v>
      </c>
      <c r="BQ550">
        <v>0</v>
      </c>
      <c r="BR550">
        <v>0</v>
      </c>
      <c r="BS550">
        <v>0</v>
      </c>
      <c r="BT550">
        <v>0</v>
      </c>
      <c r="BU550">
        <v>0</v>
      </c>
      <c r="BV550">
        <v>0</v>
      </c>
      <c r="BW550">
        <v>6</v>
      </c>
      <c r="BX550">
        <v>303</v>
      </c>
      <c r="BY550">
        <v>0</v>
      </c>
      <c r="BZ550">
        <v>0</v>
      </c>
      <c r="CA550">
        <v>0</v>
      </c>
      <c r="CB550">
        <v>0</v>
      </c>
      <c r="CC550">
        <v>0</v>
      </c>
      <c r="CD550">
        <v>0</v>
      </c>
      <c r="CE550">
        <v>0</v>
      </c>
      <c r="CF550">
        <v>0</v>
      </c>
      <c r="CG550">
        <v>0</v>
      </c>
      <c r="CH550">
        <v>0</v>
      </c>
      <c r="CI550" s="244">
        <v>0</v>
      </c>
      <c r="CJ550" s="244">
        <v>0</v>
      </c>
      <c r="CK550" s="244">
        <v>0</v>
      </c>
      <c r="CL550" s="244">
        <v>0</v>
      </c>
      <c r="CM550" s="241">
        <v>6</v>
      </c>
      <c r="CN550" s="242">
        <v>303</v>
      </c>
      <c r="CO550" s="242">
        <v>0</v>
      </c>
      <c r="CP550" s="243">
        <v>0</v>
      </c>
      <c r="CQ550" s="1">
        <v>12</v>
      </c>
      <c r="CR550" s="1">
        <v>12</v>
      </c>
      <c r="CS550" s="1">
        <v>370</v>
      </c>
      <c r="CT550" s="1">
        <v>0</v>
      </c>
      <c r="CU550" s="1">
        <v>0</v>
      </c>
      <c r="CV550" s="1">
        <v>0</v>
      </c>
      <c r="CW550" s="1">
        <v>0</v>
      </c>
      <c r="CX550" s="1">
        <v>0</v>
      </c>
      <c r="CY550" s="1">
        <v>0</v>
      </c>
      <c r="CZ550" s="1">
        <v>0</v>
      </c>
      <c r="DA550" s="1">
        <v>0</v>
      </c>
      <c r="DB550" s="1">
        <v>0</v>
      </c>
      <c r="DC550" s="1">
        <v>0</v>
      </c>
      <c r="DD550" s="1">
        <v>0</v>
      </c>
      <c r="DE550" s="1">
        <v>0</v>
      </c>
      <c r="DF550" s="1">
        <v>0</v>
      </c>
      <c r="DG550" s="1">
        <v>0</v>
      </c>
      <c r="DH550" s="1">
        <v>0</v>
      </c>
      <c r="DI550" s="1">
        <v>0</v>
      </c>
      <c r="DJ550" s="1">
        <v>0</v>
      </c>
      <c r="DK550" s="1">
        <v>0</v>
      </c>
      <c r="DL550" s="1">
        <v>0</v>
      </c>
      <c r="DM550" s="1">
        <v>0</v>
      </c>
      <c r="DN550" s="1">
        <v>0</v>
      </c>
      <c r="DO550" s="244">
        <v>0</v>
      </c>
      <c r="DP550" s="244">
        <v>0</v>
      </c>
      <c r="DQ550" s="244">
        <v>0</v>
      </c>
      <c r="DR550" s="244">
        <v>0</v>
      </c>
      <c r="DS550" s="241">
        <v>0</v>
      </c>
      <c r="DT550" s="242">
        <v>0</v>
      </c>
      <c r="DU550" s="242">
        <v>0</v>
      </c>
      <c r="DV550" s="243">
        <v>0</v>
      </c>
      <c r="DW550">
        <v>2</v>
      </c>
      <c r="DX550">
        <v>3</v>
      </c>
      <c r="DY550">
        <v>759</v>
      </c>
      <c r="DZ550">
        <v>0</v>
      </c>
      <c r="EA550">
        <v>0</v>
      </c>
      <c r="EB550">
        <v>0</v>
      </c>
      <c r="EC550">
        <v>0</v>
      </c>
      <c r="ED550">
        <v>0</v>
      </c>
      <c r="EE550">
        <v>0</v>
      </c>
      <c r="EF550">
        <v>0</v>
      </c>
      <c r="EG550">
        <v>0</v>
      </c>
      <c r="EH550">
        <v>0</v>
      </c>
      <c r="EI550">
        <v>1</v>
      </c>
      <c r="EJ550">
        <v>2</v>
      </c>
      <c r="EK550">
        <v>156</v>
      </c>
      <c r="EL550">
        <v>0</v>
      </c>
      <c r="EM550">
        <v>0</v>
      </c>
      <c r="EN550">
        <v>0</v>
      </c>
      <c r="EO550">
        <v>0</v>
      </c>
      <c r="EP550">
        <v>0</v>
      </c>
      <c r="EQ550">
        <v>0</v>
      </c>
      <c r="ER550">
        <v>0</v>
      </c>
      <c r="ES550">
        <v>0</v>
      </c>
      <c r="ET550">
        <v>0</v>
      </c>
      <c r="EU550" s="244">
        <v>0</v>
      </c>
      <c r="EV550" s="244">
        <v>0</v>
      </c>
      <c r="EW550" s="244">
        <v>0</v>
      </c>
      <c r="EX550" s="244">
        <v>0</v>
      </c>
      <c r="EY550" s="241">
        <v>1</v>
      </c>
      <c r="EZ550" s="242">
        <v>2</v>
      </c>
      <c r="FA550" s="242">
        <v>156</v>
      </c>
      <c r="FB550" s="243">
        <v>0</v>
      </c>
      <c r="FC550">
        <v>0</v>
      </c>
      <c r="FD550">
        <v>0</v>
      </c>
      <c r="FE550">
        <v>0</v>
      </c>
      <c r="FF550">
        <v>0</v>
      </c>
      <c r="FG550">
        <v>0</v>
      </c>
      <c r="FH550">
        <v>0</v>
      </c>
      <c r="FI550">
        <v>0</v>
      </c>
      <c r="FJ550">
        <v>0</v>
      </c>
      <c r="FK550">
        <v>0</v>
      </c>
      <c r="FL550">
        <v>0</v>
      </c>
      <c r="FM550">
        <v>0</v>
      </c>
      <c r="FN550">
        <v>0</v>
      </c>
      <c r="FO550">
        <v>0</v>
      </c>
      <c r="FP550">
        <v>0</v>
      </c>
      <c r="FQ550">
        <v>0</v>
      </c>
      <c r="FR550">
        <v>0</v>
      </c>
      <c r="FS550">
        <v>0</v>
      </c>
      <c r="FT550">
        <v>0</v>
      </c>
      <c r="FU550">
        <v>0</v>
      </c>
      <c r="FV550">
        <v>0</v>
      </c>
      <c r="FW550">
        <v>3</v>
      </c>
      <c r="FX550">
        <v>2300</v>
      </c>
      <c r="FY550">
        <v>1</v>
      </c>
      <c r="FZ550">
        <v>0</v>
      </c>
      <c r="GA550">
        <v>0</v>
      </c>
      <c r="GB550">
        <v>0</v>
      </c>
      <c r="GC550">
        <v>0</v>
      </c>
      <c r="GD550">
        <v>0</v>
      </c>
      <c r="GE550">
        <v>0</v>
      </c>
      <c r="GF550">
        <v>0</v>
      </c>
      <c r="GG550">
        <v>0</v>
      </c>
      <c r="GH550">
        <v>0</v>
      </c>
      <c r="GI550">
        <v>2</v>
      </c>
      <c r="GJ550">
        <v>0</v>
      </c>
      <c r="GK550">
        <v>7</v>
      </c>
      <c r="GL550">
        <v>0</v>
      </c>
      <c r="GM550">
        <v>1</v>
      </c>
      <c r="GN550">
        <v>5500</v>
      </c>
      <c r="GO550">
        <v>5</v>
      </c>
      <c r="GP550">
        <v>27500</v>
      </c>
      <c r="GQ550">
        <v>0</v>
      </c>
      <c r="GR550">
        <v>0</v>
      </c>
      <c r="GS550">
        <v>0</v>
      </c>
      <c r="GT550">
        <v>27500</v>
      </c>
      <c r="GU550">
        <v>0</v>
      </c>
      <c r="GV550">
        <v>0</v>
      </c>
      <c r="GW550">
        <v>0</v>
      </c>
      <c r="GX550">
        <v>0</v>
      </c>
      <c r="GY550">
        <v>0</v>
      </c>
      <c r="GZ550">
        <v>0</v>
      </c>
      <c r="HA550">
        <v>0</v>
      </c>
      <c r="HB550">
        <v>0</v>
      </c>
      <c r="HC550">
        <v>0</v>
      </c>
      <c r="HD550">
        <v>0</v>
      </c>
      <c r="HE550">
        <v>0</v>
      </c>
      <c r="HF550">
        <v>0</v>
      </c>
      <c r="HG550">
        <v>0</v>
      </c>
      <c r="HH550">
        <v>0</v>
      </c>
      <c r="HI550">
        <v>0</v>
      </c>
      <c r="HJ550">
        <v>0</v>
      </c>
      <c r="HK550">
        <v>0</v>
      </c>
      <c r="HL550">
        <v>4</v>
      </c>
      <c r="HM550">
        <v>5</v>
      </c>
      <c r="HN550">
        <v>0</v>
      </c>
      <c r="HO550">
        <v>0</v>
      </c>
      <c r="HP550">
        <v>0</v>
      </c>
      <c r="HQ550" s="139">
        <v>7</v>
      </c>
      <c r="HR550" s="140">
        <v>5</v>
      </c>
      <c r="HS550" s="140">
        <v>0</v>
      </c>
      <c r="HT550" s="140">
        <v>0</v>
      </c>
      <c r="HU550" s="140">
        <v>0</v>
      </c>
      <c r="HV550" s="139">
        <v>0</v>
      </c>
      <c r="HW550" s="140">
        <v>0</v>
      </c>
      <c r="HX550" s="140">
        <v>0</v>
      </c>
      <c r="HY550" s="140">
        <v>0</v>
      </c>
      <c r="HZ550" s="140">
        <v>0</v>
      </c>
      <c r="IA550" s="139">
        <v>0</v>
      </c>
      <c r="IB550" s="140">
        <v>0</v>
      </c>
      <c r="IC550" s="140">
        <v>0</v>
      </c>
      <c r="ID550" s="140">
        <v>0</v>
      </c>
      <c r="IE550" s="140">
        <v>9</v>
      </c>
      <c r="IF550" s="139">
        <v>11</v>
      </c>
      <c r="IG550" s="140">
        <v>10</v>
      </c>
      <c r="IH550" s="140">
        <v>0</v>
      </c>
      <c r="II550" s="140">
        <v>0</v>
      </c>
      <c r="IJ550" s="140">
        <v>9</v>
      </c>
      <c r="IK550" s="140">
        <v>3</v>
      </c>
      <c r="IL550" s="140">
        <v>0</v>
      </c>
      <c r="IM550" s="140">
        <v>0</v>
      </c>
      <c r="IN550" s="139">
        <v>3</v>
      </c>
      <c r="IO550" s="140">
        <v>2</v>
      </c>
      <c r="IP550" s="140">
        <v>0</v>
      </c>
      <c r="IQ550" s="140">
        <v>0</v>
      </c>
      <c r="IR550" s="141">
        <v>2</v>
      </c>
      <c r="IS550" s="139">
        <v>0</v>
      </c>
      <c r="IT550" s="141">
        <v>1</v>
      </c>
      <c r="IU550" s="141">
        <v>9</v>
      </c>
      <c r="IV550" s="141">
        <v>21</v>
      </c>
      <c r="IW550" s="180">
        <v>30</v>
      </c>
      <c r="IX550" s="182">
        <v>0.13333333333333333</v>
      </c>
      <c r="IY550" s="182">
        <v>6.6666666666666666E-2</v>
      </c>
      <c r="IZ550" s="183">
        <v>0</v>
      </c>
      <c r="JA550" s="140">
        <v>0</v>
      </c>
      <c r="JB550" s="140">
        <v>0</v>
      </c>
      <c r="JC550" s="1" t="s">
        <v>427</v>
      </c>
      <c r="JD550" s="1" t="s">
        <v>427</v>
      </c>
      <c r="JE550" s="1" t="s">
        <v>427</v>
      </c>
      <c r="JF550" s="1" t="s">
        <v>427</v>
      </c>
      <c r="JG550" s="1">
        <v>0</v>
      </c>
      <c r="JH550" s="1">
        <v>0</v>
      </c>
      <c r="JI550" s="284"/>
      <c r="JM550" s="261"/>
      <c r="JN550" s="262"/>
      <c r="JO550" s="284"/>
      <c r="JP550" s="284"/>
    </row>
    <row r="551" spans="1:276" x14ac:dyDescent="0.25">
      <c r="A551" s="2">
        <f>IF(OR('Table 1'!$L$2="All Regions",'Table 1'!$L$2=" "), 1,IF('Table 1'!$L$2='DATA TEMPLATE 1617'!L551,1,0))</f>
        <v>1</v>
      </c>
      <c r="B551" s="2">
        <f>IF(OR('Table 1'!$L$3="All Disciplines",'Table 1'!$L$3=" "), 1,IF('Table 1'!$L$3='DATA TEMPLATE 1617'!M551,1,0))</f>
        <v>1</v>
      </c>
      <c r="C551" s="2">
        <f>IF(OR('Table 1'!$L$4="All Organisations",'Table 1'!$L$4=" "), 1,IF('Table 1'!$L$4='DATA TEMPLATE 1617'!N551,1,0))</f>
        <v>1</v>
      </c>
      <c r="D551" s="2">
        <f t="shared" si="21"/>
        <v>3</v>
      </c>
      <c r="E551" s="236">
        <f>IF('Table 2'!$L$2="All Diverse Led",$IZ551,IF('Table 2'!$L$2='DATA TEMPLATE 1617'!JG551,4,0))</f>
        <v>0</v>
      </c>
      <c r="F551" s="236">
        <f>IF('Table 2'!$L$2="All Diverse Led",$IZ551,IF('Table 2'!$L$2='DATA TEMPLATE 1617'!JH551,4,0))</f>
        <v>0</v>
      </c>
      <c r="G551" s="237">
        <f t="shared" si="20"/>
        <v>0</v>
      </c>
      <c r="H551" s="1" t="s">
        <v>471</v>
      </c>
      <c r="I551" s="1">
        <v>0</v>
      </c>
      <c r="J551" s="1" t="b">
        <v>0</v>
      </c>
      <c r="K551" s="284">
        <v>549</v>
      </c>
      <c r="L551" t="s">
        <v>448</v>
      </c>
      <c r="M551" t="s">
        <v>437</v>
      </c>
      <c r="N551" s="323" t="s">
        <v>460</v>
      </c>
      <c r="O551" s="76">
        <v>1795800</v>
      </c>
      <c r="P551" s="76">
        <v>60348</v>
      </c>
      <c r="Q551" s="76">
        <v>385046</v>
      </c>
      <c r="R551" s="76">
        <v>40000</v>
      </c>
      <c r="S551" s="76">
        <v>0</v>
      </c>
      <c r="T551" s="76">
        <v>2281194</v>
      </c>
      <c r="U551">
        <v>1364234</v>
      </c>
      <c r="V551">
        <v>49199</v>
      </c>
      <c r="W551">
        <v>38042</v>
      </c>
      <c r="X551">
        <v>102842</v>
      </c>
      <c r="Y551">
        <v>3800</v>
      </c>
      <c r="AB551">
        <v>707557</v>
      </c>
      <c r="AC551">
        <v>0</v>
      </c>
      <c r="AD551">
        <v>2265674</v>
      </c>
      <c r="AE551" s="1">
        <v>0</v>
      </c>
      <c r="AF551" s="1">
        <v>0</v>
      </c>
      <c r="AG551" s="1">
        <v>0</v>
      </c>
      <c r="AH551" s="1">
        <v>0</v>
      </c>
      <c r="AI551" s="1">
        <v>0</v>
      </c>
      <c r="AJ551" s="1">
        <v>0</v>
      </c>
      <c r="AK551" s="1">
        <v>0</v>
      </c>
      <c r="AL551" s="1">
        <v>0</v>
      </c>
      <c r="AM551" s="1">
        <v>0</v>
      </c>
      <c r="AN551" s="1">
        <v>0</v>
      </c>
      <c r="AO551" s="1">
        <v>0</v>
      </c>
      <c r="AP551" s="1">
        <v>0</v>
      </c>
      <c r="AQ551" s="1">
        <v>0</v>
      </c>
      <c r="AR551" s="1">
        <v>0</v>
      </c>
      <c r="AS551" s="1">
        <v>0</v>
      </c>
      <c r="AT551" s="1">
        <v>0</v>
      </c>
      <c r="AU551" s="1">
        <v>0</v>
      </c>
      <c r="AV551" s="1">
        <v>0</v>
      </c>
      <c r="AW551" s="1">
        <v>0</v>
      </c>
      <c r="AX551" s="1">
        <v>0</v>
      </c>
      <c r="AY551" s="1">
        <v>0</v>
      </c>
      <c r="AZ551" s="1">
        <v>0</v>
      </c>
      <c r="BA551" s="1">
        <v>0</v>
      </c>
      <c r="BB551" s="1">
        <v>0</v>
      </c>
      <c r="BC551" s="3">
        <v>0</v>
      </c>
      <c r="BD551" s="3">
        <v>0</v>
      </c>
      <c r="BE551" s="3">
        <v>0</v>
      </c>
      <c r="BF551" s="3">
        <v>0</v>
      </c>
      <c r="BG551" s="241">
        <v>0</v>
      </c>
      <c r="BH551" s="242">
        <v>0</v>
      </c>
      <c r="BI551" s="242">
        <v>0</v>
      </c>
      <c r="BJ551" s="243">
        <v>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s="244">
        <v>0</v>
      </c>
      <c r="CJ551" s="244">
        <v>0</v>
      </c>
      <c r="CK551" s="244">
        <v>0</v>
      </c>
      <c r="CL551" s="244">
        <v>0</v>
      </c>
      <c r="CM551" s="241">
        <v>0</v>
      </c>
      <c r="CN551" s="242">
        <v>0</v>
      </c>
      <c r="CO551" s="242">
        <v>0</v>
      </c>
      <c r="CP551" s="243">
        <v>0</v>
      </c>
      <c r="CQ551" s="1">
        <v>0</v>
      </c>
      <c r="CR551" s="1">
        <v>0</v>
      </c>
      <c r="CS551" s="1">
        <v>0</v>
      </c>
      <c r="CT551" s="1">
        <v>0</v>
      </c>
      <c r="CU551" s="1">
        <v>0</v>
      </c>
      <c r="CV551" s="1">
        <v>0</v>
      </c>
      <c r="CW551" s="1">
        <v>0</v>
      </c>
      <c r="CX551" s="1">
        <v>0</v>
      </c>
      <c r="CY551" s="1">
        <v>0</v>
      </c>
      <c r="CZ551" s="1">
        <v>0</v>
      </c>
      <c r="DA551" s="1">
        <v>0</v>
      </c>
      <c r="DB551" s="1">
        <v>0</v>
      </c>
      <c r="DC551" s="1">
        <v>0</v>
      </c>
      <c r="DD551" s="1">
        <v>0</v>
      </c>
      <c r="DE551" s="1">
        <v>0</v>
      </c>
      <c r="DF551" s="1">
        <v>0</v>
      </c>
      <c r="DG551" s="1">
        <v>0</v>
      </c>
      <c r="DH551" s="1">
        <v>0</v>
      </c>
      <c r="DI551" s="1">
        <v>0</v>
      </c>
      <c r="DJ551" s="1">
        <v>0</v>
      </c>
      <c r="DK551" s="1">
        <v>0</v>
      </c>
      <c r="DL551" s="1">
        <v>0</v>
      </c>
      <c r="DM551" s="1">
        <v>0</v>
      </c>
      <c r="DN551" s="1">
        <v>0</v>
      </c>
      <c r="DO551" s="244">
        <v>0</v>
      </c>
      <c r="DP551" s="244">
        <v>0</v>
      </c>
      <c r="DQ551" s="244">
        <v>0</v>
      </c>
      <c r="DR551" s="244">
        <v>0</v>
      </c>
      <c r="DS551" s="241">
        <v>0</v>
      </c>
      <c r="DT551" s="242">
        <v>0</v>
      </c>
      <c r="DU551" s="242">
        <v>0</v>
      </c>
      <c r="DV551" s="243">
        <v>0</v>
      </c>
      <c r="DW551">
        <v>0</v>
      </c>
      <c r="DX551">
        <v>0</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0</v>
      </c>
      <c r="ET551">
        <v>0</v>
      </c>
      <c r="EU551" s="244">
        <v>0</v>
      </c>
      <c r="EV551" s="244">
        <v>0</v>
      </c>
      <c r="EW551" s="244">
        <v>0</v>
      </c>
      <c r="EX551" s="244">
        <v>0</v>
      </c>
      <c r="EY551" s="241">
        <v>0</v>
      </c>
      <c r="EZ551" s="242">
        <v>0</v>
      </c>
      <c r="FA551" s="242">
        <v>0</v>
      </c>
      <c r="FB551" s="243">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0</v>
      </c>
      <c r="FZ551">
        <v>0</v>
      </c>
      <c r="GA551">
        <v>0</v>
      </c>
      <c r="GB551">
        <v>0</v>
      </c>
      <c r="GC551">
        <v>0</v>
      </c>
      <c r="GD551">
        <v>0</v>
      </c>
      <c r="GE551">
        <v>0</v>
      </c>
      <c r="GF551">
        <v>0</v>
      </c>
      <c r="GG551">
        <v>0</v>
      </c>
      <c r="GH551">
        <v>0</v>
      </c>
      <c r="GI551">
        <v>0</v>
      </c>
      <c r="GJ551">
        <v>0</v>
      </c>
      <c r="GK551">
        <v>0</v>
      </c>
      <c r="GL551">
        <v>0</v>
      </c>
      <c r="GM551">
        <v>0</v>
      </c>
      <c r="GN551">
        <v>0</v>
      </c>
      <c r="GO551">
        <v>0</v>
      </c>
      <c r="GP551">
        <v>0</v>
      </c>
      <c r="GQ551">
        <v>0</v>
      </c>
      <c r="GR551">
        <v>0</v>
      </c>
      <c r="GS551">
        <v>0</v>
      </c>
      <c r="GT551">
        <v>0</v>
      </c>
      <c r="GU551">
        <v>0</v>
      </c>
      <c r="GV551">
        <v>0</v>
      </c>
      <c r="GW551">
        <v>0</v>
      </c>
      <c r="GX551">
        <v>0</v>
      </c>
      <c r="GY551">
        <v>0</v>
      </c>
      <c r="GZ551">
        <v>0</v>
      </c>
      <c r="HA551">
        <v>0</v>
      </c>
      <c r="HB551">
        <v>0</v>
      </c>
      <c r="HC551">
        <v>0</v>
      </c>
      <c r="HD551">
        <v>0</v>
      </c>
      <c r="HE551">
        <v>0</v>
      </c>
      <c r="HF551">
        <v>0</v>
      </c>
      <c r="HG551">
        <v>0</v>
      </c>
      <c r="HH551">
        <v>0</v>
      </c>
      <c r="HI551">
        <v>0</v>
      </c>
      <c r="HJ551">
        <v>0</v>
      </c>
      <c r="HK551">
        <v>0</v>
      </c>
      <c r="HL551">
        <v>3</v>
      </c>
      <c r="HM551">
        <v>7</v>
      </c>
      <c r="HN551">
        <v>0</v>
      </c>
      <c r="HO551">
        <v>0</v>
      </c>
      <c r="HP551">
        <v>0</v>
      </c>
      <c r="HQ551" s="139">
        <v>1</v>
      </c>
      <c r="HR551" s="140">
        <v>1</v>
      </c>
      <c r="HS551" s="140">
        <v>0</v>
      </c>
      <c r="HT551" s="140">
        <v>0</v>
      </c>
      <c r="HU551" s="140">
        <v>0</v>
      </c>
      <c r="HV551" s="139">
        <v>0</v>
      </c>
      <c r="HW551" s="140">
        <v>0</v>
      </c>
      <c r="HX551" s="140">
        <v>0</v>
      </c>
      <c r="HY551" s="140">
        <v>0</v>
      </c>
      <c r="HZ551" s="140">
        <v>0</v>
      </c>
      <c r="IA551" s="139">
        <v>0</v>
      </c>
      <c r="IB551" s="140">
        <v>0</v>
      </c>
      <c r="IC551" s="140">
        <v>0</v>
      </c>
      <c r="ID551" s="140">
        <v>0</v>
      </c>
      <c r="IE551" s="140">
        <v>0</v>
      </c>
      <c r="IF551" s="139">
        <v>4</v>
      </c>
      <c r="IG551" s="140">
        <v>8</v>
      </c>
      <c r="IH551" s="140">
        <v>0</v>
      </c>
      <c r="II551" s="140">
        <v>0</v>
      </c>
      <c r="IJ551" s="140">
        <v>0</v>
      </c>
      <c r="IK551" s="140">
        <v>0</v>
      </c>
      <c r="IL551" s="140">
        <v>0</v>
      </c>
      <c r="IM551" s="140">
        <v>0</v>
      </c>
      <c r="IN551" s="139">
        <v>0</v>
      </c>
      <c r="IO551" s="140">
        <v>0</v>
      </c>
      <c r="IP551" s="140">
        <v>0</v>
      </c>
      <c r="IQ551" s="140">
        <v>0</v>
      </c>
      <c r="IR551" s="141">
        <v>0</v>
      </c>
      <c r="IS551" s="139">
        <v>1</v>
      </c>
      <c r="IT551" s="141">
        <v>1</v>
      </c>
      <c r="IU551" s="141">
        <v>10</v>
      </c>
      <c r="IV551" s="141">
        <v>2</v>
      </c>
      <c r="IW551" s="180">
        <v>12</v>
      </c>
      <c r="IX551" s="182">
        <v>8.3333333333333329E-2</v>
      </c>
      <c r="IY551" s="182">
        <v>8.3333333333333329E-2</v>
      </c>
      <c r="IZ551" s="183">
        <v>0</v>
      </c>
      <c r="JA551" s="140">
        <v>0</v>
      </c>
      <c r="JB551" s="140">
        <v>0</v>
      </c>
      <c r="JC551" s="1" t="s">
        <v>427</v>
      </c>
      <c r="JD551" s="1" t="s">
        <v>427</v>
      </c>
      <c r="JE551" s="1" t="s">
        <v>427</v>
      </c>
      <c r="JF551" s="1" t="s">
        <v>427</v>
      </c>
      <c r="JG551" s="1">
        <v>0</v>
      </c>
      <c r="JH551" s="1">
        <v>0</v>
      </c>
      <c r="JI551" s="284"/>
      <c r="JM551" s="261"/>
      <c r="JN551" s="262"/>
      <c r="JO551" s="284"/>
      <c r="JP551" s="284"/>
    </row>
    <row r="552" spans="1:276" x14ac:dyDescent="0.25">
      <c r="A552" s="2">
        <f>IF(OR('Table 1'!$L$2="All Regions",'Table 1'!$L$2=" "), 1,IF('Table 1'!$L$2='DATA TEMPLATE 1617'!L552,1,0))</f>
        <v>1</v>
      </c>
      <c r="B552" s="2">
        <f>IF(OR('Table 1'!$L$3="All Disciplines",'Table 1'!$L$3=" "), 1,IF('Table 1'!$L$3='DATA TEMPLATE 1617'!M552,1,0))</f>
        <v>1</v>
      </c>
      <c r="C552" s="2">
        <f>IF(OR('Table 1'!$L$4="All Organisations",'Table 1'!$L$4=" "), 1,IF('Table 1'!$L$4='DATA TEMPLATE 1617'!N552,1,0))</f>
        <v>1</v>
      </c>
      <c r="D552" s="2">
        <f t="shared" si="21"/>
        <v>3</v>
      </c>
      <c r="E552" s="236">
        <f>IF('Table 2'!$L$2="All Diverse Led",$IZ552,IF('Table 2'!$L$2='DATA TEMPLATE 1617'!JG552,4,0))</f>
        <v>0</v>
      </c>
      <c r="F552" s="236">
        <f>IF('Table 2'!$L$2="All Diverse Led",$IZ552,IF('Table 2'!$L$2='DATA TEMPLATE 1617'!JH552,4,0))</f>
        <v>0</v>
      </c>
      <c r="G552" s="237">
        <f t="shared" si="20"/>
        <v>0</v>
      </c>
      <c r="H552" s="1" t="s">
        <v>471</v>
      </c>
      <c r="I552" s="1">
        <v>0</v>
      </c>
      <c r="J552" s="1" t="b">
        <v>1</v>
      </c>
      <c r="K552" s="284">
        <v>550</v>
      </c>
      <c r="L552" t="s">
        <v>448</v>
      </c>
      <c r="M552" t="s">
        <v>451</v>
      </c>
      <c r="N552" s="323" t="s">
        <v>460</v>
      </c>
      <c r="O552" s="76">
        <v>1398998</v>
      </c>
      <c r="P552" s="76">
        <v>1576082</v>
      </c>
      <c r="Q552" s="76">
        <v>593014</v>
      </c>
      <c r="R552" s="76">
        <v>3392730</v>
      </c>
      <c r="S552" s="76">
        <v>0</v>
      </c>
      <c r="T552" s="76">
        <v>6960824</v>
      </c>
      <c r="U552">
        <v>4021400</v>
      </c>
      <c r="V552">
        <v>81519</v>
      </c>
      <c r="W552">
        <v>189944</v>
      </c>
      <c r="X552">
        <v>636131</v>
      </c>
      <c r="Y552">
        <v>0</v>
      </c>
      <c r="Z552">
        <v>425405</v>
      </c>
      <c r="AA552">
        <v>27385</v>
      </c>
      <c r="AB552">
        <v>1579040</v>
      </c>
      <c r="AC552">
        <v>0</v>
      </c>
      <c r="AD552">
        <v>6960824</v>
      </c>
      <c r="AE552" s="1">
        <v>0</v>
      </c>
      <c r="AF552" s="1">
        <v>0</v>
      </c>
      <c r="AG552" s="1">
        <v>0</v>
      </c>
      <c r="AH552" s="1">
        <v>0</v>
      </c>
      <c r="AI552" s="1">
        <v>0</v>
      </c>
      <c r="AJ552" s="1">
        <v>0</v>
      </c>
      <c r="AK552" s="1">
        <v>0</v>
      </c>
      <c r="AL552" s="1">
        <v>0</v>
      </c>
      <c r="AM552" s="1">
        <v>0</v>
      </c>
      <c r="AN552" s="1">
        <v>0</v>
      </c>
      <c r="AO552" s="1">
        <v>0</v>
      </c>
      <c r="AP552" s="1">
        <v>0</v>
      </c>
      <c r="AQ552" s="1">
        <v>0</v>
      </c>
      <c r="AR552" s="1">
        <v>0</v>
      </c>
      <c r="AS552" s="1">
        <v>0</v>
      </c>
      <c r="AT552" s="1">
        <v>0</v>
      </c>
      <c r="AU552" s="1">
        <v>0</v>
      </c>
      <c r="AV552" s="1">
        <v>0</v>
      </c>
      <c r="AW552" s="1">
        <v>0</v>
      </c>
      <c r="AX552" s="1">
        <v>0</v>
      </c>
      <c r="AY552" s="1">
        <v>0</v>
      </c>
      <c r="AZ552" s="1">
        <v>0</v>
      </c>
      <c r="BA552" s="1">
        <v>0</v>
      </c>
      <c r="BB552" s="1">
        <v>0</v>
      </c>
      <c r="BC552" s="3">
        <v>0</v>
      </c>
      <c r="BD552" s="3">
        <v>0</v>
      </c>
      <c r="BE552" s="3">
        <v>0</v>
      </c>
      <c r="BF552" s="3">
        <v>0</v>
      </c>
      <c r="BG552" s="241">
        <v>0</v>
      </c>
      <c r="BH552" s="242">
        <v>0</v>
      </c>
      <c r="BI552" s="242">
        <v>0</v>
      </c>
      <c r="BJ552" s="243">
        <v>0</v>
      </c>
      <c r="BK552">
        <v>10</v>
      </c>
      <c r="BL552">
        <v>952</v>
      </c>
      <c r="BM552">
        <v>132938</v>
      </c>
      <c r="BN552">
        <v>200000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s="244">
        <v>0</v>
      </c>
      <c r="CJ552" s="244">
        <v>0</v>
      </c>
      <c r="CK552" s="244">
        <v>0</v>
      </c>
      <c r="CL552" s="244">
        <v>0</v>
      </c>
      <c r="CM552" s="241">
        <v>0</v>
      </c>
      <c r="CN552" s="242">
        <v>0</v>
      </c>
      <c r="CO552" s="242">
        <v>0</v>
      </c>
      <c r="CP552" s="243">
        <v>0</v>
      </c>
      <c r="CQ552" s="1">
        <v>0</v>
      </c>
      <c r="CR552" s="1">
        <v>0</v>
      </c>
      <c r="CS552" s="1">
        <v>0</v>
      </c>
      <c r="CT552" s="1">
        <v>0</v>
      </c>
      <c r="CU552" s="1">
        <v>0</v>
      </c>
      <c r="CV552" s="1">
        <v>0</v>
      </c>
      <c r="CW552" s="1">
        <v>0</v>
      </c>
      <c r="CX552" s="1">
        <v>0</v>
      </c>
      <c r="CY552" s="1">
        <v>0</v>
      </c>
      <c r="CZ552" s="1">
        <v>0</v>
      </c>
      <c r="DA552" s="1">
        <v>0</v>
      </c>
      <c r="DB552" s="1">
        <v>0</v>
      </c>
      <c r="DC552" s="1">
        <v>0</v>
      </c>
      <c r="DD552" s="1">
        <v>0</v>
      </c>
      <c r="DE552" s="1">
        <v>0</v>
      </c>
      <c r="DF552" s="1">
        <v>0</v>
      </c>
      <c r="DG552" s="1">
        <v>0</v>
      </c>
      <c r="DH552" s="1">
        <v>0</v>
      </c>
      <c r="DI552" s="1">
        <v>0</v>
      </c>
      <c r="DJ552" s="1">
        <v>0</v>
      </c>
      <c r="DK552" s="1">
        <v>0</v>
      </c>
      <c r="DL552" s="1">
        <v>0</v>
      </c>
      <c r="DM552" s="1">
        <v>0</v>
      </c>
      <c r="DN552" s="1">
        <v>0</v>
      </c>
      <c r="DO552" s="244">
        <v>0</v>
      </c>
      <c r="DP552" s="244">
        <v>0</v>
      </c>
      <c r="DQ552" s="244">
        <v>0</v>
      </c>
      <c r="DR552" s="244">
        <v>0</v>
      </c>
      <c r="DS552" s="241">
        <v>0</v>
      </c>
      <c r="DT552" s="242">
        <v>0</v>
      </c>
      <c r="DU552" s="242">
        <v>0</v>
      </c>
      <c r="DV552" s="243">
        <v>0</v>
      </c>
      <c r="DW552">
        <v>0</v>
      </c>
      <c r="DX552">
        <v>0</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v>0</v>
      </c>
      <c r="EU552" s="244">
        <v>0</v>
      </c>
      <c r="EV552" s="244">
        <v>0</v>
      </c>
      <c r="EW552" s="244">
        <v>0</v>
      </c>
      <c r="EX552" s="244">
        <v>0</v>
      </c>
      <c r="EY552" s="241">
        <v>0</v>
      </c>
      <c r="EZ552" s="242">
        <v>0</v>
      </c>
      <c r="FA552" s="242">
        <v>0</v>
      </c>
      <c r="FB552" s="243">
        <v>0</v>
      </c>
      <c r="FC552">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0</v>
      </c>
      <c r="FW552">
        <v>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v>0</v>
      </c>
      <c r="HD552">
        <v>0</v>
      </c>
      <c r="HE552">
        <v>0</v>
      </c>
      <c r="HF552">
        <v>0</v>
      </c>
      <c r="HG552">
        <v>0</v>
      </c>
      <c r="HH552">
        <v>0</v>
      </c>
      <c r="HI552">
        <v>0</v>
      </c>
      <c r="HJ552">
        <v>0</v>
      </c>
      <c r="HK552">
        <v>0</v>
      </c>
      <c r="HL552">
        <v>10</v>
      </c>
      <c r="HM552">
        <v>5</v>
      </c>
      <c r="HN552">
        <v>0</v>
      </c>
      <c r="HO552">
        <v>0</v>
      </c>
      <c r="HP552">
        <v>0</v>
      </c>
      <c r="HQ552" s="139">
        <v>2</v>
      </c>
      <c r="HR552" s="140">
        <v>4</v>
      </c>
      <c r="HS552" s="140">
        <v>0</v>
      </c>
      <c r="HT552" s="140">
        <v>0</v>
      </c>
      <c r="HU552" s="140">
        <v>0</v>
      </c>
      <c r="HV552" s="139">
        <v>0</v>
      </c>
      <c r="HW552" s="140">
        <v>0</v>
      </c>
      <c r="HX552" s="140">
        <v>0</v>
      </c>
      <c r="HY552" s="140">
        <v>0</v>
      </c>
      <c r="HZ552" s="140">
        <v>0</v>
      </c>
      <c r="IA552" s="139">
        <v>0</v>
      </c>
      <c r="IB552" s="140">
        <v>0</v>
      </c>
      <c r="IC552" s="140">
        <v>0</v>
      </c>
      <c r="ID552" s="140">
        <v>0</v>
      </c>
      <c r="IE552" s="140">
        <v>0</v>
      </c>
      <c r="IF552" s="139">
        <v>12</v>
      </c>
      <c r="IG552" s="140">
        <v>9</v>
      </c>
      <c r="IH552" s="140">
        <v>0</v>
      </c>
      <c r="II552" s="140">
        <v>0</v>
      </c>
      <c r="IJ552" s="140">
        <v>0</v>
      </c>
      <c r="IK552" s="140">
        <v>1</v>
      </c>
      <c r="IL552" s="140">
        <v>0</v>
      </c>
      <c r="IM552" s="140">
        <v>0</v>
      </c>
      <c r="IN552" s="139">
        <v>1</v>
      </c>
      <c r="IO552" s="140">
        <v>0</v>
      </c>
      <c r="IP552" s="140">
        <v>0</v>
      </c>
      <c r="IQ552" s="140">
        <v>0</v>
      </c>
      <c r="IR552" s="141">
        <v>0</v>
      </c>
      <c r="IS552" s="139">
        <v>0</v>
      </c>
      <c r="IT552" s="141">
        <v>0</v>
      </c>
      <c r="IU552" s="141">
        <v>15</v>
      </c>
      <c r="IV552" s="141">
        <v>6</v>
      </c>
      <c r="IW552" s="180">
        <v>21</v>
      </c>
      <c r="IX552" s="182">
        <v>4.7619047619047616E-2</v>
      </c>
      <c r="IY552" s="182">
        <v>0</v>
      </c>
      <c r="IZ552" s="183">
        <v>0</v>
      </c>
      <c r="JA552" s="140">
        <v>0</v>
      </c>
      <c r="JB552" s="140">
        <v>0</v>
      </c>
      <c r="JC552" s="1" t="s">
        <v>427</v>
      </c>
      <c r="JD552" s="1" t="s">
        <v>427</v>
      </c>
      <c r="JE552" s="1" t="s">
        <v>427</v>
      </c>
      <c r="JF552" s="1" t="s">
        <v>427</v>
      </c>
      <c r="JG552" s="1">
        <v>0</v>
      </c>
      <c r="JH552" s="1">
        <v>0</v>
      </c>
      <c r="JI552" s="284"/>
      <c r="JM552" s="261"/>
      <c r="JN552" s="262"/>
      <c r="JO552" s="284"/>
      <c r="JP552" s="284"/>
    </row>
    <row r="553" spans="1:276" x14ac:dyDescent="0.25">
      <c r="A553" s="2">
        <f>IF(OR('Table 1'!$L$2="All Regions",'Table 1'!$L$2=" "), 1,IF('Table 1'!$L$2='DATA TEMPLATE 1617'!L553,1,0))</f>
        <v>1</v>
      </c>
      <c r="B553" s="2">
        <f>IF(OR('Table 1'!$L$3="All Disciplines",'Table 1'!$L$3=" "), 1,IF('Table 1'!$L$3='DATA TEMPLATE 1617'!M553,1,0))</f>
        <v>1</v>
      </c>
      <c r="C553" s="2">
        <f>IF(OR('Table 1'!$L$4="All Organisations",'Table 1'!$L$4=" "), 1,IF('Table 1'!$L$4='DATA TEMPLATE 1617'!N553,1,0))</f>
        <v>1</v>
      </c>
      <c r="D553" s="2">
        <f t="shared" si="21"/>
        <v>3</v>
      </c>
      <c r="E553" s="236">
        <f>IF('Table 2'!$L$2="All Diverse Led",$IZ553,IF('Table 2'!$L$2='DATA TEMPLATE 1617'!JG553,4,0))</f>
        <v>0</v>
      </c>
      <c r="F553" s="236">
        <f>IF('Table 2'!$L$2="All Diverse Led",$IZ553,IF('Table 2'!$L$2='DATA TEMPLATE 1617'!JH553,4,0))</f>
        <v>0</v>
      </c>
      <c r="G553" s="237">
        <f t="shared" si="20"/>
        <v>0</v>
      </c>
      <c r="H553" s="1" t="s">
        <v>471</v>
      </c>
      <c r="I553" s="1">
        <v>0</v>
      </c>
      <c r="J553" s="1" t="b">
        <v>0</v>
      </c>
      <c r="K553" s="284">
        <v>551</v>
      </c>
      <c r="L553" t="s">
        <v>448</v>
      </c>
      <c r="M553" t="s">
        <v>440</v>
      </c>
      <c r="N553" s="323" t="s">
        <v>458</v>
      </c>
      <c r="O553" s="76">
        <v>11226</v>
      </c>
      <c r="P553" s="76">
        <v>150000</v>
      </c>
      <c r="Q553" s="76">
        <v>1000</v>
      </c>
      <c r="R553" s="76">
        <v>150000</v>
      </c>
      <c r="S553" s="76">
        <v>0</v>
      </c>
      <c r="T553" s="76">
        <v>312226</v>
      </c>
      <c r="U553">
        <v>172859</v>
      </c>
      <c r="V553">
        <v>17011</v>
      </c>
      <c r="W553">
        <v>10000</v>
      </c>
      <c r="X553">
        <v>0</v>
      </c>
      <c r="Y553">
        <v>0</v>
      </c>
      <c r="Z553">
        <v>0</v>
      </c>
      <c r="AA553">
        <v>0</v>
      </c>
      <c r="AB553">
        <v>108700</v>
      </c>
      <c r="AC553">
        <v>3212</v>
      </c>
      <c r="AD553">
        <v>311782</v>
      </c>
      <c r="AE553" s="1">
        <v>39</v>
      </c>
      <c r="AF553" s="1">
        <v>41</v>
      </c>
      <c r="AG553" s="1">
        <v>0</v>
      </c>
      <c r="AH553" s="1">
        <v>88600</v>
      </c>
      <c r="AI553" s="1">
        <v>0</v>
      </c>
      <c r="AJ553" s="1">
        <v>0</v>
      </c>
      <c r="AK553" s="1">
        <v>0</v>
      </c>
      <c r="AL553" s="1">
        <v>0</v>
      </c>
      <c r="AM553" s="1">
        <v>0</v>
      </c>
      <c r="AN553" s="1">
        <v>0</v>
      </c>
      <c r="AO553" s="1">
        <v>0</v>
      </c>
      <c r="AP553" s="1">
        <v>0</v>
      </c>
      <c r="AQ553" s="1">
        <v>26</v>
      </c>
      <c r="AR553" s="1">
        <v>27</v>
      </c>
      <c r="AS553" s="1">
        <v>0</v>
      </c>
      <c r="AT553" s="1">
        <v>11287</v>
      </c>
      <c r="AU553" s="1">
        <v>0</v>
      </c>
      <c r="AV553" s="1">
        <v>0</v>
      </c>
      <c r="AW553" s="1">
        <v>0</v>
      </c>
      <c r="AX553" s="1">
        <v>0</v>
      </c>
      <c r="AY553" s="1">
        <v>0</v>
      </c>
      <c r="AZ553" s="1">
        <v>0</v>
      </c>
      <c r="BA553" s="1">
        <v>0</v>
      </c>
      <c r="BB553" s="1">
        <v>0</v>
      </c>
      <c r="BC553" s="3">
        <v>0</v>
      </c>
      <c r="BD553" s="3">
        <v>0</v>
      </c>
      <c r="BE553" s="3">
        <v>0</v>
      </c>
      <c r="BF553" s="3">
        <v>0</v>
      </c>
      <c r="BG553" s="241">
        <v>26</v>
      </c>
      <c r="BH553" s="242">
        <v>27</v>
      </c>
      <c r="BI553" s="242">
        <v>0</v>
      </c>
      <c r="BJ553" s="243">
        <v>11287</v>
      </c>
      <c r="BK553">
        <v>11</v>
      </c>
      <c r="BL553">
        <v>35</v>
      </c>
      <c r="BM553">
        <v>4966</v>
      </c>
      <c r="BN553">
        <v>14300</v>
      </c>
      <c r="BO553">
        <v>0</v>
      </c>
      <c r="BP553">
        <v>0</v>
      </c>
      <c r="BQ553">
        <v>0</v>
      </c>
      <c r="BR553">
        <v>0</v>
      </c>
      <c r="BS553">
        <v>0</v>
      </c>
      <c r="BT553">
        <v>0</v>
      </c>
      <c r="BU553">
        <v>0</v>
      </c>
      <c r="BV553">
        <v>0</v>
      </c>
      <c r="BW553">
        <v>11</v>
      </c>
      <c r="BX553">
        <v>35</v>
      </c>
      <c r="BY553">
        <v>0</v>
      </c>
      <c r="BZ553">
        <v>7706</v>
      </c>
      <c r="CA553">
        <v>0</v>
      </c>
      <c r="CB553">
        <v>0</v>
      </c>
      <c r="CC553">
        <v>0</v>
      </c>
      <c r="CD553">
        <v>0</v>
      </c>
      <c r="CE553">
        <v>0</v>
      </c>
      <c r="CF553">
        <v>0</v>
      </c>
      <c r="CG553">
        <v>0</v>
      </c>
      <c r="CH553">
        <v>0</v>
      </c>
      <c r="CI553" s="244">
        <v>0</v>
      </c>
      <c r="CJ553" s="244">
        <v>0</v>
      </c>
      <c r="CK553" s="244">
        <v>0</v>
      </c>
      <c r="CL553" s="244">
        <v>0</v>
      </c>
      <c r="CM553" s="241">
        <v>11</v>
      </c>
      <c r="CN553" s="242">
        <v>35</v>
      </c>
      <c r="CO553" s="242">
        <v>0</v>
      </c>
      <c r="CP553" s="243">
        <v>7706</v>
      </c>
      <c r="CQ553" s="1">
        <v>2</v>
      </c>
      <c r="CR553" s="1">
        <v>1</v>
      </c>
      <c r="CS553" s="1">
        <v>78</v>
      </c>
      <c r="CT553" s="1">
        <v>250</v>
      </c>
      <c r="CU553" s="1">
        <v>0</v>
      </c>
      <c r="CV553" s="1">
        <v>0</v>
      </c>
      <c r="CW553" s="1">
        <v>0</v>
      </c>
      <c r="CX553" s="1">
        <v>0</v>
      </c>
      <c r="CY553" s="1">
        <v>0</v>
      </c>
      <c r="CZ553" s="1">
        <v>0</v>
      </c>
      <c r="DA553" s="1">
        <v>0</v>
      </c>
      <c r="DB553" s="1">
        <v>0</v>
      </c>
      <c r="DC553" s="1">
        <v>0</v>
      </c>
      <c r="DD553" s="1">
        <v>0</v>
      </c>
      <c r="DE553" s="1">
        <v>0</v>
      </c>
      <c r="DF553" s="1">
        <v>0</v>
      </c>
      <c r="DG553" s="1">
        <v>0</v>
      </c>
      <c r="DH553" s="1">
        <v>0</v>
      </c>
      <c r="DI553" s="1">
        <v>0</v>
      </c>
      <c r="DJ553" s="1">
        <v>0</v>
      </c>
      <c r="DK553" s="1">
        <v>0</v>
      </c>
      <c r="DL553" s="1">
        <v>0</v>
      </c>
      <c r="DM553" s="1">
        <v>0</v>
      </c>
      <c r="DN553" s="1">
        <v>0</v>
      </c>
      <c r="DO553" s="244">
        <v>0</v>
      </c>
      <c r="DP553" s="244">
        <v>0</v>
      </c>
      <c r="DQ553" s="244">
        <v>0</v>
      </c>
      <c r="DR553" s="244">
        <v>0</v>
      </c>
      <c r="DS553" s="241">
        <v>0</v>
      </c>
      <c r="DT553" s="242">
        <v>0</v>
      </c>
      <c r="DU553" s="242">
        <v>0</v>
      </c>
      <c r="DV553" s="243">
        <v>0</v>
      </c>
      <c r="DW553">
        <v>1</v>
      </c>
      <c r="DX553">
        <v>8</v>
      </c>
      <c r="DY553">
        <v>0</v>
      </c>
      <c r="DZ553">
        <v>110000</v>
      </c>
      <c r="EA553">
        <v>0</v>
      </c>
      <c r="EB553">
        <v>0</v>
      </c>
      <c r="EC553">
        <v>0</v>
      </c>
      <c r="ED553">
        <v>0</v>
      </c>
      <c r="EE553">
        <v>0</v>
      </c>
      <c r="EF553">
        <v>0</v>
      </c>
      <c r="EG553">
        <v>0</v>
      </c>
      <c r="EH553">
        <v>0</v>
      </c>
      <c r="EI553">
        <v>1</v>
      </c>
      <c r="EJ553">
        <v>8</v>
      </c>
      <c r="EK553">
        <v>0</v>
      </c>
      <c r="EL553">
        <v>18993</v>
      </c>
      <c r="EM553">
        <v>0</v>
      </c>
      <c r="EN553">
        <v>0</v>
      </c>
      <c r="EO553">
        <v>0</v>
      </c>
      <c r="EP553">
        <v>0</v>
      </c>
      <c r="EQ553">
        <v>0</v>
      </c>
      <c r="ER553">
        <v>0</v>
      </c>
      <c r="ES553">
        <v>0</v>
      </c>
      <c r="ET553">
        <v>0</v>
      </c>
      <c r="EU553" s="244">
        <v>0</v>
      </c>
      <c r="EV553" s="244">
        <v>0</v>
      </c>
      <c r="EW553" s="244">
        <v>0</v>
      </c>
      <c r="EX553" s="244">
        <v>0</v>
      </c>
      <c r="EY553" s="241">
        <v>1</v>
      </c>
      <c r="EZ553" s="242">
        <v>8</v>
      </c>
      <c r="FA553" s="242">
        <v>0</v>
      </c>
      <c r="FB553" s="243">
        <v>18993</v>
      </c>
      <c r="FC553">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0</v>
      </c>
      <c r="GG553">
        <v>0</v>
      </c>
      <c r="GH553">
        <v>0</v>
      </c>
      <c r="GI553">
        <v>0</v>
      </c>
      <c r="GJ553">
        <v>0</v>
      </c>
      <c r="GK553">
        <v>0</v>
      </c>
      <c r="GL553">
        <v>0</v>
      </c>
      <c r="GM553">
        <v>0</v>
      </c>
      <c r="GN553">
        <v>0</v>
      </c>
      <c r="GO553">
        <v>0</v>
      </c>
      <c r="GP553">
        <v>0</v>
      </c>
      <c r="GQ553">
        <v>0</v>
      </c>
      <c r="GR553">
        <v>0</v>
      </c>
      <c r="GS553">
        <v>0</v>
      </c>
      <c r="GT553">
        <v>0</v>
      </c>
      <c r="GU553">
        <v>0</v>
      </c>
      <c r="GV553">
        <v>0</v>
      </c>
      <c r="GW553">
        <v>0</v>
      </c>
      <c r="GX553">
        <v>0</v>
      </c>
      <c r="GY553">
        <v>0</v>
      </c>
      <c r="GZ553">
        <v>0</v>
      </c>
      <c r="HA553">
        <v>0</v>
      </c>
      <c r="HB553">
        <v>0</v>
      </c>
      <c r="HC553">
        <v>0</v>
      </c>
      <c r="HD553">
        <v>0</v>
      </c>
      <c r="HE553">
        <v>0</v>
      </c>
      <c r="HF553">
        <v>0</v>
      </c>
      <c r="HG553">
        <v>0</v>
      </c>
      <c r="HH553">
        <v>0</v>
      </c>
      <c r="HI553">
        <v>0</v>
      </c>
      <c r="HJ553">
        <v>0</v>
      </c>
      <c r="HK553">
        <v>0</v>
      </c>
      <c r="HL553">
        <v>8</v>
      </c>
      <c r="HM553">
        <v>10</v>
      </c>
      <c r="HN553">
        <v>0</v>
      </c>
      <c r="HO553">
        <v>0</v>
      </c>
      <c r="HP553">
        <v>0</v>
      </c>
      <c r="HQ553" s="139">
        <v>1</v>
      </c>
      <c r="HR553" s="140">
        <v>0</v>
      </c>
      <c r="HS553" s="140">
        <v>0</v>
      </c>
      <c r="HT553" s="140">
        <v>0</v>
      </c>
      <c r="HU553" s="140">
        <v>0</v>
      </c>
      <c r="HV553" s="139">
        <v>0</v>
      </c>
      <c r="HW553" s="140">
        <v>0</v>
      </c>
      <c r="HX553" s="140">
        <v>0</v>
      </c>
      <c r="HY553" s="140">
        <v>0</v>
      </c>
      <c r="HZ553" s="140">
        <v>0</v>
      </c>
      <c r="IA553" s="139">
        <v>0</v>
      </c>
      <c r="IB553" s="140">
        <v>0</v>
      </c>
      <c r="IC553" s="140">
        <v>0</v>
      </c>
      <c r="ID553" s="140">
        <v>0</v>
      </c>
      <c r="IE553" s="140">
        <v>0</v>
      </c>
      <c r="IF553" s="139">
        <v>9</v>
      </c>
      <c r="IG553" s="140">
        <v>10</v>
      </c>
      <c r="IH553" s="140">
        <v>0</v>
      </c>
      <c r="II553" s="140">
        <v>0</v>
      </c>
      <c r="IJ553" s="140">
        <v>0</v>
      </c>
      <c r="IK553" s="140">
        <v>0</v>
      </c>
      <c r="IL553" s="140">
        <v>0</v>
      </c>
      <c r="IM553" s="140">
        <v>0</v>
      </c>
      <c r="IN553" s="139">
        <v>0</v>
      </c>
      <c r="IO553" s="140">
        <v>0</v>
      </c>
      <c r="IP553" s="140">
        <v>0</v>
      </c>
      <c r="IQ553" s="140">
        <v>0</v>
      </c>
      <c r="IR553" s="141">
        <v>0</v>
      </c>
      <c r="IS553" s="139">
        <v>0</v>
      </c>
      <c r="IT553" s="141">
        <v>1</v>
      </c>
      <c r="IU553" s="141">
        <v>18</v>
      </c>
      <c r="IV553" s="141">
        <v>1</v>
      </c>
      <c r="IW553" s="180">
        <v>19</v>
      </c>
      <c r="IX553" s="182">
        <v>5.2631578947368418E-2</v>
      </c>
      <c r="IY553" s="182">
        <v>0</v>
      </c>
      <c r="IZ553" s="183">
        <v>0</v>
      </c>
      <c r="JA553" s="140">
        <v>0</v>
      </c>
      <c r="JB553" s="140">
        <v>0</v>
      </c>
      <c r="JC553" s="1" t="s">
        <v>427</v>
      </c>
      <c r="JD553" s="1" t="s">
        <v>427</v>
      </c>
      <c r="JE553" s="1" t="s">
        <v>427</v>
      </c>
      <c r="JF553" s="1" t="s">
        <v>427</v>
      </c>
      <c r="JG553" s="1">
        <v>0</v>
      </c>
      <c r="JH553" s="1">
        <v>0</v>
      </c>
      <c r="JI553" s="284"/>
      <c r="JM553" s="261"/>
      <c r="JN553" s="262"/>
      <c r="JO553" s="284"/>
      <c r="JP553" s="284"/>
    </row>
    <row r="554" spans="1:276" x14ac:dyDescent="0.25">
      <c r="A554" s="2">
        <f>IF(OR('Table 1'!$L$2="All Regions",'Table 1'!$L$2=" "), 1,IF('Table 1'!$L$2='DATA TEMPLATE 1617'!L554,1,0))</f>
        <v>1</v>
      </c>
      <c r="B554" s="2">
        <f>IF(OR('Table 1'!$L$3="All Disciplines",'Table 1'!$L$3=" "), 1,IF('Table 1'!$L$3='DATA TEMPLATE 1617'!M554,1,0))</f>
        <v>1</v>
      </c>
      <c r="C554" s="2">
        <f>IF(OR('Table 1'!$L$4="All Organisations",'Table 1'!$L$4=" "), 1,IF('Table 1'!$L$4='DATA TEMPLATE 1617'!N554,1,0))</f>
        <v>1</v>
      </c>
      <c r="D554" s="2">
        <f t="shared" si="21"/>
        <v>3</v>
      </c>
      <c r="E554" s="236">
        <f>IF('Table 2'!$L$2="All Diverse Led",$IZ554,IF('Table 2'!$L$2='DATA TEMPLATE 1617'!JG554,4,0))</f>
        <v>0</v>
      </c>
      <c r="F554" s="236">
        <f>IF('Table 2'!$L$2="All Diverse Led",$IZ554,IF('Table 2'!$L$2='DATA TEMPLATE 1617'!JH554,4,0))</f>
        <v>0</v>
      </c>
      <c r="G554" s="237">
        <f t="shared" si="20"/>
        <v>0</v>
      </c>
      <c r="H554" s="1" t="s">
        <v>471</v>
      </c>
      <c r="I554" s="1">
        <v>0</v>
      </c>
      <c r="J554" s="1" t="b">
        <v>0</v>
      </c>
      <c r="K554" s="284">
        <v>552</v>
      </c>
      <c r="L554" t="s">
        <v>448</v>
      </c>
      <c r="M554" t="s">
        <v>436</v>
      </c>
      <c r="N554" s="323" t="s">
        <v>459</v>
      </c>
      <c r="O554" s="76">
        <v>154446</v>
      </c>
      <c r="P554" s="76">
        <v>87453</v>
      </c>
      <c r="Q554" s="76">
        <v>5280</v>
      </c>
      <c r="R554" s="76">
        <v>2125</v>
      </c>
      <c r="S554" s="76">
        <v>41122</v>
      </c>
      <c r="T554" s="76">
        <v>290426</v>
      </c>
      <c r="U554">
        <v>140643</v>
      </c>
      <c r="V554">
        <v>12943</v>
      </c>
      <c r="W554">
        <v>76164</v>
      </c>
      <c r="X554">
        <v>17668</v>
      </c>
      <c r="Y554">
        <v>4532</v>
      </c>
      <c r="AB554">
        <v>29707</v>
      </c>
      <c r="AC554">
        <v>3287</v>
      </c>
      <c r="AD554">
        <v>284944</v>
      </c>
      <c r="AE554" s="1">
        <v>0</v>
      </c>
      <c r="AF554" s="1">
        <v>0</v>
      </c>
      <c r="AG554" s="1">
        <v>0</v>
      </c>
      <c r="AH554" s="1">
        <v>0</v>
      </c>
      <c r="AI554" s="1">
        <v>0</v>
      </c>
      <c r="AJ554" s="1">
        <v>0</v>
      </c>
      <c r="AK554" s="1">
        <v>0</v>
      </c>
      <c r="AL554" s="1">
        <v>0</v>
      </c>
      <c r="AM554" s="1">
        <v>0</v>
      </c>
      <c r="AN554" s="1">
        <v>0</v>
      </c>
      <c r="AO554" s="1">
        <v>0</v>
      </c>
      <c r="AP554" s="1">
        <v>0</v>
      </c>
      <c r="AQ554" s="1">
        <v>0</v>
      </c>
      <c r="AR554" s="1">
        <v>0</v>
      </c>
      <c r="AS554" s="1">
        <v>0</v>
      </c>
      <c r="AT554" s="1">
        <v>0</v>
      </c>
      <c r="AU554" s="1">
        <v>0</v>
      </c>
      <c r="AV554" s="1">
        <v>0</v>
      </c>
      <c r="AW554" s="1">
        <v>0</v>
      </c>
      <c r="AX554" s="1">
        <v>0</v>
      </c>
      <c r="AY554" s="1">
        <v>0</v>
      </c>
      <c r="AZ554" s="1">
        <v>0</v>
      </c>
      <c r="BA554" s="1">
        <v>0</v>
      </c>
      <c r="BB554" s="1">
        <v>0</v>
      </c>
      <c r="BC554" s="3">
        <v>0</v>
      </c>
      <c r="BD554" s="3">
        <v>0</v>
      </c>
      <c r="BE554" s="3">
        <v>0</v>
      </c>
      <c r="BF554" s="3">
        <v>0</v>
      </c>
      <c r="BG554" s="241">
        <v>0</v>
      </c>
      <c r="BH554" s="242">
        <v>0</v>
      </c>
      <c r="BI554" s="242">
        <v>0</v>
      </c>
      <c r="BJ554" s="243">
        <v>0</v>
      </c>
      <c r="BK554">
        <v>4</v>
      </c>
      <c r="BL554">
        <v>54</v>
      </c>
      <c r="BM554">
        <v>0</v>
      </c>
      <c r="BN554">
        <v>450</v>
      </c>
      <c r="BO554">
        <v>0</v>
      </c>
      <c r="BP554">
        <v>0</v>
      </c>
      <c r="BQ554">
        <v>0</v>
      </c>
      <c r="BR554">
        <v>0</v>
      </c>
      <c r="BS554">
        <v>0</v>
      </c>
      <c r="BT554">
        <v>0</v>
      </c>
      <c r="BU554">
        <v>0</v>
      </c>
      <c r="BV554">
        <v>0</v>
      </c>
      <c r="BW554">
        <v>2</v>
      </c>
      <c r="BX554">
        <v>22</v>
      </c>
      <c r="BY554">
        <v>0</v>
      </c>
      <c r="BZ554">
        <v>150</v>
      </c>
      <c r="CA554">
        <v>0</v>
      </c>
      <c r="CB554">
        <v>0</v>
      </c>
      <c r="CC554">
        <v>0</v>
      </c>
      <c r="CD554">
        <v>0</v>
      </c>
      <c r="CE554">
        <v>0</v>
      </c>
      <c r="CF554">
        <v>0</v>
      </c>
      <c r="CG554">
        <v>0</v>
      </c>
      <c r="CH554">
        <v>0</v>
      </c>
      <c r="CI554" s="244">
        <v>0</v>
      </c>
      <c r="CJ554" s="244">
        <v>0</v>
      </c>
      <c r="CK554" s="244">
        <v>0</v>
      </c>
      <c r="CL554" s="244">
        <v>0</v>
      </c>
      <c r="CM554" s="241">
        <v>2</v>
      </c>
      <c r="CN554" s="242">
        <v>22</v>
      </c>
      <c r="CO554" s="242">
        <v>0</v>
      </c>
      <c r="CP554" s="243">
        <v>150</v>
      </c>
      <c r="CQ554" s="1">
        <v>15</v>
      </c>
      <c r="CR554" s="1">
        <v>15</v>
      </c>
      <c r="CS554" s="1">
        <v>96</v>
      </c>
      <c r="CT554" s="1">
        <v>48</v>
      </c>
      <c r="CU554" s="1">
        <v>0</v>
      </c>
      <c r="CV554" s="1">
        <v>0</v>
      </c>
      <c r="CW554" s="1">
        <v>0</v>
      </c>
      <c r="CX554" s="1">
        <v>0</v>
      </c>
      <c r="CY554" s="1">
        <v>0</v>
      </c>
      <c r="CZ554" s="1">
        <v>0</v>
      </c>
      <c r="DA554" s="1">
        <v>0</v>
      </c>
      <c r="DB554" s="1">
        <v>0</v>
      </c>
      <c r="DC554" s="1">
        <v>9</v>
      </c>
      <c r="DD554" s="1">
        <v>9</v>
      </c>
      <c r="DE554" s="1">
        <v>40</v>
      </c>
      <c r="DF554" s="1">
        <v>0</v>
      </c>
      <c r="DG554" s="1">
        <v>0</v>
      </c>
      <c r="DH554" s="1">
        <v>0</v>
      </c>
      <c r="DI554" s="1">
        <v>0</v>
      </c>
      <c r="DJ554" s="1">
        <v>0</v>
      </c>
      <c r="DK554" s="1">
        <v>0</v>
      </c>
      <c r="DL554" s="1">
        <v>0</v>
      </c>
      <c r="DM554" s="1">
        <v>0</v>
      </c>
      <c r="DN554" s="1">
        <v>0</v>
      </c>
      <c r="DO554" s="244">
        <v>0</v>
      </c>
      <c r="DP554" s="244">
        <v>0</v>
      </c>
      <c r="DQ554" s="244">
        <v>0</v>
      </c>
      <c r="DR554" s="244">
        <v>0</v>
      </c>
      <c r="DS554" s="241">
        <v>9</v>
      </c>
      <c r="DT554" s="242">
        <v>9</v>
      </c>
      <c r="DU554" s="242">
        <v>40</v>
      </c>
      <c r="DV554" s="243">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s="244">
        <v>0</v>
      </c>
      <c r="EV554" s="244">
        <v>0</v>
      </c>
      <c r="EW554" s="244">
        <v>0</v>
      </c>
      <c r="EX554" s="244">
        <v>0</v>
      </c>
      <c r="EY554" s="241">
        <v>0</v>
      </c>
      <c r="EZ554" s="242">
        <v>0</v>
      </c>
      <c r="FA554" s="242">
        <v>0</v>
      </c>
      <c r="FB554" s="243">
        <v>0</v>
      </c>
      <c r="FC554">
        <v>0</v>
      </c>
      <c r="FD554">
        <v>0</v>
      </c>
      <c r="FE554">
        <v>0</v>
      </c>
      <c r="FF554">
        <v>40</v>
      </c>
      <c r="FG554">
        <v>0</v>
      </c>
      <c r="FH554">
        <v>0</v>
      </c>
      <c r="FI554">
        <v>0</v>
      </c>
      <c r="FJ554">
        <v>0</v>
      </c>
      <c r="FK554">
        <v>0</v>
      </c>
      <c r="FL554">
        <v>0</v>
      </c>
      <c r="FM554">
        <v>0</v>
      </c>
      <c r="FN554">
        <v>0</v>
      </c>
      <c r="FO554">
        <v>0</v>
      </c>
      <c r="FP554">
        <v>0</v>
      </c>
      <c r="FQ554">
        <v>0</v>
      </c>
      <c r="FR554">
        <v>0</v>
      </c>
      <c r="FS554">
        <v>2</v>
      </c>
      <c r="FT554" t="s">
        <v>733</v>
      </c>
      <c r="FU554">
        <v>0</v>
      </c>
      <c r="FV554">
        <v>0</v>
      </c>
      <c r="FW554">
        <v>0</v>
      </c>
      <c r="FX554">
        <v>0</v>
      </c>
      <c r="FY554">
        <v>0</v>
      </c>
      <c r="FZ554">
        <v>0</v>
      </c>
      <c r="GA554">
        <v>0</v>
      </c>
      <c r="GB554">
        <v>0</v>
      </c>
      <c r="GC554">
        <v>0</v>
      </c>
      <c r="GD554">
        <v>0</v>
      </c>
      <c r="GE554">
        <v>0</v>
      </c>
      <c r="GF554">
        <v>0</v>
      </c>
      <c r="GG554">
        <v>0</v>
      </c>
      <c r="GH554">
        <v>0</v>
      </c>
      <c r="GI554">
        <v>0</v>
      </c>
      <c r="GJ554">
        <v>0</v>
      </c>
      <c r="GK554">
        <v>0</v>
      </c>
      <c r="GL554">
        <v>0</v>
      </c>
      <c r="GM554">
        <v>1</v>
      </c>
      <c r="GN554">
        <v>0</v>
      </c>
      <c r="GO554">
        <v>29</v>
      </c>
      <c r="GP554">
        <v>0</v>
      </c>
      <c r="GQ554">
        <v>0</v>
      </c>
      <c r="GR554">
        <v>0</v>
      </c>
      <c r="GS554">
        <v>0</v>
      </c>
      <c r="GT554">
        <v>0</v>
      </c>
      <c r="GU554">
        <v>0</v>
      </c>
      <c r="GV554">
        <v>0</v>
      </c>
      <c r="GW554">
        <v>0</v>
      </c>
      <c r="GX554">
        <v>0</v>
      </c>
      <c r="GY554">
        <v>0</v>
      </c>
      <c r="GZ554">
        <v>0</v>
      </c>
      <c r="HA554">
        <v>0</v>
      </c>
      <c r="HB554">
        <v>0</v>
      </c>
      <c r="HC554">
        <v>0</v>
      </c>
      <c r="HD554">
        <v>0</v>
      </c>
      <c r="HE554">
        <v>0</v>
      </c>
      <c r="HF554">
        <v>0</v>
      </c>
      <c r="HG554">
        <v>0</v>
      </c>
      <c r="HH554">
        <v>0</v>
      </c>
      <c r="HI554">
        <v>0</v>
      </c>
      <c r="HJ554">
        <v>0</v>
      </c>
      <c r="HK554">
        <v>0</v>
      </c>
      <c r="HL554">
        <v>7</v>
      </c>
      <c r="HM554">
        <v>6</v>
      </c>
      <c r="HN554">
        <v>0</v>
      </c>
      <c r="HO554">
        <v>0</v>
      </c>
      <c r="HP554">
        <v>0</v>
      </c>
      <c r="HQ554" s="139">
        <v>0</v>
      </c>
      <c r="HR554" s="140">
        <v>1</v>
      </c>
      <c r="HS554" s="140">
        <v>0</v>
      </c>
      <c r="HT554" s="140">
        <v>0</v>
      </c>
      <c r="HU554" s="140">
        <v>0</v>
      </c>
      <c r="HV554" s="139">
        <v>0</v>
      </c>
      <c r="HW554" s="140">
        <v>0</v>
      </c>
      <c r="HX554" s="140">
        <v>0</v>
      </c>
      <c r="HY554" s="140">
        <v>0</v>
      </c>
      <c r="HZ554" s="140">
        <v>0</v>
      </c>
      <c r="IA554" s="139">
        <v>0</v>
      </c>
      <c r="IB554" s="140">
        <v>0</v>
      </c>
      <c r="IC554" s="140">
        <v>0</v>
      </c>
      <c r="ID554" s="140">
        <v>0</v>
      </c>
      <c r="IE554" s="140">
        <v>0</v>
      </c>
      <c r="IF554" s="139">
        <v>7</v>
      </c>
      <c r="IG554" s="140">
        <v>7</v>
      </c>
      <c r="IH554" s="140">
        <v>0</v>
      </c>
      <c r="II554" s="140">
        <v>0</v>
      </c>
      <c r="IJ554" s="140">
        <v>0</v>
      </c>
      <c r="IK554" s="140">
        <v>1</v>
      </c>
      <c r="IL554" s="140">
        <v>0</v>
      </c>
      <c r="IM554" s="140">
        <v>0</v>
      </c>
      <c r="IN554" s="139">
        <v>1</v>
      </c>
      <c r="IO554" s="140">
        <v>0</v>
      </c>
      <c r="IP554" s="140">
        <v>0</v>
      </c>
      <c r="IQ554" s="140">
        <v>0</v>
      </c>
      <c r="IR554" s="141">
        <v>0</v>
      </c>
      <c r="IS554" s="139">
        <v>1</v>
      </c>
      <c r="IT554" s="141">
        <v>1</v>
      </c>
      <c r="IU554" s="141">
        <v>13</v>
      </c>
      <c r="IV554" s="141">
        <v>1</v>
      </c>
      <c r="IW554" s="180">
        <v>14</v>
      </c>
      <c r="IX554" s="182">
        <v>0.14285714285714285</v>
      </c>
      <c r="IY554" s="182">
        <v>7.1428571428571425E-2</v>
      </c>
      <c r="IZ554" s="183">
        <v>0</v>
      </c>
      <c r="JA554" s="140">
        <v>0</v>
      </c>
      <c r="JB554" s="140">
        <v>0</v>
      </c>
      <c r="JC554" s="1" t="s">
        <v>427</v>
      </c>
      <c r="JD554" s="1" t="s">
        <v>427</v>
      </c>
      <c r="JE554" s="1" t="s">
        <v>427</v>
      </c>
      <c r="JF554" s="1" t="s">
        <v>427</v>
      </c>
      <c r="JG554" s="1">
        <v>0</v>
      </c>
      <c r="JH554" s="1">
        <v>0</v>
      </c>
      <c r="JI554" s="284"/>
      <c r="JM554" s="261"/>
      <c r="JN554" s="262"/>
      <c r="JO554" s="284"/>
      <c r="JP554" s="284"/>
    </row>
    <row r="555" spans="1:276" x14ac:dyDescent="0.25">
      <c r="A555" s="2">
        <f>IF(OR('Table 1'!$L$2="All Regions",'Table 1'!$L$2=" "), 1,IF('Table 1'!$L$2='DATA TEMPLATE 1617'!L555,1,0))</f>
        <v>1</v>
      </c>
      <c r="B555" s="2">
        <f>IF(OR('Table 1'!$L$3="All Disciplines",'Table 1'!$L$3=" "), 1,IF('Table 1'!$L$3='DATA TEMPLATE 1617'!M555,1,0))</f>
        <v>1</v>
      </c>
      <c r="C555" s="2">
        <f>IF(OR('Table 1'!$L$4="All Organisations",'Table 1'!$L$4=" "), 1,IF('Table 1'!$L$4='DATA TEMPLATE 1617'!N555,1,0))</f>
        <v>1</v>
      </c>
      <c r="D555" s="2">
        <f t="shared" si="21"/>
        <v>3</v>
      </c>
      <c r="E555" s="236">
        <f>IF('Table 2'!$L$2="All Diverse Led",$IZ555,IF('Table 2'!$L$2='DATA TEMPLATE 1617'!JG555,4,0))</f>
        <v>0</v>
      </c>
      <c r="F555" s="236">
        <f>IF('Table 2'!$L$2="All Diverse Led",$IZ555,IF('Table 2'!$L$2='DATA TEMPLATE 1617'!JH555,4,0))</f>
        <v>0</v>
      </c>
      <c r="G555" s="237">
        <f t="shared" si="20"/>
        <v>0</v>
      </c>
      <c r="H555" s="1" t="s">
        <v>471</v>
      </c>
      <c r="I555" s="1">
        <v>0</v>
      </c>
      <c r="J555" s="1" t="b">
        <v>0</v>
      </c>
      <c r="K555" s="284">
        <v>553</v>
      </c>
      <c r="L555" t="s">
        <v>448</v>
      </c>
      <c r="M555" t="s">
        <v>443</v>
      </c>
      <c r="N555" s="323" t="s">
        <v>459</v>
      </c>
      <c r="O555" s="76">
        <v>32667</v>
      </c>
      <c r="P555" s="76">
        <v>200000</v>
      </c>
      <c r="Q555" s="76">
        <v>500</v>
      </c>
      <c r="R555" s="76">
        <v>0</v>
      </c>
      <c r="S555" s="76">
        <v>0</v>
      </c>
      <c r="T555" s="76">
        <v>233167</v>
      </c>
      <c r="U555">
        <v>153278</v>
      </c>
      <c r="V555">
        <v>2199</v>
      </c>
      <c r="W555">
        <v>12860</v>
      </c>
      <c r="X555">
        <v>3000</v>
      </c>
      <c r="Y555">
        <v>750</v>
      </c>
      <c r="AB555">
        <v>14227</v>
      </c>
      <c r="AC555">
        <v>0</v>
      </c>
      <c r="AD555">
        <v>186314</v>
      </c>
      <c r="AE555" s="1">
        <v>7</v>
      </c>
      <c r="AF555" s="1">
        <v>7</v>
      </c>
      <c r="AG555" s="1">
        <v>1321</v>
      </c>
      <c r="AH555" s="1">
        <v>0</v>
      </c>
      <c r="AI555" s="1">
        <v>0</v>
      </c>
      <c r="AJ555" s="1">
        <v>0</v>
      </c>
      <c r="AK555" s="1">
        <v>0</v>
      </c>
      <c r="AL555" s="1">
        <v>0</v>
      </c>
      <c r="AM555" s="1">
        <v>0</v>
      </c>
      <c r="AN555" s="1">
        <v>0</v>
      </c>
      <c r="AO555" s="1">
        <v>0</v>
      </c>
      <c r="AP555" s="1">
        <v>0</v>
      </c>
      <c r="AQ555" s="1">
        <v>0</v>
      </c>
      <c r="AR555" s="1">
        <v>0</v>
      </c>
      <c r="AS555" s="1">
        <v>0</v>
      </c>
      <c r="AT555" s="1">
        <v>0</v>
      </c>
      <c r="AU555" s="1">
        <v>0</v>
      </c>
      <c r="AV555" s="1">
        <v>0</v>
      </c>
      <c r="AW555" s="1">
        <v>0</v>
      </c>
      <c r="AX555" s="1">
        <v>0</v>
      </c>
      <c r="AY555" s="1">
        <v>0</v>
      </c>
      <c r="AZ555" s="1">
        <v>0</v>
      </c>
      <c r="BA555" s="1">
        <v>0</v>
      </c>
      <c r="BB555" s="1">
        <v>0</v>
      </c>
      <c r="BC555" s="3">
        <v>0</v>
      </c>
      <c r="BD555" s="3">
        <v>0</v>
      </c>
      <c r="BE555" s="3">
        <v>0</v>
      </c>
      <c r="BF555" s="3">
        <v>0</v>
      </c>
      <c r="BG555" s="241">
        <v>0</v>
      </c>
      <c r="BH555" s="242">
        <v>0</v>
      </c>
      <c r="BI555" s="242">
        <v>0</v>
      </c>
      <c r="BJ555" s="243">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s="244">
        <v>0</v>
      </c>
      <c r="CJ555" s="244">
        <v>0</v>
      </c>
      <c r="CK555" s="244">
        <v>0</v>
      </c>
      <c r="CL555" s="244">
        <v>0</v>
      </c>
      <c r="CM555" s="241">
        <v>0</v>
      </c>
      <c r="CN555" s="242">
        <v>0</v>
      </c>
      <c r="CO555" s="242">
        <v>0</v>
      </c>
      <c r="CP555" s="243">
        <v>0</v>
      </c>
      <c r="CQ555" s="1">
        <v>0</v>
      </c>
      <c r="CR555" s="1">
        <v>0</v>
      </c>
      <c r="CS555" s="1">
        <v>0</v>
      </c>
      <c r="CT555" s="1">
        <v>0</v>
      </c>
      <c r="CU555" s="1">
        <v>0</v>
      </c>
      <c r="CV555" s="1">
        <v>0</v>
      </c>
      <c r="CW555" s="1">
        <v>0</v>
      </c>
      <c r="CX555" s="1">
        <v>0</v>
      </c>
      <c r="CY555" s="1">
        <v>0</v>
      </c>
      <c r="CZ555" s="1">
        <v>0</v>
      </c>
      <c r="DA555" s="1">
        <v>0</v>
      </c>
      <c r="DB555" s="1">
        <v>0</v>
      </c>
      <c r="DC555" s="1">
        <v>0</v>
      </c>
      <c r="DD555" s="1">
        <v>0</v>
      </c>
      <c r="DE555" s="1">
        <v>0</v>
      </c>
      <c r="DF555" s="1">
        <v>0</v>
      </c>
      <c r="DG555" s="1">
        <v>0</v>
      </c>
      <c r="DH555" s="1">
        <v>0</v>
      </c>
      <c r="DI555" s="1">
        <v>0</v>
      </c>
      <c r="DJ555" s="1">
        <v>0</v>
      </c>
      <c r="DK555" s="1">
        <v>0</v>
      </c>
      <c r="DL555" s="1">
        <v>0</v>
      </c>
      <c r="DM555" s="1">
        <v>0</v>
      </c>
      <c r="DN555" s="1">
        <v>0</v>
      </c>
      <c r="DO555" s="244">
        <v>0</v>
      </c>
      <c r="DP555" s="244">
        <v>0</v>
      </c>
      <c r="DQ555" s="244">
        <v>0</v>
      </c>
      <c r="DR555" s="244">
        <v>0</v>
      </c>
      <c r="DS555" s="241">
        <v>0</v>
      </c>
      <c r="DT555" s="242">
        <v>0</v>
      </c>
      <c r="DU555" s="242">
        <v>0</v>
      </c>
      <c r="DV555" s="243">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s="244">
        <v>0</v>
      </c>
      <c r="EV555" s="244">
        <v>0</v>
      </c>
      <c r="EW555" s="244">
        <v>0</v>
      </c>
      <c r="EX555" s="244">
        <v>0</v>
      </c>
      <c r="EY555" s="241">
        <v>0</v>
      </c>
      <c r="EZ555" s="242">
        <v>0</v>
      </c>
      <c r="FA555" s="242">
        <v>0</v>
      </c>
      <c r="FB555" s="243">
        <v>0</v>
      </c>
      <c r="FC555">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0</v>
      </c>
      <c r="FW555">
        <v>0</v>
      </c>
      <c r="FX555">
        <v>0</v>
      </c>
      <c r="FY555">
        <v>0</v>
      </c>
      <c r="FZ555">
        <v>0</v>
      </c>
      <c r="GA555">
        <v>0</v>
      </c>
      <c r="GB555">
        <v>0</v>
      </c>
      <c r="GC555">
        <v>0</v>
      </c>
      <c r="GD555">
        <v>0</v>
      </c>
      <c r="GE555">
        <v>0</v>
      </c>
      <c r="GF555">
        <v>0</v>
      </c>
      <c r="GG555">
        <v>0</v>
      </c>
      <c r="GH555">
        <v>0</v>
      </c>
      <c r="GI555">
        <v>0</v>
      </c>
      <c r="GJ555">
        <v>0</v>
      </c>
      <c r="GK555">
        <v>0</v>
      </c>
      <c r="GL555">
        <v>0</v>
      </c>
      <c r="GM555">
        <v>0</v>
      </c>
      <c r="GN555">
        <v>0</v>
      </c>
      <c r="GO555">
        <v>0</v>
      </c>
      <c r="GP555">
        <v>0</v>
      </c>
      <c r="GQ555">
        <v>0</v>
      </c>
      <c r="GR555">
        <v>0</v>
      </c>
      <c r="GS555">
        <v>0</v>
      </c>
      <c r="GT555">
        <v>0</v>
      </c>
      <c r="GU555">
        <v>0</v>
      </c>
      <c r="GV555">
        <v>0</v>
      </c>
      <c r="GW555">
        <v>0</v>
      </c>
      <c r="GX555">
        <v>0</v>
      </c>
      <c r="GY555">
        <v>0</v>
      </c>
      <c r="GZ555">
        <v>0</v>
      </c>
      <c r="HA555">
        <v>0</v>
      </c>
      <c r="HB555">
        <v>0</v>
      </c>
      <c r="HC555">
        <v>0</v>
      </c>
      <c r="HD555">
        <v>0</v>
      </c>
      <c r="HE555">
        <v>0</v>
      </c>
      <c r="HF555">
        <v>0</v>
      </c>
      <c r="HG555">
        <v>0</v>
      </c>
      <c r="HH555">
        <v>0</v>
      </c>
      <c r="HI555">
        <v>0</v>
      </c>
      <c r="HJ555">
        <v>0</v>
      </c>
      <c r="HK555">
        <v>0</v>
      </c>
      <c r="HL555">
        <v>4</v>
      </c>
      <c r="HM555">
        <v>2</v>
      </c>
      <c r="HN555">
        <v>0</v>
      </c>
      <c r="HO555">
        <v>0</v>
      </c>
      <c r="HP555">
        <v>0</v>
      </c>
      <c r="HQ555" s="139">
        <v>0</v>
      </c>
      <c r="HR555" s="140">
        <v>0</v>
      </c>
      <c r="HS555" s="140">
        <v>0</v>
      </c>
      <c r="HT555" s="140">
        <v>0</v>
      </c>
      <c r="HU555" s="140">
        <v>0</v>
      </c>
      <c r="HV555" s="139">
        <v>0</v>
      </c>
      <c r="HW555" s="140">
        <v>0</v>
      </c>
      <c r="HX555" s="140">
        <v>0</v>
      </c>
      <c r="HY555" s="140">
        <v>0</v>
      </c>
      <c r="HZ555" s="140">
        <v>0</v>
      </c>
      <c r="IA555" s="139">
        <v>0</v>
      </c>
      <c r="IB555" s="140">
        <v>0</v>
      </c>
      <c r="IC555" s="140">
        <v>0</v>
      </c>
      <c r="ID555" s="140">
        <v>0</v>
      </c>
      <c r="IE555" s="140">
        <v>0</v>
      </c>
      <c r="IF555" s="139">
        <v>4</v>
      </c>
      <c r="IG555" s="140">
        <v>2</v>
      </c>
      <c r="IH555" s="140">
        <v>0</v>
      </c>
      <c r="II555" s="140">
        <v>0</v>
      </c>
      <c r="IJ555" s="140">
        <v>0</v>
      </c>
      <c r="IK555" s="140">
        <v>0</v>
      </c>
      <c r="IL555" s="140">
        <v>0</v>
      </c>
      <c r="IM555" s="140">
        <v>0</v>
      </c>
      <c r="IN555" s="139">
        <v>0</v>
      </c>
      <c r="IO555" s="140">
        <v>0</v>
      </c>
      <c r="IP555" s="140">
        <v>0</v>
      </c>
      <c r="IQ555" s="140">
        <v>0</v>
      </c>
      <c r="IR555" s="141">
        <v>0</v>
      </c>
      <c r="IS555" s="139">
        <v>0</v>
      </c>
      <c r="IT555" s="141">
        <v>0</v>
      </c>
      <c r="IU555" s="141">
        <v>6</v>
      </c>
      <c r="IV555" s="141">
        <v>0</v>
      </c>
      <c r="IW555" s="180">
        <v>6</v>
      </c>
      <c r="IX555" s="182">
        <v>0</v>
      </c>
      <c r="IY555" s="182">
        <v>0</v>
      </c>
      <c r="IZ555" s="183">
        <v>0</v>
      </c>
      <c r="JA555" s="140">
        <v>0</v>
      </c>
      <c r="JB555" s="140">
        <v>0</v>
      </c>
      <c r="JC555" s="1" t="s">
        <v>427</v>
      </c>
      <c r="JD555" s="1" t="s">
        <v>427</v>
      </c>
      <c r="JE555" s="1" t="s">
        <v>427</v>
      </c>
      <c r="JF555" s="1" t="s">
        <v>427</v>
      </c>
      <c r="JG555" s="1">
        <v>0</v>
      </c>
      <c r="JH555" s="1">
        <v>0</v>
      </c>
      <c r="JI555" s="284"/>
      <c r="JM555" s="261"/>
      <c r="JN555" s="262"/>
      <c r="JO555" s="284"/>
      <c r="JP555" s="284"/>
    </row>
    <row r="556" spans="1:276" x14ac:dyDescent="0.25">
      <c r="A556" s="2">
        <f>IF(OR('Table 1'!$L$2="All Regions",'Table 1'!$L$2=" "), 1,IF('Table 1'!$L$2='DATA TEMPLATE 1617'!L556,1,0))</f>
        <v>1</v>
      </c>
      <c r="B556" s="2">
        <f>IF(OR('Table 1'!$L$3="All Disciplines",'Table 1'!$L$3=" "), 1,IF('Table 1'!$L$3='DATA TEMPLATE 1617'!M556,1,0))</f>
        <v>1</v>
      </c>
      <c r="C556" s="2">
        <f>IF(OR('Table 1'!$L$4="All Organisations",'Table 1'!$L$4=" "), 1,IF('Table 1'!$L$4='DATA TEMPLATE 1617'!N556,1,0))</f>
        <v>1</v>
      </c>
      <c r="D556" s="2">
        <f t="shared" si="21"/>
        <v>3</v>
      </c>
      <c r="E556" s="236">
        <f>IF('Table 2'!$L$2="All Diverse Led",$IZ556,IF('Table 2'!$L$2='DATA TEMPLATE 1617'!JG556,4,0))</f>
        <v>0</v>
      </c>
      <c r="F556" s="236">
        <f>IF('Table 2'!$L$2="All Diverse Led",$IZ556,IF('Table 2'!$L$2='DATA TEMPLATE 1617'!JH556,4,0))</f>
        <v>0</v>
      </c>
      <c r="G556" s="237">
        <f t="shared" si="20"/>
        <v>0</v>
      </c>
      <c r="H556" s="1" t="s">
        <v>471</v>
      </c>
      <c r="I556" s="1">
        <v>0</v>
      </c>
      <c r="J556" s="1" t="b">
        <v>0</v>
      </c>
      <c r="K556" s="284">
        <v>554</v>
      </c>
      <c r="L556" t="s">
        <v>448</v>
      </c>
      <c r="M556" t="s">
        <v>440</v>
      </c>
      <c r="N556" s="323" t="s">
        <v>458</v>
      </c>
      <c r="O556" s="76">
        <v>13692</v>
      </c>
      <c r="P556" s="76">
        <v>90522</v>
      </c>
      <c r="Q556" s="76">
        <v>68784</v>
      </c>
      <c r="R556" s="76">
        <v>31856</v>
      </c>
      <c r="S556" s="76">
        <v>0</v>
      </c>
      <c r="T556" s="76">
        <v>204854</v>
      </c>
      <c r="U556">
        <v>106023</v>
      </c>
      <c r="V556">
        <v>12810</v>
      </c>
      <c r="W556">
        <v>0</v>
      </c>
      <c r="X556">
        <v>13171</v>
      </c>
      <c r="Y556">
        <v>100</v>
      </c>
      <c r="AB556">
        <v>71896</v>
      </c>
      <c r="AC556">
        <v>0</v>
      </c>
      <c r="AD556">
        <v>204000</v>
      </c>
      <c r="AE556" s="1">
        <v>0</v>
      </c>
      <c r="AF556" s="1">
        <v>0</v>
      </c>
      <c r="AG556" s="1">
        <v>0</v>
      </c>
      <c r="AH556" s="1">
        <v>0</v>
      </c>
      <c r="AI556" s="1">
        <v>0</v>
      </c>
      <c r="AJ556" s="1">
        <v>0</v>
      </c>
      <c r="AK556" s="1">
        <v>0</v>
      </c>
      <c r="AL556" s="1">
        <v>0</v>
      </c>
      <c r="AM556" s="1">
        <v>0</v>
      </c>
      <c r="AN556" s="1">
        <v>0</v>
      </c>
      <c r="AO556" s="1">
        <v>0</v>
      </c>
      <c r="AP556" s="1">
        <v>0</v>
      </c>
      <c r="AQ556" s="1">
        <v>0</v>
      </c>
      <c r="AR556" s="1">
        <v>0</v>
      </c>
      <c r="AS556" s="1">
        <v>0</v>
      </c>
      <c r="AT556" s="1">
        <v>0</v>
      </c>
      <c r="AU556" s="1">
        <v>0</v>
      </c>
      <c r="AV556" s="1">
        <v>0</v>
      </c>
      <c r="AW556" s="1">
        <v>0</v>
      </c>
      <c r="AX556" s="1">
        <v>0</v>
      </c>
      <c r="AY556" s="1">
        <v>0</v>
      </c>
      <c r="AZ556" s="1">
        <v>0</v>
      </c>
      <c r="BA556" s="1">
        <v>0</v>
      </c>
      <c r="BB556" s="1">
        <v>0</v>
      </c>
      <c r="BC556" s="3">
        <v>0</v>
      </c>
      <c r="BD556" s="3">
        <v>0</v>
      </c>
      <c r="BE556" s="3">
        <v>0</v>
      </c>
      <c r="BF556" s="3">
        <v>0</v>
      </c>
      <c r="BG556" s="241">
        <v>0</v>
      </c>
      <c r="BH556" s="242">
        <v>0</v>
      </c>
      <c r="BI556" s="242">
        <v>0</v>
      </c>
      <c r="BJ556" s="243">
        <v>0</v>
      </c>
      <c r="BK556">
        <v>18</v>
      </c>
      <c r="BL556">
        <v>660</v>
      </c>
      <c r="BM556">
        <v>0</v>
      </c>
      <c r="BN556">
        <v>10944</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s="244">
        <v>0</v>
      </c>
      <c r="CJ556" s="244">
        <v>0</v>
      </c>
      <c r="CK556" s="244">
        <v>0</v>
      </c>
      <c r="CL556" s="244">
        <v>0</v>
      </c>
      <c r="CM556" s="241">
        <v>0</v>
      </c>
      <c r="CN556" s="242">
        <v>0</v>
      </c>
      <c r="CO556" s="242">
        <v>0</v>
      </c>
      <c r="CP556" s="243">
        <v>0</v>
      </c>
      <c r="CQ556" s="1">
        <v>0</v>
      </c>
      <c r="CR556" s="1">
        <v>0</v>
      </c>
      <c r="CS556" s="1">
        <v>0</v>
      </c>
      <c r="CT556" s="1">
        <v>0</v>
      </c>
      <c r="CU556" s="1">
        <v>0</v>
      </c>
      <c r="CV556" s="1">
        <v>0</v>
      </c>
      <c r="CW556" s="1">
        <v>0</v>
      </c>
      <c r="CX556" s="1">
        <v>0</v>
      </c>
      <c r="CY556" s="1">
        <v>0</v>
      </c>
      <c r="CZ556" s="1">
        <v>0</v>
      </c>
      <c r="DA556" s="1">
        <v>0</v>
      </c>
      <c r="DB556" s="1">
        <v>0</v>
      </c>
      <c r="DC556" s="1">
        <v>0</v>
      </c>
      <c r="DD556" s="1">
        <v>0</v>
      </c>
      <c r="DE556" s="1">
        <v>0</v>
      </c>
      <c r="DF556" s="1">
        <v>0</v>
      </c>
      <c r="DG556" s="1">
        <v>0</v>
      </c>
      <c r="DH556" s="1">
        <v>0</v>
      </c>
      <c r="DI556" s="1">
        <v>0</v>
      </c>
      <c r="DJ556" s="1">
        <v>0</v>
      </c>
      <c r="DK556" s="1">
        <v>0</v>
      </c>
      <c r="DL556" s="1">
        <v>0</v>
      </c>
      <c r="DM556" s="1">
        <v>0</v>
      </c>
      <c r="DN556" s="1">
        <v>0</v>
      </c>
      <c r="DO556" s="244">
        <v>0</v>
      </c>
      <c r="DP556" s="244">
        <v>0</v>
      </c>
      <c r="DQ556" s="244">
        <v>0</v>
      </c>
      <c r="DR556" s="244">
        <v>0</v>
      </c>
      <c r="DS556" s="241">
        <v>0</v>
      </c>
      <c r="DT556" s="242">
        <v>0</v>
      </c>
      <c r="DU556" s="242">
        <v>0</v>
      </c>
      <c r="DV556" s="243">
        <v>0</v>
      </c>
      <c r="DW556">
        <v>0</v>
      </c>
      <c r="DX556">
        <v>0</v>
      </c>
      <c r="DY556">
        <v>0</v>
      </c>
      <c r="DZ556">
        <v>0</v>
      </c>
      <c r="EA556">
        <v>0</v>
      </c>
      <c r="EB556">
        <v>0</v>
      </c>
      <c r="EC556">
        <v>0</v>
      </c>
      <c r="ED556">
        <v>0</v>
      </c>
      <c r="EE556">
        <v>0</v>
      </c>
      <c r="EF556">
        <v>0</v>
      </c>
      <c r="EG556">
        <v>0</v>
      </c>
      <c r="EH556">
        <v>0</v>
      </c>
      <c r="EI556">
        <v>0</v>
      </c>
      <c r="EJ556">
        <v>0</v>
      </c>
      <c r="EK556">
        <v>0</v>
      </c>
      <c r="EL556">
        <v>0</v>
      </c>
      <c r="EM556">
        <v>0</v>
      </c>
      <c r="EN556">
        <v>0</v>
      </c>
      <c r="EO556">
        <v>0</v>
      </c>
      <c r="EP556">
        <v>0</v>
      </c>
      <c r="EQ556">
        <v>0</v>
      </c>
      <c r="ER556">
        <v>0</v>
      </c>
      <c r="ES556">
        <v>0</v>
      </c>
      <c r="ET556">
        <v>0</v>
      </c>
      <c r="EU556" s="244">
        <v>0</v>
      </c>
      <c r="EV556" s="244">
        <v>0</v>
      </c>
      <c r="EW556" s="244">
        <v>0</v>
      </c>
      <c r="EX556" s="244">
        <v>0</v>
      </c>
      <c r="EY556" s="241">
        <v>0</v>
      </c>
      <c r="EZ556" s="242">
        <v>0</v>
      </c>
      <c r="FA556" s="242">
        <v>0</v>
      </c>
      <c r="FB556" s="243">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0</v>
      </c>
      <c r="GE556">
        <v>0</v>
      </c>
      <c r="GF556">
        <v>0</v>
      </c>
      <c r="GG556">
        <v>0</v>
      </c>
      <c r="GH556">
        <v>0</v>
      </c>
      <c r="GI556">
        <v>0</v>
      </c>
      <c r="GJ556">
        <v>0</v>
      </c>
      <c r="GK556">
        <v>0</v>
      </c>
      <c r="GL556">
        <v>0</v>
      </c>
      <c r="GM556">
        <v>13</v>
      </c>
      <c r="GN556">
        <v>112</v>
      </c>
      <c r="GO556">
        <v>0</v>
      </c>
      <c r="GP556">
        <v>0</v>
      </c>
      <c r="GQ556">
        <v>0</v>
      </c>
      <c r="GR556">
        <v>0</v>
      </c>
      <c r="GS556">
        <v>12</v>
      </c>
      <c r="GT556">
        <v>14292</v>
      </c>
      <c r="GU556">
        <v>0</v>
      </c>
      <c r="GV556">
        <v>0</v>
      </c>
      <c r="GW556">
        <v>0</v>
      </c>
      <c r="GX556">
        <v>0</v>
      </c>
      <c r="GY556">
        <v>0</v>
      </c>
      <c r="GZ556">
        <v>0</v>
      </c>
      <c r="HA556">
        <v>0</v>
      </c>
      <c r="HB556">
        <v>0</v>
      </c>
      <c r="HC556">
        <v>0</v>
      </c>
      <c r="HD556">
        <v>0</v>
      </c>
      <c r="HE556">
        <v>0</v>
      </c>
      <c r="HF556">
        <v>0</v>
      </c>
      <c r="HG556">
        <v>0</v>
      </c>
      <c r="HH556">
        <v>0</v>
      </c>
      <c r="HI556">
        <v>0</v>
      </c>
      <c r="HJ556">
        <v>0</v>
      </c>
      <c r="HK556">
        <v>0</v>
      </c>
      <c r="HL556">
        <v>3</v>
      </c>
      <c r="HM556">
        <v>2</v>
      </c>
      <c r="HN556">
        <v>0</v>
      </c>
      <c r="HO556">
        <v>0</v>
      </c>
      <c r="HP556">
        <v>0</v>
      </c>
      <c r="HQ556" s="139">
        <v>3</v>
      </c>
      <c r="HR556" s="140">
        <v>1</v>
      </c>
      <c r="HS556" s="140">
        <v>0</v>
      </c>
      <c r="HT556" s="140">
        <v>0</v>
      </c>
      <c r="HU556" s="140">
        <v>0</v>
      </c>
      <c r="HV556" s="139">
        <v>0</v>
      </c>
      <c r="HW556" s="140">
        <v>0</v>
      </c>
      <c r="HX556" s="140">
        <v>0</v>
      </c>
      <c r="HY556" s="140">
        <v>0</v>
      </c>
      <c r="HZ556" s="140">
        <v>0</v>
      </c>
      <c r="IA556" s="139">
        <v>0</v>
      </c>
      <c r="IB556" s="140">
        <v>0</v>
      </c>
      <c r="IC556" s="140">
        <v>0</v>
      </c>
      <c r="ID556" s="140">
        <v>0</v>
      </c>
      <c r="IE556" s="140">
        <v>0</v>
      </c>
      <c r="IF556" s="139">
        <v>6</v>
      </c>
      <c r="IG556" s="140">
        <v>3</v>
      </c>
      <c r="IH556" s="140">
        <v>0</v>
      </c>
      <c r="II556" s="140">
        <v>0</v>
      </c>
      <c r="IJ556" s="140">
        <v>0</v>
      </c>
      <c r="IK556" s="140">
        <v>0</v>
      </c>
      <c r="IL556" s="140">
        <v>0</v>
      </c>
      <c r="IM556" s="140">
        <v>0</v>
      </c>
      <c r="IN556" s="139">
        <v>0</v>
      </c>
      <c r="IO556" s="140">
        <v>0</v>
      </c>
      <c r="IP556" s="140">
        <v>0</v>
      </c>
      <c r="IQ556" s="140">
        <v>0</v>
      </c>
      <c r="IR556" s="141">
        <v>0</v>
      </c>
      <c r="IS556" s="139">
        <v>0</v>
      </c>
      <c r="IT556" s="141">
        <v>0</v>
      </c>
      <c r="IU556" s="141">
        <v>5</v>
      </c>
      <c r="IV556" s="141">
        <v>4</v>
      </c>
      <c r="IW556" s="180">
        <v>9</v>
      </c>
      <c r="IX556" s="182">
        <v>0</v>
      </c>
      <c r="IY556" s="182">
        <v>0</v>
      </c>
      <c r="IZ556" s="183">
        <v>0</v>
      </c>
      <c r="JA556" s="140">
        <v>0</v>
      </c>
      <c r="JB556" s="140">
        <v>0</v>
      </c>
      <c r="JC556" s="1" t="s">
        <v>427</v>
      </c>
      <c r="JD556" s="1" t="s">
        <v>427</v>
      </c>
      <c r="JE556" s="1" t="s">
        <v>427</v>
      </c>
      <c r="JF556" s="1" t="s">
        <v>427</v>
      </c>
      <c r="JG556" s="1">
        <v>0</v>
      </c>
      <c r="JH556" s="1">
        <v>0</v>
      </c>
      <c r="JI556" s="284"/>
      <c r="JM556" s="261"/>
      <c r="JN556" s="262"/>
      <c r="JO556" s="284"/>
      <c r="JP556" s="284"/>
    </row>
    <row r="557" spans="1:276" x14ac:dyDescent="0.25">
      <c r="A557" s="2">
        <f>IF(OR('Table 1'!$L$2="All Regions",'Table 1'!$L$2=" "), 1,IF('Table 1'!$L$2='DATA TEMPLATE 1617'!L557,1,0))</f>
        <v>1</v>
      </c>
      <c r="B557" s="2">
        <f>IF(OR('Table 1'!$L$3="All Disciplines",'Table 1'!$L$3=" "), 1,IF('Table 1'!$L$3='DATA TEMPLATE 1617'!M557,1,0))</f>
        <v>1</v>
      </c>
      <c r="C557" s="2">
        <f>IF(OR('Table 1'!$L$4="All Organisations",'Table 1'!$L$4=" "), 1,IF('Table 1'!$L$4='DATA TEMPLATE 1617'!N557,1,0))</f>
        <v>1</v>
      </c>
      <c r="D557" s="2">
        <f t="shared" si="21"/>
        <v>3</v>
      </c>
      <c r="E557" s="236">
        <f>IF('Table 2'!$L$2="All Diverse Led",$IZ557,IF('Table 2'!$L$2='DATA TEMPLATE 1617'!JG557,4,0))</f>
        <v>0</v>
      </c>
      <c r="F557" s="236">
        <f>IF('Table 2'!$L$2="All Diverse Led",$IZ557,IF('Table 2'!$L$2='DATA TEMPLATE 1617'!JH557,4,0))</f>
        <v>0</v>
      </c>
      <c r="G557" s="237">
        <f t="shared" si="20"/>
        <v>0</v>
      </c>
      <c r="H557" s="1" t="s">
        <v>471</v>
      </c>
      <c r="I557" s="1">
        <v>0</v>
      </c>
      <c r="J557" s="1" t="b">
        <v>0</v>
      </c>
      <c r="K557" s="284">
        <v>555</v>
      </c>
      <c r="L557" t="s">
        <v>448</v>
      </c>
      <c r="M557" t="s">
        <v>440</v>
      </c>
      <c r="N557" s="323" t="s">
        <v>459</v>
      </c>
      <c r="O557" s="76">
        <v>220665</v>
      </c>
      <c r="P557" s="76">
        <v>75435</v>
      </c>
      <c r="Q557" s="76">
        <v>27465</v>
      </c>
      <c r="R557" s="76">
        <v>79859</v>
      </c>
      <c r="S557" s="76">
        <v>10136</v>
      </c>
      <c r="T557" s="76">
        <v>413560</v>
      </c>
      <c r="U557">
        <v>148400</v>
      </c>
      <c r="V557">
        <v>34876</v>
      </c>
      <c r="W557">
        <v>28594</v>
      </c>
      <c r="X557">
        <v>0</v>
      </c>
      <c r="Y557">
        <v>152412</v>
      </c>
      <c r="AB557">
        <v>71345</v>
      </c>
      <c r="AC557">
        <v>101</v>
      </c>
      <c r="AD557">
        <v>435728</v>
      </c>
      <c r="AE557" s="1">
        <v>177</v>
      </c>
      <c r="AF557" s="1">
        <v>177</v>
      </c>
      <c r="AG557" s="1">
        <v>8563</v>
      </c>
      <c r="AH557" s="1">
        <v>0</v>
      </c>
      <c r="AI557" s="1">
        <v>0</v>
      </c>
      <c r="AJ557" s="1">
        <v>0</v>
      </c>
      <c r="AK557" s="1">
        <v>0</v>
      </c>
      <c r="AL557" s="1">
        <v>0</v>
      </c>
      <c r="AM557" s="1">
        <v>0</v>
      </c>
      <c r="AN557" s="1">
        <v>0</v>
      </c>
      <c r="AO557" s="1">
        <v>0</v>
      </c>
      <c r="AP557" s="1">
        <v>0</v>
      </c>
      <c r="AQ557" s="1">
        <v>52</v>
      </c>
      <c r="AR557" s="1">
        <v>52</v>
      </c>
      <c r="AS557" s="1">
        <v>958</v>
      </c>
      <c r="AT557" s="1">
        <v>0</v>
      </c>
      <c r="AU557" s="1">
        <v>0</v>
      </c>
      <c r="AV557" s="1">
        <v>0</v>
      </c>
      <c r="AW557" s="1">
        <v>0</v>
      </c>
      <c r="AX557" s="1">
        <v>0</v>
      </c>
      <c r="AY557" s="1">
        <v>0</v>
      </c>
      <c r="AZ557" s="1">
        <v>0</v>
      </c>
      <c r="BA557" s="1">
        <v>0</v>
      </c>
      <c r="BB557" s="1">
        <v>0</v>
      </c>
      <c r="BC557" s="3">
        <v>0</v>
      </c>
      <c r="BD557" s="3">
        <v>0</v>
      </c>
      <c r="BE557" s="3">
        <v>0</v>
      </c>
      <c r="BF557" s="3">
        <v>0</v>
      </c>
      <c r="BG557" s="241">
        <v>52</v>
      </c>
      <c r="BH557" s="242">
        <v>52</v>
      </c>
      <c r="BI557" s="242">
        <v>958</v>
      </c>
      <c r="BJ557" s="243">
        <v>0</v>
      </c>
      <c r="BK557">
        <v>15</v>
      </c>
      <c r="BL557">
        <v>286</v>
      </c>
      <c r="BM557">
        <v>0</v>
      </c>
      <c r="BN557">
        <v>18828</v>
      </c>
      <c r="BO557">
        <v>0</v>
      </c>
      <c r="BP557">
        <v>0</v>
      </c>
      <c r="BQ557">
        <v>0</v>
      </c>
      <c r="BR557">
        <v>0</v>
      </c>
      <c r="BS557">
        <v>0</v>
      </c>
      <c r="BT557">
        <v>0</v>
      </c>
      <c r="BU557">
        <v>0</v>
      </c>
      <c r="BV557">
        <v>0</v>
      </c>
      <c r="BW557">
        <v>2</v>
      </c>
      <c r="BX557">
        <v>35</v>
      </c>
      <c r="BY557">
        <v>0</v>
      </c>
      <c r="BZ557">
        <v>2580</v>
      </c>
      <c r="CA557">
        <v>0</v>
      </c>
      <c r="CB557">
        <v>0</v>
      </c>
      <c r="CC557">
        <v>0</v>
      </c>
      <c r="CD557">
        <v>0</v>
      </c>
      <c r="CE557">
        <v>0</v>
      </c>
      <c r="CF557">
        <v>0</v>
      </c>
      <c r="CG557">
        <v>0</v>
      </c>
      <c r="CH557">
        <v>0</v>
      </c>
      <c r="CI557" s="244">
        <v>0</v>
      </c>
      <c r="CJ557" s="244">
        <v>0</v>
      </c>
      <c r="CK557" s="244">
        <v>0</v>
      </c>
      <c r="CL557" s="244">
        <v>0</v>
      </c>
      <c r="CM557" s="241">
        <v>2</v>
      </c>
      <c r="CN557" s="242">
        <v>35</v>
      </c>
      <c r="CO557" s="242">
        <v>0</v>
      </c>
      <c r="CP557" s="243">
        <v>2580</v>
      </c>
      <c r="CQ557" s="1">
        <v>93</v>
      </c>
      <c r="CR557" s="1">
        <v>64</v>
      </c>
      <c r="CS557" s="1">
        <v>3028</v>
      </c>
      <c r="CT557" s="1">
        <v>0</v>
      </c>
      <c r="CU557" s="1">
        <v>0</v>
      </c>
      <c r="CV557" s="1">
        <v>0</v>
      </c>
      <c r="CW557" s="1">
        <v>0</v>
      </c>
      <c r="CX557" s="1">
        <v>0</v>
      </c>
      <c r="CY557" s="1">
        <v>0</v>
      </c>
      <c r="CZ557" s="1">
        <v>0</v>
      </c>
      <c r="DA557" s="1">
        <v>0</v>
      </c>
      <c r="DB557" s="1">
        <v>0</v>
      </c>
      <c r="DC557" s="1">
        <v>9</v>
      </c>
      <c r="DD557" s="1">
        <v>9</v>
      </c>
      <c r="DE557" s="1">
        <v>87</v>
      </c>
      <c r="DF557" s="1">
        <v>0</v>
      </c>
      <c r="DG557" s="1">
        <v>0</v>
      </c>
      <c r="DH557" s="1">
        <v>0</v>
      </c>
      <c r="DI557" s="1">
        <v>0</v>
      </c>
      <c r="DJ557" s="1">
        <v>0</v>
      </c>
      <c r="DK557" s="1">
        <v>0</v>
      </c>
      <c r="DL557" s="1">
        <v>0</v>
      </c>
      <c r="DM557" s="1">
        <v>0</v>
      </c>
      <c r="DN557" s="1">
        <v>0</v>
      </c>
      <c r="DO557" s="244">
        <v>0</v>
      </c>
      <c r="DP557" s="244">
        <v>0</v>
      </c>
      <c r="DQ557" s="244">
        <v>0</v>
      </c>
      <c r="DR557" s="244">
        <v>0</v>
      </c>
      <c r="DS557" s="241">
        <v>9</v>
      </c>
      <c r="DT557" s="242">
        <v>9</v>
      </c>
      <c r="DU557" s="242">
        <v>87</v>
      </c>
      <c r="DV557" s="243">
        <v>0</v>
      </c>
      <c r="DW557">
        <v>32</v>
      </c>
      <c r="DX557">
        <v>9</v>
      </c>
      <c r="DY557">
        <v>1977</v>
      </c>
      <c r="DZ557">
        <v>3388</v>
      </c>
      <c r="EA557">
        <v>0</v>
      </c>
      <c r="EB557">
        <v>0</v>
      </c>
      <c r="EC557">
        <v>0</v>
      </c>
      <c r="ED557">
        <v>0</v>
      </c>
      <c r="EE557">
        <v>0</v>
      </c>
      <c r="EF557">
        <v>0</v>
      </c>
      <c r="EG557">
        <v>0</v>
      </c>
      <c r="EH557">
        <v>0</v>
      </c>
      <c r="EI557">
        <v>12</v>
      </c>
      <c r="EJ557">
        <v>9</v>
      </c>
      <c r="EK557">
        <v>559</v>
      </c>
      <c r="EL557">
        <v>282</v>
      </c>
      <c r="EM557">
        <v>0</v>
      </c>
      <c r="EN557">
        <v>0</v>
      </c>
      <c r="EO557">
        <v>0</v>
      </c>
      <c r="EP557">
        <v>0</v>
      </c>
      <c r="EQ557">
        <v>0</v>
      </c>
      <c r="ER557">
        <v>0</v>
      </c>
      <c r="ES557">
        <v>0</v>
      </c>
      <c r="ET557">
        <v>0</v>
      </c>
      <c r="EU557" s="244">
        <v>0</v>
      </c>
      <c r="EV557" s="244">
        <v>0</v>
      </c>
      <c r="EW557" s="244">
        <v>0</v>
      </c>
      <c r="EX557" s="244">
        <v>0</v>
      </c>
      <c r="EY557" s="241">
        <v>12</v>
      </c>
      <c r="EZ557" s="242">
        <v>9</v>
      </c>
      <c r="FA557" s="242">
        <v>559</v>
      </c>
      <c r="FB557" s="243">
        <v>282</v>
      </c>
      <c r="FC557">
        <v>0</v>
      </c>
      <c r="FD557">
        <v>0</v>
      </c>
      <c r="FE557">
        <v>0</v>
      </c>
      <c r="FF557">
        <v>0</v>
      </c>
      <c r="FG557">
        <v>0</v>
      </c>
      <c r="FH557">
        <v>0</v>
      </c>
      <c r="FI557">
        <v>0</v>
      </c>
      <c r="FJ557">
        <v>0</v>
      </c>
      <c r="FK557">
        <v>8</v>
      </c>
      <c r="FL557">
        <v>473</v>
      </c>
      <c r="FM557">
        <v>0</v>
      </c>
      <c r="FN557">
        <v>0</v>
      </c>
      <c r="FO557">
        <v>0</v>
      </c>
      <c r="FP557">
        <v>0</v>
      </c>
      <c r="FQ557">
        <v>0</v>
      </c>
      <c r="FR557">
        <v>0</v>
      </c>
      <c r="FS557">
        <v>0</v>
      </c>
      <c r="FT557">
        <v>0</v>
      </c>
      <c r="FU557">
        <v>9</v>
      </c>
      <c r="FV557">
        <v>401</v>
      </c>
      <c r="FW557">
        <v>0</v>
      </c>
      <c r="FX557">
        <v>0</v>
      </c>
      <c r="FY557">
        <v>0</v>
      </c>
      <c r="FZ557">
        <v>0</v>
      </c>
      <c r="GA557">
        <v>0</v>
      </c>
      <c r="GB557">
        <v>0</v>
      </c>
      <c r="GC557">
        <v>0</v>
      </c>
      <c r="GD557">
        <v>0</v>
      </c>
      <c r="GE557">
        <v>0</v>
      </c>
      <c r="GF557">
        <v>0</v>
      </c>
      <c r="GG557">
        <v>0</v>
      </c>
      <c r="GH557">
        <v>0</v>
      </c>
      <c r="GI557">
        <v>0</v>
      </c>
      <c r="GJ557">
        <v>0</v>
      </c>
      <c r="GK557">
        <v>0</v>
      </c>
      <c r="GL557">
        <v>0</v>
      </c>
      <c r="GM557">
        <v>0</v>
      </c>
      <c r="GN557">
        <v>0</v>
      </c>
      <c r="GO557">
        <v>0</v>
      </c>
      <c r="GP557">
        <v>0</v>
      </c>
      <c r="GQ557">
        <v>0</v>
      </c>
      <c r="GR557">
        <v>0</v>
      </c>
      <c r="GS557">
        <v>0</v>
      </c>
      <c r="GT557">
        <v>0</v>
      </c>
      <c r="GU557">
        <v>0</v>
      </c>
      <c r="GV557">
        <v>0</v>
      </c>
      <c r="GW557">
        <v>0</v>
      </c>
      <c r="GX557">
        <v>0</v>
      </c>
      <c r="GY557">
        <v>0</v>
      </c>
      <c r="GZ557">
        <v>0</v>
      </c>
      <c r="HA557">
        <v>0</v>
      </c>
      <c r="HB557">
        <v>0</v>
      </c>
      <c r="HC557">
        <v>0</v>
      </c>
      <c r="HD557">
        <v>0</v>
      </c>
      <c r="HE557">
        <v>0</v>
      </c>
      <c r="HF557">
        <v>0</v>
      </c>
      <c r="HG557">
        <v>0</v>
      </c>
      <c r="HH557">
        <v>0</v>
      </c>
      <c r="HI557">
        <v>0</v>
      </c>
      <c r="HJ557">
        <v>0</v>
      </c>
      <c r="HK557">
        <v>0</v>
      </c>
      <c r="HL557">
        <v>6</v>
      </c>
      <c r="HM557">
        <v>3</v>
      </c>
      <c r="HN557">
        <v>0</v>
      </c>
      <c r="HO557">
        <v>0</v>
      </c>
      <c r="HP557">
        <v>0</v>
      </c>
      <c r="HQ557" s="139">
        <v>0</v>
      </c>
      <c r="HR557" s="140">
        <v>1</v>
      </c>
      <c r="HS557" s="140">
        <v>0</v>
      </c>
      <c r="HT557" s="140">
        <v>0</v>
      </c>
      <c r="HU557" s="140">
        <v>0</v>
      </c>
      <c r="HV557" s="139">
        <v>0</v>
      </c>
      <c r="HW557" s="140">
        <v>0</v>
      </c>
      <c r="HX557" s="140">
        <v>0</v>
      </c>
      <c r="HY557" s="140">
        <v>0</v>
      </c>
      <c r="HZ557" s="140">
        <v>0</v>
      </c>
      <c r="IA557" s="139">
        <v>0</v>
      </c>
      <c r="IB557" s="140">
        <v>0</v>
      </c>
      <c r="IC557" s="140">
        <v>0</v>
      </c>
      <c r="ID557" s="140">
        <v>0</v>
      </c>
      <c r="IE557" s="140">
        <v>0</v>
      </c>
      <c r="IF557" s="139">
        <v>6</v>
      </c>
      <c r="IG557" s="140">
        <v>4</v>
      </c>
      <c r="IH557" s="140">
        <v>0</v>
      </c>
      <c r="II557" s="140">
        <v>0</v>
      </c>
      <c r="IJ557" s="140">
        <v>0</v>
      </c>
      <c r="IK557" s="140">
        <v>0</v>
      </c>
      <c r="IL557" s="140">
        <v>0</v>
      </c>
      <c r="IM557" s="140">
        <v>0</v>
      </c>
      <c r="IN557" s="139">
        <v>0</v>
      </c>
      <c r="IO557" s="140">
        <v>0</v>
      </c>
      <c r="IP557" s="140">
        <v>0</v>
      </c>
      <c r="IQ557" s="140">
        <v>0</v>
      </c>
      <c r="IR557" s="141">
        <v>0</v>
      </c>
      <c r="IS557" s="139">
        <v>1</v>
      </c>
      <c r="IT557" s="141">
        <v>1</v>
      </c>
      <c r="IU557" s="141">
        <v>9</v>
      </c>
      <c r="IV557" s="141">
        <v>1</v>
      </c>
      <c r="IW557" s="180">
        <v>10</v>
      </c>
      <c r="IX557" s="182">
        <v>0.1</v>
      </c>
      <c r="IY557" s="182">
        <v>0.1</v>
      </c>
      <c r="IZ557" s="183">
        <v>0</v>
      </c>
      <c r="JA557" s="140">
        <v>0</v>
      </c>
      <c r="JB557" s="140">
        <v>0</v>
      </c>
      <c r="JC557" s="1" t="s">
        <v>427</v>
      </c>
      <c r="JD557" s="1" t="s">
        <v>427</v>
      </c>
      <c r="JE557" s="1" t="s">
        <v>427</v>
      </c>
      <c r="JF557" s="1" t="s">
        <v>427</v>
      </c>
      <c r="JG557" s="1">
        <v>0</v>
      </c>
      <c r="JH557" s="1">
        <v>0</v>
      </c>
      <c r="JI557" s="284"/>
      <c r="JM557" s="261"/>
      <c r="JN557" s="262"/>
      <c r="JO557" s="284"/>
      <c r="JP557" s="284"/>
    </row>
    <row r="558" spans="1:276" x14ac:dyDescent="0.25">
      <c r="A558" s="2">
        <f>IF(OR('Table 1'!$L$2="All Regions",'Table 1'!$L$2=" "), 1,IF('Table 1'!$L$2='DATA TEMPLATE 1617'!L558,1,0))</f>
        <v>1</v>
      </c>
      <c r="B558" s="2">
        <f>IF(OR('Table 1'!$L$3="All Disciplines",'Table 1'!$L$3=" "), 1,IF('Table 1'!$L$3='DATA TEMPLATE 1617'!M558,1,0))</f>
        <v>1</v>
      </c>
      <c r="C558" s="2">
        <f>IF(OR('Table 1'!$L$4="All Organisations",'Table 1'!$L$4=" "), 1,IF('Table 1'!$L$4='DATA TEMPLATE 1617'!N558,1,0))</f>
        <v>1</v>
      </c>
      <c r="D558" s="2">
        <f t="shared" si="21"/>
        <v>3</v>
      </c>
      <c r="E558" s="236">
        <f>IF('Table 2'!$L$2="All Diverse Led",$IZ558,IF('Table 2'!$L$2='DATA TEMPLATE 1617'!JG558,4,0))</f>
        <v>0</v>
      </c>
      <c r="F558" s="236">
        <f>IF('Table 2'!$L$2="All Diverse Led",$IZ558,IF('Table 2'!$L$2='DATA TEMPLATE 1617'!JH558,4,0))</f>
        <v>0</v>
      </c>
      <c r="G558" s="237">
        <f t="shared" ref="G558:G619" si="22">SUM(E558:F558)</f>
        <v>0</v>
      </c>
      <c r="H558" s="1" t="s">
        <v>471</v>
      </c>
      <c r="I558" s="1">
        <v>0</v>
      </c>
      <c r="J558" s="1" t="b">
        <v>0</v>
      </c>
      <c r="K558" s="284">
        <v>556</v>
      </c>
      <c r="L558" t="s">
        <v>447</v>
      </c>
      <c r="M558" t="s">
        <v>443</v>
      </c>
      <c r="N558" s="323" t="s">
        <v>459</v>
      </c>
      <c r="O558" s="76">
        <v>152622</v>
      </c>
      <c r="P558" s="76">
        <v>191653</v>
      </c>
      <c r="Q558" s="76">
        <v>163305</v>
      </c>
      <c r="R558" s="76">
        <v>0</v>
      </c>
      <c r="S558" s="76">
        <v>87133</v>
      </c>
      <c r="T558" s="76">
        <v>594713</v>
      </c>
      <c r="U558">
        <v>174724</v>
      </c>
      <c r="V558">
        <v>2871</v>
      </c>
      <c r="W558">
        <v>21548</v>
      </c>
      <c r="X558">
        <v>43394</v>
      </c>
      <c r="Y558">
        <v>25681</v>
      </c>
      <c r="AB558">
        <v>345304</v>
      </c>
      <c r="AC558">
        <v>0</v>
      </c>
      <c r="AD558">
        <v>613522</v>
      </c>
      <c r="AE558" s="1">
        <v>56</v>
      </c>
      <c r="AF558" s="1">
        <v>56</v>
      </c>
      <c r="AG558" s="1">
        <v>4429</v>
      </c>
      <c r="AH558" s="1">
        <v>3020</v>
      </c>
      <c r="AI558" s="1">
        <v>6</v>
      </c>
      <c r="AJ558" s="1">
        <v>6</v>
      </c>
      <c r="AK558" s="1">
        <v>0</v>
      </c>
      <c r="AL558" s="1">
        <v>580</v>
      </c>
      <c r="AM558" s="1">
        <v>8</v>
      </c>
      <c r="AN558" s="1">
        <v>8</v>
      </c>
      <c r="AO558" s="1">
        <v>218</v>
      </c>
      <c r="AP558" s="1">
        <v>6600</v>
      </c>
      <c r="AQ558" s="1">
        <v>12</v>
      </c>
      <c r="AR558" s="1">
        <v>8</v>
      </c>
      <c r="AS558" s="1">
        <v>1313</v>
      </c>
      <c r="AT558" s="1">
        <v>0</v>
      </c>
      <c r="AU558" s="1">
        <v>0</v>
      </c>
      <c r="AV558" s="1">
        <v>0</v>
      </c>
      <c r="AW558" s="1">
        <v>0</v>
      </c>
      <c r="AX558" s="1">
        <v>0</v>
      </c>
      <c r="AY558" s="1">
        <v>0</v>
      </c>
      <c r="AZ558" s="1">
        <v>0</v>
      </c>
      <c r="BA558" s="1">
        <v>0</v>
      </c>
      <c r="BB558" s="1">
        <v>0</v>
      </c>
      <c r="BC558" s="3">
        <v>14</v>
      </c>
      <c r="BD558" s="3">
        <v>14</v>
      </c>
      <c r="BE558" s="3">
        <v>218</v>
      </c>
      <c r="BF558" s="3">
        <v>7180</v>
      </c>
      <c r="BG558" s="241">
        <v>12</v>
      </c>
      <c r="BH558" s="242">
        <v>8</v>
      </c>
      <c r="BI558" s="242">
        <v>1313</v>
      </c>
      <c r="BJ558" s="243">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s="244">
        <v>0</v>
      </c>
      <c r="CJ558" s="244">
        <v>0</v>
      </c>
      <c r="CK558" s="244">
        <v>0</v>
      </c>
      <c r="CL558" s="244">
        <v>0</v>
      </c>
      <c r="CM558" s="241">
        <v>0</v>
      </c>
      <c r="CN558" s="242">
        <v>0</v>
      </c>
      <c r="CO558" s="242">
        <v>0</v>
      </c>
      <c r="CP558" s="243">
        <v>0</v>
      </c>
      <c r="CQ558" s="1">
        <v>0</v>
      </c>
      <c r="CR558" s="1">
        <v>0</v>
      </c>
      <c r="CS558" s="1">
        <v>0</v>
      </c>
      <c r="CT558" s="1">
        <v>0</v>
      </c>
      <c r="CU558" s="1">
        <v>0</v>
      </c>
      <c r="CV558" s="1">
        <v>0</v>
      </c>
      <c r="CW558" s="1">
        <v>0</v>
      </c>
      <c r="CX558" s="1">
        <v>0</v>
      </c>
      <c r="CY558" s="1">
        <v>0</v>
      </c>
      <c r="CZ558" s="1">
        <v>0</v>
      </c>
      <c r="DA558" s="1">
        <v>0</v>
      </c>
      <c r="DB558" s="1">
        <v>0</v>
      </c>
      <c r="DC558" s="1">
        <v>0</v>
      </c>
      <c r="DD558" s="1">
        <v>0</v>
      </c>
      <c r="DE558" s="1">
        <v>0</v>
      </c>
      <c r="DF558" s="1">
        <v>0</v>
      </c>
      <c r="DG558" s="1">
        <v>0</v>
      </c>
      <c r="DH558" s="1">
        <v>0</v>
      </c>
      <c r="DI558" s="1">
        <v>0</v>
      </c>
      <c r="DJ558" s="1">
        <v>0</v>
      </c>
      <c r="DK558" s="1">
        <v>0</v>
      </c>
      <c r="DL558" s="1">
        <v>0</v>
      </c>
      <c r="DM558" s="1">
        <v>0</v>
      </c>
      <c r="DN558" s="1">
        <v>0</v>
      </c>
      <c r="DO558" s="244">
        <v>0</v>
      </c>
      <c r="DP558" s="244">
        <v>0</v>
      </c>
      <c r="DQ558" s="244">
        <v>0</v>
      </c>
      <c r="DR558" s="244">
        <v>0</v>
      </c>
      <c r="DS558" s="241">
        <v>0</v>
      </c>
      <c r="DT558" s="242">
        <v>0</v>
      </c>
      <c r="DU558" s="242">
        <v>0</v>
      </c>
      <c r="DV558" s="243">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s="244">
        <v>0</v>
      </c>
      <c r="EV558" s="244">
        <v>0</v>
      </c>
      <c r="EW558" s="244">
        <v>0</v>
      </c>
      <c r="EX558" s="244">
        <v>0</v>
      </c>
      <c r="EY558" s="241">
        <v>0</v>
      </c>
      <c r="EZ558" s="242">
        <v>0</v>
      </c>
      <c r="FA558" s="242">
        <v>0</v>
      </c>
      <c r="FB558" s="243">
        <v>0</v>
      </c>
      <c r="FC558">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0</v>
      </c>
      <c r="FW558">
        <v>0</v>
      </c>
      <c r="FX558">
        <v>0</v>
      </c>
      <c r="FY558">
        <v>0</v>
      </c>
      <c r="FZ558">
        <v>0</v>
      </c>
      <c r="GA558">
        <v>0</v>
      </c>
      <c r="GB558">
        <v>0</v>
      </c>
      <c r="GC558">
        <v>0</v>
      </c>
      <c r="GD558">
        <v>0</v>
      </c>
      <c r="GE558">
        <v>0</v>
      </c>
      <c r="GF558">
        <v>0</v>
      </c>
      <c r="GG558">
        <v>0</v>
      </c>
      <c r="GH558">
        <v>0</v>
      </c>
      <c r="GI558">
        <v>0</v>
      </c>
      <c r="GJ558">
        <v>0</v>
      </c>
      <c r="GK558">
        <v>0</v>
      </c>
      <c r="GL558">
        <v>0</v>
      </c>
      <c r="GM558">
        <v>0</v>
      </c>
      <c r="GN558">
        <v>0</v>
      </c>
      <c r="GO558">
        <v>0</v>
      </c>
      <c r="GP558">
        <v>0</v>
      </c>
      <c r="GQ558">
        <v>0</v>
      </c>
      <c r="GR558">
        <v>0</v>
      </c>
      <c r="GS558">
        <v>0</v>
      </c>
      <c r="GT558">
        <v>0</v>
      </c>
      <c r="GU558">
        <v>0</v>
      </c>
      <c r="GV558">
        <v>0</v>
      </c>
      <c r="GW558">
        <v>0</v>
      </c>
      <c r="GX558">
        <v>0</v>
      </c>
      <c r="GY558">
        <v>0</v>
      </c>
      <c r="GZ558">
        <v>0</v>
      </c>
      <c r="HA558">
        <v>0</v>
      </c>
      <c r="HB558">
        <v>0</v>
      </c>
      <c r="HC558">
        <v>0</v>
      </c>
      <c r="HD558">
        <v>0</v>
      </c>
      <c r="HE558">
        <v>0</v>
      </c>
      <c r="HF558">
        <v>0</v>
      </c>
      <c r="HG558">
        <v>0</v>
      </c>
      <c r="HH558">
        <v>0</v>
      </c>
      <c r="HI558">
        <v>0</v>
      </c>
      <c r="HJ558">
        <v>0</v>
      </c>
      <c r="HK558">
        <v>0</v>
      </c>
      <c r="HL558">
        <v>4</v>
      </c>
      <c r="HM558">
        <v>1</v>
      </c>
      <c r="HN558">
        <v>0</v>
      </c>
      <c r="HO558">
        <v>0</v>
      </c>
      <c r="HP558">
        <v>0</v>
      </c>
      <c r="HQ558" s="139">
        <v>3</v>
      </c>
      <c r="HR558" s="140">
        <v>2</v>
      </c>
      <c r="HS558" s="140">
        <v>0</v>
      </c>
      <c r="HT558" s="140">
        <v>0</v>
      </c>
      <c r="HU558" s="140">
        <v>0</v>
      </c>
      <c r="HV558" s="139">
        <v>4</v>
      </c>
      <c r="HW558" s="140">
        <v>2</v>
      </c>
      <c r="HX558" s="140">
        <v>0</v>
      </c>
      <c r="HY558" s="140">
        <v>0</v>
      </c>
      <c r="HZ558" s="140">
        <v>0</v>
      </c>
      <c r="IA558" s="139">
        <v>17</v>
      </c>
      <c r="IB558" s="140">
        <v>0</v>
      </c>
      <c r="IC558" s="140">
        <v>0</v>
      </c>
      <c r="ID558" s="140">
        <v>0</v>
      </c>
      <c r="IE558" s="140">
        <v>0</v>
      </c>
      <c r="IF558" s="139">
        <v>28</v>
      </c>
      <c r="IG558" s="140">
        <v>5</v>
      </c>
      <c r="IH558" s="140">
        <v>0</v>
      </c>
      <c r="II558" s="140">
        <v>0</v>
      </c>
      <c r="IJ558" s="140">
        <v>0</v>
      </c>
      <c r="IK558" s="140">
        <v>1</v>
      </c>
      <c r="IL558" s="140">
        <v>0</v>
      </c>
      <c r="IM558" s="140">
        <v>5</v>
      </c>
      <c r="IN558" s="139">
        <v>6</v>
      </c>
      <c r="IO558" s="140">
        <v>0</v>
      </c>
      <c r="IP558" s="140">
        <v>0</v>
      </c>
      <c r="IQ558" s="140">
        <v>0</v>
      </c>
      <c r="IR558" s="141">
        <v>0</v>
      </c>
      <c r="IS558" s="139">
        <v>1</v>
      </c>
      <c r="IT558" s="141">
        <v>0</v>
      </c>
      <c r="IU558" s="141">
        <v>5</v>
      </c>
      <c r="IV558" s="141">
        <v>28</v>
      </c>
      <c r="IW558" s="180">
        <v>33</v>
      </c>
      <c r="IX558" s="182">
        <v>0.18181818181818182</v>
      </c>
      <c r="IY558" s="182">
        <v>3.0303030303030304E-2</v>
      </c>
      <c r="IZ558" s="183">
        <v>0</v>
      </c>
      <c r="JA558" s="140">
        <v>0</v>
      </c>
      <c r="JB558" s="140">
        <v>0</v>
      </c>
      <c r="JC558" s="1" t="s">
        <v>427</v>
      </c>
      <c r="JD558" s="1" t="s">
        <v>427</v>
      </c>
      <c r="JE558" s="1" t="s">
        <v>427</v>
      </c>
      <c r="JF558" s="1" t="s">
        <v>426</v>
      </c>
      <c r="JG558" s="1">
        <v>0</v>
      </c>
      <c r="JH558" s="1">
        <v>0</v>
      </c>
      <c r="JI558" s="284"/>
      <c r="JM558" s="261"/>
      <c r="JN558" s="262"/>
      <c r="JO558" s="284"/>
      <c r="JP558" s="284"/>
    </row>
    <row r="559" spans="1:276" x14ac:dyDescent="0.25">
      <c r="A559" s="2">
        <f>IF(OR('Table 1'!$L$2="All Regions",'Table 1'!$L$2=" "), 1,IF('Table 1'!$L$2='DATA TEMPLATE 1617'!L559,1,0))</f>
        <v>1</v>
      </c>
      <c r="B559" s="2">
        <f>IF(OR('Table 1'!$L$3="All Disciplines",'Table 1'!$L$3=" "), 1,IF('Table 1'!$L$3='DATA TEMPLATE 1617'!M559,1,0))</f>
        <v>1</v>
      </c>
      <c r="C559" s="2">
        <f>IF(OR('Table 1'!$L$4="All Organisations",'Table 1'!$L$4=" "), 1,IF('Table 1'!$L$4='DATA TEMPLATE 1617'!N559,1,0))</f>
        <v>1</v>
      </c>
      <c r="D559" s="2">
        <f t="shared" si="21"/>
        <v>3</v>
      </c>
      <c r="E559" s="236">
        <f>IF('Table 2'!$L$2="All Diverse Led",$IZ559,IF('Table 2'!$L$2='DATA TEMPLATE 1617'!JG559,4,0))</f>
        <v>0</v>
      </c>
      <c r="F559" s="236">
        <f>IF('Table 2'!$L$2="All Diverse Led",$IZ559,IF('Table 2'!$L$2='DATA TEMPLATE 1617'!JH559,4,0))</f>
        <v>0</v>
      </c>
      <c r="G559" s="237">
        <f t="shared" si="22"/>
        <v>0</v>
      </c>
      <c r="H559" s="1" t="s">
        <v>471</v>
      </c>
      <c r="I559" s="1">
        <v>0</v>
      </c>
      <c r="J559" s="1" t="b">
        <v>0</v>
      </c>
      <c r="K559" s="284">
        <v>557</v>
      </c>
      <c r="L559" t="s">
        <v>448</v>
      </c>
      <c r="M559" t="s">
        <v>436</v>
      </c>
      <c r="N559" s="323" t="s">
        <v>459</v>
      </c>
      <c r="O559" s="76">
        <v>48082</v>
      </c>
      <c r="P559" s="76">
        <v>213120</v>
      </c>
      <c r="Q559" s="76">
        <v>138452</v>
      </c>
      <c r="R559" s="76">
        <v>950</v>
      </c>
      <c r="S559" s="76">
        <v>11408</v>
      </c>
      <c r="T559" s="76">
        <v>412012</v>
      </c>
      <c r="U559">
        <v>159225</v>
      </c>
      <c r="V559">
        <v>56502</v>
      </c>
      <c r="W559">
        <v>4585</v>
      </c>
      <c r="X559">
        <v>38000</v>
      </c>
      <c r="Y559">
        <v>590</v>
      </c>
      <c r="AB559">
        <v>94313</v>
      </c>
      <c r="AC559">
        <v>31120</v>
      </c>
      <c r="AD559">
        <v>384335</v>
      </c>
      <c r="AE559" s="1">
        <v>87</v>
      </c>
      <c r="AF559" s="1">
        <v>3</v>
      </c>
      <c r="AG559" s="1">
        <v>87</v>
      </c>
      <c r="AH559" s="1">
        <v>0</v>
      </c>
      <c r="AI559" s="1">
        <v>0</v>
      </c>
      <c r="AJ559" s="1">
        <v>0</v>
      </c>
      <c r="AK559" s="1">
        <v>0</v>
      </c>
      <c r="AL559" s="1">
        <v>0</v>
      </c>
      <c r="AM559" s="1">
        <v>0</v>
      </c>
      <c r="AN559" s="1">
        <v>0</v>
      </c>
      <c r="AO559" s="1">
        <v>0</v>
      </c>
      <c r="AP559" s="1">
        <v>0</v>
      </c>
      <c r="AQ559" s="1">
        <v>0</v>
      </c>
      <c r="AR559" s="1">
        <v>0</v>
      </c>
      <c r="AS559" s="1">
        <v>0</v>
      </c>
      <c r="AT559" s="1">
        <v>0</v>
      </c>
      <c r="AU559" s="1">
        <v>0</v>
      </c>
      <c r="AV559" s="1">
        <v>0</v>
      </c>
      <c r="AW559" s="1">
        <v>0</v>
      </c>
      <c r="AX559" s="1">
        <v>0</v>
      </c>
      <c r="AY559" s="1">
        <v>0</v>
      </c>
      <c r="AZ559" s="1">
        <v>0</v>
      </c>
      <c r="BA559" s="1">
        <v>0</v>
      </c>
      <c r="BB559" s="1">
        <v>0</v>
      </c>
      <c r="BC559" s="3">
        <v>0</v>
      </c>
      <c r="BD559" s="3">
        <v>0</v>
      </c>
      <c r="BE559" s="3">
        <v>0</v>
      </c>
      <c r="BF559" s="3">
        <v>0</v>
      </c>
      <c r="BG559" s="241">
        <v>0</v>
      </c>
      <c r="BH559" s="242">
        <v>0</v>
      </c>
      <c r="BI559" s="242">
        <v>0</v>
      </c>
      <c r="BJ559" s="243">
        <v>0</v>
      </c>
      <c r="BK559">
        <v>1</v>
      </c>
      <c r="BL559">
        <v>300</v>
      </c>
      <c r="BM559">
        <v>0</v>
      </c>
      <c r="BN559">
        <v>6000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s="244">
        <v>0</v>
      </c>
      <c r="CJ559" s="244">
        <v>0</v>
      </c>
      <c r="CK559" s="244">
        <v>0</v>
      </c>
      <c r="CL559" s="244">
        <v>0</v>
      </c>
      <c r="CM559" s="241">
        <v>0</v>
      </c>
      <c r="CN559" s="242">
        <v>0</v>
      </c>
      <c r="CO559" s="242">
        <v>0</v>
      </c>
      <c r="CP559" s="243">
        <v>0</v>
      </c>
      <c r="CQ559" s="1">
        <v>0</v>
      </c>
      <c r="CR559" s="1">
        <v>0</v>
      </c>
      <c r="CS559" s="1">
        <v>0</v>
      </c>
      <c r="CT559" s="1">
        <v>0</v>
      </c>
      <c r="CU559" s="1">
        <v>0</v>
      </c>
      <c r="CV559" s="1">
        <v>0</v>
      </c>
      <c r="CW559" s="1">
        <v>0</v>
      </c>
      <c r="CX559" s="1">
        <v>0</v>
      </c>
      <c r="CY559" s="1">
        <v>0</v>
      </c>
      <c r="CZ559" s="1">
        <v>0</v>
      </c>
      <c r="DA559" s="1">
        <v>0</v>
      </c>
      <c r="DB559" s="1">
        <v>0</v>
      </c>
      <c r="DC559" s="1">
        <v>0</v>
      </c>
      <c r="DD559" s="1">
        <v>0</v>
      </c>
      <c r="DE559" s="1">
        <v>0</v>
      </c>
      <c r="DF559" s="1">
        <v>0</v>
      </c>
      <c r="DG559" s="1">
        <v>0</v>
      </c>
      <c r="DH559" s="1">
        <v>0</v>
      </c>
      <c r="DI559" s="1">
        <v>0</v>
      </c>
      <c r="DJ559" s="1">
        <v>0</v>
      </c>
      <c r="DK559" s="1">
        <v>0</v>
      </c>
      <c r="DL559" s="1">
        <v>0</v>
      </c>
      <c r="DM559" s="1">
        <v>0</v>
      </c>
      <c r="DN559" s="1">
        <v>0</v>
      </c>
      <c r="DO559" s="244">
        <v>0</v>
      </c>
      <c r="DP559" s="244">
        <v>0</v>
      </c>
      <c r="DQ559" s="244">
        <v>0</v>
      </c>
      <c r="DR559" s="244">
        <v>0</v>
      </c>
      <c r="DS559" s="241">
        <v>0</v>
      </c>
      <c r="DT559" s="242">
        <v>0</v>
      </c>
      <c r="DU559" s="242">
        <v>0</v>
      </c>
      <c r="DV559" s="243">
        <v>0</v>
      </c>
      <c r="DW559">
        <v>0</v>
      </c>
      <c r="DX559">
        <v>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v>0</v>
      </c>
      <c r="EU559" s="244">
        <v>0</v>
      </c>
      <c r="EV559" s="244">
        <v>0</v>
      </c>
      <c r="EW559" s="244">
        <v>0</v>
      </c>
      <c r="EX559" s="244">
        <v>0</v>
      </c>
      <c r="EY559" s="241">
        <v>0</v>
      </c>
      <c r="EZ559" s="242">
        <v>0</v>
      </c>
      <c r="FA559" s="242">
        <v>0</v>
      </c>
      <c r="FB559" s="243">
        <v>0</v>
      </c>
      <c r="FC559">
        <v>0</v>
      </c>
      <c r="FD559">
        <v>0</v>
      </c>
      <c r="FE559">
        <v>0</v>
      </c>
      <c r="FF559">
        <v>0</v>
      </c>
      <c r="FG559">
        <v>0</v>
      </c>
      <c r="FH559">
        <v>0</v>
      </c>
      <c r="FI559">
        <v>0</v>
      </c>
      <c r="FJ559">
        <v>0</v>
      </c>
      <c r="FK559">
        <v>0</v>
      </c>
      <c r="FL559">
        <v>0</v>
      </c>
      <c r="FM559">
        <v>1</v>
      </c>
      <c r="FN559">
        <v>0</v>
      </c>
      <c r="FO559">
        <v>14000</v>
      </c>
      <c r="FP559">
        <v>0</v>
      </c>
      <c r="FQ559">
        <v>0</v>
      </c>
      <c r="FR559">
        <v>0</v>
      </c>
      <c r="FS559">
        <v>0</v>
      </c>
      <c r="FT559">
        <v>0</v>
      </c>
      <c r="FU559">
        <v>0</v>
      </c>
      <c r="FV559">
        <v>0</v>
      </c>
      <c r="FW559">
        <v>0</v>
      </c>
      <c r="FX559">
        <v>0</v>
      </c>
      <c r="FY559">
        <v>0</v>
      </c>
      <c r="FZ559">
        <v>0</v>
      </c>
      <c r="GA559">
        <v>0</v>
      </c>
      <c r="GB559">
        <v>0</v>
      </c>
      <c r="GC559">
        <v>0</v>
      </c>
      <c r="GD559">
        <v>0</v>
      </c>
      <c r="GE559">
        <v>0</v>
      </c>
      <c r="GF559">
        <v>0</v>
      </c>
      <c r="GG559">
        <v>0</v>
      </c>
      <c r="GH559">
        <v>0</v>
      </c>
      <c r="GI559">
        <v>0</v>
      </c>
      <c r="GJ559">
        <v>0</v>
      </c>
      <c r="GK559">
        <v>0</v>
      </c>
      <c r="GL559">
        <v>0</v>
      </c>
      <c r="GM559">
        <v>0</v>
      </c>
      <c r="GN559">
        <v>0</v>
      </c>
      <c r="GO559">
        <v>0</v>
      </c>
      <c r="GP559">
        <v>0</v>
      </c>
      <c r="GQ559">
        <v>0</v>
      </c>
      <c r="GR559">
        <v>0</v>
      </c>
      <c r="GS559">
        <v>0</v>
      </c>
      <c r="GT559">
        <v>0</v>
      </c>
      <c r="GU559">
        <v>0</v>
      </c>
      <c r="GV559">
        <v>0</v>
      </c>
      <c r="GW559">
        <v>2</v>
      </c>
      <c r="GX559">
        <v>340</v>
      </c>
      <c r="GY559">
        <v>1</v>
      </c>
      <c r="GZ559">
        <v>600</v>
      </c>
      <c r="HA559">
        <v>0</v>
      </c>
      <c r="HB559">
        <v>0</v>
      </c>
      <c r="HC559">
        <v>0</v>
      </c>
      <c r="HD559">
        <v>0</v>
      </c>
      <c r="HE559">
        <v>0</v>
      </c>
      <c r="HF559">
        <v>0</v>
      </c>
      <c r="HG559">
        <v>0</v>
      </c>
      <c r="HH559">
        <v>0</v>
      </c>
      <c r="HI559">
        <v>0</v>
      </c>
      <c r="HJ559">
        <v>0</v>
      </c>
      <c r="HK559">
        <v>0</v>
      </c>
      <c r="HL559">
        <v>5</v>
      </c>
      <c r="HM559">
        <v>4</v>
      </c>
      <c r="HN559">
        <v>0</v>
      </c>
      <c r="HO559">
        <v>0</v>
      </c>
      <c r="HP559">
        <v>0</v>
      </c>
      <c r="HQ559" s="139">
        <v>1</v>
      </c>
      <c r="HR559" s="140">
        <v>0</v>
      </c>
      <c r="HS559" s="140">
        <v>0</v>
      </c>
      <c r="HT559" s="140">
        <v>0</v>
      </c>
      <c r="HU559" s="140">
        <v>0</v>
      </c>
      <c r="HV559" s="139">
        <v>1</v>
      </c>
      <c r="HW559" s="140">
        <v>0</v>
      </c>
      <c r="HX559" s="140">
        <v>0</v>
      </c>
      <c r="HY559" s="140">
        <v>0</v>
      </c>
      <c r="HZ559" s="140">
        <v>0</v>
      </c>
      <c r="IA559" s="139">
        <v>0</v>
      </c>
      <c r="IB559" s="140">
        <v>0</v>
      </c>
      <c r="IC559" s="140">
        <v>0</v>
      </c>
      <c r="ID559" s="140">
        <v>0</v>
      </c>
      <c r="IE559" s="140">
        <v>0</v>
      </c>
      <c r="IF559" s="139">
        <v>7</v>
      </c>
      <c r="IG559" s="140">
        <v>4</v>
      </c>
      <c r="IH559" s="140">
        <v>0</v>
      </c>
      <c r="II559" s="140">
        <v>0</v>
      </c>
      <c r="IJ559" s="140">
        <v>0</v>
      </c>
      <c r="IK559" s="140">
        <v>0</v>
      </c>
      <c r="IL559" s="140">
        <v>0</v>
      </c>
      <c r="IM559" s="140">
        <v>0</v>
      </c>
      <c r="IN559" s="139">
        <v>0</v>
      </c>
      <c r="IO559" s="140">
        <v>0</v>
      </c>
      <c r="IP559" s="140">
        <v>0</v>
      </c>
      <c r="IQ559" s="140">
        <v>0</v>
      </c>
      <c r="IR559" s="141">
        <v>0</v>
      </c>
      <c r="IS559" s="139">
        <v>0</v>
      </c>
      <c r="IT559" s="141">
        <v>4</v>
      </c>
      <c r="IU559" s="141">
        <v>9</v>
      </c>
      <c r="IV559" s="141">
        <v>2</v>
      </c>
      <c r="IW559" s="180">
        <v>11</v>
      </c>
      <c r="IX559" s="182">
        <v>0.36363636363636365</v>
      </c>
      <c r="IY559" s="182">
        <v>0</v>
      </c>
      <c r="IZ559" s="183">
        <v>0</v>
      </c>
      <c r="JA559" s="140">
        <v>0</v>
      </c>
      <c r="JB559" s="140">
        <v>0</v>
      </c>
      <c r="JC559" s="1" t="s">
        <v>427</v>
      </c>
      <c r="JD559" s="1" t="s">
        <v>427</v>
      </c>
      <c r="JE559" s="1" t="s">
        <v>427</v>
      </c>
      <c r="JF559" s="1" t="s">
        <v>426</v>
      </c>
      <c r="JG559" s="1">
        <v>0</v>
      </c>
      <c r="JH559" s="1">
        <v>0</v>
      </c>
      <c r="JI559" s="284"/>
      <c r="JM559" s="261"/>
      <c r="JN559" s="262"/>
      <c r="JO559" s="284"/>
      <c r="JP559" s="284"/>
    </row>
    <row r="560" spans="1:276" x14ac:dyDescent="0.25">
      <c r="A560" s="2">
        <f>IF(OR('Table 1'!$L$2="All Regions",'Table 1'!$L$2=" "), 1,IF('Table 1'!$L$2='DATA TEMPLATE 1617'!L560,1,0))</f>
        <v>1</v>
      </c>
      <c r="B560" s="2">
        <f>IF(OR('Table 1'!$L$3="All Disciplines",'Table 1'!$L$3=" "), 1,IF('Table 1'!$L$3='DATA TEMPLATE 1617'!M560,1,0))</f>
        <v>1</v>
      </c>
      <c r="C560" s="2">
        <f>IF(OR('Table 1'!$L$4="All Organisations",'Table 1'!$L$4=" "), 1,IF('Table 1'!$L$4='DATA TEMPLATE 1617'!N560,1,0))</f>
        <v>1</v>
      </c>
      <c r="D560" s="2">
        <f t="shared" si="21"/>
        <v>3</v>
      </c>
      <c r="E560" s="236">
        <f>IF('Table 2'!$L$2="All Diverse Led",$IZ560,IF('Table 2'!$L$2='DATA TEMPLATE 1617'!JG560,4,0))</f>
        <v>0</v>
      </c>
      <c r="F560" s="236">
        <f>IF('Table 2'!$L$2="All Diverse Led",$IZ560,IF('Table 2'!$L$2='DATA TEMPLATE 1617'!JH560,4,0))</f>
        <v>0</v>
      </c>
      <c r="G560" s="237">
        <f t="shared" si="22"/>
        <v>0</v>
      </c>
      <c r="H560" s="1" t="s">
        <v>471</v>
      </c>
      <c r="I560" s="1">
        <v>0</v>
      </c>
      <c r="J560" s="1" t="b">
        <v>0</v>
      </c>
      <c r="K560" s="284">
        <v>558</v>
      </c>
      <c r="L560" t="s">
        <v>435</v>
      </c>
      <c r="M560" t="s">
        <v>438</v>
      </c>
      <c r="N560" s="323" t="s">
        <v>460</v>
      </c>
      <c r="O560" s="76">
        <v>10410000</v>
      </c>
      <c r="P560" s="76">
        <v>80463</v>
      </c>
      <c r="Q560" s="76">
        <v>710536</v>
      </c>
      <c r="R560" s="76">
        <v>1700000</v>
      </c>
      <c r="S560" s="76">
        <v>0</v>
      </c>
      <c r="T560" s="76">
        <v>12900999</v>
      </c>
      <c r="U560">
        <v>6074000</v>
      </c>
      <c r="V560">
        <v>423000</v>
      </c>
      <c r="W560">
        <v>147000</v>
      </c>
      <c r="X560">
        <v>1529000</v>
      </c>
      <c r="Y560">
        <v>45000</v>
      </c>
      <c r="AB560">
        <v>4260000</v>
      </c>
      <c r="AC560">
        <v>0</v>
      </c>
      <c r="AD560">
        <v>12478000</v>
      </c>
      <c r="AE560" s="1">
        <v>106</v>
      </c>
      <c r="AF560" s="1">
        <v>106</v>
      </c>
      <c r="AG560" s="1">
        <v>3633</v>
      </c>
      <c r="AH560" s="1">
        <v>21382</v>
      </c>
      <c r="AI560" s="1">
        <v>2</v>
      </c>
      <c r="AJ560" s="1">
        <v>2</v>
      </c>
      <c r="AK560" s="1">
        <v>0</v>
      </c>
      <c r="AL560" s="1">
        <v>170</v>
      </c>
      <c r="AM560" s="1">
        <v>0</v>
      </c>
      <c r="AN560" s="1">
        <v>0</v>
      </c>
      <c r="AO560" s="1">
        <v>0</v>
      </c>
      <c r="AP560" s="1">
        <v>0</v>
      </c>
      <c r="AQ560" s="1">
        <v>4</v>
      </c>
      <c r="AR560" s="1">
        <v>4</v>
      </c>
      <c r="AS560" s="1">
        <v>0</v>
      </c>
      <c r="AT560" s="1">
        <v>2938</v>
      </c>
      <c r="AU560" s="1">
        <v>0</v>
      </c>
      <c r="AV560" s="1">
        <v>0</v>
      </c>
      <c r="AW560" s="1">
        <v>0</v>
      </c>
      <c r="AX560" s="1">
        <v>0</v>
      </c>
      <c r="AY560" s="1">
        <v>0</v>
      </c>
      <c r="AZ560" s="1">
        <v>0</v>
      </c>
      <c r="BA560" s="1">
        <v>0</v>
      </c>
      <c r="BB560" s="1">
        <v>0</v>
      </c>
      <c r="BC560" s="3">
        <v>2</v>
      </c>
      <c r="BD560" s="3">
        <v>2</v>
      </c>
      <c r="BE560" s="3">
        <v>0</v>
      </c>
      <c r="BF560" s="3">
        <v>170</v>
      </c>
      <c r="BG560" s="241">
        <v>4</v>
      </c>
      <c r="BH560" s="242">
        <v>4</v>
      </c>
      <c r="BI560" s="242">
        <v>0</v>
      </c>
      <c r="BJ560" s="243">
        <v>2938</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s="244">
        <v>0</v>
      </c>
      <c r="CJ560" s="244">
        <v>0</v>
      </c>
      <c r="CK560" s="244">
        <v>0</v>
      </c>
      <c r="CL560" s="244">
        <v>0</v>
      </c>
      <c r="CM560" s="241">
        <v>0</v>
      </c>
      <c r="CN560" s="242">
        <v>0</v>
      </c>
      <c r="CO560" s="242">
        <v>0</v>
      </c>
      <c r="CP560" s="243">
        <v>0</v>
      </c>
      <c r="CQ560" s="1">
        <v>0</v>
      </c>
      <c r="CR560" s="1">
        <v>0</v>
      </c>
      <c r="CS560" s="1">
        <v>0</v>
      </c>
      <c r="CT560" s="1">
        <v>0</v>
      </c>
      <c r="CU560" s="1">
        <v>0</v>
      </c>
      <c r="CV560" s="1">
        <v>0</v>
      </c>
      <c r="CW560" s="1">
        <v>0</v>
      </c>
      <c r="CX560" s="1">
        <v>0</v>
      </c>
      <c r="CY560" s="1">
        <v>0</v>
      </c>
      <c r="CZ560" s="1">
        <v>0</v>
      </c>
      <c r="DA560" s="1">
        <v>0</v>
      </c>
      <c r="DB560" s="1">
        <v>0</v>
      </c>
      <c r="DC560" s="1">
        <v>0</v>
      </c>
      <c r="DD560" s="1">
        <v>0</v>
      </c>
      <c r="DE560" s="1">
        <v>0</v>
      </c>
      <c r="DF560" s="1">
        <v>0</v>
      </c>
      <c r="DG560" s="1">
        <v>0</v>
      </c>
      <c r="DH560" s="1">
        <v>0</v>
      </c>
      <c r="DI560" s="1">
        <v>0</v>
      </c>
      <c r="DJ560" s="1">
        <v>0</v>
      </c>
      <c r="DK560" s="1">
        <v>0</v>
      </c>
      <c r="DL560" s="1">
        <v>0</v>
      </c>
      <c r="DM560" s="1">
        <v>0</v>
      </c>
      <c r="DN560" s="1">
        <v>0</v>
      </c>
      <c r="DO560" s="244">
        <v>0</v>
      </c>
      <c r="DP560" s="244">
        <v>0</v>
      </c>
      <c r="DQ560" s="244">
        <v>0</v>
      </c>
      <c r="DR560" s="244">
        <v>0</v>
      </c>
      <c r="DS560" s="241">
        <v>0</v>
      </c>
      <c r="DT560" s="242">
        <v>0</v>
      </c>
      <c r="DU560" s="242">
        <v>0</v>
      </c>
      <c r="DV560" s="243">
        <v>0</v>
      </c>
      <c r="DW560">
        <v>0</v>
      </c>
      <c r="DX560">
        <v>0</v>
      </c>
      <c r="DY560">
        <v>0</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v>0</v>
      </c>
      <c r="ET560">
        <v>0</v>
      </c>
      <c r="EU560" s="244">
        <v>0</v>
      </c>
      <c r="EV560" s="244">
        <v>0</v>
      </c>
      <c r="EW560" s="244">
        <v>0</v>
      </c>
      <c r="EX560" s="244">
        <v>0</v>
      </c>
      <c r="EY560" s="241">
        <v>0</v>
      </c>
      <c r="EZ560" s="242">
        <v>0</v>
      </c>
      <c r="FA560" s="242">
        <v>0</v>
      </c>
      <c r="FB560" s="243">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0</v>
      </c>
      <c r="GE560">
        <v>0</v>
      </c>
      <c r="GF560">
        <v>0</v>
      </c>
      <c r="GG560">
        <v>0</v>
      </c>
      <c r="GH560">
        <v>0</v>
      </c>
      <c r="GI560">
        <v>0</v>
      </c>
      <c r="GJ560">
        <v>0</v>
      </c>
      <c r="GK560">
        <v>0</v>
      </c>
      <c r="GL560">
        <v>0</v>
      </c>
      <c r="GM560">
        <v>0</v>
      </c>
      <c r="GN560">
        <v>0</v>
      </c>
      <c r="GO560">
        <v>0</v>
      </c>
      <c r="GP560">
        <v>0</v>
      </c>
      <c r="GQ560">
        <v>0</v>
      </c>
      <c r="GR560">
        <v>0</v>
      </c>
      <c r="GS560">
        <v>0</v>
      </c>
      <c r="GT560">
        <v>0</v>
      </c>
      <c r="GU560">
        <v>0</v>
      </c>
      <c r="GV560">
        <v>0</v>
      </c>
      <c r="GW560">
        <v>0</v>
      </c>
      <c r="GX560">
        <v>0</v>
      </c>
      <c r="GY560">
        <v>0</v>
      </c>
      <c r="GZ560">
        <v>0</v>
      </c>
      <c r="HA560">
        <v>0</v>
      </c>
      <c r="HB560">
        <v>0</v>
      </c>
      <c r="HC560">
        <v>0</v>
      </c>
      <c r="HD560">
        <v>0</v>
      </c>
      <c r="HE560">
        <v>0</v>
      </c>
      <c r="HF560">
        <v>0</v>
      </c>
      <c r="HG560">
        <v>0</v>
      </c>
      <c r="HH560">
        <v>0</v>
      </c>
      <c r="HI560">
        <v>0</v>
      </c>
      <c r="HJ560">
        <v>0</v>
      </c>
      <c r="HK560">
        <v>0</v>
      </c>
      <c r="HL560">
        <v>4</v>
      </c>
      <c r="HM560">
        <v>12</v>
      </c>
      <c r="HN560">
        <v>0</v>
      </c>
      <c r="HO560">
        <v>0</v>
      </c>
      <c r="HP560">
        <v>0</v>
      </c>
      <c r="HQ560" s="139">
        <v>0</v>
      </c>
      <c r="HR560" s="140">
        <v>0</v>
      </c>
      <c r="HS560" s="140">
        <v>0</v>
      </c>
      <c r="HT560" s="140">
        <v>0</v>
      </c>
      <c r="HU560" s="140">
        <v>40</v>
      </c>
      <c r="HV560" s="139">
        <v>0</v>
      </c>
      <c r="HW560" s="140">
        <v>0</v>
      </c>
      <c r="HX560" s="140">
        <v>0</v>
      </c>
      <c r="HY560" s="140">
        <v>0</v>
      </c>
      <c r="HZ560" s="140">
        <v>0</v>
      </c>
      <c r="IA560" s="139">
        <v>0</v>
      </c>
      <c r="IB560" s="140">
        <v>0</v>
      </c>
      <c r="IC560" s="140">
        <v>0</v>
      </c>
      <c r="ID560" s="140">
        <v>0</v>
      </c>
      <c r="IE560" s="140">
        <v>0</v>
      </c>
      <c r="IF560" s="139">
        <v>4</v>
      </c>
      <c r="IG560" s="140">
        <v>12</v>
      </c>
      <c r="IH560" s="140">
        <v>0</v>
      </c>
      <c r="II560" s="140">
        <v>0</v>
      </c>
      <c r="IJ560" s="140">
        <v>40</v>
      </c>
      <c r="IK560" s="140">
        <v>2</v>
      </c>
      <c r="IL560" s="140">
        <v>0</v>
      </c>
      <c r="IM560" s="140">
        <v>0</v>
      </c>
      <c r="IN560" s="139">
        <v>2</v>
      </c>
      <c r="IO560" s="140">
        <v>1</v>
      </c>
      <c r="IP560" s="140">
        <v>0</v>
      </c>
      <c r="IQ560" s="140">
        <v>0</v>
      </c>
      <c r="IR560" s="141">
        <v>1</v>
      </c>
      <c r="IS560" s="139">
        <v>1</v>
      </c>
      <c r="IT560" s="141">
        <v>4</v>
      </c>
      <c r="IU560" s="141">
        <v>16</v>
      </c>
      <c r="IV560" s="141">
        <v>40</v>
      </c>
      <c r="IW560" s="180">
        <v>56</v>
      </c>
      <c r="IX560" s="182">
        <v>0.10714285714285714</v>
      </c>
      <c r="IY560" s="182">
        <v>3.5714285714285712E-2</v>
      </c>
      <c r="IZ560" s="183">
        <v>0</v>
      </c>
      <c r="JA560" s="140">
        <v>0</v>
      </c>
      <c r="JB560" s="140">
        <v>0</v>
      </c>
      <c r="JC560" s="1" t="s">
        <v>427</v>
      </c>
      <c r="JD560" s="1" t="s">
        <v>427</v>
      </c>
      <c r="JE560" s="1" t="s">
        <v>427</v>
      </c>
      <c r="JF560" s="1" t="s">
        <v>427</v>
      </c>
      <c r="JG560" s="1">
        <v>0</v>
      </c>
      <c r="JH560" s="1">
        <v>0</v>
      </c>
      <c r="JI560" s="284"/>
      <c r="JM560" s="261"/>
      <c r="JN560" s="262"/>
      <c r="JO560" s="284"/>
      <c r="JP560" s="284"/>
    </row>
    <row r="561" spans="1:276" x14ac:dyDescent="0.25">
      <c r="A561" s="2">
        <f>IF(OR('Table 1'!$L$2="All Regions",'Table 1'!$L$2=" "), 1,IF('Table 1'!$L$2='DATA TEMPLATE 1617'!L561,1,0))</f>
        <v>1</v>
      </c>
      <c r="B561" s="2">
        <f>IF(OR('Table 1'!$L$3="All Disciplines",'Table 1'!$L$3=" "), 1,IF('Table 1'!$L$3='DATA TEMPLATE 1617'!M561,1,0))</f>
        <v>1</v>
      </c>
      <c r="C561" s="2">
        <f>IF(OR('Table 1'!$L$4="All Organisations",'Table 1'!$L$4=" "), 1,IF('Table 1'!$L$4='DATA TEMPLATE 1617'!N561,1,0))</f>
        <v>1</v>
      </c>
      <c r="D561" s="2">
        <f t="shared" si="21"/>
        <v>3</v>
      </c>
      <c r="E561" s="236">
        <f>IF('Table 2'!$L$2="All Diverse Led",$IZ561,IF('Table 2'!$L$2='DATA TEMPLATE 1617'!JG561,4,0))</f>
        <v>0</v>
      </c>
      <c r="F561" s="236">
        <f>IF('Table 2'!$L$2="All Diverse Led",$IZ561,IF('Table 2'!$L$2='DATA TEMPLATE 1617'!JH561,4,0))</f>
        <v>0</v>
      </c>
      <c r="G561" s="237">
        <f t="shared" si="22"/>
        <v>0</v>
      </c>
      <c r="H561" s="1" t="s">
        <v>471</v>
      </c>
      <c r="I561" s="1">
        <v>0</v>
      </c>
      <c r="J561" s="1" t="b">
        <v>0</v>
      </c>
      <c r="K561" s="284">
        <v>559</v>
      </c>
      <c r="L561" t="s">
        <v>435</v>
      </c>
      <c r="M561" t="s">
        <v>442</v>
      </c>
      <c r="N561" s="323" t="s">
        <v>459</v>
      </c>
      <c r="O561" s="76">
        <v>66772</v>
      </c>
      <c r="P561" s="76">
        <v>184528</v>
      </c>
      <c r="Q561" s="76">
        <v>20203</v>
      </c>
      <c r="R561" s="76">
        <v>9650</v>
      </c>
      <c r="S561" s="76">
        <v>0</v>
      </c>
      <c r="T561" s="76">
        <v>281153</v>
      </c>
      <c r="U561">
        <v>50593</v>
      </c>
      <c r="V561">
        <v>22454</v>
      </c>
      <c r="W561">
        <v>30517</v>
      </c>
      <c r="X561">
        <v>0</v>
      </c>
      <c r="Y561">
        <v>0</v>
      </c>
      <c r="AB561">
        <v>142835</v>
      </c>
      <c r="AC561">
        <v>0</v>
      </c>
      <c r="AD561">
        <v>246399</v>
      </c>
      <c r="AE561" s="1">
        <v>62</v>
      </c>
      <c r="AF561" s="1">
        <v>62</v>
      </c>
      <c r="AG561" s="1">
        <v>3550</v>
      </c>
      <c r="AH561" s="1">
        <v>3200</v>
      </c>
      <c r="AI561" s="1">
        <v>0</v>
      </c>
      <c r="AJ561" s="1">
        <v>0</v>
      </c>
      <c r="AK561" s="1">
        <v>0</v>
      </c>
      <c r="AL561" s="1">
        <v>0</v>
      </c>
      <c r="AM561" s="1">
        <v>1</v>
      </c>
      <c r="AN561" s="1">
        <v>1</v>
      </c>
      <c r="AO561" s="1">
        <v>40</v>
      </c>
      <c r="AP561" s="1">
        <v>0</v>
      </c>
      <c r="AQ561" s="1">
        <v>4</v>
      </c>
      <c r="AR561" s="1">
        <v>4</v>
      </c>
      <c r="AS561" s="1">
        <v>95</v>
      </c>
      <c r="AT561" s="1">
        <v>0</v>
      </c>
      <c r="AU561" s="1">
        <v>0</v>
      </c>
      <c r="AV561" s="1">
        <v>0</v>
      </c>
      <c r="AW561" s="1">
        <v>0</v>
      </c>
      <c r="AX561" s="1">
        <v>0</v>
      </c>
      <c r="AY561" s="1">
        <v>0</v>
      </c>
      <c r="AZ561" s="1">
        <v>0</v>
      </c>
      <c r="BA561" s="1">
        <v>0</v>
      </c>
      <c r="BB561" s="1">
        <v>0</v>
      </c>
      <c r="BC561" s="3">
        <v>1</v>
      </c>
      <c r="BD561" s="3">
        <v>1</v>
      </c>
      <c r="BE561" s="3">
        <v>40</v>
      </c>
      <c r="BF561" s="3">
        <v>0</v>
      </c>
      <c r="BG561" s="241">
        <v>4</v>
      </c>
      <c r="BH561" s="242">
        <v>4</v>
      </c>
      <c r="BI561" s="242">
        <v>95</v>
      </c>
      <c r="BJ561" s="243">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s="244">
        <v>0</v>
      </c>
      <c r="CJ561" s="244">
        <v>0</v>
      </c>
      <c r="CK561" s="244">
        <v>0</v>
      </c>
      <c r="CL561" s="244">
        <v>0</v>
      </c>
      <c r="CM561" s="241">
        <v>0</v>
      </c>
      <c r="CN561" s="242">
        <v>0</v>
      </c>
      <c r="CO561" s="242">
        <v>0</v>
      </c>
      <c r="CP561" s="243">
        <v>0</v>
      </c>
      <c r="CQ561" s="1">
        <v>0</v>
      </c>
      <c r="CR561" s="1">
        <v>0</v>
      </c>
      <c r="CS561" s="1">
        <v>0</v>
      </c>
      <c r="CT561" s="1">
        <v>0</v>
      </c>
      <c r="CU561" s="1">
        <v>0</v>
      </c>
      <c r="CV561" s="1">
        <v>0</v>
      </c>
      <c r="CW561" s="1">
        <v>0</v>
      </c>
      <c r="CX561" s="1">
        <v>0</v>
      </c>
      <c r="CY561" s="1">
        <v>0</v>
      </c>
      <c r="CZ561" s="1">
        <v>0</v>
      </c>
      <c r="DA561" s="1">
        <v>0</v>
      </c>
      <c r="DB561" s="1">
        <v>0</v>
      </c>
      <c r="DC561" s="1">
        <v>0</v>
      </c>
      <c r="DD561" s="1">
        <v>0</v>
      </c>
      <c r="DE561" s="1">
        <v>0</v>
      </c>
      <c r="DF561" s="1">
        <v>0</v>
      </c>
      <c r="DG561" s="1">
        <v>0</v>
      </c>
      <c r="DH561" s="1">
        <v>0</v>
      </c>
      <c r="DI561" s="1">
        <v>0</v>
      </c>
      <c r="DJ561" s="1">
        <v>0</v>
      </c>
      <c r="DK561" s="1">
        <v>0</v>
      </c>
      <c r="DL561" s="1">
        <v>0</v>
      </c>
      <c r="DM561" s="1">
        <v>0</v>
      </c>
      <c r="DN561" s="1">
        <v>0</v>
      </c>
      <c r="DO561" s="244">
        <v>0</v>
      </c>
      <c r="DP561" s="244">
        <v>0</v>
      </c>
      <c r="DQ561" s="244">
        <v>0</v>
      </c>
      <c r="DR561" s="244">
        <v>0</v>
      </c>
      <c r="DS561" s="241">
        <v>0</v>
      </c>
      <c r="DT561" s="242">
        <v>0</v>
      </c>
      <c r="DU561" s="242">
        <v>0</v>
      </c>
      <c r="DV561" s="243">
        <v>0</v>
      </c>
      <c r="DW561">
        <v>1</v>
      </c>
      <c r="DX561">
        <v>10</v>
      </c>
      <c r="DY561">
        <v>3025</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v>0</v>
      </c>
      <c r="EU561" s="244">
        <v>0</v>
      </c>
      <c r="EV561" s="244">
        <v>0</v>
      </c>
      <c r="EW561" s="244">
        <v>0</v>
      </c>
      <c r="EX561" s="244">
        <v>0</v>
      </c>
      <c r="EY561" s="241">
        <v>0</v>
      </c>
      <c r="EZ561" s="242">
        <v>0</v>
      </c>
      <c r="FA561" s="242">
        <v>0</v>
      </c>
      <c r="FB561" s="243">
        <v>0</v>
      </c>
      <c r="FC561">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0</v>
      </c>
      <c r="GA561">
        <v>0</v>
      </c>
      <c r="GB561">
        <v>0</v>
      </c>
      <c r="GC561">
        <v>0</v>
      </c>
      <c r="GD561">
        <v>0</v>
      </c>
      <c r="GE561">
        <v>0</v>
      </c>
      <c r="GF561">
        <v>0</v>
      </c>
      <c r="GG561">
        <v>0</v>
      </c>
      <c r="GH561">
        <v>0</v>
      </c>
      <c r="GI561">
        <v>0</v>
      </c>
      <c r="GJ561">
        <v>0</v>
      </c>
      <c r="GK561">
        <v>0</v>
      </c>
      <c r="GL561">
        <v>0</v>
      </c>
      <c r="GM561">
        <v>4</v>
      </c>
      <c r="GN561">
        <v>0</v>
      </c>
      <c r="GO561">
        <v>3</v>
      </c>
      <c r="GP561">
        <v>0</v>
      </c>
      <c r="GQ561">
        <v>0</v>
      </c>
      <c r="GR561">
        <v>0</v>
      </c>
      <c r="GS561">
        <v>0</v>
      </c>
      <c r="GT561">
        <v>0</v>
      </c>
      <c r="GU561">
        <v>0</v>
      </c>
      <c r="GV561">
        <v>0</v>
      </c>
      <c r="GW561">
        <v>0</v>
      </c>
      <c r="GX561">
        <v>0</v>
      </c>
      <c r="GY561">
        <v>0</v>
      </c>
      <c r="GZ561">
        <v>0</v>
      </c>
      <c r="HA561">
        <v>0</v>
      </c>
      <c r="HB561">
        <v>0</v>
      </c>
      <c r="HC561">
        <v>0</v>
      </c>
      <c r="HD561">
        <v>0</v>
      </c>
      <c r="HE561">
        <v>0</v>
      </c>
      <c r="HF561">
        <v>0</v>
      </c>
      <c r="HG561">
        <v>3</v>
      </c>
      <c r="HH561">
        <v>0</v>
      </c>
      <c r="HI561">
        <v>0</v>
      </c>
      <c r="HJ561">
        <v>0</v>
      </c>
      <c r="HK561">
        <v>1</v>
      </c>
      <c r="HL561">
        <v>4</v>
      </c>
      <c r="HM561">
        <v>3</v>
      </c>
      <c r="HN561">
        <v>0</v>
      </c>
      <c r="HO561">
        <v>0</v>
      </c>
      <c r="HP561">
        <v>0</v>
      </c>
      <c r="HQ561" s="139">
        <v>3</v>
      </c>
      <c r="HR561" s="140">
        <v>1</v>
      </c>
      <c r="HS561" s="140">
        <v>0</v>
      </c>
      <c r="HT561" s="140">
        <v>0</v>
      </c>
      <c r="HU561" s="140">
        <v>0</v>
      </c>
      <c r="HV561" s="139">
        <v>2</v>
      </c>
      <c r="HW561" s="140">
        <v>0</v>
      </c>
      <c r="HX561" s="140">
        <v>0</v>
      </c>
      <c r="HY561" s="140">
        <v>0</v>
      </c>
      <c r="HZ561" s="140">
        <v>0</v>
      </c>
      <c r="IA561" s="139">
        <v>0</v>
      </c>
      <c r="IB561" s="140">
        <v>0</v>
      </c>
      <c r="IC561" s="140">
        <v>0</v>
      </c>
      <c r="ID561" s="140">
        <v>0</v>
      </c>
      <c r="IE561" s="140">
        <v>0</v>
      </c>
      <c r="IF561" s="139">
        <v>9</v>
      </c>
      <c r="IG561" s="140">
        <v>4</v>
      </c>
      <c r="IH561" s="140">
        <v>0</v>
      </c>
      <c r="II561" s="140">
        <v>0</v>
      </c>
      <c r="IJ561" s="140">
        <v>0</v>
      </c>
      <c r="IK561" s="140">
        <v>2</v>
      </c>
      <c r="IL561" s="140">
        <v>0</v>
      </c>
      <c r="IM561" s="140">
        <v>0</v>
      </c>
      <c r="IN561" s="139">
        <v>2</v>
      </c>
      <c r="IO561" s="140">
        <v>0</v>
      </c>
      <c r="IP561" s="140">
        <v>0</v>
      </c>
      <c r="IQ561" s="140">
        <v>0</v>
      </c>
      <c r="IR561" s="141">
        <v>0</v>
      </c>
      <c r="IS561" s="139">
        <v>0</v>
      </c>
      <c r="IT561" s="141">
        <v>2</v>
      </c>
      <c r="IU561" s="141">
        <v>7</v>
      </c>
      <c r="IV561" s="141">
        <v>6</v>
      </c>
      <c r="IW561" s="180">
        <v>13</v>
      </c>
      <c r="IX561" s="182">
        <v>0.30769230769230771</v>
      </c>
      <c r="IY561" s="182">
        <v>0</v>
      </c>
      <c r="IZ561" s="183">
        <v>0</v>
      </c>
      <c r="JA561" s="140">
        <v>0</v>
      </c>
      <c r="JB561" s="140">
        <v>0</v>
      </c>
      <c r="JC561" s="1" t="s">
        <v>427</v>
      </c>
      <c r="JD561" s="1" t="s">
        <v>427</v>
      </c>
      <c r="JE561" s="1" t="s">
        <v>427</v>
      </c>
      <c r="JF561" s="1" t="s">
        <v>427</v>
      </c>
      <c r="JG561" s="1">
        <v>0</v>
      </c>
      <c r="JH561" s="1">
        <v>0</v>
      </c>
      <c r="JI561" s="284"/>
      <c r="JM561" s="261"/>
      <c r="JN561" s="262"/>
      <c r="JO561" s="284"/>
      <c r="JP561" s="284"/>
    </row>
    <row r="562" spans="1:276" x14ac:dyDescent="0.25">
      <c r="A562" s="2">
        <f>IF(OR('Table 1'!$L$2="All Regions",'Table 1'!$L$2=" "), 1,IF('Table 1'!$L$2='DATA TEMPLATE 1617'!L562,1,0))</f>
        <v>1</v>
      </c>
      <c r="B562" s="2">
        <f>IF(OR('Table 1'!$L$3="All Disciplines",'Table 1'!$L$3=" "), 1,IF('Table 1'!$L$3='DATA TEMPLATE 1617'!M562,1,0))</f>
        <v>1</v>
      </c>
      <c r="C562" s="2">
        <f>IF(OR('Table 1'!$L$4="All Organisations",'Table 1'!$L$4=" "), 1,IF('Table 1'!$L$4='DATA TEMPLATE 1617'!N562,1,0))</f>
        <v>1</v>
      </c>
      <c r="D562" s="2">
        <f t="shared" si="21"/>
        <v>3</v>
      </c>
      <c r="E562" s="236">
        <f>IF('Table 2'!$L$2="All Diverse Led",$IZ562,IF('Table 2'!$L$2='DATA TEMPLATE 1617'!JG562,4,0))</f>
        <v>0</v>
      </c>
      <c r="F562" s="236">
        <f>IF('Table 2'!$L$2="All Diverse Led",$IZ562,IF('Table 2'!$L$2='DATA TEMPLATE 1617'!JH562,4,0))</f>
        <v>0</v>
      </c>
      <c r="G562" s="237">
        <f t="shared" si="22"/>
        <v>0</v>
      </c>
      <c r="H562" s="1" t="s">
        <v>471</v>
      </c>
      <c r="I562" s="1">
        <v>0</v>
      </c>
      <c r="J562" s="1" t="b">
        <v>0</v>
      </c>
      <c r="K562" s="284">
        <v>560</v>
      </c>
      <c r="L562" t="s">
        <v>435</v>
      </c>
      <c r="M562" t="s">
        <v>443</v>
      </c>
      <c r="N562" s="323" t="s">
        <v>458</v>
      </c>
      <c r="O562" s="76">
        <v>103455</v>
      </c>
      <c r="P562" s="76">
        <v>264618</v>
      </c>
      <c r="Q562" s="76">
        <v>50904</v>
      </c>
      <c r="R562" s="76">
        <v>0</v>
      </c>
      <c r="S562" s="76">
        <v>3060</v>
      </c>
      <c r="T562" s="76">
        <v>422037</v>
      </c>
      <c r="U562">
        <v>309937</v>
      </c>
      <c r="V562">
        <v>27545</v>
      </c>
      <c r="W562">
        <v>43787</v>
      </c>
      <c r="X562">
        <v>13779</v>
      </c>
      <c r="Y562">
        <v>0</v>
      </c>
      <c r="AB562">
        <v>23372</v>
      </c>
      <c r="AC562">
        <v>6325</v>
      </c>
      <c r="AD562">
        <v>424745</v>
      </c>
      <c r="AE562" s="1">
        <v>50</v>
      </c>
      <c r="AF562" s="1">
        <v>71</v>
      </c>
      <c r="AG562" s="1">
        <v>2031</v>
      </c>
      <c r="AH562" s="1">
        <v>18230</v>
      </c>
      <c r="AI562" s="1">
        <v>2</v>
      </c>
      <c r="AJ562" s="1">
        <v>2</v>
      </c>
      <c r="AK562" s="1">
        <v>100</v>
      </c>
      <c r="AL562" s="1">
        <v>0</v>
      </c>
      <c r="AM562" s="1">
        <v>7</v>
      </c>
      <c r="AN562" s="1">
        <v>4</v>
      </c>
      <c r="AO562" s="1">
        <v>0</v>
      </c>
      <c r="AP562" s="1">
        <v>3950</v>
      </c>
      <c r="AQ562" s="1">
        <v>4</v>
      </c>
      <c r="AR562" s="1">
        <v>3</v>
      </c>
      <c r="AS562" s="1">
        <v>0</v>
      </c>
      <c r="AT562" s="1">
        <v>377</v>
      </c>
      <c r="AU562" s="1">
        <v>0</v>
      </c>
      <c r="AV562" s="1">
        <v>0</v>
      </c>
      <c r="AW562" s="1">
        <v>0</v>
      </c>
      <c r="AX562" s="1">
        <v>0</v>
      </c>
      <c r="AY562" s="1">
        <v>0</v>
      </c>
      <c r="AZ562" s="1">
        <v>0</v>
      </c>
      <c r="BA562" s="1">
        <v>0</v>
      </c>
      <c r="BB562" s="1">
        <v>0</v>
      </c>
      <c r="BC562" s="3">
        <v>9</v>
      </c>
      <c r="BD562" s="3">
        <v>6</v>
      </c>
      <c r="BE562" s="3">
        <v>100</v>
      </c>
      <c r="BF562" s="3">
        <v>3950</v>
      </c>
      <c r="BG562" s="241">
        <v>4</v>
      </c>
      <c r="BH562" s="242">
        <v>3</v>
      </c>
      <c r="BI562" s="242">
        <v>0</v>
      </c>
      <c r="BJ562" s="243">
        <v>377</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s="244">
        <v>0</v>
      </c>
      <c r="CJ562" s="244">
        <v>0</v>
      </c>
      <c r="CK562" s="244">
        <v>0</v>
      </c>
      <c r="CL562" s="244">
        <v>0</v>
      </c>
      <c r="CM562" s="241">
        <v>0</v>
      </c>
      <c r="CN562" s="242">
        <v>0</v>
      </c>
      <c r="CO562" s="242">
        <v>0</v>
      </c>
      <c r="CP562" s="243">
        <v>0</v>
      </c>
      <c r="CQ562" s="1">
        <v>0</v>
      </c>
      <c r="CR562" s="1">
        <v>0</v>
      </c>
      <c r="CS562" s="1">
        <v>0</v>
      </c>
      <c r="CT562" s="1">
        <v>0</v>
      </c>
      <c r="CU562" s="1">
        <v>0</v>
      </c>
      <c r="CV562" s="1">
        <v>0</v>
      </c>
      <c r="CW562" s="1">
        <v>0</v>
      </c>
      <c r="CX562" s="1">
        <v>0</v>
      </c>
      <c r="CY562" s="1">
        <v>0</v>
      </c>
      <c r="CZ562" s="1">
        <v>0</v>
      </c>
      <c r="DA562" s="1">
        <v>0</v>
      </c>
      <c r="DB562" s="1">
        <v>0</v>
      </c>
      <c r="DC562" s="1">
        <v>0</v>
      </c>
      <c r="DD562" s="1">
        <v>0</v>
      </c>
      <c r="DE562" s="1">
        <v>0</v>
      </c>
      <c r="DF562" s="1">
        <v>0</v>
      </c>
      <c r="DG562" s="1">
        <v>0</v>
      </c>
      <c r="DH562" s="1">
        <v>0</v>
      </c>
      <c r="DI562" s="1">
        <v>0</v>
      </c>
      <c r="DJ562" s="1">
        <v>0</v>
      </c>
      <c r="DK562" s="1">
        <v>0</v>
      </c>
      <c r="DL562" s="1">
        <v>0</v>
      </c>
      <c r="DM562" s="1">
        <v>0</v>
      </c>
      <c r="DN562" s="1">
        <v>0</v>
      </c>
      <c r="DO562" s="244">
        <v>0</v>
      </c>
      <c r="DP562" s="244">
        <v>0</v>
      </c>
      <c r="DQ562" s="244">
        <v>0</v>
      </c>
      <c r="DR562" s="244">
        <v>0</v>
      </c>
      <c r="DS562" s="241">
        <v>0</v>
      </c>
      <c r="DT562" s="242">
        <v>0</v>
      </c>
      <c r="DU562" s="242">
        <v>0</v>
      </c>
      <c r="DV562" s="243">
        <v>0</v>
      </c>
      <c r="DW562">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s="244">
        <v>0</v>
      </c>
      <c r="EV562" s="244">
        <v>0</v>
      </c>
      <c r="EW562" s="244">
        <v>0</v>
      </c>
      <c r="EX562" s="244">
        <v>0</v>
      </c>
      <c r="EY562" s="241">
        <v>0</v>
      </c>
      <c r="EZ562" s="242">
        <v>0</v>
      </c>
      <c r="FA562" s="242">
        <v>0</v>
      </c>
      <c r="FB562" s="243">
        <v>0</v>
      </c>
      <c r="FC562">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0</v>
      </c>
      <c r="GE562">
        <v>0</v>
      </c>
      <c r="GF562">
        <v>0</v>
      </c>
      <c r="GG562">
        <v>0</v>
      </c>
      <c r="GH562">
        <v>0</v>
      </c>
      <c r="GI562">
        <v>0</v>
      </c>
      <c r="GJ562">
        <v>0</v>
      </c>
      <c r="GK562">
        <v>0</v>
      </c>
      <c r="GL562">
        <v>0</v>
      </c>
      <c r="GM562">
        <v>2</v>
      </c>
      <c r="GN562">
        <v>0</v>
      </c>
      <c r="GO562">
        <v>8</v>
      </c>
      <c r="GP562">
        <v>0</v>
      </c>
      <c r="GQ562">
        <v>0</v>
      </c>
      <c r="GR562">
        <v>0</v>
      </c>
      <c r="GS562">
        <v>0</v>
      </c>
      <c r="GT562">
        <v>6400</v>
      </c>
      <c r="GU562">
        <v>0</v>
      </c>
      <c r="GV562">
        <v>0</v>
      </c>
      <c r="GW562">
        <v>0</v>
      </c>
      <c r="GX562">
        <v>0</v>
      </c>
      <c r="GY562">
        <v>8</v>
      </c>
      <c r="GZ562">
        <v>133</v>
      </c>
      <c r="HA562">
        <v>0</v>
      </c>
      <c r="HB562">
        <v>0</v>
      </c>
      <c r="HC562">
        <v>0</v>
      </c>
      <c r="HD562">
        <v>0</v>
      </c>
      <c r="HE562">
        <v>0</v>
      </c>
      <c r="HF562">
        <v>0</v>
      </c>
      <c r="HG562">
        <v>0</v>
      </c>
      <c r="HH562">
        <v>0</v>
      </c>
      <c r="HI562">
        <v>0</v>
      </c>
      <c r="HJ562">
        <v>0</v>
      </c>
      <c r="HK562">
        <v>0</v>
      </c>
      <c r="HL562">
        <v>2</v>
      </c>
      <c r="HM562">
        <v>4</v>
      </c>
      <c r="HN562">
        <v>0</v>
      </c>
      <c r="HO562">
        <v>0</v>
      </c>
      <c r="HP562">
        <v>0</v>
      </c>
      <c r="HQ562" s="139">
        <v>1</v>
      </c>
      <c r="HR562" s="140">
        <v>0</v>
      </c>
      <c r="HS562" s="140">
        <v>0</v>
      </c>
      <c r="HT562" s="140">
        <v>0</v>
      </c>
      <c r="HU562" s="140">
        <v>0</v>
      </c>
      <c r="HV562" s="139">
        <v>0</v>
      </c>
      <c r="HW562" s="140">
        <v>0</v>
      </c>
      <c r="HX562" s="140">
        <v>0</v>
      </c>
      <c r="HY562" s="140">
        <v>0</v>
      </c>
      <c r="HZ562" s="140">
        <v>0</v>
      </c>
      <c r="IA562" s="139">
        <v>0</v>
      </c>
      <c r="IB562" s="140">
        <v>0</v>
      </c>
      <c r="IC562" s="140">
        <v>0</v>
      </c>
      <c r="ID562" s="140">
        <v>0</v>
      </c>
      <c r="IE562" s="140">
        <v>0</v>
      </c>
      <c r="IF562" s="139">
        <v>3</v>
      </c>
      <c r="IG562" s="140">
        <v>4</v>
      </c>
      <c r="IH562" s="140">
        <v>0</v>
      </c>
      <c r="II562" s="140">
        <v>0</v>
      </c>
      <c r="IJ562" s="140">
        <v>0</v>
      </c>
      <c r="IK562" s="140">
        <v>0</v>
      </c>
      <c r="IL562" s="140">
        <v>0</v>
      </c>
      <c r="IM562" s="140">
        <v>0</v>
      </c>
      <c r="IN562" s="139">
        <v>0</v>
      </c>
      <c r="IO562" s="140">
        <v>0</v>
      </c>
      <c r="IP562" s="140">
        <v>0</v>
      </c>
      <c r="IQ562" s="140">
        <v>0</v>
      </c>
      <c r="IR562" s="141">
        <v>0</v>
      </c>
      <c r="IS562" s="139">
        <v>0</v>
      </c>
      <c r="IT562" s="141">
        <v>1</v>
      </c>
      <c r="IU562" s="141">
        <v>6</v>
      </c>
      <c r="IV562" s="141">
        <v>1</v>
      </c>
      <c r="IW562" s="180">
        <v>7</v>
      </c>
      <c r="IX562" s="182">
        <v>0.14285714285714285</v>
      </c>
      <c r="IY562" s="182">
        <v>0</v>
      </c>
      <c r="IZ562" s="183">
        <v>0</v>
      </c>
      <c r="JA562" s="140">
        <v>0</v>
      </c>
      <c r="JB562" s="140">
        <v>0</v>
      </c>
      <c r="JC562" s="1" t="s">
        <v>427</v>
      </c>
      <c r="JD562" s="1" t="s">
        <v>427</v>
      </c>
      <c r="JE562" s="1" t="s">
        <v>427</v>
      </c>
      <c r="JF562" s="1" t="s">
        <v>426</v>
      </c>
      <c r="JG562" s="1">
        <v>0</v>
      </c>
      <c r="JH562" s="1">
        <v>0</v>
      </c>
      <c r="JI562" s="284"/>
      <c r="JM562" s="261"/>
      <c r="JN562" s="262"/>
      <c r="JO562" s="284"/>
      <c r="JP562" s="284"/>
    </row>
    <row r="563" spans="1:276" x14ac:dyDescent="0.25">
      <c r="A563" s="2">
        <f>IF(OR('Table 1'!$L$2="All Regions",'Table 1'!$L$2=" "), 1,IF('Table 1'!$L$2='DATA TEMPLATE 1617'!L563,1,0))</f>
        <v>1</v>
      </c>
      <c r="B563" s="2">
        <f>IF(OR('Table 1'!$L$3="All Disciplines",'Table 1'!$L$3=" "), 1,IF('Table 1'!$L$3='DATA TEMPLATE 1617'!M563,1,0))</f>
        <v>1</v>
      </c>
      <c r="C563" s="2">
        <f>IF(OR('Table 1'!$L$4="All Organisations",'Table 1'!$L$4=" "), 1,IF('Table 1'!$L$4='DATA TEMPLATE 1617'!N563,1,0))</f>
        <v>1</v>
      </c>
      <c r="D563" s="2">
        <f t="shared" si="21"/>
        <v>3</v>
      </c>
      <c r="E563" s="236">
        <f>IF('Table 2'!$L$2="All Diverse Led",$IZ563,IF('Table 2'!$L$2='DATA TEMPLATE 1617'!JG563,4,0))</f>
        <v>2</v>
      </c>
      <c r="F563" s="236">
        <f>IF('Table 2'!$L$2="All Diverse Led",$IZ563,IF('Table 2'!$L$2='DATA TEMPLATE 1617'!JH563,4,0))</f>
        <v>2</v>
      </c>
      <c r="G563" s="237">
        <f t="shared" si="22"/>
        <v>4</v>
      </c>
      <c r="H563" s="1" t="s">
        <v>471</v>
      </c>
      <c r="I563" s="1">
        <v>0</v>
      </c>
      <c r="J563" s="1" t="b">
        <v>0</v>
      </c>
      <c r="K563" s="284">
        <v>561</v>
      </c>
      <c r="L563" t="s">
        <v>435</v>
      </c>
      <c r="M563" t="s">
        <v>436</v>
      </c>
      <c r="N563" s="323" t="s">
        <v>458</v>
      </c>
      <c r="O563" s="76">
        <v>22113</v>
      </c>
      <c r="P563" s="76">
        <v>100405</v>
      </c>
      <c r="Q563" s="76">
        <v>15860</v>
      </c>
      <c r="R563" s="76">
        <v>1350</v>
      </c>
      <c r="S563" s="76">
        <v>3645</v>
      </c>
      <c r="T563" s="76">
        <v>143373</v>
      </c>
      <c r="U563">
        <v>110000</v>
      </c>
      <c r="V563">
        <v>6000</v>
      </c>
      <c r="W563">
        <v>0</v>
      </c>
      <c r="X563">
        <v>0</v>
      </c>
      <c r="Y563">
        <v>13000</v>
      </c>
      <c r="AB563">
        <v>30000</v>
      </c>
      <c r="AC563">
        <v>2500</v>
      </c>
      <c r="AD563">
        <v>161500</v>
      </c>
      <c r="AE563" s="1">
        <v>11</v>
      </c>
      <c r="AF563" s="1">
        <v>1</v>
      </c>
      <c r="AG563" s="1">
        <v>180</v>
      </c>
      <c r="AH563" s="1">
        <v>0</v>
      </c>
      <c r="AI563" s="1">
        <v>0</v>
      </c>
      <c r="AJ563" s="1">
        <v>0</v>
      </c>
      <c r="AK563" s="1">
        <v>0</v>
      </c>
      <c r="AL563" s="1">
        <v>0</v>
      </c>
      <c r="AM563" s="1">
        <v>0</v>
      </c>
      <c r="AN563" s="1">
        <v>0</v>
      </c>
      <c r="AO563" s="1">
        <v>0</v>
      </c>
      <c r="AP563" s="1">
        <v>0</v>
      </c>
      <c r="AQ563" s="1">
        <v>0</v>
      </c>
      <c r="AR563" s="1">
        <v>0</v>
      </c>
      <c r="AS563" s="1">
        <v>0</v>
      </c>
      <c r="AT563" s="1">
        <v>0</v>
      </c>
      <c r="AU563" s="1">
        <v>0</v>
      </c>
      <c r="AV563" s="1">
        <v>0</v>
      </c>
      <c r="AW563" s="1">
        <v>0</v>
      </c>
      <c r="AX563" s="1">
        <v>0</v>
      </c>
      <c r="AY563" s="1">
        <v>0</v>
      </c>
      <c r="AZ563" s="1">
        <v>0</v>
      </c>
      <c r="BA563" s="1">
        <v>0</v>
      </c>
      <c r="BB563" s="1">
        <v>0</v>
      </c>
      <c r="BC563" s="3">
        <v>0</v>
      </c>
      <c r="BD563" s="3">
        <v>0</v>
      </c>
      <c r="BE563" s="3">
        <v>0</v>
      </c>
      <c r="BF563" s="3">
        <v>0</v>
      </c>
      <c r="BG563" s="241">
        <v>0</v>
      </c>
      <c r="BH563" s="242">
        <v>0</v>
      </c>
      <c r="BI563" s="242">
        <v>0</v>
      </c>
      <c r="BJ563" s="243">
        <v>0</v>
      </c>
      <c r="BK563">
        <v>1</v>
      </c>
      <c r="BL563">
        <v>30</v>
      </c>
      <c r="BM563">
        <v>200</v>
      </c>
      <c r="BN563">
        <v>1000</v>
      </c>
      <c r="BO563">
        <v>1</v>
      </c>
      <c r="BP563">
        <v>30</v>
      </c>
      <c r="BQ563">
        <v>200</v>
      </c>
      <c r="BR563">
        <v>500</v>
      </c>
      <c r="BS563">
        <v>0</v>
      </c>
      <c r="BT563">
        <v>0</v>
      </c>
      <c r="BU563">
        <v>0</v>
      </c>
      <c r="BV563">
        <v>0</v>
      </c>
      <c r="BW563">
        <v>0</v>
      </c>
      <c r="BX563">
        <v>0</v>
      </c>
      <c r="BY563">
        <v>0</v>
      </c>
      <c r="BZ563">
        <v>0</v>
      </c>
      <c r="CA563">
        <v>0</v>
      </c>
      <c r="CB563">
        <v>0</v>
      </c>
      <c r="CC563">
        <v>0</v>
      </c>
      <c r="CD563">
        <v>0</v>
      </c>
      <c r="CE563">
        <v>0</v>
      </c>
      <c r="CF563">
        <v>0</v>
      </c>
      <c r="CG563">
        <v>0</v>
      </c>
      <c r="CH563">
        <v>0</v>
      </c>
      <c r="CI563" s="244">
        <v>1</v>
      </c>
      <c r="CJ563" s="244">
        <v>30</v>
      </c>
      <c r="CK563" s="244">
        <v>200</v>
      </c>
      <c r="CL563" s="244">
        <v>500</v>
      </c>
      <c r="CM563" s="241">
        <v>0</v>
      </c>
      <c r="CN563" s="242">
        <v>0</v>
      </c>
      <c r="CO563" s="242">
        <v>0</v>
      </c>
      <c r="CP563" s="243">
        <v>0</v>
      </c>
      <c r="CQ563" s="1">
        <v>1</v>
      </c>
      <c r="CR563" s="1">
        <v>1</v>
      </c>
      <c r="CS563" s="1">
        <v>80</v>
      </c>
      <c r="CT563" s="1">
        <v>0</v>
      </c>
      <c r="CU563" s="1">
        <v>0</v>
      </c>
      <c r="CV563" s="1">
        <v>0</v>
      </c>
      <c r="CW563" s="1">
        <v>0</v>
      </c>
      <c r="CX563" s="1">
        <v>0</v>
      </c>
      <c r="CY563" s="1">
        <v>0</v>
      </c>
      <c r="CZ563" s="1">
        <v>0</v>
      </c>
      <c r="DA563" s="1">
        <v>0</v>
      </c>
      <c r="DB563" s="1">
        <v>0</v>
      </c>
      <c r="DC563" s="1">
        <v>0</v>
      </c>
      <c r="DD563" s="1">
        <v>0</v>
      </c>
      <c r="DE563" s="1">
        <v>0</v>
      </c>
      <c r="DF563" s="1">
        <v>0</v>
      </c>
      <c r="DG563" s="1">
        <v>0</v>
      </c>
      <c r="DH563" s="1">
        <v>0</v>
      </c>
      <c r="DI563" s="1">
        <v>0</v>
      </c>
      <c r="DJ563" s="1">
        <v>0</v>
      </c>
      <c r="DK563" s="1">
        <v>0</v>
      </c>
      <c r="DL563" s="1">
        <v>0</v>
      </c>
      <c r="DM563" s="1">
        <v>0</v>
      </c>
      <c r="DN563" s="1">
        <v>0</v>
      </c>
      <c r="DO563" s="244">
        <v>0</v>
      </c>
      <c r="DP563" s="244">
        <v>0</v>
      </c>
      <c r="DQ563" s="244">
        <v>0</v>
      </c>
      <c r="DR563" s="244">
        <v>0</v>
      </c>
      <c r="DS563" s="241">
        <v>0</v>
      </c>
      <c r="DT563" s="242">
        <v>0</v>
      </c>
      <c r="DU563" s="242">
        <v>0</v>
      </c>
      <c r="DV563" s="243">
        <v>0</v>
      </c>
      <c r="DW563">
        <v>0</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v>0</v>
      </c>
      <c r="EU563" s="244">
        <v>0</v>
      </c>
      <c r="EV563" s="244">
        <v>0</v>
      </c>
      <c r="EW563" s="244">
        <v>0</v>
      </c>
      <c r="EX563" s="244">
        <v>0</v>
      </c>
      <c r="EY563" s="241">
        <v>0</v>
      </c>
      <c r="EZ563" s="242">
        <v>0</v>
      </c>
      <c r="FA563" s="242">
        <v>0</v>
      </c>
      <c r="FB563" s="243">
        <v>0</v>
      </c>
      <c r="FC563">
        <v>0</v>
      </c>
      <c r="FD563">
        <v>0</v>
      </c>
      <c r="FE563">
        <v>0</v>
      </c>
      <c r="FF563">
        <v>0</v>
      </c>
      <c r="FG563">
        <v>0</v>
      </c>
      <c r="FH563">
        <v>0</v>
      </c>
      <c r="FI563">
        <v>1</v>
      </c>
      <c r="FJ563">
        <v>264</v>
      </c>
      <c r="FK563">
        <v>0</v>
      </c>
      <c r="FL563">
        <v>0</v>
      </c>
      <c r="FM563">
        <v>0</v>
      </c>
      <c r="FN563">
        <v>0</v>
      </c>
      <c r="FO563">
        <v>0</v>
      </c>
      <c r="FP563">
        <v>0</v>
      </c>
      <c r="FQ563">
        <v>0</v>
      </c>
      <c r="FR563">
        <v>0</v>
      </c>
      <c r="FS563">
        <v>0</v>
      </c>
      <c r="FT563">
        <v>0</v>
      </c>
      <c r="FU563">
        <v>0</v>
      </c>
      <c r="FV563">
        <v>0</v>
      </c>
      <c r="FW563">
        <v>1</v>
      </c>
      <c r="FX563">
        <v>1000</v>
      </c>
      <c r="FY563">
        <v>90</v>
      </c>
      <c r="FZ563">
        <v>90</v>
      </c>
      <c r="GA563">
        <v>150</v>
      </c>
      <c r="GB563">
        <v>150</v>
      </c>
      <c r="GC563">
        <v>0</v>
      </c>
      <c r="GD563">
        <v>0</v>
      </c>
      <c r="GE563">
        <v>0</v>
      </c>
      <c r="GF563">
        <v>0</v>
      </c>
      <c r="GG563">
        <v>0</v>
      </c>
      <c r="GH563">
        <v>0</v>
      </c>
      <c r="GI563">
        <v>0</v>
      </c>
      <c r="GJ563">
        <v>0</v>
      </c>
      <c r="GK563">
        <v>0</v>
      </c>
      <c r="GL563">
        <v>0</v>
      </c>
      <c r="GM563">
        <v>0</v>
      </c>
      <c r="GN563">
        <v>0</v>
      </c>
      <c r="GO563">
        <v>0</v>
      </c>
      <c r="GP563">
        <v>0</v>
      </c>
      <c r="GQ563">
        <v>0</v>
      </c>
      <c r="GR563">
        <v>0</v>
      </c>
      <c r="GS563">
        <v>0</v>
      </c>
      <c r="GT563">
        <v>0</v>
      </c>
      <c r="GU563">
        <v>0</v>
      </c>
      <c r="GV563">
        <v>0</v>
      </c>
      <c r="GW563">
        <v>0</v>
      </c>
      <c r="GX563">
        <v>0</v>
      </c>
      <c r="GY563">
        <v>3</v>
      </c>
      <c r="GZ563">
        <v>140</v>
      </c>
      <c r="HA563">
        <v>0</v>
      </c>
      <c r="HB563">
        <v>0</v>
      </c>
      <c r="HC563">
        <v>1</v>
      </c>
      <c r="HD563">
        <v>0</v>
      </c>
      <c r="HE563">
        <v>0</v>
      </c>
      <c r="HF563">
        <v>0</v>
      </c>
      <c r="HG563">
        <v>12</v>
      </c>
      <c r="HH563">
        <v>0</v>
      </c>
      <c r="HI563">
        <v>0</v>
      </c>
      <c r="HJ563">
        <v>0</v>
      </c>
      <c r="HK563">
        <v>0</v>
      </c>
      <c r="HL563">
        <v>5</v>
      </c>
      <c r="HM563">
        <v>3</v>
      </c>
      <c r="HN563">
        <v>0</v>
      </c>
      <c r="HO563">
        <v>0</v>
      </c>
      <c r="HP563">
        <v>0</v>
      </c>
      <c r="HQ563" s="139">
        <v>1</v>
      </c>
      <c r="HR563" s="140">
        <v>0</v>
      </c>
      <c r="HS563" s="140">
        <v>0</v>
      </c>
      <c r="HT563" s="140">
        <v>0</v>
      </c>
      <c r="HU563" s="140">
        <v>0</v>
      </c>
      <c r="HV563" s="139">
        <v>0</v>
      </c>
      <c r="HW563" s="140">
        <v>1</v>
      </c>
      <c r="HX563" s="140">
        <v>0</v>
      </c>
      <c r="HY563" s="140">
        <v>0</v>
      </c>
      <c r="HZ563" s="140">
        <v>0</v>
      </c>
      <c r="IA563" s="139">
        <v>0</v>
      </c>
      <c r="IB563" s="140">
        <v>0</v>
      </c>
      <c r="IC563" s="140">
        <v>0</v>
      </c>
      <c r="ID563" s="140">
        <v>0</v>
      </c>
      <c r="IE563" s="140">
        <v>0</v>
      </c>
      <c r="IF563" s="139">
        <v>6</v>
      </c>
      <c r="IG563" s="140">
        <v>4</v>
      </c>
      <c r="IH563" s="140">
        <v>0</v>
      </c>
      <c r="II563" s="140">
        <v>0</v>
      </c>
      <c r="IJ563" s="140">
        <v>0</v>
      </c>
      <c r="IK563" s="140">
        <v>0</v>
      </c>
      <c r="IL563" s="140">
        <v>0</v>
      </c>
      <c r="IM563" s="140">
        <v>0</v>
      </c>
      <c r="IN563" s="139">
        <v>0</v>
      </c>
      <c r="IO563" s="140">
        <v>1</v>
      </c>
      <c r="IP563" s="140">
        <v>0</v>
      </c>
      <c r="IQ563" s="140">
        <v>0</v>
      </c>
      <c r="IR563" s="141">
        <v>1</v>
      </c>
      <c r="IS563" s="139">
        <v>7</v>
      </c>
      <c r="IT563" s="141">
        <v>2</v>
      </c>
      <c r="IU563" s="141">
        <v>8</v>
      </c>
      <c r="IV563" s="141">
        <v>2</v>
      </c>
      <c r="IW563" s="180">
        <v>10</v>
      </c>
      <c r="IX563" s="182">
        <v>0.2</v>
      </c>
      <c r="IY563" s="182">
        <v>0.8</v>
      </c>
      <c r="IZ563" s="183">
        <v>2</v>
      </c>
      <c r="JA563" s="140">
        <v>0</v>
      </c>
      <c r="JB563" s="140" t="s">
        <v>476</v>
      </c>
      <c r="JC563" s="1" t="s">
        <v>427</v>
      </c>
      <c r="JD563" s="1" t="s">
        <v>426</v>
      </c>
      <c r="JE563" s="1" t="s">
        <v>427</v>
      </c>
      <c r="JF563" s="1" t="s">
        <v>427</v>
      </c>
      <c r="JG563" s="1">
        <v>0</v>
      </c>
      <c r="JH563" s="140" t="s">
        <v>476</v>
      </c>
      <c r="JI563" s="284"/>
      <c r="JM563" s="261"/>
      <c r="JN563" s="262"/>
      <c r="JO563" s="284"/>
      <c r="JP563" s="284"/>
    </row>
    <row r="564" spans="1:276" x14ac:dyDescent="0.25">
      <c r="A564" s="2">
        <f>IF(OR('Table 1'!$L$2="All Regions",'Table 1'!$L$2=" "), 1,IF('Table 1'!$L$2='DATA TEMPLATE 1617'!L564,1,0))</f>
        <v>1</v>
      </c>
      <c r="B564" s="2">
        <f>IF(OR('Table 1'!$L$3="All Disciplines",'Table 1'!$L$3=" "), 1,IF('Table 1'!$L$3='DATA TEMPLATE 1617'!M564,1,0))</f>
        <v>1</v>
      </c>
      <c r="C564" s="2">
        <f>IF(OR('Table 1'!$L$4="All Organisations",'Table 1'!$L$4=" "), 1,IF('Table 1'!$L$4='DATA TEMPLATE 1617'!N564,1,0))</f>
        <v>1</v>
      </c>
      <c r="D564" s="2">
        <f t="shared" si="21"/>
        <v>3</v>
      </c>
      <c r="E564" s="236">
        <f>IF('Table 2'!$L$2="All Diverse Led",$IZ564,IF('Table 2'!$L$2='DATA TEMPLATE 1617'!JG564,4,0))</f>
        <v>0</v>
      </c>
      <c r="F564" s="236">
        <f>IF('Table 2'!$L$2="All Diverse Led",$IZ564,IF('Table 2'!$L$2='DATA TEMPLATE 1617'!JH564,4,0))</f>
        <v>0</v>
      </c>
      <c r="G564" s="237">
        <f t="shared" si="22"/>
        <v>0</v>
      </c>
      <c r="H564" s="1" t="s">
        <v>471</v>
      </c>
      <c r="I564" s="1">
        <v>0</v>
      </c>
      <c r="J564" s="1" t="b">
        <v>0</v>
      </c>
      <c r="K564" s="284">
        <v>562</v>
      </c>
      <c r="L564" t="s">
        <v>435</v>
      </c>
      <c r="M564" t="s">
        <v>440</v>
      </c>
      <c r="N564" s="323" t="s">
        <v>460</v>
      </c>
      <c r="O564" s="76">
        <v>1246390</v>
      </c>
      <c r="P564" s="76">
        <v>351159</v>
      </c>
      <c r="Q564" s="76">
        <v>39746</v>
      </c>
      <c r="R564" s="76">
        <v>23300</v>
      </c>
      <c r="S564" s="76">
        <v>301953</v>
      </c>
      <c r="T564" s="76">
        <v>1962548</v>
      </c>
      <c r="U564">
        <v>875184</v>
      </c>
      <c r="V564">
        <v>38095</v>
      </c>
      <c r="W564">
        <v>161900</v>
      </c>
      <c r="X564">
        <v>64599</v>
      </c>
      <c r="Y564">
        <v>9500</v>
      </c>
      <c r="AB564">
        <v>746445</v>
      </c>
      <c r="AC564">
        <v>3194</v>
      </c>
      <c r="AD564">
        <v>1898917</v>
      </c>
      <c r="AE564" s="1">
        <v>95</v>
      </c>
      <c r="AF564" s="1">
        <v>78</v>
      </c>
      <c r="AG564" s="1">
        <v>39178</v>
      </c>
      <c r="AH564" s="1">
        <v>3500</v>
      </c>
      <c r="AI564" s="1">
        <v>27</v>
      </c>
      <c r="AJ564" s="1">
        <v>12</v>
      </c>
      <c r="AK564" s="1">
        <v>7308</v>
      </c>
      <c r="AL564" s="1">
        <v>5000</v>
      </c>
      <c r="AM564" s="1">
        <v>53</v>
      </c>
      <c r="AN564" s="1" t="s">
        <v>734</v>
      </c>
      <c r="AO564" s="1">
        <v>26725</v>
      </c>
      <c r="AP564" s="1">
        <v>25000</v>
      </c>
      <c r="AQ564" s="1">
        <v>0</v>
      </c>
      <c r="AR564" s="1">
        <v>0</v>
      </c>
      <c r="AS564" s="1">
        <v>0</v>
      </c>
      <c r="AT564" s="1">
        <v>0</v>
      </c>
      <c r="AU564" s="1">
        <v>0</v>
      </c>
      <c r="AV564" s="1">
        <v>0</v>
      </c>
      <c r="AW564" s="1">
        <v>0</v>
      </c>
      <c r="AX564" s="1">
        <v>0</v>
      </c>
      <c r="AY564" s="1">
        <v>0</v>
      </c>
      <c r="AZ564" s="1">
        <v>0</v>
      </c>
      <c r="BA564" s="1">
        <v>0</v>
      </c>
      <c r="BB564" s="1">
        <v>0</v>
      </c>
      <c r="BC564" s="3">
        <v>80</v>
      </c>
      <c r="BD564" s="3">
        <v>12</v>
      </c>
      <c r="BE564" s="3">
        <v>34033</v>
      </c>
      <c r="BF564" s="3">
        <v>30000</v>
      </c>
      <c r="BG564" s="241">
        <v>0</v>
      </c>
      <c r="BH564" s="242">
        <v>0</v>
      </c>
      <c r="BI564" s="242">
        <v>0</v>
      </c>
      <c r="BJ564" s="243">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s="244">
        <v>0</v>
      </c>
      <c r="CJ564" s="244">
        <v>0</v>
      </c>
      <c r="CK564" s="244">
        <v>0</v>
      </c>
      <c r="CL564" s="244">
        <v>0</v>
      </c>
      <c r="CM564" s="241">
        <v>0</v>
      </c>
      <c r="CN564" s="242">
        <v>0</v>
      </c>
      <c r="CO564" s="242">
        <v>0</v>
      </c>
      <c r="CP564" s="243">
        <v>0</v>
      </c>
      <c r="CQ564" s="1">
        <v>0</v>
      </c>
      <c r="CR564" s="1">
        <v>0</v>
      </c>
      <c r="CS564" s="1">
        <v>0</v>
      </c>
      <c r="CT564" s="1">
        <v>0</v>
      </c>
      <c r="CU564" s="1">
        <v>0</v>
      </c>
      <c r="CV564" s="1">
        <v>0</v>
      </c>
      <c r="CW564" s="1">
        <v>0</v>
      </c>
      <c r="CX564" s="1">
        <v>0</v>
      </c>
      <c r="CY564" s="1">
        <v>0</v>
      </c>
      <c r="CZ564" s="1">
        <v>0</v>
      </c>
      <c r="DA564" s="1">
        <v>0</v>
      </c>
      <c r="DB564" s="1">
        <v>0</v>
      </c>
      <c r="DC564" s="1">
        <v>0</v>
      </c>
      <c r="DD564" s="1">
        <v>0</v>
      </c>
      <c r="DE564" s="1">
        <v>0</v>
      </c>
      <c r="DF564" s="1">
        <v>0</v>
      </c>
      <c r="DG564" s="1">
        <v>0</v>
      </c>
      <c r="DH564" s="1">
        <v>0</v>
      </c>
      <c r="DI564" s="1">
        <v>0</v>
      </c>
      <c r="DJ564" s="1">
        <v>0</v>
      </c>
      <c r="DK564" s="1">
        <v>0</v>
      </c>
      <c r="DL564" s="1">
        <v>0</v>
      </c>
      <c r="DM564" s="1">
        <v>0</v>
      </c>
      <c r="DN564" s="1">
        <v>0</v>
      </c>
      <c r="DO564" s="244">
        <v>0</v>
      </c>
      <c r="DP564" s="244">
        <v>0</v>
      </c>
      <c r="DQ564" s="244">
        <v>0</v>
      </c>
      <c r="DR564" s="244">
        <v>0</v>
      </c>
      <c r="DS564" s="241">
        <v>0</v>
      </c>
      <c r="DT564" s="242">
        <v>0</v>
      </c>
      <c r="DU564" s="242">
        <v>0</v>
      </c>
      <c r="DV564" s="243">
        <v>0</v>
      </c>
      <c r="DW564">
        <v>0</v>
      </c>
      <c r="DX564">
        <v>0</v>
      </c>
      <c r="DY564">
        <v>0</v>
      </c>
      <c r="DZ564">
        <v>0</v>
      </c>
      <c r="EA564">
        <v>0</v>
      </c>
      <c r="EB564">
        <v>0</v>
      </c>
      <c r="EC564">
        <v>0</v>
      </c>
      <c r="ED564">
        <v>0</v>
      </c>
      <c r="EE564">
        <v>0</v>
      </c>
      <c r="EF564">
        <v>0</v>
      </c>
      <c r="EG564">
        <v>0</v>
      </c>
      <c r="EH564">
        <v>0</v>
      </c>
      <c r="EI564">
        <v>0</v>
      </c>
      <c r="EJ564">
        <v>0</v>
      </c>
      <c r="EK564">
        <v>0</v>
      </c>
      <c r="EL564">
        <v>0</v>
      </c>
      <c r="EM564">
        <v>0</v>
      </c>
      <c r="EN564">
        <v>0</v>
      </c>
      <c r="EO564">
        <v>0</v>
      </c>
      <c r="EP564">
        <v>0</v>
      </c>
      <c r="EQ564">
        <v>0</v>
      </c>
      <c r="ER564">
        <v>0</v>
      </c>
      <c r="ES564">
        <v>0</v>
      </c>
      <c r="ET564">
        <v>0</v>
      </c>
      <c r="EU564" s="244">
        <v>0</v>
      </c>
      <c r="EV564" s="244">
        <v>0</v>
      </c>
      <c r="EW564" s="244">
        <v>0</v>
      </c>
      <c r="EX564" s="244">
        <v>0</v>
      </c>
      <c r="EY564" s="241">
        <v>0</v>
      </c>
      <c r="EZ564" s="242">
        <v>0</v>
      </c>
      <c r="FA564" s="242">
        <v>0</v>
      </c>
      <c r="FB564" s="243">
        <v>0</v>
      </c>
      <c r="FC564">
        <v>0</v>
      </c>
      <c r="FD564">
        <v>0</v>
      </c>
      <c r="FE564">
        <v>0</v>
      </c>
      <c r="FF564">
        <v>0</v>
      </c>
      <c r="FG564">
        <v>0</v>
      </c>
      <c r="FH564">
        <v>0</v>
      </c>
      <c r="FI564">
        <v>0</v>
      </c>
      <c r="FJ564">
        <v>0</v>
      </c>
      <c r="FK564">
        <v>0</v>
      </c>
      <c r="FL564">
        <v>0</v>
      </c>
      <c r="FM564">
        <v>0</v>
      </c>
      <c r="FN564">
        <v>0</v>
      </c>
      <c r="FO564">
        <v>0</v>
      </c>
      <c r="FP564">
        <v>0</v>
      </c>
      <c r="FQ564">
        <v>0</v>
      </c>
      <c r="FR564">
        <v>0</v>
      </c>
      <c r="FS564">
        <v>0</v>
      </c>
      <c r="FT564">
        <v>0</v>
      </c>
      <c r="FU564">
        <v>0</v>
      </c>
      <c r="FV564">
        <v>0</v>
      </c>
      <c r="FW564">
        <v>0</v>
      </c>
      <c r="FX564">
        <v>0</v>
      </c>
      <c r="FY564">
        <v>0</v>
      </c>
      <c r="FZ564">
        <v>0</v>
      </c>
      <c r="GA564">
        <v>0</v>
      </c>
      <c r="GB564">
        <v>0</v>
      </c>
      <c r="GC564">
        <v>0</v>
      </c>
      <c r="GD564">
        <v>0</v>
      </c>
      <c r="GE564">
        <v>0</v>
      </c>
      <c r="GF564">
        <v>0</v>
      </c>
      <c r="GG564">
        <v>0</v>
      </c>
      <c r="GH564">
        <v>0</v>
      </c>
      <c r="GI564">
        <v>0</v>
      </c>
      <c r="GJ564">
        <v>0</v>
      </c>
      <c r="GK564">
        <v>0</v>
      </c>
      <c r="GL564">
        <v>0</v>
      </c>
      <c r="GM564">
        <v>0</v>
      </c>
      <c r="GN564">
        <v>0</v>
      </c>
      <c r="GO564">
        <v>0</v>
      </c>
      <c r="GP564">
        <v>0</v>
      </c>
      <c r="GQ564">
        <v>0</v>
      </c>
      <c r="GR564">
        <v>0</v>
      </c>
      <c r="GS564">
        <v>0</v>
      </c>
      <c r="GT564">
        <v>0</v>
      </c>
      <c r="GU564">
        <v>0</v>
      </c>
      <c r="GV564">
        <v>0</v>
      </c>
      <c r="GW564">
        <v>0</v>
      </c>
      <c r="GX564">
        <v>0</v>
      </c>
      <c r="GY564">
        <v>0</v>
      </c>
      <c r="GZ564">
        <v>0</v>
      </c>
      <c r="HA564">
        <v>0</v>
      </c>
      <c r="HB564">
        <v>0</v>
      </c>
      <c r="HC564">
        <v>0</v>
      </c>
      <c r="HD564">
        <v>0</v>
      </c>
      <c r="HE564">
        <v>0</v>
      </c>
      <c r="HF564">
        <v>0</v>
      </c>
      <c r="HG564">
        <v>0</v>
      </c>
      <c r="HH564">
        <v>0</v>
      </c>
      <c r="HI564">
        <v>0</v>
      </c>
      <c r="HJ564">
        <v>0</v>
      </c>
      <c r="HK564">
        <v>0</v>
      </c>
      <c r="HL564">
        <v>5</v>
      </c>
      <c r="HM564">
        <v>3</v>
      </c>
      <c r="HN564">
        <v>0</v>
      </c>
      <c r="HO564">
        <v>0</v>
      </c>
      <c r="HP564">
        <v>0</v>
      </c>
      <c r="HQ564" s="139">
        <v>3</v>
      </c>
      <c r="HR564" s="140">
        <v>3</v>
      </c>
      <c r="HS564" s="140">
        <v>0</v>
      </c>
      <c r="HT564" s="140">
        <v>0</v>
      </c>
      <c r="HU564" s="140">
        <v>0</v>
      </c>
      <c r="HV564" s="139">
        <v>0</v>
      </c>
      <c r="HW564" s="140">
        <v>0</v>
      </c>
      <c r="HX564" s="140">
        <v>0</v>
      </c>
      <c r="HY564" s="140">
        <v>0</v>
      </c>
      <c r="HZ564" s="140">
        <v>0</v>
      </c>
      <c r="IA564" s="139">
        <v>0</v>
      </c>
      <c r="IB564" s="140">
        <v>0</v>
      </c>
      <c r="IC564" s="140">
        <v>0</v>
      </c>
      <c r="ID564" s="140">
        <v>0</v>
      </c>
      <c r="IE564" s="140">
        <v>0</v>
      </c>
      <c r="IF564" s="139">
        <v>8</v>
      </c>
      <c r="IG564" s="140">
        <v>6</v>
      </c>
      <c r="IH564" s="140">
        <v>0</v>
      </c>
      <c r="II564" s="140">
        <v>0</v>
      </c>
      <c r="IJ564" s="140">
        <v>0</v>
      </c>
      <c r="IK564" s="140">
        <v>1</v>
      </c>
      <c r="IL564" s="140">
        <v>0</v>
      </c>
      <c r="IM564" s="140">
        <v>0</v>
      </c>
      <c r="IN564" s="139">
        <v>1</v>
      </c>
      <c r="IO564" s="140">
        <v>0</v>
      </c>
      <c r="IP564" s="140">
        <v>0</v>
      </c>
      <c r="IQ564" s="140">
        <v>0</v>
      </c>
      <c r="IR564" s="141">
        <v>0</v>
      </c>
      <c r="IS564" s="139">
        <v>0</v>
      </c>
      <c r="IT564" s="141">
        <v>1</v>
      </c>
      <c r="IU564" s="141">
        <v>8</v>
      </c>
      <c r="IV564" s="141">
        <v>6</v>
      </c>
      <c r="IW564" s="180">
        <v>14</v>
      </c>
      <c r="IX564" s="182">
        <v>0.14285714285714285</v>
      </c>
      <c r="IY564" s="182">
        <v>0</v>
      </c>
      <c r="IZ564" s="183">
        <v>0</v>
      </c>
      <c r="JA564" s="140">
        <v>0</v>
      </c>
      <c r="JB564" s="140">
        <v>0</v>
      </c>
      <c r="JC564" s="1" t="s">
        <v>427</v>
      </c>
      <c r="JD564" s="1" t="s">
        <v>427</v>
      </c>
      <c r="JE564" s="1" t="s">
        <v>427</v>
      </c>
      <c r="JF564" s="1" t="s">
        <v>427</v>
      </c>
      <c r="JG564" s="1">
        <v>0</v>
      </c>
      <c r="JH564" s="1">
        <v>0</v>
      </c>
      <c r="JI564" s="284"/>
      <c r="JM564" s="261"/>
      <c r="JN564" s="262"/>
      <c r="JO564" s="284"/>
      <c r="JP564" s="284"/>
    </row>
    <row r="565" spans="1:276" x14ac:dyDescent="0.25">
      <c r="A565" s="2">
        <f>IF(OR('Table 1'!$L$2="All Regions",'Table 1'!$L$2=" "), 1,IF('Table 1'!$L$2='DATA TEMPLATE 1617'!L565,1,0))</f>
        <v>1</v>
      </c>
      <c r="B565" s="2">
        <f>IF(OR('Table 1'!$L$3="All Disciplines",'Table 1'!$L$3=" "), 1,IF('Table 1'!$L$3='DATA TEMPLATE 1617'!M565,1,0))</f>
        <v>1</v>
      </c>
      <c r="C565" s="2">
        <f>IF(OR('Table 1'!$L$4="All Organisations",'Table 1'!$L$4=" "), 1,IF('Table 1'!$L$4='DATA TEMPLATE 1617'!N565,1,0))</f>
        <v>1</v>
      </c>
      <c r="D565" s="2">
        <f t="shared" si="21"/>
        <v>3</v>
      </c>
      <c r="E565" s="236">
        <f>IF('Table 2'!$L$2="All Diverse Led",$IZ565,IF('Table 2'!$L$2='DATA TEMPLATE 1617'!JG565,4,0))</f>
        <v>0</v>
      </c>
      <c r="F565" s="236">
        <f>IF('Table 2'!$L$2="All Diverse Led",$IZ565,IF('Table 2'!$L$2='DATA TEMPLATE 1617'!JH565,4,0))</f>
        <v>0</v>
      </c>
      <c r="G565" s="237">
        <f t="shared" si="22"/>
        <v>0</v>
      </c>
      <c r="H565" s="1" t="s">
        <v>471</v>
      </c>
      <c r="I565" s="1">
        <v>0</v>
      </c>
      <c r="J565" s="1" t="b">
        <v>0</v>
      </c>
      <c r="K565" s="284">
        <v>563</v>
      </c>
      <c r="L565" t="s">
        <v>435</v>
      </c>
      <c r="M565" t="s">
        <v>436</v>
      </c>
      <c r="N565" s="323" t="s">
        <v>458</v>
      </c>
      <c r="O565" s="76">
        <v>747</v>
      </c>
      <c r="P565" s="76">
        <v>160927</v>
      </c>
      <c r="Q565" s="76">
        <v>6550</v>
      </c>
      <c r="R565" s="76">
        <v>1100</v>
      </c>
      <c r="S565" s="76">
        <v>0</v>
      </c>
      <c r="T565" s="76">
        <v>169324</v>
      </c>
      <c r="U565">
        <v>40871</v>
      </c>
      <c r="V565">
        <v>11204</v>
      </c>
      <c r="W565">
        <v>6109</v>
      </c>
      <c r="X565">
        <v>604</v>
      </c>
      <c r="Y565">
        <v>360</v>
      </c>
      <c r="AB565">
        <v>21730</v>
      </c>
      <c r="AC565">
        <v>80838</v>
      </c>
      <c r="AD565">
        <v>161716</v>
      </c>
      <c r="AE565" s="1">
        <v>0</v>
      </c>
      <c r="AF565" s="1">
        <v>0</v>
      </c>
      <c r="AG565" s="1">
        <v>0</v>
      </c>
      <c r="AH565" s="1">
        <v>0</v>
      </c>
      <c r="AI565" s="1">
        <v>0</v>
      </c>
      <c r="AJ565" s="1">
        <v>0</v>
      </c>
      <c r="AK565" s="1">
        <v>0</v>
      </c>
      <c r="AL565" s="1">
        <v>0</v>
      </c>
      <c r="AM565" s="1">
        <v>0</v>
      </c>
      <c r="AN565" s="1">
        <v>0</v>
      </c>
      <c r="AO565" s="1">
        <v>0</v>
      </c>
      <c r="AP565" s="1">
        <v>0</v>
      </c>
      <c r="AQ565" s="1">
        <v>0</v>
      </c>
      <c r="AR565" s="1">
        <v>0</v>
      </c>
      <c r="AS565" s="1">
        <v>0</v>
      </c>
      <c r="AT565" s="1">
        <v>0</v>
      </c>
      <c r="AU565" s="1">
        <v>0</v>
      </c>
      <c r="AV565" s="1">
        <v>0</v>
      </c>
      <c r="AW565" s="1">
        <v>0</v>
      </c>
      <c r="AX565" s="1">
        <v>0</v>
      </c>
      <c r="AY565" s="1">
        <v>0</v>
      </c>
      <c r="AZ565" s="1">
        <v>0</v>
      </c>
      <c r="BA565" s="1">
        <v>0</v>
      </c>
      <c r="BB565" s="1">
        <v>0</v>
      </c>
      <c r="BC565" s="3">
        <v>0</v>
      </c>
      <c r="BD565" s="3">
        <v>0</v>
      </c>
      <c r="BE565" s="3">
        <v>0</v>
      </c>
      <c r="BF565" s="3">
        <v>0</v>
      </c>
      <c r="BG565" s="241">
        <v>0</v>
      </c>
      <c r="BH565" s="242">
        <v>0</v>
      </c>
      <c r="BI565" s="242">
        <v>0</v>
      </c>
      <c r="BJ565" s="243">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s="244">
        <v>0</v>
      </c>
      <c r="CJ565" s="244">
        <v>0</v>
      </c>
      <c r="CK565" s="244">
        <v>0</v>
      </c>
      <c r="CL565" s="244">
        <v>0</v>
      </c>
      <c r="CM565" s="241">
        <v>0</v>
      </c>
      <c r="CN565" s="242">
        <v>0</v>
      </c>
      <c r="CO565" s="242">
        <v>0</v>
      </c>
      <c r="CP565" s="243">
        <v>0</v>
      </c>
      <c r="CQ565" s="1">
        <v>0</v>
      </c>
      <c r="CR565" s="1">
        <v>0</v>
      </c>
      <c r="CS565" s="1">
        <v>0</v>
      </c>
      <c r="CT565" s="1">
        <v>0</v>
      </c>
      <c r="CU565" s="1">
        <v>0</v>
      </c>
      <c r="CV565" s="1">
        <v>0</v>
      </c>
      <c r="CW565" s="1">
        <v>0</v>
      </c>
      <c r="CX565" s="1">
        <v>0</v>
      </c>
      <c r="CY565" s="1">
        <v>0</v>
      </c>
      <c r="CZ565" s="1">
        <v>0</v>
      </c>
      <c r="DA565" s="1">
        <v>0</v>
      </c>
      <c r="DB565" s="1">
        <v>0</v>
      </c>
      <c r="DC565" s="1">
        <v>0</v>
      </c>
      <c r="DD565" s="1">
        <v>0</v>
      </c>
      <c r="DE565" s="1">
        <v>0</v>
      </c>
      <c r="DF565" s="1">
        <v>0</v>
      </c>
      <c r="DG565" s="1">
        <v>0</v>
      </c>
      <c r="DH565" s="1">
        <v>0</v>
      </c>
      <c r="DI565" s="1">
        <v>0</v>
      </c>
      <c r="DJ565" s="1">
        <v>0</v>
      </c>
      <c r="DK565" s="1">
        <v>0</v>
      </c>
      <c r="DL565" s="1">
        <v>0</v>
      </c>
      <c r="DM565" s="1">
        <v>0</v>
      </c>
      <c r="DN565" s="1">
        <v>0</v>
      </c>
      <c r="DO565" s="244">
        <v>0</v>
      </c>
      <c r="DP565" s="244">
        <v>0</v>
      </c>
      <c r="DQ565" s="244">
        <v>0</v>
      </c>
      <c r="DR565" s="244">
        <v>0</v>
      </c>
      <c r="DS565" s="241">
        <v>0</v>
      </c>
      <c r="DT565" s="242">
        <v>0</v>
      </c>
      <c r="DU565" s="242">
        <v>0</v>
      </c>
      <c r="DV565" s="243">
        <v>0</v>
      </c>
      <c r="DW565">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s="244">
        <v>0</v>
      </c>
      <c r="EV565" s="244">
        <v>0</v>
      </c>
      <c r="EW565" s="244">
        <v>0</v>
      </c>
      <c r="EX565" s="244">
        <v>0</v>
      </c>
      <c r="EY565" s="241">
        <v>0</v>
      </c>
      <c r="EZ565" s="242">
        <v>0</v>
      </c>
      <c r="FA565" s="242">
        <v>0</v>
      </c>
      <c r="FB565" s="243">
        <v>0</v>
      </c>
      <c r="FC565">
        <v>0</v>
      </c>
      <c r="FD565">
        <v>0</v>
      </c>
      <c r="FE565">
        <v>0</v>
      </c>
      <c r="FF565">
        <v>0</v>
      </c>
      <c r="FG565">
        <v>0</v>
      </c>
      <c r="FH565">
        <v>0</v>
      </c>
      <c r="FI565">
        <v>0</v>
      </c>
      <c r="FJ565">
        <v>0</v>
      </c>
      <c r="FK565">
        <v>0</v>
      </c>
      <c r="FL565">
        <v>0</v>
      </c>
      <c r="FM565">
        <v>0</v>
      </c>
      <c r="FN565">
        <v>0</v>
      </c>
      <c r="FO565">
        <v>0</v>
      </c>
      <c r="FP565">
        <v>0</v>
      </c>
      <c r="FQ565">
        <v>0</v>
      </c>
      <c r="FR565">
        <v>0</v>
      </c>
      <c r="FS565">
        <v>0</v>
      </c>
      <c r="FT565">
        <v>0</v>
      </c>
      <c r="FU565">
        <v>0</v>
      </c>
      <c r="FV565">
        <v>0</v>
      </c>
      <c r="FW565">
        <v>0</v>
      </c>
      <c r="FX565">
        <v>0</v>
      </c>
      <c r="FY565">
        <v>0</v>
      </c>
      <c r="FZ565">
        <v>0</v>
      </c>
      <c r="GA565">
        <v>0</v>
      </c>
      <c r="GB565">
        <v>0</v>
      </c>
      <c r="GC565">
        <v>0</v>
      </c>
      <c r="GD565">
        <v>0</v>
      </c>
      <c r="GE565">
        <v>0</v>
      </c>
      <c r="GF565">
        <v>0</v>
      </c>
      <c r="GG565">
        <v>0</v>
      </c>
      <c r="GH565">
        <v>0</v>
      </c>
      <c r="GI565">
        <v>0</v>
      </c>
      <c r="GJ565">
        <v>0</v>
      </c>
      <c r="GK565">
        <v>0</v>
      </c>
      <c r="GL565">
        <v>0</v>
      </c>
      <c r="GM565">
        <v>0</v>
      </c>
      <c r="GN565">
        <v>0</v>
      </c>
      <c r="GO565">
        <v>0</v>
      </c>
      <c r="GP565">
        <v>0</v>
      </c>
      <c r="GQ565">
        <v>0</v>
      </c>
      <c r="GR565">
        <v>0</v>
      </c>
      <c r="GS565">
        <v>6</v>
      </c>
      <c r="GT565">
        <v>7800</v>
      </c>
      <c r="GU565">
        <v>0</v>
      </c>
      <c r="GV565">
        <v>0</v>
      </c>
      <c r="GW565">
        <v>0</v>
      </c>
      <c r="GX565">
        <v>0</v>
      </c>
      <c r="GY565">
        <v>0</v>
      </c>
      <c r="GZ565">
        <v>0</v>
      </c>
      <c r="HA565">
        <v>0</v>
      </c>
      <c r="HB565">
        <v>0</v>
      </c>
      <c r="HC565">
        <v>0</v>
      </c>
      <c r="HD565">
        <v>0</v>
      </c>
      <c r="HE565">
        <v>0</v>
      </c>
      <c r="HF565">
        <v>0</v>
      </c>
      <c r="HG565">
        <v>0</v>
      </c>
      <c r="HH565">
        <v>0</v>
      </c>
      <c r="HI565">
        <v>0</v>
      </c>
      <c r="HJ565">
        <v>0</v>
      </c>
      <c r="HK565">
        <v>0</v>
      </c>
      <c r="HL565">
        <v>6</v>
      </c>
      <c r="HM565">
        <v>1</v>
      </c>
      <c r="HN565">
        <v>0</v>
      </c>
      <c r="HO565">
        <v>0</v>
      </c>
      <c r="HP565">
        <v>0</v>
      </c>
      <c r="HQ565" s="139">
        <v>3</v>
      </c>
      <c r="HR565" s="140">
        <v>0</v>
      </c>
      <c r="HS565" s="140">
        <v>0</v>
      </c>
      <c r="HT565" s="140">
        <v>0</v>
      </c>
      <c r="HU565" s="140">
        <v>0</v>
      </c>
      <c r="HV565" s="139">
        <v>3</v>
      </c>
      <c r="HW565" s="140">
        <v>0</v>
      </c>
      <c r="HX565" s="140">
        <v>0</v>
      </c>
      <c r="HY565" s="140">
        <v>0</v>
      </c>
      <c r="HZ565" s="140">
        <v>0</v>
      </c>
      <c r="IA565" s="139">
        <v>0</v>
      </c>
      <c r="IB565" s="140">
        <v>0</v>
      </c>
      <c r="IC565" s="140">
        <v>0</v>
      </c>
      <c r="ID565" s="140">
        <v>0</v>
      </c>
      <c r="IE565" s="140">
        <v>0</v>
      </c>
      <c r="IF565" s="139">
        <v>12</v>
      </c>
      <c r="IG565" s="140">
        <v>1</v>
      </c>
      <c r="IH565" s="140">
        <v>0</v>
      </c>
      <c r="II565" s="140">
        <v>0</v>
      </c>
      <c r="IJ565" s="140">
        <v>0</v>
      </c>
      <c r="IK565" s="140">
        <v>0</v>
      </c>
      <c r="IL565" s="140">
        <v>0</v>
      </c>
      <c r="IM565" s="140">
        <v>0</v>
      </c>
      <c r="IN565" s="139">
        <v>0</v>
      </c>
      <c r="IO565" s="140">
        <v>0</v>
      </c>
      <c r="IP565" s="140">
        <v>0</v>
      </c>
      <c r="IQ565" s="140">
        <v>0</v>
      </c>
      <c r="IR565" s="141">
        <v>0</v>
      </c>
      <c r="IS565" s="139">
        <v>0</v>
      </c>
      <c r="IT565" s="141">
        <v>1</v>
      </c>
      <c r="IU565" s="141">
        <v>7</v>
      </c>
      <c r="IV565" s="141">
        <v>6</v>
      </c>
      <c r="IW565" s="180">
        <v>13</v>
      </c>
      <c r="IX565" s="182">
        <v>7.6923076923076927E-2</v>
      </c>
      <c r="IY565" s="182">
        <v>0</v>
      </c>
      <c r="IZ565" s="183">
        <v>0</v>
      </c>
      <c r="JA565" s="140">
        <v>0</v>
      </c>
      <c r="JB565" s="140">
        <v>0</v>
      </c>
      <c r="JC565" s="1" t="s">
        <v>427</v>
      </c>
      <c r="JD565" s="1" t="s">
        <v>427</v>
      </c>
      <c r="JE565" s="1" t="s">
        <v>427</v>
      </c>
      <c r="JF565" s="1" t="s">
        <v>426</v>
      </c>
      <c r="JG565" s="1">
        <v>0</v>
      </c>
      <c r="JH565" s="1">
        <v>0</v>
      </c>
      <c r="JI565" s="284"/>
      <c r="JM565" s="261"/>
      <c r="JN565" s="262"/>
      <c r="JO565" s="284"/>
      <c r="JP565" s="284"/>
    </row>
    <row r="566" spans="1:276" x14ac:dyDescent="0.25">
      <c r="A566" s="2">
        <f>IF(OR('Table 1'!$L$2="All Regions",'Table 1'!$L$2=" "), 1,IF('Table 1'!$L$2='DATA TEMPLATE 1617'!L566,1,0))</f>
        <v>1</v>
      </c>
      <c r="B566" s="2">
        <f>IF(OR('Table 1'!$L$3="All Disciplines",'Table 1'!$L$3=" "), 1,IF('Table 1'!$L$3='DATA TEMPLATE 1617'!M566,1,0))</f>
        <v>1</v>
      </c>
      <c r="C566" s="2">
        <f>IF(OR('Table 1'!$L$4="All Organisations",'Table 1'!$L$4=" "), 1,IF('Table 1'!$L$4='DATA TEMPLATE 1617'!N566,1,0))</f>
        <v>1</v>
      </c>
      <c r="D566" s="2">
        <f t="shared" si="21"/>
        <v>3</v>
      </c>
      <c r="E566" s="236">
        <f>IF('Table 2'!$L$2="All Diverse Led",$IZ566,IF('Table 2'!$L$2='DATA TEMPLATE 1617'!JG566,4,0))</f>
        <v>0</v>
      </c>
      <c r="F566" s="236">
        <f>IF('Table 2'!$L$2="All Diverse Led",$IZ566,IF('Table 2'!$L$2='DATA TEMPLATE 1617'!JH566,4,0))</f>
        <v>0</v>
      </c>
      <c r="G566" s="237">
        <f t="shared" si="22"/>
        <v>0</v>
      </c>
      <c r="H566" s="1" t="s">
        <v>471</v>
      </c>
      <c r="I566" s="1">
        <v>0</v>
      </c>
      <c r="J566" s="1" t="b">
        <v>0</v>
      </c>
      <c r="K566" s="284">
        <v>564</v>
      </c>
      <c r="L566" t="s">
        <v>449</v>
      </c>
      <c r="M566" t="s">
        <v>443</v>
      </c>
      <c r="N566" s="323" t="s">
        <v>459</v>
      </c>
      <c r="O566" s="76">
        <v>41000</v>
      </c>
      <c r="P566" s="76">
        <v>150460</v>
      </c>
      <c r="Q566" s="76">
        <v>16813</v>
      </c>
      <c r="R566" s="76">
        <v>0</v>
      </c>
      <c r="S566" s="76">
        <v>0</v>
      </c>
      <c r="T566" s="76">
        <v>208273</v>
      </c>
      <c r="U566">
        <v>117121</v>
      </c>
      <c r="V566">
        <v>13456</v>
      </c>
      <c r="W566">
        <v>17878</v>
      </c>
      <c r="X566">
        <v>20000</v>
      </c>
      <c r="Y566">
        <v>807</v>
      </c>
      <c r="AB566">
        <v>27694</v>
      </c>
      <c r="AC566">
        <v>5944</v>
      </c>
      <c r="AD566">
        <v>202900</v>
      </c>
      <c r="AE566" s="1">
        <v>42</v>
      </c>
      <c r="AF566" s="1">
        <v>42</v>
      </c>
      <c r="AG566" s="1">
        <v>3000</v>
      </c>
      <c r="AH566" s="1">
        <v>1630</v>
      </c>
      <c r="AI566" s="1">
        <v>0</v>
      </c>
      <c r="AJ566" s="1">
        <v>0</v>
      </c>
      <c r="AK566" s="1">
        <v>0</v>
      </c>
      <c r="AL566" s="1">
        <v>0</v>
      </c>
      <c r="AM566" s="1">
        <v>1</v>
      </c>
      <c r="AN566" s="1">
        <v>1</v>
      </c>
      <c r="AO566" s="1">
        <v>500</v>
      </c>
      <c r="AP566" s="1">
        <v>0</v>
      </c>
      <c r="AQ566" s="1">
        <v>0</v>
      </c>
      <c r="AR566" s="1">
        <v>0</v>
      </c>
      <c r="AS566" s="1">
        <v>0</v>
      </c>
      <c r="AT566" s="1">
        <v>0</v>
      </c>
      <c r="AU566" s="1">
        <v>0</v>
      </c>
      <c r="AV566" s="1">
        <v>0</v>
      </c>
      <c r="AW566" s="1">
        <v>0</v>
      </c>
      <c r="AX566" s="1">
        <v>0</v>
      </c>
      <c r="AY566" s="1">
        <v>0</v>
      </c>
      <c r="AZ566" s="1">
        <v>0</v>
      </c>
      <c r="BA566" s="1">
        <v>0</v>
      </c>
      <c r="BB566" s="1">
        <v>0</v>
      </c>
      <c r="BC566" s="3">
        <v>1</v>
      </c>
      <c r="BD566" s="3">
        <v>1</v>
      </c>
      <c r="BE566" s="3">
        <v>500</v>
      </c>
      <c r="BF566" s="3">
        <v>0</v>
      </c>
      <c r="BG566" s="241">
        <v>0</v>
      </c>
      <c r="BH566" s="242">
        <v>0</v>
      </c>
      <c r="BI566" s="242">
        <v>0</v>
      </c>
      <c r="BJ566" s="243">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s="244">
        <v>0</v>
      </c>
      <c r="CJ566" s="244">
        <v>0</v>
      </c>
      <c r="CK566" s="244">
        <v>0</v>
      </c>
      <c r="CL566" s="244">
        <v>0</v>
      </c>
      <c r="CM566" s="241">
        <v>0</v>
      </c>
      <c r="CN566" s="242">
        <v>0</v>
      </c>
      <c r="CO566" s="242">
        <v>0</v>
      </c>
      <c r="CP566" s="243">
        <v>0</v>
      </c>
      <c r="CQ566" s="1">
        <v>0</v>
      </c>
      <c r="CR566" s="1">
        <v>0</v>
      </c>
      <c r="CS566" s="1">
        <v>0</v>
      </c>
      <c r="CT566" s="1">
        <v>0</v>
      </c>
      <c r="CU566" s="1">
        <v>0</v>
      </c>
      <c r="CV566" s="1">
        <v>0</v>
      </c>
      <c r="CW566" s="1">
        <v>0</v>
      </c>
      <c r="CX566" s="1">
        <v>0</v>
      </c>
      <c r="CY566" s="1">
        <v>0</v>
      </c>
      <c r="CZ566" s="1">
        <v>0</v>
      </c>
      <c r="DA566" s="1">
        <v>0</v>
      </c>
      <c r="DB566" s="1">
        <v>0</v>
      </c>
      <c r="DC566" s="1">
        <v>0</v>
      </c>
      <c r="DD566" s="1">
        <v>0</v>
      </c>
      <c r="DE566" s="1">
        <v>0</v>
      </c>
      <c r="DF566" s="1">
        <v>0</v>
      </c>
      <c r="DG566" s="1">
        <v>0</v>
      </c>
      <c r="DH566" s="1">
        <v>0</v>
      </c>
      <c r="DI566" s="1">
        <v>0</v>
      </c>
      <c r="DJ566" s="1">
        <v>0</v>
      </c>
      <c r="DK566" s="1">
        <v>0</v>
      </c>
      <c r="DL566" s="1">
        <v>0</v>
      </c>
      <c r="DM566" s="1">
        <v>0</v>
      </c>
      <c r="DN566" s="1">
        <v>0</v>
      </c>
      <c r="DO566" s="244">
        <v>0</v>
      </c>
      <c r="DP566" s="244">
        <v>0</v>
      </c>
      <c r="DQ566" s="244">
        <v>0</v>
      </c>
      <c r="DR566" s="244">
        <v>0</v>
      </c>
      <c r="DS566" s="241">
        <v>0</v>
      </c>
      <c r="DT566" s="242">
        <v>0</v>
      </c>
      <c r="DU566" s="242">
        <v>0</v>
      </c>
      <c r="DV566" s="243">
        <v>0</v>
      </c>
      <c r="DW566">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s="244">
        <v>0</v>
      </c>
      <c r="EV566" s="244">
        <v>0</v>
      </c>
      <c r="EW566" s="244">
        <v>0</v>
      </c>
      <c r="EX566" s="244">
        <v>0</v>
      </c>
      <c r="EY566" s="241">
        <v>0</v>
      </c>
      <c r="EZ566" s="242">
        <v>0</v>
      </c>
      <c r="FA566" s="242">
        <v>0</v>
      </c>
      <c r="FB566" s="243">
        <v>0</v>
      </c>
      <c r="FC566">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v>0</v>
      </c>
      <c r="HD566">
        <v>0</v>
      </c>
      <c r="HE566">
        <v>0</v>
      </c>
      <c r="HF566">
        <v>0</v>
      </c>
      <c r="HG566">
        <v>0</v>
      </c>
      <c r="HH566">
        <v>0</v>
      </c>
      <c r="HI566">
        <v>0</v>
      </c>
      <c r="HJ566">
        <v>0</v>
      </c>
      <c r="HK566">
        <v>0</v>
      </c>
      <c r="HL566">
        <v>2</v>
      </c>
      <c r="HM566">
        <v>3</v>
      </c>
      <c r="HN566">
        <v>0</v>
      </c>
      <c r="HO566">
        <v>0</v>
      </c>
      <c r="HP566">
        <v>0</v>
      </c>
      <c r="HQ566" s="139">
        <v>0</v>
      </c>
      <c r="HR566" s="140">
        <v>0</v>
      </c>
      <c r="HS566" s="140">
        <v>0</v>
      </c>
      <c r="HT566" s="140">
        <v>0</v>
      </c>
      <c r="HU566" s="140">
        <v>0</v>
      </c>
      <c r="HV566" s="139">
        <v>1</v>
      </c>
      <c r="HW566" s="140">
        <v>0</v>
      </c>
      <c r="HX566" s="140">
        <v>0</v>
      </c>
      <c r="HY566" s="140">
        <v>0</v>
      </c>
      <c r="HZ566" s="140">
        <v>0</v>
      </c>
      <c r="IA566" s="139">
        <v>0</v>
      </c>
      <c r="IB566" s="140">
        <v>0</v>
      </c>
      <c r="IC566" s="140">
        <v>0</v>
      </c>
      <c r="ID566" s="140">
        <v>0</v>
      </c>
      <c r="IE566" s="140">
        <v>0</v>
      </c>
      <c r="IF566" s="139">
        <v>3</v>
      </c>
      <c r="IG566" s="140">
        <v>3</v>
      </c>
      <c r="IH566" s="140">
        <v>0</v>
      </c>
      <c r="II566" s="140">
        <v>0</v>
      </c>
      <c r="IJ566" s="140">
        <v>0</v>
      </c>
      <c r="IK566" s="140">
        <v>0</v>
      </c>
      <c r="IL566" s="140">
        <v>0</v>
      </c>
      <c r="IM566" s="140">
        <v>0</v>
      </c>
      <c r="IN566" s="139">
        <v>0</v>
      </c>
      <c r="IO566" s="140">
        <v>0</v>
      </c>
      <c r="IP566" s="140">
        <v>1</v>
      </c>
      <c r="IQ566" s="140">
        <v>0</v>
      </c>
      <c r="IR566" s="141">
        <v>1</v>
      </c>
      <c r="IS566" s="139">
        <v>0</v>
      </c>
      <c r="IT566" s="141">
        <v>2</v>
      </c>
      <c r="IU566" s="141">
        <v>5</v>
      </c>
      <c r="IV566" s="141">
        <v>1</v>
      </c>
      <c r="IW566" s="180">
        <v>6</v>
      </c>
      <c r="IX566" s="182">
        <v>0.33333333333333331</v>
      </c>
      <c r="IY566" s="182">
        <v>0.16666666666666666</v>
      </c>
      <c r="IZ566" s="183">
        <v>0</v>
      </c>
      <c r="JA566" s="140">
        <v>0</v>
      </c>
      <c r="JB566" s="140">
        <v>0</v>
      </c>
      <c r="JC566" s="1" t="s">
        <v>426</v>
      </c>
      <c r="JD566" s="1" t="s">
        <v>427</v>
      </c>
      <c r="JE566" s="1" t="s">
        <v>427</v>
      </c>
      <c r="JF566" s="1" t="s">
        <v>427</v>
      </c>
      <c r="JG566" s="1">
        <v>0</v>
      </c>
      <c r="JH566" s="1">
        <v>0</v>
      </c>
      <c r="JI566" s="284"/>
      <c r="JM566" s="261"/>
      <c r="JN566" s="262"/>
      <c r="JO566" s="284"/>
      <c r="JP566" s="284"/>
    </row>
    <row r="567" spans="1:276" x14ac:dyDescent="0.25">
      <c r="A567" s="2">
        <f>IF(OR('Table 1'!$L$2="All Regions",'Table 1'!$L$2=" "), 1,IF('Table 1'!$L$2='DATA TEMPLATE 1617'!L567,1,0))</f>
        <v>1</v>
      </c>
      <c r="B567" s="2">
        <f>IF(OR('Table 1'!$L$3="All Disciplines",'Table 1'!$L$3=" "), 1,IF('Table 1'!$L$3='DATA TEMPLATE 1617'!M567,1,0))</f>
        <v>1</v>
      </c>
      <c r="C567" s="2">
        <f>IF(OR('Table 1'!$L$4="All Organisations",'Table 1'!$L$4=" "), 1,IF('Table 1'!$L$4='DATA TEMPLATE 1617'!N567,1,0))</f>
        <v>1</v>
      </c>
      <c r="D567" s="2">
        <f t="shared" si="21"/>
        <v>3</v>
      </c>
      <c r="E567" s="236">
        <f>IF('Table 2'!$L$2="All Diverse Led",$IZ567,IF('Table 2'!$L$2='DATA TEMPLATE 1617'!JG567,4,0))</f>
        <v>0</v>
      </c>
      <c r="F567" s="236">
        <f>IF('Table 2'!$L$2="All Diverse Led",$IZ567,IF('Table 2'!$L$2='DATA TEMPLATE 1617'!JH567,4,0))</f>
        <v>0</v>
      </c>
      <c r="G567" s="237">
        <f t="shared" si="22"/>
        <v>0</v>
      </c>
      <c r="H567" s="1" t="s">
        <v>471</v>
      </c>
      <c r="I567" s="1">
        <v>0</v>
      </c>
      <c r="J567" s="1" t="b">
        <v>0</v>
      </c>
      <c r="K567" s="284">
        <v>565</v>
      </c>
      <c r="L567" t="s">
        <v>449</v>
      </c>
      <c r="M567" t="s">
        <v>437</v>
      </c>
      <c r="N567" s="323" t="s">
        <v>459</v>
      </c>
      <c r="O567" s="76">
        <v>98829</v>
      </c>
      <c r="P567" s="76">
        <v>99671</v>
      </c>
      <c r="Q567" s="76">
        <v>37153</v>
      </c>
      <c r="R567" s="76">
        <v>9825</v>
      </c>
      <c r="S567" s="76">
        <v>0</v>
      </c>
      <c r="T567" s="76">
        <v>245478</v>
      </c>
      <c r="U567">
        <v>151397</v>
      </c>
      <c r="V567">
        <v>0</v>
      </c>
      <c r="W567">
        <v>0</v>
      </c>
      <c r="X567">
        <v>26100</v>
      </c>
      <c r="Y567">
        <v>5300</v>
      </c>
      <c r="AB567">
        <v>55165</v>
      </c>
      <c r="AC567">
        <v>0</v>
      </c>
      <c r="AD567">
        <v>237962</v>
      </c>
      <c r="AE567" s="1">
        <v>7</v>
      </c>
      <c r="AF567" s="1">
        <v>38</v>
      </c>
      <c r="AG567" s="1">
        <v>1174</v>
      </c>
      <c r="AH567" s="1">
        <v>5200</v>
      </c>
      <c r="AI567" s="1">
        <v>0</v>
      </c>
      <c r="AJ567" s="1">
        <v>0</v>
      </c>
      <c r="AK567" s="1">
        <v>0</v>
      </c>
      <c r="AL567" s="1">
        <v>0</v>
      </c>
      <c r="AM567" s="1">
        <v>53</v>
      </c>
      <c r="AN567" s="1">
        <v>13</v>
      </c>
      <c r="AO567" s="1">
        <v>541</v>
      </c>
      <c r="AP567" s="1">
        <v>0</v>
      </c>
      <c r="AQ567" s="1">
        <v>0</v>
      </c>
      <c r="AR567" s="1">
        <v>0</v>
      </c>
      <c r="AS567" s="1">
        <v>0</v>
      </c>
      <c r="AT567" s="1">
        <v>0</v>
      </c>
      <c r="AU567" s="1">
        <v>0</v>
      </c>
      <c r="AV567" s="1">
        <v>0</v>
      </c>
      <c r="AW567" s="1">
        <v>0</v>
      </c>
      <c r="AX567" s="1">
        <v>0</v>
      </c>
      <c r="AY567" s="1">
        <v>0</v>
      </c>
      <c r="AZ567" s="1">
        <v>0</v>
      </c>
      <c r="BA567" s="1">
        <v>0</v>
      </c>
      <c r="BB567" s="1">
        <v>0</v>
      </c>
      <c r="BC567" s="3">
        <v>53</v>
      </c>
      <c r="BD567" s="3">
        <v>13</v>
      </c>
      <c r="BE567" s="3">
        <v>541</v>
      </c>
      <c r="BF567" s="3">
        <v>0</v>
      </c>
      <c r="BG567" s="241">
        <v>0</v>
      </c>
      <c r="BH567" s="242">
        <v>0</v>
      </c>
      <c r="BI567" s="242">
        <v>0</v>
      </c>
      <c r="BJ567" s="243">
        <v>0</v>
      </c>
      <c r="BK567">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s="244">
        <v>0</v>
      </c>
      <c r="CJ567" s="244">
        <v>0</v>
      </c>
      <c r="CK567" s="244">
        <v>0</v>
      </c>
      <c r="CL567" s="244">
        <v>0</v>
      </c>
      <c r="CM567" s="241">
        <v>0</v>
      </c>
      <c r="CN567" s="242">
        <v>0</v>
      </c>
      <c r="CO567" s="242">
        <v>0</v>
      </c>
      <c r="CP567" s="243">
        <v>0</v>
      </c>
      <c r="CQ567" s="1">
        <v>1</v>
      </c>
      <c r="CR567" s="1">
        <v>6</v>
      </c>
      <c r="CS567" s="1">
        <v>778</v>
      </c>
      <c r="CT567" s="1">
        <v>0</v>
      </c>
      <c r="CU567" s="1">
        <v>0</v>
      </c>
      <c r="CV567" s="1">
        <v>0</v>
      </c>
      <c r="CW567" s="1">
        <v>0</v>
      </c>
      <c r="CX567" s="1">
        <v>0</v>
      </c>
      <c r="CY567" s="1">
        <v>0</v>
      </c>
      <c r="CZ567" s="1">
        <v>0</v>
      </c>
      <c r="DA567" s="1">
        <v>0</v>
      </c>
      <c r="DB567" s="1">
        <v>0</v>
      </c>
      <c r="DC567" s="1">
        <v>0</v>
      </c>
      <c r="DD567" s="1">
        <v>0</v>
      </c>
      <c r="DE567" s="1">
        <v>0</v>
      </c>
      <c r="DF567" s="1">
        <v>0</v>
      </c>
      <c r="DG567" s="1">
        <v>0</v>
      </c>
      <c r="DH567" s="1">
        <v>0</v>
      </c>
      <c r="DI567" s="1">
        <v>0</v>
      </c>
      <c r="DJ567" s="1">
        <v>0</v>
      </c>
      <c r="DK567" s="1">
        <v>0</v>
      </c>
      <c r="DL567" s="1">
        <v>0</v>
      </c>
      <c r="DM567" s="1">
        <v>0</v>
      </c>
      <c r="DN567" s="1">
        <v>0</v>
      </c>
      <c r="DO567" s="244">
        <v>0</v>
      </c>
      <c r="DP567" s="244">
        <v>0</v>
      </c>
      <c r="DQ567" s="244">
        <v>0</v>
      </c>
      <c r="DR567" s="244">
        <v>0</v>
      </c>
      <c r="DS567" s="241">
        <v>0</v>
      </c>
      <c r="DT567" s="242">
        <v>0</v>
      </c>
      <c r="DU567" s="242">
        <v>0</v>
      </c>
      <c r="DV567" s="243">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s="244">
        <v>0</v>
      </c>
      <c r="EV567" s="244">
        <v>0</v>
      </c>
      <c r="EW567" s="244">
        <v>0</v>
      </c>
      <c r="EX567" s="244">
        <v>0</v>
      </c>
      <c r="EY567" s="241">
        <v>0</v>
      </c>
      <c r="EZ567" s="242">
        <v>0</v>
      </c>
      <c r="FA567" s="242">
        <v>0</v>
      </c>
      <c r="FB567" s="243">
        <v>0</v>
      </c>
      <c r="FC567">
        <v>0</v>
      </c>
      <c r="FD567">
        <v>0</v>
      </c>
      <c r="FE567">
        <v>0</v>
      </c>
      <c r="FF567">
        <v>0</v>
      </c>
      <c r="FG567">
        <v>0</v>
      </c>
      <c r="FH567">
        <v>0</v>
      </c>
      <c r="FI567">
        <v>0</v>
      </c>
      <c r="FJ567">
        <v>0</v>
      </c>
      <c r="FK567">
        <v>0</v>
      </c>
      <c r="FL567">
        <v>0</v>
      </c>
      <c r="FM567">
        <v>0</v>
      </c>
      <c r="FN567">
        <v>0</v>
      </c>
      <c r="FO567">
        <v>0</v>
      </c>
      <c r="FP567">
        <v>0</v>
      </c>
      <c r="FQ567">
        <v>0</v>
      </c>
      <c r="FR567">
        <v>0</v>
      </c>
      <c r="FS567">
        <v>0</v>
      </c>
      <c r="FT567">
        <v>0</v>
      </c>
      <c r="FU567">
        <v>0</v>
      </c>
      <c r="FV567">
        <v>0</v>
      </c>
      <c r="FW567">
        <v>0</v>
      </c>
      <c r="FX567">
        <v>0</v>
      </c>
      <c r="FY567">
        <v>0</v>
      </c>
      <c r="FZ567">
        <v>0</v>
      </c>
      <c r="GA567">
        <v>0</v>
      </c>
      <c r="GB567">
        <v>0</v>
      </c>
      <c r="GC567">
        <v>0</v>
      </c>
      <c r="GD567">
        <v>0</v>
      </c>
      <c r="GE567">
        <v>0</v>
      </c>
      <c r="GF567">
        <v>0</v>
      </c>
      <c r="GG567">
        <v>0</v>
      </c>
      <c r="GH567">
        <v>0</v>
      </c>
      <c r="GI567">
        <v>0</v>
      </c>
      <c r="GJ567">
        <v>0</v>
      </c>
      <c r="GK567">
        <v>0</v>
      </c>
      <c r="GL567">
        <v>0</v>
      </c>
      <c r="GM567">
        <v>0</v>
      </c>
      <c r="GN567">
        <v>0</v>
      </c>
      <c r="GO567">
        <v>0</v>
      </c>
      <c r="GP567">
        <v>0</v>
      </c>
      <c r="GQ567">
        <v>0</v>
      </c>
      <c r="GR567">
        <v>0</v>
      </c>
      <c r="GS567">
        <v>0</v>
      </c>
      <c r="GT567">
        <v>0</v>
      </c>
      <c r="GU567">
        <v>0</v>
      </c>
      <c r="GV567">
        <v>0</v>
      </c>
      <c r="GW567">
        <v>0</v>
      </c>
      <c r="GX567">
        <v>0</v>
      </c>
      <c r="GY567">
        <v>0</v>
      </c>
      <c r="GZ567">
        <v>0</v>
      </c>
      <c r="HA567">
        <v>0</v>
      </c>
      <c r="HB567">
        <v>0</v>
      </c>
      <c r="HC567">
        <v>0</v>
      </c>
      <c r="HD567">
        <v>0</v>
      </c>
      <c r="HE567">
        <v>0</v>
      </c>
      <c r="HF567">
        <v>0</v>
      </c>
      <c r="HG567">
        <v>0</v>
      </c>
      <c r="HH567">
        <v>0</v>
      </c>
      <c r="HI567">
        <v>0</v>
      </c>
      <c r="HJ567">
        <v>0</v>
      </c>
      <c r="HK567">
        <v>0</v>
      </c>
      <c r="HL567">
        <v>11</v>
      </c>
      <c r="HM567">
        <v>4</v>
      </c>
      <c r="HN567">
        <v>0</v>
      </c>
      <c r="HO567">
        <v>0</v>
      </c>
      <c r="HP567">
        <v>0</v>
      </c>
      <c r="HQ567" s="139">
        <v>0</v>
      </c>
      <c r="HR567" s="140">
        <v>0</v>
      </c>
      <c r="HS567" s="140">
        <v>0</v>
      </c>
      <c r="HT567" s="140">
        <v>0</v>
      </c>
      <c r="HU567" s="140">
        <v>0</v>
      </c>
      <c r="HV567" s="139">
        <v>0</v>
      </c>
      <c r="HW567" s="140">
        <v>0</v>
      </c>
      <c r="HX567" s="140">
        <v>0</v>
      </c>
      <c r="HY567" s="140">
        <v>0</v>
      </c>
      <c r="HZ567" s="140">
        <v>0</v>
      </c>
      <c r="IA567" s="139">
        <v>0</v>
      </c>
      <c r="IB567" s="140">
        <v>0</v>
      </c>
      <c r="IC567" s="140">
        <v>0</v>
      </c>
      <c r="ID567" s="140">
        <v>0</v>
      </c>
      <c r="IE567" s="140">
        <v>0</v>
      </c>
      <c r="IF567" s="139">
        <v>11</v>
      </c>
      <c r="IG567" s="140">
        <v>4</v>
      </c>
      <c r="IH567" s="140">
        <v>0</v>
      </c>
      <c r="II567" s="140">
        <v>0</v>
      </c>
      <c r="IJ567" s="140">
        <v>0</v>
      </c>
      <c r="IK567" s="140">
        <v>0</v>
      </c>
      <c r="IL567" s="140">
        <v>0</v>
      </c>
      <c r="IM567" s="140">
        <v>0</v>
      </c>
      <c r="IN567" s="139">
        <v>0</v>
      </c>
      <c r="IO567" s="140">
        <v>0</v>
      </c>
      <c r="IP567" s="140">
        <v>0</v>
      </c>
      <c r="IQ567" s="140">
        <v>0</v>
      </c>
      <c r="IR567" s="141">
        <v>0</v>
      </c>
      <c r="IS567" s="139">
        <v>3</v>
      </c>
      <c r="IT567" s="141">
        <v>3</v>
      </c>
      <c r="IU567" s="141">
        <v>15</v>
      </c>
      <c r="IV567" s="141">
        <v>0</v>
      </c>
      <c r="IW567" s="180">
        <v>15</v>
      </c>
      <c r="IX567" s="182">
        <v>0.2</v>
      </c>
      <c r="IY567" s="182">
        <v>0.2</v>
      </c>
      <c r="IZ567" s="183">
        <v>0</v>
      </c>
      <c r="JA567" s="140">
        <v>0</v>
      </c>
      <c r="JB567" s="140">
        <v>0</v>
      </c>
      <c r="JC567" s="1" t="s">
        <v>427</v>
      </c>
      <c r="JD567" s="1" t="s">
        <v>427</v>
      </c>
      <c r="JE567" s="1" t="s">
        <v>427</v>
      </c>
      <c r="JF567" s="1" t="s">
        <v>427</v>
      </c>
      <c r="JG567" s="1">
        <v>0</v>
      </c>
      <c r="JH567" s="1">
        <v>0</v>
      </c>
      <c r="JI567" s="284"/>
      <c r="JM567" s="261"/>
      <c r="JN567" s="262"/>
      <c r="JO567" s="284"/>
      <c r="JP567" s="284"/>
    </row>
    <row r="568" spans="1:276" x14ac:dyDescent="0.25">
      <c r="A568" s="2">
        <f>IF(OR('Table 1'!$L$2="All Regions",'Table 1'!$L$2=" "), 1,IF('Table 1'!$L$2='DATA TEMPLATE 1617'!L568,1,0))</f>
        <v>1</v>
      </c>
      <c r="B568" s="2">
        <f>IF(OR('Table 1'!$L$3="All Disciplines",'Table 1'!$L$3=" "), 1,IF('Table 1'!$L$3='DATA TEMPLATE 1617'!M568,1,0))</f>
        <v>1</v>
      </c>
      <c r="C568" s="2">
        <f>IF(OR('Table 1'!$L$4="All Organisations",'Table 1'!$L$4=" "), 1,IF('Table 1'!$L$4='DATA TEMPLATE 1617'!N568,1,0))</f>
        <v>1</v>
      </c>
      <c r="D568" s="2">
        <f t="shared" si="21"/>
        <v>3</v>
      </c>
      <c r="E568" s="236">
        <f>IF('Table 2'!$L$2="All Diverse Led",$IZ568,IF('Table 2'!$L$2='DATA TEMPLATE 1617'!JG568,4,0))</f>
        <v>0</v>
      </c>
      <c r="F568" s="236">
        <f>IF('Table 2'!$L$2="All Diverse Led",$IZ568,IF('Table 2'!$L$2='DATA TEMPLATE 1617'!JH568,4,0))</f>
        <v>0</v>
      </c>
      <c r="G568" s="237">
        <f t="shared" si="22"/>
        <v>0</v>
      </c>
      <c r="H568" s="1" t="s">
        <v>471</v>
      </c>
      <c r="I568" s="1">
        <v>0</v>
      </c>
      <c r="J568" s="1" t="b">
        <v>0</v>
      </c>
      <c r="K568" s="284">
        <v>566</v>
      </c>
      <c r="L568" t="s">
        <v>449</v>
      </c>
      <c r="M568" t="s">
        <v>438</v>
      </c>
      <c r="N568" s="323" t="s">
        <v>459</v>
      </c>
      <c r="O568" s="76">
        <v>223719</v>
      </c>
      <c r="P568" s="76">
        <v>116845</v>
      </c>
      <c r="Q568" s="76">
        <v>4326</v>
      </c>
      <c r="R568" s="76">
        <v>28323</v>
      </c>
      <c r="S568" s="76">
        <v>77250</v>
      </c>
      <c r="T568" s="76">
        <v>450463</v>
      </c>
      <c r="U568">
        <v>218712</v>
      </c>
      <c r="V568">
        <v>20434</v>
      </c>
      <c r="W568">
        <v>0</v>
      </c>
      <c r="X568">
        <v>0</v>
      </c>
      <c r="Y568">
        <v>2123</v>
      </c>
      <c r="AB568">
        <v>35256</v>
      </c>
      <c r="AC568">
        <v>157253</v>
      </c>
      <c r="AD568">
        <v>433778</v>
      </c>
      <c r="AE568" s="1">
        <v>10</v>
      </c>
      <c r="AF568" s="1">
        <v>10</v>
      </c>
      <c r="AG568" s="1">
        <v>1297</v>
      </c>
      <c r="AH568" s="1">
        <v>3000</v>
      </c>
      <c r="AI568" s="1">
        <v>0</v>
      </c>
      <c r="AJ568" s="1">
        <v>0</v>
      </c>
      <c r="AK568" s="1">
        <v>0</v>
      </c>
      <c r="AL568" s="1">
        <v>0</v>
      </c>
      <c r="AM568" s="1">
        <v>0</v>
      </c>
      <c r="AN568" s="1">
        <v>0</v>
      </c>
      <c r="AO568" s="1">
        <v>0</v>
      </c>
      <c r="AP568" s="1">
        <v>0</v>
      </c>
      <c r="AQ568" s="1">
        <v>0</v>
      </c>
      <c r="AR568" s="1">
        <v>0</v>
      </c>
      <c r="AS568" s="1">
        <v>0</v>
      </c>
      <c r="AT568" s="1">
        <v>0</v>
      </c>
      <c r="AU568" s="1">
        <v>0</v>
      </c>
      <c r="AV568" s="1">
        <v>0</v>
      </c>
      <c r="AW568" s="1">
        <v>0</v>
      </c>
      <c r="AX568" s="1">
        <v>0</v>
      </c>
      <c r="AY568" s="1">
        <v>0</v>
      </c>
      <c r="AZ568" s="1">
        <v>0</v>
      </c>
      <c r="BA568" s="1">
        <v>0</v>
      </c>
      <c r="BB568" s="1">
        <v>0</v>
      </c>
      <c r="BC568" s="3">
        <v>0</v>
      </c>
      <c r="BD568" s="3">
        <v>0</v>
      </c>
      <c r="BE568" s="3">
        <v>0</v>
      </c>
      <c r="BF568" s="3">
        <v>0</v>
      </c>
      <c r="BG568" s="241">
        <v>0</v>
      </c>
      <c r="BH568" s="242">
        <v>0</v>
      </c>
      <c r="BI568" s="242">
        <v>0</v>
      </c>
      <c r="BJ568" s="243">
        <v>0</v>
      </c>
      <c r="BK568">
        <v>12</v>
      </c>
      <c r="BL568">
        <v>12</v>
      </c>
      <c r="BM568">
        <v>1083</v>
      </c>
      <c r="BN568">
        <v>4160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s="244">
        <v>0</v>
      </c>
      <c r="CJ568" s="244">
        <v>0</v>
      </c>
      <c r="CK568" s="244">
        <v>0</v>
      </c>
      <c r="CL568" s="244">
        <v>0</v>
      </c>
      <c r="CM568" s="241">
        <v>0</v>
      </c>
      <c r="CN568" s="242">
        <v>0</v>
      </c>
      <c r="CO568" s="242">
        <v>0</v>
      </c>
      <c r="CP568" s="243">
        <v>0</v>
      </c>
      <c r="CQ568" s="1">
        <v>0</v>
      </c>
      <c r="CR568" s="1">
        <v>0</v>
      </c>
      <c r="CS568" s="1">
        <v>0</v>
      </c>
      <c r="CT568" s="1">
        <v>0</v>
      </c>
      <c r="CU568" s="1">
        <v>0</v>
      </c>
      <c r="CV568" s="1">
        <v>0</v>
      </c>
      <c r="CW568" s="1">
        <v>0</v>
      </c>
      <c r="CX568" s="1">
        <v>0</v>
      </c>
      <c r="CY568" s="1">
        <v>0</v>
      </c>
      <c r="CZ568" s="1">
        <v>0</v>
      </c>
      <c r="DA568" s="1">
        <v>0</v>
      </c>
      <c r="DB568" s="1">
        <v>0</v>
      </c>
      <c r="DC568" s="1">
        <v>0</v>
      </c>
      <c r="DD568" s="1">
        <v>0</v>
      </c>
      <c r="DE568" s="1">
        <v>0</v>
      </c>
      <c r="DF568" s="1">
        <v>0</v>
      </c>
      <c r="DG568" s="1">
        <v>0</v>
      </c>
      <c r="DH568" s="1">
        <v>0</v>
      </c>
      <c r="DI568" s="1">
        <v>0</v>
      </c>
      <c r="DJ568" s="1">
        <v>0</v>
      </c>
      <c r="DK568" s="1">
        <v>0</v>
      </c>
      <c r="DL568" s="1">
        <v>0</v>
      </c>
      <c r="DM568" s="1">
        <v>0</v>
      </c>
      <c r="DN568" s="1">
        <v>0</v>
      </c>
      <c r="DO568" s="244">
        <v>0</v>
      </c>
      <c r="DP568" s="244">
        <v>0</v>
      </c>
      <c r="DQ568" s="244">
        <v>0</v>
      </c>
      <c r="DR568" s="244">
        <v>0</v>
      </c>
      <c r="DS568" s="241">
        <v>0</v>
      </c>
      <c r="DT568" s="242">
        <v>0</v>
      </c>
      <c r="DU568" s="242">
        <v>0</v>
      </c>
      <c r="DV568" s="243">
        <v>0</v>
      </c>
      <c r="DW568">
        <v>3</v>
      </c>
      <c r="DX568">
        <v>4</v>
      </c>
      <c r="DY568">
        <v>0</v>
      </c>
      <c r="DZ568">
        <v>3700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s="244">
        <v>0</v>
      </c>
      <c r="EV568" s="244">
        <v>0</v>
      </c>
      <c r="EW568" s="244">
        <v>0</v>
      </c>
      <c r="EX568" s="244">
        <v>0</v>
      </c>
      <c r="EY568" s="241">
        <v>0</v>
      </c>
      <c r="EZ568" s="242">
        <v>0</v>
      </c>
      <c r="FA568" s="242">
        <v>0</v>
      </c>
      <c r="FB568" s="243">
        <v>0</v>
      </c>
      <c r="FC568">
        <v>0</v>
      </c>
      <c r="FD568">
        <v>0</v>
      </c>
      <c r="FE568">
        <v>0</v>
      </c>
      <c r="FF568">
        <v>0</v>
      </c>
      <c r="FG568">
        <v>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0</v>
      </c>
      <c r="GE568">
        <v>0</v>
      </c>
      <c r="GF568">
        <v>0</v>
      </c>
      <c r="GG568">
        <v>0</v>
      </c>
      <c r="GH568">
        <v>0</v>
      </c>
      <c r="GI568">
        <v>0</v>
      </c>
      <c r="GJ568">
        <v>0</v>
      </c>
      <c r="GK568">
        <v>0</v>
      </c>
      <c r="GL568">
        <v>0</v>
      </c>
      <c r="GM568">
        <v>0</v>
      </c>
      <c r="GN568">
        <v>0</v>
      </c>
      <c r="GO568">
        <v>0</v>
      </c>
      <c r="GP568">
        <v>0</v>
      </c>
      <c r="GQ568">
        <v>0</v>
      </c>
      <c r="GR568">
        <v>0</v>
      </c>
      <c r="GS568">
        <v>0</v>
      </c>
      <c r="GT568">
        <v>0</v>
      </c>
      <c r="GU568">
        <v>105</v>
      </c>
      <c r="GV568">
        <v>105</v>
      </c>
      <c r="GW568">
        <v>42</v>
      </c>
      <c r="GX568">
        <v>368</v>
      </c>
      <c r="GY568">
        <v>0</v>
      </c>
      <c r="GZ568">
        <v>0</v>
      </c>
      <c r="HA568">
        <v>0</v>
      </c>
      <c r="HB568">
        <v>0</v>
      </c>
      <c r="HC568">
        <v>0</v>
      </c>
      <c r="HD568">
        <v>0</v>
      </c>
      <c r="HE568">
        <v>0</v>
      </c>
      <c r="HF568">
        <v>0</v>
      </c>
      <c r="HG568">
        <v>0</v>
      </c>
      <c r="HH568">
        <v>0</v>
      </c>
      <c r="HI568">
        <v>0</v>
      </c>
      <c r="HJ568">
        <v>0</v>
      </c>
      <c r="HK568">
        <v>0</v>
      </c>
      <c r="HL568">
        <v>3</v>
      </c>
      <c r="HM568">
        <v>1</v>
      </c>
      <c r="HN568">
        <v>0</v>
      </c>
      <c r="HO568">
        <v>0</v>
      </c>
      <c r="HP568">
        <v>0</v>
      </c>
      <c r="HQ568" s="139">
        <v>3</v>
      </c>
      <c r="HR568" s="140">
        <v>1</v>
      </c>
      <c r="HS568" s="140">
        <v>0</v>
      </c>
      <c r="HT568" s="140">
        <v>0</v>
      </c>
      <c r="HU568" s="140">
        <v>0</v>
      </c>
      <c r="HV568" s="139">
        <v>0</v>
      </c>
      <c r="HW568" s="140">
        <v>0</v>
      </c>
      <c r="HX568" s="140">
        <v>0</v>
      </c>
      <c r="HY568" s="140">
        <v>0</v>
      </c>
      <c r="HZ568" s="140">
        <v>0</v>
      </c>
      <c r="IA568" s="139">
        <v>0</v>
      </c>
      <c r="IB568" s="140">
        <v>0</v>
      </c>
      <c r="IC568" s="140">
        <v>0</v>
      </c>
      <c r="ID568" s="140">
        <v>0</v>
      </c>
      <c r="IE568" s="140">
        <v>0</v>
      </c>
      <c r="IF568" s="139">
        <v>6</v>
      </c>
      <c r="IG568" s="140">
        <v>2</v>
      </c>
      <c r="IH568" s="140">
        <v>0</v>
      </c>
      <c r="II568" s="140">
        <v>0</v>
      </c>
      <c r="IJ568" s="140">
        <v>0</v>
      </c>
      <c r="IK568" s="140">
        <v>1</v>
      </c>
      <c r="IL568" s="140">
        <v>0</v>
      </c>
      <c r="IM568" s="140">
        <v>0</v>
      </c>
      <c r="IN568" s="139">
        <v>1</v>
      </c>
      <c r="IO568" s="140">
        <v>0</v>
      </c>
      <c r="IP568" s="140">
        <v>0</v>
      </c>
      <c r="IQ568" s="140">
        <v>0</v>
      </c>
      <c r="IR568" s="141">
        <v>0</v>
      </c>
      <c r="IS568" s="139">
        <v>0</v>
      </c>
      <c r="IT568" s="141">
        <v>0</v>
      </c>
      <c r="IU568" s="141">
        <v>4</v>
      </c>
      <c r="IV568" s="141">
        <v>4</v>
      </c>
      <c r="IW568" s="180">
        <v>8</v>
      </c>
      <c r="IX568" s="182">
        <v>0.125</v>
      </c>
      <c r="IY568" s="182">
        <v>0</v>
      </c>
      <c r="IZ568" s="183">
        <v>0</v>
      </c>
      <c r="JA568" s="140">
        <v>0</v>
      </c>
      <c r="JB568" s="140">
        <v>0</v>
      </c>
      <c r="JC568" s="1" t="s">
        <v>427</v>
      </c>
      <c r="JD568" s="1" t="s">
        <v>427</v>
      </c>
      <c r="JE568" s="1" t="s">
        <v>427</v>
      </c>
      <c r="JF568" s="1" t="s">
        <v>427</v>
      </c>
      <c r="JG568" s="1">
        <v>0</v>
      </c>
      <c r="JH568" s="1">
        <v>0</v>
      </c>
      <c r="JI568" s="284"/>
      <c r="JM568" s="261"/>
      <c r="JN568" s="262"/>
      <c r="JO568" s="284"/>
      <c r="JP568" s="284"/>
    </row>
    <row r="569" spans="1:276" x14ac:dyDescent="0.25">
      <c r="A569" s="2">
        <f>IF(OR('Table 1'!$L$2="All Regions",'Table 1'!$L$2=" "), 1,IF('Table 1'!$L$2='DATA TEMPLATE 1617'!L569,1,0))</f>
        <v>1</v>
      </c>
      <c r="B569" s="2">
        <f>IF(OR('Table 1'!$L$3="All Disciplines",'Table 1'!$L$3=" "), 1,IF('Table 1'!$L$3='DATA TEMPLATE 1617'!M569,1,0))</f>
        <v>1</v>
      </c>
      <c r="C569" s="2">
        <f>IF(OR('Table 1'!$L$4="All Organisations",'Table 1'!$L$4=" "), 1,IF('Table 1'!$L$4='DATA TEMPLATE 1617'!N569,1,0))</f>
        <v>1</v>
      </c>
      <c r="D569" s="2">
        <f t="shared" si="21"/>
        <v>3</v>
      </c>
      <c r="E569" s="236">
        <f>IF('Table 2'!$L$2="All Diverse Led",$IZ569,IF('Table 2'!$L$2='DATA TEMPLATE 1617'!JG569,4,0))</f>
        <v>0</v>
      </c>
      <c r="F569" s="236">
        <f>IF('Table 2'!$L$2="All Diverse Led",$IZ569,IF('Table 2'!$L$2='DATA TEMPLATE 1617'!JH569,4,0))</f>
        <v>0</v>
      </c>
      <c r="G569" s="237">
        <f t="shared" si="22"/>
        <v>0</v>
      </c>
      <c r="H569" s="1" t="s">
        <v>471</v>
      </c>
      <c r="I569" s="1">
        <v>0</v>
      </c>
      <c r="J569" s="1" t="b">
        <v>1</v>
      </c>
      <c r="K569" s="284">
        <v>567</v>
      </c>
      <c r="L569" t="s">
        <v>449</v>
      </c>
      <c r="M569" t="s">
        <v>451</v>
      </c>
      <c r="N569" s="323" t="s">
        <v>460</v>
      </c>
      <c r="O569" s="76">
        <v>4603659</v>
      </c>
      <c r="P569" s="76">
        <v>1953324</v>
      </c>
      <c r="Q569" s="76">
        <v>356115</v>
      </c>
      <c r="R569" s="76">
        <v>605366</v>
      </c>
      <c r="S569" s="76">
        <v>0</v>
      </c>
      <c r="T569" s="76">
        <v>7518464</v>
      </c>
      <c r="U569">
        <v>2619072</v>
      </c>
      <c r="V569">
        <v>511287</v>
      </c>
      <c r="W569">
        <v>383256</v>
      </c>
      <c r="X569">
        <v>996080</v>
      </c>
      <c r="Y569">
        <v>24640</v>
      </c>
      <c r="Z569">
        <v>17680</v>
      </c>
      <c r="AA569">
        <v>53410</v>
      </c>
      <c r="AB569">
        <v>2673885</v>
      </c>
      <c r="AC569">
        <v>438433</v>
      </c>
      <c r="AD569">
        <v>7717743</v>
      </c>
      <c r="AE569" s="1">
        <v>0</v>
      </c>
      <c r="AF569" s="1">
        <v>0</v>
      </c>
      <c r="AG569" s="1">
        <v>0</v>
      </c>
      <c r="AH569" s="1">
        <v>0</v>
      </c>
      <c r="AI569" s="1">
        <v>0</v>
      </c>
      <c r="AJ569" s="1">
        <v>0</v>
      </c>
      <c r="AK569" s="1">
        <v>0</v>
      </c>
      <c r="AL569" s="1">
        <v>0</v>
      </c>
      <c r="AM569" s="1">
        <v>0</v>
      </c>
      <c r="AN569" s="1">
        <v>0</v>
      </c>
      <c r="AO569" s="1">
        <v>0</v>
      </c>
      <c r="AP569" s="1">
        <v>0</v>
      </c>
      <c r="AQ569" s="1">
        <v>0</v>
      </c>
      <c r="AR569" s="1">
        <v>0</v>
      </c>
      <c r="AS569" s="1">
        <v>0</v>
      </c>
      <c r="AT569" s="1">
        <v>0</v>
      </c>
      <c r="AU569" s="1">
        <v>0</v>
      </c>
      <c r="AV569" s="1">
        <v>0</v>
      </c>
      <c r="AW569" s="1">
        <v>0</v>
      </c>
      <c r="AX569" s="1">
        <v>0</v>
      </c>
      <c r="AY569" s="1">
        <v>0</v>
      </c>
      <c r="AZ569" s="1">
        <v>0</v>
      </c>
      <c r="BA569" s="1">
        <v>0</v>
      </c>
      <c r="BB569" s="1">
        <v>0</v>
      </c>
      <c r="BC569" s="3">
        <v>0</v>
      </c>
      <c r="BD569" s="3">
        <v>0</v>
      </c>
      <c r="BE569" s="3">
        <v>0</v>
      </c>
      <c r="BF569" s="3">
        <v>0</v>
      </c>
      <c r="BG569" s="241">
        <v>0</v>
      </c>
      <c r="BH569" s="242">
        <v>0</v>
      </c>
      <c r="BI569" s="242">
        <v>0</v>
      </c>
      <c r="BJ569" s="243">
        <v>0</v>
      </c>
      <c r="BK569">
        <v>12</v>
      </c>
      <c r="BL569">
        <v>362</v>
      </c>
      <c r="BM569">
        <v>501129</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s="244">
        <v>0</v>
      </c>
      <c r="CJ569" s="244">
        <v>0</v>
      </c>
      <c r="CK569" s="244">
        <v>0</v>
      </c>
      <c r="CL569" s="244">
        <v>0</v>
      </c>
      <c r="CM569" s="241">
        <v>0</v>
      </c>
      <c r="CN569" s="242">
        <v>0</v>
      </c>
      <c r="CO569" s="242">
        <v>0</v>
      </c>
      <c r="CP569" s="243">
        <v>0</v>
      </c>
      <c r="CQ569" s="1">
        <v>0</v>
      </c>
      <c r="CR569" s="1">
        <v>0</v>
      </c>
      <c r="CS569" s="1">
        <v>0</v>
      </c>
      <c r="CT569" s="1">
        <v>0</v>
      </c>
      <c r="CU569" s="1">
        <v>0</v>
      </c>
      <c r="CV569" s="1">
        <v>0</v>
      </c>
      <c r="CW569" s="1">
        <v>0</v>
      </c>
      <c r="CX569" s="1">
        <v>0</v>
      </c>
      <c r="CY569" s="1">
        <v>0</v>
      </c>
      <c r="CZ569" s="1">
        <v>0</v>
      </c>
      <c r="DA569" s="1">
        <v>0</v>
      </c>
      <c r="DB569" s="1">
        <v>0</v>
      </c>
      <c r="DC569" s="1">
        <v>0</v>
      </c>
      <c r="DD569" s="1">
        <v>0</v>
      </c>
      <c r="DE569" s="1">
        <v>0</v>
      </c>
      <c r="DF569" s="1">
        <v>0</v>
      </c>
      <c r="DG569" s="1">
        <v>0</v>
      </c>
      <c r="DH569" s="1">
        <v>0</v>
      </c>
      <c r="DI569" s="1">
        <v>0</v>
      </c>
      <c r="DJ569" s="1">
        <v>0</v>
      </c>
      <c r="DK569" s="1">
        <v>0</v>
      </c>
      <c r="DL569" s="1">
        <v>0</v>
      </c>
      <c r="DM569" s="1">
        <v>0</v>
      </c>
      <c r="DN569" s="1">
        <v>0</v>
      </c>
      <c r="DO569" s="244">
        <v>0</v>
      </c>
      <c r="DP569" s="244">
        <v>0</v>
      </c>
      <c r="DQ569" s="244">
        <v>0</v>
      </c>
      <c r="DR569" s="244">
        <v>0</v>
      </c>
      <c r="DS569" s="241">
        <v>0</v>
      </c>
      <c r="DT569" s="242">
        <v>0</v>
      </c>
      <c r="DU569" s="242">
        <v>0</v>
      </c>
      <c r="DV569" s="243">
        <v>0</v>
      </c>
      <c r="DW569">
        <v>1</v>
      </c>
      <c r="DX569">
        <v>3</v>
      </c>
      <c r="DY569">
        <v>0</v>
      </c>
      <c r="DZ569">
        <v>30000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s="244">
        <v>0</v>
      </c>
      <c r="EV569" s="244">
        <v>0</v>
      </c>
      <c r="EW569" s="244">
        <v>0</v>
      </c>
      <c r="EX569" s="244">
        <v>0</v>
      </c>
      <c r="EY569" s="241">
        <v>0</v>
      </c>
      <c r="EZ569" s="242">
        <v>0</v>
      </c>
      <c r="FA569" s="242">
        <v>0</v>
      </c>
      <c r="FB569" s="243">
        <v>0</v>
      </c>
      <c r="FC569">
        <v>0</v>
      </c>
      <c r="FD569">
        <v>0</v>
      </c>
      <c r="FE569">
        <v>0</v>
      </c>
      <c r="FF569">
        <v>0</v>
      </c>
      <c r="FG569">
        <v>0</v>
      </c>
      <c r="FH569">
        <v>0</v>
      </c>
      <c r="FI569">
        <v>0</v>
      </c>
      <c r="FJ569">
        <v>0</v>
      </c>
      <c r="FK569">
        <v>0</v>
      </c>
      <c r="FL569">
        <v>0</v>
      </c>
      <c r="FM569">
        <v>0</v>
      </c>
      <c r="FN569">
        <v>0</v>
      </c>
      <c r="FO569">
        <v>0</v>
      </c>
      <c r="FP569">
        <v>0</v>
      </c>
      <c r="FQ569">
        <v>0</v>
      </c>
      <c r="FR569">
        <v>0</v>
      </c>
      <c r="FS569">
        <v>0</v>
      </c>
      <c r="FT569">
        <v>0</v>
      </c>
      <c r="FU569">
        <v>0</v>
      </c>
      <c r="FV569">
        <v>0</v>
      </c>
      <c r="FW569">
        <v>0</v>
      </c>
      <c r="FX569">
        <v>0</v>
      </c>
      <c r="FY569">
        <v>0</v>
      </c>
      <c r="FZ569">
        <v>0</v>
      </c>
      <c r="GA569">
        <v>0</v>
      </c>
      <c r="GB569">
        <v>0</v>
      </c>
      <c r="GC569">
        <v>0</v>
      </c>
      <c r="GD569">
        <v>0</v>
      </c>
      <c r="GE569">
        <v>0</v>
      </c>
      <c r="GF569">
        <v>0</v>
      </c>
      <c r="GG569">
        <v>0</v>
      </c>
      <c r="GH569">
        <v>0</v>
      </c>
      <c r="GI569">
        <v>0</v>
      </c>
      <c r="GJ569">
        <v>0</v>
      </c>
      <c r="GK569">
        <v>0</v>
      </c>
      <c r="GL569">
        <v>0</v>
      </c>
      <c r="GM569">
        <v>0</v>
      </c>
      <c r="GN569">
        <v>0</v>
      </c>
      <c r="GO569">
        <v>0</v>
      </c>
      <c r="GP569">
        <v>0</v>
      </c>
      <c r="GQ569">
        <v>0</v>
      </c>
      <c r="GR569">
        <v>0</v>
      </c>
      <c r="GS569">
        <v>0</v>
      </c>
      <c r="GT569">
        <v>0</v>
      </c>
      <c r="GU569">
        <v>0</v>
      </c>
      <c r="GV569">
        <v>0</v>
      </c>
      <c r="GW569">
        <v>0</v>
      </c>
      <c r="GX569">
        <v>0</v>
      </c>
      <c r="GY569">
        <v>0</v>
      </c>
      <c r="GZ569">
        <v>0</v>
      </c>
      <c r="HA569">
        <v>0</v>
      </c>
      <c r="HB569">
        <v>0</v>
      </c>
      <c r="HC569">
        <v>0</v>
      </c>
      <c r="HD569">
        <v>0</v>
      </c>
      <c r="HE569">
        <v>0</v>
      </c>
      <c r="HF569">
        <v>0</v>
      </c>
      <c r="HG569">
        <v>0</v>
      </c>
      <c r="HH569">
        <v>0</v>
      </c>
      <c r="HI569">
        <v>0</v>
      </c>
      <c r="HJ569">
        <v>0</v>
      </c>
      <c r="HK569">
        <v>0</v>
      </c>
      <c r="HL569">
        <v>5</v>
      </c>
      <c r="HM569">
        <v>7</v>
      </c>
      <c r="HN569">
        <v>0</v>
      </c>
      <c r="HO569">
        <v>0</v>
      </c>
      <c r="HP569">
        <v>0</v>
      </c>
      <c r="HQ569" s="139">
        <v>12</v>
      </c>
      <c r="HR569" s="140">
        <v>8</v>
      </c>
      <c r="HS569" s="140">
        <v>0</v>
      </c>
      <c r="HT569" s="140">
        <v>0</v>
      </c>
      <c r="HU569" s="140">
        <v>0</v>
      </c>
      <c r="HV569" s="139">
        <v>2</v>
      </c>
      <c r="HW569" s="140">
        <v>0</v>
      </c>
      <c r="HX569" s="140">
        <v>0</v>
      </c>
      <c r="HY569" s="140">
        <v>0</v>
      </c>
      <c r="HZ569" s="140">
        <v>0</v>
      </c>
      <c r="IA569" s="139">
        <v>0</v>
      </c>
      <c r="IB569" s="140">
        <v>0</v>
      </c>
      <c r="IC569" s="140">
        <v>0</v>
      </c>
      <c r="ID569" s="140">
        <v>0</v>
      </c>
      <c r="IE569" s="140">
        <v>0</v>
      </c>
      <c r="IF569" s="139">
        <v>19</v>
      </c>
      <c r="IG569" s="140">
        <v>15</v>
      </c>
      <c r="IH569" s="140">
        <v>0</v>
      </c>
      <c r="II569" s="140">
        <v>0</v>
      </c>
      <c r="IJ569" s="140">
        <v>0</v>
      </c>
      <c r="IK569" s="140">
        <v>2</v>
      </c>
      <c r="IL569" s="140">
        <v>0</v>
      </c>
      <c r="IM569" s="140">
        <v>0</v>
      </c>
      <c r="IN569" s="139">
        <v>2</v>
      </c>
      <c r="IO569" s="140">
        <v>4</v>
      </c>
      <c r="IP569" s="140">
        <v>0</v>
      </c>
      <c r="IQ569" s="140">
        <v>0</v>
      </c>
      <c r="IR569" s="141">
        <v>4</v>
      </c>
      <c r="IS569" s="139">
        <v>0</v>
      </c>
      <c r="IT569" s="141">
        <v>0</v>
      </c>
      <c r="IU569" s="141">
        <v>12</v>
      </c>
      <c r="IV569" s="141">
        <v>22</v>
      </c>
      <c r="IW569" s="180">
        <v>34</v>
      </c>
      <c r="IX569" s="182">
        <v>5.8823529411764705E-2</v>
      </c>
      <c r="IY569" s="182">
        <v>0.11764705882352941</v>
      </c>
      <c r="IZ569" s="183">
        <v>0</v>
      </c>
      <c r="JA569" s="140">
        <v>0</v>
      </c>
      <c r="JB569" s="140">
        <v>0</v>
      </c>
      <c r="JC569" s="1" t="s">
        <v>427</v>
      </c>
      <c r="JD569" s="1" t="s">
        <v>427</v>
      </c>
      <c r="JE569" s="1" t="s">
        <v>427</v>
      </c>
      <c r="JF569" s="1" t="s">
        <v>427</v>
      </c>
      <c r="JG569" s="1">
        <v>0</v>
      </c>
      <c r="JH569" s="1">
        <v>0</v>
      </c>
      <c r="JI569" s="284"/>
      <c r="JM569" s="261"/>
      <c r="JN569" s="262"/>
      <c r="JO569" s="284"/>
      <c r="JP569" s="284"/>
    </row>
    <row r="570" spans="1:276" x14ac:dyDescent="0.25">
      <c r="A570" s="2">
        <f>IF(OR('Table 1'!$L$2="All Regions",'Table 1'!$L$2=" "), 1,IF('Table 1'!$L$2='DATA TEMPLATE 1617'!L570,1,0))</f>
        <v>1</v>
      </c>
      <c r="B570" s="2">
        <f>IF(OR('Table 1'!$L$3="All Disciplines",'Table 1'!$L$3=" "), 1,IF('Table 1'!$L$3='DATA TEMPLATE 1617'!M570,1,0))</f>
        <v>1</v>
      </c>
      <c r="C570" s="2">
        <f>IF(OR('Table 1'!$L$4="All Organisations",'Table 1'!$L$4=" "), 1,IF('Table 1'!$L$4='DATA TEMPLATE 1617'!N570,1,0))</f>
        <v>1</v>
      </c>
      <c r="D570" s="2">
        <f t="shared" si="21"/>
        <v>3</v>
      </c>
      <c r="E570" s="236">
        <f>IF('Table 2'!$L$2="All Diverse Led",$IZ570,IF('Table 2'!$L$2='DATA TEMPLATE 1617'!JG570,4,0))</f>
        <v>0</v>
      </c>
      <c r="F570" s="236">
        <f>IF('Table 2'!$L$2="All Diverse Led",$IZ570,IF('Table 2'!$L$2='DATA TEMPLATE 1617'!JH570,4,0))</f>
        <v>0</v>
      </c>
      <c r="G570" s="237">
        <f t="shared" si="22"/>
        <v>0</v>
      </c>
      <c r="H570" s="1" t="s">
        <v>471</v>
      </c>
      <c r="I570" s="1">
        <v>0</v>
      </c>
      <c r="J570" s="1" t="b">
        <v>0</v>
      </c>
      <c r="K570" s="284">
        <v>568</v>
      </c>
      <c r="L570" t="s">
        <v>449</v>
      </c>
      <c r="M570" t="s">
        <v>438</v>
      </c>
      <c r="N570" s="323" t="s">
        <v>459</v>
      </c>
      <c r="O570" s="76">
        <v>72828</v>
      </c>
      <c r="P570" s="76">
        <v>54000</v>
      </c>
      <c r="Q570" s="76">
        <v>0</v>
      </c>
      <c r="R570" s="76">
        <v>19301</v>
      </c>
      <c r="S570" s="76">
        <v>129554</v>
      </c>
      <c r="T570" s="76">
        <v>275683</v>
      </c>
      <c r="U570">
        <v>159588</v>
      </c>
      <c r="V570">
        <v>6263</v>
      </c>
      <c r="W570">
        <v>25356</v>
      </c>
      <c r="X570">
        <v>1128</v>
      </c>
      <c r="Y570">
        <v>2250</v>
      </c>
      <c r="AB570">
        <v>68206</v>
      </c>
      <c r="AC570">
        <v>9053</v>
      </c>
      <c r="AD570">
        <v>271844</v>
      </c>
      <c r="AE570" s="1">
        <v>29</v>
      </c>
      <c r="AF570" s="1">
        <v>15</v>
      </c>
      <c r="AG570" s="1">
        <v>68712</v>
      </c>
      <c r="AH570" s="1">
        <v>6871</v>
      </c>
      <c r="AI570" s="1">
        <v>0</v>
      </c>
      <c r="AJ570" s="1">
        <v>0</v>
      </c>
      <c r="AK570" s="1">
        <v>0</v>
      </c>
      <c r="AL570" s="1">
        <v>0</v>
      </c>
      <c r="AM570" s="1">
        <v>0</v>
      </c>
      <c r="AN570" s="1">
        <v>0</v>
      </c>
      <c r="AO570" s="1">
        <v>0</v>
      </c>
      <c r="AP570" s="1">
        <v>0</v>
      </c>
      <c r="AQ570" s="1">
        <v>9</v>
      </c>
      <c r="AR570" s="1">
        <v>5</v>
      </c>
      <c r="AS570" s="1">
        <v>6871</v>
      </c>
      <c r="AT570" s="1">
        <v>687</v>
      </c>
      <c r="AU570" s="1">
        <v>0</v>
      </c>
      <c r="AV570" s="1">
        <v>0</v>
      </c>
      <c r="AW570" s="1">
        <v>0</v>
      </c>
      <c r="AX570" s="1">
        <v>0</v>
      </c>
      <c r="AY570" s="1">
        <v>0</v>
      </c>
      <c r="AZ570" s="1">
        <v>0</v>
      </c>
      <c r="BA570" s="1">
        <v>0</v>
      </c>
      <c r="BB570" s="1">
        <v>0</v>
      </c>
      <c r="BC570" s="3">
        <v>0</v>
      </c>
      <c r="BD570" s="3">
        <v>0</v>
      </c>
      <c r="BE570" s="3">
        <v>0</v>
      </c>
      <c r="BF570" s="3">
        <v>0</v>
      </c>
      <c r="BG570" s="241">
        <v>9</v>
      </c>
      <c r="BH570" s="242">
        <v>5</v>
      </c>
      <c r="BI570" s="242">
        <v>6871</v>
      </c>
      <c r="BJ570" s="243">
        <v>687</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s="244">
        <v>0</v>
      </c>
      <c r="CJ570" s="244">
        <v>0</v>
      </c>
      <c r="CK570" s="244">
        <v>0</v>
      </c>
      <c r="CL570" s="244">
        <v>0</v>
      </c>
      <c r="CM570" s="241">
        <v>0</v>
      </c>
      <c r="CN570" s="242">
        <v>0</v>
      </c>
      <c r="CO570" s="242">
        <v>0</v>
      </c>
      <c r="CP570" s="243">
        <v>0</v>
      </c>
      <c r="CQ570" s="1">
        <v>0</v>
      </c>
      <c r="CR570" s="1">
        <v>0</v>
      </c>
      <c r="CS570" s="1">
        <v>0</v>
      </c>
      <c r="CT570" s="1">
        <v>0</v>
      </c>
      <c r="CU570" s="1">
        <v>0</v>
      </c>
      <c r="CV570" s="1">
        <v>0</v>
      </c>
      <c r="CW570" s="1">
        <v>0</v>
      </c>
      <c r="CX570" s="1">
        <v>0</v>
      </c>
      <c r="CY570" s="1">
        <v>0</v>
      </c>
      <c r="CZ570" s="1">
        <v>0</v>
      </c>
      <c r="DA570" s="1">
        <v>0</v>
      </c>
      <c r="DB570" s="1">
        <v>0</v>
      </c>
      <c r="DC570" s="1">
        <v>0</v>
      </c>
      <c r="DD570" s="1">
        <v>0</v>
      </c>
      <c r="DE570" s="1">
        <v>0</v>
      </c>
      <c r="DF570" s="1">
        <v>0</v>
      </c>
      <c r="DG570" s="1">
        <v>0</v>
      </c>
      <c r="DH570" s="1">
        <v>0</v>
      </c>
      <c r="DI570" s="1">
        <v>0</v>
      </c>
      <c r="DJ570" s="1">
        <v>0</v>
      </c>
      <c r="DK570" s="1">
        <v>0</v>
      </c>
      <c r="DL570" s="1">
        <v>0</v>
      </c>
      <c r="DM570" s="1">
        <v>0</v>
      </c>
      <c r="DN570" s="1">
        <v>0</v>
      </c>
      <c r="DO570" s="244">
        <v>0</v>
      </c>
      <c r="DP570" s="244">
        <v>0</v>
      </c>
      <c r="DQ570" s="244">
        <v>0</v>
      </c>
      <c r="DR570" s="244">
        <v>0</v>
      </c>
      <c r="DS570" s="241">
        <v>0</v>
      </c>
      <c r="DT570" s="242">
        <v>0</v>
      </c>
      <c r="DU570" s="242">
        <v>0</v>
      </c>
      <c r="DV570" s="243">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v>0</v>
      </c>
      <c r="EU570" s="244">
        <v>0</v>
      </c>
      <c r="EV570" s="244">
        <v>0</v>
      </c>
      <c r="EW570" s="244">
        <v>0</v>
      </c>
      <c r="EX570" s="244">
        <v>0</v>
      </c>
      <c r="EY570" s="241">
        <v>0</v>
      </c>
      <c r="EZ570" s="242">
        <v>0</v>
      </c>
      <c r="FA570" s="242">
        <v>0</v>
      </c>
      <c r="FB570" s="243">
        <v>0</v>
      </c>
      <c r="FC570">
        <v>0</v>
      </c>
      <c r="FD570">
        <v>0</v>
      </c>
      <c r="FE570">
        <v>0</v>
      </c>
      <c r="FF570">
        <v>4368</v>
      </c>
      <c r="FG570" s="250">
        <v>4804800</v>
      </c>
      <c r="FH570" s="250">
        <v>480480</v>
      </c>
      <c r="FI570">
        <v>4368</v>
      </c>
      <c r="FJ570">
        <v>600000</v>
      </c>
      <c r="FK570">
        <v>0</v>
      </c>
      <c r="FL570">
        <v>0</v>
      </c>
      <c r="FM570">
        <v>0</v>
      </c>
      <c r="FN570">
        <v>0</v>
      </c>
      <c r="FO570">
        <v>0</v>
      </c>
      <c r="FP570">
        <v>4368</v>
      </c>
      <c r="FQ570">
        <v>4804800</v>
      </c>
      <c r="FR570">
        <v>480480</v>
      </c>
      <c r="FS570">
        <v>4368</v>
      </c>
      <c r="FT570">
        <v>600000</v>
      </c>
      <c r="FU570">
        <v>0</v>
      </c>
      <c r="FV570">
        <v>0</v>
      </c>
      <c r="FW570">
        <v>0</v>
      </c>
      <c r="FX570">
        <v>0</v>
      </c>
      <c r="FY570">
        <v>0</v>
      </c>
      <c r="FZ570">
        <v>0</v>
      </c>
      <c r="GA570">
        <v>0</v>
      </c>
      <c r="GB570">
        <v>0</v>
      </c>
      <c r="GC570">
        <v>0</v>
      </c>
      <c r="GD570">
        <v>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62</v>
      </c>
      <c r="GX570">
        <v>53113</v>
      </c>
      <c r="GY570">
        <v>0</v>
      </c>
      <c r="GZ570">
        <v>0</v>
      </c>
      <c r="HA570">
        <v>0</v>
      </c>
      <c r="HB570">
        <v>0</v>
      </c>
      <c r="HC570">
        <v>0</v>
      </c>
      <c r="HD570">
        <v>0</v>
      </c>
      <c r="HE570">
        <v>0</v>
      </c>
      <c r="HF570">
        <v>0</v>
      </c>
      <c r="HG570">
        <v>0</v>
      </c>
      <c r="HH570">
        <v>0</v>
      </c>
      <c r="HI570">
        <v>13</v>
      </c>
      <c r="HJ570">
        <v>0</v>
      </c>
      <c r="HK570">
        <v>0</v>
      </c>
      <c r="HL570">
        <v>0</v>
      </c>
      <c r="HM570">
        <v>3</v>
      </c>
      <c r="HN570">
        <v>0</v>
      </c>
      <c r="HO570">
        <v>0</v>
      </c>
      <c r="HP570">
        <v>0</v>
      </c>
      <c r="HQ570" s="139">
        <v>1</v>
      </c>
      <c r="HR570" s="140">
        <v>1</v>
      </c>
      <c r="HS570" s="140">
        <v>0</v>
      </c>
      <c r="HT570" s="140">
        <v>0</v>
      </c>
      <c r="HU570" s="140">
        <v>0</v>
      </c>
      <c r="HV570" s="139">
        <v>0</v>
      </c>
      <c r="HW570" s="140">
        <v>0</v>
      </c>
      <c r="HX570" s="140">
        <v>0</v>
      </c>
      <c r="HY570" s="140">
        <v>0</v>
      </c>
      <c r="HZ570" s="140">
        <v>0</v>
      </c>
      <c r="IA570" s="139">
        <v>0</v>
      </c>
      <c r="IB570" s="140">
        <v>0</v>
      </c>
      <c r="IC570" s="140">
        <v>0</v>
      </c>
      <c r="ID570" s="140">
        <v>0</v>
      </c>
      <c r="IE570" s="140">
        <v>0</v>
      </c>
      <c r="IF570" s="139">
        <v>1</v>
      </c>
      <c r="IG570" s="140">
        <v>4</v>
      </c>
      <c r="IH570" s="140">
        <v>0</v>
      </c>
      <c r="II570" s="140">
        <v>0</v>
      </c>
      <c r="IJ570" s="140">
        <v>0</v>
      </c>
      <c r="IK570" s="140">
        <v>1</v>
      </c>
      <c r="IL570" s="140">
        <v>0</v>
      </c>
      <c r="IM570" s="140">
        <v>0</v>
      </c>
      <c r="IN570" s="139">
        <v>1</v>
      </c>
      <c r="IO570" s="140">
        <v>1</v>
      </c>
      <c r="IP570" s="140">
        <v>0</v>
      </c>
      <c r="IQ570" s="140">
        <v>0</v>
      </c>
      <c r="IR570" s="141">
        <v>1</v>
      </c>
      <c r="IS570" s="139">
        <v>0</v>
      </c>
      <c r="IT570" s="141">
        <v>0</v>
      </c>
      <c r="IU570" s="141">
        <v>3</v>
      </c>
      <c r="IV570" s="141">
        <v>2</v>
      </c>
      <c r="IW570" s="180">
        <v>5</v>
      </c>
      <c r="IX570" s="182">
        <v>0.2</v>
      </c>
      <c r="IY570" s="182">
        <v>0.2</v>
      </c>
      <c r="IZ570" s="183">
        <v>0</v>
      </c>
      <c r="JA570" s="140">
        <v>0</v>
      </c>
      <c r="JB570" s="140">
        <v>0</v>
      </c>
      <c r="JC570" s="1" t="s">
        <v>426</v>
      </c>
      <c r="JD570" s="1" t="s">
        <v>427</v>
      </c>
      <c r="JE570" s="1" t="s">
        <v>427</v>
      </c>
      <c r="JF570" s="1" t="s">
        <v>427</v>
      </c>
      <c r="JG570" s="1">
        <v>0</v>
      </c>
      <c r="JH570" s="1">
        <v>0</v>
      </c>
      <c r="JI570" s="284"/>
      <c r="JM570" s="261"/>
      <c r="JN570" s="262"/>
      <c r="JO570" s="284"/>
      <c r="JP570" s="284"/>
    </row>
    <row r="571" spans="1:276" x14ac:dyDescent="0.25">
      <c r="A571" s="2">
        <f>IF(OR('Table 1'!$L$2="All Regions",'Table 1'!$L$2=" "), 1,IF('Table 1'!$L$2='DATA TEMPLATE 1617'!L571,1,0))</f>
        <v>1</v>
      </c>
      <c r="B571" s="2">
        <f>IF(OR('Table 1'!$L$3="All Disciplines",'Table 1'!$L$3=" "), 1,IF('Table 1'!$L$3='DATA TEMPLATE 1617'!M571,1,0))</f>
        <v>1</v>
      </c>
      <c r="C571" s="2">
        <f>IF(OR('Table 1'!$L$4="All Organisations",'Table 1'!$L$4=" "), 1,IF('Table 1'!$L$4='DATA TEMPLATE 1617'!N571,1,0))</f>
        <v>1</v>
      </c>
      <c r="D571" s="2">
        <f t="shared" si="21"/>
        <v>3</v>
      </c>
      <c r="E571" s="236">
        <f>IF('Table 2'!$L$2="All Diverse Led",$IZ571,IF('Table 2'!$L$2='DATA TEMPLATE 1617'!JG571,4,0))</f>
        <v>0</v>
      </c>
      <c r="F571" s="236">
        <f>IF('Table 2'!$L$2="All Diverse Led",$IZ571,IF('Table 2'!$L$2='DATA TEMPLATE 1617'!JH571,4,0))</f>
        <v>0</v>
      </c>
      <c r="G571" s="237">
        <f t="shared" si="22"/>
        <v>0</v>
      </c>
      <c r="H571" s="1" t="s">
        <v>471</v>
      </c>
      <c r="I571" s="1">
        <v>0</v>
      </c>
      <c r="J571" s="1" t="b">
        <v>0</v>
      </c>
      <c r="K571" s="284">
        <v>569</v>
      </c>
      <c r="L571" t="s">
        <v>445</v>
      </c>
      <c r="M571" t="s">
        <v>438</v>
      </c>
      <c r="N571" s="323" t="s">
        <v>460</v>
      </c>
      <c r="O571" s="76">
        <v>814416</v>
      </c>
      <c r="P571" s="76">
        <v>107000</v>
      </c>
      <c r="Q571" s="76">
        <v>434659</v>
      </c>
      <c r="R571" s="76">
        <v>0</v>
      </c>
      <c r="S571" s="76">
        <v>0</v>
      </c>
      <c r="T571" s="76">
        <v>1356075</v>
      </c>
      <c r="U571">
        <v>1113168</v>
      </c>
      <c r="V571">
        <v>67416</v>
      </c>
      <c r="W571">
        <v>0</v>
      </c>
      <c r="X571">
        <v>92462</v>
      </c>
      <c r="Y571">
        <v>10000</v>
      </c>
      <c r="AB571">
        <v>118228</v>
      </c>
      <c r="AC571">
        <v>0</v>
      </c>
      <c r="AD571">
        <v>1401274</v>
      </c>
      <c r="AE571" s="1">
        <v>24</v>
      </c>
      <c r="AF571" s="1">
        <v>24</v>
      </c>
      <c r="AG571" s="1">
        <v>16908</v>
      </c>
      <c r="AH571" s="1">
        <v>710</v>
      </c>
      <c r="AI571" s="1">
        <v>3</v>
      </c>
      <c r="AJ571" s="1">
        <v>3</v>
      </c>
      <c r="AK571" s="1">
        <v>281</v>
      </c>
      <c r="AL571" s="1">
        <v>350</v>
      </c>
      <c r="AM571" s="1">
        <v>4</v>
      </c>
      <c r="AN571" s="1">
        <v>4</v>
      </c>
      <c r="AO571" s="1">
        <v>0</v>
      </c>
      <c r="AP571" s="1">
        <v>2800</v>
      </c>
      <c r="AQ571" s="1">
        <v>24</v>
      </c>
      <c r="AR571" s="1">
        <v>24</v>
      </c>
      <c r="AS571" s="1">
        <v>16908</v>
      </c>
      <c r="AT571" s="1">
        <v>710</v>
      </c>
      <c r="AU571" s="1">
        <v>3</v>
      </c>
      <c r="AV571" s="1">
        <v>3</v>
      </c>
      <c r="AW571" s="1">
        <v>281</v>
      </c>
      <c r="AX571" s="1">
        <v>350</v>
      </c>
      <c r="AY571" s="1">
        <v>4</v>
      </c>
      <c r="AZ571" s="1">
        <v>4</v>
      </c>
      <c r="BA571" s="1">
        <v>0</v>
      </c>
      <c r="BB571" s="1">
        <v>2800</v>
      </c>
      <c r="BC571" s="3">
        <v>7</v>
      </c>
      <c r="BD571" s="3">
        <v>7</v>
      </c>
      <c r="BE571" s="3">
        <v>281</v>
      </c>
      <c r="BF571" s="3">
        <v>3150</v>
      </c>
      <c r="BG571" s="241">
        <v>31</v>
      </c>
      <c r="BH571" s="242">
        <v>31</v>
      </c>
      <c r="BI571" s="242">
        <v>17189</v>
      </c>
      <c r="BJ571" s="243">
        <v>3860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s="244">
        <v>0</v>
      </c>
      <c r="CJ571" s="244">
        <v>0</v>
      </c>
      <c r="CK571" s="244">
        <v>0</v>
      </c>
      <c r="CL571" s="244">
        <v>0</v>
      </c>
      <c r="CM571" s="241">
        <v>0</v>
      </c>
      <c r="CN571" s="242">
        <v>0</v>
      </c>
      <c r="CO571" s="242">
        <v>0</v>
      </c>
      <c r="CP571" s="243">
        <v>0</v>
      </c>
      <c r="CQ571" s="1">
        <v>0</v>
      </c>
      <c r="CR571" s="1">
        <v>0</v>
      </c>
      <c r="CS571" s="1">
        <v>0</v>
      </c>
      <c r="CT571" s="1">
        <v>0</v>
      </c>
      <c r="CU571" s="1">
        <v>0</v>
      </c>
      <c r="CV571" s="1">
        <v>0</v>
      </c>
      <c r="CW571" s="1">
        <v>0</v>
      </c>
      <c r="CX571" s="1">
        <v>0</v>
      </c>
      <c r="CY571" s="1">
        <v>0</v>
      </c>
      <c r="CZ571" s="1">
        <v>0</v>
      </c>
      <c r="DA571" s="1">
        <v>0</v>
      </c>
      <c r="DB571" s="1">
        <v>0</v>
      </c>
      <c r="DC571" s="1">
        <v>0</v>
      </c>
      <c r="DD571" s="1">
        <v>0</v>
      </c>
      <c r="DE571" s="1">
        <v>0</v>
      </c>
      <c r="DF571" s="1">
        <v>0</v>
      </c>
      <c r="DG571" s="1">
        <v>0</v>
      </c>
      <c r="DH571" s="1">
        <v>0</v>
      </c>
      <c r="DI571" s="1">
        <v>0</v>
      </c>
      <c r="DJ571" s="1">
        <v>0</v>
      </c>
      <c r="DK571" s="1">
        <v>0</v>
      </c>
      <c r="DL571" s="1">
        <v>0</v>
      </c>
      <c r="DM571" s="1">
        <v>0</v>
      </c>
      <c r="DN571" s="1">
        <v>0</v>
      </c>
      <c r="DO571" s="244">
        <v>0</v>
      </c>
      <c r="DP571" s="244">
        <v>0</v>
      </c>
      <c r="DQ571" s="244">
        <v>0</v>
      </c>
      <c r="DR571" s="244">
        <v>0</v>
      </c>
      <c r="DS571" s="241">
        <v>0</v>
      </c>
      <c r="DT571" s="242">
        <v>0</v>
      </c>
      <c r="DU571" s="242">
        <v>0</v>
      </c>
      <c r="DV571" s="243">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s="244">
        <v>0</v>
      </c>
      <c r="EV571" s="244">
        <v>0</v>
      </c>
      <c r="EW571" s="244">
        <v>0</v>
      </c>
      <c r="EX571" s="244">
        <v>0</v>
      </c>
      <c r="EY571" s="241">
        <v>0</v>
      </c>
      <c r="EZ571" s="242">
        <v>0</v>
      </c>
      <c r="FA571" s="242">
        <v>0</v>
      </c>
      <c r="FB571" s="243">
        <v>0</v>
      </c>
      <c r="FC571">
        <v>0</v>
      </c>
      <c r="FD571">
        <v>0</v>
      </c>
      <c r="FE571">
        <v>0</v>
      </c>
      <c r="FF571">
        <v>1</v>
      </c>
      <c r="FG571">
        <v>0</v>
      </c>
      <c r="FH571">
        <v>100000</v>
      </c>
      <c r="FI571">
        <v>0</v>
      </c>
      <c r="FJ571">
        <v>0</v>
      </c>
      <c r="FK571">
        <v>0</v>
      </c>
      <c r="FL571">
        <v>0</v>
      </c>
      <c r="FM571">
        <v>0</v>
      </c>
      <c r="FN571">
        <v>0</v>
      </c>
      <c r="FO571">
        <v>0</v>
      </c>
      <c r="FP571">
        <v>4</v>
      </c>
      <c r="FQ571">
        <v>0</v>
      </c>
      <c r="FR571">
        <v>275000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14</v>
      </c>
      <c r="GX571">
        <v>17500</v>
      </c>
      <c r="GY571">
        <v>2</v>
      </c>
      <c r="GZ571">
        <v>71900</v>
      </c>
      <c r="HA571">
        <v>0</v>
      </c>
      <c r="HB571">
        <v>0</v>
      </c>
      <c r="HC571">
        <v>0</v>
      </c>
      <c r="HD571">
        <v>0</v>
      </c>
      <c r="HE571">
        <v>0</v>
      </c>
      <c r="HF571">
        <v>0</v>
      </c>
      <c r="HG571">
        <v>0</v>
      </c>
      <c r="HH571">
        <v>0</v>
      </c>
      <c r="HI571">
        <v>16</v>
      </c>
      <c r="HJ571">
        <v>0</v>
      </c>
      <c r="HK571">
        <v>0</v>
      </c>
      <c r="HL571">
        <v>3</v>
      </c>
      <c r="HM571">
        <v>8</v>
      </c>
      <c r="HN571">
        <v>0</v>
      </c>
      <c r="HO571">
        <v>0</v>
      </c>
      <c r="HP571">
        <v>0</v>
      </c>
      <c r="HQ571" s="139">
        <v>1</v>
      </c>
      <c r="HR571" s="140">
        <v>2</v>
      </c>
      <c r="HS571" s="140">
        <v>0</v>
      </c>
      <c r="HT571" s="140">
        <v>0</v>
      </c>
      <c r="HU571" s="140">
        <v>0</v>
      </c>
      <c r="HV571" s="139">
        <v>6</v>
      </c>
      <c r="HW571" s="140">
        <v>2</v>
      </c>
      <c r="HX571" s="140">
        <v>0</v>
      </c>
      <c r="HY571" s="140">
        <v>0</v>
      </c>
      <c r="HZ571" s="140">
        <v>0</v>
      </c>
      <c r="IA571" s="139">
        <v>0</v>
      </c>
      <c r="IB571" s="140">
        <v>0</v>
      </c>
      <c r="IC571" s="140">
        <v>0</v>
      </c>
      <c r="ID571" s="140">
        <v>0</v>
      </c>
      <c r="IE571" s="140">
        <v>0</v>
      </c>
      <c r="IF571" s="139">
        <v>10</v>
      </c>
      <c r="IG571" s="140">
        <v>12</v>
      </c>
      <c r="IH571" s="140">
        <v>0</v>
      </c>
      <c r="II571" s="140">
        <v>0</v>
      </c>
      <c r="IJ571" s="140">
        <v>0</v>
      </c>
      <c r="IK571" s="140">
        <v>0</v>
      </c>
      <c r="IL571" s="140">
        <v>0</v>
      </c>
      <c r="IM571" s="140">
        <v>0</v>
      </c>
      <c r="IN571" s="139">
        <v>0</v>
      </c>
      <c r="IO571" s="140">
        <v>0</v>
      </c>
      <c r="IP571" s="140">
        <v>0</v>
      </c>
      <c r="IQ571" s="140">
        <v>0</v>
      </c>
      <c r="IR571" s="141">
        <v>0</v>
      </c>
      <c r="IS571" s="139">
        <v>0</v>
      </c>
      <c r="IT571" s="141">
        <v>1</v>
      </c>
      <c r="IU571" s="141">
        <v>11</v>
      </c>
      <c r="IV571" s="141">
        <v>11</v>
      </c>
      <c r="IW571" s="180">
        <v>22</v>
      </c>
      <c r="IX571" s="182">
        <v>4.5454545454545456E-2</v>
      </c>
      <c r="IY571" s="182">
        <v>0</v>
      </c>
      <c r="IZ571" s="183">
        <v>0</v>
      </c>
      <c r="JA571" s="140">
        <v>0</v>
      </c>
      <c r="JB571" s="140">
        <v>0</v>
      </c>
      <c r="JC571" s="1" t="s">
        <v>427</v>
      </c>
      <c r="JD571" s="1" t="s">
        <v>427</v>
      </c>
      <c r="JE571" s="1" t="s">
        <v>427</v>
      </c>
      <c r="JF571" s="1" t="s">
        <v>427</v>
      </c>
      <c r="JG571" s="1">
        <v>0</v>
      </c>
      <c r="JH571" s="1">
        <v>0</v>
      </c>
      <c r="JI571" s="284"/>
      <c r="JM571" s="261"/>
      <c r="JN571" s="262"/>
      <c r="JO571" s="284"/>
      <c r="JP571" s="284"/>
    </row>
    <row r="572" spans="1:276" x14ac:dyDescent="0.25">
      <c r="A572" s="2">
        <f>IF(OR('Table 1'!$L$2="All Regions",'Table 1'!$L$2=" "), 1,IF('Table 1'!$L$2='DATA TEMPLATE 1617'!L572,1,0))</f>
        <v>1</v>
      </c>
      <c r="B572" s="2">
        <f>IF(OR('Table 1'!$L$3="All Disciplines",'Table 1'!$L$3=" "), 1,IF('Table 1'!$L$3='DATA TEMPLATE 1617'!M572,1,0))</f>
        <v>1</v>
      </c>
      <c r="C572" s="2">
        <f>IF(OR('Table 1'!$L$4="All Organisations",'Table 1'!$L$4=" "), 1,IF('Table 1'!$L$4='DATA TEMPLATE 1617'!N572,1,0))</f>
        <v>1</v>
      </c>
      <c r="D572" s="2">
        <f t="shared" si="21"/>
        <v>3</v>
      </c>
      <c r="E572" s="236">
        <f>IF('Table 2'!$L$2="All Diverse Led",$IZ572,IF('Table 2'!$L$2='DATA TEMPLATE 1617'!JG572,4,0))</f>
        <v>0</v>
      </c>
      <c r="F572" s="236">
        <f>IF('Table 2'!$L$2="All Diverse Led",$IZ572,IF('Table 2'!$L$2='DATA TEMPLATE 1617'!JH572,4,0))</f>
        <v>0</v>
      </c>
      <c r="G572" s="237">
        <f t="shared" si="22"/>
        <v>0</v>
      </c>
      <c r="H572" s="1" t="s">
        <v>471</v>
      </c>
      <c r="I572" s="1">
        <v>0</v>
      </c>
      <c r="J572" s="1" t="b">
        <v>0</v>
      </c>
      <c r="K572" s="284">
        <v>570</v>
      </c>
      <c r="L572" t="s">
        <v>449</v>
      </c>
      <c r="M572" t="s">
        <v>442</v>
      </c>
      <c r="N572" s="323" t="s">
        <v>458</v>
      </c>
      <c r="O572" s="76">
        <v>5907</v>
      </c>
      <c r="P572" s="76">
        <v>97743</v>
      </c>
      <c r="Q572" s="76">
        <v>2000</v>
      </c>
      <c r="R572" s="76">
        <v>2000</v>
      </c>
      <c r="S572" s="76">
        <v>0</v>
      </c>
      <c r="T572" s="76">
        <v>107650</v>
      </c>
      <c r="U572">
        <v>83798</v>
      </c>
      <c r="V572">
        <v>869</v>
      </c>
      <c r="W572">
        <v>0</v>
      </c>
      <c r="X572">
        <v>0</v>
      </c>
      <c r="Y572">
        <v>1485</v>
      </c>
      <c r="AB572">
        <v>12033</v>
      </c>
      <c r="AC572">
        <v>0</v>
      </c>
      <c r="AD572">
        <v>98185</v>
      </c>
      <c r="AE572" s="1">
        <v>0</v>
      </c>
      <c r="AF572" s="1">
        <v>0</v>
      </c>
      <c r="AG572" s="1">
        <v>0</v>
      </c>
      <c r="AH572" s="1">
        <v>0</v>
      </c>
      <c r="AI572" s="1">
        <v>0</v>
      </c>
      <c r="AJ572" s="1">
        <v>0</v>
      </c>
      <c r="AK572" s="1">
        <v>0</v>
      </c>
      <c r="AL572" s="1">
        <v>0</v>
      </c>
      <c r="AM572" s="1">
        <v>0</v>
      </c>
      <c r="AN572" s="1">
        <v>0</v>
      </c>
      <c r="AO572" s="1">
        <v>0</v>
      </c>
      <c r="AP572" s="1">
        <v>0</v>
      </c>
      <c r="AQ572" s="1">
        <v>0</v>
      </c>
      <c r="AR572" s="1">
        <v>0</v>
      </c>
      <c r="AS572" s="1">
        <v>0</v>
      </c>
      <c r="AT572" s="1">
        <v>0</v>
      </c>
      <c r="AU572" s="1">
        <v>0</v>
      </c>
      <c r="AV572" s="1">
        <v>0</v>
      </c>
      <c r="AW572" s="1">
        <v>0</v>
      </c>
      <c r="AX572" s="1">
        <v>0</v>
      </c>
      <c r="AY572" s="1">
        <v>0</v>
      </c>
      <c r="AZ572" s="1">
        <v>0</v>
      </c>
      <c r="BA572" s="1">
        <v>0</v>
      </c>
      <c r="BB572" s="1">
        <v>0</v>
      </c>
      <c r="BC572" s="3">
        <v>0</v>
      </c>
      <c r="BD572" s="3">
        <v>0</v>
      </c>
      <c r="BE572" s="3">
        <v>0</v>
      </c>
      <c r="BF572" s="3">
        <v>0</v>
      </c>
      <c r="BG572" s="241">
        <v>0</v>
      </c>
      <c r="BH572" s="242">
        <v>0</v>
      </c>
      <c r="BI572" s="242">
        <v>0</v>
      </c>
      <c r="BJ572" s="243">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s="244">
        <v>0</v>
      </c>
      <c r="CJ572" s="244">
        <v>0</v>
      </c>
      <c r="CK572" s="244">
        <v>0</v>
      </c>
      <c r="CL572" s="244">
        <v>0</v>
      </c>
      <c r="CM572" s="241">
        <v>0</v>
      </c>
      <c r="CN572" s="242">
        <v>0</v>
      </c>
      <c r="CO572" s="242">
        <v>0</v>
      </c>
      <c r="CP572" s="243">
        <v>0</v>
      </c>
      <c r="CQ572" s="1">
        <v>0</v>
      </c>
      <c r="CR572" s="1">
        <v>0</v>
      </c>
      <c r="CS572" s="1">
        <v>0</v>
      </c>
      <c r="CT572" s="1">
        <v>0</v>
      </c>
      <c r="CU572" s="1">
        <v>0</v>
      </c>
      <c r="CV572" s="1">
        <v>0</v>
      </c>
      <c r="CW572" s="1">
        <v>0</v>
      </c>
      <c r="CX572" s="1">
        <v>0</v>
      </c>
      <c r="CY572" s="1">
        <v>0</v>
      </c>
      <c r="CZ572" s="1">
        <v>0</v>
      </c>
      <c r="DA572" s="1">
        <v>0</v>
      </c>
      <c r="DB572" s="1">
        <v>0</v>
      </c>
      <c r="DC572" s="1">
        <v>0</v>
      </c>
      <c r="DD572" s="1">
        <v>0</v>
      </c>
      <c r="DE572" s="1">
        <v>0</v>
      </c>
      <c r="DF572" s="1">
        <v>0</v>
      </c>
      <c r="DG572" s="1">
        <v>0</v>
      </c>
      <c r="DH572" s="1">
        <v>0</v>
      </c>
      <c r="DI572" s="1">
        <v>0</v>
      </c>
      <c r="DJ572" s="1">
        <v>0</v>
      </c>
      <c r="DK572" s="1">
        <v>0</v>
      </c>
      <c r="DL572" s="1">
        <v>0</v>
      </c>
      <c r="DM572" s="1">
        <v>0</v>
      </c>
      <c r="DN572" s="1">
        <v>0</v>
      </c>
      <c r="DO572" s="244">
        <v>0</v>
      </c>
      <c r="DP572" s="244">
        <v>0</v>
      </c>
      <c r="DQ572" s="244">
        <v>0</v>
      </c>
      <c r="DR572" s="244">
        <v>0</v>
      </c>
      <c r="DS572" s="241">
        <v>0</v>
      </c>
      <c r="DT572" s="242">
        <v>0</v>
      </c>
      <c r="DU572" s="242">
        <v>0</v>
      </c>
      <c r="DV572" s="243">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s="244">
        <v>0</v>
      </c>
      <c r="EV572" s="244">
        <v>0</v>
      </c>
      <c r="EW572" s="244">
        <v>0</v>
      </c>
      <c r="EX572" s="244">
        <v>0</v>
      </c>
      <c r="EY572" s="241">
        <v>0</v>
      </c>
      <c r="EZ572" s="242">
        <v>0</v>
      </c>
      <c r="FA572" s="242">
        <v>0</v>
      </c>
      <c r="FB572" s="243">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0</v>
      </c>
      <c r="GA572">
        <v>0</v>
      </c>
      <c r="GB572">
        <v>0</v>
      </c>
      <c r="GC572">
        <v>0</v>
      </c>
      <c r="GD572">
        <v>0</v>
      </c>
      <c r="GE572">
        <v>0</v>
      </c>
      <c r="GF572">
        <v>0</v>
      </c>
      <c r="GG572">
        <v>0</v>
      </c>
      <c r="GH572">
        <v>0</v>
      </c>
      <c r="GI572">
        <v>0</v>
      </c>
      <c r="GJ572">
        <v>0</v>
      </c>
      <c r="GK572">
        <v>0</v>
      </c>
      <c r="GL572">
        <v>0</v>
      </c>
      <c r="GM572">
        <v>0</v>
      </c>
      <c r="GN572">
        <v>0</v>
      </c>
      <c r="GO572">
        <v>0</v>
      </c>
      <c r="GP572">
        <v>0</v>
      </c>
      <c r="GQ572">
        <v>0</v>
      </c>
      <c r="GR572">
        <v>0</v>
      </c>
      <c r="GS572">
        <v>0</v>
      </c>
      <c r="GT572">
        <v>0</v>
      </c>
      <c r="GU572">
        <v>0</v>
      </c>
      <c r="GV572">
        <v>0</v>
      </c>
      <c r="GW572">
        <v>0</v>
      </c>
      <c r="GX572">
        <v>0</v>
      </c>
      <c r="GY572">
        <v>0</v>
      </c>
      <c r="GZ572">
        <v>0</v>
      </c>
      <c r="HA572">
        <v>0</v>
      </c>
      <c r="HB572">
        <v>0</v>
      </c>
      <c r="HC572">
        <v>0</v>
      </c>
      <c r="HD572">
        <v>0</v>
      </c>
      <c r="HE572">
        <v>0</v>
      </c>
      <c r="HF572">
        <v>0</v>
      </c>
      <c r="HG572">
        <v>0</v>
      </c>
      <c r="HH572">
        <v>0</v>
      </c>
      <c r="HI572">
        <v>0</v>
      </c>
      <c r="HJ572">
        <v>0</v>
      </c>
      <c r="HK572">
        <v>0</v>
      </c>
      <c r="HL572">
        <v>7</v>
      </c>
      <c r="HM572">
        <v>5</v>
      </c>
      <c r="HN572">
        <v>0</v>
      </c>
      <c r="HO572">
        <v>0</v>
      </c>
      <c r="HP572">
        <v>0</v>
      </c>
      <c r="HQ572" s="139">
        <v>0</v>
      </c>
      <c r="HR572" s="140">
        <v>0</v>
      </c>
      <c r="HS572" s="140">
        <v>0</v>
      </c>
      <c r="HT572" s="140">
        <v>0</v>
      </c>
      <c r="HU572" s="140">
        <v>0</v>
      </c>
      <c r="HV572" s="139">
        <v>0</v>
      </c>
      <c r="HW572" s="140">
        <v>0</v>
      </c>
      <c r="HX572" s="140">
        <v>0</v>
      </c>
      <c r="HY572" s="140">
        <v>0</v>
      </c>
      <c r="HZ572" s="140">
        <v>0</v>
      </c>
      <c r="IA572" s="139">
        <v>0</v>
      </c>
      <c r="IB572" s="140">
        <v>0</v>
      </c>
      <c r="IC572" s="140">
        <v>0</v>
      </c>
      <c r="ID572" s="140">
        <v>0</v>
      </c>
      <c r="IE572" s="140">
        <v>0</v>
      </c>
      <c r="IF572" s="139">
        <v>7</v>
      </c>
      <c r="IG572" s="140">
        <v>5</v>
      </c>
      <c r="IH572" s="140">
        <v>0</v>
      </c>
      <c r="II572" s="140">
        <v>0</v>
      </c>
      <c r="IJ572" s="140">
        <v>0</v>
      </c>
      <c r="IK572" s="140">
        <v>0</v>
      </c>
      <c r="IL572" s="140">
        <v>0</v>
      </c>
      <c r="IM572" s="140">
        <v>0</v>
      </c>
      <c r="IN572" s="139">
        <v>0</v>
      </c>
      <c r="IO572" s="140">
        <v>0</v>
      </c>
      <c r="IP572" s="140">
        <v>0</v>
      </c>
      <c r="IQ572" s="140">
        <v>0</v>
      </c>
      <c r="IR572" s="141">
        <v>0</v>
      </c>
      <c r="IS572" s="139">
        <v>12</v>
      </c>
      <c r="IT572" s="141">
        <v>2</v>
      </c>
      <c r="IU572" s="141">
        <v>12</v>
      </c>
      <c r="IV572" s="141">
        <v>0</v>
      </c>
      <c r="IW572" s="180">
        <v>12</v>
      </c>
      <c r="IX572" s="182">
        <v>0.16666666666666666</v>
      </c>
      <c r="IY572" s="182">
        <v>1</v>
      </c>
      <c r="IZ572" s="183">
        <v>0</v>
      </c>
      <c r="JA572" s="140">
        <v>0</v>
      </c>
      <c r="JB572" s="140" t="s">
        <v>476</v>
      </c>
      <c r="JC572" s="1" t="s">
        <v>427</v>
      </c>
      <c r="JD572" s="1" t="s">
        <v>427</v>
      </c>
      <c r="JE572" s="1" t="s">
        <v>427</v>
      </c>
      <c r="JF572" s="1" t="s">
        <v>427</v>
      </c>
      <c r="JG572" s="1">
        <v>0</v>
      </c>
      <c r="JH572" s="1">
        <v>0</v>
      </c>
      <c r="JI572" s="284"/>
      <c r="JM572" s="261"/>
      <c r="JN572" s="262"/>
      <c r="JO572" s="284"/>
      <c r="JP572" s="284"/>
    </row>
    <row r="573" spans="1:276" x14ac:dyDescent="0.25">
      <c r="A573" s="2">
        <f>IF(OR('Table 1'!$L$2="All Regions",'Table 1'!$L$2=" "), 1,IF('Table 1'!$L$2='DATA TEMPLATE 1617'!L573,1,0))</f>
        <v>1</v>
      </c>
      <c r="B573" s="2">
        <f>IF(OR('Table 1'!$L$3="All Disciplines",'Table 1'!$L$3=" "), 1,IF('Table 1'!$L$3='DATA TEMPLATE 1617'!M573,1,0))</f>
        <v>1</v>
      </c>
      <c r="C573" s="2">
        <f>IF(OR('Table 1'!$L$4="All Organisations",'Table 1'!$L$4=" "), 1,IF('Table 1'!$L$4='DATA TEMPLATE 1617'!N573,1,0))</f>
        <v>1</v>
      </c>
      <c r="D573" s="2">
        <f t="shared" si="21"/>
        <v>3</v>
      </c>
      <c r="E573" s="236">
        <f>IF('Table 2'!$L$2="All Diverse Led",$IZ573,IF('Table 2'!$L$2='DATA TEMPLATE 1617'!JG573,4,0))</f>
        <v>2</v>
      </c>
      <c r="F573" s="236">
        <f>IF('Table 2'!$L$2="All Diverse Led",$IZ573,IF('Table 2'!$L$2='DATA TEMPLATE 1617'!JH573,4,0))</f>
        <v>2</v>
      </c>
      <c r="G573" s="237">
        <f t="shared" si="22"/>
        <v>4</v>
      </c>
      <c r="H573" s="1" t="s">
        <v>471</v>
      </c>
      <c r="I573" s="1">
        <v>0</v>
      </c>
      <c r="J573" s="1" t="b">
        <v>0</v>
      </c>
      <c r="K573" s="284">
        <v>571</v>
      </c>
      <c r="L573" t="s">
        <v>449</v>
      </c>
      <c r="M573" t="s">
        <v>440</v>
      </c>
      <c r="N573" s="323" t="s">
        <v>459</v>
      </c>
      <c r="O573" s="76">
        <v>51079</v>
      </c>
      <c r="P573" s="76">
        <v>188164</v>
      </c>
      <c r="Q573" s="76">
        <v>0</v>
      </c>
      <c r="R573" s="76">
        <v>16200</v>
      </c>
      <c r="S573" s="76">
        <v>0</v>
      </c>
      <c r="T573" s="76">
        <v>255443</v>
      </c>
      <c r="U573">
        <v>70512</v>
      </c>
      <c r="V573">
        <v>20808</v>
      </c>
      <c r="W573">
        <v>30457</v>
      </c>
      <c r="X573">
        <v>0</v>
      </c>
      <c r="Y573">
        <v>1023</v>
      </c>
      <c r="AB573">
        <v>91305</v>
      </c>
      <c r="AC573">
        <v>0</v>
      </c>
      <c r="AD573">
        <v>214105</v>
      </c>
      <c r="AE573" s="1">
        <v>31</v>
      </c>
      <c r="AF573" s="1">
        <v>31</v>
      </c>
      <c r="AG573" s="1">
        <v>2815</v>
      </c>
      <c r="AH573" s="1">
        <v>2800</v>
      </c>
      <c r="AI573" s="1">
        <v>0</v>
      </c>
      <c r="AJ573" s="1">
        <v>0</v>
      </c>
      <c r="AK573" s="1">
        <v>0</v>
      </c>
      <c r="AL573" s="1">
        <v>0</v>
      </c>
      <c r="AM573" s="1">
        <v>0</v>
      </c>
      <c r="AN573" s="1">
        <v>0</v>
      </c>
      <c r="AO573" s="1">
        <v>0</v>
      </c>
      <c r="AP573" s="1">
        <v>0</v>
      </c>
      <c r="AQ573" s="1">
        <v>0</v>
      </c>
      <c r="AR573" s="1">
        <v>0</v>
      </c>
      <c r="AS573" s="1">
        <v>0</v>
      </c>
      <c r="AT573" s="1">
        <v>0</v>
      </c>
      <c r="AU573" s="1">
        <v>0</v>
      </c>
      <c r="AV573" s="1">
        <v>0</v>
      </c>
      <c r="AW573" s="1">
        <v>0</v>
      </c>
      <c r="AX573" s="1">
        <v>0</v>
      </c>
      <c r="AY573" s="1">
        <v>0</v>
      </c>
      <c r="AZ573" s="1">
        <v>0</v>
      </c>
      <c r="BA573" s="1">
        <v>0</v>
      </c>
      <c r="BB573" s="1">
        <v>0</v>
      </c>
      <c r="BC573" s="3">
        <v>0</v>
      </c>
      <c r="BD573" s="3">
        <v>0</v>
      </c>
      <c r="BE573" s="3">
        <v>0</v>
      </c>
      <c r="BF573" s="3">
        <v>0</v>
      </c>
      <c r="BG573" s="241">
        <v>0</v>
      </c>
      <c r="BH573" s="242">
        <v>0</v>
      </c>
      <c r="BI573" s="242">
        <v>0</v>
      </c>
      <c r="BJ573" s="243">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s="244">
        <v>0</v>
      </c>
      <c r="CJ573" s="244">
        <v>0</v>
      </c>
      <c r="CK573" s="244">
        <v>0</v>
      </c>
      <c r="CL573" s="244">
        <v>0</v>
      </c>
      <c r="CM573" s="241">
        <v>0</v>
      </c>
      <c r="CN573" s="242">
        <v>0</v>
      </c>
      <c r="CO573" s="242">
        <v>0</v>
      </c>
      <c r="CP573" s="243">
        <v>0</v>
      </c>
      <c r="CQ573" s="1">
        <v>0</v>
      </c>
      <c r="CR573" s="1">
        <v>0</v>
      </c>
      <c r="CS573" s="1">
        <v>0</v>
      </c>
      <c r="CT573" s="1">
        <v>0</v>
      </c>
      <c r="CU573" s="1">
        <v>0</v>
      </c>
      <c r="CV573" s="1">
        <v>0</v>
      </c>
      <c r="CW573" s="1">
        <v>0</v>
      </c>
      <c r="CX573" s="1">
        <v>0</v>
      </c>
      <c r="CY573" s="1">
        <v>0</v>
      </c>
      <c r="CZ573" s="1">
        <v>0</v>
      </c>
      <c r="DA573" s="1">
        <v>0</v>
      </c>
      <c r="DB573" s="1">
        <v>0</v>
      </c>
      <c r="DC573" s="1">
        <v>0</v>
      </c>
      <c r="DD573" s="1">
        <v>0</v>
      </c>
      <c r="DE573" s="1">
        <v>0</v>
      </c>
      <c r="DF573" s="1">
        <v>0</v>
      </c>
      <c r="DG573" s="1">
        <v>0</v>
      </c>
      <c r="DH573" s="1">
        <v>0</v>
      </c>
      <c r="DI573" s="1">
        <v>0</v>
      </c>
      <c r="DJ573" s="1">
        <v>0</v>
      </c>
      <c r="DK573" s="1">
        <v>0</v>
      </c>
      <c r="DL573" s="1">
        <v>0</v>
      </c>
      <c r="DM573" s="1">
        <v>0</v>
      </c>
      <c r="DN573" s="1">
        <v>0</v>
      </c>
      <c r="DO573" s="244">
        <v>0</v>
      </c>
      <c r="DP573" s="244">
        <v>0</v>
      </c>
      <c r="DQ573" s="244">
        <v>0</v>
      </c>
      <c r="DR573" s="244">
        <v>0</v>
      </c>
      <c r="DS573" s="241">
        <v>0</v>
      </c>
      <c r="DT573" s="242">
        <v>0</v>
      </c>
      <c r="DU573" s="242">
        <v>0</v>
      </c>
      <c r="DV573" s="243">
        <v>0</v>
      </c>
      <c r="DW573">
        <v>0</v>
      </c>
      <c r="DX573">
        <v>0</v>
      </c>
      <c r="DY573">
        <v>0</v>
      </c>
      <c r="DZ573">
        <v>0</v>
      </c>
      <c r="EA573">
        <v>0</v>
      </c>
      <c r="EB573">
        <v>0</v>
      </c>
      <c r="EC573">
        <v>0</v>
      </c>
      <c r="ED573">
        <v>0</v>
      </c>
      <c r="EE573">
        <v>0</v>
      </c>
      <c r="EF573">
        <v>0</v>
      </c>
      <c r="EG573">
        <v>0</v>
      </c>
      <c r="EH573">
        <v>0</v>
      </c>
      <c r="EI573">
        <v>0</v>
      </c>
      <c r="EJ573">
        <v>0</v>
      </c>
      <c r="EK573">
        <v>0</v>
      </c>
      <c r="EL573">
        <v>0</v>
      </c>
      <c r="EM573">
        <v>0</v>
      </c>
      <c r="EN573">
        <v>0</v>
      </c>
      <c r="EO573">
        <v>0</v>
      </c>
      <c r="EP573">
        <v>0</v>
      </c>
      <c r="EQ573">
        <v>0</v>
      </c>
      <c r="ER573">
        <v>0</v>
      </c>
      <c r="ES573">
        <v>0</v>
      </c>
      <c r="ET573">
        <v>0</v>
      </c>
      <c r="EU573" s="244">
        <v>0</v>
      </c>
      <c r="EV573" s="244">
        <v>0</v>
      </c>
      <c r="EW573" s="244">
        <v>0</v>
      </c>
      <c r="EX573" s="244">
        <v>0</v>
      </c>
      <c r="EY573" s="241">
        <v>0</v>
      </c>
      <c r="EZ573" s="242">
        <v>0</v>
      </c>
      <c r="FA573" s="242">
        <v>0</v>
      </c>
      <c r="FB573" s="243">
        <v>0</v>
      </c>
      <c r="FC573">
        <v>0</v>
      </c>
      <c r="FD573">
        <v>0</v>
      </c>
      <c r="FE573">
        <v>0</v>
      </c>
      <c r="FF573">
        <v>0</v>
      </c>
      <c r="FG573">
        <v>0</v>
      </c>
      <c r="FH573">
        <v>0</v>
      </c>
      <c r="FI573">
        <v>0</v>
      </c>
      <c r="FJ573">
        <v>0</v>
      </c>
      <c r="FK573">
        <v>0</v>
      </c>
      <c r="FL573">
        <v>0</v>
      </c>
      <c r="FM573">
        <v>0</v>
      </c>
      <c r="FN573">
        <v>0</v>
      </c>
      <c r="FO573">
        <v>0</v>
      </c>
      <c r="FP573">
        <v>0</v>
      </c>
      <c r="FQ573">
        <v>0</v>
      </c>
      <c r="FR573">
        <v>0</v>
      </c>
      <c r="FS573">
        <v>0</v>
      </c>
      <c r="FT573">
        <v>0</v>
      </c>
      <c r="FU573">
        <v>0</v>
      </c>
      <c r="FV573">
        <v>0</v>
      </c>
      <c r="FW573">
        <v>0</v>
      </c>
      <c r="FX573">
        <v>0</v>
      </c>
      <c r="FY573">
        <v>0</v>
      </c>
      <c r="FZ573">
        <v>0</v>
      </c>
      <c r="GA573">
        <v>0</v>
      </c>
      <c r="GB573">
        <v>0</v>
      </c>
      <c r="GC573">
        <v>0</v>
      </c>
      <c r="GD573">
        <v>0</v>
      </c>
      <c r="GE573">
        <v>0</v>
      </c>
      <c r="GF573">
        <v>0</v>
      </c>
      <c r="GG573">
        <v>0</v>
      </c>
      <c r="GH573">
        <v>0</v>
      </c>
      <c r="GI573">
        <v>0</v>
      </c>
      <c r="GJ573">
        <v>0</v>
      </c>
      <c r="GK573">
        <v>0</v>
      </c>
      <c r="GL573">
        <v>0</v>
      </c>
      <c r="GM573">
        <v>0</v>
      </c>
      <c r="GN573">
        <v>0</v>
      </c>
      <c r="GO573">
        <v>0</v>
      </c>
      <c r="GP573">
        <v>0</v>
      </c>
      <c r="GQ573">
        <v>0</v>
      </c>
      <c r="GR573">
        <v>0</v>
      </c>
      <c r="GS573">
        <v>0</v>
      </c>
      <c r="GT573">
        <v>0</v>
      </c>
      <c r="GU573">
        <v>0</v>
      </c>
      <c r="GV573">
        <v>0</v>
      </c>
      <c r="GW573">
        <v>0</v>
      </c>
      <c r="GX573">
        <v>0</v>
      </c>
      <c r="GY573">
        <v>0</v>
      </c>
      <c r="GZ573">
        <v>0</v>
      </c>
      <c r="HA573">
        <v>0</v>
      </c>
      <c r="HB573">
        <v>0</v>
      </c>
      <c r="HC573">
        <v>0</v>
      </c>
      <c r="HD573">
        <v>0</v>
      </c>
      <c r="HE573">
        <v>0</v>
      </c>
      <c r="HF573">
        <v>0</v>
      </c>
      <c r="HG573">
        <v>0</v>
      </c>
      <c r="HH573">
        <v>0</v>
      </c>
      <c r="HI573">
        <v>0</v>
      </c>
      <c r="HJ573">
        <v>0</v>
      </c>
      <c r="HK573">
        <v>0</v>
      </c>
      <c r="HL573">
        <v>2</v>
      </c>
      <c r="HM573">
        <v>3</v>
      </c>
      <c r="HN573">
        <v>0</v>
      </c>
      <c r="HO573">
        <v>0</v>
      </c>
      <c r="HP573">
        <v>0</v>
      </c>
      <c r="HQ573" s="139">
        <v>2</v>
      </c>
      <c r="HR573" s="140">
        <v>1</v>
      </c>
      <c r="HS573" s="140">
        <v>0</v>
      </c>
      <c r="HT573" s="140">
        <v>0</v>
      </c>
      <c r="HU573" s="140">
        <v>0</v>
      </c>
      <c r="HV573" s="139">
        <v>0</v>
      </c>
      <c r="HW573" s="140">
        <v>0</v>
      </c>
      <c r="HX573" s="140">
        <v>0</v>
      </c>
      <c r="HY573" s="140">
        <v>0</v>
      </c>
      <c r="HZ573" s="140">
        <v>0</v>
      </c>
      <c r="IA573" s="139">
        <v>0</v>
      </c>
      <c r="IB573" s="140">
        <v>0</v>
      </c>
      <c r="IC573" s="140">
        <v>0</v>
      </c>
      <c r="ID573" s="140">
        <v>0</v>
      </c>
      <c r="IE573" s="140">
        <v>0</v>
      </c>
      <c r="IF573" s="139">
        <v>4</v>
      </c>
      <c r="IG573" s="140">
        <v>4</v>
      </c>
      <c r="IH573" s="140">
        <v>0</v>
      </c>
      <c r="II573" s="140">
        <v>0</v>
      </c>
      <c r="IJ573" s="140">
        <v>0</v>
      </c>
      <c r="IK573" s="140">
        <v>1</v>
      </c>
      <c r="IL573" s="140">
        <v>0</v>
      </c>
      <c r="IM573" s="140">
        <v>0</v>
      </c>
      <c r="IN573" s="139">
        <v>1</v>
      </c>
      <c r="IO573" s="140">
        <v>0</v>
      </c>
      <c r="IP573" s="140">
        <v>0</v>
      </c>
      <c r="IQ573" s="140">
        <v>0</v>
      </c>
      <c r="IR573" s="141">
        <v>0</v>
      </c>
      <c r="IS573" s="139">
        <v>0</v>
      </c>
      <c r="IT573" s="141">
        <v>5</v>
      </c>
      <c r="IU573" s="141">
        <v>5</v>
      </c>
      <c r="IV573" s="141">
        <v>3</v>
      </c>
      <c r="IW573" s="180">
        <v>8</v>
      </c>
      <c r="IX573" s="182">
        <v>0.75</v>
      </c>
      <c r="IY573" s="182">
        <v>0</v>
      </c>
      <c r="IZ573" s="183">
        <v>2</v>
      </c>
      <c r="JA573" s="140" t="s">
        <v>541</v>
      </c>
      <c r="JB573" s="140">
        <v>0</v>
      </c>
      <c r="JC573" s="1" t="s">
        <v>426</v>
      </c>
      <c r="JD573" s="1" t="s">
        <v>427</v>
      </c>
      <c r="JE573" s="1" t="s">
        <v>427</v>
      </c>
      <c r="JF573" s="1" t="s">
        <v>426</v>
      </c>
      <c r="JG573" s="140" t="s">
        <v>541</v>
      </c>
      <c r="JH573" s="1">
        <v>0</v>
      </c>
      <c r="JI573" s="284"/>
      <c r="JM573" s="261"/>
      <c r="JN573" s="262"/>
      <c r="JO573" s="284"/>
      <c r="JP573" s="284"/>
    </row>
    <row r="574" spans="1:276" x14ac:dyDescent="0.25">
      <c r="A574" s="2">
        <f>IF(OR('Table 1'!$L$2="All Regions",'Table 1'!$L$2=" "), 1,IF('Table 1'!$L$2='DATA TEMPLATE 1617'!L574,1,0))</f>
        <v>1</v>
      </c>
      <c r="B574" s="2">
        <f>IF(OR('Table 1'!$L$3="All Disciplines",'Table 1'!$L$3=" "), 1,IF('Table 1'!$L$3='DATA TEMPLATE 1617'!M574,1,0))</f>
        <v>1</v>
      </c>
      <c r="C574" s="2">
        <f>IF(OR('Table 1'!$L$4="All Organisations",'Table 1'!$L$4=" "), 1,IF('Table 1'!$L$4='DATA TEMPLATE 1617'!N574,1,0))</f>
        <v>1</v>
      </c>
      <c r="D574" s="2">
        <f t="shared" si="21"/>
        <v>3</v>
      </c>
      <c r="E574" s="236">
        <f>IF('Table 2'!$L$2="All Diverse Led",$IZ574,IF('Table 2'!$L$2='DATA TEMPLATE 1617'!JG574,4,0))</f>
        <v>0</v>
      </c>
      <c r="F574" s="236">
        <f>IF('Table 2'!$L$2="All Diverse Led",$IZ574,IF('Table 2'!$L$2='DATA TEMPLATE 1617'!JH574,4,0))</f>
        <v>0</v>
      </c>
      <c r="G574" s="237">
        <f t="shared" si="22"/>
        <v>0</v>
      </c>
      <c r="H574" s="1" t="s">
        <v>471</v>
      </c>
      <c r="I574" s="1">
        <v>0</v>
      </c>
      <c r="J574" s="1" t="b">
        <v>0</v>
      </c>
      <c r="K574" s="284">
        <v>572</v>
      </c>
      <c r="L574" t="s">
        <v>439</v>
      </c>
      <c r="M574" t="s">
        <v>440</v>
      </c>
      <c r="N574" s="323" t="s">
        <v>458</v>
      </c>
      <c r="O574" s="76">
        <v>31578</v>
      </c>
      <c r="P574" s="76">
        <v>90000</v>
      </c>
      <c r="Q574" s="76">
        <v>50656</v>
      </c>
      <c r="R574" s="76">
        <v>1750</v>
      </c>
      <c r="S574" s="76">
        <v>5000</v>
      </c>
      <c r="T574" s="76">
        <v>178984</v>
      </c>
      <c r="U574">
        <v>129678</v>
      </c>
      <c r="V574">
        <v>12657</v>
      </c>
      <c r="W574">
        <v>3571</v>
      </c>
      <c r="X574">
        <v>12623</v>
      </c>
      <c r="Y574">
        <v>4099</v>
      </c>
      <c r="AB574">
        <v>28957</v>
      </c>
      <c r="AC574">
        <v>2133</v>
      </c>
      <c r="AD574">
        <v>193718</v>
      </c>
      <c r="AE574" s="1">
        <v>19</v>
      </c>
      <c r="AF574" s="1">
        <v>25</v>
      </c>
      <c r="AG574" s="1">
        <v>781</v>
      </c>
      <c r="AH574" s="1">
        <v>7925</v>
      </c>
      <c r="AI574" s="1">
        <v>0</v>
      </c>
      <c r="AJ574" s="1">
        <v>0</v>
      </c>
      <c r="AK574" s="1">
        <v>0</v>
      </c>
      <c r="AL574" s="1">
        <v>0</v>
      </c>
      <c r="AM574" s="1">
        <v>2</v>
      </c>
      <c r="AN574" s="1">
        <v>2</v>
      </c>
      <c r="AO574" s="1">
        <v>0</v>
      </c>
      <c r="AP574" s="1">
        <v>200</v>
      </c>
      <c r="AQ574" s="1">
        <v>0</v>
      </c>
      <c r="AR574" s="1">
        <v>0</v>
      </c>
      <c r="AS574" s="1">
        <v>0</v>
      </c>
      <c r="AT574" s="1">
        <v>0</v>
      </c>
      <c r="AU574" s="1">
        <v>0</v>
      </c>
      <c r="AV574" s="1">
        <v>0</v>
      </c>
      <c r="AW574" s="1">
        <v>0</v>
      </c>
      <c r="AX574" s="1">
        <v>0</v>
      </c>
      <c r="AY574" s="1">
        <v>0</v>
      </c>
      <c r="AZ574" s="1">
        <v>0</v>
      </c>
      <c r="BA574" s="1">
        <v>0</v>
      </c>
      <c r="BB574" s="1">
        <v>0</v>
      </c>
      <c r="BC574" s="3">
        <v>2</v>
      </c>
      <c r="BD574" s="3">
        <v>2</v>
      </c>
      <c r="BE574" s="3">
        <v>0</v>
      </c>
      <c r="BF574" s="3">
        <v>200</v>
      </c>
      <c r="BG574" s="241">
        <v>0</v>
      </c>
      <c r="BH574" s="242">
        <v>0</v>
      </c>
      <c r="BI574" s="242">
        <v>0</v>
      </c>
      <c r="BJ574" s="243">
        <v>0</v>
      </c>
      <c r="BK574">
        <v>1</v>
      </c>
      <c r="BL574">
        <v>1</v>
      </c>
      <c r="BM574">
        <v>20</v>
      </c>
      <c r="BN574">
        <v>0</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s="244">
        <v>0</v>
      </c>
      <c r="CJ574" s="244">
        <v>0</v>
      </c>
      <c r="CK574" s="244">
        <v>0</v>
      </c>
      <c r="CL574" s="244">
        <v>0</v>
      </c>
      <c r="CM574" s="241">
        <v>0</v>
      </c>
      <c r="CN574" s="242">
        <v>0</v>
      </c>
      <c r="CO574" s="242">
        <v>0</v>
      </c>
      <c r="CP574" s="243">
        <v>0</v>
      </c>
      <c r="CQ574" s="1">
        <v>3</v>
      </c>
      <c r="CR574" s="1">
        <v>3</v>
      </c>
      <c r="CS574" s="1">
        <v>0</v>
      </c>
      <c r="CT574" s="1">
        <v>390</v>
      </c>
      <c r="CU574" s="1">
        <v>0</v>
      </c>
      <c r="CV574" s="1">
        <v>0</v>
      </c>
      <c r="CW574" s="1">
        <v>0</v>
      </c>
      <c r="CX574" s="1">
        <v>0</v>
      </c>
      <c r="CY574" s="1">
        <v>0</v>
      </c>
      <c r="CZ574" s="1">
        <v>0</v>
      </c>
      <c r="DA574" s="1">
        <v>0</v>
      </c>
      <c r="DB574" s="1">
        <v>0</v>
      </c>
      <c r="DC574" s="1">
        <v>0</v>
      </c>
      <c r="DD574" s="1">
        <v>0</v>
      </c>
      <c r="DE574" s="1">
        <v>0</v>
      </c>
      <c r="DF574" s="1">
        <v>0</v>
      </c>
      <c r="DG574" s="1">
        <v>0</v>
      </c>
      <c r="DH574" s="1">
        <v>0</v>
      </c>
      <c r="DI574" s="1">
        <v>0</v>
      </c>
      <c r="DJ574" s="1">
        <v>0</v>
      </c>
      <c r="DK574" s="1">
        <v>0</v>
      </c>
      <c r="DL574" s="1">
        <v>0</v>
      </c>
      <c r="DM574" s="1">
        <v>0</v>
      </c>
      <c r="DN574" s="1">
        <v>0</v>
      </c>
      <c r="DO574" s="244">
        <v>0</v>
      </c>
      <c r="DP574" s="244">
        <v>0</v>
      </c>
      <c r="DQ574" s="244">
        <v>0</v>
      </c>
      <c r="DR574" s="244">
        <v>0</v>
      </c>
      <c r="DS574" s="241">
        <v>0</v>
      </c>
      <c r="DT574" s="242">
        <v>0</v>
      </c>
      <c r="DU574" s="242">
        <v>0</v>
      </c>
      <c r="DV574" s="243">
        <v>0</v>
      </c>
      <c r="DW574">
        <v>0</v>
      </c>
      <c r="DX574">
        <v>0</v>
      </c>
      <c r="DY574">
        <v>0</v>
      </c>
      <c r="DZ574">
        <v>0</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v>0</v>
      </c>
      <c r="EU574" s="244">
        <v>0</v>
      </c>
      <c r="EV574" s="244">
        <v>0</v>
      </c>
      <c r="EW574" s="244">
        <v>0</v>
      </c>
      <c r="EX574" s="244">
        <v>0</v>
      </c>
      <c r="EY574" s="241">
        <v>0</v>
      </c>
      <c r="EZ574" s="242">
        <v>0</v>
      </c>
      <c r="FA574" s="242">
        <v>0</v>
      </c>
      <c r="FB574" s="243">
        <v>0</v>
      </c>
      <c r="FC574">
        <v>0</v>
      </c>
      <c r="FD574">
        <v>0</v>
      </c>
      <c r="FE574">
        <v>0</v>
      </c>
      <c r="FF574">
        <v>0</v>
      </c>
      <c r="FG574">
        <v>0</v>
      </c>
      <c r="FH574">
        <v>0</v>
      </c>
      <c r="FI574">
        <v>0</v>
      </c>
      <c r="FJ574">
        <v>0</v>
      </c>
      <c r="FK574">
        <v>0</v>
      </c>
      <c r="FL574">
        <v>0</v>
      </c>
      <c r="FM574">
        <v>0</v>
      </c>
      <c r="FN574">
        <v>0</v>
      </c>
      <c r="FO574">
        <v>0</v>
      </c>
      <c r="FP574">
        <v>0</v>
      </c>
      <c r="FQ574">
        <v>0</v>
      </c>
      <c r="FR574">
        <v>0</v>
      </c>
      <c r="FS574">
        <v>0</v>
      </c>
      <c r="FT574">
        <v>0</v>
      </c>
      <c r="FU574">
        <v>0</v>
      </c>
      <c r="FV574">
        <v>0</v>
      </c>
      <c r="FW574">
        <v>0</v>
      </c>
      <c r="FX574">
        <v>0</v>
      </c>
      <c r="FY574">
        <v>0</v>
      </c>
      <c r="FZ574">
        <v>0</v>
      </c>
      <c r="GA574">
        <v>0</v>
      </c>
      <c r="GB574">
        <v>0</v>
      </c>
      <c r="GC574">
        <v>0</v>
      </c>
      <c r="GD574">
        <v>0</v>
      </c>
      <c r="GE574">
        <v>0</v>
      </c>
      <c r="GF574">
        <v>0</v>
      </c>
      <c r="GG574">
        <v>0</v>
      </c>
      <c r="GH574">
        <v>0</v>
      </c>
      <c r="GI574">
        <v>0</v>
      </c>
      <c r="GJ574">
        <v>0</v>
      </c>
      <c r="GK574">
        <v>0</v>
      </c>
      <c r="GL574">
        <v>0</v>
      </c>
      <c r="GM574">
        <v>0</v>
      </c>
      <c r="GN574">
        <v>0</v>
      </c>
      <c r="GO574">
        <v>0</v>
      </c>
      <c r="GP574">
        <v>0</v>
      </c>
      <c r="GQ574">
        <v>0</v>
      </c>
      <c r="GR574">
        <v>0</v>
      </c>
      <c r="GS574">
        <v>0</v>
      </c>
      <c r="GT574">
        <v>0</v>
      </c>
      <c r="GU574">
        <v>0</v>
      </c>
      <c r="GV574">
        <v>0</v>
      </c>
      <c r="GW574">
        <v>0</v>
      </c>
      <c r="GX574">
        <v>0</v>
      </c>
      <c r="GY574">
        <v>0</v>
      </c>
      <c r="GZ574">
        <v>0</v>
      </c>
      <c r="HA574">
        <v>0</v>
      </c>
      <c r="HB574">
        <v>0</v>
      </c>
      <c r="HC574">
        <v>0</v>
      </c>
      <c r="HD574">
        <v>0</v>
      </c>
      <c r="HE574">
        <v>0</v>
      </c>
      <c r="HF574">
        <v>0</v>
      </c>
      <c r="HG574">
        <v>0</v>
      </c>
      <c r="HH574">
        <v>0</v>
      </c>
      <c r="HI574">
        <v>0</v>
      </c>
      <c r="HJ574">
        <v>0</v>
      </c>
      <c r="HK574">
        <v>0</v>
      </c>
      <c r="HL574">
        <v>2</v>
      </c>
      <c r="HM574">
        <v>4</v>
      </c>
      <c r="HN574">
        <v>0</v>
      </c>
      <c r="HO574">
        <v>0</v>
      </c>
      <c r="HP574">
        <v>0</v>
      </c>
      <c r="HQ574" s="139">
        <v>0</v>
      </c>
      <c r="HR574" s="140">
        <v>0</v>
      </c>
      <c r="HS574" s="140">
        <v>0</v>
      </c>
      <c r="HT574" s="140">
        <v>0</v>
      </c>
      <c r="HU574" s="140">
        <v>0</v>
      </c>
      <c r="HV574" s="139">
        <v>0</v>
      </c>
      <c r="HW574" s="140">
        <v>0</v>
      </c>
      <c r="HX574" s="140">
        <v>0</v>
      </c>
      <c r="HY574" s="140">
        <v>0</v>
      </c>
      <c r="HZ574" s="140">
        <v>0</v>
      </c>
      <c r="IA574" s="139">
        <v>0</v>
      </c>
      <c r="IB574" s="140">
        <v>0</v>
      </c>
      <c r="IC574" s="140">
        <v>0</v>
      </c>
      <c r="ID574" s="140">
        <v>0</v>
      </c>
      <c r="IE574" s="140">
        <v>0</v>
      </c>
      <c r="IF574" s="139">
        <v>2</v>
      </c>
      <c r="IG574" s="140">
        <v>4</v>
      </c>
      <c r="IH574" s="140">
        <v>0</v>
      </c>
      <c r="II574" s="140">
        <v>0</v>
      </c>
      <c r="IJ574" s="140">
        <v>0</v>
      </c>
      <c r="IK574" s="140">
        <v>0</v>
      </c>
      <c r="IL574" s="140">
        <v>0</v>
      </c>
      <c r="IM574" s="140">
        <v>0</v>
      </c>
      <c r="IN574" s="139">
        <v>0</v>
      </c>
      <c r="IO574" s="140">
        <v>0</v>
      </c>
      <c r="IP574" s="140">
        <v>0</v>
      </c>
      <c r="IQ574" s="140">
        <v>0</v>
      </c>
      <c r="IR574" s="141">
        <v>0</v>
      </c>
      <c r="IS574" s="139">
        <v>1</v>
      </c>
      <c r="IT574" s="141">
        <v>2</v>
      </c>
      <c r="IU574" s="141">
        <v>6</v>
      </c>
      <c r="IV574" s="141">
        <v>0</v>
      </c>
      <c r="IW574" s="180">
        <v>6</v>
      </c>
      <c r="IX574" s="182">
        <v>0.33333333333333331</v>
      </c>
      <c r="IY574" s="182">
        <v>0.16666666666666666</v>
      </c>
      <c r="IZ574" s="183">
        <v>0</v>
      </c>
      <c r="JA574" s="140">
        <v>0</v>
      </c>
      <c r="JB574" s="140">
        <v>0</v>
      </c>
      <c r="JC574" s="1" t="s">
        <v>427</v>
      </c>
      <c r="JD574" s="1" t="s">
        <v>427</v>
      </c>
      <c r="JE574" s="1" t="s">
        <v>427</v>
      </c>
      <c r="JF574" s="1" t="s">
        <v>426</v>
      </c>
      <c r="JG574" s="1">
        <v>0</v>
      </c>
      <c r="JH574" s="1">
        <v>0</v>
      </c>
      <c r="JI574" s="284"/>
      <c r="JM574" s="261"/>
      <c r="JN574" s="262"/>
      <c r="JO574" s="284"/>
      <c r="JP574" s="284"/>
    </row>
    <row r="575" spans="1:276" x14ac:dyDescent="0.25">
      <c r="A575" s="2">
        <f>IF(OR('Table 1'!$L$2="All Regions",'Table 1'!$L$2=" "), 1,IF('Table 1'!$L$2='DATA TEMPLATE 1617'!L575,1,0))</f>
        <v>1</v>
      </c>
      <c r="B575" s="2">
        <f>IF(OR('Table 1'!$L$3="All Disciplines",'Table 1'!$L$3=" "), 1,IF('Table 1'!$L$3='DATA TEMPLATE 1617'!M575,1,0))</f>
        <v>1</v>
      </c>
      <c r="C575" s="2">
        <f>IF(OR('Table 1'!$L$4="All Organisations",'Table 1'!$L$4=" "), 1,IF('Table 1'!$L$4='DATA TEMPLATE 1617'!N575,1,0))</f>
        <v>1</v>
      </c>
      <c r="D575" s="2">
        <f t="shared" si="21"/>
        <v>3</v>
      </c>
      <c r="E575" s="236">
        <f>IF('Table 2'!$L$2="All Diverse Led",$IZ575,IF('Table 2'!$L$2='DATA TEMPLATE 1617'!JG575,4,0))</f>
        <v>0</v>
      </c>
      <c r="F575" s="236">
        <f>IF('Table 2'!$L$2="All Diverse Led",$IZ575,IF('Table 2'!$L$2='DATA TEMPLATE 1617'!JH575,4,0))</f>
        <v>0</v>
      </c>
      <c r="G575" s="237">
        <f t="shared" si="22"/>
        <v>0</v>
      </c>
      <c r="H575" s="1" t="s">
        <v>471</v>
      </c>
      <c r="I575" s="1">
        <v>0</v>
      </c>
      <c r="J575" s="1" t="b">
        <v>0</v>
      </c>
      <c r="K575" s="284">
        <v>573</v>
      </c>
      <c r="L575" t="s">
        <v>441</v>
      </c>
      <c r="M575" t="s">
        <v>438</v>
      </c>
      <c r="N575" s="323" t="s">
        <v>458</v>
      </c>
      <c r="O575" s="76">
        <v>85341</v>
      </c>
      <c r="P575" s="76">
        <v>118140</v>
      </c>
      <c r="Q575" s="76">
        <v>9674</v>
      </c>
      <c r="R575" s="76">
        <v>0</v>
      </c>
      <c r="S575" s="76">
        <v>0</v>
      </c>
      <c r="T575" s="76">
        <v>213155</v>
      </c>
      <c r="U575">
        <v>0</v>
      </c>
      <c r="V575">
        <v>4412</v>
      </c>
      <c r="W575">
        <v>121823</v>
      </c>
      <c r="X575">
        <v>3353</v>
      </c>
      <c r="Y575">
        <v>2916</v>
      </c>
      <c r="AB575">
        <v>50361</v>
      </c>
      <c r="AC575">
        <v>3279</v>
      </c>
      <c r="AD575">
        <v>186144</v>
      </c>
      <c r="AE575" s="1">
        <v>0</v>
      </c>
      <c r="AF575" s="1">
        <v>0</v>
      </c>
      <c r="AG575" s="1">
        <v>0</v>
      </c>
      <c r="AH575" s="1">
        <v>0</v>
      </c>
      <c r="AI575" s="1">
        <v>0</v>
      </c>
      <c r="AJ575" s="1">
        <v>0</v>
      </c>
      <c r="AK575" s="1">
        <v>0</v>
      </c>
      <c r="AL575" s="1">
        <v>0</v>
      </c>
      <c r="AM575" s="1">
        <v>0</v>
      </c>
      <c r="AN575" s="1">
        <v>0</v>
      </c>
      <c r="AO575" s="1">
        <v>0</v>
      </c>
      <c r="AP575" s="1">
        <v>0</v>
      </c>
      <c r="AQ575" s="1">
        <v>0</v>
      </c>
      <c r="AR575" s="1">
        <v>0</v>
      </c>
      <c r="AS575" s="1">
        <v>0</v>
      </c>
      <c r="AT575" s="1">
        <v>0</v>
      </c>
      <c r="AU575" s="1">
        <v>0</v>
      </c>
      <c r="AV575" s="1">
        <v>0</v>
      </c>
      <c r="AW575" s="1">
        <v>0</v>
      </c>
      <c r="AX575" s="1">
        <v>0</v>
      </c>
      <c r="AY575" s="1">
        <v>0</v>
      </c>
      <c r="AZ575" s="1">
        <v>0</v>
      </c>
      <c r="BA575" s="1">
        <v>0</v>
      </c>
      <c r="BB575" s="1">
        <v>0</v>
      </c>
      <c r="BC575" s="3">
        <v>0</v>
      </c>
      <c r="BD575" s="3">
        <v>0</v>
      </c>
      <c r="BE575" s="3">
        <v>0</v>
      </c>
      <c r="BF575" s="3">
        <v>0</v>
      </c>
      <c r="BG575" s="241">
        <v>0</v>
      </c>
      <c r="BH575" s="242">
        <v>0</v>
      </c>
      <c r="BI575" s="242">
        <v>0</v>
      </c>
      <c r="BJ575" s="243">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v>0</v>
      </c>
      <c r="CI575" s="244">
        <v>0</v>
      </c>
      <c r="CJ575" s="244">
        <v>0</v>
      </c>
      <c r="CK575" s="244">
        <v>0</v>
      </c>
      <c r="CL575" s="244">
        <v>0</v>
      </c>
      <c r="CM575" s="241">
        <v>0</v>
      </c>
      <c r="CN575" s="242">
        <v>0</v>
      </c>
      <c r="CO575" s="242">
        <v>0</v>
      </c>
      <c r="CP575" s="243">
        <v>0</v>
      </c>
      <c r="CQ575" s="1">
        <v>0</v>
      </c>
      <c r="CR575" s="1">
        <v>0</v>
      </c>
      <c r="CS575" s="1">
        <v>0</v>
      </c>
      <c r="CT575" s="1">
        <v>0</v>
      </c>
      <c r="CU575" s="1">
        <v>0</v>
      </c>
      <c r="CV575" s="1">
        <v>0</v>
      </c>
      <c r="CW575" s="1">
        <v>0</v>
      </c>
      <c r="CX575" s="1">
        <v>0</v>
      </c>
      <c r="CY575" s="1">
        <v>0</v>
      </c>
      <c r="CZ575" s="1">
        <v>0</v>
      </c>
      <c r="DA575" s="1">
        <v>0</v>
      </c>
      <c r="DB575" s="1">
        <v>0</v>
      </c>
      <c r="DC575" s="1">
        <v>0</v>
      </c>
      <c r="DD575" s="1">
        <v>0</v>
      </c>
      <c r="DE575" s="1">
        <v>0</v>
      </c>
      <c r="DF575" s="1">
        <v>0</v>
      </c>
      <c r="DG575" s="1">
        <v>0</v>
      </c>
      <c r="DH575" s="1">
        <v>0</v>
      </c>
      <c r="DI575" s="1">
        <v>0</v>
      </c>
      <c r="DJ575" s="1">
        <v>0</v>
      </c>
      <c r="DK575" s="1">
        <v>0</v>
      </c>
      <c r="DL575" s="1">
        <v>0</v>
      </c>
      <c r="DM575" s="1">
        <v>0</v>
      </c>
      <c r="DN575" s="1">
        <v>0</v>
      </c>
      <c r="DO575" s="244">
        <v>0</v>
      </c>
      <c r="DP575" s="244">
        <v>0</v>
      </c>
      <c r="DQ575" s="244">
        <v>0</v>
      </c>
      <c r="DR575" s="244">
        <v>0</v>
      </c>
      <c r="DS575" s="241">
        <v>0</v>
      </c>
      <c r="DT575" s="242">
        <v>0</v>
      </c>
      <c r="DU575" s="242">
        <v>0</v>
      </c>
      <c r="DV575" s="243">
        <v>0</v>
      </c>
      <c r="DW575">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s="244">
        <v>0</v>
      </c>
      <c r="EV575" s="244">
        <v>0</v>
      </c>
      <c r="EW575" s="244">
        <v>0</v>
      </c>
      <c r="EX575" s="244">
        <v>0</v>
      </c>
      <c r="EY575" s="241">
        <v>0</v>
      </c>
      <c r="EZ575" s="242">
        <v>0</v>
      </c>
      <c r="FA575" s="242">
        <v>0</v>
      </c>
      <c r="FB575" s="243">
        <v>0</v>
      </c>
      <c r="FC575">
        <v>0</v>
      </c>
      <c r="FD575">
        <v>0</v>
      </c>
      <c r="FE575">
        <v>0</v>
      </c>
      <c r="FF575">
        <v>0</v>
      </c>
      <c r="FG575">
        <v>0</v>
      </c>
      <c r="FH575">
        <v>0</v>
      </c>
      <c r="FI575">
        <v>0</v>
      </c>
      <c r="FJ575">
        <v>0</v>
      </c>
      <c r="FK575">
        <v>0</v>
      </c>
      <c r="FL575">
        <v>0</v>
      </c>
      <c r="FM575">
        <v>0</v>
      </c>
      <c r="FN575">
        <v>0</v>
      </c>
      <c r="FO575">
        <v>0</v>
      </c>
      <c r="FP575">
        <v>0</v>
      </c>
      <c r="FQ575">
        <v>0</v>
      </c>
      <c r="FR575">
        <v>0</v>
      </c>
      <c r="FS575">
        <v>0</v>
      </c>
      <c r="FT575">
        <v>0</v>
      </c>
      <c r="FU575">
        <v>0</v>
      </c>
      <c r="FV575">
        <v>0</v>
      </c>
      <c r="FW575">
        <v>0</v>
      </c>
      <c r="FX575">
        <v>0</v>
      </c>
      <c r="FY575">
        <v>0</v>
      </c>
      <c r="FZ575">
        <v>0</v>
      </c>
      <c r="GA575">
        <v>0</v>
      </c>
      <c r="GB575">
        <v>0</v>
      </c>
      <c r="GC575">
        <v>0</v>
      </c>
      <c r="GD575">
        <v>0</v>
      </c>
      <c r="GE575">
        <v>0</v>
      </c>
      <c r="GF575">
        <v>0</v>
      </c>
      <c r="GG575">
        <v>0</v>
      </c>
      <c r="GH575">
        <v>0</v>
      </c>
      <c r="GI575">
        <v>4</v>
      </c>
      <c r="GJ575">
        <v>4</v>
      </c>
      <c r="GK575">
        <v>0</v>
      </c>
      <c r="GL575">
        <v>0</v>
      </c>
      <c r="GM575">
        <v>4</v>
      </c>
      <c r="GN575">
        <v>0</v>
      </c>
      <c r="GO575">
        <v>0</v>
      </c>
      <c r="GP575">
        <v>0</v>
      </c>
      <c r="GQ575">
        <v>0</v>
      </c>
      <c r="GR575">
        <v>0</v>
      </c>
      <c r="GS575">
        <v>4</v>
      </c>
      <c r="GT575">
        <v>300</v>
      </c>
      <c r="GU575">
        <v>0</v>
      </c>
      <c r="GV575">
        <v>0</v>
      </c>
      <c r="GW575">
        <v>3</v>
      </c>
      <c r="GX575">
        <v>0</v>
      </c>
      <c r="GY575">
        <v>4</v>
      </c>
      <c r="GZ575">
        <v>0</v>
      </c>
      <c r="HA575">
        <v>0</v>
      </c>
      <c r="HB575">
        <v>0</v>
      </c>
      <c r="HC575">
        <v>0</v>
      </c>
      <c r="HD575">
        <v>0</v>
      </c>
      <c r="HE575">
        <v>4</v>
      </c>
      <c r="HF575">
        <v>0</v>
      </c>
      <c r="HG575">
        <v>0</v>
      </c>
      <c r="HH575">
        <v>0</v>
      </c>
      <c r="HI575">
        <v>0</v>
      </c>
      <c r="HJ575">
        <v>0</v>
      </c>
      <c r="HK575">
        <v>0</v>
      </c>
      <c r="HL575">
        <v>7</v>
      </c>
      <c r="HM575">
        <v>19</v>
      </c>
      <c r="HN575">
        <v>0</v>
      </c>
      <c r="HO575">
        <v>0</v>
      </c>
      <c r="HP575">
        <v>0</v>
      </c>
      <c r="HQ575" s="139">
        <v>0</v>
      </c>
      <c r="HR575" s="140">
        <v>0</v>
      </c>
      <c r="HS575" s="140">
        <v>0</v>
      </c>
      <c r="HT575" s="140">
        <v>0</v>
      </c>
      <c r="HU575" s="140">
        <v>0</v>
      </c>
      <c r="HV575" s="139">
        <v>0</v>
      </c>
      <c r="HW575" s="140">
        <v>0</v>
      </c>
      <c r="HX575" s="140">
        <v>0</v>
      </c>
      <c r="HY575" s="140">
        <v>0</v>
      </c>
      <c r="HZ575" s="140">
        <v>0</v>
      </c>
      <c r="IA575" s="139">
        <v>0</v>
      </c>
      <c r="IB575" s="140">
        <v>0</v>
      </c>
      <c r="IC575" s="140">
        <v>0</v>
      </c>
      <c r="ID575" s="140">
        <v>0</v>
      </c>
      <c r="IE575" s="140">
        <v>0</v>
      </c>
      <c r="IF575" s="139">
        <v>7</v>
      </c>
      <c r="IG575" s="140">
        <v>19</v>
      </c>
      <c r="IH575" s="140">
        <v>0</v>
      </c>
      <c r="II575" s="140">
        <v>0</v>
      </c>
      <c r="IJ575" s="140">
        <v>0</v>
      </c>
      <c r="IK575" s="140">
        <v>0</v>
      </c>
      <c r="IL575" s="140">
        <v>0</v>
      </c>
      <c r="IM575" s="140">
        <v>0</v>
      </c>
      <c r="IN575" s="139">
        <v>0</v>
      </c>
      <c r="IO575" s="140">
        <v>0</v>
      </c>
      <c r="IP575" s="140">
        <v>2</v>
      </c>
      <c r="IQ575" s="140">
        <v>0</v>
      </c>
      <c r="IR575" s="141">
        <v>2</v>
      </c>
      <c r="IS575" s="139">
        <v>2</v>
      </c>
      <c r="IT575" s="141">
        <v>1</v>
      </c>
      <c r="IU575" s="141">
        <v>26</v>
      </c>
      <c r="IV575" s="141">
        <v>0</v>
      </c>
      <c r="IW575" s="180">
        <v>26</v>
      </c>
      <c r="IX575" s="182">
        <v>3.8461538461538464E-2</v>
      </c>
      <c r="IY575" s="182">
        <v>0.15384615384615385</v>
      </c>
      <c r="IZ575" s="183">
        <v>0</v>
      </c>
      <c r="JA575" s="140">
        <v>0</v>
      </c>
      <c r="JB575" s="140">
        <v>0</v>
      </c>
      <c r="JC575" s="1" t="s">
        <v>427</v>
      </c>
      <c r="JD575" s="1" t="s">
        <v>427</v>
      </c>
      <c r="JE575" s="1" t="s">
        <v>427</v>
      </c>
      <c r="JF575" s="1" t="s">
        <v>427</v>
      </c>
      <c r="JG575" s="1">
        <v>0</v>
      </c>
      <c r="JH575" s="1">
        <v>0</v>
      </c>
      <c r="JI575" s="284"/>
      <c r="JM575" s="261"/>
      <c r="JN575" s="262"/>
      <c r="JO575" s="284"/>
      <c r="JP575" s="284"/>
    </row>
    <row r="576" spans="1:276" x14ac:dyDescent="0.25">
      <c r="A576" s="2">
        <f>IF(OR('Table 1'!$L$2="All Regions",'Table 1'!$L$2=" "), 1,IF('Table 1'!$L$2='DATA TEMPLATE 1617'!L576,1,0))</f>
        <v>1</v>
      </c>
      <c r="B576" s="2">
        <f>IF(OR('Table 1'!$L$3="All Disciplines",'Table 1'!$L$3=" "), 1,IF('Table 1'!$L$3='DATA TEMPLATE 1617'!M576,1,0))</f>
        <v>1</v>
      </c>
      <c r="C576" s="2">
        <f>IF(OR('Table 1'!$L$4="All Organisations",'Table 1'!$L$4=" "), 1,IF('Table 1'!$L$4='DATA TEMPLATE 1617'!N576,1,0))</f>
        <v>1</v>
      </c>
      <c r="D576" s="2">
        <f t="shared" si="21"/>
        <v>3</v>
      </c>
      <c r="E576" s="236">
        <f>IF('Table 2'!$L$2="All Diverse Led",$IZ576,IF('Table 2'!$L$2='DATA TEMPLATE 1617'!JG576,4,0))</f>
        <v>2</v>
      </c>
      <c r="F576" s="236">
        <f>IF('Table 2'!$L$2="All Diverse Led",$IZ576,IF('Table 2'!$L$2='DATA TEMPLATE 1617'!JH576,4,0))</f>
        <v>2</v>
      </c>
      <c r="G576" s="237">
        <f t="shared" si="22"/>
        <v>4</v>
      </c>
      <c r="H576" s="1" t="s">
        <v>471</v>
      </c>
      <c r="I576" s="1">
        <v>0</v>
      </c>
      <c r="J576" s="1" t="b">
        <v>0</v>
      </c>
      <c r="K576" s="284">
        <v>574</v>
      </c>
      <c r="L576" t="s">
        <v>435</v>
      </c>
      <c r="M576" t="s">
        <v>443</v>
      </c>
      <c r="N576" s="323" t="s">
        <v>458</v>
      </c>
      <c r="O576" s="76">
        <v>66389</v>
      </c>
      <c r="P576" s="76">
        <v>125034</v>
      </c>
      <c r="Q576" s="76">
        <v>300</v>
      </c>
      <c r="R576" s="76">
        <v>0</v>
      </c>
      <c r="S576" s="76">
        <v>0</v>
      </c>
      <c r="T576" s="76">
        <v>191723</v>
      </c>
      <c r="U576">
        <v>153406</v>
      </c>
      <c r="V576">
        <v>3214</v>
      </c>
      <c r="W576">
        <v>11708</v>
      </c>
      <c r="X576">
        <v>0</v>
      </c>
      <c r="Y576">
        <v>950</v>
      </c>
      <c r="AB576">
        <v>13512</v>
      </c>
      <c r="AC576">
        <v>0</v>
      </c>
      <c r="AD576">
        <v>182790</v>
      </c>
      <c r="AE576" s="1">
        <v>32</v>
      </c>
      <c r="AF576" s="1">
        <v>32</v>
      </c>
      <c r="AG576" s="1">
        <v>0</v>
      </c>
      <c r="AH576" s="1">
        <v>0</v>
      </c>
      <c r="AI576" s="1">
        <v>1</v>
      </c>
      <c r="AJ576" s="1">
        <v>1</v>
      </c>
      <c r="AK576" s="1">
        <v>0</v>
      </c>
      <c r="AL576" s="1">
        <v>0</v>
      </c>
      <c r="AM576" s="1">
        <v>2</v>
      </c>
      <c r="AN576" s="1">
        <v>2</v>
      </c>
      <c r="AO576" s="1">
        <v>0</v>
      </c>
      <c r="AP576" s="1">
        <v>0</v>
      </c>
      <c r="AQ576" s="1">
        <v>0</v>
      </c>
      <c r="AR576" s="1">
        <v>0</v>
      </c>
      <c r="AS576" s="1">
        <v>0</v>
      </c>
      <c r="AT576" s="1">
        <v>0</v>
      </c>
      <c r="AU576" s="1">
        <v>0</v>
      </c>
      <c r="AV576" s="1">
        <v>0</v>
      </c>
      <c r="AW576" s="1">
        <v>0</v>
      </c>
      <c r="AX576" s="1">
        <v>0</v>
      </c>
      <c r="AY576" s="1">
        <v>0</v>
      </c>
      <c r="AZ576" s="1">
        <v>0</v>
      </c>
      <c r="BA576" s="1">
        <v>0</v>
      </c>
      <c r="BB576" s="1">
        <v>0</v>
      </c>
      <c r="BC576" s="3">
        <v>3</v>
      </c>
      <c r="BD576" s="3">
        <v>3</v>
      </c>
      <c r="BE576" s="3">
        <v>0</v>
      </c>
      <c r="BF576" s="3">
        <v>0</v>
      </c>
      <c r="BG576" s="241">
        <v>0</v>
      </c>
      <c r="BH576" s="242">
        <v>0</v>
      </c>
      <c r="BI576" s="242">
        <v>0</v>
      </c>
      <c r="BJ576" s="243">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s="244">
        <v>0</v>
      </c>
      <c r="CJ576" s="244">
        <v>0</v>
      </c>
      <c r="CK576" s="244">
        <v>0</v>
      </c>
      <c r="CL576" s="244">
        <v>0</v>
      </c>
      <c r="CM576" s="241">
        <v>0</v>
      </c>
      <c r="CN576" s="242">
        <v>0</v>
      </c>
      <c r="CO576" s="242">
        <v>0</v>
      </c>
      <c r="CP576" s="243">
        <v>0</v>
      </c>
      <c r="CQ576" s="1">
        <v>3</v>
      </c>
      <c r="CR576" s="1">
        <v>3</v>
      </c>
      <c r="CS576" s="1">
        <v>391</v>
      </c>
      <c r="CT576" s="1">
        <v>200</v>
      </c>
      <c r="CU576" s="1">
        <v>0</v>
      </c>
      <c r="CV576" s="1">
        <v>0</v>
      </c>
      <c r="CW576" s="1">
        <v>0</v>
      </c>
      <c r="CX576" s="1">
        <v>0</v>
      </c>
      <c r="CY576" s="1">
        <v>0</v>
      </c>
      <c r="CZ576" s="1">
        <v>0</v>
      </c>
      <c r="DA576" s="1">
        <v>0</v>
      </c>
      <c r="DB576" s="1">
        <v>0</v>
      </c>
      <c r="DC576" s="1">
        <v>0</v>
      </c>
      <c r="DD576" s="1">
        <v>0</v>
      </c>
      <c r="DE576" s="1">
        <v>0</v>
      </c>
      <c r="DF576" s="1">
        <v>0</v>
      </c>
      <c r="DG576" s="1">
        <v>0</v>
      </c>
      <c r="DH576" s="1">
        <v>0</v>
      </c>
      <c r="DI576" s="1">
        <v>0</v>
      </c>
      <c r="DJ576" s="1">
        <v>0</v>
      </c>
      <c r="DK576" s="1">
        <v>0</v>
      </c>
      <c r="DL576" s="1">
        <v>0</v>
      </c>
      <c r="DM576" s="1">
        <v>0</v>
      </c>
      <c r="DN576" s="1">
        <v>0</v>
      </c>
      <c r="DO576" s="244">
        <v>0</v>
      </c>
      <c r="DP576" s="244">
        <v>0</v>
      </c>
      <c r="DQ576" s="244">
        <v>0</v>
      </c>
      <c r="DR576" s="244">
        <v>0</v>
      </c>
      <c r="DS576" s="241">
        <v>0</v>
      </c>
      <c r="DT576" s="242">
        <v>0</v>
      </c>
      <c r="DU576" s="242">
        <v>0</v>
      </c>
      <c r="DV576" s="243">
        <v>0</v>
      </c>
      <c r="DW576">
        <v>6</v>
      </c>
      <c r="DX576">
        <v>7</v>
      </c>
      <c r="DY576">
        <v>0</v>
      </c>
      <c r="DZ576">
        <v>0</v>
      </c>
      <c r="EA576">
        <v>0</v>
      </c>
      <c r="EB576">
        <v>0</v>
      </c>
      <c r="EC576">
        <v>0</v>
      </c>
      <c r="ED576">
        <v>0</v>
      </c>
      <c r="EE576">
        <v>1</v>
      </c>
      <c r="EF576">
        <v>1</v>
      </c>
      <c r="EG576">
        <v>0</v>
      </c>
      <c r="EH576">
        <v>800</v>
      </c>
      <c r="EI576">
        <v>0</v>
      </c>
      <c r="EJ576">
        <v>0</v>
      </c>
      <c r="EK576">
        <v>0</v>
      </c>
      <c r="EL576">
        <v>0</v>
      </c>
      <c r="EM576">
        <v>0</v>
      </c>
      <c r="EN576">
        <v>0</v>
      </c>
      <c r="EO576">
        <v>0</v>
      </c>
      <c r="EP576">
        <v>0</v>
      </c>
      <c r="EQ576">
        <v>0</v>
      </c>
      <c r="ER576">
        <v>0</v>
      </c>
      <c r="ES576">
        <v>0</v>
      </c>
      <c r="ET576">
        <v>0</v>
      </c>
      <c r="EU576" s="244">
        <v>1</v>
      </c>
      <c r="EV576" s="244">
        <v>1</v>
      </c>
      <c r="EW576" s="244">
        <v>0</v>
      </c>
      <c r="EX576" s="244">
        <v>800</v>
      </c>
      <c r="EY576" s="241">
        <v>0</v>
      </c>
      <c r="EZ576" s="242">
        <v>0</v>
      </c>
      <c r="FA576" s="242">
        <v>0</v>
      </c>
      <c r="FB576" s="243">
        <v>0</v>
      </c>
      <c r="FC576">
        <v>0</v>
      </c>
      <c r="FD576">
        <v>0</v>
      </c>
      <c r="FE576">
        <v>0</v>
      </c>
      <c r="FF576">
        <v>2</v>
      </c>
      <c r="FG576">
        <v>50000</v>
      </c>
      <c r="FH576">
        <v>62000</v>
      </c>
      <c r="FI576">
        <v>14</v>
      </c>
      <c r="FJ576">
        <v>710</v>
      </c>
      <c r="FK576">
        <v>0</v>
      </c>
      <c r="FL576">
        <v>0</v>
      </c>
      <c r="FM576">
        <v>0</v>
      </c>
      <c r="FN576">
        <v>0</v>
      </c>
      <c r="FO576">
        <v>0</v>
      </c>
      <c r="FP576">
        <v>1</v>
      </c>
      <c r="FQ576">
        <v>5000</v>
      </c>
      <c r="FR576">
        <v>10000</v>
      </c>
      <c r="FS576">
        <v>19</v>
      </c>
      <c r="FT576">
        <v>15307</v>
      </c>
      <c r="FU576">
        <v>0</v>
      </c>
      <c r="FV576">
        <v>0</v>
      </c>
      <c r="FW576">
        <v>0</v>
      </c>
      <c r="FX576">
        <v>0</v>
      </c>
      <c r="FY576">
        <v>0</v>
      </c>
      <c r="FZ576">
        <v>0</v>
      </c>
      <c r="GA576">
        <v>0</v>
      </c>
      <c r="GB576">
        <v>0</v>
      </c>
      <c r="GC576">
        <v>0</v>
      </c>
      <c r="GD576">
        <v>0</v>
      </c>
      <c r="GE576">
        <v>0</v>
      </c>
      <c r="GF576">
        <v>0</v>
      </c>
      <c r="GG576">
        <v>0</v>
      </c>
      <c r="GH576">
        <v>0</v>
      </c>
      <c r="GI576">
        <v>0</v>
      </c>
      <c r="GJ576">
        <v>0</v>
      </c>
      <c r="GK576">
        <v>0</v>
      </c>
      <c r="GL576">
        <v>0</v>
      </c>
      <c r="GM576">
        <v>4</v>
      </c>
      <c r="GN576">
        <v>1200</v>
      </c>
      <c r="GO576">
        <v>0</v>
      </c>
      <c r="GP576">
        <v>0</v>
      </c>
      <c r="GQ576">
        <v>0</v>
      </c>
      <c r="GR576">
        <v>0</v>
      </c>
      <c r="GS576">
        <v>0</v>
      </c>
      <c r="GT576">
        <v>0</v>
      </c>
      <c r="GU576">
        <v>0</v>
      </c>
      <c r="GV576">
        <v>0</v>
      </c>
      <c r="GW576">
        <v>0</v>
      </c>
      <c r="GX576">
        <v>0</v>
      </c>
      <c r="GY576">
        <v>0</v>
      </c>
      <c r="GZ576">
        <v>0</v>
      </c>
      <c r="HA576">
        <v>0</v>
      </c>
      <c r="HB576">
        <v>0</v>
      </c>
      <c r="HC576">
        <v>0</v>
      </c>
      <c r="HD576">
        <v>0</v>
      </c>
      <c r="HE576">
        <v>0</v>
      </c>
      <c r="HF576">
        <v>0</v>
      </c>
      <c r="HG576">
        <v>0</v>
      </c>
      <c r="HH576">
        <v>0</v>
      </c>
      <c r="HI576">
        <v>0</v>
      </c>
      <c r="HJ576">
        <v>0</v>
      </c>
      <c r="HK576">
        <v>0</v>
      </c>
      <c r="HL576">
        <v>3</v>
      </c>
      <c r="HM576">
        <v>2</v>
      </c>
      <c r="HN576">
        <v>0</v>
      </c>
      <c r="HO576">
        <v>0</v>
      </c>
      <c r="HP576">
        <v>0</v>
      </c>
      <c r="HQ576" s="139">
        <v>1</v>
      </c>
      <c r="HR576" s="140">
        <v>0</v>
      </c>
      <c r="HS576" s="140">
        <v>0</v>
      </c>
      <c r="HT576" s="140">
        <v>0</v>
      </c>
      <c r="HU576" s="140">
        <v>0</v>
      </c>
      <c r="HV576" s="139">
        <v>0</v>
      </c>
      <c r="HW576" s="140">
        <v>0</v>
      </c>
      <c r="HX576" s="140">
        <v>0</v>
      </c>
      <c r="HY576" s="140">
        <v>0</v>
      </c>
      <c r="HZ576" s="140">
        <v>0</v>
      </c>
      <c r="IA576" s="139">
        <v>0</v>
      </c>
      <c r="IB576" s="140">
        <v>0</v>
      </c>
      <c r="IC576" s="140">
        <v>0</v>
      </c>
      <c r="ID576" s="140">
        <v>0</v>
      </c>
      <c r="IE576" s="140">
        <v>0</v>
      </c>
      <c r="IF576" s="139">
        <v>4</v>
      </c>
      <c r="IG576" s="140">
        <v>2</v>
      </c>
      <c r="IH576" s="140">
        <v>0</v>
      </c>
      <c r="II576" s="140">
        <v>0</v>
      </c>
      <c r="IJ576" s="140">
        <v>0</v>
      </c>
      <c r="IK576" s="140">
        <v>0</v>
      </c>
      <c r="IL576" s="140">
        <v>0</v>
      </c>
      <c r="IM576" s="140">
        <v>0</v>
      </c>
      <c r="IN576" s="139">
        <v>0</v>
      </c>
      <c r="IO576" s="140">
        <v>0</v>
      </c>
      <c r="IP576" s="140">
        <v>0</v>
      </c>
      <c r="IQ576" s="140">
        <v>0</v>
      </c>
      <c r="IR576" s="141">
        <v>0</v>
      </c>
      <c r="IS576" s="139">
        <v>0</v>
      </c>
      <c r="IT576" s="141">
        <v>4</v>
      </c>
      <c r="IU576" s="141">
        <v>5</v>
      </c>
      <c r="IV576" s="141">
        <v>1</v>
      </c>
      <c r="IW576" s="180">
        <v>6</v>
      </c>
      <c r="IX576" s="182">
        <v>0.66666666666666663</v>
      </c>
      <c r="IY576" s="182">
        <v>0</v>
      </c>
      <c r="IZ576" s="183">
        <v>2</v>
      </c>
      <c r="JA576" s="140" t="s">
        <v>541</v>
      </c>
      <c r="JB576" s="140">
        <v>0</v>
      </c>
      <c r="JC576" s="1" t="s">
        <v>426</v>
      </c>
      <c r="JD576" s="1" t="s">
        <v>427</v>
      </c>
      <c r="JE576" s="1" t="s">
        <v>427</v>
      </c>
      <c r="JF576" s="1" t="s">
        <v>426</v>
      </c>
      <c r="JG576" s="140" t="s">
        <v>541</v>
      </c>
      <c r="JH576" s="1">
        <v>0</v>
      </c>
      <c r="JI576" s="284"/>
      <c r="JM576" s="261"/>
      <c r="JN576" s="262"/>
      <c r="JO576" s="284"/>
      <c r="JP576" s="284"/>
    </row>
    <row r="577" spans="1:276" x14ac:dyDescent="0.25">
      <c r="A577" s="2">
        <f>IF(OR('Table 1'!$L$2="All Regions",'Table 1'!$L$2=" "), 1,IF('Table 1'!$L$2='DATA TEMPLATE 1617'!L577,1,0))</f>
        <v>1</v>
      </c>
      <c r="B577" s="2">
        <f>IF(OR('Table 1'!$L$3="All Disciplines",'Table 1'!$L$3=" "), 1,IF('Table 1'!$L$3='DATA TEMPLATE 1617'!M577,1,0))</f>
        <v>1</v>
      </c>
      <c r="C577" s="2">
        <f>IF(OR('Table 1'!$L$4="All Organisations",'Table 1'!$L$4=" "), 1,IF('Table 1'!$L$4='DATA TEMPLATE 1617'!N577,1,0))</f>
        <v>1</v>
      </c>
      <c r="D577" s="2">
        <f t="shared" si="21"/>
        <v>3</v>
      </c>
      <c r="E577" s="236">
        <f>IF('Table 2'!$L$2="All Diverse Led",$IZ577,IF('Table 2'!$L$2='DATA TEMPLATE 1617'!JG577,4,0))</f>
        <v>0</v>
      </c>
      <c r="F577" s="236">
        <f>IF('Table 2'!$L$2="All Diverse Led",$IZ577,IF('Table 2'!$L$2='DATA TEMPLATE 1617'!JH577,4,0))</f>
        <v>0</v>
      </c>
      <c r="G577" s="237">
        <f t="shared" si="22"/>
        <v>0</v>
      </c>
      <c r="H577" s="1" t="s">
        <v>471</v>
      </c>
      <c r="I577" s="1">
        <v>0</v>
      </c>
      <c r="J577" s="1" t="b">
        <v>1</v>
      </c>
      <c r="K577" s="284">
        <v>575</v>
      </c>
      <c r="L577" t="s">
        <v>435</v>
      </c>
      <c r="M577" t="s">
        <v>451</v>
      </c>
      <c r="N577" s="323" t="s">
        <v>460</v>
      </c>
      <c r="O577" s="76">
        <v>4367559</v>
      </c>
      <c r="P577" s="76">
        <v>1170536</v>
      </c>
      <c r="Q577" s="76">
        <v>259803</v>
      </c>
      <c r="R577" s="76">
        <v>0</v>
      </c>
      <c r="S577" s="76">
        <v>31703</v>
      </c>
      <c r="T577" s="76">
        <v>5829601</v>
      </c>
      <c r="U577">
        <v>1152944</v>
      </c>
      <c r="V577">
        <v>189009</v>
      </c>
      <c r="W577">
        <v>9086</v>
      </c>
      <c r="X577">
        <v>49784</v>
      </c>
      <c r="Y577">
        <v>15364</v>
      </c>
      <c r="Z577">
        <v>14869</v>
      </c>
      <c r="AA577">
        <v>0</v>
      </c>
      <c r="AB577">
        <v>1407181</v>
      </c>
      <c r="AC577">
        <v>142885</v>
      </c>
      <c r="AD577">
        <v>2981122</v>
      </c>
      <c r="AE577" s="1">
        <v>0</v>
      </c>
      <c r="AF577" s="1">
        <v>0</v>
      </c>
      <c r="AG577" s="1">
        <v>0</v>
      </c>
      <c r="AH577" s="1">
        <v>0</v>
      </c>
      <c r="AI577" s="1">
        <v>0</v>
      </c>
      <c r="AJ577" s="1">
        <v>0</v>
      </c>
      <c r="AK577" s="1">
        <v>0</v>
      </c>
      <c r="AL577" s="1">
        <v>0</v>
      </c>
      <c r="AM577" s="1">
        <v>0</v>
      </c>
      <c r="AN577" s="1">
        <v>0</v>
      </c>
      <c r="AO577" s="1">
        <v>0</v>
      </c>
      <c r="AP577" s="1">
        <v>0</v>
      </c>
      <c r="AQ577" s="1">
        <v>0</v>
      </c>
      <c r="AR577" s="1">
        <v>0</v>
      </c>
      <c r="AS577" s="1">
        <v>0</v>
      </c>
      <c r="AT577" s="1">
        <v>0</v>
      </c>
      <c r="AU577" s="1">
        <v>0</v>
      </c>
      <c r="AV577" s="1">
        <v>0</v>
      </c>
      <c r="AW577" s="1">
        <v>0</v>
      </c>
      <c r="AX577" s="1">
        <v>0</v>
      </c>
      <c r="AY577" s="1">
        <v>0</v>
      </c>
      <c r="AZ577" s="1">
        <v>0</v>
      </c>
      <c r="BA577" s="1">
        <v>0</v>
      </c>
      <c r="BB577" s="1">
        <v>0</v>
      </c>
      <c r="BC577" s="3">
        <v>0</v>
      </c>
      <c r="BD577" s="3">
        <v>0</v>
      </c>
      <c r="BE577" s="3">
        <v>0</v>
      </c>
      <c r="BF577" s="3">
        <v>0</v>
      </c>
      <c r="BG577" s="241">
        <v>0</v>
      </c>
      <c r="BH577" s="242">
        <v>0</v>
      </c>
      <c r="BI577" s="242">
        <v>0</v>
      </c>
      <c r="BJ577" s="243">
        <v>0</v>
      </c>
      <c r="BK577">
        <v>2</v>
      </c>
      <c r="BL577">
        <v>485</v>
      </c>
      <c r="BM577">
        <v>8306</v>
      </c>
      <c r="BN577">
        <v>15119</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s="244">
        <v>0</v>
      </c>
      <c r="CJ577" s="244">
        <v>0</v>
      </c>
      <c r="CK577" s="244">
        <v>0</v>
      </c>
      <c r="CL577" s="244">
        <v>0</v>
      </c>
      <c r="CM577" s="241">
        <v>0</v>
      </c>
      <c r="CN577" s="242">
        <v>0</v>
      </c>
      <c r="CO577" s="242">
        <v>0</v>
      </c>
      <c r="CP577" s="243">
        <v>0</v>
      </c>
      <c r="CQ577" s="1">
        <v>0</v>
      </c>
      <c r="CR577" s="1">
        <v>0</v>
      </c>
      <c r="CS577" s="1">
        <v>0</v>
      </c>
      <c r="CT577" s="1">
        <v>0</v>
      </c>
      <c r="CU577" s="1">
        <v>0</v>
      </c>
      <c r="CV577" s="1">
        <v>0</v>
      </c>
      <c r="CW577" s="1">
        <v>0</v>
      </c>
      <c r="CX577" s="1">
        <v>0</v>
      </c>
      <c r="CY577" s="1">
        <v>0</v>
      </c>
      <c r="CZ577" s="1">
        <v>0</v>
      </c>
      <c r="DA577" s="1">
        <v>0</v>
      </c>
      <c r="DB577" s="1">
        <v>0</v>
      </c>
      <c r="DC577" s="1">
        <v>0</v>
      </c>
      <c r="DD577" s="1">
        <v>0</v>
      </c>
      <c r="DE577" s="1">
        <v>0</v>
      </c>
      <c r="DF577" s="1">
        <v>0</v>
      </c>
      <c r="DG577" s="1">
        <v>0</v>
      </c>
      <c r="DH577" s="1">
        <v>0</v>
      </c>
      <c r="DI577" s="1">
        <v>0</v>
      </c>
      <c r="DJ577" s="1">
        <v>0</v>
      </c>
      <c r="DK577" s="1">
        <v>0</v>
      </c>
      <c r="DL577" s="1">
        <v>0</v>
      </c>
      <c r="DM577" s="1">
        <v>0</v>
      </c>
      <c r="DN577" s="1">
        <v>0</v>
      </c>
      <c r="DO577" s="244">
        <v>0</v>
      </c>
      <c r="DP577" s="244">
        <v>0</v>
      </c>
      <c r="DQ577" s="244">
        <v>0</v>
      </c>
      <c r="DR577" s="244">
        <v>0</v>
      </c>
      <c r="DS577" s="241">
        <v>0</v>
      </c>
      <c r="DT577" s="242">
        <v>0</v>
      </c>
      <c r="DU577" s="242">
        <v>0</v>
      </c>
      <c r="DV577" s="243">
        <v>0</v>
      </c>
      <c r="DW577">
        <v>1</v>
      </c>
      <c r="DX577">
        <v>1</v>
      </c>
      <c r="DY577">
        <v>0</v>
      </c>
      <c r="DZ577">
        <v>10000</v>
      </c>
      <c r="EA577">
        <v>0</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s="244">
        <v>0</v>
      </c>
      <c r="EV577" s="244">
        <v>0</v>
      </c>
      <c r="EW577" s="244">
        <v>0</v>
      </c>
      <c r="EX577" s="244">
        <v>0</v>
      </c>
      <c r="EY577" s="241">
        <v>0</v>
      </c>
      <c r="EZ577" s="242">
        <v>0</v>
      </c>
      <c r="FA577" s="242">
        <v>0</v>
      </c>
      <c r="FB577" s="243">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1</v>
      </c>
      <c r="FX577">
        <v>1000</v>
      </c>
      <c r="FY577">
        <v>35</v>
      </c>
      <c r="FZ577">
        <v>0</v>
      </c>
      <c r="GA577">
        <v>0</v>
      </c>
      <c r="GB577">
        <v>0</v>
      </c>
      <c r="GC577">
        <v>0</v>
      </c>
      <c r="GD577">
        <v>0</v>
      </c>
      <c r="GE577">
        <v>0</v>
      </c>
      <c r="GF577">
        <v>0</v>
      </c>
      <c r="GG577">
        <v>0</v>
      </c>
      <c r="GH577">
        <v>0</v>
      </c>
      <c r="GI577">
        <v>0</v>
      </c>
      <c r="GJ577">
        <v>0</v>
      </c>
      <c r="GK577">
        <v>0</v>
      </c>
      <c r="GL577">
        <v>0</v>
      </c>
      <c r="GM577">
        <v>9</v>
      </c>
      <c r="GN577">
        <v>1800</v>
      </c>
      <c r="GO577">
        <v>13</v>
      </c>
      <c r="GP577">
        <v>0</v>
      </c>
      <c r="GQ577">
        <v>0</v>
      </c>
      <c r="GR577">
        <v>0</v>
      </c>
      <c r="GS577">
        <v>0</v>
      </c>
      <c r="GT577">
        <v>0</v>
      </c>
      <c r="GU577">
        <v>0</v>
      </c>
      <c r="GV577">
        <v>0</v>
      </c>
      <c r="GW577">
        <v>0</v>
      </c>
      <c r="GX577">
        <v>0</v>
      </c>
      <c r="GY577">
        <v>0</v>
      </c>
      <c r="GZ577">
        <v>0</v>
      </c>
      <c r="HA577">
        <v>0</v>
      </c>
      <c r="HB577">
        <v>0</v>
      </c>
      <c r="HC577">
        <v>0</v>
      </c>
      <c r="HD577">
        <v>0</v>
      </c>
      <c r="HE577">
        <v>0</v>
      </c>
      <c r="HF577">
        <v>0</v>
      </c>
      <c r="HG577">
        <v>0</v>
      </c>
      <c r="HH577">
        <v>0</v>
      </c>
      <c r="HI577">
        <v>0</v>
      </c>
      <c r="HJ577">
        <v>0</v>
      </c>
      <c r="HK577">
        <v>0</v>
      </c>
      <c r="HL577">
        <v>2</v>
      </c>
      <c r="HM577">
        <v>9</v>
      </c>
      <c r="HN577">
        <v>0</v>
      </c>
      <c r="HO577">
        <v>0</v>
      </c>
      <c r="HP577">
        <v>0</v>
      </c>
      <c r="HQ577" s="139">
        <v>3</v>
      </c>
      <c r="HR577" s="140">
        <v>2</v>
      </c>
      <c r="HS577" s="140">
        <v>0</v>
      </c>
      <c r="HT577" s="140">
        <v>0</v>
      </c>
      <c r="HU577" s="140">
        <v>0</v>
      </c>
      <c r="HV577" s="139">
        <v>0</v>
      </c>
      <c r="HW577" s="140">
        <v>0</v>
      </c>
      <c r="HX577" s="140">
        <v>0</v>
      </c>
      <c r="HY577" s="140">
        <v>0</v>
      </c>
      <c r="HZ577" s="140">
        <v>0</v>
      </c>
      <c r="IA577" s="139">
        <v>0</v>
      </c>
      <c r="IB577" s="140">
        <v>0</v>
      </c>
      <c r="IC577" s="140">
        <v>0</v>
      </c>
      <c r="ID577" s="140">
        <v>0</v>
      </c>
      <c r="IE577" s="140">
        <v>0</v>
      </c>
      <c r="IF577" s="139">
        <v>5</v>
      </c>
      <c r="IG577" s="140">
        <v>11</v>
      </c>
      <c r="IH577" s="140">
        <v>0</v>
      </c>
      <c r="II577" s="140">
        <v>0</v>
      </c>
      <c r="IJ577" s="140">
        <v>0</v>
      </c>
      <c r="IK577" s="140">
        <v>0</v>
      </c>
      <c r="IL577" s="140">
        <v>0</v>
      </c>
      <c r="IM577" s="140">
        <v>0</v>
      </c>
      <c r="IN577" s="139">
        <v>0</v>
      </c>
      <c r="IO577" s="140">
        <v>0</v>
      </c>
      <c r="IP577" s="140">
        <v>0</v>
      </c>
      <c r="IQ577" s="140">
        <v>0</v>
      </c>
      <c r="IR577" s="141">
        <v>0</v>
      </c>
      <c r="IS577" s="139">
        <v>1</v>
      </c>
      <c r="IT577" s="141">
        <v>0</v>
      </c>
      <c r="IU577" s="141">
        <v>11</v>
      </c>
      <c r="IV577" s="141">
        <v>5</v>
      </c>
      <c r="IW577" s="180">
        <v>16</v>
      </c>
      <c r="IX577" s="182">
        <v>0</v>
      </c>
      <c r="IY577" s="182">
        <v>6.25E-2</v>
      </c>
      <c r="IZ577" s="183">
        <v>0</v>
      </c>
      <c r="JA577" s="140">
        <v>0</v>
      </c>
      <c r="JB577" s="140">
        <v>0</v>
      </c>
      <c r="JC577" s="1" t="s">
        <v>427</v>
      </c>
      <c r="JD577" s="1" t="s">
        <v>427</v>
      </c>
      <c r="JE577" s="1" t="s">
        <v>427</v>
      </c>
      <c r="JF577" s="1" t="s">
        <v>427</v>
      </c>
      <c r="JG577" s="1">
        <v>0</v>
      </c>
      <c r="JH577" s="1">
        <v>0</v>
      </c>
      <c r="JI577" s="284"/>
      <c r="JM577" s="261"/>
      <c r="JN577" s="262"/>
      <c r="JO577" s="284"/>
      <c r="JP577" s="284"/>
    </row>
    <row r="578" spans="1:276" x14ac:dyDescent="0.25">
      <c r="A578" s="2">
        <f>IF(OR('Table 1'!$L$2="All Regions",'Table 1'!$L$2=" "), 1,IF('Table 1'!$L$2='DATA TEMPLATE 1617'!L578,1,0))</f>
        <v>1</v>
      </c>
      <c r="B578" s="2">
        <f>IF(OR('Table 1'!$L$3="All Disciplines",'Table 1'!$L$3=" "), 1,IF('Table 1'!$L$3='DATA TEMPLATE 1617'!M578,1,0))</f>
        <v>1</v>
      </c>
      <c r="C578" s="2">
        <f>IF(OR('Table 1'!$L$4="All Organisations",'Table 1'!$L$4=" "), 1,IF('Table 1'!$L$4='DATA TEMPLATE 1617'!N578,1,0))</f>
        <v>1</v>
      </c>
      <c r="D578" s="2">
        <f t="shared" si="21"/>
        <v>3</v>
      </c>
      <c r="E578" s="236">
        <f>IF('Table 2'!$L$2="All Diverse Led",$IZ578,IF('Table 2'!$L$2='DATA TEMPLATE 1617'!JG578,4,0))</f>
        <v>0</v>
      </c>
      <c r="F578" s="236">
        <f>IF('Table 2'!$L$2="All Diverse Led",$IZ578,IF('Table 2'!$L$2='DATA TEMPLATE 1617'!JH578,4,0))</f>
        <v>0</v>
      </c>
      <c r="G578" s="237">
        <f t="shared" si="22"/>
        <v>0</v>
      </c>
      <c r="H578" s="1" t="s">
        <v>471</v>
      </c>
      <c r="I578" s="1">
        <v>0</v>
      </c>
      <c r="J578" s="1" t="b">
        <v>1</v>
      </c>
      <c r="K578" s="284">
        <v>576</v>
      </c>
      <c r="L578" t="s">
        <v>448</v>
      </c>
      <c r="M578" t="s">
        <v>451</v>
      </c>
      <c r="N578" s="323" t="s">
        <v>460</v>
      </c>
      <c r="O578" s="76">
        <v>196331</v>
      </c>
      <c r="P578" s="76">
        <v>1119600</v>
      </c>
      <c r="Q578" s="76">
        <v>62086</v>
      </c>
      <c r="R578" s="76">
        <v>2311352</v>
      </c>
      <c r="S578" s="76">
        <v>78336</v>
      </c>
      <c r="T578" s="76">
        <v>3767705</v>
      </c>
      <c r="U578">
        <v>1408971</v>
      </c>
      <c r="V578">
        <v>120620</v>
      </c>
      <c r="W578">
        <v>63087</v>
      </c>
      <c r="X578">
        <v>165547</v>
      </c>
      <c r="Y578">
        <v>83092</v>
      </c>
      <c r="Z578">
        <v>162478</v>
      </c>
      <c r="AA578">
        <v>45107</v>
      </c>
      <c r="AB578">
        <v>1309837</v>
      </c>
      <c r="AC578">
        <v>14835</v>
      </c>
      <c r="AD578">
        <v>3373574</v>
      </c>
      <c r="AE578" s="1">
        <v>2</v>
      </c>
      <c r="AF578" s="1">
        <v>2</v>
      </c>
      <c r="AG578" s="1">
        <v>326</v>
      </c>
      <c r="AH578" s="1">
        <v>0</v>
      </c>
      <c r="AI578" s="1">
        <v>0</v>
      </c>
      <c r="AJ578" s="1">
        <v>0</v>
      </c>
      <c r="AK578" s="1">
        <v>0</v>
      </c>
      <c r="AL578" s="1">
        <v>0</v>
      </c>
      <c r="AM578" s="1">
        <v>0</v>
      </c>
      <c r="AN578" s="1">
        <v>0</v>
      </c>
      <c r="AO578" s="1">
        <v>0</v>
      </c>
      <c r="AP578" s="1">
        <v>0</v>
      </c>
      <c r="AQ578" s="1">
        <v>0</v>
      </c>
      <c r="AR578" s="1">
        <v>0</v>
      </c>
      <c r="AS578" s="1">
        <v>0</v>
      </c>
      <c r="AT578" s="1">
        <v>0</v>
      </c>
      <c r="AU578" s="1">
        <v>0</v>
      </c>
      <c r="AV578" s="1">
        <v>0</v>
      </c>
      <c r="AW578" s="1">
        <v>0</v>
      </c>
      <c r="AX578" s="1">
        <v>0</v>
      </c>
      <c r="AY578" s="1">
        <v>0</v>
      </c>
      <c r="AZ578" s="1">
        <v>0</v>
      </c>
      <c r="BA578" s="1">
        <v>0</v>
      </c>
      <c r="BB578" s="1">
        <v>0</v>
      </c>
      <c r="BC578" s="3">
        <v>0</v>
      </c>
      <c r="BD578" s="3">
        <v>0</v>
      </c>
      <c r="BE578" s="3">
        <v>0</v>
      </c>
      <c r="BF578" s="3">
        <v>0</v>
      </c>
      <c r="BG578" s="241">
        <v>0</v>
      </c>
      <c r="BH578" s="242">
        <v>0</v>
      </c>
      <c r="BI578" s="242">
        <v>0</v>
      </c>
      <c r="BJ578" s="243">
        <v>0</v>
      </c>
      <c r="BK578">
        <v>14</v>
      </c>
      <c r="BL578">
        <v>1253</v>
      </c>
      <c r="BM578">
        <v>6258</v>
      </c>
      <c r="BN578">
        <v>498255</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s="244">
        <v>0</v>
      </c>
      <c r="CJ578" s="244">
        <v>0</v>
      </c>
      <c r="CK578" s="244">
        <v>0</v>
      </c>
      <c r="CL578" s="244">
        <v>0</v>
      </c>
      <c r="CM578" s="241">
        <v>0</v>
      </c>
      <c r="CN578" s="242">
        <v>0</v>
      </c>
      <c r="CO578" s="242">
        <v>0</v>
      </c>
      <c r="CP578" s="243">
        <v>0</v>
      </c>
      <c r="CQ578" s="1">
        <v>1</v>
      </c>
      <c r="CR578" s="1">
        <v>63</v>
      </c>
      <c r="CS578" s="1">
        <v>226</v>
      </c>
      <c r="CT578" s="1">
        <v>900</v>
      </c>
      <c r="CU578" s="1">
        <v>0</v>
      </c>
      <c r="CV578" s="1">
        <v>0</v>
      </c>
      <c r="CW578" s="1">
        <v>0</v>
      </c>
      <c r="CX578" s="1">
        <v>0</v>
      </c>
      <c r="CY578" s="1">
        <v>0</v>
      </c>
      <c r="CZ578" s="1">
        <v>0</v>
      </c>
      <c r="DA578" s="1">
        <v>0</v>
      </c>
      <c r="DB578" s="1">
        <v>0</v>
      </c>
      <c r="DC578" s="1">
        <v>1</v>
      </c>
      <c r="DD578" s="1">
        <v>3</v>
      </c>
      <c r="DE578" s="1">
        <v>214</v>
      </c>
      <c r="DF578" s="1">
        <v>0</v>
      </c>
      <c r="DG578" s="1">
        <v>0</v>
      </c>
      <c r="DH578" s="1">
        <v>0</v>
      </c>
      <c r="DI578" s="1">
        <v>0</v>
      </c>
      <c r="DJ578" s="1">
        <v>0</v>
      </c>
      <c r="DK578" s="1">
        <v>0</v>
      </c>
      <c r="DL578" s="1">
        <v>0</v>
      </c>
      <c r="DM578" s="1">
        <v>0</v>
      </c>
      <c r="DN578" s="1">
        <v>0</v>
      </c>
      <c r="DO578" s="244">
        <v>0</v>
      </c>
      <c r="DP578" s="244">
        <v>0</v>
      </c>
      <c r="DQ578" s="244">
        <v>0</v>
      </c>
      <c r="DR578" s="244">
        <v>0</v>
      </c>
      <c r="DS578" s="241">
        <v>1</v>
      </c>
      <c r="DT578" s="242">
        <v>3</v>
      </c>
      <c r="DU578" s="242">
        <v>214</v>
      </c>
      <c r="DV578" s="243">
        <v>0</v>
      </c>
      <c r="DW578">
        <v>7</v>
      </c>
      <c r="DX578">
        <v>46</v>
      </c>
      <c r="DY578">
        <v>464</v>
      </c>
      <c r="DZ578">
        <v>3886</v>
      </c>
      <c r="EA578">
        <v>0</v>
      </c>
      <c r="EB578">
        <v>0</v>
      </c>
      <c r="EC578">
        <v>0</v>
      </c>
      <c r="ED578">
        <v>0</v>
      </c>
      <c r="EE578">
        <v>0</v>
      </c>
      <c r="EF578">
        <v>0</v>
      </c>
      <c r="EG578">
        <v>0</v>
      </c>
      <c r="EH578">
        <v>0</v>
      </c>
      <c r="EI578">
        <v>1</v>
      </c>
      <c r="EJ578">
        <v>1</v>
      </c>
      <c r="EK578">
        <v>0</v>
      </c>
      <c r="EL578">
        <v>289</v>
      </c>
      <c r="EM578">
        <v>0</v>
      </c>
      <c r="EN578">
        <v>0</v>
      </c>
      <c r="EO578">
        <v>0</v>
      </c>
      <c r="EP578">
        <v>0</v>
      </c>
      <c r="EQ578">
        <v>0</v>
      </c>
      <c r="ER578">
        <v>0</v>
      </c>
      <c r="ES578">
        <v>0</v>
      </c>
      <c r="ET578">
        <v>0</v>
      </c>
      <c r="EU578" s="244">
        <v>0</v>
      </c>
      <c r="EV578" s="244">
        <v>0</v>
      </c>
      <c r="EW578" s="244">
        <v>0</v>
      </c>
      <c r="EX578" s="244">
        <v>0</v>
      </c>
      <c r="EY578" s="241">
        <v>1</v>
      </c>
      <c r="EZ578" s="242">
        <v>1</v>
      </c>
      <c r="FA578" s="242">
        <v>0</v>
      </c>
      <c r="FB578" s="243">
        <v>289</v>
      </c>
      <c r="FC578">
        <v>0</v>
      </c>
      <c r="FD578">
        <v>0</v>
      </c>
      <c r="FE578">
        <v>0</v>
      </c>
      <c r="FF578">
        <v>0</v>
      </c>
      <c r="FG578">
        <v>0</v>
      </c>
      <c r="FH578">
        <v>0</v>
      </c>
      <c r="FI578">
        <v>1</v>
      </c>
      <c r="FJ578">
        <v>153</v>
      </c>
      <c r="FK578">
        <v>0</v>
      </c>
      <c r="FL578">
        <v>0</v>
      </c>
      <c r="FM578">
        <v>0</v>
      </c>
      <c r="FN578">
        <v>0</v>
      </c>
      <c r="FO578">
        <v>0</v>
      </c>
      <c r="FP578">
        <v>0</v>
      </c>
      <c r="FQ578">
        <v>0</v>
      </c>
      <c r="FR578">
        <v>0</v>
      </c>
      <c r="FS578">
        <v>15</v>
      </c>
      <c r="FT578">
        <v>100867</v>
      </c>
      <c r="FU578">
        <v>0</v>
      </c>
      <c r="FV578">
        <v>0</v>
      </c>
      <c r="FW578">
        <v>2</v>
      </c>
      <c r="FX578">
        <v>100</v>
      </c>
      <c r="FY578">
        <v>0</v>
      </c>
      <c r="FZ578">
        <v>0</v>
      </c>
      <c r="GA578">
        <v>0</v>
      </c>
      <c r="GB578">
        <v>0</v>
      </c>
      <c r="GC578">
        <v>0</v>
      </c>
      <c r="GD578">
        <v>0</v>
      </c>
      <c r="GE578">
        <v>0</v>
      </c>
      <c r="GF578">
        <v>0</v>
      </c>
      <c r="GG578">
        <v>0</v>
      </c>
      <c r="GH578">
        <v>0</v>
      </c>
      <c r="GI578">
        <v>1</v>
      </c>
      <c r="GJ578">
        <v>0</v>
      </c>
      <c r="GK578">
        <v>0</v>
      </c>
      <c r="GL578">
        <v>0</v>
      </c>
      <c r="GM578">
        <v>1</v>
      </c>
      <c r="GN578">
        <v>5000</v>
      </c>
      <c r="GO578">
        <v>4</v>
      </c>
      <c r="GP578">
        <v>20000</v>
      </c>
      <c r="GQ578">
        <v>0</v>
      </c>
      <c r="GR578">
        <v>0</v>
      </c>
      <c r="GS578">
        <v>0</v>
      </c>
      <c r="GT578">
        <v>0</v>
      </c>
      <c r="GU578">
        <v>0</v>
      </c>
      <c r="GV578">
        <v>0</v>
      </c>
      <c r="GW578">
        <v>0</v>
      </c>
      <c r="GX578">
        <v>0</v>
      </c>
      <c r="GY578">
        <v>0</v>
      </c>
      <c r="GZ578">
        <v>0</v>
      </c>
      <c r="HA578">
        <v>2</v>
      </c>
      <c r="HB578">
        <v>1144</v>
      </c>
      <c r="HC578">
        <v>0</v>
      </c>
      <c r="HD578">
        <v>0</v>
      </c>
      <c r="HE578">
        <v>0</v>
      </c>
      <c r="HF578">
        <v>0</v>
      </c>
      <c r="HG578">
        <v>0</v>
      </c>
      <c r="HH578">
        <v>0</v>
      </c>
      <c r="HI578">
        <v>0</v>
      </c>
      <c r="HJ578">
        <v>0</v>
      </c>
      <c r="HK578">
        <v>0</v>
      </c>
      <c r="HL578">
        <v>13</v>
      </c>
      <c r="HM578">
        <v>26</v>
      </c>
      <c r="HN578">
        <v>0</v>
      </c>
      <c r="HO578">
        <v>0</v>
      </c>
      <c r="HP578">
        <v>0</v>
      </c>
      <c r="HQ578" s="139">
        <v>1</v>
      </c>
      <c r="HR578" s="140">
        <v>0</v>
      </c>
      <c r="HS578" s="140">
        <v>0</v>
      </c>
      <c r="HT578" s="140">
        <v>0</v>
      </c>
      <c r="HU578" s="140">
        <v>0</v>
      </c>
      <c r="HV578" s="139">
        <v>0</v>
      </c>
      <c r="HW578" s="140">
        <v>0</v>
      </c>
      <c r="HX578" s="140">
        <v>0</v>
      </c>
      <c r="HY578" s="140">
        <v>0</v>
      </c>
      <c r="HZ578" s="140">
        <v>0</v>
      </c>
      <c r="IA578" s="139">
        <v>0</v>
      </c>
      <c r="IB578" s="140">
        <v>0</v>
      </c>
      <c r="IC578" s="140">
        <v>0</v>
      </c>
      <c r="ID578" s="140">
        <v>0</v>
      </c>
      <c r="IE578" s="140">
        <v>0</v>
      </c>
      <c r="IF578" s="139">
        <v>14</v>
      </c>
      <c r="IG578" s="140">
        <v>26</v>
      </c>
      <c r="IH578" s="140">
        <v>0</v>
      </c>
      <c r="II578" s="140">
        <v>0</v>
      </c>
      <c r="IJ578" s="140">
        <v>0</v>
      </c>
      <c r="IK578" s="140">
        <v>0</v>
      </c>
      <c r="IL578" s="140">
        <v>0</v>
      </c>
      <c r="IM578" s="140">
        <v>0</v>
      </c>
      <c r="IN578" s="139">
        <v>0</v>
      </c>
      <c r="IO578" s="140">
        <v>0</v>
      </c>
      <c r="IP578" s="140">
        <v>0</v>
      </c>
      <c r="IQ578" s="140">
        <v>0</v>
      </c>
      <c r="IR578" s="141">
        <v>0</v>
      </c>
      <c r="IS578" s="139">
        <v>0</v>
      </c>
      <c r="IT578" s="141">
        <v>0</v>
      </c>
      <c r="IU578" s="141">
        <v>39</v>
      </c>
      <c r="IV578" s="141">
        <v>1</v>
      </c>
      <c r="IW578" s="180">
        <v>40</v>
      </c>
      <c r="IX578" s="182">
        <v>0</v>
      </c>
      <c r="IY578" s="182">
        <v>0</v>
      </c>
      <c r="IZ578" s="183">
        <v>0</v>
      </c>
      <c r="JA578" s="140">
        <v>0</v>
      </c>
      <c r="JB578" s="140">
        <v>0</v>
      </c>
      <c r="JC578" s="1" t="s">
        <v>427</v>
      </c>
      <c r="JD578" s="1" t="s">
        <v>427</v>
      </c>
      <c r="JE578" s="1" t="s">
        <v>427</v>
      </c>
      <c r="JF578" s="1" t="s">
        <v>427</v>
      </c>
      <c r="JG578" s="1">
        <v>0</v>
      </c>
      <c r="JH578" s="1">
        <v>0</v>
      </c>
      <c r="JI578" s="284"/>
      <c r="JM578" s="261"/>
      <c r="JN578" s="262"/>
      <c r="JO578" s="284"/>
      <c r="JP578" s="284"/>
    </row>
    <row r="579" spans="1:276" x14ac:dyDescent="0.25">
      <c r="A579" s="2">
        <f>IF(OR('Table 1'!$L$2="All Regions",'Table 1'!$L$2=" "), 1,IF('Table 1'!$L$2='DATA TEMPLATE 1617'!L579,1,0))</f>
        <v>1</v>
      </c>
      <c r="B579" s="2">
        <f>IF(OR('Table 1'!$L$3="All Disciplines",'Table 1'!$L$3=" "), 1,IF('Table 1'!$L$3='DATA TEMPLATE 1617'!M579,1,0))</f>
        <v>1</v>
      </c>
      <c r="C579" s="2">
        <f>IF(OR('Table 1'!$L$4="All Organisations",'Table 1'!$L$4=" "), 1,IF('Table 1'!$L$4='DATA TEMPLATE 1617'!N579,1,0))</f>
        <v>1</v>
      </c>
      <c r="D579" s="2">
        <f t="shared" si="21"/>
        <v>3</v>
      </c>
      <c r="E579" s="236">
        <f>IF('Table 2'!$L$2="All Diverse Led",$IZ579,IF('Table 2'!$L$2='DATA TEMPLATE 1617'!JG579,4,0))</f>
        <v>0</v>
      </c>
      <c r="F579" s="236">
        <f>IF('Table 2'!$L$2="All Diverse Led",$IZ579,IF('Table 2'!$L$2='DATA TEMPLATE 1617'!JH579,4,0))</f>
        <v>0</v>
      </c>
      <c r="G579" s="237">
        <f t="shared" si="22"/>
        <v>0</v>
      </c>
      <c r="H579" s="1">
        <v>0</v>
      </c>
      <c r="I579" s="1">
        <v>0</v>
      </c>
      <c r="J579" s="1" t="b">
        <v>0</v>
      </c>
      <c r="K579" s="284">
        <v>577</v>
      </c>
      <c r="L579" t="s">
        <v>439</v>
      </c>
      <c r="M579" t="s">
        <v>437</v>
      </c>
      <c r="N579" s="323" t="s">
        <v>459</v>
      </c>
      <c r="O579" s="76">
        <v>370446</v>
      </c>
      <c r="P579" s="76">
        <v>65000</v>
      </c>
      <c r="Q579" s="76">
        <v>4620</v>
      </c>
      <c r="R579" s="76">
        <v>171000</v>
      </c>
      <c r="S579" s="76">
        <v>26500</v>
      </c>
      <c r="T579" s="76">
        <v>637566</v>
      </c>
      <c r="U579">
        <v>105252</v>
      </c>
      <c r="V579">
        <v>10420</v>
      </c>
      <c r="W579">
        <v>476613</v>
      </c>
      <c r="X579">
        <v>0</v>
      </c>
      <c r="Y579">
        <v>0</v>
      </c>
      <c r="AB579">
        <v>45281</v>
      </c>
      <c r="AC579">
        <v>0</v>
      </c>
      <c r="AD579">
        <v>637566</v>
      </c>
      <c r="AE579" s="1">
        <v>130</v>
      </c>
      <c r="AF579" s="1">
        <v>68</v>
      </c>
      <c r="AG579" s="1">
        <v>6750</v>
      </c>
      <c r="AH579" s="1">
        <v>4250</v>
      </c>
      <c r="AI579" s="1">
        <v>0</v>
      </c>
      <c r="AJ579" s="1">
        <v>0</v>
      </c>
      <c r="AK579" s="1">
        <v>0</v>
      </c>
      <c r="AL579" s="1">
        <v>0</v>
      </c>
      <c r="AM579" s="1">
        <v>0</v>
      </c>
      <c r="AN579" s="1">
        <v>0</v>
      </c>
      <c r="AO579" s="1">
        <v>0</v>
      </c>
      <c r="AP579" s="1">
        <v>0</v>
      </c>
      <c r="AQ579" s="1">
        <v>95</v>
      </c>
      <c r="AR579" s="1">
        <v>55</v>
      </c>
      <c r="AS579" s="1">
        <v>3482</v>
      </c>
      <c r="AT579" s="1">
        <v>4250</v>
      </c>
      <c r="AU579" s="1">
        <v>0</v>
      </c>
      <c r="AV579" s="1">
        <v>0</v>
      </c>
      <c r="AW579" s="1">
        <v>0</v>
      </c>
      <c r="AX579" s="1">
        <v>0</v>
      </c>
      <c r="AY579" s="1">
        <v>0</v>
      </c>
      <c r="AZ579" s="1">
        <v>0</v>
      </c>
      <c r="BA579" s="1">
        <v>0</v>
      </c>
      <c r="BB579" s="1">
        <v>0</v>
      </c>
      <c r="BC579" s="3">
        <v>0</v>
      </c>
      <c r="BD579" s="3">
        <v>0</v>
      </c>
      <c r="BE579" s="3">
        <v>0</v>
      </c>
      <c r="BF579" s="3">
        <v>0</v>
      </c>
      <c r="BG579" s="241">
        <v>95</v>
      </c>
      <c r="BH579" s="242">
        <v>55</v>
      </c>
      <c r="BI579" s="242">
        <v>3482</v>
      </c>
      <c r="BJ579" s="243">
        <v>4250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s="244">
        <v>0</v>
      </c>
      <c r="CJ579" s="244">
        <v>0</v>
      </c>
      <c r="CK579" s="244">
        <v>0</v>
      </c>
      <c r="CL579" s="244">
        <v>0</v>
      </c>
      <c r="CM579" s="241">
        <v>0</v>
      </c>
      <c r="CN579" s="242">
        <v>0</v>
      </c>
      <c r="CO579" s="242">
        <v>0</v>
      </c>
      <c r="CP579" s="243">
        <v>0</v>
      </c>
      <c r="CQ579" s="1">
        <v>0</v>
      </c>
      <c r="CR579" s="1">
        <v>0</v>
      </c>
      <c r="CS579" s="1">
        <v>0</v>
      </c>
      <c r="CT579" s="1">
        <v>0</v>
      </c>
      <c r="CU579" s="1">
        <v>0</v>
      </c>
      <c r="CV579" s="1">
        <v>0</v>
      </c>
      <c r="CW579" s="1">
        <v>0</v>
      </c>
      <c r="CX579" s="1">
        <v>0</v>
      </c>
      <c r="CY579" s="1">
        <v>0</v>
      </c>
      <c r="CZ579" s="1">
        <v>0</v>
      </c>
      <c r="DA579" s="1">
        <v>0</v>
      </c>
      <c r="DB579" s="1">
        <v>0</v>
      </c>
      <c r="DC579" s="1">
        <v>0</v>
      </c>
      <c r="DD579" s="1">
        <v>0</v>
      </c>
      <c r="DE579" s="1">
        <v>0</v>
      </c>
      <c r="DF579" s="1">
        <v>0</v>
      </c>
      <c r="DG579" s="1">
        <v>0</v>
      </c>
      <c r="DH579" s="1">
        <v>0</v>
      </c>
      <c r="DI579" s="1">
        <v>0</v>
      </c>
      <c r="DJ579" s="1">
        <v>0</v>
      </c>
      <c r="DK579" s="1">
        <v>0</v>
      </c>
      <c r="DL579" s="1">
        <v>0</v>
      </c>
      <c r="DM579" s="1">
        <v>0</v>
      </c>
      <c r="DN579" s="1">
        <v>0</v>
      </c>
      <c r="DO579" s="244">
        <v>0</v>
      </c>
      <c r="DP579" s="244">
        <v>0</v>
      </c>
      <c r="DQ579" s="244">
        <v>0</v>
      </c>
      <c r="DR579" s="244">
        <v>0</v>
      </c>
      <c r="DS579" s="241">
        <v>0</v>
      </c>
      <c r="DT579" s="242">
        <v>0</v>
      </c>
      <c r="DU579" s="242">
        <v>0</v>
      </c>
      <c r="DV579" s="243">
        <v>0</v>
      </c>
      <c r="DW579">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v>0</v>
      </c>
      <c r="EU579" s="244">
        <v>0</v>
      </c>
      <c r="EV579" s="244">
        <v>0</v>
      </c>
      <c r="EW579" s="244">
        <v>0</v>
      </c>
      <c r="EX579" s="244">
        <v>0</v>
      </c>
      <c r="EY579" s="241">
        <v>0</v>
      </c>
      <c r="EZ579" s="242">
        <v>0</v>
      </c>
      <c r="FA579" s="242">
        <v>0</v>
      </c>
      <c r="FB579" s="243">
        <v>0</v>
      </c>
      <c r="FC579">
        <v>0</v>
      </c>
      <c r="FD579">
        <v>0</v>
      </c>
      <c r="FE579">
        <v>0</v>
      </c>
      <c r="FF579">
        <v>0</v>
      </c>
      <c r="FG579">
        <v>0</v>
      </c>
      <c r="FH579">
        <v>0</v>
      </c>
      <c r="FI579">
        <v>0</v>
      </c>
      <c r="FJ579">
        <v>0</v>
      </c>
      <c r="FK579">
        <v>0</v>
      </c>
      <c r="FL579">
        <v>0</v>
      </c>
      <c r="FM579">
        <v>0</v>
      </c>
      <c r="FN579">
        <v>0</v>
      </c>
      <c r="FO579">
        <v>0</v>
      </c>
      <c r="FP579">
        <v>0</v>
      </c>
      <c r="FQ579">
        <v>0</v>
      </c>
      <c r="FR579">
        <v>0</v>
      </c>
      <c r="FS579">
        <v>0</v>
      </c>
      <c r="FT579">
        <v>0</v>
      </c>
      <c r="FU579">
        <v>0</v>
      </c>
      <c r="FV579">
        <v>0</v>
      </c>
      <c r="FW579">
        <v>0</v>
      </c>
      <c r="FX579">
        <v>0</v>
      </c>
      <c r="FY579">
        <v>0</v>
      </c>
      <c r="FZ579">
        <v>0</v>
      </c>
      <c r="GA579">
        <v>0</v>
      </c>
      <c r="GB579">
        <v>0</v>
      </c>
      <c r="GC579">
        <v>0</v>
      </c>
      <c r="GD579">
        <v>0</v>
      </c>
      <c r="GE579">
        <v>0</v>
      </c>
      <c r="GF579">
        <v>0</v>
      </c>
      <c r="GG579">
        <v>0</v>
      </c>
      <c r="GH579">
        <v>0</v>
      </c>
      <c r="GI579">
        <v>0</v>
      </c>
      <c r="GJ579">
        <v>0</v>
      </c>
      <c r="GK579">
        <v>0</v>
      </c>
      <c r="GL579">
        <v>0</v>
      </c>
      <c r="GM579">
        <v>0</v>
      </c>
      <c r="GN579">
        <v>0</v>
      </c>
      <c r="GO579">
        <v>0</v>
      </c>
      <c r="GP579">
        <v>0</v>
      </c>
      <c r="GQ579">
        <v>0</v>
      </c>
      <c r="GR579">
        <v>0</v>
      </c>
      <c r="GS579">
        <v>0</v>
      </c>
      <c r="GT579">
        <v>0</v>
      </c>
      <c r="GU579">
        <v>0</v>
      </c>
      <c r="GV579">
        <v>0</v>
      </c>
      <c r="GW579">
        <v>0</v>
      </c>
      <c r="GX579">
        <v>0</v>
      </c>
      <c r="GY579">
        <v>0</v>
      </c>
      <c r="GZ579">
        <v>0</v>
      </c>
      <c r="HA579">
        <v>0</v>
      </c>
      <c r="HB579">
        <v>0</v>
      </c>
      <c r="HC579">
        <v>0</v>
      </c>
      <c r="HD579">
        <v>0</v>
      </c>
      <c r="HE579">
        <v>0</v>
      </c>
      <c r="HF579">
        <v>0</v>
      </c>
      <c r="HG579">
        <v>0</v>
      </c>
      <c r="HH579">
        <v>0</v>
      </c>
      <c r="HI579">
        <v>0</v>
      </c>
      <c r="HJ579">
        <v>0</v>
      </c>
      <c r="HK579">
        <v>0</v>
      </c>
      <c r="HL579">
        <v>4</v>
      </c>
      <c r="HM579">
        <v>7</v>
      </c>
      <c r="HN579">
        <v>0</v>
      </c>
      <c r="HO579">
        <v>0</v>
      </c>
      <c r="HP579">
        <v>0</v>
      </c>
      <c r="HQ579" s="139">
        <v>1</v>
      </c>
      <c r="HR579" s="140">
        <v>1</v>
      </c>
      <c r="HS579" s="140">
        <v>0</v>
      </c>
      <c r="HT579" s="140">
        <v>0</v>
      </c>
      <c r="HU579" s="140">
        <v>0</v>
      </c>
      <c r="HV579" s="139">
        <v>0</v>
      </c>
      <c r="HW579" s="140">
        <v>0</v>
      </c>
      <c r="HX579" s="140">
        <v>0</v>
      </c>
      <c r="HY579" s="140">
        <v>0</v>
      </c>
      <c r="HZ579" s="140">
        <v>0</v>
      </c>
      <c r="IA579" s="139">
        <v>0</v>
      </c>
      <c r="IB579" s="140">
        <v>0</v>
      </c>
      <c r="IC579" s="140">
        <v>0</v>
      </c>
      <c r="ID579" s="140">
        <v>0</v>
      </c>
      <c r="IE579" s="140">
        <v>0</v>
      </c>
      <c r="IF579" s="139">
        <v>5</v>
      </c>
      <c r="IG579" s="140">
        <v>8</v>
      </c>
      <c r="IH579" s="140">
        <v>0</v>
      </c>
      <c r="II579" s="140">
        <v>0</v>
      </c>
      <c r="IJ579" s="140">
        <v>0</v>
      </c>
      <c r="IK579" s="140">
        <v>0</v>
      </c>
      <c r="IL579" s="140">
        <v>0</v>
      </c>
      <c r="IM579" s="140">
        <v>0</v>
      </c>
      <c r="IN579" s="139">
        <v>0</v>
      </c>
      <c r="IO579" s="140">
        <v>0</v>
      </c>
      <c r="IP579" s="140">
        <v>0</v>
      </c>
      <c r="IQ579" s="140">
        <v>0</v>
      </c>
      <c r="IR579" s="141">
        <v>0</v>
      </c>
      <c r="IS579" s="139">
        <v>0</v>
      </c>
      <c r="IT579" s="141">
        <v>0</v>
      </c>
      <c r="IU579" s="141">
        <v>11</v>
      </c>
      <c r="IV579" s="141">
        <v>2</v>
      </c>
      <c r="IW579" s="180">
        <v>13</v>
      </c>
      <c r="IX579" s="182">
        <v>0</v>
      </c>
      <c r="IY579" s="182">
        <v>0</v>
      </c>
      <c r="IZ579" s="183">
        <v>0</v>
      </c>
      <c r="JA579" s="140">
        <v>0</v>
      </c>
      <c r="JB579" s="140">
        <v>0</v>
      </c>
      <c r="JC579" s="1" t="s">
        <v>427</v>
      </c>
      <c r="JD579" s="1" t="s">
        <v>427</v>
      </c>
      <c r="JE579" s="1" t="s">
        <v>427</v>
      </c>
      <c r="JF579" s="1" t="s">
        <v>427</v>
      </c>
      <c r="JG579" s="1">
        <v>0</v>
      </c>
      <c r="JH579" s="1">
        <v>0</v>
      </c>
      <c r="JI579" s="284"/>
      <c r="JM579" s="261"/>
      <c r="JN579" s="262"/>
      <c r="JO579" s="284"/>
      <c r="JP579" s="284"/>
    </row>
    <row r="580" spans="1:276" x14ac:dyDescent="0.25">
      <c r="A580" s="2">
        <f>IF(OR('Table 1'!$L$2="All Regions",'Table 1'!$L$2=" "), 1,IF('Table 1'!$L$2='DATA TEMPLATE 1617'!L580,1,0))</f>
        <v>1</v>
      </c>
      <c r="B580" s="2">
        <f>IF(OR('Table 1'!$L$3="All Disciplines",'Table 1'!$L$3=" "), 1,IF('Table 1'!$L$3='DATA TEMPLATE 1617'!M580,1,0))</f>
        <v>1</v>
      </c>
      <c r="C580" s="2">
        <f>IF(OR('Table 1'!$L$4="All Organisations",'Table 1'!$L$4=" "), 1,IF('Table 1'!$L$4='DATA TEMPLATE 1617'!N580,1,0))</f>
        <v>1</v>
      </c>
      <c r="D580" s="2">
        <f t="shared" si="21"/>
        <v>3</v>
      </c>
      <c r="E580" s="236">
        <f>IF('Table 2'!$L$2="All Diverse Led",$IZ580,IF('Table 2'!$L$2='DATA TEMPLATE 1617'!JG580,4,0))</f>
        <v>0</v>
      </c>
      <c r="F580" s="236">
        <f>IF('Table 2'!$L$2="All Diverse Led",$IZ580,IF('Table 2'!$L$2='DATA TEMPLATE 1617'!JH580,4,0))</f>
        <v>0</v>
      </c>
      <c r="G580" s="237">
        <f t="shared" si="22"/>
        <v>0</v>
      </c>
      <c r="H580" s="1" t="s">
        <v>471</v>
      </c>
      <c r="I580" s="1">
        <v>0</v>
      </c>
      <c r="J580" s="1" t="b">
        <v>0</v>
      </c>
      <c r="K580" s="284">
        <v>578</v>
      </c>
      <c r="L580" t="s">
        <v>447</v>
      </c>
      <c r="M580" t="s">
        <v>440</v>
      </c>
      <c r="N580" s="323" t="s">
        <v>458</v>
      </c>
      <c r="O580" s="76">
        <v>29525</v>
      </c>
      <c r="P580" s="76">
        <v>202071</v>
      </c>
      <c r="Q580" s="76">
        <v>58951</v>
      </c>
      <c r="R580" s="76">
        <v>10500</v>
      </c>
      <c r="S580" s="76">
        <v>12010</v>
      </c>
      <c r="T580" s="76">
        <v>313057</v>
      </c>
      <c r="U580">
        <v>248490</v>
      </c>
      <c r="V580">
        <v>20219</v>
      </c>
      <c r="W580">
        <v>10795</v>
      </c>
      <c r="X580">
        <v>18855</v>
      </c>
      <c r="Y580">
        <v>1472</v>
      </c>
      <c r="AB580">
        <v>35968</v>
      </c>
      <c r="AC580">
        <v>4157</v>
      </c>
      <c r="AD580">
        <v>339956</v>
      </c>
      <c r="AE580" s="1">
        <v>0</v>
      </c>
      <c r="AF580" s="1">
        <v>0</v>
      </c>
      <c r="AG580" s="1">
        <v>0</v>
      </c>
      <c r="AH580" s="1">
        <v>0</v>
      </c>
      <c r="AI580" s="1">
        <v>0</v>
      </c>
      <c r="AJ580" s="1">
        <v>0</v>
      </c>
      <c r="AK580" s="1">
        <v>0</v>
      </c>
      <c r="AL580" s="1">
        <v>0</v>
      </c>
      <c r="AM580" s="1">
        <v>0</v>
      </c>
      <c r="AN580" s="1">
        <v>0</v>
      </c>
      <c r="AO580" s="1">
        <v>0</v>
      </c>
      <c r="AP580" s="1">
        <v>0</v>
      </c>
      <c r="AQ580" s="1">
        <v>0</v>
      </c>
      <c r="AR580" s="1">
        <v>0</v>
      </c>
      <c r="AS580" s="1">
        <v>0</v>
      </c>
      <c r="AT580" s="1">
        <v>0</v>
      </c>
      <c r="AU580" s="1">
        <v>0</v>
      </c>
      <c r="AV580" s="1">
        <v>0</v>
      </c>
      <c r="AW580" s="1">
        <v>0</v>
      </c>
      <c r="AX580" s="1">
        <v>0</v>
      </c>
      <c r="AY580" s="1">
        <v>0</v>
      </c>
      <c r="AZ580" s="1">
        <v>0</v>
      </c>
      <c r="BA580" s="1">
        <v>0</v>
      </c>
      <c r="BB580" s="1">
        <v>0</v>
      </c>
      <c r="BC580" s="3">
        <v>0</v>
      </c>
      <c r="BD580" s="3">
        <v>0</v>
      </c>
      <c r="BE580" s="3">
        <v>0</v>
      </c>
      <c r="BF580" s="3">
        <v>0</v>
      </c>
      <c r="BG580" s="241">
        <v>0</v>
      </c>
      <c r="BH580" s="242">
        <v>0</v>
      </c>
      <c r="BI580" s="242">
        <v>0</v>
      </c>
      <c r="BJ580" s="243">
        <v>0</v>
      </c>
      <c r="BK580">
        <v>1</v>
      </c>
      <c r="BL580">
        <v>1</v>
      </c>
      <c r="BM580">
        <v>0</v>
      </c>
      <c r="BN580">
        <v>50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s="244">
        <v>0</v>
      </c>
      <c r="CJ580" s="244">
        <v>0</v>
      </c>
      <c r="CK580" s="244">
        <v>0</v>
      </c>
      <c r="CL580" s="244">
        <v>0</v>
      </c>
      <c r="CM580" s="241">
        <v>0</v>
      </c>
      <c r="CN580" s="242">
        <v>0</v>
      </c>
      <c r="CO580" s="242">
        <v>0</v>
      </c>
      <c r="CP580" s="243">
        <v>0</v>
      </c>
      <c r="CQ580" s="1">
        <v>1</v>
      </c>
      <c r="CR580" s="1">
        <v>1</v>
      </c>
      <c r="CS580" s="1">
        <v>0</v>
      </c>
      <c r="CT580" s="1">
        <v>50</v>
      </c>
      <c r="CU580" s="1">
        <v>0</v>
      </c>
      <c r="CV580" s="1">
        <v>0</v>
      </c>
      <c r="CW580" s="1">
        <v>0</v>
      </c>
      <c r="CX580" s="1">
        <v>0</v>
      </c>
      <c r="CY580" s="1">
        <v>0</v>
      </c>
      <c r="CZ580" s="1">
        <v>0</v>
      </c>
      <c r="DA580" s="1">
        <v>0</v>
      </c>
      <c r="DB580" s="1">
        <v>0</v>
      </c>
      <c r="DC580" s="1">
        <v>0</v>
      </c>
      <c r="DD580" s="1">
        <v>0</v>
      </c>
      <c r="DE580" s="1">
        <v>0</v>
      </c>
      <c r="DF580" s="1">
        <v>0</v>
      </c>
      <c r="DG580" s="1">
        <v>0</v>
      </c>
      <c r="DH580" s="1">
        <v>0</v>
      </c>
      <c r="DI580" s="1">
        <v>0</v>
      </c>
      <c r="DJ580" s="1">
        <v>0</v>
      </c>
      <c r="DK580" s="1">
        <v>0</v>
      </c>
      <c r="DL580" s="1">
        <v>0</v>
      </c>
      <c r="DM580" s="1">
        <v>0</v>
      </c>
      <c r="DN580" s="1">
        <v>0</v>
      </c>
      <c r="DO580" s="244">
        <v>0</v>
      </c>
      <c r="DP580" s="244">
        <v>0</v>
      </c>
      <c r="DQ580" s="244">
        <v>0</v>
      </c>
      <c r="DR580" s="244">
        <v>0</v>
      </c>
      <c r="DS580" s="241">
        <v>0</v>
      </c>
      <c r="DT580" s="242">
        <v>0</v>
      </c>
      <c r="DU580" s="242">
        <v>0</v>
      </c>
      <c r="DV580" s="243">
        <v>0</v>
      </c>
      <c r="DW580">
        <v>1</v>
      </c>
      <c r="DX580">
        <v>1</v>
      </c>
      <c r="DY580">
        <v>291</v>
      </c>
      <c r="DZ580">
        <v>186</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v>0</v>
      </c>
      <c r="EU580" s="244">
        <v>0</v>
      </c>
      <c r="EV580" s="244">
        <v>0</v>
      </c>
      <c r="EW580" s="244">
        <v>0</v>
      </c>
      <c r="EX580" s="244">
        <v>0</v>
      </c>
      <c r="EY580" s="241">
        <v>0</v>
      </c>
      <c r="EZ580" s="242">
        <v>0</v>
      </c>
      <c r="FA580" s="242">
        <v>0</v>
      </c>
      <c r="FB580" s="243">
        <v>0</v>
      </c>
      <c r="FC58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3</v>
      </c>
      <c r="FX580">
        <v>3500</v>
      </c>
      <c r="FY580">
        <v>0</v>
      </c>
      <c r="FZ580">
        <v>0</v>
      </c>
      <c r="GA580">
        <v>792</v>
      </c>
      <c r="GB580">
        <v>3500</v>
      </c>
      <c r="GC580">
        <v>1</v>
      </c>
      <c r="GD580">
        <v>1000</v>
      </c>
      <c r="GE580">
        <v>20</v>
      </c>
      <c r="GF580">
        <v>0</v>
      </c>
      <c r="GG580">
        <v>380</v>
      </c>
      <c r="GH580">
        <v>0</v>
      </c>
      <c r="GI580">
        <v>1</v>
      </c>
      <c r="GJ580">
        <v>76</v>
      </c>
      <c r="GK580">
        <v>6</v>
      </c>
      <c r="GL580">
        <v>151</v>
      </c>
      <c r="GM580">
        <v>0</v>
      </c>
      <c r="GN580">
        <v>0</v>
      </c>
      <c r="GO580">
        <v>0</v>
      </c>
      <c r="GP580">
        <v>0</v>
      </c>
      <c r="GQ580">
        <v>0</v>
      </c>
      <c r="GR580">
        <v>0</v>
      </c>
      <c r="GS580">
        <v>0</v>
      </c>
      <c r="GT580">
        <v>0</v>
      </c>
      <c r="GU580">
        <v>0</v>
      </c>
      <c r="GV580">
        <v>0</v>
      </c>
      <c r="GW580">
        <v>11</v>
      </c>
      <c r="GX580">
        <v>455</v>
      </c>
      <c r="GY580">
        <v>0</v>
      </c>
      <c r="GZ580">
        <v>0</v>
      </c>
      <c r="HA580">
        <v>0</v>
      </c>
      <c r="HB580">
        <v>0</v>
      </c>
      <c r="HC580">
        <v>1</v>
      </c>
      <c r="HD580">
        <v>1</v>
      </c>
      <c r="HE580">
        <v>0</v>
      </c>
      <c r="HF580">
        <v>0</v>
      </c>
      <c r="HG580">
        <v>0</v>
      </c>
      <c r="HH580">
        <v>0</v>
      </c>
      <c r="HI580">
        <v>2</v>
      </c>
      <c r="HJ580">
        <v>2</v>
      </c>
      <c r="HK580">
        <v>0</v>
      </c>
      <c r="HL580">
        <v>3</v>
      </c>
      <c r="HM580">
        <v>2</v>
      </c>
      <c r="HN580">
        <v>0</v>
      </c>
      <c r="HO580">
        <v>0</v>
      </c>
      <c r="HP580">
        <v>0</v>
      </c>
      <c r="HQ580" s="139">
        <v>2</v>
      </c>
      <c r="HR580" s="140">
        <v>0</v>
      </c>
      <c r="HS580" s="140">
        <v>0</v>
      </c>
      <c r="HT580" s="140">
        <v>0</v>
      </c>
      <c r="HU580" s="140">
        <v>0</v>
      </c>
      <c r="HV580" s="139">
        <v>0</v>
      </c>
      <c r="HW580" s="140">
        <v>0</v>
      </c>
      <c r="HX580" s="140">
        <v>0</v>
      </c>
      <c r="HY580" s="140">
        <v>0</v>
      </c>
      <c r="HZ580" s="140">
        <v>0</v>
      </c>
      <c r="IA580" s="139">
        <v>0</v>
      </c>
      <c r="IB580" s="140">
        <v>0</v>
      </c>
      <c r="IC580" s="140">
        <v>0</v>
      </c>
      <c r="ID580" s="140">
        <v>0</v>
      </c>
      <c r="IE580" s="140">
        <v>0</v>
      </c>
      <c r="IF580" s="139">
        <v>5</v>
      </c>
      <c r="IG580" s="140">
        <v>2</v>
      </c>
      <c r="IH580" s="140">
        <v>0</v>
      </c>
      <c r="II580" s="140">
        <v>0</v>
      </c>
      <c r="IJ580" s="140">
        <v>0</v>
      </c>
      <c r="IK580" s="140">
        <v>0</v>
      </c>
      <c r="IL580" s="140">
        <v>0</v>
      </c>
      <c r="IM580" s="140">
        <v>0</v>
      </c>
      <c r="IN580" s="139">
        <v>0</v>
      </c>
      <c r="IO580" s="140">
        <v>1</v>
      </c>
      <c r="IP580" s="140">
        <v>0</v>
      </c>
      <c r="IQ580" s="140">
        <v>0</v>
      </c>
      <c r="IR580" s="141">
        <v>1</v>
      </c>
      <c r="IS580" s="139">
        <v>0</v>
      </c>
      <c r="IT580" s="141">
        <v>2</v>
      </c>
      <c r="IU580" s="141">
        <v>5</v>
      </c>
      <c r="IV580" s="141">
        <v>2</v>
      </c>
      <c r="IW580" s="180">
        <v>7</v>
      </c>
      <c r="IX580" s="182">
        <v>0.2857142857142857</v>
      </c>
      <c r="IY580" s="182">
        <v>0.14285714285714285</v>
      </c>
      <c r="IZ580" s="183">
        <v>0</v>
      </c>
      <c r="JA580" s="140">
        <v>0</v>
      </c>
      <c r="JB580" s="140">
        <v>0</v>
      </c>
      <c r="JC580" s="1" t="s">
        <v>427</v>
      </c>
      <c r="JD580" s="1" t="s">
        <v>427</v>
      </c>
      <c r="JE580" s="1" t="s">
        <v>427</v>
      </c>
      <c r="JF580" s="1" t="s">
        <v>426</v>
      </c>
      <c r="JG580" s="1">
        <v>0</v>
      </c>
      <c r="JH580" s="1">
        <v>0</v>
      </c>
      <c r="JI580" s="284"/>
      <c r="JM580" s="261"/>
      <c r="JN580" s="262"/>
      <c r="JO580" s="284"/>
      <c r="JP580" s="284"/>
    </row>
    <row r="581" spans="1:276" x14ac:dyDescent="0.25">
      <c r="A581" s="2">
        <f>IF(OR('Table 1'!$L$2="All Regions",'Table 1'!$L$2=" "), 1,IF('Table 1'!$L$2='DATA TEMPLATE 1617'!L581,1,0))</f>
        <v>1</v>
      </c>
      <c r="B581" s="2">
        <f>IF(OR('Table 1'!$L$3="All Disciplines",'Table 1'!$L$3=" "), 1,IF('Table 1'!$L$3='DATA TEMPLATE 1617'!M581,1,0))</f>
        <v>1</v>
      </c>
      <c r="C581" s="2">
        <f>IF(OR('Table 1'!$L$4="All Organisations",'Table 1'!$L$4=" "), 1,IF('Table 1'!$L$4='DATA TEMPLATE 1617'!N581,1,0))</f>
        <v>1</v>
      </c>
      <c r="D581" s="2">
        <f t="shared" si="21"/>
        <v>3</v>
      </c>
      <c r="E581" s="236">
        <f>IF('Table 2'!$L$2="All Diverse Led",$IZ581,IF('Table 2'!$L$2='DATA TEMPLATE 1617'!JG581,4,0))</f>
        <v>0</v>
      </c>
      <c r="F581" s="236">
        <f>IF('Table 2'!$L$2="All Diverse Led",$IZ581,IF('Table 2'!$L$2='DATA TEMPLATE 1617'!JH581,4,0))</f>
        <v>0</v>
      </c>
      <c r="G581" s="237">
        <f t="shared" si="22"/>
        <v>0</v>
      </c>
      <c r="H581" s="1" t="s">
        <v>471</v>
      </c>
      <c r="I581" s="1">
        <v>0</v>
      </c>
      <c r="J581" s="1" t="b">
        <v>0</v>
      </c>
      <c r="K581" s="284">
        <v>579</v>
      </c>
      <c r="L581" t="s">
        <v>439</v>
      </c>
      <c r="M581" t="s">
        <v>442</v>
      </c>
      <c r="N581" s="323" t="s">
        <v>458</v>
      </c>
      <c r="O581" s="76">
        <v>56873</v>
      </c>
      <c r="P581" s="76">
        <v>64000</v>
      </c>
      <c r="Q581" s="76">
        <v>12200</v>
      </c>
      <c r="R581" s="76">
        <v>0</v>
      </c>
      <c r="S581" s="76">
        <v>0</v>
      </c>
      <c r="T581" s="76">
        <v>133073</v>
      </c>
      <c r="U581">
        <v>44892</v>
      </c>
      <c r="V581">
        <v>2447</v>
      </c>
      <c r="W581">
        <v>0</v>
      </c>
      <c r="X581">
        <v>0</v>
      </c>
      <c r="Y581">
        <v>0</v>
      </c>
      <c r="AB581">
        <v>28087</v>
      </c>
      <c r="AC581">
        <v>0</v>
      </c>
      <c r="AD581">
        <v>75426</v>
      </c>
      <c r="AE581" s="1">
        <v>18</v>
      </c>
      <c r="AF581" s="1">
        <v>32</v>
      </c>
      <c r="AG581" s="1">
        <v>0</v>
      </c>
      <c r="AH581" s="1">
        <v>1650</v>
      </c>
      <c r="AI581" s="1">
        <v>1</v>
      </c>
      <c r="AJ581" s="1">
        <v>1</v>
      </c>
      <c r="AK581" s="1">
        <v>0</v>
      </c>
      <c r="AL581" s="1">
        <v>50</v>
      </c>
      <c r="AM581" s="1">
        <v>0</v>
      </c>
      <c r="AN581" s="1">
        <v>0</v>
      </c>
      <c r="AO581" s="1">
        <v>0</v>
      </c>
      <c r="AP581" s="1">
        <v>0</v>
      </c>
      <c r="AQ581" s="1">
        <v>0</v>
      </c>
      <c r="AR581" s="1">
        <v>0</v>
      </c>
      <c r="AS581" s="1">
        <v>0</v>
      </c>
      <c r="AT581" s="1">
        <v>0</v>
      </c>
      <c r="AU581" s="1">
        <v>0</v>
      </c>
      <c r="AV581" s="1">
        <v>0</v>
      </c>
      <c r="AW581" s="1">
        <v>0</v>
      </c>
      <c r="AX581" s="1">
        <v>0</v>
      </c>
      <c r="AY581" s="1">
        <v>0</v>
      </c>
      <c r="AZ581" s="1">
        <v>0</v>
      </c>
      <c r="BA581" s="1">
        <v>0</v>
      </c>
      <c r="BB581" s="1">
        <v>0</v>
      </c>
      <c r="BC581" s="3">
        <v>1</v>
      </c>
      <c r="BD581" s="3">
        <v>1</v>
      </c>
      <c r="BE581" s="3">
        <v>0</v>
      </c>
      <c r="BF581" s="3">
        <v>50</v>
      </c>
      <c r="BG581" s="241">
        <v>0</v>
      </c>
      <c r="BH581" s="242">
        <v>0</v>
      </c>
      <c r="BI581" s="242">
        <v>0</v>
      </c>
      <c r="BJ581" s="243">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s="244">
        <v>0</v>
      </c>
      <c r="CJ581" s="244">
        <v>0</v>
      </c>
      <c r="CK581" s="244">
        <v>0</v>
      </c>
      <c r="CL581" s="244">
        <v>0</v>
      </c>
      <c r="CM581" s="241">
        <v>0</v>
      </c>
      <c r="CN581" s="242">
        <v>0</v>
      </c>
      <c r="CO581" s="242">
        <v>0</v>
      </c>
      <c r="CP581" s="243">
        <v>0</v>
      </c>
      <c r="CQ581" s="1">
        <v>0</v>
      </c>
      <c r="CR581" s="1">
        <v>0</v>
      </c>
      <c r="CS581" s="1">
        <v>0</v>
      </c>
      <c r="CT581" s="1">
        <v>0</v>
      </c>
      <c r="CU581" s="1">
        <v>0</v>
      </c>
      <c r="CV581" s="1">
        <v>0</v>
      </c>
      <c r="CW581" s="1">
        <v>0</v>
      </c>
      <c r="CX581" s="1">
        <v>0</v>
      </c>
      <c r="CY581" s="1">
        <v>0</v>
      </c>
      <c r="CZ581" s="1">
        <v>0</v>
      </c>
      <c r="DA581" s="1">
        <v>0</v>
      </c>
      <c r="DB581" s="1">
        <v>0</v>
      </c>
      <c r="DC581" s="1">
        <v>0</v>
      </c>
      <c r="DD581" s="1">
        <v>0</v>
      </c>
      <c r="DE581" s="1">
        <v>0</v>
      </c>
      <c r="DF581" s="1">
        <v>0</v>
      </c>
      <c r="DG581" s="1">
        <v>0</v>
      </c>
      <c r="DH581" s="1">
        <v>0</v>
      </c>
      <c r="DI581" s="1">
        <v>0</v>
      </c>
      <c r="DJ581" s="1">
        <v>0</v>
      </c>
      <c r="DK581" s="1">
        <v>0</v>
      </c>
      <c r="DL581" s="1">
        <v>0</v>
      </c>
      <c r="DM581" s="1">
        <v>0</v>
      </c>
      <c r="DN581" s="1">
        <v>0</v>
      </c>
      <c r="DO581" s="244">
        <v>0</v>
      </c>
      <c r="DP581" s="244">
        <v>0</v>
      </c>
      <c r="DQ581" s="244">
        <v>0</v>
      </c>
      <c r="DR581" s="244">
        <v>0</v>
      </c>
      <c r="DS581" s="241">
        <v>0</v>
      </c>
      <c r="DT581" s="242">
        <v>0</v>
      </c>
      <c r="DU581" s="242">
        <v>0</v>
      </c>
      <c r="DV581" s="243">
        <v>0</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s="244">
        <v>0</v>
      </c>
      <c r="EV581" s="244">
        <v>0</v>
      </c>
      <c r="EW581" s="244">
        <v>0</v>
      </c>
      <c r="EX581" s="244">
        <v>0</v>
      </c>
      <c r="EY581" s="241">
        <v>0</v>
      </c>
      <c r="EZ581" s="242">
        <v>0</v>
      </c>
      <c r="FA581" s="242">
        <v>0</v>
      </c>
      <c r="FB581" s="243">
        <v>0</v>
      </c>
      <c r="FC581">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8</v>
      </c>
      <c r="FX581">
        <v>5000</v>
      </c>
      <c r="FY581">
        <v>4811</v>
      </c>
      <c r="FZ581">
        <v>5000</v>
      </c>
      <c r="GA581">
        <v>8</v>
      </c>
      <c r="GB581">
        <v>5000</v>
      </c>
      <c r="GC581">
        <v>57</v>
      </c>
      <c r="GD581">
        <v>4000</v>
      </c>
      <c r="GE581">
        <v>3121</v>
      </c>
      <c r="GF581">
        <v>4000</v>
      </c>
      <c r="GG581">
        <v>57</v>
      </c>
      <c r="GH581">
        <v>4000</v>
      </c>
      <c r="GI581">
        <v>0</v>
      </c>
      <c r="GJ581">
        <v>100</v>
      </c>
      <c r="GK581">
        <v>5</v>
      </c>
      <c r="GL581">
        <v>200</v>
      </c>
      <c r="GM581">
        <v>0</v>
      </c>
      <c r="GN581">
        <v>0</v>
      </c>
      <c r="GO581">
        <v>0</v>
      </c>
      <c r="GP581">
        <v>0</v>
      </c>
      <c r="GQ581">
        <v>0</v>
      </c>
      <c r="GR581">
        <v>0</v>
      </c>
      <c r="GS581">
        <v>0</v>
      </c>
      <c r="GT581">
        <v>0</v>
      </c>
      <c r="GU581">
        <v>0</v>
      </c>
      <c r="GV581">
        <v>0</v>
      </c>
      <c r="GW581">
        <v>0</v>
      </c>
      <c r="GX581">
        <v>0</v>
      </c>
      <c r="GY581">
        <v>0</v>
      </c>
      <c r="GZ581">
        <v>0</v>
      </c>
      <c r="HA581">
        <v>0</v>
      </c>
      <c r="HB581">
        <v>0</v>
      </c>
      <c r="HC581">
        <v>0</v>
      </c>
      <c r="HD581">
        <v>0</v>
      </c>
      <c r="HE581">
        <v>0</v>
      </c>
      <c r="HF581">
        <v>0</v>
      </c>
      <c r="HG581">
        <v>0</v>
      </c>
      <c r="HH581">
        <v>0</v>
      </c>
      <c r="HI581">
        <v>0</v>
      </c>
      <c r="HJ581">
        <v>0</v>
      </c>
      <c r="HK581">
        <v>0</v>
      </c>
      <c r="HL581">
        <v>4</v>
      </c>
      <c r="HM581">
        <v>3</v>
      </c>
      <c r="HN581">
        <v>0</v>
      </c>
      <c r="HO581">
        <v>0</v>
      </c>
      <c r="HP581">
        <v>0</v>
      </c>
      <c r="HQ581" s="139">
        <v>0</v>
      </c>
      <c r="HR581" s="140">
        <v>1</v>
      </c>
      <c r="HS581" s="140">
        <v>0</v>
      </c>
      <c r="HT581" s="140">
        <v>0</v>
      </c>
      <c r="HU581" s="140">
        <v>0</v>
      </c>
      <c r="HV581" s="139">
        <v>0</v>
      </c>
      <c r="HW581" s="140">
        <v>0</v>
      </c>
      <c r="HX581" s="140">
        <v>0</v>
      </c>
      <c r="HY581" s="140">
        <v>0</v>
      </c>
      <c r="HZ581" s="140">
        <v>0</v>
      </c>
      <c r="IA581" s="139">
        <v>0</v>
      </c>
      <c r="IB581" s="140">
        <v>0</v>
      </c>
      <c r="IC581" s="140">
        <v>0</v>
      </c>
      <c r="ID581" s="140">
        <v>0</v>
      </c>
      <c r="IE581" s="140">
        <v>0</v>
      </c>
      <c r="IF581" s="139">
        <v>4</v>
      </c>
      <c r="IG581" s="140">
        <v>4</v>
      </c>
      <c r="IH581" s="140">
        <v>0</v>
      </c>
      <c r="II581" s="140">
        <v>0</v>
      </c>
      <c r="IJ581" s="140">
        <v>0</v>
      </c>
      <c r="IK581" s="140">
        <v>0</v>
      </c>
      <c r="IL581" s="140">
        <v>0</v>
      </c>
      <c r="IM581" s="140">
        <v>0</v>
      </c>
      <c r="IN581" s="139">
        <v>0</v>
      </c>
      <c r="IO581" s="140">
        <v>0</v>
      </c>
      <c r="IP581" s="140">
        <v>0</v>
      </c>
      <c r="IQ581" s="140">
        <v>0</v>
      </c>
      <c r="IR581" s="141">
        <v>0</v>
      </c>
      <c r="IS581" s="139">
        <v>0</v>
      </c>
      <c r="IT581" s="141">
        <v>1</v>
      </c>
      <c r="IU581" s="141">
        <v>7</v>
      </c>
      <c r="IV581" s="141">
        <v>1</v>
      </c>
      <c r="IW581" s="180">
        <v>8</v>
      </c>
      <c r="IX581" s="182">
        <v>0.125</v>
      </c>
      <c r="IY581" s="182">
        <v>0</v>
      </c>
      <c r="IZ581" s="183">
        <v>0</v>
      </c>
      <c r="JA581" s="140">
        <v>0</v>
      </c>
      <c r="JB581" s="140">
        <v>0</v>
      </c>
      <c r="JC581" s="1" t="s">
        <v>427</v>
      </c>
      <c r="JD581" s="1" t="s">
        <v>427</v>
      </c>
      <c r="JE581" s="1" t="s">
        <v>427</v>
      </c>
      <c r="JF581" s="1" t="s">
        <v>427</v>
      </c>
      <c r="JG581" s="1">
        <v>0</v>
      </c>
      <c r="JH581" s="1">
        <v>0</v>
      </c>
      <c r="JI581" s="284"/>
      <c r="JM581" s="261"/>
      <c r="JN581" s="262"/>
      <c r="JO581" s="284"/>
      <c r="JP581" s="284"/>
    </row>
    <row r="582" spans="1:276" x14ac:dyDescent="0.25">
      <c r="A582" s="2">
        <f>IF(OR('Table 1'!$L$2="All Regions",'Table 1'!$L$2=" "), 1,IF('Table 1'!$L$2='DATA TEMPLATE 1617'!L582,1,0))</f>
        <v>1</v>
      </c>
      <c r="B582" s="2">
        <f>IF(OR('Table 1'!$L$3="All Disciplines",'Table 1'!$L$3=" "), 1,IF('Table 1'!$L$3='DATA TEMPLATE 1617'!M582,1,0))</f>
        <v>1</v>
      </c>
      <c r="C582" s="2">
        <f>IF(OR('Table 1'!$L$4="All Organisations",'Table 1'!$L$4=" "), 1,IF('Table 1'!$L$4='DATA TEMPLATE 1617'!N582,1,0))</f>
        <v>1</v>
      </c>
      <c r="D582" s="2">
        <f t="shared" si="21"/>
        <v>3</v>
      </c>
      <c r="E582" s="236">
        <f>IF('Table 2'!$L$2="All Diverse Led",$IZ582,IF('Table 2'!$L$2='DATA TEMPLATE 1617'!JG582,4,0))</f>
        <v>0</v>
      </c>
      <c r="F582" s="236">
        <f>IF('Table 2'!$L$2="All Diverse Led",$IZ582,IF('Table 2'!$L$2='DATA TEMPLATE 1617'!JH582,4,0))</f>
        <v>0</v>
      </c>
      <c r="G582" s="237">
        <f t="shared" si="22"/>
        <v>0</v>
      </c>
      <c r="H582" s="1" t="s">
        <v>471</v>
      </c>
      <c r="I582" s="1">
        <v>0</v>
      </c>
      <c r="J582" s="1" t="b">
        <v>0</v>
      </c>
      <c r="K582" s="284">
        <v>580</v>
      </c>
      <c r="L582" t="s">
        <v>446</v>
      </c>
      <c r="M582" t="s">
        <v>437</v>
      </c>
      <c r="N582" s="323" t="s">
        <v>459</v>
      </c>
      <c r="O582" s="76">
        <v>37941</v>
      </c>
      <c r="P582" s="76">
        <v>205985</v>
      </c>
      <c r="Q582" s="76">
        <v>111284</v>
      </c>
      <c r="R582" s="76">
        <v>19250</v>
      </c>
      <c r="S582" s="76">
        <v>0</v>
      </c>
      <c r="T582" s="76">
        <v>374460</v>
      </c>
      <c r="U582">
        <v>362155</v>
      </c>
      <c r="V582">
        <v>9000</v>
      </c>
      <c r="W582">
        <v>0</v>
      </c>
      <c r="X582">
        <v>0</v>
      </c>
      <c r="Y582">
        <v>3700</v>
      </c>
      <c r="AB582">
        <v>37113</v>
      </c>
      <c r="AC582">
        <v>0</v>
      </c>
      <c r="AD582">
        <v>411968</v>
      </c>
      <c r="AE582" s="1">
        <v>43</v>
      </c>
      <c r="AF582" s="1">
        <v>43</v>
      </c>
      <c r="AG582" s="1">
        <v>4549</v>
      </c>
      <c r="AH582" s="1">
        <v>0</v>
      </c>
      <c r="AI582" s="1">
        <v>3</v>
      </c>
      <c r="AJ582" s="1">
        <v>3</v>
      </c>
      <c r="AK582" s="1">
        <v>164</v>
      </c>
      <c r="AL582" s="1">
        <v>0</v>
      </c>
      <c r="AM582" s="1">
        <v>0</v>
      </c>
      <c r="AN582" s="1">
        <v>0</v>
      </c>
      <c r="AO582" s="1">
        <v>0</v>
      </c>
      <c r="AP582" s="1">
        <v>0</v>
      </c>
      <c r="AQ582" s="1">
        <v>43</v>
      </c>
      <c r="AR582" s="1">
        <v>43</v>
      </c>
      <c r="AS582" s="1">
        <v>3188</v>
      </c>
      <c r="AT582" s="1">
        <v>0</v>
      </c>
      <c r="AU582" s="1">
        <v>3</v>
      </c>
      <c r="AV582" s="1">
        <v>3</v>
      </c>
      <c r="AW582" s="1">
        <v>110</v>
      </c>
      <c r="AX582" s="1">
        <v>0</v>
      </c>
      <c r="AY582" s="1">
        <v>0</v>
      </c>
      <c r="AZ582" s="1">
        <v>0</v>
      </c>
      <c r="BA582" s="1">
        <v>0</v>
      </c>
      <c r="BB582" s="1">
        <v>0</v>
      </c>
      <c r="BC582" s="3">
        <v>3</v>
      </c>
      <c r="BD582" s="3">
        <v>3</v>
      </c>
      <c r="BE582" s="3">
        <v>164</v>
      </c>
      <c r="BF582" s="3">
        <v>0</v>
      </c>
      <c r="BG582" s="241">
        <v>46</v>
      </c>
      <c r="BH582" s="242">
        <v>46</v>
      </c>
      <c r="BI582" s="242">
        <v>3298</v>
      </c>
      <c r="BJ582" s="243">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s="244">
        <v>0</v>
      </c>
      <c r="CJ582" s="244">
        <v>0</v>
      </c>
      <c r="CK582" s="244">
        <v>0</v>
      </c>
      <c r="CL582" s="244">
        <v>0</v>
      </c>
      <c r="CM582" s="241">
        <v>0</v>
      </c>
      <c r="CN582" s="242">
        <v>0</v>
      </c>
      <c r="CO582" s="242">
        <v>0</v>
      </c>
      <c r="CP582" s="243">
        <v>0</v>
      </c>
      <c r="CQ582" s="1">
        <v>0</v>
      </c>
      <c r="CR582" s="1">
        <v>0</v>
      </c>
      <c r="CS582" s="1">
        <v>0</v>
      </c>
      <c r="CT582" s="1">
        <v>0</v>
      </c>
      <c r="CU582" s="1">
        <v>0</v>
      </c>
      <c r="CV582" s="1">
        <v>0</v>
      </c>
      <c r="CW582" s="1">
        <v>0</v>
      </c>
      <c r="CX582" s="1">
        <v>0</v>
      </c>
      <c r="CY582" s="1">
        <v>0</v>
      </c>
      <c r="CZ582" s="1">
        <v>0</v>
      </c>
      <c r="DA582" s="1">
        <v>0</v>
      </c>
      <c r="DB582" s="1">
        <v>0</v>
      </c>
      <c r="DC582" s="1">
        <v>0</v>
      </c>
      <c r="DD582" s="1">
        <v>0</v>
      </c>
      <c r="DE582" s="1">
        <v>0</v>
      </c>
      <c r="DF582" s="1">
        <v>0</v>
      </c>
      <c r="DG582" s="1">
        <v>0</v>
      </c>
      <c r="DH582" s="1">
        <v>0</v>
      </c>
      <c r="DI582" s="1">
        <v>0</v>
      </c>
      <c r="DJ582" s="1">
        <v>0</v>
      </c>
      <c r="DK582" s="1">
        <v>0</v>
      </c>
      <c r="DL582" s="1">
        <v>0</v>
      </c>
      <c r="DM582" s="1">
        <v>0</v>
      </c>
      <c r="DN582" s="1">
        <v>0</v>
      </c>
      <c r="DO582" s="244">
        <v>0</v>
      </c>
      <c r="DP582" s="244">
        <v>0</v>
      </c>
      <c r="DQ582" s="244">
        <v>0</v>
      </c>
      <c r="DR582" s="244">
        <v>0</v>
      </c>
      <c r="DS582" s="241">
        <v>0</v>
      </c>
      <c r="DT582" s="242">
        <v>0</v>
      </c>
      <c r="DU582" s="242">
        <v>0</v>
      </c>
      <c r="DV582" s="243">
        <v>0</v>
      </c>
      <c r="DW582">
        <v>0</v>
      </c>
      <c r="DX582">
        <v>0</v>
      </c>
      <c r="DY582">
        <v>0</v>
      </c>
      <c r="DZ582">
        <v>0</v>
      </c>
      <c r="EA582">
        <v>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v>0</v>
      </c>
      <c r="EU582" s="244">
        <v>0</v>
      </c>
      <c r="EV582" s="244">
        <v>0</v>
      </c>
      <c r="EW582" s="244">
        <v>0</v>
      </c>
      <c r="EX582" s="244">
        <v>0</v>
      </c>
      <c r="EY582" s="241">
        <v>0</v>
      </c>
      <c r="EZ582" s="242">
        <v>0</v>
      </c>
      <c r="FA582" s="242">
        <v>0</v>
      </c>
      <c r="FB582" s="243">
        <v>0</v>
      </c>
      <c r="FC582">
        <v>0</v>
      </c>
      <c r="FD582">
        <v>0</v>
      </c>
      <c r="FE582">
        <v>0</v>
      </c>
      <c r="FF582">
        <v>0</v>
      </c>
      <c r="FG582">
        <v>0</v>
      </c>
      <c r="FH582">
        <v>0</v>
      </c>
      <c r="FI582">
        <v>0</v>
      </c>
      <c r="FJ582">
        <v>0</v>
      </c>
      <c r="FK582">
        <v>0</v>
      </c>
      <c r="FL582">
        <v>0</v>
      </c>
      <c r="FM582">
        <v>0</v>
      </c>
      <c r="FN582">
        <v>0</v>
      </c>
      <c r="FO582">
        <v>0</v>
      </c>
      <c r="FP582">
        <v>0</v>
      </c>
      <c r="FQ582">
        <v>0</v>
      </c>
      <c r="FR582">
        <v>0</v>
      </c>
      <c r="FS582">
        <v>0</v>
      </c>
      <c r="FT582">
        <v>0</v>
      </c>
      <c r="FU582">
        <v>0</v>
      </c>
      <c r="FV582">
        <v>0</v>
      </c>
      <c r="FW582">
        <v>1</v>
      </c>
      <c r="FX582">
        <v>400</v>
      </c>
      <c r="FY582">
        <v>63</v>
      </c>
      <c r="FZ582">
        <v>0</v>
      </c>
      <c r="GA582">
        <v>0</v>
      </c>
      <c r="GB582">
        <v>0</v>
      </c>
      <c r="GC582">
        <v>0</v>
      </c>
      <c r="GD582">
        <v>0</v>
      </c>
      <c r="GE582">
        <v>0</v>
      </c>
      <c r="GF582">
        <v>0</v>
      </c>
      <c r="GG582">
        <v>0</v>
      </c>
      <c r="GH582">
        <v>0</v>
      </c>
      <c r="GI582">
        <v>0</v>
      </c>
      <c r="GJ582">
        <v>0</v>
      </c>
      <c r="GK582">
        <v>0</v>
      </c>
      <c r="GL582">
        <v>0</v>
      </c>
      <c r="GM582">
        <v>0</v>
      </c>
      <c r="GN582">
        <v>0</v>
      </c>
      <c r="GO582">
        <v>0</v>
      </c>
      <c r="GP582">
        <v>0</v>
      </c>
      <c r="GQ582">
        <v>0</v>
      </c>
      <c r="GR582">
        <v>0</v>
      </c>
      <c r="GS582">
        <v>0</v>
      </c>
      <c r="GT582">
        <v>0</v>
      </c>
      <c r="GU582">
        <v>0</v>
      </c>
      <c r="GV582">
        <v>0</v>
      </c>
      <c r="GW582">
        <v>0</v>
      </c>
      <c r="GX582">
        <v>0</v>
      </c>
      <c r="GY582">
        <v>0</v>
      </c>
      <c r="GZ582">
        <v>0</v>
      </c>
      <c r="HA582">
        <v>0</v>
      </c>
      <c r="HB582">
        <v>0</v>
      </c>
      <c r="HC582">
        <v>0</v>
      </c>
      <c r="HD582">
        <v>0</v>
      </c>
      <c r="HE582">
        <v>0</v>
      </c>
      <c r="HF582">
        <v>0</v>
      </c>
      <c r="HG582">
        <v>0</v>
      </c>
      <c r="HH582">
        <v>0</v>
      </c>
      <c r="HI582">
        <v>0</v>
      </c>
      <c r="HJ582">
        <v>0</v>
      </c>
      <c r="HK582">
        <v>0</v>
      </c>
      <c r="HL582">
        <v>6</v>
      </c>
      <c r="HM582">
        <v>3</v>
      </c>
      <c r="HN582">
        <v>0</v>
      </c>
      <c r="HO582">
        <v>0</v>
      </c>
      <c r="HP582">
        <v>0</v>
      </c>
      <c r="HQ582" s="139">
        <v>2</v>
      </c>
      <c r="HR582" s="140">
        <v>1</v>
      </c>
      <c r="HS582" s="140">
        <v>0</v>
      </c>
      <c r="HT582" s="140">
        <v>0</v>
      </c>
      <c r="HU582" s="140">
        <v>0</v>
      </c>
      <c r="HV582" s="139">
        <v>0</v>
      </c>
      <c r="HW582" s="140">
        <v>0</v>
      </c>
      <c r="HX582" s="140">
        <v>0</v>
      </c>
      <c r="HY582" s="140">
        <v>0</v>
      </c>
      <c r="HZ582" s="140">
        <v>0</v>
      </c>
      <c r="IA582" s="139">
        <v>0</v>
      </c>
      <c r="IB582" s="140">
        <v>0</v>
      </c>
      <c r="IC582" s="140">
        <v>0</v>
      </c>
      <c r="ID582" s="140">
        <v>0</v>
      </c>
      <c r="IE582" s="140">
        <v>0</v>
      </c>
      <c r="IF582" s="139">
        <v>8</v>
      </c>
      <c r="IG582" s="140">
        <v>4</v>
      </c>
      <c r="IH582" s="140">
        <v>0</v>
      </c>
      <c r="II582" s="140">
        <v>0</v>
      </c>
      <c r="IJ582" s="140">
        <v>0</v>
      </c>
      <c r="IK582" s="140">
        <v>0</v>
      </c>
      <c r="IL582" s="140">
        <v>0</v>
      </c>
      <c r="IM582" s="140">
        <v>0</v>
      </c>
      <c r="IN582" s="139">
        <v>0</v>
      </c>
      <c r="IO582" s="140">
        <v>1</v>
      </c>
      <c r="IP582" s="140">
        <v>0</v>
      </c>
      <c r="IQ582" s="140">
        <v>0</v>
      </c>
      <c r="IR582" s="141">
        <v>1</v>
      </c>
      <c r="IS582" s="139">
        <v>0</v>
      </c>
      <c r="IT582" s="141">
        <v>5</v>
      </c>
      <c r="IU582" s="141">
        <v>9</v>
      </c>
      <c r="IV582" s="141">
        <v>3</v>
      </c>
      <c r="IW582" s="180">
        <v>12</v>
      </c>
      <c r="IX582" s="182">
        <v>0.41666666666666669</v>
      </c>
      <c r="IY582" s="182">
        <v>8.3333333333333329E-2</v>
      </c>
      <c r="IZ582" s="183">
        <v>0</v>
      </c>
      <c r="JA582" s="140">
        <v>0</v>
      </c>
      <c r="JB582" s="140">
        <v>0</v>
      </c>
      <c r="JC582" s="1" t="s">
        <v>426</v>
      </c>
      <c r="JD582" s="1" t="s">
        <v>427</v>
      </c>
      <c r="JE582" s="1" t="s">
        <v>427</v>
      </c>
      <c r="JF582" s="1" t="s">
        <v>427</v>
      </c>
      <c r="JG582" s="1">
        <v>0</v>
      </c>
      <c r="JH582" s="1">
        <v>0</v>
      </c>
      <c r="JI582" s="284"/>
      <c r="JM582" s="261"/>
      <c r="JN582" s="262"/>
      <c r="JO582" s="284"/>
      <c r="JP582" s="284"/>
    </row>
    <row r="583" spans="1:276" x14ac:dyDescent="0.25">
      <c r="A583" s="2">
        <f>IF(OR('Table 1'!$L$2="All Regions",'Table 1'!$L$2=" "), 1,IF('Table 1'!$L$2='DATA TEMPLATE 1617'!L583,1,0))</f>
        <v>1</v>
      </c>
      <c r="B583" s="2">
        <f>IF(OR('Table 1'!$L$3="All Disciplines",'Table 1'!$L$3=" "), 1,IF('Table 1'!$L$3='DATA TEMPLATE 1617'!M583,1,0))</f>
        <v>1</v>
      </c>
      <c r="C583" s="2">
        <f>IF(OR('Table 1'!$L$4="All Organisations",'Table 1'!$L$4=" "), 1,IF('Table 1'!$L$4='DATA TEMPLATE 1617'!N583,1,0))</f>
        <v>1</v>
      </c>
      <c r="D583" s="2">
        <f t="shared" si="21"/>
        <v>3</v>
      </c>
      <c r="E583" s="236">
        <f>IF('Table 2'!$L$2="All Diverse Led",$IZ583,IF('Table 2'!$L$2='DATA TEMPLATE 1617'!JG583,4,0))</f>
        <v>0</v>
      </c>
      <c r="F583" s="236">
        <f>IF('Table 2'!$L$2="All Diverse Led",$IZ583,IF('Table 2'!$L$2='DATA TEMPLATE 1617'!JH583,4,0))</f>
        <v>0</v>
      </c>
      <c r="G583" s="237">
        <f t="shared" si="22"/>
        <v>0</v>
      </c>
      <c r="H583" s="1">
        <v>0</v>
      </c>
      <c r="I583" s="1">
        <v>0</v>
      </c>
      <c r="J583" s="1" t="b">
        <v>0</v>
      </c>
      <c r="K583" s="284">
        <v>581</v>
      </c>
      <c r="L583" t="s">
        <v>448</v>
      </c>
      <c r="M583" t="s">
        <v>440</v>
      </c>
      <c r="N583" s="323" t="s">
        <v>460</v>
      </c>
      <c r="O583" s="76">
        <v>81127</v>
      </c>
      <c r="P583" s="76">
        <v>1008212</v>
      </c>
      <c r="Q583" s="76">
        <v>0</v>
      </c>
      <c r="R583" s="76">
        <v>311726</v>
      </c>
      <c r="S583" s="76">
        <v>564819</v>
      </c>
      <c r="T583" s="76">
        <v>1965884</v>
      </c>
      <c r="U583">
        <v>1874803</v>
      </c>
      <c r="V583">
        <v>346</v>
      </c>
      <c r="W583">
        <v>19714</v>
      </c>
      <c r="X583">
        <v>0</v>
      </c>
      <c r="Y583">
        <v>0</v>
      </c>
      <c r="AB583">
        <v>69315</v>
      </c>
      <c r="AC583">
        <v>0</v>
      </c>
      <c r="AD583">
        <v>1964178</v>
      </c>
      <c r="AE583" s="1">
        <v>0</v>
      </c>
      <c r="AF583" s="1">
        <v>0</v>
      </c>
      <c r="AG583" s="1">
        <v>0</v>
      </c>
      <c r="AH583" s="1">
        <v>0</v>
      </c>
      <c r="AI583" s="1">
        <v>0</v>
      </c>
      <c r="AJ583" s="1">
        <v>0</v>
      </c>
      <c r="AK583" s="1">
        <v>0</v>
      </c>
      <c r="AL583" s="1">
        <v>0</v>
      </c>
      <c r="AM583" s="1">
        <v>0</v>
      </c>
      <c r="AN583" s="1">
        <v>0</v>
      </c>
      <c r="AO583" s="1">
        <v>0</v>
      </c>
      <c r="AP583" s="1">
        <v>0</v>
      </c>
      <c r="AQ583" s="1">
        <v>0</v>
      </c>
      <c r="AR583" s="1">
        <v>0</v>
      </c>
      <c r="AS583" s="1">
        <v>0</v>
      </c>
      <c r="AT583" s="1">
        <v>0</v>
      </c>
      <c r="AU583" s="1">
        <v>0</v>
      </c>
      <c r="AV583" s="1">
        <v>0</v>
      </c>
      <c r="AW583" s="1">
        <v>0</v>
      </c>
      <c r="AX583" s="1">
        <v>0</v>
      </c>
      <c r="AY583" s="1">
        <v>0</v>
      </c>
      <c r="AZ583" s="1">
        <v>0</v>
      </c>
      <c r="BA583" s="1">
        <v>0</v>
      </c>
      <c r="BB583" s="1">
        <v>0</v>
      </c>
      <c r="BC583" s="3">
        <v>0</v>
      </c>
      <c r="BD583" s="3">
        <v>0</v>
      </c>
      <c r="BE583" s="3">
        <v>0</v>
      </c>
      <c r="BF583" s="3">
        <v>0</v>
      </c>
      <c r="BG583" s="241">
        <v>0</v>
      </c>
      <c r="BH583" s="242">
        <v>0</v>
      </c>
      <c r="BI583" s="242">
        <v>0</v>
      </c>
      <c r="BJ583" s="243">
        <v>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s="244">
        <v>0</v>
      </c>
      <c r="CJ583" s="244">
        <v>0</v>
      </c>
      <c r="CK583" s="244">
        <v>0</v>
      </c>
      <c r="CL583" s="244">
        <v>0</v>
      </c>
      <c r="CM583" s="241">
        <v>0</v>
      </c>
      <c r="CN583" s="242">
        <v>0</v>
      </c>
      <c r="CO583" s="242">
        <v>0</v>
      </c>
      <c r="CP583" s="243">
        <v>0</v>
      </c>
      <c r="CQ583" s="1">
        <v>0</v>
      </c>
      <c r="CR583" s="1">
        <v>0</v>
      </c>
      <c r="CS583" s="1">
        <v>0</v>
      </c>
      <c r="CT583" s="1">
        <v>0</v>
      </c>
      <c r="CU583" s="1">
        <v>0</v>
      </c>
      <c r="CV583" s="1">
        <v>0</v>
      </c>
      <c r="CW583" s="1">
        <v>0</v>
      </c>
      <c r="CX583" s="1">
        <v>0</v>
      </c>
      <c r="CY583" s="1">
        <v>0</v>
      </c>
      <c r="CZ583" s="1">
        <v>0</v>
      </c>
      <c r="DA583" s="1">
        <v>0</v>
      </c>
      <c r="DB583" s="1">
        <v>0</v>
      </c>
      <c r="DC583" s="1">
        <v>0</v>
      </c>
      <c r="DD583" s="1">
        <v>0</v>
      </c>
      <c r="DE583" s="1">
        <v>0</v>
      </c>
      <c r="DF583" s="1">
        <v>0</v>
      </c>
      <c r="DG583" s="1">
        <v>0</v>
      </c>
      <c r="DH583" s="1">
        <v>0</v>
      </c>
      <c r="DI583" s="1">
        <v>0</v>
      </c>
      <c r="DJ583" s="1">
        <v>0</v>
      </c>
      <c r="DK583" s="1">
        <v>0</v>
      </c>
      <c r="DL583" s="1">
        <v>0</v>
      </c>
      <c r="DM583" s="1">
        <v>0</v>
      </c>
      <c r="DN583" s="1">
        <v>0</v>
      </c>
      <c r="DO583" s="244">
        <v>0</v>
      </c>
      <c r="DP583" s="244">
        <v>0</v>
      </c>
      <c r="DQ583" s="244">
        <v>0</v>
      </c>
      <c r="DR583" s="244">
        <v>0</v>
      </c>
      <c r="DS583" s="241">
        <v>0</v>
      </c>
      <c r="DT583" s="242">
        <v>0</v>
      </c>
      <c r="DU583" s="242">
        <v>0</v>
      </c>
      <c r="DV583" s="243">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s="244">
        <v>0</v>
      </c>
      <c r="EV583" s="244">
        <v>0</v>
      </c>
      <c r="EW583" s="244">
        <v>0</v>
      </c>
      <c r="EX583" s="244">
        <v>0</v>
      </c>
      <c r="EY583" s="241">
        <v>0</v>
      </c>
      <c r="EZ583" s="242">
        <v>0</v>
      </c>
      <c r="FA583" s="242">
        <v>0</v>
      </c>
      <c r="FB583" s="243">
        <v>0</v>
      </c>
      <c r="FC583">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0</v>
      </c>
      <c r="GG583">
        <v>0</v>
      </c>
      <c r="GH583">
        <v>0</v>
      </c>
      <c r="GI583">
        <v>0</v>
      </c>
      <c r="GJ583">
        <v>0</v>
      </c>
      <c r="GK583">
        <v>0</v>
      </c>
      <c r="GL583">
        <v>0</v>
      </c>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v>0</v>
      </c>
      <c r="HF583">
        <v>0</v>
      </c>
      <c r="HG583">
        <v>0</v>
      </c>
      <c r="HH583">
        <v>0</v>
      </c>
      <c r="HI583">
        <v>0</v>
      </c>
      <c r="HJ583">
        <v>0</v>
      </c>
      <c r="HK583">
        <v>0</v>
      </c>
      <c r="HL583">
        <v>4</v>
      </c>
      <c r="HM583">
        <v>4</v>
      </c>
      <c r="HN583">
        <v>0</v>
      </c>
      <c r="HO583">
        <v>0</v>
      </c>
      <c r="HP583">
        <v>0</v>
      </c>
      <c r="HQ583" s="139">
        <v>7</v>
      </c>
      <c r="HR583" s="140">
        <v>7</v>
      </c>
      <c r="HS583" s="140">
        <v>0</v>
      </c>
      <c r="HT583" s="140">
        <v>0</v>
      </c>
      <c r="HU583" s="140">
        <v>0</v>
      </c>
      <c r="HV583" s="139">
        <v>0</v>
      </c>
      <c r="HW583" s="140">
        <v>0</v>
      </c>
      <c r="HX583" s="140">
        <v>0</v>
      </c>
      <c r="HY583" s="140">
        <v>0</v>
      </c>
      <c r="HZ583" s="140">
        <v>0</v>
      </c>
      <c r="IA583" s="139">
        <v>0</v>
      </c>
      <c r="IB583" s="140">
        <v>0</v>
      </c>
      <c r="IC583" s="140">
        <v>0</v>
      </c>
      <c r="ID583" s="140">
        <v>0</v>
      </c>
      <c r="IE583" s="140">
        <v>0</v>
      </c>
      <c r="IF583" s="139">
        <v>11</v>
      </c>
      <c r="IG583" s="140">
        <v>11</v>
      </c>
      <c r="IH583" s="140">
        <v>0</v>
      </c>
      <c r="II583" s="140">
        <v>0</v>
      </c>
      <c r="IJ583" s="140">
        <v>0</v>
      </c>
      <c r="IK583" s="140">
        <v>1</v>
      </c>
      <c r="IL583" s="140">
        <v>0</v>
      </c>
      <c r="IM583" s="140">
        <v>0</v>
      </c>
      <c r="IN583" s="139">
        <v>1</v>
      </c>
      <c r="IO583" s="140">
        <v>0</v>
      </c>
      <c r="IP583" s="140">
        <v>0</v>
      </c>
      <c r="IQ583" s="140">
        <v>0</v>
      </c>
      <c r="IR583" s="141">
        <v>0</v>
      </c>
      <c r="IS583" s="139">
        <v>0</v>
      </c>
      <c r="IT583" s="141">
        <v>0</v>
      </c>
      <c r="IU583" s="141">
        <v>8</v>
      </c>
      <c r="IV583" s="141">
        <v>14</v>
      </c>
      <c r="IW583" s="180">
        <v>22</v>
      </c>
      <c r="IX583" s="182">
        <v>4.5454545454545456E-2</v>
      </c>
      <c r="IY583" s="182">
        <v>0</v>
      </c>
      <c r="IZ583" s="183">
        <v>0</v>
      </c>
      <c r="JA583" s="140">
        <v>0</v>
      </c>
      <c r="JB583" s="140">
        <v>0</v>
      </c>
      <c r="JC583" s="1" t="s">
        <v>427</v>
      </c>
      <c r="JD583" s="1" t="s">
        <v>427</v>
      </c>
      <c r="JE583" s="1" t="s">
        <v>427</v>
      </c>
      <c r="JF583" s="1" t="s">
        <v>427</v>
      </c>
      <c r="JG583" s="1">
        <v>0</v>
      </c>
      <c r="JH583" s="1">
        <v>0</v>
      </c>
      <c r="JI583" s="284"/>
      <c r="JM583" s="261"/>
      <c r="JN583" s="262"/>
      <c r="JO583" s="284"/>
      <c r="JP583" s="284"/>
    </row>
    <row r="584" spans="1:276" x14ac:dyDescent="0.25">
      <c r="A584" s="2">
        <f>IF(OR('Table 1'!$L$2="All Regions",'Table 1'!$L$2=" "), 1,IF('Table 1'!$L$2='DATA TEMPLATE 1617'!L584,1,0))</f>
        <v>1</v>
      </c>
      <c r="B584" s="2">
        <f>IF(OR('Table 1'!$L$3="All Disciplines",'Table 1'!$L$3=" "), 1,IF('Table 1'!$L$3='DATA TEMPLATE 1617'!M584,1,0))</f>
        <v>1</v>
      </c>
      <c r="C584" s="2">
        <f>IF(OR('Table 1'!$L$4="All Organisations",'Table 1'!$L$4=" "), 1,IF('Table 1'!$L$4='DATA TEMPLATE 1617'!N584,1,0))</f>
        <v>1</v>
      </c>
      <c r="D584" s="2">
        <f t="shared" si="21"/>
        <v>3</v>
      </c>
      <c r="E584" s="236">
        <f>IF('Table 2'!$L$2="All Diverse Led",$IZ584,IF('Table 2'!$L$2='DATA TEMPLATE 1617'!JG584,4,0))</f>
        <v>0</v>
      </c>
      <c r="F584" s="236">
        <f>IF('Table 2'!$L$2="All Diverse Led",$IZ584,IF('Table 2'!$L$2='DATA TEMPLATE 1617'!JH584,4,0))</f>
        <v>0</v>
      </c>
      <c r="G584" s="237">
        <f t="shared" si="22"/>
        <v>0</v>
      </c>
      <c r="H584" s="1" t="s">
        <v>471</v>
      </c>
      <c r="I584" s="1">
        <v>0</v>
      </c>
      <c r="J584" s="1" t="b">
        <v>0</v>
      </c>
      <c r="K584" s="284">
        <v>582</v>
      </c>
      <c r="L584" t="s">
        <v>435</v>
      </c>
      <c r="M584" t="s">
        <v>440</v>
      </c>
      <c r="N584" s="323" t="s">
        <v>459</v>
      </c>
      <c r="O584" s="76">
        <v>30514</v>
      </c>
      <c r="P584" s="76">
        <v>140811</v>
      </c>
      <c r="Q584" s="76">
        <v>0</v>
      </c>
      <c r="R584" s="76">
        <v>110808</v>
      </c>
      <c r="S584" s="76">
        <v>0</v>
      </c>
      <c r="T584" s="76">
        <v>282133</v>
      </c>
      <c r="U584">
        <v>228988</v>
      </c>
      <c r="V584">
        <v>17900</v>
      </c>
      <c r="W584">
        <v>0</v>
      </c>
      <c r="X584">
        <v>0</v>
      </c>
      <c r="Y584">
        <v>5400</v>
      </c>
      <c r="AB584">
        <v>57923</v>
      </c>
      <c r="AC584">
        <v>0</v>
      </c>
      <c r="AD584">
        <v>310211</v>
      </c>
      <c r="AE584" s="1">
        <v>0</v>
      </c>
      <c r="AF584" s="1">
        <v>0</v>
      </c>
      <c r="AG584" s="1">
        <v>0</v>
      </c>
      <c r="AH584" s="1">
        <v>0</v>
      </c>
      <c r="AI584" s="1">
        <v>0</v>
      </c>
      <c r="AJ584" s="1">
        <v>0</v>
      </c>
      <c r="AK584" s="1">
        <v>0</v>
      </c>
      <c r="AL584" s="1">
        <v>0</v>
      </c>
      <c r="AM584" s="1">
        <v>0</v>
      </c>
      <c r="AN584" s="1">
        <v>0</v>
      </c>
      <c r="AO584" s="1">
        <v>0</v>
      </c>
      <c r="AP584" s="1">
        <v>0</v>
      </c>
      <c r="AQ584" s="1">
        <v>0</v>
      </c>
      <c r="AR584" s="1">
        <v>0</v>
      </c>
      <c r="AS584" s="1">
        <v>0</v>
      </c>
      <c r="AT584" s="1">
        <v>0</v>
      </c>
      <c r="AU584" s="1">
        <v>0</v>
      </c>
      <c r="AV584" s="1">
        <v>0</v>
      </c>
      <c r="AW584" s="1">
        <v>0</v>
      </c>
      <c r="AX584" s="1">
        <v>0</v>
      </c>
      <c r="AY584" s="1">
        <v>0</v>
      </c>
      <c r="AZ584" s="1">
        <v>0</v>
      </c>
      <c r="BA584" s="1">
        <v>0</v>
      </c>
      <c r="BB584" s="1">
        <v>0</v>
      </c>
      <c r="BC584" s="3">
        <v>0</v>
      </c>
      <c r="BD584" s="3">
        <v>0</v>
      </c>
      <c r="BE584" s="3">
        <v>0</v>
      </c>
      <c r="BF584" s="3">
        <v>0</v>
      </c>
      <c r="BG584" s="241">
        <v>0</v>
      </c>
      <c r="BH584" s="242">
        <v>0</v>
      </c>
      <c r="BI584" s="242">
        <v>0</v>
      </c>
      <c r="BJ584" s="243">
        <v>0</v>
      </c>
      <c r="BK584">
        <v>5</v>
      </c>
      <c r="BL584">
        <v>257</v>
      </c>
      <c r="BM584">
        <v>813</v>
      </c>
      <c r="BN584">
        <v>26760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s="244">
        <v>0</v>
      </c>
      <c r="CJ584" s="244">
        <v>0</v>
      </c>
      <c r="CK584" s="244">
        <v>0</v>
      </c>
      <c r="CL584" s="244">
        <v>0</v>
      </c>
      <c r="CM584" s="241">
        <v>0</v>
      </c>
      <c r="CN584" s="242">
        <v>0</v>
      </c>
      <c r="CO584" s="242">
        <v>0</v>
      </c>
      <c r="CP584" s="243">
        <v>0</v>
      </c>
      <c r="CQ584" s="1">
        <v>6</v>
      </c>
      <c r="CR584" s="1">
        <v>45</v>
      </c>
      <c r="CS584" s="1">
        <v>159</v>
      </c>
      <c r="CT584" s="1">
        <v>90</v>
      </c>
      <c r="CU584" s="1">
        <v>0</v>
      </c>
      <c r="CV584" s="1">
        <v>0</v>
      </c>
      <c r="CW584" s="1">
        <v>0</v>
      </c>
      <c r="CX584" s="1">
        <v>0</v>
      </c>
      <c r="CY584" s="1">
        <v>1</v>
      </c>
      <c r="CZ584" s="1">
        <v>40</v>
      </c>
      <c r="DA584" s="1">
        <v>0</v>
      </c>
      <c r="DB584" s="1">
        <v>2100</v>
      </c>
      <c r="DC584" s="1">
        <v>0</v>
      </c>
      <c r="DD584" s="1">
        <v>0</v>
      </c>
      <c r="DE584" s="1">
        <v>0</v>
      </c>
      <c r="DF584" s="1">
        <v>0</v>
      </c>
      <c r="DG584" s="1">
        <v>0</v>
      </c>
      <c r="DH584" s="1">
        <v>0</v>
      </c>
      <c r="DI584" s="1">
        <v>0</v>
      </c>
      <c r="DJ584" s="1">
        <v>0</v>
      </c>
      <c r="DK584" s="1">
        <v>0</v>
      </c>
      <c r="DL584" s="1">
        <v>0</v>
      </c>
      <c r="DM584" s="1">
        <v>0</v>
      </c>
      <c r="DN584" s="1">
        <v>0</v>
      </c>
      <c r="DO584" s="244">
        <v>1</v>
      </c>
      <c r="DP584" s="244">
        <v>40</v>
      </c>
      <c r="DQ584" s="244">
        <v>0</v>
      </c>
      <c r="DR584" s="244">
        <v>2100</v>
      </c>
      <c r="DS584" s="241">
        <v>0</v>
      </c>
      <c r="DT584" s="242">
        <v>0</v>
      </c>
      <c r="DU584" s="242">
        <v>0</v>
      </c>
      <c r="DV584" s="243">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s="244">
        <v>0</v>
      </c>
      <c r="EV584" s="244">
        <v>0</v>
      </c>
      <c r="EW584" s="244">
        <v>0</v>
      </c>
      <c r="EX584" s="244">
        <v>0</v>
      </c>
      <c r="EY584" s="241">
        <v>0</v>
      </c>
      <c r="EZ584" s="242">
        <v>0</v>
      </c>
      <c r="FA584" s="242">
        <v>0</v>
      </c>
      <c r="FB584" s="243">
        <v>0</v>
      </c>
      <c r="FC584">
        <v>0</v>
      </c>
      <c r="FD584">
        <v>0</v>
      </c>
      <c r="FE584">
        <v>0</v>
      </c>
      <c r="FF584">
        <v>0</v>
      </c>
      <c r="FG584">
        <v>0</v>
      </c>
      <c r="FH584">
        <v>0</v>
      </c>
      <c r="FI584">
        <v>0</v>
      </c>
      <c r="FJ584">
        <v>0</v>
      </c>
      <c r="FK584">
        <v>0</v>
      </c>
      <c r="FL584">
        <v>0</v>
      </c>
      <c r="FM584">
        <v>0</v>
      </c>
      <c r="FN584">
        <v>0</v>
      </c>
      <c r="FO584">
        <v>0</v>
      </c>
      <c r="FP584">
        <v>0</v>
      </c>
      <c r="FQ584">
        <v>0</v>
      </c>
      <c r="FR584">
        <v>0</v>
      </c>
      <c r="FS584">
        <v>0</v>
      </c>
      <c r="FT584">
        <v>0</v>
      </c>
      <c r="FU584">
        <v>0</v>
      </c>
      <c r="FV584">
        <v>0</v>
      </c>
      <c r="FW584">
        <v>2</v>
      </c>
      <c r="FX584">
        <v>1020</v>
      </c>
      <c r="FY584">
        <v>2</v>
      </c>
      <c r="FZ584">
        <v>481</v>
      </c>
      <c r="GA584">
        <v>2</v>
      </c>
      <c r="GB584">
        <v>425</v>
      </c>
      <c r="GC584">
        <v>16</v>
      </c>
      <c r="GD584">
        <v>0</v>
      </c>
      <c r="GE584">
        <v>91</v>
      </c>
      <c r="GF584">
        <v>0</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1</v>
      </c>
      <c r="GZ584">
        <v>5</v>
      </c>
      <c r="HA584">
        <v>0</v>
      </c>
      <c r="HB584">
        <v>0</v>
      </c>
      <c r="HC584">
        <v>0</v>
      </c>
      <c r="HD584">
        <v>0</v>
      </c>
      <c r="HE584">
        <v>0</v>
      </c>
      <c r="HF584">
        <v>0</v>
      </c>
      <c r="HG584">
        <v>0</v>
      </c>
      <c r="HH584">
        <v>0</v>
      </c>
      <c r="HI584">
        <v>0</v>
      </c>
      <c r="HJ584">
        <v>0</v>
      </c>
      <c r="HK584">
        <v>0</v>
      </c>
      <c r="HL584">
        <v>4</v>
      </c>
      <c r="HM584">
        <v>5</v>
      </c>
      <c r="HN584">
        <v>0</v>
      </c>
      <c r="HO584">
        <v>0</v>
      </c>
      <c r="HP584">
        <v>0</v>
      </c>
      <c r="HQ584" s="139">
        <v>1</v>
      </c>
      <c r="HR584" s="140">
        <v>0</v>
      </c>
      <c r="HS584" s="140">
        <v>0</v>
      </c>
      <c r="HT584" s="140">
        <v>0</v>
      </c>
      <c r="HU584" s="140">
        <v>0</v>
      </c>
      <c r="HV584" s="139">
        <v>0</v>
      </c>
      <c r="HW584" s="140">
        <v>0</v>
      </c>
      <c r="HX584" s="140">
        <v>0</v>
      </c>
      <c r="HY584" s="140">
        <v>0</v>
      </c>
      <c r="HZ584" s="140">
        <v>0</v>
      </c>
      <c r="IA584" s="139">
        <v>0</v>
      </c>
      <c r="IB584" s="140">
        <v>0</v>
      </c>
      <c r="IC584" s="140">
        <v>0</v>
      </c>
      <c r="ID584" s="140">
        <v>0</v>
      </c>
      <c r="IE584" s="140">
        <v>0</v>
      </c>
      <c r="IF584" s="139">
        <v>5</v>
      </c>
      <c r="IG584" s="140">
        <v>5</v>
      </c>
      <c r="IH584" s="140">
        <v>0</v>
      </c>
      <c r="II584" s="140">
        <v>0</v>
      </c>
      <c r="IJ584" s="140">
        <v>0</v>
      </c>
      <c r="IK584" s="140">
        <v>0</v>
      </c>
      <c r="IL584" s="140">
        <v>0</v>
      </c>
      <c r="IM584" s="140">
        <v>0</v>
      </c>
      <c r="IN584" s="139">
        <v>0</v>
      </c>
      <c r="IO584" s="140">
        <v>0</v>
      </c>
      <c r="IP584" s="140">
        <v>0</v>
      </c>
      <c r="IQ584" s="140">
        <v>0</v>
      </c>
      <c r="IR584" s="141">
        <v>0</v>
      </c>
      <c r="IS584" s="139">
        <v>1</v>
      </c>
      <c r="IT584" s="141">
        <v>3</v>
      </c>
      <c r="IU584" s="141">
        <v>9</v>
      </c>
      <c r="IV584" s="141">
        <v>1</v>
      </c>
      <c r="IW584" s="180">
        <v>10</v>
      </c>
      <c r="IX584" s="182">
        <v>0.3</v>
      </c>
      <c r="IY584" s="182">
        <v>0.1</v>
      </c>
      <c r="IZ584" s="183">
        <v>0</v>
      </c>
      <c r="JA584" s="140">
        <v>0</v>
      </c>
      <c r="JB584" s="140">
        <v>0</v>
      </c>
      <c r="JC584" s="1" t="s">
        <v>427</v>
      </c>
      <c r="JD584" s="1" t="s">
        <v>427</v>
      </c>
      <c r="JE584" s="1" t="s">
        <v>427</v>
      </c>
      <c r="JF584" s="1" t="s">
        <v>427</v>
      </c>
      <c r="JG584" s="1">
        <v>0</v>
      </c>
      <c r="JH584" s="1">
        <v>0</v>
      </c>
      <c r="JI584" s="284"/>
      <c r="JM584" s="261"/>
      <c r="JN584" s="262"/>
      <c r="JO584" s="284"/>
      <c r="JP584" s="284"/>
    </row>
    <row r="585" spans="1:276" x14ac:dyDescent="0.25">
      <c r="A585" s="2">
        <f>IF(OR('Table 1'!$L$2="All Regions",'Table 1'!$L$2=" "), 1,IF('Table 1'!$L$2='DATA TEMPLATE 1617'!L585,1,0))</f>
        <v>1</v>
      </c>
      <c r="B585" s="2">
        <f>IF(OR('Table 1'!$L$3="All Disciplines",'Table 1'!$L$3=" "), 1,IF('Table 1'!$L$3='DATA TEMPLATE 1617'!M585,1,0))</f>
        <v>1</v>
      </c>
      <c r="C585" s="2">
        <f>IF(OR('Table 1'!$L$4="All Organisations",'Table 1'!$L$4=" "), 1,IF('Table 1'!$L$4='DATA TEMPLATE 1617'!N585,1,0))</f>
        <v>1</v>
      </c>
      <c r="D585" s="2">
        <f t="shared" si="21"/>
        <v>3</v>
      </c>
      <c r="E585" s="236">
        <f>IF('Table 2'!$L$2="All Diverse Led",$IZ585,IF('Table 2'!$L$2='DATA TEMPLATE 1617'!JG585,4,0))</f>
        <v>0</v>
      </c>
      <c r="F585" s="236">
        <f>IF('Table 2'!$L$2="All Diverse Led",$IZ585,IF('Table 2'!$L$2='DATA TEMPLATE 1617'!JH585,4,0))</f>
        <v>0</v>
      </c>
      <c r="G585" s="237">
        <f t="shared" si="22"/>
        <v>0</v>
      </c>
      <c r="H585" s="1" t="s">
        <v>471</v>
      </c>
      <c r="I585" s="1">
        <v>0</v>
      </c>
      <c r="J585" s="1" t="b">
        <v>0</v>
      </c>
      <c r="K585" s="284">
        <v>583</v>
      </c>
      <c r="L585" t="s">
        <v>444</v>
      </c>
      <c r="M585" t="s">
        <v>438</v>
      </c>
      <c r="N585" s="323" t="s">
        <v>459</v>
      </c>
      <c r="O585" s="76">
        <v>436550</v>
      </c>
      <c r="P585" s="76">
        <v>48418</v>
      </c>
      <c r="Q585" s="76">
        <v>0</v>
      </c>
      <c r="R585" s="76">
        <v>0</v>
      </c>
      <c r="S585" s="76">
        <v>93151</v>
      </c>
      <c r="T585" s="76">
        <v>578119</v>
      </c>
      <c r="U585">
        <v>26000</v>
      </c>
      <c r="V585">
        <v>2000</v>
      </c>
      <c r="W585">
        <v>240604</v>
      </c>
      <c r="X585">
        <v>0</v>
      </c>
      <c r="Y585">
        <v>71537</v>
      </c>
      <c r="AB585">
        <v>129890</v>
      </c>
      <c r="AC585">
        <v>0</v>
      </c>
      <c r="AD585">
        <v>470031</v>
      </c>
      <c r="AE585" s="1">
        <v>4</v>
      </c>
      <c r="AF585" s="1">
        <v>4</v>
      </c>
      <c r="AG585" s="1">
        <v>70</v>
      </c>
      <c r="AH585" s="1">
        <v>0</v>
      </c>
      <c r="AI585" s="1">
        <v>0</v>
      </c>
      <c r="AJ585" s="1">
        <v>0</v>
      </c>
      <c r="AK585" s="1">
        <v>0</v>
      </c>
      <c r="AL585" s="1">
        <v>0</v>
      </c>
      <c r="AM585" s="1">
        <v>0</v>
      </c>
      <c r="AN585" s="1">
        <v>0</v>
      </c>
      <c r="AO585" s="1">
        <v>0</v>
      </c>
      <c r="AP585" s="1">
        <v>0</v>
      </c>
      <c r="AQ585" s="1">
        <v>4</v>
      </c>
      <c r="AR585" s="1">
        <v>4</v>
      </c>
      <c r="AS585" s="1">
        <v>70</v>
      </c>
      <c r="AT585" s="253">
        <v>0</v>
      </c>
      <c r="AU585" s="1">
        <v>0</v>
      </c>
      <c r="AV585" s="1">
        <v>0</v>
      </c>
      <c r="AW585" s="1">
        <v>0</v>
      </c>
      <c r="AX585" s="1">
        <v>0</v>
      </c>
      <c r="AY585" s="1">
        <v>0</v>
      </c>
      <c r="AZ585" s="1">
        <v>0</v>
      </c>
      <c r="BA585" s="1">
        <v>0</v>
      </c>
      <c r="BB585" s="1">
        <v>0</v>
      </c>
      <c r="BC585" s="3">
        <v>0</v>
      </c>
      <c r="BD585" s="3">
        <v>0</v>
      </c>
      <c r="BE585" s="3">
        <v>0</v>
      </c>
      <c r="BF585" s="3">
        <v>0</v>
      </c>
      <c r="BG585" s="241">
        <v>4</v>
      </c>
      <c r="BH585" s="242">
        <v>4</v>
      </c>
      <c r="BI585" s="242">
        <v>70</v>
      </c>
      <c r="BJ585" s="243">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s="244">
        <v>0</v>
      </c>
      <c r="CJ585" s="244">
        <v>0</v>
      </c>
      <c r="CK585" s="244">
        <v>0</v>
      </c>
      <c r="CL585" s="244">
        <v>0</v>
      </c>
      <c r="CM585" s="241">
        <v>0</v>
      </c>
      <c r="CN585" s="242">
        <v>0</v>
      </c>
      <c r="CO585" s="242">
        <v>0</v>
      </c>
      <c r="CP585" s="243">
        <v>0</v>
      </c>
      <c r="CQ585" s="1">
        <v>1</v>
      </c>
      <c r="CR585" s="1">
        <v>1</v>
      </c>
      <c r="CS585" s="1">
        <v>20</v>
      </c>
      <c r="CT585" s="253">
        <v>0</v>
      </c>
      <c r="CU585" s="1">
        <v>0</v>
      </c>
      <c r="CV585" s="1">
        <v>0</v>
      </c>
      <c r="CW585" s="1">
        <v>0</v>
      </c>
      <c r="CX585" s="1">
        <v>0</v>
      </c>
      <c r="CY585" s="1">
        <v>0</v>
      </c>
      <c r="CZ585" s="1">
        <v>0</v>
      </c>
      <c r="DA585" s="1">
        <v>0</v>
      </c>
      <c r="DB585" s="1">
        <v>0</v>
      </c>
      <c r="DC585" s="1">
        <v>1</v>
      </c>
      <c r="DD585" s="1">
        <v>1</v>
      </c>
      <c r="DE585" s="1">
        <v>20</v>
      </c>
      <c r="DF585" s="253">
        <v>0</v>
      </c>
      <c r="DG585" s="1">
        <v>0</v>
      </c>
      <c r="DH585" s="1">
        <v>0</v>
      </c>
      <c r="DI585" s="1">
        <v>0</v>
      </c>
      <c r="DJ585" s="1">
        <v>0</v>
      </c>
      <c r="DK585" s="1">
        <v>0</v>
      </c>
      <c r="DL585" s="1">
        <v>0</v>
      </c>
      <c r="DM585" s="1">
        <v>0</v>
      </c>
      <c r="DN585" s="1">
        <v>0</v>
      </c>
      <c r="DO585" s="244">
        <v>0</v>
      </c>
      <c r="DP585" s="244">
        <v>0</v>
      </c>
      <c r="DQ585" s="244">
        <v>0</v>
      </c>
      <c r="DR585" s="244">
        <v>0</v>
      </c>
      <c r="DS585" s="241">
        <v>1</v>
      </c>
      <c r="DT585" s="242">
        <v>1</v>
      </c>
      <c r="DU585" s="242">
        <v>20</v>
      </c>
      <c r="DV585" s="243">
        <v>0</v>
      </c>
      <c r="DW585">
        <v>0</v>
      </c>
      <c r="DX585">
        <v>0</v>
      </c>
      <c r="DY585">
        <v>0</v>
      </c>
      <c r="DZ585">
        <v>0</v>
      </c>
      <c r="EA585">
        <v>0</v>
      </c>
      <c r="EB585">
        <v>0</v>
      </c>
      <c r="EC585">
        <v>0</v>
      </c>
      <c r="ED585">
        <v>0</v>
      </c>
      <c r="EE585">
        <v>0</v>
      </c>
      <c r="EF585">
        <v>0</v>
      </c>
      <c r="EG585">
        <v>0</v>
      </c>
      <c r="EH585">
        <v>0</v>
      </c>
      <c r="EI585">
        <v>0</v>
      </c>
      <c r="EJ585">
        <v>0</v>
      </c>
      <c r="EK585">
        <v>0</v>
      </c>
      <c r="EL585">
        <v>0</v>
      </c>
      <c r="EM585">
        <v>0</v>
      </c>
      <c r="EN585">
        <v>0</v>
      </c>
      <c r="EO585">
        <v>0</v>
      </c>
      <c r="EP585">
        <v>0</v>
      </c>
      <c r="EQ585">
        <v>0</v>
      </c>
      <c r="ER585">
        <v>0</v>
      </c>
      <c r="ES585">
        <v>0</v>
      </c>
      <c r="ET585">
        <v>0</v>
      </c>
      <c r="EU585" s="244">
        <v>0</v>
      </c>
      <c r="EV585" s="244">
        <v>0</v>
      </c>
      <c r="EW585" s="244">
        <v>0</v>
      </c>
      <c r="EX585" s="244">
        <v>0</v>
      </c>
      <c r="EY585" s="241">
        <v>0</v>
      </c>
      <c r="EZ585" s="242">
        <v>0</v>
      </c>
      <c r="FA585" s="242">
        <v>0</v>
      </c>
      <c r="FB585" s="243">
        <v>0</v>
      </c>
      <c r="FC585">
        <v>0</v>
      </c>
      <c r="FD585">
        <v>0</v>
      </c>
      <c r="FE585">
        <v>0</v>
      </c>
      <c r="FF585">
        <v>0</v>
      </c>
      <c r="FG585">
        <v>0</v>
      </c>
      <c r="FH585">
        <v>0</v>
      </c>
      <c r="FI585">
        <v>0</v>
      </c>
      <c r="FJ585">
        <v>0</v>
      </c>
      <c r="FK585">
        <v>0</v>
      </c>
      <c r="FL585">
        <v>0</v>
      </c>
      <c r="FM585">
        <v>0</v>
      </c>
      <c r="FN585">
        <v>0</v>
      </c>
      <c r="FO585">
        <v>0</v>
      </c>
      <c r="FP585">
        <v>0</v>
      </c>
      <c r="FQ585">
        <v>0</v>
      </c>
      <c r="FR585">
        <v>0</v>
      </c>
      <c r="FS585">
        <v>0</v>
      </c>
      <c r="FT585">
        <v>0</v>
      </c>
      <c r="FU585">
        <v>0</v>
      </c>
      <c r="FV585">
        <v>0</v>
      </c>
      <c r="FW585">
        <v>0</v>
      </c>
      <c r="FX585">
        <v>0</v>
      </c>
      <c r="FY585">
        <v>0</v>
      </c>
      <c r="FZ585">
        <v>0</v>
      </c>
      <c r="GA585">
        <v>0</v>
      </c>
      <c r="GB585">
        <v>0</v>
      </c>
      <c r="GC585">
        <v>0</v>
      </c>
      <c r="GD585">
        <v>0</v>
      </c>
      <c r="GE585">
        <v>0</v>
      </c>
      <c r="GF585">
        <v>0</v>
      </c>
      <c r="GG585">
        <v>0</v>
      </c>
      <c r="GH585">
        <v>0</v>
      </c>
      <c r="GI585">
        <v>0</v>
      </c>
      <c r="GJ585">
        <v>0</v>
      </c>
      <c r="GK585">
        <v>0</v>
      </c>
      <c r="GL585">
        <v>0</v>
      </c>
      <c r="GM585">
        <v>0</v>
      </c>
      <c r="GN585">
        <v>0</v>
      </c>
      <c r="GO585">
        <v>0</v>
      </c>
      <c r="GP585">
        <v>0</v>
      </c>
      <c r="GQ585">
        <v>1</v>
      </c>
      <c r="GR585">
        <v>200</v>
      </c>
      <c r="GS585">
        <v>0</v>
      </c>
      <c r="GT585">
        <v>0</v>
      </c>
      <c r="GU585">
        <v>0</v>
      </c>
      <c r="GV585">
        <v>200</v>
      </c>
      <c r="GW585">
        <v>0</v>
      </c>
      <c r="GX585">
        <v>0</v>
      </c>
      <c r="GY585">
        <v>0</v>
      </c>
      <c r="GZ585">
        <v>0</v>
      </c>
      <c r="HA585">
        <v>0</v>
      </c>
      <c r="HB585">
        <v>0</v>
      </c>
      <c r="HC585">
        <v>0</v>
      </c>
      <c r="HD585">
        <v>0</v>
      </c>
      <c r="HE585">
        <v>0</v>
      </c>
      <c r="HF585">
        <v>0</v>
      </c>
      <c r="HG585">
        <v>0</v>
      </c>
      <c r="HH585">
        <v>0</v>
      </c>
      <c r="HI585">
        <v>0</v>
      </c>
      <c r="HJ585">
        <v>0</v>
      </c>
      <c r="HK585">
        <v>0</v>
      </c>
      <c r="HL585">
        <v>3</v>
      </c>
      <c r="HM585">
        <v>5</v>
      </c>
      <c r="HN585">
        <v>0</v>
      </c>
      <c r="HO585">
        <v>0</v>
      </c>
      <c r="HP585">
        <v>0</v>
      </c>
      <c r="HQ585" s="139">
        <v>1</v>
      </c>
      <c r="HR585" s="140">
        <v>4</v>
      </c>
      <c r="HS585" s="140">
        <v>0</v>
      </c>
      <c r="HT585" s="140">
        <v>0</v>
      </c>
      <c r="HU585" s="140">
        <v>0</v>
      </c>
      <c r="HV585" s="139">
        <v>0</v>
      </c>
      <c r="HW585" s="140">
        <v>0</v>
      </c>
      <c r="HX585" s="140">
        <v>0</v>
      </c>
      <c r="HY585" s="140">
        <v>0</v>
      </c>
      <c r="HZ585" s="140">
        <v>0</v>
      </c>
      <c r="IA585" s="139">
        <v>0</v>
      </c>
      <c r="IB585" s="140">
        <v>0</v>
      </c>
      <c r="IC585" s="140">
        <v>0</v>
      </c>
      <c r="ID585" s="140">
        <v>0</v>
      </c>
      <c r="IE585" s="140">
        <v>0</v>
      </c>
      <c r="IF585" s="139">
        <v>4</v>
      </c>
      <c r="IG585" s="140">
        <v>9</v>
      </c>
      <c r="IH585" s="140">
        <v>0</v>
      </c>
      <c r="II585" s="140">
        <v>0</v>
      </c>
      <c r="IJ585" s="140">
        <v>0</v>
      </c>
      <c r="IK585" s="140">
        <v>3</v>
      </c>
      <c r="IL585" s="140">
        <v>0</v>
      </c>
      <c r="IM585" s="140">
        <v>0</v>
      </c>
      <c r="IN585" s="139">
        <v>3</v>
      </c>
      <c r="IO585" s="140">
        <v>0</v>
      </c>
      <c r="IP585" s="140">
        <v>0</v>
      </c>
      <c r="IQ585" s="140">
        <v>0</v>
      </c>
      <c r="IR585" s="141">
        <v>0</v>
      </c>
      <c r="IS585" s="139">
        <v>1</v>
      </c>
      <c r="IT585" s="141">
        <v>2</v>
      </c>
      <c r="IU585" s="141">
        <v>8</v>
      </c>
      <c r="IV585" s="141">
        <v>5</v>
      </c>
      <c r="IW585" s="180">
        <v>13</v>
      </c>
      <c r="IX585" s="182">
        <v>0.38461538461538464</v>
      </c>
      <c r="IY585" s="182">
        <v>7.6923076923076927E-2</v>
      </c>
      <c r="IZ585" s="183">
        <v>0</v>
      </c>
      <c r="JA585" s="140">
        <v>0</v>
      </c>
      <c r="JB585" s="140">
        <v>0</v>
      </c>
      <c r="JC585" s="1" t="s">
        <v>426</v>
      </c>
      <c r="JD585" s="1" t="s">
        <v>427</v>
      </c>
      <c r="JE585" s="1" t="s">
        <v>427</v>
      </c>
      <c r="JF585" s="1" t="s">
        <v>427</v>
      </c>
      <c r="JG585" s="1">
        <v>0</v>
      </c>
      <c r="JH585" s="1">
        <v>0</v>
      </c>
      <c r="JI585" s="284"/>
      <c r="JM585" s="261"/>
      <c r="JN585" s="262"/>
      <c r="JO585" s="284"/>
      <c r="JP585" s="284"/>
    </row>
    <row r="586" spans="1:276" x14ac:dyDescent="0.25">
      <c r="A586" s="2">
        <f>IF(OR('Table 1'!$L$2="All Regions",'Table 1'!$L$2=" "), 1,IF('Table 1'!$L$2='DATA TEMPLATE 1617'!L586,1,0))</f>
        <v>1</v>
      </c>
      <c r="B586" s="2">
        <f>IF(OR('Table 1'!$L$3="All Disciplines",'Table 1'!$L$3=" "), 1,IF('Table 1'!$L$3='DATA TEMPLATE 1617'!M586,1,0))</f>
        <v>1</v>
      </c>
      <c r="C586" s="2">
        <f>IF(OR('Table 1'!$L$4="All Organisations",'Table 1'!$L$4=" "), 1,IF('Table 1'!$L$4='DATA TEMPLATE 1617'!N586,1,0))</f>
        <v>1</v>
      </c>
      <c r="D586" s="2">
        <f t="shared" si="21"/>
        <v>3</v>
      </c>
      <c r="E586" s="236">
        <f>IF('Table 2'!$L$2="All Diverse Led",$IZ586,IF('Table 2'!$L$2='DATA TEMPLATE 1617'!JG586,4,0))</f>
        <v>0</v>
      </c>
      <c r="F586" s="236">
        <f>IF('Table 2'!$L$2="All Diverse Led",$IZ586,IF('Table 2'!$L$2='DATA TEMPLATE 1617'!JH586,4,0))</f>
        <v>0</v>
      </c>
      <c r="G586" s="237">
        <f t="shared" si="22"/>
        <v>0</v>
      </c>
      <c r="H586" s="1" t="s">
        <v>471</v>
      </c>
      <c r="I586" s="1">
        <v>0</v>
      </c>
      <c r="J586" s="1" t="b">
        <v>0</v>
      </c>
      <c r="K586" s="284">
        <v>584</v>
      </c>
      <c r="L586" t="s">
        <v>439</v>
      </c>
      <c r="M586" t="s">
        <v>437</v>
      </c>
      <c r="N586" s="323" t="s">
        <v>458</v>
      </c>
      <c r="O586" s="76">
        <v>69508</v>
      </c>
      <c r="P586" s="76">
        <v>107092</v>
      </c>
      <c r="Q586" s="76">
        <v>1500</v>
      </c>
      <c r="R586" s="76">
        <v>0</v>
      </c>
      <c r="S586" s="76">
        <v>0</v>
      </c>
      <c r="T586" s="76">
        <v>178100</v>
      </c>
      <c r="U586">
        <v>91444</v>
      </c>
      <c r="V586">
        <v>5434</v>
      </c>
      <c r="W586">
        <v>0</v>
      </c>
      <c r="X586">
        <v>3782</v>
      </c>
      <c r="Y586">
        <v>813</v>
      </c>
      <c r="AB586">
        <v>85952</v>
      </c>
      <c r="AC586">
        <v>0</v>
      </c>
      <c r="AD586">
        <v>187425</v>
      </c>
      <c r="AE586" s="1">
        <v>0</v>
      </c>
      <c r="AF586" s="1">
        <v>0</v>
      </c>
      <c r="AG586" s="1">
        <v>0</v>
      </c>
      <c r="AH586" s="1">
        <v>0</v>
      </c>
      <c r="AI586" s="1">
        <v>0</v>
      </c>
      <c r="AJ586" s="1">
        <v>0</v>
      </c>
      <c r="AK586" s="1">
        <v>0</v>
      </c>
      <c r="AL586" s="1">
        <v>0</v>
      </c>
      <c r="AM586" s="1">
        <v>0</v>
      </c>
      <c r="AN586" s="1">
        <v>0</v>
      </c>
      <c r="AO586" s="1">
        <v>0</v>
      </c>
      <c r="AP586" s="1">
        <v>0</v>
      </c>
      <c r="AQ586" s="1">
        <v>0</v>
      </c>
      <c r="AR586" s="1">
        <v>0</v>
      </c>
      <c r="AS586" s="1">
        <v>0</v>
      </c>
      <c r="AT586" s="1">
        <v>0</v>
      </c>
      <c r="AU586" s="1">
        <v>0</v>
      </c>
      <c r="AV586" s="1">
        <v>0</v>
      </c>
      <c r="AW586" s="1">
        <v>0</v>
      </c>
      <c r="AX586" s="1">
        <v>0</v>
      </c>
      <c r="AY586" s="1">
        <v>0</v>
      </c>
      <c r="AZ586" s="1">
        <v>0</v>
      </c>
      <c r="BA586" s="1">
        <v>0</v>
      </c>
      <c r="BB586" s="1">
        <v>0</v>
      </c>
      <c r="BC586" s="3">
        <v>0</v>
      </c>
      <c r="BD586" s="3">
        <v>0</v>
      </c>
      <c r="BE586" s="3">
        <v>0</v>
      </c>
      <c r="BF586" s="3">
        <v>0</v>
      </c>
      <c r="BG586" s="241">
        <v>0</v>
      </c>
      <c r="BH586" s="242">
        <v>0</v>
      </c>
      <c r="BI586" s="242">
        <v>0</v>
      </c>
      <c r="BJ586" s="243">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s="244">
        <v>0</v>
      </c>
      <c r="CJ586" s="244">
        <v>0</v>
      </c>
      <c r="CK586" s="244">
        <v>0</v>
      </c>
      <c r="CL586" s="244">
        <v>0</v>
      </c>
      <c r="CM586" s="241">
        <v>0</v>
      </c>
      <c r="CN586" s="242">
        <v>0</v>
      </c>
      <c r="CO586" s="242">
        <v>0</v>
      </c>
      <c r="CP586" s="243">
        <v>0</v>
      </c>
      <c r="CQ586" s="1">
        <v>0</v>
      </c>
      <c r="CR586" s="1">
        <v>0</v>
      </c>
      <c r="CS586" s="1">
        <v>0</v>
      </c>
      <c r="CT586" s="1">
        <v>0</v>
      </c>
      <c r="CU586" s="1">
        <v>0</v>
      </c>
      <c r="CV586" s="1">
        <v>0</v>
      </c>
      <c r="CW586" s="1">
        <v>0</v>
      </c>
      <c r="CX586" s="1">
        <v>0</v>
      </c>
      <c r="CY586" s="1">
        <v>0</v>
      </c>
      <c r="CZ586" s="1">
        <v>0</v>
      </c>
      <c r="DA586" s="1">
        <v>0</v>
      </c>
      <c r="DB586" s="1">
        <v>0</v>
      </c>
      <c r="DC586" s="1">
        <v>0</v>
      </c>
      <c r="DD586" s="1">
        <v>0</v>
      </c>
      <c r="DE586" s="1">
        <v>0</v>
      </c>
      <c r="DF586" s="1">
        <v>0</v>
      </c>
      <c r="DG586" s="1">
        <v>0</v>
      </c>
      <c r="DH586" s="1">
        <v>0</v>
      </c>
      <c r="DI586" s="1">
        <v>0</v>
      </c>
      <c r="DJ586" s="1">
        <v>0</v>
      </c>
      <c r="DK586" s="1">
        <v>0</v>
      </c>
      <c r="DL586" s="1">
        <v>0</v>
      </c>
      <c r="DM586" s="1">
        <v>0</v>
      </c>
      <c r="DN586" s="1">
        <v>0</v>
      </c>
      <c r="DO586" s="244">
        <v>0</v>
      </c>
      <c r="DP586" s="244">
        <v>0</v>
      </c>
      <c r="DQ586" s="244">
        <v>0</v>
      </c>
      <c r="DR586" s="244">
        <v>0</v>
      </c>
      <c r="DS586" s="241">
        <v>0</v>
      </c>
      <c r="DT586" s="242">
        <v>0</v>
      </c>
      <c r="DU586" s="242">
        <v>0</v>
      </c>
      <c r="DV586" s="243">
        <v>0</v>
      </c>
      <c r="DW586">
        <v>0</v>
      </c>
      <c r="DX586">
        <v>0</v>
      </c>
      <c r="DY586">
        <v>0</v>
      </c>
      <c r="DZ586">
        <v>0</v>
      </c>
      <c r="EA586">
        <v>0</v>
      </c>
      <c r="EB586">
        <v>0</v>
      </c>
      <c r="EC586">
        <v>0</v>
      </c>
      <c r="ED586">
        <v>0</v>
      </c>
      <c r="EE586">
        <v>0</v>
      </c>
      <c r="EF586">
        <v>0</v>
      </c>
      <c r="EG586">
        <v>0</v>
      </c>
      <c r="EH586">
        <v>0</v>
      </c>
      <c r="EI586">
        <v>0</v>
      </c>
      <c r="EJ586">
        <v>0</v>
      </c>
      <c r="EK586">
        <v>0</v>
      </c>
      <c r="EL586">
        <v>0</v>
      </c>
      <c r="EM586">
        <v>0</v>
      </c>
      <c r="EN586">
        <v>0</v>
      </c>
      <c r="EO586">
        <v>0</v>
      </c>
      <c r="EP586">
        <v>0</v>
      </c>
      <c r="EQ586">
        <v>0</v>
      </c>
      <c r="ER586">
        <v>0</v>
      </c>
      <c r="ES586">
        <v>0</v>
      </c>
      <c r="ET586">
        <v>0</v>
      </c>
      <c r="EU586" s="244">
        <v>0</v>
      </c>
      <c r="EV586" s="244">
        <v>0</v>
      </c>
      <c r="EW586" s="244">
        <v>0</v>
      </c>
      <c r="EX586" s="244">
        <v>0</v>
      </c>
      <c r="EY586" s="241">
        <v>0</v>
      </c>
      <c r="EZ586" s="242">
        <v>0</v>
      </c>
      <c r="FA586" s="242">
        <v>0</v>
      </c>
      <c r="FB586" s="243">
        <v>0</v>
      </c>
      <c r="FC586">
        <v>0</v>
      </c>
      <c r="FD586">
        <v>0</v>
      </c>
      <c r="FE586">
        <v>0</v>
      </c>
      <c r="FF586">
        <v>0</v>
      </c>
      <c r="FG586">
        <v>0</v>
      </c>
      <c r="FH586">
        <v>0</v>
      </c>
      <c r="FI586">
        <v>0</v>
      </c>
      <c r="FJ586">
        <v>0</v>
      </c>
      <c r="FK586">
        <v>0</v>
      </c>
      <c r="FL586">
        <v>0</v>
      </c>
      <c r="FM586">
        <v>0</v>
      </c>
      <c r="FN586">
        <v>0</v>
      </c>
      <c r="FO586">
        <v>0</v>
      </c>
      <c r="FP586">
        <v>0</v>
      </c>
      <c r="FQ586">
        <v>0</v>
      </c>
      <c r="FR586">
        <v>0</v>
      </c>
      <c r="FS586">
        <v>0</v>
      </c>
      <c r="FT586">
        <v>0</v>
      </c>
      <c r="FU586">
        <v>0</v>
      </c>
      <c r="FV586">
        <v>0</v>
      </c>
      <c r="FW586">
        <v>0</v>
      </c>
      <c r="FX586">
        <v>0</v>
      </c>
      <c r="FY586">
        <v>0</v>
      </c>
      <c r="FZ586">
        <v>0</v>
      </c>
      <c r="GA586">
        <v>0</v>
      </c>
      <c r="GB586">
        <v>0</v>
      </c>
      <c r="GC586">
        <v>0</v>
      </c>
      <c r="GD586">
        <v>0</v>
      </c>
      <c r="GE586">
        <v>0</v>
      </c>
      <c r="GF586">
        <v>0</v>
      </c>
      <c r="GG586">
        <v>0</v>
      </c>
      <c r="GH586">
        <v>0</v>
      </c>
      <c r="GI586">
        <v>0</v>
      </c>
      <c r="GJ586">
        <v>0</v>
      </c>
      <c r="GK586">
        <v>0</v>
      </c>
      <c r="GL586">
        <v>0</v>
      </c>
      <c r="GM586">
        <v>0</v>
      </c>
      <c r="GN586">
        <v>0</v>
      </c>
      <c r="GO586">
        <v>0</v>
      </c>
      <c r="GP586">
        <v>0</v>
      </c>
      <c r="GQ586">
        <v>0</v>
      </c>
      <c r="GR586">
        <v>0</v>
      </c>
      <c r="GS586">
        <v>0</v>
      </c>
      <c r="GT586">
        <v>0</v>
      </c>
      <c r="GU586">
        <v>0</v>
      </c>
      <c r="GV586">
        <v>0</v>
      </c>
      <c r="GW586">
        <v>0</v>
      </c>
      <c r="GX586">
        <v>0</v>
      </c>
      <c r="GY586">
        <v>0</v>
      </c>
      <c r="GZ586">
        <v>0</v>
      </c>
      <c r="HA586">
        <v>0</v>
      </c>
      <c r="HB586">
        <v>0</v>
      </c>
      <c r="HC586">
        <v>0</v>
      </c>
      <c r="HD586">
        <v>0</v>
      </c>
      <c r="HE586">
        <v>0</v>
      </c>
      <c r="HF586">
        <v>0</v>
      </c>
      <c r="HG586">
        <v>0</v>
      </c>
      <c r="HH586">
        <v>0</v>
      </c>
      <c r="HI586">
        <v>0</v>
      </c>
      <c r="HJ586">
        <v>0</v>
      </c>
      <c r="HK586">
        <v>0</v>
      </c>
      <c r="HL586">
        <v>1</v>
      </c>
      <c r="HM586">
        <v>3</v>
      </c>
      <c r="HN586">
        <v>0</v>
      </c>
      <c r="HO586">
        <v>0</v>
      </c>
      <c r="HP586">
        <v>0</v>
      </c>
      <c r="HQ586" s="139">
        <v>0</v>
      </c>
      <c r="HR586" s="140">
        <v>0</v>
      </c>
      <c r="HS586" s="140">
        <v>0</v>
      </c>
      <c r="HT586" s="140">
        <v>0</v>
      </c>
      <c r="HU586" s="140">
        <v>0</v>
      </c>
      <c r="HV586" s="139">
        <v>0</v>
      </c>
      <c r="HW586" s="140">
        <v>0</v>
      </c>
      <c r="HX586" s="140">
        <v>0</v>
      </c>
      <c r="HY586" s="140">
        <v>0</v>
      </c>
      <c r="HZ586" s="140">
        <v>0</v>
      </c>
      <c r="IA586" s="139">
        <v>0</v>
      </c>
      <c r="IB586" s="140">
        <v>0</v>
      </c>
      <c r="IC586" s="140">
        <v>0</v>
      </c>
      <c r="ID586" s="140">
        <v>0</v>
      </c>
      <c r="IE586" s="140">
        <v>0</v>
      </c>
      <c r="IF586" s="139">
        <v>1</v>
      </c>
      <c r="IG586" s="140">
        <v>3</v>
      </c>
      <c r="IH586" s="140">
        <v>0</v>
      </c>
      <c r="II586" s="140">
        <v>0</v>
      </c>
      <c r="IJ586" s="140">
        <v>0</v>
      </c>
      <c r="IK586" s="140">
        <v>0</v>
      </c>
      <c r="IL586" s="140">
        <v>0</v>
      </c>
      <c r="IM586" s="140">
        <v>0</v>
      </c>
      <c r="IN586" s="139">
        <v>0</v>
      </c>
      <c r="IO586" s="140">
        <v>0</v>
      </c>
      <c r="IP586" s="140">
        <v>0</v>
      </c>
      <c r="IQ586" s="140">
        <v>0</v>
      </c>
      <c r="IR586" s="141">
        <v>0</v>
      </c>
      <c r="IS586" s="139">
        <v>0</v>
      </c>
      <c r="IT586" s="141">
        <v>3</v>
      </c>
      <c r="IU586" s="141">
        <v>4</v>
      </c>
      <c r="IV586" s="141">
        <v>0</v>
      </c>
      <c r="IW586" s="180">
        <v>4</v>
      </c>
      <c r="IX586" s="182">
        <v>0.75</v>
      </c>
      <c r="IY586" s="182">
        <v>0</v>
      </c>
      <c r="IZ586" s="183">
        <v>0</v>
      </c>
      <c r="JA586" s="140">
        <v>0</v>
      </c>
      <c r="JB586" s="140">
        <v>0</v>
      </c>
      <c r="JC586" s="1" t="s">
        <v>427</v>
      </c>
      <c r="JD586" s="1" t="s">
        <v>427</v>
      </c>
      <c r="JE586" s="1" t="s">
        <v>427</v>
      </c>
      <c r="JF586" s="1" t="s">
        <v>427</v>
      </c>
      <c r="JG586" s="1">
        <v>0</v>
      </c>
      <c r="JH586" s="1">
        <v>0</v>
      </c>
      <c r="JI586" s="284"/>
      <c r="JM586" s="261"/>
      <c r="JN586" s="262"/>
      <c r="JO586" s="284"/>
      <c r="JP586" s="284"/>
    </row>
    <row r="587" spans="1:276" x14ac:dyDescent="0.25">
      <c r="A587" s="2">
        <f>IF(OR('Table 1'!$L$2="All Regions",'Table 1'!$L$2=" "), 1,IF('Table 1'!$L$2='DATA TEMPLATE 1617'!L587,1,0))</f>
        <v>1</v>
      </c>
      <c r="B587" s="2">
        <f>IF(OR('Table 1'!$L$3="All Disciplines",'Table 1'!$L$3=" "), 1,IF('Table 1'!$L$3='DATA TEMPLATE 1617'!M587,1,0))</f>
        <v>1</v>
      </c>
      <c r="C587" s="2">
        <f>IF(OR('Table 1'!$L$4="All Organisations",'Table 1'!$L$4=" "), 1,IF('Table 1'!$L$4='DATA TEMPLATE 1617'!N587,1,0))</f>
        <v>1</v>
      </c>
      <c r="D587" s="2">
        <f t="shared" si="21"/>
        <v>3</v>
      </c>
      <c r="E587" s="236">
        <f>IF('Table 2'!$L$2="All Diverse Led",$IZ587,IF('Table 2'!$L$2='DATA TEMPLATE 1617'!JG587,4,0))</f>
        <v>0</v>
      </c>
      <c r="F587" s="236">
        <f>IF('Table 2'!$L$2="All Diverse Led",$IZ587,IF('Table 2'!$L$2='DATA TEMPLATE 1617'!JH587,4,0))</f>
        <v>0</v>
      </c>
      <c r="G587" s="237">
        <f t="shared" si="22"/>
        <v>0</v>
      </c>
      <c r="H587" s="1" t="s">
        <v>471</v>
      </c>
      <c r="I587" s="1">
        <v>0</v>
      </c>
      <c r="J587" s="1" t="b">
        <v>0</v>
      </c>
      <c r="K587" s="284">
        <v>585</v>
      </c>
      <c r="L587" t="s">
        <v>445</v>
      </c>
      <c r="M587" t="s">
        <v>437</v>
      </c>
      <c r="N587" s="323" t="s">
        <v>458</v>
      </c>
      <c r="O587" s="76">
        <v>9736</v>
      </c>
      <c r="P587" s="76">
        <v>166327</v>
      </c>
      <c r="Q587" s="76">
        <v>1373</v>
      </c>
      <c r="R587" s="76">
        <v>0</v>
      </c>
      <c r="S587" s="76">
        <v>0</v>
      </c>
      <c r="T587" s="76">
        <v>177436</v>
      </c>
      <c r="U587">
        <v>169962</v>
      </c>
      <c r="V587">
        <v>1184</v>
      </c>
      <c r="W587">
        <v>0</v>
      </c>
      <c r="X587">
        <v>0</v>
      </c>
      <c r="Y587">
        <v>0</v>
      </c>
      <c r="AB587">
        <v>5395</v>
      </c>
      <c r="AC587">
        <v>0</v>
      </c>
      <c r="AD587">
        <v>176541</v>
      </c>
      <c r="AE587" s="1">
        <v>5</v>
      </c>
      <c r="AF587" s="1">
        <v>5</v>
      </c>
      <c r="AG587" s="1">
        <v>258</v>
      </c>
      <c r="AH587" s="1">
        <v>0</v>
      </c>
      <c r="AI587" s="1">
        <v>6</v>
      </c>
      <c r="AJ587" s="1">
        <v>6</v>
      </c>
      <c r="AK587" s="1">
        <v>219</v>
      </c>
      <c r="AL587" s="1">
        <v>0</v>
      </c>
      <c r="AM587" s="1">
        <v>0</v>
      </c>
      <c r="AN587" s="1">
        <v>0</v>
      </c>
      <c r="AO587" s="1">
        <v>0</v>
      </c>
      <c r="AP587" s="1">
        <v>0</v>
      </c>
      <c r="AQ587" s="1">
        <v>0</v>
      </c>
      <c r="AR587" s="1">
        <v>0</v>
      </c>
      <c r="AS587" s="1">
        <v>0</v>
      </c>
      <c r="AT587" s="1">
        <v>0</v>
      </c>
      <c r="AU587" s="1">
        <v>0</v>
      </c>
      <c r="AV587" s="1">
        <v>0</v>
      </c>
      <c r="AW587" s="1">
        <v>0</v>
      </c>
      <c r="AX587" s="1">
        <v>0</v>
      </c>
      <c r="AY587" s="1">
        <v>0</v>
      </c>
      <c r="AZ587" s="1">
        <v>0</v>
      </c>
      <c r="BA587" s="1">
        <v>0</v>
      </c>
      <c r="BB587" s="1">
        <v>0</v>
      </c>
      <c r="BC587" s="3">
        <v>6</v>
      </c>
      <c r="BD587" s="3">
        <v>6</v>
      </c>
      <c r="BE587" s="3">
        <v>219</v>
      </c>
      <c r="BF587" s="3">
        <v>0</v>
      </c>
      <c r="BG587" s="241">
        <v>0</v>
      </c>
      <c r="BH587" s="242">
        <v>0</v>
      </c>
      <c r="BI587" s="242">
        <v>0</v>
      </c>
      <c r="BJ587" s="243">
        <v>0</v>
      </c>
      <c r="BK587">
        <v>1</v>
      </c>
      <c r="BL587">
        <v>1</v>
      </c>
      <c r="BM587">
        <v>0</v>
      </c>
      <c r="BN587">
        <v>50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s="244">
        <v>0</v>
      </c>
      <c r="CJ587" s="244">
        <v>0</v>
      </c>
      <c r="CK587" s="244">
        <v>0</v>
      </c>
      <c r="CL587" s="244">
        <v>0</v>
      </c>
      <c r="CM587" s="241">
        <v>0</v>
      </c>
      <c r="CN587" s="242">
        <v>0</v>
      </c>
      <c r="CO587" s="242">
        <v>0</v>
      </c>
      <c r="CP587" s="243">
        <v>0</v>
      </c>
      <c r="CQ587" s="1">
        <v>0</v>
      </c>
      <c r="CR587" s="1">
        <v>0</v>
      </c>
      <c r="CS587" s="1">
        <v>0</v>
      </c>
      <c r="CT587" s="1">
        <v>0</v>
      </c>
      <c r="CU587" s="1">
        <v>0</v>
      </c>
      <c r="CV587" s="1">
        <v>0</v>
      </c>
      <c r="CW587" s="1">
        <v>0</v>
      </c>
      <c r="CX587" s="1">
        <v>0</v>
      </c>
      <c r="CY587" s="1">
        <v>0</v>
      </c>
      <c r="CZ587" s="1">
        <v>0</v>
      </c>
      <c r="DA587" s="1">
        <v>0</v>
      </c>
      <c r="DB587" s="1">
        <v>0</v>
      </c>
      <c r="DC587" s="1">
        <v>0</v>
      </c>
      <c r="DD587" s="1">
        <v>0</v>
      </c>
      <c r="DE587" s="1">
        <v>0</v>
      </c>
      <c r="DF587" s="1">
        <v>0</v>
      </c>
      <c r="DG587" s="1">
        <v>0</v>
      </c>
      <c r="DH587" s="1">
        <v>0</v>
      </c>
      <c r="DI587" s="1">
        <v>0</v>
      </c>
      <c r="DJ587" s="1">
        <v>0</v>
      </c>
      <c r="DK587" s="1">
        <v>0</v>
      </c>
      <c r="DL587" s="1">
        <v>0</v>
      </c>
      <c r="DM587" s="1">
        <v>0</v>
      </c>
      <c r="DN587" s="1">
        <v>0</v>
      </c>
      <c r="DO587" s="244">
        <v>0</v>
      </c>
      <c r="DP587" s="244">
        <v>0</v>
      </c>
      <c r="DQ587" s="244">
        <v>0</v>
      </c>
      <c r="DR587" s="244">
        <v>0</v>
      </c>
      <c r="DS587" s="241">
        <v>0</v>
      </c>
      <c r="DT587" s="242">
        <v>0</v>
      </c>
      <c r="DU587" s="242">
        <v>0</v>
      </c>
      <c r="DV587" s="243">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s="244">
        <v>0</v>
      </c>
      <c r="EV587" s="244">
        <v>0</v>
      </c>
      <c r="EW587" s="244">
        <v>0</v>
      </c>
      <c r="EX587" s="244">
        <v>0</v>
      </c>
      <c r="EY587" s="241">
        <v>0</v>
      </c>
      <c r="EZ587" s="242">
        <v>0</v>
      </c>
      <c r="FA587" s="242">
        <v>0</v>
      </c>
      <c r="FB587" s="243">
        <v>0</v>
      </c>
      <c r="FC587">
        <v>0</v>
      </c>
      <c r="FD587">
        <v>0</v>
      </c>
      <c r="FE587">
        <v>0</v>
      </c>
      <c r="FF587">
        <v>0</v>
      </c>
      <c r="FG587">
        <v>0</v>
      </c>
      <c r="FH587">
        <v>0</v>
      </c>
      <c r="FI587">
        <v>2</v>
      </c>
      <c r="FJ587">
        <v>45</v>
      </c>
      <c r="FK587">
        <v>0</v>
      </c>
      <c r="FL587">
        <v>0</v>
      </c>
      <c r="FM587">
        <v>0</v>
      </c>
      <c r="FN587">
        <v>0</v>
      </c>
      <c r="FO587">
        <v>0</v>
      </c>
      <c r="FP587">
        <v>0</v>
      </c>
      <c r="FQ587">
        <v>0</v>
      </c>
      <c r="FR587">
        <v>0</v>
      </c>
      <c r="FS587">
        <v>0</v>
      </c>
      <c r="FT587">
        <v>0</v>
      </c>
      <c r="FU587">
        <v>0</v>
      </c>
      <c r="FV587">
        <v>0</v>
      </c>
      <c r="FW587">
        <v>0</v>
      </c>
      <c r="FX587">
        <v>0</v>
      </c>
      <c r="FY587">
        <v>0</v>
      </c>
      <c r="FZ587">
        <v>0</v>
      </c>
      <c r="GA587">
        <v>0</v>
      </c>
      <c r="GB587">
        <v>0</v>
      </c>
      <c r="GC587">
        <v>0</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v>0</v>
      </c>
      <c r="HD587">
        <v>0</v>
      </c>
      <c r="HE587">
        <v>0</v>
      </c>
      <c r="HF587">
        <v>0</v>
      </c>
      <c r="HG587">
        <v>0</v>
      </c>
      <c r="HH587">
        <v>0</v>
      </c>
      <c r="HI587">
        <v>0</v>
      </c>
      <c r="HJ587">
        <v>0</v>
      </c>
      <c r="HK587">
        <v>0</v>
      </c>
      <c r="HL587">
        <v>3</v>
      </c>
      <c r="HM587">
        <v>2</v>
      </c>
      <c r="HN587">
        <v>0</v>
      </c>
      <c r="HO587">
        <v>0</v>
      </c>
      <c r="HP587">
        <v>0</v>
      </c>
      <c r="HQ587" s="139">
        <v>1</v>
      </c>
      <c r="HR587" s="140">
        <v>1</v>
      </c>
      <c r="HS587" s="140">
        <v>0</v>
      </c>
      <c r="HT587" s="140">
        <v>0</v>
      </c>
      <c r="HU587" s="140">
        <v>0</v>
      </c>
      <c r="HV587" s="139">
        <v>2</v>
      </c>
      <c r="HW587" s="140">
        <v>0</v>
      </c>
      <c r="HX587" s="140">
        <v>0</v>
      </c>
      <c r="HY587" s="140">
        <v>0</v>
      </c>
      <c r="HZ587" s="140">
        <v>0</v>
      </c>
      <c r="IA587" s="139">
        <v>0</v>
      </c>
      <c r="IB587" s="140">
        <v>0</v>
      </c>
      <c r="IC587" s="140">
        <v>0</v>
      </c>
      <c r="ID587" s="140">
        <v>0</v>
      </c>
      <c r="IE587" s="140">
        <v>0</v>
      </c>
      <c r="IF587" s="139">
        <v>6</v>
      </c>
      <c r="IG587" s="140">
        <v>3</v>
      </c>
      <c r="IH587" s="140">
        <v>0</v>
      </c>
      <c r="II587" s="140">
        <v>0</v>
      </c>
      <c r="IJ587" s="140">
        <v>0</v>
      </c>
      <c r="IK587" s="140">
        <v>1</v>
      </c>
      <c r="IL587" s="140">
        <v>0</v>
      </c>
      <c r="IM587" s="140">
        <v>0</v>
      </c>
      <c r="IN587" s="139">
        <v>1</v>
      </c>
      <c r="IO587" s="140">
        <v>0</v>
      </c>
      <c r="IP587" s="140">
        <v>1</v>
      </c>
      <c r="IQ587" s="140">
        <v>0</v>
      </c>
      <c r="IR587" s="141">
        <v>1</v>
      </c>
      <c r="IS587" s="139">
        <v>0</v>
      </c>
      <c r="IT587" s="141">
        <v>1</v>
      </c>
      <c r="IU587" s="141">
        <v>5</v>
      </c>
      <c r="IV587" s="141">
        <v>4</v>
      </c>
      <c r="IW587" s="180">
        <v>9</v>
      </c>
      <c r="IX587" s="182">
        <v>0.22222222222222221</v>
      </c>
      <c r="IY587" s="182">
        <v>0.1111111111111111</v>
      </c>
      <c r="IZ587" s="183">
        <v>0</v>
      </c>
      <c r="JA587" s="140">
        <v>0</v>
      </c>
      <c r="JB587" s="140">
        <v>0</v>
      </c>
      <c r="JC587" s="1" t="s">
        <v>426</v>
      </c>
      <c r="JD587" s="1" t="s">
        <v>427</v>
      </c>
      <c r="JE587" s="1" t="s">
        <v>427</v>
      </c>
      <c r="JF587" s="1" t="s">
        <v>426</v>
      </c>
      <c r="JG587" s="1">
        <v>0</v>
      </c>
      <c r="JH587" s="1">
        <v>0</v>
      </c>
      <c r="JI587" s="284"/>
      <c r="JM587" s="261"/>
      <c r="JN587" s="262"/>
      <c r="JO587" s="284"/>
      <c r="JP587" s="284"/>
    </row>
    <row r="588" spans="1:276" x14ac:dyDescent="0.25">
      <c r="A588" s="2">
        <f>IF(OR('Table 1'!$L$2="All Regions",'Table 1'!$L$2=" "), 1,IF('Table 1'!$L$2='DATA TEMPLATE 1617'!L588,1,0))</f>
        <v>1</v>
      </c>
      <c r="B588" s="2">
        <f>IF(OR('Table 1'!$L$3="All Disciplines",'Table 1'!$L$3=" "), 1,IF('Table 1'!$L$3='DATA TEMPLATE 1617'!M588,1,0))</f>
        <v>1</v>
      </c>
      <c r="C588" s="2">
        <f>IF(OR('Table 1'!$L$4="All Organisations",'Table 1'!$L$4=" "), 1,IF('Table 1'!$L$4='DATA TEMPLATE 1617'!N588,1,0))</f>
        <v>1</v>
      </c>
      <c r="D588" s="2">
        <f t="shared" si="21"/>
        <v>3</v>
      </c>
      <c r="E588" s="236">
        <f>IF('Table 2'!$L$2="All Diverse Led",$IZ588,IF('Table 2'!$L$2='DATA TEMPLATE 1617'!JG588,4,0))</f>
        <v>0</v>
      </c>
      <c r="F588" s="236">
        <f>IF('Table 2'!$L$2="All Diverse Led",$IZ588,IF('Table 2'!$L$2='DATA TEMPLATE 1617'!JH588,4,0))</f>
        <v>0</v>
      </c>
      <c r="G588" s="237">
        <f t="shared" si="22"/>
        <v>0</v>
      </c>
      <c r="H588" s="1" t="s">
        <v>471</v>
      </c>
      <c r="I588" s="1">
        <v>0</v>
      </c>
      <c r="J588" s="1" t="b">
        <v>0</v>
      </c>
      <c r="K588" s="284">
        <v>586</v>
      </c>
      <c r="L588" t="s">
        <v>444</v>
      </c>
      <c r="M588" t="s">
        <v>442</v>
      </c>
      <c r="N588" s="323" t="s">
        <v>459</v>
      </c>
      <c r="O588" s="76">
        <v>41609</v>
      </c>
      <c r="P588" s="76">
        <v>147024</v>
      </c>
      <c r="Q588" s="76">
        <v>40815</v>
      </c>
      <c r="R588" s="76">
        <v>0</v>
      </c>
      <c r="S588" s="76">
        <v>0</v>
      </c>
      <c r="T588" s="76">
        <v>229448</v>
      </c>
      <c r="U588">
        <v>81867</v>
      </c>
      <c r="V588">
        <v>26010</v>
      </c>
      <c r="W588">
        <v>51818</v>
      </c>
      <c r="X588">
        <v>20733</v>
      </c>
      <c r="Y588">
        <v>14612</v>
      </c>
      <c r="AB588">
        <v>30653</v>
      </c>
      <c r="AC588">
        <v>0</v>
      </c>
      <c r="AD588">
        <v>225693</v>
      </c>
      <c r="AE588" s="1">
        <v>15</v>
      </c>
      <c r="AF588" s="1">
        <v>10</v>
      </c>
      <c r="AG588" s="1">
        <v>438</v>
      </c>
      <c r="AH588" s="1">
        <v>608</v>
      </c>
      <c r="AI588" s="1">
        <v>0</v>
      </c>
      <c r="AJ588" s="1">
        <v>0</v>
      </c>
      <c r="AK588" s="1">
        <v>0</v>
      </c>
      <c r="AL588" s="1">
        <v>0</v>
      </c>
      <c r="AM588" s="1">
        <v>0</v>
      </c>
      <c r="AN588" s="1">
        <v>0</v>
      </c>
      <c r="AO588" s="1">
        <v>0</v>
      </c>
      <c r="AP588" s="1">
        <v>0</v>
      </c>
      <c r="AQ588" s="1">
        <v>3</v>
      </c>
      <c r="AR588" s="1">
        <v>3</v>
      </c>
      <c r="AS588" s="1">
        <v>0</v>
      </c>
      <c r="AT588" s="1">
        <v>238</v>
      </c>
      <c r="AU588" s="1">
        <v>0</v>
      </c>
      <c r="AV588" s="1">
        <v>0</v>
      </c>
      <c r="AW588" s="1">
        <v>0</v>
      </c>
      <c r="AX588" s="1">
        <v>0</v>
      </c>
      <c r="AY588" s="1">
        <v>0</v>
      </c>
      <c r="AZ588" s="1">
        <v>0</v>
      </c>
      <c r="BA588" s="1">
        <v>0</v>
      </c>
      <c r="BB588" s="1">
        <v>0</v>
      </c>
      <c r="BC588" s="3">
        <v>0</v>
      </c>
      <c r="BD588" s="3">
        <v>0</v>
      </c>
      <c r="BE588" s="3">
        <v>0</v>
      </c>
      <c r="BF588" s="3">
        <v>0</v>
      </c>
      <c r="BG588" s="241">
        <v>3</v>
      </c>
      <c r="BH588" s="242">
        <v>3</v>
      </c>
      <c r="BI588" s="242">
        <v>0</v>
      </c>
      <c r="BJ588" s="243">
        <v>238</v>
      </c>
      <c r="BK588">
        <v>2</v>
      </c>
      <c r="BL588">
        <v>90</v>
      </c>
      <c r="BM588">
        <v>210</v>
      </c>
      <c r="BN588">
        <v>0</v>
      </c>
      <c r="BO588">
        <v>0</v>
      </c>
      <c r="BP588">
        <v>0</v>
      </c>
      <c r="BQ588">
        <v>0</v>
      </c>
      <c r="BR588">
        <v>0</v>
      </c>
      <c r="BS588">
        <v>0</v>
      </c>
      <c r="BT588">
        <v>0</v>
      </c>
      <c r="BU588">
        <v>0</v>
      </c>
      <c r="BV588">
        <v>0</v>
      </c>
      <c r="BW588">
        <v>1</v>
      </c>
      <c r="BX588">
        <v>90</v>
      </c>
      <c r="BY588">
        <v>120</v>
      </c>
      <c r="BZ588">
        <v>0</v>
      </c>
      <c r="CA588">
        <v>0</v>
      </c>
      <c r="CB588">
        <v>0</v>
      </c>
      <c r="CC588">
        <v>0</v>
      </c>
      <c r="CD588">
        <v>0</v>
      </c>
      <c r="CE588">
        <v>0</v>
      </c>
      <c r="CF588">
        <v>0</v>
      </c>
      <c r="CG588">
        <v>0</v>
      </c>
      <c r="CH588">
        <v>0</v>
      </c>
      <c r="CI588" s="244">
        <v>0</v>
      </c>
      <c r="CJ588" s="244">
        <v>0</v>
      </c>
      <c r="CK588" s="244">
        <v>0</v>
      </c>
      <c r="CL588" s="244">
        <v>0</v>
      </c>
      <c r="CM588" s="241">
        <v>1</v>
      </c>
      <c r="CN588" s="242">
        <v>90</v>
      </c>
      <c r="CO588" s="242">
        <v>120</v>
      </c>
      <c r="CP588" s="243">
        <v>0</v>
      </c>
      <c r="CQ588" s="1">
        <v>0</v>
      </c>
      <c r="CR588" s="1">
        <v>0</v>
      </c>
      <c r="CS588" s="1">
        <v>0</v>
      </c>
      <c r="CT588" s="1">
        <v>0</v>
      </c>
      <c r="CU588" s="1">
        <v>0</v>
      </c>
      <c r="CV588" s="1">
        <v>0</v>
      </c>
      <c r="CW588" s="1">
        <v>0</v>
      </c>
      <c r="CX588" s="1">
        <v>0</v>
      </c>
      <c r="CY588" s="1">
        <v>0</v>
      </c>
      <c r="CZ588" s="1">
        <v>0</v>
      </c>
      <c r="DA588" s="1">
        <v>0</v>
      </c>
      <c r="DB588" s="1">
        <v>0</v>
      </c>
      <c r="DC588" s="1">
        <v>0</v>
      </c>
      <c r="DD588" s="1">
        <v>0</v>
      </c>
      <c r="DE588" s="1">
        <v>0</v>
      </c>
      <c r="DF588" s="1">
        <v>0</v>
      </c>
      <c r="DG588" s="1">
        <v>0</v>
      </c>
      <c r="DH588" s="1">
        <v>0</v>
      </c>
      <c r="DI588" s="1">
        <v>0</v>
      </c>
      <c r="DJ588" s="1">
        <v>0</v>
      </c>
      <c r="DK588" s="1">
        <v>0</v>
      </c>
      <c r="DL588" s="1">
        <v>0</v>
      </c>
      <c r="DM588" s="1">
        <v>0</v>
      </c>
      <c r="DN588" s="1">
        <v>0</v>
      </c>
      <c r="DO588" s="244">
        <v>0</v>
      </c>
      <c r="DP588" s="244">
        <v>0</v>
      </c>
      <c r="DQ588" s="244">
        <v>0</v>
      </c>
      <c r="DR588" s="244">
        <v>0</v>
      </c>
      <c r="DS588" s="241">
        <v>0</v>
      </c>
      <c r="DT588" s="242">
        <v>0</v>
      </c>
      <c r="DU588" s="242">
        <v>0</v>
      </c>
      <c r="DV588" s="243">
        <v>0</v>
      </c>
      <c r="DW588">
        <v>1</v>
      </c>
      <c r="DX588">
        <v>1</v>
      </c>
      <c r="DY588">
        <v>80</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s="244">
        <v>0</v>
      </c>
      <c r="EV588" s="244">
        <v>0</v>
      </c>
      <c r="EW588" s="244">
        <v>0</v>
      </c>
      <c r="EX588" s="244">
        <v>0</v>
      </c>
      <c r="EY588" s="241">
        <v>0</v>
      </c>
      <c r="EZ588" s="242">
        <v>0</v>
      </c>
      <c r="FA588" s="242">
        <v>0</v>
      </c>
      <c r="FB588" s="243">
        <v>0</v>
      </c>
      <c r="FC588">
        <v>0</v>
      </c>
      <c r="FD588">
        <v>0</v>
      </c>
      <c r="FE588">
        <v>0</v>
      </c>
      <c r="FF588">
        <v>0</v>
      </c>
      <c r="FG588">
        <v>0</v>
      </c>
      <c r="FH588">
        <v>0</v>
      </c>
      <c r="FI588">
        <v>0</v>
      </c>
      <c r="FJ588">
        <v>0</v>
      </c>
      <c r="FK588">
        <v>0</v>
      </c>
      <c r="FL588">
        <v>0</v>
      </c>
      <c r="FM588">
        <v>0</v>
      </c>
      <c r="FN588">
        <v>0</v>
      </c>
      <c r="FO588">
        <v>0</v>
      </c>
      <c r="FP588">
        <v>0</v>
      </c>
      <c r="FQ588">
        <v>0</v>
      </c>
      <c r="FR588">
        <v>0</v>
      </c>
      <c r="FS588">
        <v>0</v>
      </c>
      <c r="FT588">
        <v>0</v>
      </c>
      <c r="FU588">
        <v>0</v>
      </c>
      <c r="FV588">
        <v>0</v>
      </c>
      <c r="FW588">
        <v>0</v>
      </c>
      <c r="FX588">
        <v>0</v>
      </c>
      <c r="FY588">
        <v>0</v>
      </c>
      <c r="FZ588">
        <v>0</v>
      </c>
      <c r="GA588">
        <v>0</v>
      </c>
      <c r="GB588">
        <v>0</v>
      </c>
      <c r="GC588">
        <v>0</v>
      </c>
      <c r="GD588">
        <v>0</v>
      </c>
      <c r="GE588">
        <v>0</v>
      </c>
      <c r="GF588">
        <v>0</v>
      </c>
      <c r="GG588">
        <v>0</v>
      </c>
      <c r="GH588">
        <v>0</v>
      </c>
      <c r="GI588">
        <v>2</v>
      </c>
      <c r="GJ588">
        <v>1130</v>
      </c>
      <c r="GK588">
        <v>0</v>
      </c>
      <c r="GL588">
        <v>0</v>
      </c>
      <c r="GM588">
        <v>29</v>
      </c>
      <c r="GN588">
        <v>0</v>
      </c>
      <c r="GO588">
        <v>0</v>
      </c>
      <c r="GP588">
        <v>0</v>
      </c>
      <c r="GQ588">
        <v>0</v>
      </c>
      <c r="GR588">
        <v>0</v>
      </c>
      <c r="GS588">
        <v>5939</v>
      </c>
      <c r="GT588">
        <v>5939</v>
      </c>
      <c r="GU588">
        <v>0</v>
      </c>
      <c r="GV588">
        <v>0</v>
      </c>
      <c r="GW588">
        <v>0</v>
      </c>
      <c r="GX588">
        <v>0</v>
      </c>
      <c r="GY588">
        <v>46</v>
      </c>
      <c r="GZ588">
        <v>274</v>
      </c>
      <c r="HA588">
        <v>0</v>
      </c>
      <c r="HB588">
        <v>0</v>
      </c>
      <c r="HC588">
        <v>0</v>
      </c>
      <c r="HD588">
        <v>0</v>
      </c>
      <c r="HE588">
        <v>1</v>
      </c>
      <c r="HF588">
        <v>0</v>
      </c>
      <c r="HG588">
        <v>0</v>
      </c>
      <c r="HH588">
        <v>0</v>
      </c>
      <c r="HI588">
        <v>2</v>
      </c>
      <c r="HJ588">
        <v>0</v>
      </c>
      <c r="HK588">
        <v>0</v>
      </c>
      <c r="HL588">
        <v>4</v>
      </c>
      <c r="HM588">
        <v>6</v>
      </c>
      <c r="HN588">
        <v>0</v>
      </c>
      <c r="HO588">
        <v>0</v>
      </c>
      <c r="HP588">
        <v>0</v>
      </c>
      <c r="HQ588" s="139">
        <v>0</v>
      </c>
      <c r="HR588" s="140">
        <v>1</v>
      </c>
      <c r="HS588" s="140">
        <v>0</v>
      </c>
      <c r="HT588" s="140">
        <v>0</v>
      </c>
      <c r="HU588" s="140">
        <v>0</v>
      </c>
      <c r="HV588" s="139">
        <v>2</v>
      </c>
      <c r="HW588" s="140">
        <v>0</v>
      </c>
      <c r="HX588" s="140">
        <v>0</v>
      </c>
      <c r="HY588" s="140">
        <v>0</v>
      </c>
      <c r="HZ588" s="140">
        <v>0</v>
      </c>
      <c r="IA588" s="139">
        <v>0</v>
      </c>
      <c r="IB588" s="140">
        <v>0</v>
      </c>
      <c r="IC588" s="140">
        <v>0</v>
      </c>
      <c r="ID588" s="140">
        <v>0</v>
      </c>
      <c r="IE588" s="140">
        <v>0</v>
      </c>
      <c r="IF588" s="139">
        <v>6</v>
      </c>
      <c r="IG588" s="140">
        <v>7</v>
      </c>
      <c r="IH588" s="140">
        <v>0</v>
      </c>
      <c r="II588" s="140">
        <v>0</v>
      </c>
      <c r="IJ588" s="140">
        <v>0</v>
      </c>
      <c r="IK588" s="140">
        <v>1</v>
      </c>
      <c r="IL588" s="140">
        <v>0</v>
      </c>
      <c r="IM588" s="140">
        <v>0</v>
      </c>
      <c r="IN588" s="139">
        <v>1</v>
      </c>
      <c r="IO588" s="140">
        <v>0</v>
      </c>
      <c r="IP588" s="140">
        <v>0</v>
      </c>
      <c r="IQ588" s="140">
        <v>0</v>
      </c>
      <c r="IR588" s="141">
        <v>0</v>
      </c>
      <c r="IS588" s="139">
        <v>1</v>
      </c>
      <c r="IT588" s="141">
        <v>4</v>
      </c>
      <c r="IU588" s="141">
        <v>10</v>
      </c>
      <c r="IV588" s="141">
        <v>3</v>
      </c>
      <c r="IW588" s="180">
        <v>13</v>
      </c>
      <c r="IX588" s="182">
        <v>0.38461538461538464</v>
      </c>
      <c r="IY588" s="182">
        <v>7.6923076923076927E-2</v>
      </c>
      <c r="IZ588" s="183">
        <v>0</v>
      </c>
      <c r="JA588" s="140">
        <v>0</v>
      </c>
      <c r="JB588" s="140">
        <v>0</v>
      </c>
      <c r="JC588" s="1" t="s">
        <v>427</v>
      </c>
      <c r="JD588" s="1" t="s">
        <v>427</v>
      </c>
      <c r="JE588" s="1" t="s">
        <v>427</v>
      </c>
      <c r="JF588" s="1" t="s">
        <v>427</v>
      </c>
      <c r="JG588" s="1">
        <v>0</v>
      </c>
      <c r="JH588" s="1">
        <v>0</v>
      </c>
      <c r="JI588" s="284"/>
      <c r="JM588" s="261"/>
      <c r="JN588" s="262"/>
      <c r="JO588" s="284"/>
      <c r="JP588" s="284"/>
    </row>
    <row r="589" spans="1:276" x14ac:dyDescent="0.25">
      <c r="A589" s="2">
        <f>IF(OR('Table 1'!$L$2="All Regions",'Table 1'!$L$2=" "), 1,IF('Table 1'!$L$2='DATA TEMPLATE 1617'!L589,1,0))</f>
        <v>1</v>
      </c>
      <c r="B589" s="2">
        <f>IF(OR('Table 1'!$L$3="All Disciplines",'Table 1'!$L$3=" "), 1,IF('Table 1'!$L$3='DATA TEMPLATE 1617'!M589,1,0))</f>
        <v>1</v>
      </c>
      <c r="C589" s="2">
        <f>IF(OR('Table 1'!$L$4="All Organisations",'Table 1'!$L$4=" "), 1,IF('Table 1'!$L$4='DATA TEMPLATE 1617'!N589,1,0))</f>
        <v>1</v>
      </c>
      <c r="D589" s="2">
        <f t="shared" si="21"/>
        <v>3</v>
      </c>
      <c r="E589" s="236">
        <f>IF('Table 2'!$L$2="All Diverse Led",$IZ589,IF('Table 2'!$L$2='DATA TEMPLATE 1617'!JG589,4,0))</f>
        <v>0</v>
      </c>
      <c r="F589" s="236">
        <f>IF('Table 2'!$L$2="All Diverse Led",$IZ589,IF('Table 2'!$L$2='DATA TEMPLATE 1617'!JH589,4,0))</f>
        <v>0</v>
      </c>
      <c r="G589" s="237">
        <f t="shared" si="22"/>
        <v>0</v>
      </c>
      <c r="H589" s="1" t="s">
        <v>471</v>
      </c>
      <c r="I589" s="1">
        <v>0</v>
      </c>
      <c r="J589" s="1" t="b">
        <v>1</v>
      </c>
      <c r="K589" s="284">
        <v>587</v>
      </c>
      <c r="L589" t="s">
        <v>439</v>
      </c>
      <c r="M589" t="s">
        <v>451</v>
      </c>
      <c r="N589" s="323" t="s">
        <v>460</v>
      </c>
      <c r="O589" s="76">
        <v>3863505</v>
      </c>
      <c r="P589" s="76">
        <v>2097360</v>
      </c>
      <c r="Q589" s="76">
        <v>1093520</v>
      </c>
      <c r="R589" s="76">
        <v>14996500</v>
      </c>
      <c r="S589" s="76">
        <v>105303</v>
      </c>
      <c r="T589" s="76">
        <v>22156188</v>
      </c>
      <c r="U589">
        <v>2601203</v>
      </c>
      <c r="V589">
        <v>777077</v>
      </c>
      <c r="W589">
        <v>225142</v>
      </c>
      <c r="X589">
        <v>1437704</v>
      </c>
      <c r="Y589">
        <v>49990</v>
      </c>
      <c r="Z589">
        <v>25450</v>
      </c>
      <c r="AA589">
        <v>0</v>
      </c>
      <c r="AB589">
        <v>17387128</v>
      </c>
      <c r="AC589">
        <v>2700028</v>
      </c>
      <c r="AD589">
        <v>25203722</v>
      </c>
      <c r="AE589" s="1">
        <v>39</v>
      </c>
      <c r="AF589" s="1">
        <v>240</v>
      </c>
      <c r="AG589" s="1">
        <v>5430</v>
      </c>
      <c r="AH589" s="1">
        <v>0</v>
      </c>
      <c r="AI589" s="1">
        <v>0</v>
      </c>
      <c r="AJ589" s="1">
        <v>0</v>
      </c>
      <c r="AK589" s="1">
        <v>0</v>
      </c>
      <c r="AL589" s="1">
        <v>0</v>
      </c>
      <c r="AM589" s="1">
        <v>0</v>
      </c>
      <c r="AN589" s="1">
        <v>0</v>
      </c>
      <c r="AO589" s="1">
        <v>0</v>
      </c>
      <c r="AP589" s="1">
        <v>0</v>
      </c>
      <c r="AQ589" s="1">
        <v>0</v>
      </c>
      <c r="AR589" s="1">
        <v>0</v>
      </c>
      <c r="AS589" s="1">
        <v>0</v>
      </c>
      <c r="AT589" s="1">
        <v>0</v>
      </c>
      <c r="AU589" s="1">
        <v>0</v>
      </c>
      <c r="AV589" s="1">
        <v>0</v>
      </c>
      <c r="AW589" s="1">
        <v>0</v>
      </c>
      <c r="AX589" s="1">
        <v>0</v>
      </c>
      <c r="AY589" s="1">
        <v>0</v>
      </c>
      <c r="AZ589" s="1">
        <v>0</v>
      </c>
      <c r="BA589" s="1">
        <v>0</v>
      </c>
      <c r="BB589" s="1">
        <v>0</v>
      </c>
      <c r="BC589" s="3">
        <v>0</v>
      </c>
      <c r="BD589" s="3">
        <v>0</v>
      </c>
      <c r="BE589" s="3">
        <v>0</v>
      </c>
      <c r="BF589" s="3">
        <v>0</v>
      </c>
      <c r="BG589" s="241">
        <v>0</v>
      </c>
      <c r="BH589" s="242">
        <v>0</v>
      </c>
      <c r="BI589" s="242">
        <v>0</v>
      </c>
      <c r="BJ589" s="243">
        <v>0</v>
      </c>
      <c r="BK589">
        <v>3</v>
      </c>
      <c r="BL589">
        <v>312</v>
      </c>
      <c r="BM589">
        <v>201876</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s="244">
        <v>0</v>
      </c>
      <c r="CJ589" s="244">
        <v>0</v>
      </c>
      <c r="CK589" s="244">
        <v>0</v>
      </c>
      <c r="CL589" s="244">
        <v>0</v>
      </c>
      <c r="CM589" s="241">
        <v>0</v>
      </c>
      <c r="CN589" s="242">
        <v>0</v>
      </c>
      <c r="CO589" s="242">
        <v>0</v>
      </c>
      <c r="CP589" s="243">
        <v>0</v>
      </c>
      <c r="CQ589" s="1">
        <v>0</v>
      </c>
      <c r="CR589" s="1">
        <v>0</v>
      </c>
      <c r="CS589" s="1">
        <v>0</v>
      </c>
      <c r="CT589" s="1">
        <v>0</v>
      </c>
      <c r="CU589" s="1">
        <v>0</v>
      </c>
      <c r="CV589" s="1">
        <v>0</v>
      </c>
      <c r="CW589" s="1">
        <v>0</v>
      </c>
      <c r="CX589" s="1">
        <v>0</v>
      </c>
      <c r="CY589" s="1">
        <v>0</v>
      </c>
      <c r="CZ589" s="1">
        <v>0</v>
      </c>
      <c r="DA589" s="1">
        <v>0</v>
      </c>
      <c r="DB589" s="1">
        <v>0</v>
      </c>
      <c r="DC589" s="1">
        <v>0</v>
      </c>
      <c r="DD589" s="1">
        <v>0</v>
      </c>
      <c r="DE589" s="1">
        <v>0</v>
      </c>
      <c r="DF589" s="1">
        <v>0</v>
      </c>
      <c r="DG589" s="1">
        <v>0</v>
      </c>
      <c r="DH589" s="1">
        <v>0</v>
      </c>
      <c r="DI589" s="1">
        <v>0</v>
      </c>
      <c r="DJ589" s="1">
        <v>0</v>
      </c>
      <c r="DK589" s="1">
        <v>0</v>
      </c>
      <c r="DL589" s="1">
        <v>0</v>
      </c>
      <c r="DM589" s="1">
        <v>0</v>
      </c>
      <c r="DN589" s="1">
        <v>0</v>
      </c>
      <c r="DO589" s="244">
        <v>0</v>
      </c>
      <c r="DP589" s="244">
        <v>0</v>
      </c>
      <c r="DQ589" s="244">
        <v>0</v>
      </c>
      <c r="DR589" s="244">
        <v>0</v>
      </c>
      <c r="DS589" s="241">
        <v>0</v>
      </c>
      <c r="DT589" s="242">
        <v>0</v>
      </c>
      <c r="DU589" s="242">
        <v>0</v>
      </c>
      <c r="DV589" s="243">
        <v>0</v>
      </c>
      <c r="DW589">
        <v>9</v>
      </c>
      <c r="DX589">
        <v>16</v>
      </c>
      <c r="DY589">
        <v>23526</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v>0</v>
      </c>
      <c r="EU589" s="244">
        <v>0</v>
      </c>
      <c r="EV589" s="244">
        <v>0</v>
      </c>
      <c r="EW589" s="244">
        <v>0</v>
      </c>
      <c r="EX589" s="244">
        <v>0</v>
      </c>
      <c r="EY589" s="241">
        <v>0</v>
      </c>
      <c r="EZ589" s="242">
        <v>0</v>
      </c>
      <c r="FA589" s="242">
        <v>0</v>
      </c>
      <c r="FB589" s="243">
        <v>0</v>
      </c>
      <c r="FC589">
        <v>0</v>
      </c>
      <c r="FD589">
        <v>0</v>
      </c>
      <c r="FE589">
        <v>0</v>
      </c>
      <c r="FF589">
        <v>0</v>
      </c>
      <c r="FG589">
        <v>0</v>
      </c>
      <c r="FH589">
        <v>0</v>
      </c>
      <c r="FI589">
        <v>0</v>
      </c>
      <c r="FJ589">
        <v>0</v>
      </c>
      <c r="FK589">
        <v>0</v>
      </c>
      <c r="FL589">
        <v>0</v>
      </c>
      <c r="FM589">
        <v>0</v>
      </c>
      <c r="FN589">
        <v>0</v>
      </c>
      <c r="FO589">
        <v>0</v>
      </c>
      <c r="FP589">
        <v>0</v>
      </c>
      <c r="FQ589">
        <v>0</v>
      </c>
      <c r="FR589">
        <v>0</v>
      </c>
      <c r="FS589">
        <v>0</v>
      </c>
      <c r="FT589">
        <v>0</v>
      </c>
      <c r="FU589">
        <v>0</v>
      </c>
      <c r="FV589">
        <v>0</v>
      </c>
      <c r="FW589">
        <v>1</v>
      </c>
      <c r="FX589">
        <v>3000</v>
      </c>
      <c r="FY589">
        <v>1</v>
      </c>
      <c r="FZ589">
        <v>514</v>
      </c>
      <c r="GA589">
        <v>0</v>
      </c>
      <c r="GB589">
        <v>0</v>
      </c>
      <c r="GC589">
        <v>10</v>
      </c>
      <c r="GD589">
        <v>0</v>
      </c>
      <c r="GE589">
        <v>10</v>
      </c>
      <c r="GF589">
        <v>6907</v>
      </c>
      <c r="GG589">
        <v>0</v>
      </c>
      <c r="GH589">
        <v>0</v>
      </c>
      <c r="GI589">
        <v>0</v>
      </c>
      <c r="GJ589">
        <v>0</v>
      </c>
      <c r="GK589">
        <v>0</v>
      </c>
      <c r="GL589">
        <v>0</v>
      </c>
      <c r="GM589">
        <v>1</v>
      </c>
      <c r="GN589">
        <v>2000</v>
      </c>
      <c r="GO589">
        <v>0</v>
      </c>
      <c r="GP589">
        <v>0</v>
      </c>
      <c r="GQ589">
        <v>0</v>
      </c>
      <c r="GR589">
        <v>0</v>
      </c>
      <c r="GS589">
        <v>0</v>
      </c>
      <c r="GT589">
        <v>1700</v>
      </c>
      <c r="GU589">
        <v>0</v>
      </c>
      <c r="GV589">
        <v>0</v>
      </c>
      <c r="GW589">
        <v>0</v>
      </c>
      <c r="GX589">
        <v>0</v>
      </c>
      <c r="GY589">
        <v>0</v>
      </c>
      <c r="GZ589">
        <v>0</v>
      </c>
      <c r="HA589">
        <v>0</v>
      </c>
      <c r="HB589">
        <v>0</v>
      </c>
      <c r="HC589">
        <v>3</v>
      </c>
      <c r="HD589">
        <v>0</v>
      </c>
      <c r="HE589">
        <v>0</v>
      </c>
      <c r="HF589">
        <v>0</v>
      </c>
      <c r="HG589">
        <v>0</v>
      </c>
      <c r="HH589">
        <v>0</v>
      </c>
      <c r="HI589">
        <v>0</v>
      </c>
      <c r="HJ589">
        <v>0</v>
      </c>
      <c r="HK589">
        <v>0</v>
      </c>
      <c r="HL589">
        <v>3</v>
      </c>
      <c r="HM589">
        <v>14</v>
      </c>
      <c r="HN589">
        <v>0</v>
      </c>
      <c r="HO589">
        <v>0</v>
      </c>
      <c r="HP589">
        <v>0</v>
      </c>
      <c r="HQ589" s="139">
        <v>6</v>
      </c>
      <c r="HR589" s="140">
        <v>9</v>
      </c>
      <c r="HS589" s="140">
        <v>0</v>
      </c>
      <c r="HT589" s="140">
        <v>0</v>
      </c>
      <c r="HU589" s="140">
        <v>0</v>
      </c>
      <c r="HV589" s="139">
        <v>0</v>
      </c>
      <c r="HW589" s="140">
        <v>0</v>
      </c>
      <c r="HX589" s="140">
        <v>0</v>
      </c>
      <c r="HY589" s="140">
        <v>0</v>
      </c>
      <c r="HZ589" s="140">
        <v>0</v>
      </c>
      <c r="IA589" s="139">
        <v>0</v>
      </c>
      <c r="IB589" s="140">
        <v>0</v>
      </c>
      <c r="IC589" s="140">
        <v>0</v>
      </c>
      <c r="ID589" s="140">
        <v>0</v>
      </c>
      <c r="IE589" s="140">
        <v>0</v>
      </c>
      <c r="IF589" s="139">
        <v>9</v>
      </c>
      <c r="IG589" s="140">
        <v>23</v>
      </c>
      <c r="IH589" s="140">
        <v>0</v>
      </c>
      <c r="II589" s="140">
        <v>0</v>
      </c>
      <c r="IJ589" s="140">
        <v>0</v>
      </c>
      <c r="IK589" s="140">
        <v>2</v>
      </c>
      <c r="IL589" s="140">
        <v>0</v>
      </c>
      <c r="IM589" s="140">
        <v>0</v>
      </c>
      <c r="IN589" s="139">
        <v>2</v>
      </c>
      <c r="IO589" s="140">
        <v>0</v>
      </c>
      <c r="IP589" s="140">
        <v>0</v>
      </c>
      <c r="IQ589" s="140">
        <v>0</v>
      </c>
      <c r="IR589" s="141">
        <v>0</v>
      </c>
      <c r="IS589" s="139">
        <v>0</v>
      </c>
      <c r="IT589" s="141">
        <v>0</v>
      </c>
      <c r="IU589" s="141">
        <v>17</v>
      </c>
      <c r="IV589" s="141">
        <v>15</v>
      </c>
      <c r="IW589" s="180">
        <v>32</v>
      </c>
      <c r="IX589" s="182">
        <v>6.25E-2</v>
      </c>
      <c r="IY589" s="182">
        <v>0</v>
      </c>
      <c r="IZ589" s="183">
        <v>0</v>
      </c>
      <c r="JA589" s="140">
        <v>0</v>
      </c>
      <c r="JB589" s="140">
        <v>0</v>
      </c>
      <c r="JC589" s="1" t="s">
        <v>427</v>
      </c>
      <c r="JD589" s="1" t="s">
        <v>427</v>
      </c>
      <c r="JE589" s="1" t="s">
        <v>427</v>
      </c>
      <c r="JF589" s="1" t="s">
        <v>427</v>
      </c>
      <c r="JG589" s="1">
        <v>0</v>
      </c>
      <c r="JH589" s="1">
        <v>0</v>
      </c>
      <c r="JI589" s="284"/>
      <c r="JM589" s="261"/>
      <c r="JN589" s="262"/>
      <c r="JO589" s="284"/>
      <c r="JP589" s="284"/>
    </row>
    <row r="590" spans="1:276" x14ac:dyDescent="0.25">
      <c r="A590" s="2">
        <f>IF(OR('Table 1'!$L$2="All Regions",'Table 1'!$L$2=" "), 1,IF('Table 1'!$L$2='DATA TEMPLATE 1617'!L590,1,0))</f>
        <v>1</v>
      </c>
      <c r="B590" s="2">
        <f>IF(OR('Table 1'!$L$3="All Disciplines",'Table 1'!$L$3=" "), 1,IF('Table 1'!$L$3='DATA TEMPLATE 1617'!M590,1,0))</f>
        <v>1</v>
      </c>
      <c r="C590" s="2">
        <f>IF(OR('Table 1'!$L$4="All Organisations",'Table 1'!$L$4=" "), 1,IF('Table 1'!$L$4='DATA TEMPLATE 1617'!N590,1,0))</f>
        <v>1</v>
      </c>
      <c r="D590" s="2">
        <f t="shared" si="21"/>
        <v>3</v>
      </c>
      <c r="E590" s="236">
        <f>IF('Table 2'!$L$2="All Diverse Led",$IZ590,IF('Table 2'!$L$2='DATA TEMPLATE 1617'!JG590,4,0))</f>
        <v>0</v>
      </c>
      <c r="F590" s="236">
        <f>IF('Table 2'!$L$2="All Diverse Led",$IZ590,IF('Table 2'!$L$2='DATA TEMPLATE 1617'!JH590,4,0))</f>
        <v>0</v>
      </c>
      <c r="G590" s="237">
        <f t="shared" si="22"/>
        <v>0</v>
      </c>
      <c r="H590" s="1" t="s">
        <v>471</v>
      </c>
      <c r="I590" s="1">
        <v>0</v>
      </c>
      <c r="J590" s="1" t="b">
        <v>0</v>
      </c>
      <c r="K590" s="284">
        <v>588</v>
      </c>
      <c r="L590" t="s">
        <v>441</v>
      </c>
      <c r="M590" t="s">
        <v>437</v>
      </c>
      <c r="N590" s="323" t="s">
        <v>459</v>
      </c>
      <c r="O590" s="76">
        <v>167499</v>
      </c>
      <c r="P590" s="76">
        <v>191654</v>
      </c>
      <c r="Q590" s="76">
        <v>222248</v>
      </c>
      <c r="R590" s="76">
        <v>0</v>
      </c>
      <c r="S590" s="76">
        <v>0</v>
      </c>
      <c r="T590" s="76">
        <v>581401</v>
      </c>
      <c r="U590">
        <v>594198</v>
      </c>
      <c r="V590">
        <v>54259</v>
      </c>
      <c r="W590">
        <v>1282</v>
      </c>
      <c r="X590">
        <v>0</v>
      </c>
      <c r="Y590">
        <v>0</v>
      </c>
      <c r="AB590">
        <v>0</v>
      </c>
      <c r="AC590">
        <v>0</v>
      </c>
      <c r="AD590">
        <v>649739</v>
      </c>
      <c r="AE590" s="1">
        <v>164</v>
      </c>
      <c r="AF590" s="1">
        <v>164</v>
      </c>
      <c r="AG590" s="1">
        <v>16587</v>
      </c>
      <c r="AH590" s="1">
        <v>0</v>
      </c>
      <c r="AI590" s="1">
        <v>0</v>
      </c>
      <c r="AJ590" s="1">
        <v>0</v>
      </c>
      <c r="AK590" s="1">
        <v>0</v>
      </c>
      <c r="AL590" s="1">
        <v>0</v>
      </c>
      <c r="AM590" s="1">
        <v>0</v>
      </c>
      <c r="AN590" s="1">
        <v>0</v>
      </c>
      <c r="AO590" s="1">
        <v>0</v>
      </c>
      <c r="AP590" s="1">
        <v>0</v>
      </c>
      <c r="AQ590" s="1">
        <v>0</v>
      </c>
      <c r="AR590" s="1">
        <v>0</v>
      </c>
      <c r="AS590" s="1">
        <v>0</v>
      </c>
      <c r="AT590" s="1">
        <v>0</v>
      </c>
      <c r="AU590" s="1">
        <v>0</v>
      </c>
      <c r="AV590" s="1">
        <v>0</v>
      </c>
      <c r="AW590" s="1">
        <v>0</v>
      </c>
      <c r="AX590" s="1">
        <v>0</v>
      </c>
      <c r="AY590" s="1">
        <v>0</v>
      </c>
      <c r="AZ590" s="1">
        <v>0</v>
      </c>
      <c r="BA590" s="1">
        <v>0</v>
      </c>
      <c r="BB590" s="1">
        <v>0</v>
      </c>
      <c r="BC590" s="3">
        <v>0</v>
      </c>
      <c r="BD590" s="3">
        <v>0</v>
      </c>
      <c r="BE590" s="3">
        <v>0</v>
      </c>
      <c r="BF590" s="3">
        <v>0</v>
      </c>
      <c r="BG590" s="241">
        <v>0</v>
      </c>
      <c r="BH590" s="242">
        <v>0</v>
      </c>
      <c r="BI590" s="242">
        <v>0</v>
      </c>
      <c r="BJ590" s="243">
        <v>0</v>
      </c>
      <c r="BK590">
        <v>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s="244">
        <v>0</v>
      </c>
      <c r="CJ590" s="244">
        <v>0</v>
      </c>
      <c r="CK590" s="244">
        <v>0</v>
      </c>
      <c r="CL590" s="244">
        <v>0</v>
      </c>
      <c r="CM590" s="241">
        <v>0</v>
      </c>
      <c r="CN590" s="242">
        <v>0</v>
      </c>
      <c r="CO590" s="242">
        <v>0</v>
      </c>
      <c r="CP590" s="243">
        <v>0</v>
      </c>
      <c r="CQ590" s="1">
        <v>0</v>
      </c>
      <c r="CR590" s="1">
        <v>0</v>
      </c>
      <c r="CS590" s="1">
        <v>0</v>
      </c>
      <c r="CT590" s="1">
        <v>0</v>
      </c>
      <c r="CU590" s="1">
        <v>0</v>
      </c>
      <c r="CV590" s="1">
        <v>0</v>
      </c>
      <c r="CW590" s="1">
        <v>0</v>
      </c>
      <c r="CX590" s="1">
        <v>0</v>
      </c>
      <c r="CY590" s="1">
        <v>0</v>
      </c>
      <c r="CZ590" s="1">
        <v>0</v>
      </c>
      <c r="DA590" s="1">
        <v>0</v>
      </c>
      <c r="DB590" s="1">
        <v>0</v>
      </c>
      <c r="DC590" s="1">
        <v>0</v>
      </c>
      <c r="DD590" s="1">
        <v>0</v>
      </c>
      <c r="DE590" s="1">
        <v>0</v>
      </c>
      <c r="DF590" s="1">
        <v>0</v>
      </c>
      <c r="DG590" s="1">
        <v>0</v>
      </c>
      <c r="DH590" s="1">
        <v>0</v>
      </c>
      <c r="DI590" s="1">
        <v>0</v>
      </c>
      <c r="DJ590" s="1">
        <v>0</v>
      </c>
      <c r="DK590" s="1">
        <v>0</v>
      </c>
      <c r="DL590" s="1">
        <v>0</v>
      </c>
      <c r="DM590" s="1">
        <v>0</v>
      </c>
      <c r="DN590" s="1">
        <v>0</v>
      </c>
      <c r="DO590" s="244">
        <v>0</v>
      </c>
      <c r="DP590" s="244">
        <v>0</v>
      </c>
      <c r="DQ590" s="244">
        <v>0</v>
      </c>
      <c r="DR590" s="244">
        <v>0</v>
      </c>
      <c r="DS590" s="241">
        <v>0</v>
      </c>
      <c r="DT590" s="242">
        <v>0</v>
      </c>
      <c r="DU590" s="242">
        <v>0</v>
      </c>
      <c r="DV590" s="243">
        <v>0</v>
      </c>
      <c r="DW590">
        <v>1</v>
      </c>
      <c r="DX590">
        <v>10</v>
      </c>
      <c r="DY590">
        <v>3477</v>
      </c>
      <c r="DZ590">
        <v>0</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v>0</v>
      </c>
      <c r="EU590" s="244">
        <v>0</v>
      </c>
      <c r="EV590" s="244">
        <v>0</v>
      </c>
      <c r="EW590" s="244">
        <v>0</v>
      </c>
      <c r="EX590" s="244">
        <v>0</v>
      </c>
      <c r="EY590" s="241">
        <v>0</v>
      </c>
      <c r="EZ590" s="242">
        <v>0</v>
      </c>
      <c r="FA590" s="242">
        <v>0</v>
      </c>
      <c r="FB590" s="243">
        <v>0</v>
      </c>
      <c r="FC59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4</v>
      </c>
      <c r="FX590">
        <v>1050</v>
      </c>
      <c r="FY590">
        <v>0</v>
      </c>
      <c r="FZ590">
        <v>0</v>
      </c>
      <c r="GA590">
        <v>0</v>
      </c>
      <c r="GB590">
        <v>0</v>
      </c>
      <c r="GC590">
        <v>0</v>
      </c>
      <c r="GD590">
        <v>0</v>
      </c>
      <c r="GE590">
        <v>0</v>
      </c>
      <c r="GF590">
        <v>0</v>
      </c>
      <c r="GG590">
        <v>0</v>
      </c>
      <c r="GH590">
        <v>0</v>
      </c>
      <c r="GI590">
        <v>0</v>
      </c>
      <c r="GJ590">
        <v>0</v>
      </c>
      <c r="GK590">
        <v>0</v>
      </c>
      <c r="GL590">
        <v>0</v>
      </c>
      <c r="GM590">
        <v>0</v>
      </c>
      <c r="GN590">
        <v>0</v>
      </c>
      <c r="GO590">
        <v>0</v>
      </c>
      <c r="GP590">
        <v>0</v>
      </c>
      <c r="GQ590">
        <v>0</v>
      </c>
      <c r="GR590">
        <v>0</v>
      </c>
      <c r="GS590">
        <v>0</v>
      </c>
      <c r="GT590">
        <v>0</v>
      </c>
      <c r="GU590">
        <v>0</v>
      </c>
      <c r="GV590">
        <v>0</v>
      </c>
      <c r="GW590">
        <v>0</v>
      </c>
      <c r="GX590">
        <v>0</v>
      </c>
      <c r="GY590">
        <v>0</v>
      </c>
      <c r="GZ590">
        <v>0</v>
      </c>
      <c r="HA590">
        <v>0</v>
      </c>
      <c r="HB590">
        <v>0</v>
      </c>
      <c r="HC590">
        <v>0</v>
      </c>
      <c r="HD590">
        <v>0</v>
      </c>
      <c r="HE590">
        <v>0</v>
      </c>
      <c r="HF590">
        <v>0</v>
      </c>
      <c r="HG590">
        <v>0</v>
      </c>
      <c r="HH590">
        <v>0</v>
      </c>
      <c r="HI590">
        <v>0</v>
      </c>
      <c r="HJ590">
        <v>0</v>
      </c>
      <c r="HK590">
        <v>0</v>
      </c>
      <c r="HL590">
        <v>7</v>
      </c>
      <c r="HM590">
        <v>4</v>
      </c>
      <c r="HN590">
        <v>0</v>
      </c>
      <c r="HO590">
        <v>0</v>
      </c>
      <c r="HP590">
        <v>0</v>
      </c>
      <c r="HQ590" s="139">
        <v>2</v>
      </c>
      <c r="HR590" s="140">
        <v>1</v>
      </c>
      <c r="HS590" s="140">
        <v>0</v>
      </c>
      <c r="HT590" s="140">
        <v>0</v>
      </c>
      <c r="HU590" s="140">
        <v>0</v>
      </c>
      <c r="HV590" s="139">
        <v>0</v>
      </c>
      <c r="HW590" s="140">
        <v>0</v>
      </c>
      <c r="HX590" s="140">
        <v>0</v>
      </c>
      <c r="HY590" s="140">
        <v>0</v>
      </c>
      <c r="HZ590" s="140">
        <v>0</v>
      </c>
      <c r="IA590" s="139">
        <v>0</v>
      </c>
      <c r="IB590" s="140">
        <v>0</v>
      </c>
      <c r="IC590" s="140">
        <v>0</v>
      </c>
      <c r="ID590" s="140">
        <v>0</v>
      </c>
      <c r="IE590" s="140">
        <v>0</v>
      </c>
      <c r="IF590" s="139">
        <v>9</v>
      </c>
      <c r="IG590" s="140">
        <v>5</v>
      </c>
      <c r="IH590" s="140">
        <v>0</v>
      </c>
      <c r="II590" s="140">
        <v>0</v>
      </c>
      <c r="IJ590" s="140">
        <v>0</v>
      </c>
      <c r="IK590" s="140">
        <v>0</v>
      </c>
      <c r="IL590" s="140">
        <v>0</v>
      </c>
      <c r="IM590" s="140">
        <v>0</v>
      </c>
      <c r="IN590" s="139">
        <v>0</v>
      </c>
      <c r="IO590" s="140">
        <v>0</v>
      </c>
      <c r="IP590" s="140">
        <v>0</v>
      </c>
      <c r="IQ590" s="140">
        <v>0</v>
      </c>
      <c r="IR590" s="141">
        <v>0</v>
      </c>
      <c r="IS590" s="139">
        <v>0</v>
      </c>
      <c r="IT590" s="141">
        <v>3</v>
      </c>
      <c r="IU590" s="141">
        <v>11</v>
      </c>
      <c r="IV590" s="141">
        <v>3</v>
      </c>
      <c r="IW590" s="180">
        <v>14</v>
      </c>
      <c r="IX590" s="182">
        <v>0.21428571428571427</v>
      </c>
      <c r="IY590" s="182">
        <v>0</v>
      </c>
      <c r="IZ590" s="183">
        <v>0</v>
      </c>
      <c r="JA590" s="140">
        <v>0</v>
      </c>
      <c r="JB590" s="140">
        <v>0</v>
      </c>
      <c r="JC590" s="1" t="s">
        <v>427</v>
      </c>
      <c r="JD590" s="1" t="s">
        <v>427</v>
      </c>
      <c r="JE590" s="1" t="s">
        <v>427</v>
      </c>
      <c r="JF590" s="1" t="s">
        <v>427</v>
      </c>
      <c r="JG590" s="1">
        <v>0</v>
      </c>
      <c r="JH590" s="1">
        <v>0</v>
      </c>
      <c r="JI590" s="284"/>
      <c r="JM590" s="261"/>
      <c r="JN590" s="262"/>
      <c r="JO590" s="284"/>
      <c r="JP590" s="284"/>
    </row>
    <row r="591" spans="1:276" x14ac:dyDescent="0.25">
      <c r="A591" s="2">
        <f>IF(OR('Table 1'!$L$2="All Regions",'Table 1'!$L$2=" "), 1,IF('Table 1'!$L$2='DATA TEMPLATE 1617'!L591,1,0))</f>
        <v>1</v>
      </c>
      <c r="B591" s="2">
        <f>IF(OR('Table 1'!$L$3="All Disciplines",'Table 1'!$L$3=" "), 1,IF('Table 1'!$L$3='DATA TEMPLATE 1617'!M591,1,0))</f>
        <v>1</v>
      </c>
      <c r="C591" s="2">
        <f>IF(OR('Table 1'!$L$4="All Organisations",'Table 1'!$L$4=" "), 1,IF('Table 1'!$L$4='DATA TEMPLATE 1617'!N591,1,0))</f>
        <v>1</v>
      </c>
      <c r="D591" s="2">
        <f t="shared" si="21"/>
        <v>3</v>
      </c>
      <c r="E591" s="236">
        <f>IF('Table 2'!$L$2="All Diverse Led",$IZ591,IF('Table 2'!$L$2='DATA TEMPLATE 1617'!JG591,4,0))</f>
        <v>0</v>
      </c>
      <c r="F591" s="236">
        <f>IF('Table 2'!$L$2="All Diverse Led",$IZ591,IF('Table 2'!$L$2='DATA TEMPLATE 1617'!JH591,4,0))</f>
        <v>0</v>
      </c>
      <c r="G591" s="237">
        <f t="shared" si="22"/>
        <v>0</v>
      </c>
      <c r="H591" s="1" t="s">
        <v>471</v>
      </c>
      <c r="I591" s="1">
        <v>0</v>
      </c>
      <c r="J591" s="1" t="b">
        <v>1</v>
      </c>
      <c r="K591" s="284">
        <v>589</v>
      </c>
      <c r="L591" t="s">
        <v>435</v>
      </c>
      <c r="M591" t="s">
        <v>451</v>
      </c>
      <c r="N591" s="323" t="s">
        <v>460</v>
      </c>
      <c r="O591" s="76">
        <v>5180534</v>
      </c>
      <c r="P591" s="76">
        <v>942990</v>
      </c>
      <c r="Q591" s="76">
        <v>111992</v>
      </c>
      <c r="R591" s="76">
        <v>0</v>
      </c>
      <c r="S591" s="76">
        <v>66366</v>
      </c>
      <c r="T591" s="76">
        <v>6301882</v>
      </c>
      <c r="U591">
        <v>3341044</v>
      </c>
      <c r="V591">
        <v>283607</v>
      </c>
      <c r="W591">
        <v>179069</v>
      </c>
      <c r="X591">
        <v>1378429</v>
      </c>
      <c r="Y591">
        <v>100523</v>
      </c>
      <c r="Z591">
        <v>0</v>
      </c>
      <c r="AA591">
        <v>0</v>
      </c>
      <c r="AB591">
        <v>1071865</v>
      </c>
      <c r="AC591">
        <v>0</v>
      </c>
      <c r="AD591">
        <v>6354537</v>
      </c>
      <c r="AE591" s="1">
        <v>30</v>
      </c>
      <c r="AF591" s="1">
        <v>9</v>
      </c>
      <c r="AG591" s="1">
        <v>450</v>
      </c>
      <c r="AH591" s="1">
        <v>630</v>
      </c>
      <c r="AI591" s="1">
        <v>0</v>
      </c>
      <c r="AJ591" s="1">
        <v>0</v>
      </c>
      <c r="AK591" s="1">
        <v>0</v>
      </c>
      <c r="AL591" s="1">
        <v>0</v>
      </c>
      <c r="AM591" s="1">
        <v>0</v>
      </c>
      <c r="AN591" s="1">
        <v>0</v>
      </c>
      <c r="AO591" s="1">
        <v>0</v>
      </c>
      <c r="AP591" s="1">
        <v>0</v>
      </c>
      <c r="AQ591" s="1">
        <v>0</v>
      </c>
      <c r="AR591" s="1">
        <v>0</v>
      </c>
      <c r="AS591" s="1">
        <v>0</v>
      </c>
      <c r="AT591" s="1">
        <v>0</v>
      </c>
      <c r="AU591" s="1">
        <v>0</v>
      </c>
      <c r="AV591" s="1">
        <v>0</v>
      </c>
      <c r="AW591" s="1">
        <v>0</v>
      </c>
      <c r="AX591" s="1">
        <v>0</v>
      </c>
      <c r="AY591" s="1">
        <v>0</v>
      </c>
      <c r="AZ591" s="1">
        <v>0</v>
      </c>
      <c r="BA591" s="1">
        <v>0</v>
      </c>
      <c r="BB591" s="1">
        <v>0</v>
      </c>
      <c r="BC591" s="3">
        <v>0</v>
      </c>
      <c r="BD591" s="3">
        <v>0</v>
      </c>
      <c r="BE591" s="3">
        <v>0</v>
      </c>
      <c r="BF591" s="3">
        <v>0</v>
      </c>
      <c r="BG591" s="241">
        <v>0</v>
      </c>
      <c r="BH591" s="242">
        <v>0</v>
      </c>
      <c r="BI591" s="242">
        <v>0</v>
      </c>
      <c r="BJ591" s="243">
        <v>0</v>
      </c>
      <c r="BK591">
        <v>13</v>
      </c>
      <c r="BL591">
        <v>1115</v>
      </c>
      <c r="BM591">
        <v>39234</v>
      </c>
      <c r="BN591">
        <v>102000</v>
      </c>
      <c r="BO591">
        <v>0</v>
      </c>
      <c r="BP591">
        <v>0</v>
      </c>
      <c r="BQ591">
        <v>0</v>
      </c>
      <c r="BR591">
        <v>0</v>
      </c>
      <c r="BS591">
        <v>0</v>
      </c>
      <c r="BT591">
        <v>0</v>
      </c>
      <c r="BU591">
        <v>0</v>
      </c>
      <c r="BV591">
        <v>0</v>
      </c>
      <c r="BW591">
        <v>12</v>
      </c>
      <c r="BX591">
        <v>972</v>
      </c>
      <c r="BY591">
        <v>48455</v>
      </c>
      <c r="BZ591">
        <v>33600</v>
      </c>
      <c r="CA591">
        <v>0</v>
      </c>
      <c r="CB591">
        <v>0</v>
      </c>
      <c r="CC591">
        <v>0</v>
      </c>
      <c r="CD591">
        <v>0</v>
      </c>
      <c r="CE591">
        <v>0</v>
      </c>
      <c r="CF591">
        <v>0</v>
      </c>
      <c r="CG591">
        <v>0</v>
      </c>
      <c r="CH591">
        <v>0</v>
      </c>
      <c r="CI591" s="244">
        <v>0</v>
      </c>
      <c r="CJ591" s="244">
        <v>0</v>
      </c>
      <c r="CK591" s="244">
        <v>0</v>
      </c>
      <c r="CL591" s="244">
        <v>0</v>
      </c>
      <c r="CM591" s="241">
        <v>12</v>
      </c>
      <c r="CN591" s="242">
        <v>972</v>
      </c>
      <c r="CO591" s="242">
        <v>48455</v>
      </c>
      <c r="CP591" s="243">
        <v>33600</v>
      </c>
      <c r="CQ591" s="1">
        <v>14</v>
      </c>
      <c r="CR591" s="1">
        <v>6</v>
      </c>
      <c r="CS591" s="1">
        <v>270</v>
      </c>
      <c r="CT591" s="1">
        <v>0</v>
      </c>
      <c r="CU591" s="1">
        <v>0</v>
      </c>
      <c r="CV591" s="1">
        <v>0</v>
      </c>
      <c r="CW591" s="1">
        <v>0</v>
      </c>
      <c r="CX591" s="1">
        <v>0</v>
      </c>
      <c r="CY591" s="1">
        <v>0</v>
      </c>
      <c r="CZ591" s="1">
        <v>0</v>
      </c>
      <c r="DA591" s="1">
        <v>0</v>
      </c>
      <c r="DB591" s="1">
        <v>0</v>
      </c>
      <c r="DC591" s="1">
        <v>0</v>
      </c>
      <c r="DD591" s="1">
        <v>0</v>
      </c>
      <c r="DE591" s="1">
        <v>0</v>
      </c>
      <c r="DF591" s="1">
        <v>0</v>
      </c>
      <c r="DG591" s="1">
        <v>0</v>
      </c>
      <c r="DH591" s="1">
        <v>0</v>
      </c>
      <c r="DI591" s="1">
        <v>0</v>
      </c>
      <c r="DJ591" s="1">
        <v>0</v>
      </c>
      <c r="DK591" s="1">
        <v>0</v>
      </c>
      <c r="DL591" s="1">
        <v>0</v>
      </c>
      <c r="DM591" s="1">
        <v>0</v>
      </c>
      <c r="DN591" s="1">
        <v>0</v>
      </c>
      <c r="DO591" s="244">
        <v>0</v>
      </c>
      <c r="DP591" s="244">
        <v>0</v>
      </c>
      <c r="DQ591" s="244">
        <v>0</v>
      </c>
      <c r="DR591" s="244">
        <v>0</v>
      </c>
      <c r="DS591" s="241">
        <v>0</v>
      </c>
      <c r="DT591" s="242">
        <v>0</v>
      </c>
      <c r="DU591" s="242">
        <v>0</v>
      </c>
      <c r="DV591" s="243">
        <v>0</v>
      </c>
      <c r="DW591">
        <v>3</v>
      </c>
      <c r="DX591">
        <v>4</v>
      </c>
      <c r="DY591">
        <v>18</v>
      </c>
      <c r="DZ591">
        <v>2720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s="244">
        <v>0</v>
      </c>
      <c r="EV591" s="244">
        <v>0</v>
      </c>
      <c r="EW591" s="244">
        <v>0</v>
      </c>
      <c r="EX591" s="244">
        <v>0</v>
      </c>
      <c r="EY591" s="241">
        <v>0</v>
      </c>
      <c r="EZ591" s="242">
        <v>0</v>
      </c>
      <c r="FA591" s="242">
        <v>0</v>
      </c>
      <c r="FB591" s="243">
        <v>0</v>
      </c>
      <c r="FC591">
        <v>0</v>
      </c>
      <c r="FD591">
        <v>0</v>
      </c>
      <c r="FE591">
        <v>0</v>
      </c>
      <c r="FF591">
        <v>0</v>
      </c>
      <c r="FG591">
        <v>0</v>
      </c>
      <c r="FH591">
        <v>0</v>
      </c>
      <c r="FI591">
        <v>0</v>
      </c>
      <c r="FJ591">
        <v>0</v>
      </c>
      <c r="FK591">
        <v>0</v>
      </c>
      <c r="FL591">
        <v>0</v>
      </c>
      <c r="FM591">
        <v>0</v>
      </c>
      <c r="FN591">
        <v>0</v>
      </c>
      <c r="FO591">
        <v>0</v>
      </c>
      <c r="FP591">
        <v>0</v>
      </c>
      <c r="FQ591">
        <v>0</v>
      </c>
      <c r="FR591">
        <v>0</v>
      </c>
      <c r="FS591">
        <v>0</v>
      </c>
      <c r="FT591">
        <v>0</v>
      </c>
      <c r="FU591">
        <v>0</v>
      </c>
      <c r="FV591">
        <v>0</v>
      </c>
      <c r="FW591">
        <v>0</v>
      </c>
      <c r="FX591">
        <v>0</v>
      </c>
      <c r="FY591">
        <v>0</v>
      </c>
      <c r="FZ591">
        <v>0</v>
      </c>
      <c r="GA591">
        <v>0</v>
      </c>
      <c r="GB591">
        <v>0</v>
      </c>
      <c r="GC591">
        <v>0</v>
      </c>
      <c r="GD591">
        <v>0</v>
      </c>
      <c r="GE591">
        <v>0</v>
      </c>
      <c r="GF591">
        <v>0</v>
      </c>
      <c r="GG591">
        <v>0</v>
      </c>
      <c r="GH591">
        <v>0</v>
      </c>
      <c r="GI591">
        <v>0</v>
      </c>
      <c r="GJ591">
        <v>0</v>
      </c>
      <c r="GK591">
        <v>0</v>
      </c>
      <c r="GL591">
        <v>0</v>
      </c>
      <c r="GM591">
        <v>0</v>
      </c>
      <c r="GN591">
        <v>0</v>
      </c>
      <c r="GO591">
        <v>0</v>
      </c>
      <c r="GP591">
        <v>0</v>
      </c>
      <c r="GQ591">
        <v>0</v>
      </c>
      <c r="GR591">
        <v>0</v>
      </c>
      <c r="GS591">
        <v>0</v>
      </c>
      <c r="GT591">
        <v>0</v>
      </c>
      <c r="GU591">
        <v>0</v>
      </c>
      <c r="GV591">
        <v>0</v>
      </c>
      <c r="GW591">
        <v>0</v>
      </c>
      <c r="GX591">
        <v>0</v>
      </c>
      <c r="GY591">
        <v>0</v>
      </c>
      <c r="GZ591">
        <v>0</v>
      </c>
      <c r="HA591">
        <v>0</v>
      </c>
      <c r="HB591">
        <v>0</v>
      </c>
      <c r="HC591">
        <v>0</v>
      </c>
      <c r="HD591">
        <v>0</v>
      </c>
      <c r="HE591">
        <v>0</v>
      </c>
      <c r="HF591">
        <v>0</v>
      </c>
      <c r="HG591">
        <v>0</v>
      </c>
      <c r="HH591">
        <v>0</v>
      </c>
      <c r="HI591">
        <v>0</v>
      </c>
      <c r="HJ591">
        <v>0</v>
      </c>
      <c r="HK591">
        <v>0</v>
      </c>
      <c r="HL591">
        <v>3</v>
      </c>
      <c r="HM591">
        <v>7</v>
      </c>
      <c r="HN591">
        <v>0</v>
      </c>
      <c r="HO591">
        <v>0</v>
      </c>
      <c r="HP591">
        <v>0</v>
      </c>
      <c r="HQ591" s="139">
        <v>8</v>
      </c>
      <c r="HR591" s="140">
        <v>4</v>
      </c>
      <c r="HS591" s="140">
        <v>0</v>
      </c>
      <c r="HT591" s="140">
        <v>0</v>
      </c>
      <c r="HU591" s="140">
        <v>0</v>
      </c>
      <c r="HV591" s="139">
        <v>0</v>
      </c>
      <c r="HW591" s="140">
        <v>0</v>
      </c>
      <c r="HX591" s="140">
        <v>0</v>
      </c>
      <c r="HY591" s="140">
        <v>0</v>
      </c>
      <c r="HZ591" s="140">
        <v>0</v>
      </c>
      <c r="IA591" s="139">
        <v>0</v>
      </c>
      <c r="IB591" s="140">
        <v>0</v>
      </c>
      <c r="IC591" s="140">
        <v>0</v>
      </c>
      <c r="ID591" s="140">
        <v>0</v>
      </c>
      <c r="IE591" s="140">
        <v>0</v>
      </c>
      <c r="IF591" s="139">
        <v>11</v>
      </c>
      <c r="IG591" s="140">
        <v>11</v>
      </c>
      <c r="IH591" s="140">
        <v>0</v>
      </c>
      <c r="II591" s="140">
        <v>0</v>
      </c>
      <c r="IJ591" s="140">
        <v>0</v>
      </c>
      <c r="IK591" s="140">
        <v>0</v>
      </c>
      <c r="IL591" s="140">
        <v>0</v>
      </c>
      <c r="IM591" s="140">
        <v>0</v>
      </c>
      <c r="IN591" s="139">
        <v>0</v>
      </c>
      <c r="IO591" s="140">
        <v>0</v>
      </c>
      <c r="IP591" s="140">
        <v>0</v>
      </c>
      <c r="IQ591" s="140">
        <v>0</v>
      </c>
      <c r="IR591" s="141">
        <v>0</v>
      </c>
      <c r="IS591" s="139">
        <v>0</v>
      </c>
      <c r="IT591" s="141">
        <v>1</v>
      </c>
      <c r="IU591" s="141">
        <v>10</v>
      </c>
      <c r="IV591" s="141">
        <v>12</v>
      </c>
      <c r="IW591" s="180">
        <v>22</v>
      </c>
      <c r="IX591" s="182">
        <v>4.5454545454545456E-2</v>
      </c>
      <c r="IY591" s="182">
        <v>0</v>
      </c>
      <c r="IZ591" s="183">
        <v>0</v>
      </c>
      <c r="JA591" s="140">
        <v>0</v>
      </c>
      <c r="JB591" s="140">
        <v>0</v>
      </c>
      <c r="JC591" s="1" t="s">
        <v>427</v>
      </c>
      <c r="JD591" s="1" t="s">
        <v>427</v>
      </c>
      <c r="JE591" s="1" t="s">
        <v>427</v>
      </c>
      <c r="JF591" s="1" t="s">
        <v>427</v>
      </c>
      <c r="JG591" s="1">
        <v>0</v>
      </c>
      <c r="JH591" s="1">
        <v>0</v>
      </c>
      <c r="JI591" s="284"/>
      <c r="JM591" s="261"/>
      <c r="JN591" s="262"/>
      <c r="JO591" s="284"/>
      <c r="JP591" s="284"/>
    </row>
    <row r="592" spans="1:276" x14ac:dyDescent="0.25">
      <c r="A592" s="2">
        <f>IF(OR('Table 1'!$L$2="All Regions",'Table 1'!$L$2=" "), 1,IF('Table 1'!$L$2='DATA TEMPLATE 1617'!L592,1,0))</f>
        <v>1</v>
      </c>
      <c r="B592" s="2">
        <f>IF(OR('Table 1'!$L$3="All Disciplines",'Table 1'!$L$3=" "), 1,IF('Table 1'!$L$3='DATA TEMPLATE 1617'!M592,1,0))</f>
        <v>1</v>
      </c>
      <c r="C592" s="2">
        <f>IF(OR('Table 1'!$L$4="All Organisations",'Table 1'!$L$4=" "), 1,IF('Table 1'!$L$4='DATA TEMPLATE 1617'!N592,1,0))</f>
        <v>1</v>
      </c>
      <c r="D592" s="2">
        <f t="shared" si="21"/>
        <v>3</v>
      </c>
      <c r="E592" s="236">
        <f>IF('Table 2'!$L$2="All Diverse Led",$IZ592,IF('Table 2'!$L$2='DATA TEMPLATE 1617'!JG592,4,0))</f>
        <v>2</v>
      </c>
      <c r="F592" s="236">
        <f>IF('Table 2'!$L$2="All Diverse Led",$IZ592,IF('Table 2'!$L$2='DATA TEMPLATE 1617'!JH592,4,0))</f>
        <v>2</v>
      </c>
      <c r="G592" s="237">
        <f t="shared" si="22"/>
        <v>4</v>
      </c>
      <c r="H592" s="1" t="s">
        <v>471</v>
      </c>
      <c r="I592" s="1">
        <v>0</v>
      </c>
      <c r="J592" s="1" t="b">
        <v>0</v>
      </c>
      <c r="K592" s="284">
        <v>590</v>
      </c>
      <c r="L592" t="s">
        <v>439</v>
      </c>
      <c r="M592" t="s">
        <v>438</v>
      </c>
      <c r="N592" s="323" t="s">
        <v>459</v>
      </c>
      <c r="O592" s="76">
        <v>87214</v>
      </c>
      <c r="P592" s="76">
        <v>208606</v>
      </c>
      <c r="Q592" s="76">
        <v>61602</v>
      </c>
      <c r="R592" s="76">
        <v>0</v>
      </c>
      <c r="S592" s="76">
        <v>0</v>
      </c>
      <c r="T592" s="76">
        <v>357422</v>
      </c>
      <c r="U592">
        <v>0</v>
      </c>
      <c r="V592">
        <v>11127</v>
      </c>
      <c r="W592">
        <v>0</v>
      </c>
      <c r="X592">
        <v>11378</v>
      </c>
      <c r="Y592">
        <v>5159</v>
      </c>
      <c r="AB592">
        <v>71171</v>
      </c>
      <c r="AC592">
        <v>15748</v>
      </c>
      <c r="AD592">
        <v>114583</v>
      </c>
      <c r="AE592" s="1">
        <v>1</v>
      </c>
      <c r="AF592" s="1">
        <v>1</v>
      </c>
      <c r="AG592" s="1">
        <v>0</v>
      </c>
      <c r="AH592" s="1">
        <v>60</v>
      </c>
      <c r="AI592" s="1">
        <v>0</v>
      </c>
      <c r="AJ592" s="1">
        <v>0</v>
      </c>
      <c r="AK592" s="1">
        <v>0</v>
      </c>
      <c r="AL592" s="1">
        <v>0</v>
      </c>
      <c r="AM592" s="1">
        <v>0</v>
      </c>
      <c r="AN592" s="1">
        <v>0</v>
      </c>
      <c r="AO592" s="1">
        <v>0</v>
      </c>
      <c r="AP592" s="1">
        <v>0</v>
      </c>
      <c r="AQ592" s="1">
        <v>0</v>
      </c>
      <c r="AR592" s="1">
        <v>0</v>
      </c>
      <c r="AS592" s="1">
        <v>0</v>
      </c>
      <c r="AT592" s="1">
        <v>0</v>
      </c>
      <c r="AU592" s="1">
        <v>0</v>
      </c>
      <c r="AV592" s="1">
        <v>0</v>
      </c>
      <c r="AW592" s="1">
        <v>0</v>
      </c>
      <c r="AX592" s="1">
        <v>0</v>
      </c>
      <c r="AY592" s="1">
        <v>0</v>
      </c>
      <c r="AZ592" s="1">
        <v>0</v>
      </c>
      <c r="BA592" s="1">
        <v>0</v>
      </c>
      <c r="BB592" s="1">
        <v>0</v>
      </c>
      <c r="BC592" s="3">
        <v>0</v>
      </c>
      <c r="BD592" s="3">
        <v>0</v>
      </c>
      <c r="BE592" s="3">
        <v>0</v>
      </c>
      <c r="BF592" s="3">
        <v>0</v>
      </c>
      <c r="BG592" s="241">
        <v>0</v>
      </c>
      <c r="BH592" s="242">
        <v>0</v>
      </c>
      <c r="BI592" s="242">
        <v>0</v>
      </c>
      <c r="BJ592" s="243">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s="244">
        <v>0</v>
      </c>
      <c r="CJ592" s="244">
        <v>0</v>
      </c>
      <c r="CK592" s="244">
        <v>0</v>
      </c>
      <c r="CL592" s="244">
        <v>0</v>
      </c>
      <c r="CM592" s="241">
        <v>0</v>
      </c>
      <c r="CN592" s="242">
        <v>0</v>
      </c>
      <c r="CO592" s="242">
        <v>0</v>
      </c>
      <c r="CP592" s="243">
        <v>0</v>
      </c>
      <c r="CQ592" s="1">
        <v>0</v>
      </c>
      <c r="CR592" s="1">
        <v>0</v>
      </c>
      <c r="CS592" s="1">
        <v>0</v>
      </c>
      <c r="CT592" s="1">
        <v>0</v>
      </c>
      <c r="CU592" s="1">
        <v>0</v>
      </c>
      <c r="CV592" s="1">
        <v>0</v>
      </c>
      <c r="CW592" s="1">
        <v>0</v>
      </c>
      <c r="CX592" s="1">
        <v>0</v>
      </c>
      <c r="CY592" s="1">
        <v>0</v>
      </c>
      <c r="CZ592" s="1">
        <v>0</v>
      </c>
      <c r="DA592" s="1">
        <v>0</v>
      </c>
      <c r="DB592" s="1">
        <v>0</v>
      </c>
      <c r="DC592" s="1">
        <v>0</v>
      </c>
      <c r="DD592" s="1">
        <v>0</v>
      </c>
      <c r="DE592" s="1">
        <v>0</v>
      </c>
      <c r="DF592" s="1">
        <v>0</v>
      </c>
      <c r="DG592" s="1">
        <v>0</v>
      </c>
      <c r="DH592" s="1">
        <v>0</v>
      </c>
      <c r="DI592" s="1">
        <v>0</v>
      </c>
      <c r="DJ592" s="1">
        <v>0</v>
      </c>
      <c r="DK592" s="1">
        <v>0</v>
      </c>
      <c r="DL592" s="1">
        <v>0</v>
      </c>
      <c r="DM592" s="1">
        <v>0</v>
      </c>
      <c r="DN592" s="1">
        <v>0</v>
      </c>
      <c r="DO592" s="244">
        <v>0</v>
      </c>
      <c r="DP592" s="244">
        <v>0</v>
      </c>
      <c r="DQ592" s="244">
        <v>0</v>
      </c>
      <c r="DR592" s="244">
        <v>0</v>
      </c>
      <c r="DS592" s="241">
        <v>0</v>
      </c>
      <c r="DT592" s="242">
        <v>0</v>
      </c>
      <c r="DU592" s="242">
        <v>0</v>
      </c>
      <c r="DV592" s="243">
        <v>0</v>
      </c>
      <c r="DW592">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s="244">
        <v>0</v>
      </c>
      <c r="EV592" s="244">
        <v>0</v>
      </c>
      <c r="EW592" s="244">
        <v>0</v>
      </c>
      <c r="EX592" s="244">
        <v>0</v>
      </c>
      <c r="EY592" s="241">
        <v>0</v>
      </c>
      <c r="EZ592" s="242">
        <v>0</v>
      </c>
      <c r="FA592" s="242">
        <v>0</v>
      </c>
      <c r="FB592" s="243">
        <v>0</v>
      </c>
      <c r="FC592">
        <v>0</v>
      </c>
      <c r="FD592">
        <v>0</v>
      </c>
      <c r="FE592">
        <v>0</v>
      </c>
      <c r="FF592">
        <v>0</v>
      </c>
      <c r="FG592">
        <v>0</v>
      </c>
      <c r="FH592">
        <v>0</v>
      </c>
      <c r="FI592">
        <v>0</v>
      </c>
      <c r="FJ592">
        <v>0</v>
      </c>
      <c r="FK592">
        <v>0</v>
      </c>
      <c r="FL592">
        <v>0</v>
      </c>
      <c r="FM592">
        <v>0</v>
      </c>
      <c r="FN592">
        <v>0</v>
      </c>
      <c r="FO592">
        <v>0</v>
      </c>
      <c r="FP592">
        <v>0</v>
      </c>
      <c r="FQ592">
        <v>0</v>
      </c>
      <c r="FR592">
        <v>0</v>
      </c>
      <c r="FS592">
        <v>0</v>
      </c>
      <c r="FT592">
        <v>0</v>
      </c>
      <c r="FU592">
        <v>0</v>
      </c>
      <c r="FV592">
        <v>0</v>
      </c>
      <c r="FW592">
        <v>0</v>
      </c>
      <c r="FX592">
        <v>0</v>
      </c>
      <c r="FY592">
        <v>0</v>
      </c>
      <c r="FZ592">
        <v>0</v>
      </c>
      <c r="GA592">
        <v>0</v>
      </c>
      <c r="GB592">
        <v>0</v>
      </c>
      <c r="GC592">
        <v>0</v>
      </c>
      <c r="GD592">
        <v>0</v>
      </c>
      <c r="GE592">
        <v>0</v>
      </c>
      <c r="GF592">
        <v>0</v>
      </c>
      <c r="GG592">
        <v>0</v>
      </c>
      <c r="GH592">
        <v>0</v>
      </c>
      <c r="GI592">
        <v>0</v>
      </c>
      <c r="GJ592">
        <v>0</v>
      </c>
      <c r="GK592">
        <v>0</v>
      </c>
      <c r="GL592">
        <v>0</v>
      </c>
      <c r="GM592">
        <v>0</v>
      </c>
      <c r="GN592">
        <v>0</v>
      </c>
      <c r="GO592">
        <v>0</v>
      </c>
      <c r="GP592">
        <v>0</v>
      </c>
      <c r="GQ592">
        <v>0</v>
      </c>
      <c r="GR592">
        <v>0</v>
      </c>
      <c r="GS592">
        <v>0</v>
      </c>
      <c r="GT592">
        <v>0</v>
      </c>
      <c r="GU592">
        <v>0</v>
      </c>
      <c r="GV592">
        <v>0</v>
      </c>
      <c r="GW592">
        <v>0</v>
      </c>
      <c r="GX592">
        <v>0</v>
      </c>
      <c r="GY592">
        <v>0</v>
      </c>
      <c r="GZ592">
        <v>0</v>
      </c>
      <c r="HA592">
        <v>0</v>
      </c>
      <c r="HB592">
        <v>0</v>
      </c>
      <c r="HC592">
        <v>0</v>
      </c>
      <c r="HD592">
        <v>0</v>
      </c>
      <c r="HE592">
        <v>0</v>
      </c>
      <c r="HF592">
        <v>0</v>
      </c>
      <c r="HG592">
        <v>0</v>
      </c>
      <c r="HH592">
        <v>0</v>
      </c>
      <c r="HI592">
        <v>0</v>
      </c>
      <c r="HJ592">
        <v>0</v>
      </c>
      <c r="HK592">
        <v>0</v>
      </c>
      <c r="HL592">
        <v>4</v>
      </c>
      <c r="HM592">
        <v>6</v>
      </c>
      <c r="HN592">
        <v>0</v>
      </c>
      <c r="HO592">
        <v>0</v>
      </c>
      <c r="HP592">
        <v>0</v>
      </c>
      <c r="HQ592" s="139">
        <v>2</v>
      </c>
      <c r="HR592" s="140">
        <v>3</v>
      </c>
      <c r="HS592" s="140">
        <v>0</v>
      </c>
      <c r="HT592" s="140">
        <v>0</v>
      </c>
      <c r="HU592" s="140">
        <v>0</v>
      </c>
      <c r="HV592" s="139">
        <v>0</v>
      </c>
      <c r="HW592" s="140">
        <v>0</v>
      </c>
      <c r="HX592" s="140">
        <v>0</v>
      </c>
      <c r="HY592" s="140">
        <v>0</v>
      </c>
      <c r="HZ592" s="140">
        <v>0</v>
      </c>
      <c r="IA592" s="139">
        <v>0</v>
      </c>
      <c r="IB592" s="140">
        <v>0</v>
      </c>
      <c r="IC592" s="140">
        <v>0</v>
      </c>
      <c r="ID592" s="140">
        <v>0</v>
      </c>
      <c r="IE592" s="140">
        <v>0</v>
      </c>
      <c r="IF592" s="139">
        <v>6</v>
      </c>
      <c r="IG592" s="140">
        <v>9</v>
      </c>
      <c r="IH592" s="140">
        <v>0</v>
      </c>
      <c r="II592" s="140">
        <v>0</v>
      </c>
      <c r="IJ592" s="140">
        <v>0</v>
      </c>
      <c r="IK592" s="140">
        <v>1</v>
      </c>
      <c r="IL592" s="140">
        <v>0</v>
      </c>
      <c r="IM592" s="140">
        <v>0</v>
      </c>
      <c r="IN592" s="139">
        <v>1</v>
      </c>
      <c r="IO592" s="140">
        <v>4</v>
      </c>
      <c r="IP592" s="140">
        <v>0</v>
      </c>
      <c r="IQ592" s="140">
        <v>0</v>
      </c>
      <c r="IR592" s="141">
        <v>4</v>
      </c>
      <c r="IS592" s="139">
        <v>4</v>
      </c>
      <c r="IT592" s="141">
        <v>1</v>
      </c>
      <c r="IU592" s="141">
        <v>10</v>
      </c>
      <c r="IV592" s="141">
        <v>5</v>
      </c>
      <c r="IW592" s="180">
        <v>15</v>
      </c>
      <c r="IX592" s="182">
        <v>0.13333333333333333</v>
      </c>
      <c r="IY592" s="182">
        <v>0.53333333333333333</v>
      </c>
      <c r="IZ592" s="183">
        <v>2</v>
      </c>
      <c r="JA592" s="140">
        <v>0</v>
      </c>
      <c r="JB592" s="140" t="s">
        <v>476</v>
      </c>
      <c r="JC592" s="1" t="s">
        <v>427</v>
      </c>
      <c r="JD592" s="1" t="s">
        <v>426</v>
      </c>
      <c r="JE592" s="1" t="s">
        <v>427</v>
      </c>
      <c r="JF592" s="1" t="s">
        <v>427</v>
      </c>
      <c r="JG592" s="1">
        <v>0</v>
      </c>
      <c r="JH592" s="140" t="s">
        <v>476</v>
      </c>
      <c r="JI592" s="284"/>
      <c r="JM592" s="261"/>
      <c r="JN592" s="262"/>
      <c r="JO592" s="284"/>
      <c r="JP592" s="284"/>
    </row>
    <row r="593" spans="1:276" x14ac:dyDescent="0.25">
      <c r="A593" s="2">
        <f>IF(OR('Table 1'!$L$2="All Regions",'Table 1'!$L$2=" "), 1,IF('Table 1'!$L$2='DATA TEMPLATE 1617'!L593,1,0))</f>
        <v>1</v>
      </c>
      <c r="B593" s="2">
        <f>IF(OR('Table 1'!$L$3="All Disciplines",'Table 1'!$L$3=" "), 1,IF('Table 1'!$L$3='DATA TEMPLATE 1617'!M593,1,0))</f>
        <v>1</v>
      </c>
      <c r="C593" s="2">
        <f>IF(OR('Table 1'!$L$4="All Organisations",'Table 1'!$L$4=" "), 1,IF('Table 1'!$L$4='DATA TEMPLATE 1617'!N593,1,0))</f>
        <v>1</v>
      </c>
      <c r="D593" s="2">
        <f t="shared" si="21"/>
        <v>3</v>
      </c>
      <c r="E593" s="236">
        <f>IF('Table 2'!$L$2="All Diverse Led",$IZ593,IF('Table 2'!$L$2='DATA TEMPLATE 1617'!JG593,4,0))</f>
        <v>0</v>
      </c>
      <c r="F593" s="236">
        <f>IF('Table 2'!$L$2="All Diverse Led",$IZ593,IF('Table 2'!$L$2='DATA TEMPLATE 1617'!JH593,4,0))</f>
        <v>0</v>
      </c>
      <c r="G593" s="237">
        <f t="shared" si="22"/>
        <v>0</v>
      </c>
      <c r="H593" s="1">
        <v>0</v>
      </c>
      <c r="I593" s="1">
        <v>0</v>
      </c>
      <c r="J593" s="1" t="b">
        <v>0</v>
      </c>
      <c r="K593" s="284">
        <v>591</v>
      </c>
      <c r="L593" t="s">
        <v>449</v>
      </c>
      <c r="M593" t="s">
        <v>440</v>
      </c>
      <c r="N593" s="323" t="s">
        <v>458</v>
      </c>
      <c r="O593" s="76">
        <v>23931</v>
      </c>
      <c r="P593" s="76">
        <v>70417</v>
      </c>
      <c r="Q593" s="76">
        <v>0</v>
      </c>
      <c r="R593" s="76">
        <v>0</v>
      </c>
      <c r="S593" s="76">
        <v>0</v>
      </c>
      <c r="T593" s="76">
        <v>94348</v>
      </c>
      <c r="U593">
        <v>91098</v>
      </c>
      <c r="V593">
        <v>868</v>
      </c>
      <c r="W593">
        <v>0</v>
      </c>
      <c r="X593">
        <v>0</v>
      </c>
      <c r="Y593">
        <v>4100</v>
      </c>
      <c r="AB593">
        <v>26360</v>
      </c>
      <c r="AC593">
        <v>1212</v>
      </c>
      <c r="AD593">
        <v>123638</v>
      </c>
      <c r="AE593" s="1">
        <v>0</v>
      </c>
      <c r="AF593" s="1">
        <v>0</v>
      </c>
      <c r="AG593" s="1">
        <v>0</v>
      </c>
      <c r="AH593" s="1">
        <v>0</v>
      </c>
      <c r="AI593" s="1">
        <v>0</v>
      </c>
      <c r="AJ593" s="1">
        <v>0</v>
      </c>
      <c r="AK593" s="1">
        <v>0</v>
      </c>
      <c r="AL593" s="1">
        <v>0</v>
      </c>
      <c r="AM593" s="1">
        <v>0</v>
      </c>
      <c r="AN593" s="1">
        <v>0</v>
      </c>
      <c r="AO593" s="1">
        <v>0</v>
      </c>
      <c r="AP593" s="1">
        <v>0</v>
      </c>
      <c r="AQ593" s="1">
        <v>0</v>
      </c>
      <c r="AR593" s="1">
        <v>0</v>
      </c>
      <c r="AS593" s="1">
        <v>0</v>
      </c>
      <c r="AT593" s="1">
        <v>0</v>
      </c>
      <c r="AU593" s="1">
        <v>0</v>
      </c>
      <c r="AV593" s="1">
        <v>0</v>
      </c>
      <c r="AW593" s="1">
        <v>0</v>
      </c>
      <c r="AX593" s="1">
        <v>0</v>
      </c>
      <c r="AY593" s="1">
        <v>0</v>
      </c>
      <c r="AZ593" s="1">
        <v>0</v>
      </c>
      <c r="BA593" s="1">
        <v>0</v>
      </c>
      <c r="BB593" s="1">
        <v>0</v>
      </c>
      <c r="BC593" s="3">
        <v>0</v>
      </c>
      <c r="BD593" s="3">
        <v>0</v>
      </c>
      <c r="BE593" s="3">
        <v>0</v>
      </c>
      <c r="BF593" s="3">
        <v>0</v>
      </c>
      <c r="BG593" s="241">
        <v>0</v>
      </c>
      <c r="BH593" s="242">
        <v>0</v>
      </c>
      <c r="BI593" s="242">
        <v>0</v>
      </c>
      <c r="BJ593" s="243">
        <v>0</v>
      </c>
      <c r="BK593">
        <v>40</v>
      </c>
      <c r="BL593">
        <v>355</v>
      </c>
      <c r="BM593">
        <v>0</v>
      </c>
      <c r="BN593">
        <v>73920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s="244">
        <v>0</v>
      </c>
      <c r="CJ593" s="244">
        <v>0</v>
      </c>
      <c r="CK593" s="244">
        <v>0</v>
      </c>
      <c r="CL593" s="244">
        <v>0</v>
      </c>
      <c r="CM593" s="241">
        <v>0</v>
      </c>
      <c r="CN593" s="242">
        <v>0</v>
      </c>
      <c r="CO593" s="242">
        <v>0</v>
      </c>
      <c r="CP593" s="243">
        <v>0</v>
      </c>
      <c r="CQ593" s="1">
        <v>0</v>
      </c>
      <c r="CR593" s="1">
        <v>0</v>
      </c>
      <c r="CS593" s="1">
        <v>0</v>
      </c>
      <c r="CT593" s="1">
        <v>0</v>
      </c>
      <c r="CU593" s="1">
        <v>0</v>
      </c>
      <c r="CV593" s="1">
        <v>0</v>
      </c>
      <c r="CW593" s="1">
        <v>0</v>
      </c>
      <c r="CX593" s="1">
        <v>0</v>
      </c>
      <c r="CY593" s="1">
        <v>0</v>
      </c>
      <c r="CZ593" s="1">
        <v>0</v>
      </c>
      <c r="DA593" s="1">
        <v>0</v>
      </c>
      <c r="DB593" s="1">
        <v>0</v>
      </c>
      <c r="DC593" s="1">
        <v>0</v>
      </c>
      <c r="DD593" s="1">
        <v>0</v>
      </c>
      <c r="DE593" s="1">
        <v>0</v>
      </c>
      <c r="DF593" s="1">
        <v>0</v>
      </c>
      <c r="DG593" s="1">
        <v>0</v>
      </c>
      <c r="DH593" s="1">
        <v>0</v>
      </c>
      <c r="DI593" s="1">
        <v>0</v>
      </c>
      <c r="DJ593" s="1">
        <v>0</v>
      </c>
      <c r="DK593" s="1">
        <v>0</v>
      </c>
      <c r="DL593" s="1">
        <v>0</v>
      </c>
      <c r="DM593" s="1">
        <v>0</v>
      </c>
      <c r="DN593" s="1">
        <v>0</v>
      </c>
      <c r="DO593" s="244">
        <v>0</v>
      </c>
      <c r="DP593" s="244">
        <v>0</v>
      </c>
      <c r="DQ593" s="244">
        <v>0</v>
      </c>
      <c r="DR593" s="244">
        <v>0</v>
      </c>
      <c r="DS593" s="241">
        <v>0</v>
      </c>
      <c r="DT593" s="242">
        <v>0</v>
      </c>
      <c r="DU593" s="242">
        <v>0</v>
      </c>
      <c r="DV593" s="243">
        <v>0</v>
      </c>
      <c r="DW593">
        <v>5</v>
      </c>
      <c r="DX593">
        <v>7</v>
      </c>
      <c r="DY593">
        <v>0</v>
      </c>
      <c r="DZ593">
        <v>15500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s="244">
        <v>0</v>
      </c>
      <c r="EV593" s="244">
        <v>0</v>
      </c>
      <c r="EW593" s="244">
        <v>0</v>
      </c>
      <c r="EX593" s="244">
        <v>0</v>
      </c>
      <c r="EY593" s="241">
        <v>0</v>
      </c>
      <c r="EZ593" s="242">
        <v>0</v>
      </c>
      <c r="FA593" s="242">
        <v>0</v>
      </c>
      <c r="FB593" s="243">
        <v>0</v>
      </c>
      <c r="FC593">
        <v>0</v>
      </c>
      <c r="FD593">
        <v>0</v>
      </c>
      <c r="FE593">
        <v>0</v>
      </c>
      <c r="FF593">
        <v>0</v>
      </c>
      <c r="FG593">
        <v>0</v>
      </c>
      <c r="FH593">
        <v>0</v>
      </c>
      <c r="FI593">
        <v>0</v>
      </c>
      <c r="FJ593">
        <v>0</v>
      </c>
      <c r="FK593">
        <v>0</v>
      </c>
      <c r="FL593">
        <v>0</v>
      </c>
      <c r="FM593">
        <v>0</v>
      </c>
      <c r="FN593">
        <v>0</v>
      </c>
      <c r="FO593">
        <v>0</v>
      </c>
      <c r="FP593">
        <v>0</v>
      </c>
      <c r="FQ593">
        <v>0</v>
      </c>
      <c r="FR593">
        <v>0</v>
      </c>
      <c r="FS593">
        <v>0</v>
      </c>
      <c r="FT593">
        <v>0</v>
      </c>
      <c r="FU593">
        <v>0</v>
      </c>
      <c r="FV593">
        <v>0</v>
      </c>
      <c r="FW593">
        <v>0</v>
      </c>
      <c r="FX593">
        <v>0</v>
      </c>
      <c r="FY593">
        <v>0</v>
      </c>
      <c r="FZ593">
        <v>0</v>
      </c>
      <c r="GA593">
        <v>0</v>
      </c>
      <c r="GB593">
        <v>0</v>
      </c>
      <c r="GC593">
        <v>0</v>
      </c>
      <c r="GD593">
        <v>0</v>
      </c>
      <c r="GE593">
        <v>0</v>
      </c>
      <c r="GF593">
        <v>0</v>
      </c>
      <c r="GG593">
        <v>0</v>
      </c>
      <c r="GH593">
        <v>0</v>
      </c>
      <c r="GI593">
        <v>0</v>
      </c>
      <c r="GJ593">
        <v>0</v>
      </c>
      <c r="GK593">
        <v>0</v>
      </c>
      <c r="GL593">
        <v>0</v>
      </c>
      <c r="GM593">
        <v>0</v>
      </c>
      <c r="GN593">
        <v>0</v>
      </c>
      <c r="GO593">
        <v>0</v>
      </c>
      <c r="GP593">
        <v>0</v>
      </c>
      <c r="GQ593">
        <v>0</v>
      </c>
      <c r="GR593">
        <v>0</v>
      </c>
      <c r="GS593">
        <v>0</v>
      </c>
      <c r="GT593">
        <v>0</v>
      </c>
      <c r="GU593">
        <v>0</v>
      </c>
      <c r="GV593">
        <v>0</v>
      </c>
      <c r="GW593">
        <v>0</v>
      </c>
      <c r="GX593">
        <v>0</v>
      </c>
      <c r="GY593">
        <v>0</v>
      </c>
      <c r="GZ593">
        <v>0</v>
      </c>
      <c r="HA593">
        <v>0</v>
      </c>
      <c r="HB593">
        <v>0</v>
      </c>
      <c r="HC593">
        <v>0</v>
      </c>
      <c r="HD593">
        <v>0</v>
      </c>
      <c r="HE593">
        <v>0</v>
      </c>
      <c r="HF593">
        <v>0</v>
      </c>
      <c r="HG593">
        <v>0</v>
      </c>
      <c r="HH593">
        <v>0</v>
      </c>
      <c r="HI593">
        <v>0</v>
      </c>
      <c r="HJ593">
        <v>0</v>
      </c>
      <c r="HK593">
        <v>0</v>
      </c>
      <c r="HL593">
        <v>2</v>
      </c>
      <c r="HM593">
        <v>5</v>
      </c>
      <c r="HN593">
        <v>0</v>
      </c>
      <c r="HO593">
        <v>0</v>
      </c>
      <c r="HP593">
        <v>0</v>
      </c>
      <c r="HQ593" s="139">
        <v>1</v>
      </c>
      <c r="HR593" s="140">
        <v>0</v>
      </c>
      <c r="HS593" s="140">
        <v>0</v>
      </c>
      <c r="HT593" s="140">
        <v>0</v>
      </c>
      <c r="HU593" s="140">
        <v>0</v>
      </c>
      <c r="HV593" s="139">
        <v>0</v>
      </c>
      <c r="HW593" s="140">
        <v>0</v>
      </c>
      <c r="HX593" s="140">
        <v>0</v>
      </c>
      <c r="HY593" s="140">
        <v>0</v>
      </c>
      <c r="HZ593" s="140">
        <v>0</v>
      </c>
      <c r="IA593" s="139">
        <v>0</v>
      </c>
      <c r="IB593" s="140">
        <v>0</v>
      </c>
      <c r="IC593" s="140">
        <v>0</v>
      </c>
      <c r="ID593" s="140">
        <v>0</v>
      </c>
      <c r="IE593" s="140">
        <v>0</v>
      </c>
      <c r="IF593" s="139">
        <v>3</v>
      </c>
      <c r="IG593" s="140">
        <v>5</v>
      </c>
      <c r="IH593" s="140">
        <v>0</v>
      </c>
      <c r="II593" s="140">
        <v>0</v>
      </c>
      <c r="IJ593" s="140">
        <v>0</v>
      </c>
      <c r="IK593" s="140">
        <v>0</v>
      </c>
      <c r="IL593" s="140">
        <v>0</v>
      </c>
      <c r="IM593" s="140">
        <v>0</v>
      </c>
      <c r="IN593" s="139">
        <v>0</v>
      </c>
      <c r="IO593" s="140">
        <v>0</v>
      </c>
      <c r="IP593" s="140">
        <v>0</v>
      </c>
      <c r="IQ593" s="140">
        <v>0</v>
      </c>
      <c r="IR593" s="141">
        <v>0</v>
      </c>
      <c r="IS593" s="139">
        <v>1</v>
      </c>
      <c r="IT593" s="141">
        <v>1</v>
      </c>
      <c r="IU593" s="141">
        <v>7</v>
      </c>
      <c r="IV593" s="141">
        <v>1</v>
      </c>
      <c r="IW593" s="180">
        <v>8</v>
      </c>
      <c r="IX593" s="182">
        <v>0.125</v>
      </c>
      <c r="IY593" s="182">
        <v>0.125</v>
      </c>
      <c r="IZ593" s="183">
        <v>0</v>
      </c>
      <c r="JA593" s="140">
        <v>0</v>
      </c>
      <c r="JB593" s="140">
        <v>0</v>
      </c>
      <c r="JC593" s="1" t="s">
        <v>427</v>
      </c>
      <c r="JD593" s="1" t="s">
        <v>427</v>
      </c>
      <c r="JE593" s="1" t="s">
        <v>427</v>
      </c>
      <c r="JF593" s="1" t="s">
        <v>427</v>
      </c>
      <c r="JG593" s="1">
        <v>0</v>
      </c>
      <c r="JH593" s="1">
        <v>0</v>
      </c>
      <c r="JI593" s="284"/>
      <c r="JM593" s="261"/>
      <c r="JN593" s="262"/>
      <c r="JO593" s="284"/>
      <c r="JP593" s="284"/>
    </row>
    <row r="594" spans="1:276" x14ac:dyDescent="0.25">
      <c r="A594" s="2">
        <f>IF(OR('Table 1'!$L$2="All Regions",'Table 1'!$L$2=" "), 1,IF('Table 1'!$L$2='DATA TEMPLATE 1617'!L594,1,0))</f>
        <v>1</v>
      </c>
      <c r="B594" s="2">
        <f>IF(OR('Table 1'!$L$3="All Disciplines",'Table 1'!$L$3=" "), 1,IF('Table 1'!$L$3='DATA TEMPLATE 1617'!M594,1,0))</f>
        <v>1</v>
      </c>
      <c r="C594" s="2">
        <f>IF(OR('Table 1'!$L$4="All Organisations",'Table 1'!$L$4=" "), 1,IF('Table 1'!$L$4='DATA TEMPLATE 1617'!N594,1,0))</f>
        <v>1</v>
      </c>
      <c r="D594" s="2">
        <f t="shared" si="21"/>
        <v>3</v>
      </c>
      <c r="E594" s="236">
        <f>IF('Table 2'!$L$2="All Diverse Led",$IZ594,IF('Table 2'!$L$2='DATA TEMPLATE 1617'!JG594,4,0))</f>
        <v>0</v>
      </c>
      <c r="F594" s="236">
        <f>IF('Table 2'!$L$2="All Diverse Led",$IZ594,IF('Table 2'!$L$2='DATA TEMPLATE 1617'!JH594,4,0))</f>
        <v>0</v>
      </c>
      <c r="G594" s="237">
        <f t="shared" si="22"/>
        <v>0</v>
      </c>
      <c r="H594" s="1" t="s">
        <v>471</v>
      </c>
      <c r="I594" s="1">
        <v>0</v>
      </c>
      <c r="J594" s="1" t="b">
        <v>0</v>
      </c>
      <c r="K594" s="284">
        <v>592</v>
      </c>
      <c r="L594" t="s">
        <v>445</v>
      </c>
      <c r="M594" t="s">
        <v>436</v>
      </c>
      <c r="N594" s="323" t="s">
        <v>458</v>
      </c>
      <c r="O594" s="76">
        <v>7972</v>
      </c>
      <c r="P594" s="76">
        <v>47913</v>
      </c>
      <c r="Q594" s="76">
        <v>50028</v>
      </c>
      <c r="R594" s="76">
        <v>17000</v>
      </c>
      <c r="S594" s="76">
        <v>26534</v>
      </c>
      <c r="T594" s="76">
        <v>149447</v>
      </c>
      <c r="U594">
        <v>47718</v>
      </c>
      <c r="V594">
        <v>22843</v>
      </c>
      <c r="W594">
        <v>4586</v>
      </c>
      <c r="X594">
        <v>5598</v>
      </c>
      <c r="Y594">
        <v>500</v>
      </c>
      <c r="AB594">
        <v>58283</v>
      </c>
      <c r="AC594">
        <v>4781</v>
      </c>
      <c r="AD594">
        <v>144309</v>
      </c>
      <c r="AE594" s="1">
        <v>2</v>
      </c>
      <c r="AF594" s="1">
        <v>2</v>
      </c>
      <c r="AG594" s="1">
        <v>166</v>
      </c>
      <c r="AH594" s="1">
        <v>200</v>
      </c>
      <c r="AI594" s="1">
        <v>0</v>
      </c>
      <c r="AJ594" s="1">
        <v>0</v>
      </c>
      <c r="AK594" s="1">
        <v>0</v>
      </c>
      <c r="AL594" s="1">
        <v>0</v>
      </c>
      <c r="AM594" s="1">
        <v>0</v>
      </c>
      <c r="AN594" s="1">
        <v>0</v>
      </c>
      <c r="AO594" s="1">
        <v>0</v>
      </c>
      <c r="AP594" s="1">
        <v>0</v>
      </c>
      <c r="AQ594" s="1">
        <v>0</v>
      </c>
      <c r="AR594" s="1">
        <v>0</v>
      </c>
      <c r="AS594" s="1">
        <v>0</v>
      </c>
      <c r="AT594" s="1">
        <v>0</v>
      </c>
      <c r="AU594" s="1">
        <v>0</v>
      </c>
      <c r="AV594" s="1">
        <v>0</v>
      </c>
      <c r="AW594" s="1">
        <v>0</v>
      </c>
      <c r="AX594" s="1">
        <v>0</v>
      </c>
      <c r="AY594" s="1">
        <v>0</v>
      </c>
      <c r="AZ594" s="1">
        <v>0</v>
      </c>
      <c r="BA594" s="1">
        <v>0</v>
      </c>
      <c r="BB594" s="1">
        <v>0</v>
      </c>
      <c r="BC594" s="3">
        <v>0</v>
      </c>
      <c r="BD594" s="3">
        <v>0</v>
      </c>
      <c r="BE594" s="3">
        <v>0</v>
      </c>
      <c r="BF594" s="3">
        <v>0</v>
      </c>
      <c r="BG594" s="241">
        <v>0</v>
      </c>
      <c r="BH594" s="242">
        <v>0</v>
      </c>
      <c r="BI594" s="242">
        <v>0</v>
      </c>
      <c r="BJ594" s="243">
        <v>0</v>
      </c>
      <c r="BK594">
        <v>12</v>
      </c>
      <c r="BL594">
        <v>48</v>
      </c>
      <c r="BM594">
        <v>6284</v>
      </c>
      <c r="BN594">
        <v>700</v>
      </c>
      <c r="BO594">
        <v>0</v>
      </c>
      <c r="BP594">
        <v>0</v>
      </c>
      <c r="BQ594">
        <v>0</v>
      </c>
      <c r="BR594">
        <v>0</v>
      </c>
      <c r="BS594">
        <v>0</v>
      </c>
      <c r="BT594">
        <v>0</v>
      </c>
      <c r="BU594">
        <v>0</v>
      </c>
      <c r="BV594">
        <v>0</v>
      </c>
      <c r="BW594">
        <v>1</v>
      </c>
      <c r="BX594">
        <v>4</v>
      </c>
      <c r="BY594">
        <v>50</v>
      </c>
      <c r="BZ594">
        <v>200</v>
      </c>
      <c r="CA594">
        <v>0</v>
      </c>
      <c r="CB594">
        <v>0</v>
      </c>
      <c r="CC594">
        <v>0</v>
      </c>
      <c r="CD594">
        <v>0</v>
      </c>
      <c r="CE594">
        <v>0</v>
      </c>
      <c r="CF594">
        <v>0</v>
      </c>
      <c r="CG594">
        <v>0</v>
      </c>
      <c r="CH594">
        <v>0</v>
      </c>
      <c r="CI594" s="244">
        <v>0</v>
      </c>
      <c r="CJ594" s="244">
        <v>0</v>
      </c>
      <c r="CK594" s="244">
        <v>0</v>
      </c>
      <c r="CL594" s="244">
        <v>0</v>
      </c>
      <c r="CM594" s="241">
        <v>1</v>
      </c>
      <c r="CN594" s="242">
        <v>4</v>
      </c>
      <c r="CO594" s="242">
        <v>50</v>
      </c>
      <c r="CP594" s="243">
        <v>200</v>
      </c>
      <c r="CQ594" s="1">
        <v>30</v>
      </c>
      <c r="CR594" s="1">
        <v>5</v>
      </c>
      <c r="CS594" s="1">
        <v>1711</v>
      </c>
      <c r="CT594" s="1">
        <v>1200</v>
      </c>
      <c r="CU594" s="1">
        <v>0</v>
      </c>
      <c r="CV594" s="1">
        <v>0</v>
      </c>
      <c r="CW594" s="1">
        <v>0</v>
      </c>
      <c r="CX594" s="1">
        <v>0</v>
      </c>
      <c r="CY594" s="1">
        <v>0</v>
      </c>
      <c r="CZ594" s="1">
        <v>0</v>
      </c>
      <c r="DA594" s="1">
        <v>0</v>
      </c>
      <c r="DB594" s="1">
        <v>0</v>
      </c>
      <c r="DC594" s="1">
        <v>8</v>
      </c>
      <c r="DD594" s="1">
        <v>5</v>
      </c>
      <c r="DE594" s="1">
        <v>494</v>
      </c>
      <c r="DF594" s="1">
        <v>500</v>
      </c>
      <c r="DG594" s="1">
        <v>0</v>
      </c>
      <c r="DH594" s="1">
        <v>0</v>
      </c>
      <c r="DI594" s="1">
        <v>0</v>
      </c>
      <c r="DJ594" s="1">
        <v>0</v>
      </c>
      <c r="DK594" s="1">
        <v>0</v>
      </c>
      <c r="DL594" s="1">
        <v>0</v>
      </c>
      <c r="DM594" s="1">
        <v>0</v>
      </c>
      <c r="DN594" s="1">
        <v>0</v>
      </c>
      <c r="DO594" s="244">
        <v>0</v>
      </c>
      <c r="DP594" s="244">
        <v>0</v>
      </c>
      <c r="DQ594" s="244">
        <v>0</v>
      </c>
      <c r="DR594" s="244">
        <v>0</v>
      </c>
      <c r="DS594" s="241">
        <v>8</v>
      </c>
      <c r="DT594" s="242">
        <v>5</v>
      </c>
      <c r="DU594" s="242">
        <v>494</v>
      </c>
      <c r="DV594" s="243">
        <v>500</v>
      </c>
      <c r="DW594">
        <v>1</v>
      </c>
      <c r="DX594">
        <v>5</v>
      </c>
      <c r="DY594">
        <v>8748</v>
      </c>
      <c r="DZ594">
        <v>9000</v>
      </c>
      <c r="EA594">
        <v>0</v>
      </c>
      <c r="EB594">
        <v>0</v>
      </c>
      <c r="EC594">
        <v>0</v>
      </c>
      <c r="ED594">
        <v>0</v>
      </c>
      <c r="EE594">
        <v>0</v>
      </c>
      <c r="EF594">
        <v>0</v>
      </c>
      <c r="EG594">
        <v>0</v>
      </c>
      <c r="EH594">
        <v>0</v>
      </c>
      <c r="EI594">
        <v>0</v>
      </c>
      <c r="EJ594">
        <v>0</v>
      </c>
      <c r="EK594">
        <v>0</v>
      </c>
      <c r="EL594">
        <v>0</v>
      </c>
      <c r="EM594">
        <v>0</v>
      </c>
      <c r="EN594">
        <v>0</v>
      </c>
      <c r="EO594">
        <v>0</v>
      </c>
      <c r="EP594">
        <v>0</v>
      </c>
      <c r="EQ594">
        <v>0</v>
      </c>
      <c r="ER594">
        <v>0</v>
      </c>
      <c r="ES594">
        <v>0</v>
      </c>
      <c r="ET594">
        <v>0</v>
      </c>
      <c r="EU594" s="244">
        <v>0</v>
      </c>
      <c r="EV594" s="244">
        <v>0</v>
      </c>
      <c r="EW594" s="244">
        <v>0</v>
      </c>
      <c r="EX594" s="244">
        <v>0</v>
      </c>
      <c r="EY594" s="241">
        <v>0</v>
      </c>
      <c r="EZ594" s="242">
        <v>0</v>
      </c>
      <c r="FA594" s="242">
        <v>0</v>
      </c>
      <c r="FB594" s="243">
        <v>0</v>
      </c>
      <c r="FC594">
        <v>0</v>
      </c>
      <c r="FD594">
        <v>0</v>
      </c>
      <c r="FE594">
        <v>0</v>
      </c>
      <c r="FF594">
        <v>0</v>
      </c>
      <c r="FG594">
        <v>0</v>
      </c>
      <c r="FH594">
        <v>0</v>
      </c>
      <c r="FI594">
        <v>0</v>
      </c>
      <c r="FJ594">
        <v>0</v>
      </c>
      <c r="FK594">
        <v>0</v>
      </c>
      <c r="FL594">
        <v>0</v>
      </c>
      <c r="FM594">
        <v>0</v>
      </c>
      <c r="FN594">
        <v>0</v>
      </c>
      <c r="FO594">
        <v>0</v>
      </c>
      <c r="FP594">
        <v>0</v>
      </c>
      <c r="FQ594">
        <v>0</v>
      </c>
      <c r="FR594">
        <v>0</v>
      </c>
      <c r="FS594">
        <v>0</v>
      </c>
      <c r="FT594">
        <v>0</v>
      </c>
      <c r="FU594">
        <v>0</v>
      </c>
      <c r="FV594">
        <v>0</v>
      </c>
      <c r="FW594">
        <v>1</v>
      </c>
      <c r="FX594">
        <v>800</v>
      </c>
      <c r="FY594">
        <v>0</v>
      </c>
      <c r="FZ594">
        <v>0</v>
      </c>
      <c r="GA594">
        <v>750</v>
      </c>
      <c r="GB594">
        <v>750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v>1</v>
      </c>
      <c r="HD594">
        <v>0</v>
      </c>
      <c r="HE594">
        <v>0</v>
      </c>
      <c r="HF594">
        <v>0</v>
      </c>
      <c r="HG594">
        <v>0</v>
      </c>
      <c r="HH594">
        <v>0</v>
      </c>
      <c r="HI594">
        <v>0</v>
      </c>
      <c r="HJ594">
        <v>0</v>
      </c>
      <c r="HK594">
        <v>0</v>
      </c>
      <c r="HL594">
        <v>3</v>
      </c>
      <c r="HM594">
        <v>7</v>
      </c>
      <c r="HN594">
        <v>0</v>
      </c>
      <c r="HO594">
        <v>0</v>
      </c>
      <c r="HP594">
        <v>0</v>
      </c>
      <c r="HQ594" s="139">
        <v>1</v>
      </c>
      <c r="HR594" s="140">
        <v>0</v>
      </c>
      <c r="HS594" s="140">
        <v>0</v>
      </c>
      <c r="HT594" s="140">
        <v>0</v>
      </c>
      <c r="HU594" s="140">
        <v>0</v>
      </c>
      <c r="HV594" s="139">
        <v>2</v>
      </c>
      <c r="HW594" s="140">
        <v>1</v>
      </c>
      <c r="HX594" s="140">
        <v>0</v>
      </c>
      <c r="HY594" s="140">
        <v>0</v>
      </c>
      <c r="HZ594" s="140">
        <v>0</v>
      </c>
      <c r="IA594" s="139">
        <v>0</v>
      </c>
      <c r="IB594" s="140">
        <v>0</v>
      </c>
      <c r="IC594" s="140">
        <v>0</v>
      </c>
      <c r="ID594" s="140">
        <v>0</v>
      </c>
      <c r="IE594" s="140">
        <v>0</v>
      </c>
      <c r="IF594" s="139">
        <v>6</v>
      </c>
      <c r="IG594" s="140">
        <v>8</v>
      </c>
      <c r="IH594" s="140">
        <v>0</v>
      </c>
      <c r="II594" s="140">
        <v>0</v>
      </c>
      <c r="IJ594" s="140">
        <v>0</v>
      </c>
      <c r="IK594" s="140">
        <v>0</v>
      </c>
      <c r="IL594" s="140">
        <v>0</v>
      </c>
      <c r="IM594" s="140">
        <v>0</v>
      </c>
      <c r="IN594" s="139">
        <v>0</v>
      </c>
      <c r="IO594" s="140">
        <v>0</v>
      </c>
      <c r="IP594" s="140">
        <v>0</v>
      </c>
      <c r="IQ594" s="140">
        <v>0</v>
      </c>
      <c r="IR594" s="141">
        <v>0</v>
      </c>
      <c r="IS594" s="139">
        <v>0</v>
      </c>
      <c r="IT594" s="141">
        <v>2</v>
      </c>
      <c r="IU594" s="141">
        <v>10</v>
      </c>
      <c r="IV594" s="141">
        <v>4</v>
      </c>
      <c r="IW594" s="180">
        <v>14</v>
      </c>
      <c r="IX594" s="182">
        <v>0.14285714285714285</v>
      </c>
      <c r="IY594" s="182">
        <v>0</v>
      </c>
      <c r="IZ594" s="183">
        <v>0</v>
      </c>
      <c r="JA594" s="140">
        <v>0</v>
      </c>
      <c r="JB594" s="140">
        <v>0</v>
      </c>
      <c r="JC594" s="1" t="s">
        <v>427</v>
      </c>
      <c r="JD594" s="1" t="s">
        <v>427</v>
      </c>
      <c r="JE594" s="1" t="s">
        <v>427</v>
      </c>
      <c r="JF594" s="1" t="s">
        <v>427</v>
      </c>
      <c r="JG594" s="1">
        <v>0</v>
      </c>
      <c r="JH594" s="1">
        <v>0</v>
      </c>
      <c r="JI594" s="284"/>
      <c r="JM594" s="261"/>
      <c r="JN594" s="262"/>
      <c r="JO594" s="284"/>
      <c r="JP594" s="284"/>
    </row>
    <row r="595" spans="1:276" x14ac:dyDescent="0.25">
      <c r="A595" s="2">
        <f>IF(OR('Table 1'!$L$2="All Regions",'Table 1'!$L$2=" "), 1,IF('Table 1'!$L$2='DATA TEMPLATE 1617'!L595,1,0))</f>
        <v>1</v>
      </c>
      <c r="B595" s="2">
        <f>IF(OR('Table 1'!$L$3="All Disciplines",'Table 1'!$L$3=" "), 1,IF('Table 1'!$L$3='DATA TEMPLATE 1617'!M595,1,0))</f>
        <v>1</v>
      </c>
      <c r="C595" s="2">
        <f>IF(OR('Table 1'!$L$4="All Organisations",'Table 1'!$L$4=" "), 1,IF('Table 1'!$L$4='DATA TEMPLATE 1617'!N595,1,0))</f>
        <v>1</v>
      </c>
      <c r="D595" s="2">
        <f t="shared" si="21"/>
        <v>3</v>
      </c>
      <c r="E595" s="236">
        <f>IF('Table 2'!$L$2="All Diverse Led",$IZ595,IF('Table 2'!$L$2='DATA TEMPLATE 1617'!JG595,4,0))</f>
        <v>0</v>
      </c>
      <c r="F595" s="236">
        <f>IF('Table 2'!$L$2="All Diverse Led",$IZ595,IF('Table 2'!$L$2='DATA TEMPLATE 1617'!JH595,4,0))</f>
        <v>0</v>
      </c>
      <c r="G595" s="237">
        <f t="shared" si="22"/>
        <v>0</v>
      </c>
      <c r="H595" s="1" t="s">
        <v>471</v>
      </c>
      <c r="I595" s="1">
        <v>0</v>
      </c>
      <c r="J595" s="1" t="b">
        <v>0</v>
      </c>
      <c r="K595" s="284">
        <v>593</v>
      </c>
      <c r="L595" t="s">
        <v>441</v>
      </c>
      <c r="M595" t="s">
        <v>437</v>
      </c>
      <c r="N595" s="323" t="s">
        <v>459</v>
      </c>
      <c r="O595" s="76">
        <v>242874</v>
      </c>
      <c r="P595" s="76">
        <v>220401</v>
      </c>
      <c r="Q595" s="76">
        <v>33703</v>
      </c>
      <c r="R595" s="76">
        <v>16417</v>
      </c>
      <c r="S595" s="76">
        <v>50000</v>
      </c>
      <c r="T595" s="76">
        <v>563395</v>
      </c>
      <c r="U595">
        <v>405984</v>
      </c>
      <c r="V595">
        <v>24565</v>
      </c>
      <c r="W595">
        <v>37997</v>
      </c>
      <c r="X595">
        <v>53</v>
      </c>
      <c r="Y595">
        <v>1600</v>
      </c>
      <c r="AB595">
        <v>122544</v>
      </c>
      <c r="AC595">
        <v>0</v>
      </c>
      <c r="AD595">
        <v>592743</v>
      </c>
      <c r="AE595" s="1">
        <v>18</v>
      </c>
      <c r="AF595" s="1">
        <v>17</v>
      </c>
      <c r="AG595" s="1">
        <v>4569</v>
      </c>
      <c r="AH595" s="1">
        <v>0</v>
      </c>
      <c r="AI595" s="1">
        <v>0</v>
      </c>
      <c r="AJ595" s="1">
        <v>0</v>
      </c>
      <c r="AK595" s="1">
        <v>0</v>
      </c>
      <c r="AL595" s="1">
        <v>0</v>
      </c>
      <c r="AM595" s="1">
        <v>28</v>
      </c>
      <c r="AN595" s="1">
        <v>30</v>
      </c>
      <c r="AO595" s="1">
        <v>3816</v>
      </c>
      <c r="AP595" s="1">
        <v>6525</v>
      </c>
      <c r="AQ595" s="1">
        <v>0</v>
      </c>
      <c r="AR595" s="1">
        <v>0</v>
      </c>
      <c r="AS595" s="1">
        <v>0</v>
      </c>
      <c r="AT595" s="1">
        <v>0</v>
      </c>
      <c r="AU595" s="1">
        <v>0</v>
      </c>
      <c r="AV595" s="1">
        <v>0</v>
      </c>
      <c r="AW595" s="1">
        <v>0</v>
      </c>
      <c r="AX595" s="1">
        <v>0</v>
      </c>
      <c r="AY595" s="1">
        <v>0</v>
      </c>
      <c r="AZ595" s="1">
        <v>0</v>
      </c>
      <c r="BA595" s="1">
        <v>0</v>
      </c>
      <c r="BB595" s="1">
        <v>0</v>
      </c>
      <c r="BC595" s="3">
        <v>28</v>
      </c>
      <c r="BD595" s="3">
        <v>30</v>
      </c>
      <c r="BE595" s="3">
        <v>3816</v>
      </c>
      <c r="BF595" s="3">
        <v>6525</v>
      </c>
      <c r="BG595" s="241">
        <v>0</v>
      </c>
      <c r="BH595" s="242">
        <v>0</v>
      </c>
      <c r="BI595" s="242">
        <v>0</v>
      </c>
      <c r="BJ595" s="243">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s="244">
        <v>0</v>
      </c>
      <c r="CJ595" s="244">
        <v>0</v>
      </c>
      <c r="CK595" s="244">
        <v>0</v>
      </c>
      <c r="CL595" s="244">
        <v>0</v>
      </c>
      <c r="CM595" s="241">
        <v>0</v>
      </c>
      <c r="CN595" s="242">
        <v>0</v>
      </c>
      <c r="CO595" s="242">
        <v>0</v>
      </c>
      <c r="CP595" s="243">
        <v>0</v>
      </c>
      <c r="CQ595" s="1">
        <v>2</v>
      </c>
      <c r="CR595" s="1">
        <v>2</v>
      </c>
      <c r="CS595" s="1">
        <v>222</v>
      </c>
      <c r="CT595" s="1">
        <v>0</v>
      </c>
      <c r="CU595" s="1">
        <v>0</v>
      </c>
      <c r="CV595" s="1">
        <v>0</v>
      </c>
      <c r="CW595" s="1">
        <v>0</v>
      </c>
      <c r="CX595" s="1">
        <v>0</v>
      </c>
      <c r="CY595" s="1">
        <v>0</v>
      </c>
      <c r="CZ595" s="1">
        <v>0</v>
      </c>
      <c r="DA595" s="1">
        <v>0</v>
      </c>
      <c r="DB595" s="1">
        <v>0</v>
      </c>
      <c r="DC595" s="1">
        <v>0</v>
      </c>
      <c r="DD595" s="1">
        <v>0</v>
      </c>
      <c r="DE595" s="1">
        <v>0</v>
      </c>
      <c r="DF595" s="1">
        <v>0</v>
      </c>
      <c r="DG595" s="1">
        <v>0</v>
      </c>
      <c r="DH595" s="1">
        <v>0</v>
      </c>
      <c r="DI595" s="1">
        <v>0</v>
      </c>
      <c r="DJ595" s="1">
        <v>0</v>
      </c>
      <c r="DK595" s="1">
        <v>0</v>
      </c>
      <c r="DL595" s="1">
        <v>0</v>
      </c>
      <c r="DM595" s="1">
        <v>0</v>
      </c>
      <c r="DN595" s="1">
        <v>0</v>
      </c>
      <c r="DO595" s="244">
        <v>0</v>
      </c>
      <c r="DP595" s="244">
        <v>0</v>
      </c>
      <c r="DQ595" s="244">
        <v>0</v>
      </c>
      <c r="DR595" s="244">
        <v>0</v>
      </c>
      <c r="DS595" s="241">
        <v>0</v>
      </c>
      <c r="DT595" s="242">
        <v>0</v>
      </c>
      <c r="DU595" s="242">
        <v>0</v>
      </c>
      <c r="DV595" s="243">
        <v>0</v>
      </c>
      <c r="DW595">
        <v>0</v>
      </c>
      <c r="DX595">
        <v>0</v>
      </c>
      <c r="DY595">
        <v>0</v>
      </c>
      <c r="DZ595">
        <v>0</v>
      </c>
      <c r="EA595">
        <v>0</v>
      </c>
      <c r="EB595">
        <v>0</v>
      </c>
      <c r="EC595">
        <v>0</v>
      </c>
      <c r="ED595">
        <v>0</v>
      </c>
      <c r="EE595">
        <v>0</v>
      </c>
      <c r="EF595">
        <v>0</v>
      </c>
      <c r="EG595">
        <v>0</v>
      </c>
      <c r="EH595">
        <v>0</v>
      </c>
      <c r="EI595">
        <v>0</v>
      </c>
      <c r="EJ595">
        <v>0</v>
      </c>
      <c r="EK595">
        <v>0</v>
      </c>
      <c r="EL595">
        <v>0</v>
      </c>
      <c r="EM595">
        <v>0</v>
      </c>
      <c r="EN595">
        <v>0</v>
      </c>
      <c r="EO595">
        <v>0</v>
      </c>
      <c r="EP595">
        <v>0</v>
      </c>
      <c r="EQ595">
        <v>0</v>
      </c>
      <c r="ER595">
        <v>0</v>
      </c>
      <c r="ES595">
        <v>0</v>
      </c>
      <c r="ET595">
        <v>0</v>
      </c>
      <c r="EU595" s="244">
        <v>0</v>
      </c>
      <c r="EV595" s="244">
        <v>0</v>
      </c>
      <c r="EW595" s="244">
        <v>0</v>
      </c>
      <c r="EX595" s="244">
        <v>0</v>
      </c>
      <c r="EY595" s="241">
        <v>0</v>
      </c>
      <c r="EZ595" s="242">
        <v>0</v>
      </c>
      <c r="FA595" s="242">
        <v>0</v>
      </c>
      <c r="FB595" s="243">
        <v>0</v>
      </c>
      <c r="FC595">
        <v>0</v>
      </c>
      <c r="FD595">
        <v>0</v>
      </c>
      <c r="FE595">
        <v>0</v>
      </c>
      <c r="FF595">
        <v>0</v>
      </c>
      <c r="FG595">
        <v>0</v>
      </c>
      <c r="FH595">
        <v>0</v>
      </c>
      <c r="FI595">
        <v>0</v>
      </c>
      <c r="FJ595">
        <v>0</v>
      </c>
      <c r="FK595">
        <v>0</v>
      </c>
      <c r="FL595">
        <v>0</v>
      </c>
      <c r="FM595">
        <v>0</v>
      </c>
      <c r="FN595">
        <v>0</v>
      </c>
      <c r="FO595">
        <v>0</v>
      </c>
      <c r="FP595">
        <v>0</v>
      </c>
      <c r="FQ595">
        <v>0</v>
      </c>
      <c r="FR595">
        <v>0</v>
      </c>
      <c r="FS595">
        <v>0</v>
      </c>
      <c r="FT595">
        <v>0</v>
      </c>
      <c r="FU595">
        <v>0</v>
      </c>
      <c r="FV595">
        <v>0</v>
      </c>
      <c r="FW595">
        <v>0</v>
      </c>
      <c r="FX595">
        <v>0</v>
      </c>
      <c r="FY595">
        <v>0</v>
      </c>
      <c r="FZ595">
        <v>0</v>
      </c>
      <c r="GA595">
        <v>0</v>
      </c>
      <c r="GB595">
        <v>0</v>
      </c>
      <c r="GC595">
        <v>0</v>
      </c>
      <c r="GD595">
        <v>0</v>
      </c>
      <c r="GE595">
        <v>0</v>
      </c>
      <c r="GF595">
        <v>0</v>
      </c>
      <c r="GG595">
        <v>0</v>
      </c>
      <c r="GH595">
        <v>0</v>
      </c>
      <c r="GI595">
        <v>0</v>
      </c>
      <c r="GJ595">
        <v>0</v>
      </c>
      <c r="GK595">
        <v>0</v>
      </c>
      <c r="GL595">
        <v>0</v>
      </c>
      <c r="GM595">
        <v>0</v>
      </c>
      <c r="GN595">
        <v>0</v>
      </c>
      <c r="GO595">
        <v>0</v>
      </c>
      <c r="GP595">
        <v>0</v>
      </c>
      <c r="GQ595">
        <v>0</v>
      </c>
      <c r="GR595">
        <v>0</v>
      </c>
      <c r="GS595">
        <v>0</v>
      </c>
      <c r="GT595">
        <v>0</v>
      </c>
      <c r="GU595">
        <v>0</v>
      </c>
      <c r="GV595">
        <v>0</v>
      </c>
      <c r="GW595">
        <v>0</v>
      </c>
      <c r="GX595">
        <v>0</v>
      </c>
      <c r="GY595">
        <v>0</v>
      </c>
      <c r="GZ595">
        <v>0</v>
      </c>
      <c r="HA595">
        <v>0</v>
      </c>
      <c r="HB595">
        <v>0</v>
      </c>
      <c r="HC595">
        <v>0</v>
      </c>
      <c r="HD595">
        <v>0</v>
      </c>
      <c r="HE595">
        <v>0</v>
      </c>
      <c r="HF595">
        <v>0</v>
      </c>
      <c r="HG595">
        <v>0</v>
      </c>
      <c r="HH595">
        <v>0</v>
      </c>
      <c r="HI595">
        <v>0</v>
      </c>
      <c r="HJ595">
        <v>0</v>
      </c>
      <c r="HK595">
        <v>0</v>
      </c>
      <c r="HL595">
        <v>2</v>
      </c>
      <c r="HM595">
        <v>3</v>
      </c>
      <c r="HN595">
        <v>0</v>
      </c>
      <c r="HO595">
        <v>0</v>
      </c>
      <c r="HP595">
        <v>0</v>
      </c>
      <c r="HQ595" s="139">
        <v>1</v>
      </c>
      <c r="HR595" s="140">
        <v>0</v>
      </c>
      <c r="HS595" s="140">
        <v>0</v>
      </c>
      <c r="HT595" s="140">
        <v>0</v>
      </c>
      <c r="HU595" s="140">
        <v>0</v>
      </c>
      <c r="HV595" s="139">
        <v>0</v>
      </c>
      <c r="HW595" s="140">
        <v>1</v>
      </c>
      <c r="HX595" s="140">
        <v>0</v>
      </c>
      <c r="HY595" s="140">
        <v>0</v>
      </c>
      <c r="HZ595" s="140">
        <v>0</v>
      </c>
      <c r="IA595" s="139">
        <v>0</v>
      </c>
      <c r="IB595" s="140">
        <v>0</v>
      </c>
      <c r="IC595" s="140">
        <v>0</v>
      </c>
      <c r="ID595" s="140">
        <v>0</v>
      </c>
      <c r="IE595" s="140">
        <v>0</v>
      </c>
      <c r="IF595" s="139">
        <v>3</v>
      </c>
      <c r="IG595" s="140">
        <v>4</v>
      </c>
      <c r="IH595" s="140">
        <v>0</v>
      </c>
      <c r="II595" s="140">
        <v>0</v>
      </c>
      <c r="IJ595" s="140">
        <v>0</v>
      </c>
      <c r="IK595" s="140">
        <v>0</v>
      </c>
      <c r="IL595" s="140">
        <v>0</v>
      </c>
      <c r="IM595" s="140">
        <v>0</v>
      </c>
      <c r="IN595" s="139">
        <v>0</v>
      </c>
      <c r="IO595" s="140">
        <v>0</v>
      </c>
      <c r="IP595" s="140">
        <v>0</v>
      </c>
      <c r="IQ595" s="140">
        <v>0</v>
      </c>
      <c r="IR595" s="141">
        <v>0</v>
      </c>
      <c r="IS595" s="139">
        <v>5</v>
      </c>
      <c r="IT595" s="141">
        <v>3</v>
      </c>
      <c r="IU595" s="141">
        <v>5</v>
      </c>
      <c r="IV595" s="141">
        <v>2</v>
      </c>
      <c r="IW595" s="180">
        <v>7</v>
      </c>
      <c r="IX595" s="182">
        <v>0.42857142857142855</v>
      </c>
      <c r="IY595" s="182">
        <v>0.7142857142857143</v>
      </c>
      <c r="IZ595" s="183">
        <v>0</v>
      </c>
      <c r="JA595" s="140">
        <v>0</v>
      </c>
      <c r="JB595" s="140" t="s">
        <v>476</v>
      </c>
      <c r="JC595" s="1" t="s">
        <v>427</v>
      </c>
      <c r="JD595" s="1" t="s">
        <v>427</v>
      </c>
      <c r="JE595" s="1" t="s">
        <v>427</v>
      </c>
      <c r="JF595" s="1" t="s">
        <v>427</v>
      </c>
      <c r="JG595" s="1">
        <v>0</v>
      </c>
      <c r="JH595" s="1">
        <v>0</v>
      </c>
      <c r="JI595" s="284"/>
      <c r="JM595" s="261"/>
      <c r="JN595" s="262"/>
      <c r="JO595" s="284"/>
      <c r="JP595" s="284"/>
    </row>
    <row r="596" spans="1:276" x14ac:dyDescent="0.25">
      <c r="A596" s="2">
        <f>IF(OR('Table 1'!$L$2="All Regions",'Table 1'!$L$2=" "), 1,IF('Table 1'!$L$2='DATA TEMPLATE 1617'!L596,1,0))</f>
        <v>1</v>
      </c>
      <c r="B596" s="2">
        <f>IF(OR('Table 1'!$L$3="All Disciplines",'Table 1'!$L$3=" "), 1,IF('Table 1'!$L$3='DATA TEMPLATE 1617'!M596,1,0))</f>
        <v>1</v>
      </c>
      <c r="C596" s="2">
        <f>IF(OR('Table 1'!$L$4="All Organisations",'Table 1'!$L$4=" "), 1,IF('Table 1'!$L$4='DATA TEMPLATE 1617'!N596,1,0))</f>
        <v>1</v>
      </c>
      <c r="D596" s="2">
        <f t="shared" si="21"/>
        <v>3</v>
      </c>
      <c r="E596" s="236">
        <f>IF('Table 2'!$L$2="All Diverse Led",$IZ596,IF('Table 2'!$L$2='DATA TEMPLATE 1617'!JG596,4,0))</f>
        <v>0</v>
      </c>
      <c r="F596" s="236">
        <f>IF('Table 2'!$L$2="All Diverse Led",$IZ596,IF('Table 2'!$L$2='DATA TEMPLATE 1617'!JH596,4,0))</f>
        <v>0</v>
      </c>
      <c r="G596" s="237">
        <f t="shared" si="22"/>
        <v>0</v>
      </c>
      <c r="H596" s="1" t="s">
        <v>471</v>
      </c>
      <c r="I596" s="1">
        <v>0</v>
      </c>
      <c r="J596" s="1" t="b">
        <v>0</v>
      </c>
      <c r="K596" s="284">
        <v>594</v>
      </c>
      <c r="L596" t="s">
        <v>441</v>
      </c>
      <c r="M596" t="s">
        <v>450</v>
      </c>
      <c r="N596" s="323" t="s">
        <v>460</v>
      </c>
      <c r="O596" s="76">
        <v>723314</v>
      </c>
      <c r="P596" s="76">
        <v>764075</v>
      </c>
      <c r="Q596" s="76">
        <v>24333</v>
      </c>
      <c r="R596" s="76">
        <v>0</v>
      </c>
      <c r="S596" s="76">
        <v>354384</v>
      </c>
      <c r="T596" s="76">
        <v>1866106</v>
      </c>
      <c r="U596">
        <v>612098</v>
      </c>
      <c r="V596">
        <v>13140</v>
      </c>
      <c r="W596">
        <v>181551</v>
      </c>
      <c r="X596">
        <v>0</v>
      </c>
      <c r="Y596">
        <v>0</v>
      </c>
      <c r="AB596">
        <v>660794</v>
      </c>
      <c r="AC596">
        <v>737328</v>
      </c>
      <c r="AD596">
        <v>2204911</v>
      </c>
      <c r="AE596" s="1">
        <v>0</v>
      </c>
      <c r="AF596" s="1">
        <v>0</v>
      </c>
      <c r="AG596" s="1">
        <v>0</v>
      </c>
      <c r="AH596" s="1">
        <v>0</v>
      </c>
      <c r="AI596" s="1">
        <v>0</v>
      </c>
      <c r="AJ596" s="1">
        <v>0</v>
      </c>
      <c r="AK596" s="1">
        <v>0</v>
      </c>
      <c r="AL596" s="1">
        <v>0</v>
      </c>
      <c r="AM596" s="1">
        <v>0</v>
      </c>
      <c r="AN596" s="1">
        <v>0</v>
      </c>
      <c r="AO596" s="1">
        <v>0</v>
      </c>
      <c r="AP596" s="1">
        <v>0</v>
      </c>
      <c r="AQ596" s="1">
        <v>0</v>
      </c>
      <c r="AR596" s="1">
        <v>0</v>
      </c>
      <c r="AS596" s="1">
        <v>0</v>
      </c>
      <c r="AT596" s="1">
        <v>0</v>
      </c>
      <c r="AU596" s="1">
        <v>0</v>
      </c>
      <c r="AV596" s="1">
        <v>0</v>
      </c>
      <c r="AW596" s="1">
        <v>0</v>
      </c>
      <c r="AX596" s="1">
        <v>0</v>
      </c>
      <c r="AY596" s="1">
        <v>0</v>
      </c>
      <c r="AZ596" s="1">
        <v>0</v>
      </c>
      <c r="BA596" s="1">
        <v>0</v>
      </c>
      <c r="BB596" s="1">
        <v>0</v>
      </c>
      <c r="BC596" s="3">
        <v>0</v>
      </c>
      <c r="BD596" s="3">
        <v>0</v>
      </c>
      <c r="BE596" s="3">
        <v>0</v>
      </c>
      <c r="BF596" s="3">
        <v>0</v>
      </c>
      <c r="BG596" s="241">
        <v>0</v>
      </c>
      <c r="BH596" s="242">
        <v>0</v>
      </c>
      <c r="BI596" s="242">
        <v>0</v>
      </c>
      <c r="BJ596" s="243">
        <v>0</v>
      </c>
      <c r="BK596">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s="244">
        <v>0</v>
      </c>
      <c r="CJ596" s="244">
        <v>0</v>
      </c>
      <c r="CK596" s="244">
        <v>0</v>
      </c>
      <c r="CL596" s="244">
        <v>0</v>
      </c>
      <c r="CM596" s="241">
        <v>0</v>
      </c>
      <c r="CN596" s="242">
        <v>0</v>
      </c>
      <c r="CO596" s="242">
        <v>0</v>
      </c>
      <c r="CP596" s="243">
        <v>0</v>
      </c>
      <c r="CQ596" s="1">
        <v>0</v>
      </c>
      <c r="CR596" s="1">
        <v>0</v>
      </c>
      <c r="CS596" s="1">
        <v>0</v>
      </c>
      <c r="CT596" s="1">
        <v>0</v>
      </c>
      <c r="CU596" s="1">
        <v>0</v>
      </c>
      <c r="CV596" s="1">
        <v>0</v>
      </c>
      <c r="CW596" s="1">
        <v>0</v>
      </c>
      <c r="CX596" s="1">
        <v>0</v>
      </c>
      <c r="CY596" s="1">
        <v>0</v>
      </c>
      <c r="CZ596" s="1">
        <v>0</v>
      </c>
      <c r="DA596" s="1">
        <v>0</v>
      </c>
      <c r="DB596" s="1">
        <v>0</v>
      </c>
      <c r="DC596" s="1">
        <v>0</v>
      </c>
      <c r="DD596" s="1">
        <v>0</v>
      </c>
      <c r="DE596" s="1">
        <v>0</v>
      </c>
      <c r="DF596" s="1">
        <v>0</v>
      </c>
      <c r="DG596" s="1">
        <v>0</v>
      </c>
      <c r="DH596" s="1">
        <v>0</v>
      </c>
      <c r="DI596" s="1">
        <v>0</v>
      </c>
      <c r="DJ596" s="1">
        <v>0</v>
      </c>
      <c r="DK596" s="1">
        <v>0</v>
      </c>
      <c r="DL596" s="1">
        <v>0</v>
      </c>
      <c r="DM596" s="1">
        <v>0</v>
      </c>
      <c r="DN596" s="1">
        <v>0</v>
      </c>
      <c r="DO596" s="244">
        <v>0</v>
      </c>
      <c r="DP596" s="244">
        <v>0</v>
      </c>
      <c r="DQ596" s="244">
        <v>0</v>
      </c>
      <c r="DR596" s="244">
        <v>0</v>
      </c>
      <c r="DS596" s="241">
        <v>0</v>
      </c>
      <c r="DT596" s="242">
        <v>0</v>
      </c>
      <c r="DU596" s="242">
        <v>0</v>
      </c>
      <c r="DV596" s="243">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s="244">
        <v>0</v>
      </c>
      <c r="EV596" s="244">
        <v>0</v>
      </c>
      <c r="EW596" s="244">
        <v>0</v>
      </c>
      <c r="EX596" s="244">
        <v>0</v>
      </c>
      <c r="EY596" s="241">
        <v>0</v>
      </c>
      <c r="EZ596" s="242">
        <v>0</v>
      </c>
      <c r="FA596" s="242">
        <v>0</v>
      </c>
      <c r="FB596" s="243">
        <v>0</v>
      </c>
      <c r="FC596">
        <v>0</v>
      </c>
      <c r="FD596">
        <v>0</v>
      </c>
      <c r="FE596">
        <v>0</v>
      </c>
      <c r="FF596">
        <v>0</v>
      </c>
      <c r="FG596">
        <v>0</v>
      </c>
      <c r="FH596">
        <v>0</v>
      </c>
      <c r="FI596">
        <v>0</v>
      </c>
      <c r="FJ596">
        <v>0</v>
      </c>
      <c r="FK596">
        <v>0</v>
      </c>
      <c r="FL596">
        <v>0</v>
      </c>
      <c r="FM596">
        <v>0</v>
      </c>
      <c r="FN596">
        <v>0</v>
      </c>
      <c r="FO596">
        <v>0</v>
      </c>
      <c r="FP596">
        <v>0</v>
      </c>
      <c r="FQ596">
        <v>0</v>
      </c>
      <c r="FR596">
        <v>0</v>
      </c>
      <c r="FS596">
        <v>0</v>
      </c>
      <c r="FT596">
        <v>0</v>
      </c>
      <c r="FU596">
        <v>0</v>
      </c>
      <c r="FV596">
        <v>0</v>
      </c>
      <c r="FW596">
        <v>0</v>
      </c>
      <c r="FX596">
        <v>0</v>
      </c>
      <c r="FY596">
        <v>0</v>
      </c>
      <c r="FZ596">
        <v>0</v>
      </c>
      <c r="GA596">
        <v>0</v>
      </c>
      <c r="GB596">
        <v>0</v>
      </c>
      <c r="GC596">
        <v>0</v>
      </c>
      <c r="GD596">
        <v>0</v>
      </c>
      <c r="GE596">
        <v>0</v>
      </c>
      <c r="GF596">
        <v>0</v>
      </c>
      <c r="GG596">
        <v>0</v>
      </c>
      <c r="GH596">
        <v>0</v>
      </c>
      <c r="GI596">
        <v>0</v>
      </c>
      <c r="GJ596">
        <v>0</v>
      </c>
      <c r="GK596">
        <v>0</v>
      </c>
      <c r="GL596">
        <v>0</v>
      </c>
      <c r="GM596">
        <v>0</v>
      </c>
      <c r="GN596">
        <v>0</v>
      </c>
      <c r="GO596">
        <v>0</v>
      </c>
      <c r="GP596">
        <v>0</v>
      </c>
      <c r="GQ596">
        <v>0</v>
      </c>
      <c r="GR596">
        <v>0</v>
      </c>
      <c r="GS596">
        <v>0</v>
      </c>
      <c r="GT596">
        <v>0</v>
      </c>
      <c r="GU596">
        <v>0</v>
      </c>
      <c r="GV596">
        <v>0</v>
      </c>
      <c r="GW596">
        <v>0</v>
      </c>
      <c r="GX596">
        <v>0</v>
      </c>
      <c r="GY596">
        <v>0</v>
      </c>
      <c r="GZ596">
        <v>0</v>
      </c>
      <c r="HA596">
        <v>0</v>
      </c>
      <c r="HB596">
        <v>0</v>
      </c>
      <c r="HC596">
        <v>0</v>
      </c>
      <c r="HD596">
        <v>0</v>
      </c>
      <c r="HE596">
        <v>0</v>
      </c>
      <c r="HF596">
        <v>0</v>
      </c>
      <c r="HG596">
        <v>0</v>
      </c>
      <c r="HH596">
        <v>0</v>
      </c>
      <c r="HI596">
        <v>0</v>
      </c>
      <c r="HJ596">
        <v>0</v>
      </c>
      <c r="HK596">
        <v>0</v>
      </c>
      <c r="HL596">
        <v>7</v>
      </c>
      <c r="HM596">
        <v>3</v>
      </c>
      <c r="HN596">
        <v>0</v>
      </c>
      <c r="HO596">
        <v>0</v>
      </c>
      <c r="HP596">
        <v>0</v>
      </c>
      <c r="HQ596" s="139">
        <v>2</v>
      </c>
      <c r="HR596" s="140">
        <v>2</v>
      </c>
      <c r="HS596" s="140">
        <v>0</v>
      </c>
      <c r="HT596" s="140">
        <v>0</v>
      </c>
      <c r="HU596" s="140">
        <v>0</v>
      </c>
      <c r="HV596" s="139">
        <v>0</v>
      </c>
      <c r="HW596" s="140">
        <v>0</v>
      </c>
      <c r="HX596" s="140">
        <v>0</v>
      </c>
      <c r="HY596" s="140">
        <v>0</v>
      </c>
      <c r="HZ596" s="140">
        <v>0</v>
      </c>
      <c r="IA596" s="139">
        <v>0</v>
      </c>
      <c r="IB596" s="140">
        <v>0</v>
      </c>
      <c r="IC596" s="140">
        <v>0</v>
      </c>
      <c r="ID596" s="140">
        <v>0</v>
      </c>
      <c r="IE596" s="140">
        <v>0</v>
      </c>
      <c r="IF596" s="139">
        <v>9</v>
      </c>
      <c r="IG596" s="140">
        <v>5</v>
      </c>
      <c r="IH596" s="140">
        <v>0</v>
      </c>
      <c r="II596" s="140">
        <v>0</v>
      </c>
      <c r="IJ596" s="140">
        <v>0</v>
      </c>
      <c r="IK596" s="140">
        <v>0</v>
      </c>
      <c r="IL596" s="140">
        <v>0</v>
      </c>
      <c r="IM596" s="140">
        <v>0</v>
      </c>
      <c r="IN596" s="139">
        <v>0</v>
      </c>
      <c r="IO596" s="140">
        <v>0</v>
      </c>
      <c r="IP596" s="140">
        <v>0</v>
      </c>
      <c r="IQ596" s="140">
        <v>0</v>
      </c>
      <c r="IR596" s="141">
        <v>0</v>
      </c>
      <c r="IS596" s="139">
        <v>0</v>
      </c>
      <c r="IT596" s="141">
        <v>0</v>
      </c>
      <c r="IU596" s="141">
        <v>10</v>
      </c>
      <c r="IV596" s="141">
        <v>4</v>
      </c>
      <c r="IW596" s="180">
        <v>14</v>
      </c>
      <c r="IX596" s="182">
        <v>0</v>
      </c>
      <c r="IY596" s="182">
        <v>0</v>
      </c>
      <c r="IZ596" s="183">
        <v>0</v>
      </c>
      <c r="JA596" s="140">
        <v>0</v>
      </c>
      <c r="JB596" s="140">
        <v>0</v>
      </c>
      <c r="JC596" s="1" t="s">
        <v>427</v>
      </c>
      <c r="JD596" s="1" t="s">
        <v>427</v>
      </c>
      <c r="JE596" s="1" t="s">
        <v>427</v>
      </c>
      <c r="JF596" s="1" t="s">
        <v>427</v>
      </c>
      <c r="JG596" s="1">
        <v>0</v>
      </c>
      <c r="JH596" s="1">
        <v>0</v>
      </c>
      <c r="JI596" s="284"/>
      <c r="JM596" s="261"/>
      <c r="JN596" s="262"/>
      <c r="JO596" s="284"/>
      <c r="JP596" s="284"/>
    </row>
    <row r="597" spans="1:276" x14ac:dyDescent="0.25">
      <c r="A597" s="2">
        <f>IF(OR('Table 1'!$L$2="All Regions",'Table 1'!$L$2=" "), 1,IF('Table 1'!$L$2='DATA TEMPLATE 1617'!L597,1,0))</f>
        <v>1</v>
      </c>
      <c r="B597" s="2">
        <f>IF(OR('Table 1'!$L$3="All Disciplines",'Table 1'!$L$3=" "), 1,IF('Table 1'!$L$3='DATA TEMPLATE 1617'!M597,1,0))</f>
        <v>1</v>
      </c>
      <c r="C597" s="2">
        <f>IF(OR('Table 1'!$L$4="All Organisations",'Table 1'!$L$4=" "), 1,IF('Table 1'!$L$4='DATA TEMPLATE 1617'!N597,1,0))</f>
        <v>1</v>
      </c>
      <c r="D597" s="2">
        <f t="shared" si="21"/>
        <v>3</v>
      </c>
      <c r="E597" s="236">
        <f>IF('Table 2'!$L$2="All Diverse Led",$IZ597,IF('Table 2'!$L$2='DATA TEMPLATE 1617'!JG597,4,0))</f>
        <v>0</v>
      </c>
      <c r="F597" s="236">
        <f>IF('Table 2'!$L$2="All Diverse Led",$IZ597,IF('Table 2'!$L$2='DATA TEMPLATE 1617'!JH597,4,0))</f>
        <v>0</v>
      </c>
      <c r="G597" s="237">
        <f t="shared" si="22"/>
        <v>0</v>
      </c>
      <c r="H597" s="1" t="s">
        <v>471</v>
      </c>
      <c r="I597" s="1">
        <v>0</v>
      </c>
      <c r="J597" s="1" t="b">
        <v>0</v>
      </c>
      <c r="K597" s="284">
        <v>595</v>
      </c>
      <c r="L597" t="s">
        <v>439</v>
      </c>
      <c r="M597" t="s">
        <v>440</v>
      </c>
      <c r="N597" s="323" t="s">
        <v>460</v>
      </c>
      <c r="O597" s="76">
        <v>29614</v>
      </c>
      <c r="P597" s="76">
        <v>1882966</v>
      </c>
      <c r="Q597" s="76">
        <v>346663</v>
      </c>
      <c r="R597" s="76">
        <v>258347</v>
      </c>
      <c r="S597" s="76">
        <v>14016</v>
      </c>
      <c r="T597" s="76">
        <v>2531606</v>
      </c>
      <c r="U597">
        <v>2284924</v>
      </c>
      <c r="V597">
        <v>54748</v>
      </c>
      <c r="W597">
        <v>16481</v>
      </c>
      <c r="X597">
        <v>8717</v>
      </c>
      <c r="Y597">
        <v>12039</v>
      </c>
      <c r="AB597">
        <v>243370</v>
      </c>
      <c r="AC597">
        <v>0</v>
      </c>
      <c r="AD597">
        <v>2620279</v>
      </c>
      <c r="AE597" s="1">
        <v>0</v>
      </c>
      <c r="AF597" s="1">
        <v>0</v>
      </c>
      <c r="AG597" s="1">
        <v>0</v>
      </c>
      <c r="AH597" s="1">
        <v>0</v>
      </c>
      <c r="AI597" s="1">
        <v>0</v>
      </c>
      <c r="AJ597" s="1">
        <v>0</v>
      </c>
      <c r="AK597" s="1">
        <v>0</v>
      </c>
      <c r="AL597" s="1">
        <v>0</v>
      </c>
      <c r="AM597" s="1">
        <v>0</v>
      </c>
      <c r="AN597" s="1">
        <v>0</v>
      </c>
      <c r="AO597" s="1">
        <v>0</v>
      </c>
      <c r="AP597" s="1">
        <v>0</v>
      </c>
      <c r="AQ597" s="1">
        <v>0</v>
      </c>
      <c r="AR597" s="1">
        <v>0</v>
      </c>
      <c r="AS597" s="1">
        <v>0</v>
      </c>
      <c r="AT597" s="1">
        <v>0</v>
      </c>
      <c r="AU597" s="1">
        <v>0</v>
      </c>
      <c r="AV597" s="1">
        <v>0</v>
      </c>
      <c r="AW597" s="1">
        <v>0</v>
      </c>
      <c r="AX597" s="1">
        <v>0</v>
      </c>
      <c r="AY597" s="1">
        <v>0</v>
      </c>
      <c r="AZ597" s="1">
        <v>0</v>
      </c>
      <c r="BA597" s="1">
        <v>0</v>
      </c>
      <c r="BB597" s="1">
        <v>0</v>
      </c>
      <c r="BC597" s="3">
        <v>0</v>
      </c>
      <c r="BD597" s="3">
        <v>0</v>
      </c>
      <c r="BE597" s="3">
        <v>0</v>
      </c>
      <c r="BF597" s="3">
        <v>0</v>
      </c>
      <c r="BG597" s="241">
        <v>0</v>
      </c>
      <c r="BH597" s="242">
        <v>0</v>
      </c>
      <c r="BI597" s="242">
        <v>0</v>
      </c>
      <c r="BJ597" s="243">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s="244">
        <v>0</v>
      </c>
      <c r="CJ597" s="244">
        <v>0</v>
      </c>
      <c r="CK597" s="244">
        <v>0</v>
      </c>
      <c r="CL597" s="244">
        <v>0</v>
      </c>
      <c r="CM597" s="241">
        <v>0</v>
      </c>
      <c r="CN597" s="242">
        <v>0</v>
      </c>
      <c r="CO597" s="242">
        <v>0</v>
      </c>
      <c r="CP597" s="243">
        <v>0</v>
      </c>
      <c r="CQ597" s="1">
        <v>0</v>
      </c>
      <c r="CR597" s="1">
        <v>0</v>
      </c>
      <c r="CS597" s="1">
        <v>0</v>
      </c>
      <c r="CT597" s="1">
        <v>0</v>
      </c>
      <c r="CU597" s="1">
        <v>0</v>
      </c>
      <c r="CV597" s="1">
        <v>0</v>
      </c>
      <c r="CW597" s="1">
        <v>0</v>
      </c>
      <c r="CX597" s="1">
        <v>0</v>
      </c>
      <c r="CY597" s="1">
        <v>0</v>
      </c>
      <c r="CZ597" s="1">
        <v>0</v>
      </c>
      <c r="DA597" s="1">
        <v>0</v>
      </c>
      <c r="DB597" s="1">
        <v>0</v>
      </c>
      <c r="DC597" s="1">
        <v>0</v>
      </c>
      <c r="DD597" s="1">
        <v>0</v>
      </c>
      <c r="DE597" s="1">
        <v>0</v>
      </c>
      <c r="DF597" s="1">
        <v>0</v>
      </c>
      <c r="DG597" s="1">
        <v>0</v>
      </c>
      <c r="DH597" s="1">
        <v>0</v>
      </c>
      <c r="DI597" s="1">
        <v>0</v>
      </c>
      <c r="DJ597" s="1">
        <v>0</v>
      </c>
      <c r="DK597" s="1">
        <v>0</v>
      </c>
      <c r="DL597" s="1">
        <v>0</v>
      </c>
      <c r="DM597" s="1">
        <v>0</v>
      </c>
      <c r="DN597" s="1">
        <v>0</v>
      </c>
      <c r="DO597" s="244">
        <v>0</v>
      </c>
      <c r="DP597" s="244">
        <v>0</v>
      </c>
      <c r="DQ597" s="244">
        <v>0</v>
      </c>
      <c r="DR597" s="244">
        <v>0</v>
      </c>
      <c r="DS597" s="241">
        <v>0</v>
      </c>
      <c r="DT597" s="242">
        <v>0</v>
      </c>
      <c r="DU597" s="242">
        <v>0</v>
      </c>
      <c r="DV597" s="243">
        <v>0</v>
      </c>
      <c r="DW597">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s="244">
        <v>0</v>
      </c>
      <c r="EV597" s="244">
        <v>0</v>
      </c>
      <c r="EW597" s="244">
        <v>0</v>
      </c>
      <c r="EX597" s="244">
        <v>0</v>
      </c>
      <c r="EY597" s="241">
        <v>0</v>
      </c>
      <c r="EZ597" s="242">
        <v>0</v>
      </c>
      <c r="FA597" s="242">
        <v>0</v>
      </c>
      <c r="FB597" s="243">
        <v>0</v>
      </c>
      <c r="FC597">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2</v>
      </c>
      <c r="FX597">
        <v>2000</v>
      </c>
      <c r="FY597">
        <v>0</v>
      </c>
      <c r="FZ597">
        <v>0</v>
      </c>
      <c r="GA597">
        <v>0</v>
      </c>
      <c r="GB597">
        <v>0</v>
      </c>
      <c r="GC597">
        <v>0</v>
      </c>
      <c r="GD597">
        <v>0</v>
      </c>
      <c r="GE597">
        <v>0</v>
      </c>
      <c r="GF597">
        <v>0</v>
      </c>
      <c r="GG597">
        <v>0</v>
      </c>
      <c r="GH597">
        <v>0</v>
      </c>
      <c r="GI597">
        <v>0</v>
      </c>
      <c r="GJ597">
        <v>0</v>
      </c>
      <c r="GK597">
        <v>0</v>
      </c>
      <c r="GL597">
        <v>0</v>
      </c>
      <c r="GM597">
        <v>0</v>
      </c>
      <c r="GN597">
        <v>0</v>
      </c>
      <c r="GO597">
        <v>0</v>
      </c>
      <c r="GP597">
        <v>0</v>
      </c>
      <c r="GQ597">
        <v>0</v>
      </c>
      <c r="GR597">
        <v>0</v>
      </c>
      <c r="GS597">
        <v>22</v>
      </c>
      <c r="GT597">
        <v>6118</v>
      </c>
      <c r="GU597">
        <v>0</v>
      </c>
      <c r="GV597">
        <v>0</v>
      </c>
      <c r="GW597">
        <v>4</v>
      </c>
      <c r="GX597">
        <v>33</v>
      </c>
      <c r="GY597">
        <v>14</v>
      </c>
      <c r="GZ597">
        <v>1828</v>
      </c>
      <c r="HA597">
        <v>0</v>
      </c>
      <c r="HB597">
        <v>0</v>
      </c>
      <c r="HC597">
        <v>0</v>
      </c>
      <c r="HD597">
        <v>0</v>
      </c>
      <c r="HE597">
        <v>0</v>
      </c>
      <c r="HF597">
        <v>0</v>
      </c>
      <c r="HG597">
        <v>0</v>
      </c>
      <c r="HH597">
        <v>0</v>
      </c>
      <c r="HI597">
        <v>0</v>
      </c>
      <c r="HJ597">
        <v>0</v>
      </c>
      <c r="HK597">
        <v>0</v>
      </c>
      <c r="HL597">
        <v>6</v>
      </c>
      <c r="HM597">
        <v>3</v>
      </c>
      <c r="HN597">
        <v>0</v>
      </c>
      <c r="HO597">
        <v>0</v>
      </c>
      <c r="HP597">
        <v>0</v>
      </c>
      <c r="HQ597" s="139">
        <v>5</v>
      </c>
      <c r="HR597" s="140">
        <v>4</v>
      </c>
      <c r="HS597" s="140">
        <v>0</v>
      </c>
      <c r="HT597" s="140">
        <v>0</v>
      </c>
      <c r="HU597" s="140">
        <v>0</v>
      </c>
      <c r="HV597" s="139">
        <v>0</v>
      </c>
      <c r="HW597" s="140">
        <v>0</v>
      </c>
      <c r="HX597" s="140">
        <v>0</v>
      </c>
      <c r="HY597" s="140">
        <v>0</v>
      </c>
      <c r="HZ597" s="140">
        <v>0</v>
      </c>
      <c r="IA597" s="139">
        <v>0</v>
      </c>
      <c r="IB597" s="140">
        <v>0</v>
      </c>
      <c r="IC597" s="140">
        <v>0</v>
      </c>
      <c r="ID597" s="140">
        <v>0</v>
      </c>
      <c r="IE597" s="140">
        <v>0</v>
      </c>
      <c r="IF597" s="139">
        <v>11</v>
      </c>
      <c r="IG597" s="140">
        <v>7</v>
      </c>
      <c r="IH597" s="140">
        <v>0</v>
      </c>
      <c r="II597" s="140">
        <v>0</v>
      </c>
      <c r="IJ597" s="140">
        <v>0</v>
      </c>
      <c r="IK597" s="140">
        <v>0</v>
      </c>
      <c r="IL597" s="140">
        <v>0</v>
      </c>
      <c r="IM597" s="140">
        <v>0</v>
      </c>
      <c r="IN597" s="139">
        <v>0</v>
      </c>
      <c r="IO597" s="140">
        <v>2</v>
      </c>
      <c r="IP597" s="140">
        <v>0</v>
      </c>
      <c r="IQ597" s="140">
        <v>0</v>
      </c>
      <c r="IR597" s="141">
        <v>2</v>
      </c>
      <c r="IS597" s="139">
        <v>0</v>
      </c>
      <c r="IT597" s="141">
        <v>5</v>
      </c>
      <c r="IU597" s="141">
        <v>9</v>
      </c>
      <c r="IV597" s="141">
        <v>9</v>
      </c>
      <c r="IW597" s="180">
        <v>18</v>
      </c>
      <c r="IX597" s="182">
        <v>0.27777777777777779</v>
      </c>
      <c r="IY597" s="182">
        <v>0.1111111111111111</v>
      </c>
      <c r="IZ597" s="183">
        <v>0</v>
      </c>
      <c r="JA597" s="140">
        <v>0</v>
      </c>
      <c r="JB597" s="140">
        <v>0</v>
      </c>
      <c r="JC597" s="1" t="s">
        <v>427</v>
      </c>
      <c r="JD597" s="1" t="s">
        <v>427</v>
      </c>
      <c r="JE597" s="1" t="s">
        <v>427</v>
      </c>
      <c r="JF597" s="1" t="s">
        <v>427</v>
      </c>
      <c r="JG597" s="1">
        <v>0</v>
      </c>
      <c r="JH597" s="1">
        <v>0</v>
      </c>
      <c r="JI597" s="284"/>
      <c r="JM597" s="261"/>
      <c r="JN597" s="262"/>
      <c r="JO597" s="284"/>
      <c r="JP597" s="284"/>
    </row>
    <row r="598" spans="1:276" x14ac:dyDescent="0.25">
      <c r="A598" s="2">
        <f>IF(OR('Table 1'!$L$2="All Regions",'Table 1'!$L$2=" "), 1,IF('Table 1'!$L$2='DATA TEMPLATE 1617'!L598,1,0))</f>
        <v>1</v>
      </c>
      <c r="B598" s="2">
        <f>IF(OR('Table 1'!$L$3="All Disciplines",'Table 1'!$L$3=" "), 1,IF('Table 1'!$L$3='DATA TEMPLATE 1617'!M598,1,0))</f>
        <v>1</v>
      </c>
      <c r="C598" s="2">
        <f>IF(OR('Table 1'!$L$4="All Organisations",'Table 1'!$L$4=" "), 1,IF('Table 1'!$L$4='DATA TEMPLATE 1617'!N598,1,0))</f>
        <v>1</v>
      </c>
      <c r="D598" s="2">
        <f t="shared" si="21"/>
        <v>3</v>
      </c>
      <c r="E598" s="236">
        <f>IF('Table 2'!$L$2="All Diverse Led",$IZ598,IF('Table 2'!$L$2='DATA TEMPLATE 1617'!JG598,4,0))</f>
        <v>0</v>
      </c>
      <c r="F598" s="236">
        <f>IF('Table 2'!$L$2="All Diverse Led",$IZ598,IF('Table 2'!$L$2='DATA TEMPLATE 1617'!JH598,4,0))</f>
        <v>0</v>
      </c>
      <c r="G598" s="237">
        <f t="shared" si="22"/>
        <v>0</v>
      </c>
      <c r="H598" s="1" t="s">
        <v>471</v>
      </c>
      <c r="I598" s="1">
        <v>0</v>
      </c>
      <c r="J598" s="1" t="b">
        <v>0</v>
      </c>
      <c r="K598" s="284">
        <v>596</v>
      </c>
      <c r="L598" t="s">
        <v>439</v>
      </c>
      <c r="M598" t="s">
        <v>442</v>
      </c>
      <c r="N598" s="323" t="s">
        <v>460</v>
      </c>
      <c r="O598" s="76">
        <v>408003</v>
      </c>
      <c r="P598" s="76">
        <v>239567</v>
      </c>
      <c r="Q598" s="76">
        <v>402629</v>
      </c>
      <c r="R598" s="76">
        <v>3000</v>
      </c>
      <c r="S598" s="76">
        <v>0</v>
      </c>
      <c r="T598" s="76">
        <v>1053199</v>
      </c>
      <c r="U598">
        <v>832643</v>
      </c>
      <c r="V598">
        <v>15810</v>
      </c>
      <c r="W598">
        <v>0</v>
      </c>
      <c r="X598">
        <v>32883</v>
      </c>
      <c r="Y598">
        <v>55133</v>
      </c>
      <c r="AB598">
        <v>231768</v>
      </c>
      <c r="AC598">
        <v>5472</v>
      </c>
      <c r="AD598">
        <v>1173709</v>
      </c>
      <c r="AE598" s="1">
        <v>277</v>
      </c>
      <c r="AF598" s="1">
        <v>181</v>
      </c>
      <c r="AG598" s="1">
        <v>7032</v>
      </c>
      <c r="AH598" s="1">
        <v>73</v>
      </c>
      <c r="AI598" s="1">
        <v>0</v>
      </c>
      <c r="AJ598" s="1">
        <v>0</v>
      </c>
      <c r="AK598" s="1">
        <v>0</v>
      </c>
      <c r="AL598" s="1">
        <v>0</v>
      </c>
      <c r="AM598" s="1">
        <v>0</v>
      </c>
      <c r="AN598" s="1">
        <v>0</v>
      </c>
      <c r="AO598" s="1">
        <v>0</v>
      </c>
      <c r="AP598" s="1">
        <v>0</v>
      </c>
      <c r="AQ598" s="1">
        <v>3</v>
      </c>
      <c r="AR598" s="1">
        <v>3</v>
      </c>
      <c r="AS598" s="1">
        <v>0</v>
      </c>
      <c r="AT598" s="1">
        <v>63</v>
      </c>
      <c r="AU598" s="1">
        <v>0</v>
      </c>
      <c r="AV598" s="1">
        <v>0</v>
      </c>
      <c r="AW598" s="1">
        <v>0</v>
      </c>
      <c r="AX598" s="1">
        <v>0</v>
      </c>
      <c r="AY598" s="1">
        <v>0</v>
      </c>
      <c r="AZ598" s="1">
        <v>0</v>
      </c>
      <c r="BA598" s="1">
        <v>0</v>
      </c>
      <c r="BB598" s="1">
        <v>0</v>
      </c>
      <c r="BC598" s="3">
        <v>0</v>
      </c>
      <c r="BD598" s="3">
        <v>0</v>
      </c>
      <c r="BE598" s="3">
        <v>0</v>
      </c>
      <c r="BF598" s="3">
        <v>0</v>
      </c>
      <c r="BG598" s="241">
        <v>3</v>
      </c>
      <c r="BH598" s="242">
        <v>3</v>
      </c>
      <c r="BI598" s="242">
        <v>0</v>
      </c>
      <c r="BJ598" s="243">
        <v>63</v>
      </c>
      <c r="BK598">
        <v>5</v>
      </c>
      <c r="BL598">
        <v>365</v>
      </c>
      <c r="BM598">
        <v>0</v>
      </c>
      <c r="BN598">
        <v>104</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s="244">
        <v>0</v>
      </c>
      <c r="CJ598" s="244">
        <v>0</v>
      </c>
      <c r="CK598" s="244">
        <v>0</v>
      </c>
      <c r="CL598" s="244">
        <v>0</v>
      </c>
      <c r="CM598" s="241">
        <v>0</v>
      </c>
      <c r="CN598" s="242">
        <v>0</v>
      </c>
      <c r="CO598" s="242">
        <v>0</v>
      </c>
      <c r="CP598" s="243">
        <v>0</v>
      </c>
      <c r="CQ598" s="1">
        <v>1</v>
      </c>
      <c r="CR598" s="1">
        <v>1</v>
      </c>
      <c r="CS598" s="1">
        <v>75</v>
      </c>
      <c r="CT598" s="1">
        <v>0</v>
      </c>
      <c r="CU598" s="1">
        <v>0</v>
      </c>
      <c r="CV598" s="1">
        <v>0</v>
      </c>
      <c r="CW598" s="1">
        <v>0</v>
      </c>
      <c r="CX598" s="1">
        <v>0</v>
      </c>
      <c r="CY598" s="1">
        <v>0</v>
      </c>
      <c r="CZ598" s="1">
        <v>0</v>
      </c>
      <c r="DA598" s="1">
        <v>0</v>
      </c>
      <c r="DB598" s="1">
        <v>0</v>
      </c>
      <c r="DC598" s="1">
        <v>0</v>
      </c>
      <c r="DD598" s="1">
        <v>0</v>
      </c>
      <c r="DE598" s="1">
        <v>0</v>
      </c>
      <c r="DF598" s="1">
        <v>0</v>
      </c>
      <c r="DG598" s="1">
        <v>0</v>
      </c>
      <c r="DH598" s="1">
        <v>0</v>
      </c>
      <c r="DI598" s="1">
        <v>0</v>
      </c>
      <c r="DJ598" s="1">
        <v>0</v>
      </c>
      <c r="DK598" s="1">
        <v>0</v>
      </c>
      <c r="DL598" s="1">
        <v>0</v>
      </c>
      <c r="DM598" s="1">
        <v>0</v>
      </c>
      <c r="DN598" s="1">
        <v>0</v>
      </c>
      <c r="DO598" s="244">
        <v>0</v>
      </c>
      <c r="DP598" s="244">
        <v>0</v>
      </c>
      <c r="DQ598" s="244">
        <v>0</v>
      </c>
      <c r="DR598" s="244">
        <v>0</v>
      </c>
      <c r="DS598" s="241">
        <v>0</v>
      </c>
      <c r="DT598" s="242">
        <v>0</v>
      </c>
      <c r="DU598" s="242">
        <v>0</v>
      </c>
      <c r="DV598" s="243">
        <v>0</v>
      </c>
      <c r="DW598">
        <v>5</v>
      </c>
      <c r="DX598">
        <v>5</v>
      </c>
      <c r="DY598">
        <v>390</v>
      </c>
      <c r="DZ598">
        <v>0</v>
      </c>
      <c r="EA598">
        <v>0</v>
      </c>
      <c r="EB598">
        <v>0</v>
      </c>
      <c r="EC598">
        <v>0</v>
      </c>
      <c r="ED598">
        <v>0</v>
      </c>
      <c r="EE598">
        <v>0</v>
      </c>
      <c r="EF598">
        <v>0</v>
      </c>
      <c r="EG598">
        <v>0</v>
      </c>
      <c r="EH598">
        <v>0</v>
      </c>
      <c r="EI598">
        <v>0</v>
      </c>
      <c r="EJ598">
        <v>0</v>
      </c>
      <c r="EK598">
        <v>0</v>
      </c>
      <c r="EL598">
        <v>0</v>
      </c>
      <c r="EM598">
        <v>0</v>
      </c>
      <c r="EN598">
        <v>0</v>
      </c>
      <c r="EO598">
        <v>0</v>
      </c>
      <c r="EP598">
        <v>0</v>
      </c>
      <c r="EQ598">
        <v>0</v>
      </c>
      <c r="ER598">
        <v>0</v>
      </c>
      <c r="ES598">
        <v>0</v>
      </c>
      <c r="ET598">
        <v>0</v>
      </c>
      <c r="EU598" s="244">
        <v>0</v>
      </c>
      <c r="EV598" s="244">
        <v>0</v>
      </c>
      <c r="EW598" s="244">
        <v>0</v>
      </c>
      <c r="EX598" s="244">
        <v>0</v>
      </c>
      <c r="EY598" s="241">
        <v>0</v>
      </c>
      <c r="EZ598" s="242">
        <v>0</v>
      </c>
      <c r="FA598" s="242">
        <v>0</v>
      </c>
      <c r="FB598" s="243">
        <v>0</v>
      </c>
      <c r="FC598">
        <v>0</v>
      </c>
      <c r="FD598">
        <v>0</v>
      </c>
      <c r="FE598">
        <v>0</v>
      </c>
      <c r="FF598">
        <v>0</v>
      </c>
      <c r="FG598">
        <v>0</v>
      </c>
      <c r="FH598">
        <v>0</v>
      </c>
      <c r="FI598">
        <v>0</v>
      </c>
      <c r="FJ598">
        <v>0</v>
      </c>
      <c r="FK598">
        <v>0</v>
      </c>
      <c r="FL598">
        <v>0</v>
      </c>
      <c r="FM598">
        <v>0</v>
      </c>
      <c r="FN598">
        <v>0</v>
      </c>
      <c r="FO598">
        <v>0</v>
      </c>
      <c r="FP598">
        <v>0</v>
      </c>
      <c r="FQ598">
        <v>0</v>
      </c>
      <c r="FR598">
        <v>0</v>
      </c>
      <c r="FS598">
        <v>0</v>
      </c>
      <c r="FT598">
        <v>0</v>
      </c>
      <c r="FU598">
        <v>0</v>
      </c>
      <c r="FV598">
        <v>0</v>
      </c>
      <c r="FW598">
        <v>0</v>
      </c>
      <c r="FX598">
        <v>0</v>
      </c>
      <c r="FY598">
        <v>0</v>
      </c>
      <c r="FZ598">
        <v>0</v>
      </c>
      <c r="GA598">
        <v>0</v>
      </c>
      <c r="GB598">
        <v>0</v>
      </c>
      <c r="GC598">
        <v>0</v>
      </c>
      <c r="GD598">
        <v>0</v>
      </c>
      <c r="GE598">
        <v>0</v>
      </c>
      <c r="GF598">
        <v>0</v>
      </c>
      <c r="GG598">
        <v>0</v>
      </c>
      <c r="GH598">
        <v>0</v>
      </c>
      <c r="GI598">
        <v>1</v>
      </c>
      <c r="GJ598">
        <v>508</v>
      </c>
      <c r="GK598">
        <v>0</v>
      </c>
      <c r="GL598">
        <v>0</v>
      </c>
      <c r="GM598">
        <v>0</v>
      </c>
      <c r="GN598">
        <v>0</v>
      </c>
      <c r="GO598">
        <v>0</v>
      </c>
      <c r="GP598">
        <v>0</v>
      </c>
      <c r="GQ598">
        <v>0</v>
      </c>
      <c r="GR598">
        <v>0</v>
      </c>
      <c r="GS598">
        <v>0</v>
      </c>
      <c r="GT598">
        <v>0</v>
      </c>
      <c r="GU598">
        <v>0</v>
      </c>
      <c r="GV598">
        <v>0</v>
      </c>
      <c r="GW598">
        <v>36</v>
      </c>
      <c r="GX598">
        <v>2937</v>
      </c>
      <c r="GY598">
        <v>15</v>
      </c>
      <c r="GZ598">
        <v>2546</v>
      </c>
      <c r="HA598">
        <v>0</v>
      </c>
      <c r="HB598">
        <v>0</v>
      </c>
      <c r="HC598">
        <v>0</v>
      </c>
      <c r="HD598">
        <v>0</v>
      </c>
      <c r="HE598">
        <v>0</v>
      </c>
      <c r="HF598">
        <v>0</v>
      </c>
      <c r="HG598">
        <v>0</v>
      </c>
      <c r="HH598">
        <v>0</v>
      </c>
      <c r="HI598">
        <v>0</v>
      </c>
      <c r="HJ598">
        <v>0</v>
      </c>
      <c r="HK598">
        <v>0</v>
      </c>
      <c r="HL598">
        <v>5</v>
      </c>
      <c r="HM598">
        <v>5</v>
      </c>
      <c r="HN598">
        <v>0</v>
      </c>
      <c r="HO598">
        <v>0</v>
      </c>
      <c r="HP598">
        <v>0</v>
      </c>
      <c r="HQ598" s="139">
        <v>3</v>
      </c>
      <c r="HR598" s="140">
        <v>2</v>
      </c>
      <c r="HS598" s="140">
        <v>0</v>
      </c>
      <c r="HT598" s="140">
        <v>0</v>
      </c>
      <c r="HU598" s="140">
        <v>0</v>
      </c>
      <c r="HV598" s="139">
        <v>1</v>
      </c>
      <c r="HW598" s="140">
        <v>0</v>
      </c>
      <c r="HX598" s="140">
        <v>0</v>
      </c>
      <c r="HY598" s="140">
        <v>0</v>
      </c>
      <c r="HZ598" s="140">
        <v>0</v>
      </c>
      <c r="IA598" s="139">
        <v>0</v>
      </c>
      <c r="IB598" s="140">
        <v>0</v>
      </c>
      <c r="IC598" s="140">
        <v>0</v>
      </c>
      <c r="ID598" s="140">
        <v>0</v>
      </c>
      <c r="IE598" s="140">
        <v>0</v>
      </c>
      <c r="IF598" s="139">
        <v>9</v>
      </c>
      <c r="IG598" s="140">
        <v>7</v>
      </c>
      <c r="IH598" s="140">
        <v>0</v>
      </c>
      <c r="II598" s="140">
        <v>0</v>
      </c>
      <c r="IJ598" s="140">
        <v>0</v>
      </c>
      <c r="IK598" s="140">
        <v>1</v>
      </c>
      <c r="IL598" s="140">
        <v>0</v>
      </c>
      <c r="IM598" s="140">
        <v>0</v>
      </c>
      <c r="IN598" s="139">
        <v>1</v>
      </c>
      <c r="IO598" s="140">
        <v>0</v>
      </c>
      <c r="IP598" s="140">
        <v>0</v>
      </c>
      <c r="IQ598" s="140">
        <v>0</v>
      </c>
      <c r="IR598" s="141">
        <v>0</v>
      </c>
      <c r="IS598" s="139">
        <v>0</v>
      </c>
      <c r="IT598" s="141">
        <v>4</v>
      </c>
      <c r="IU598" s="141">
        <v>10</v>
      </c>
      <c r="IV598" s="141">
        <v>6</v>
      </c>
      <c r="IW598" s="180">
        <v>16</v>
      </c>
      <c r="IX598" s="182">
        <v>0.3125</v>
      </c>
      <c r="IY598" s="182">
        <v>0</v>
      </c>
      <c r="IZ598" s="183">
        <v>0</v>
      </c>
      <c r="JA598" s="140">
        <v>0</v>
      </c>
      <c r="JB598" s="140">
        <v>0</v>
      </c>
      <c r="JC598" s="1" t="s">
        <v>427</v>
      </c>
      <c r="JD598" s="1" t="s">
        <v>427</v>
      </c>
      <c r="JE598" s="1" t="s">
        <v>427</v>
      </c>
      <c r="JF598" s="1" t="s">
        <v>427</v>
      </c>
      <c r="JG598" s="1">
        <v>0</v>
      </c>
      <c r="JH598" s="1">
        <v>0</v>
      </c>
      <c r="JI598" s="284"/>
      <c r="JM598" s="261"/>
      <c r="JN598" s="262"/>
      <c r="JO598" s="284"/>
      <c r="JP598" s="284"/>
    </row>
    <row r="599" spans="1:276" x14ac:dyDescent="0.25">
      <c r="A599" s="2">
        <f>IF(OR('Table 1'!$L$2="All Regions",'Table 1'!$L$2=" "), 1,IF('Table 1'!$L$2='DATA TEMPLATE 1617'!L599,1,0))</f>
        <v>1</v>
      </c>
      <c r="B599" s="2">
        <f>IF(OR('Table 1'!$L$3="All Disciplines",'Table 1'!$L$3=" "), 1,IF('Table 1'!$L$3='DATA TEMPLATE 1617'!M599,1,0))</f>
        <v>1</v>
      </c>
      <c r="C599" s="2">
        <f>IF(OR('Table 1'!$L$4="All Organisations",'Table 1'!$L$4=" "), 1,IF('Table 1'!$L$4='DATA TEMPLATE 1617'!N599,1,0))</f>
        <v>1</v>
      </c>
      <c r="D599" s="2">
        <f t="shared" si="21"/>
        <v>3</v>
      </c>
      <c r="E599" s="236">
        <f>IF('Table 2'!$L$2="All Diverse Led",$IZ599,IF('Table 2'!$L$2='DATA TEMPLATE 1617'!JG599,4,0))</f>
        <v>2</v>
      </c>
      <c r="F599" s="236">
        <f>IF('Table 2'!$L$2="All Diverse Led",$IZ599,IF('Table 2'!$L$2='DATA TEMPLATE 1617'!JH599,4,0))</f>
        <v>2</v>
      </c>
      <c r="G599" s="237">
        <f t="shared" si="22"/>
        <v>4</v>
      </c>
      <c r="H599" s="1" t="s">
        <v>471</v>
      </c>
      <c r="I599" s="1">
        <v>0</v>
      </c>
      <c r="J599" s="1" t="b">
        <v>0</v>
      </c>
      <c r="K599" s="284">
        <v>597</v>
      </c>
      <c r="L599" t="s">
        <v>446</v>
      </c>
      <c r="M599" t="s">
        <v>443</v>
      </c>
      <c r="N599" s="323" t="s">
        <v>459</v>
      </c>
      <c r="O599" s="76">
        <v>106000</v>
      </c>
      <c r="P599" s="76">
        <v>196235</v>
      </c>
      <c r="Q599" s="76">
        <v>4500</v>
      </c>
      <c r="R599" s="76">
        <v>2750</v>
      </c>
      <c r="S599" s="76">
        <v>0</v>
      </c>
      <c r="T599" s="76">
        <v>309485</v>
      </c>
      <c r="U599">
        <v>138665</v>
      </c>
      <c r="V599">
        <v>22265</v>
      </c>
      <c r="W599">
        <v>8463</v>
      </c>
      <c r="X599">
        <v>11393</v>
      </c>
      <c r="Y599">
        <v>568</v>
      </c>
      <c r="AB599">
        <v>169900</v>
      </c>
      <c r="AC599">
        <v>0</v>
      </c>
      <c r="AD599">
        <v>351254</v>
      </c>
      <c r="AE599" s="1">
        <v>19</v>
      </c>
      <c r="AF599" s="1">
        <v>18</v>
      </c>
      <c r="AG599" s="1">
        <v>2510</v>
      </c>
      <c r="AH599" s="1">
        <v>430</v>
      </c>
      <c r="AI599" s="1">
        <v>0</v>
      </c>
      <c r="AJ599" s="1">
        <v>0</v>
      </c>
      <c r="AK599" s="1">
        <v>0</v>
      </c>
      <c r="AL599" s="1">
        <v>0</v>
      </c>
      <c r="AM599" s="1">
        <v>7</v>
      </c>
      <c r="AN599" s="1">
        <v>8</v>
      </c>
      <c r="AO599" s="1">
        <v>1570</v>
      </c>
      <c r="AP599" s="1">
        <v>0</v>
      </c>
      <c r="AQ599" s="1">
        <v>0</v>
      </c>
      <c r="AR599" s="1">
        <v>0</v>
      </c>
      <c r="AS599" s="1">
        <v>0</v>
      </c>
      <c r="AT599" s="1">
        <v>0</v>
      </c>
      <c r="AU599" s="1">
        <v>0</v>
      </c>
      <c r="AV599" s="1">
        <v>0</v>
      </c>
      <c r="AW599" s="1">
        <v>0</v>
      </c>
      <c r="AX599" s="1">
        <v>0</v>
      </c>
      <c r="AY599" s="1">
        <v>2</v>
      </c>
      <c r="AZ599" s="1">
        <v>2</v>
      </c>
      <c r="BA599" s="1">
        <v>250</v>
      </c>
      <c r="BB599" s="1">
        <v>0</v>
      </c>
      <c r="BC599" s="3">
        <v>7</v>
      </c>
      <c r="BD599" s="3">
        <v>8</v>
      </c>
      <c r="BE599" s="3">
        <v>1570</v>
      </c>
      <c r="BF599" s="3">
        <v>0</v>
      </c>
      <c r="BG599" s="241">
        <v>2</v>
      </c>
      <c r="BH599" s="242">
        <v>2</v>
      </c>
      <c r="BI599" s="242">
        <v>250</v>
      </c>
      <c r="BJ599" s="243">
        <v>0</v>
      </c>
      <c r="BK599">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s="244">
        <v>0</v>
      </c>
      <c r="CJ599" s="244">
        <v>0</v>
      </c>
      <c r="CK599" s="244">
        <v>0</v>
      </c>
      <c r="CL599" s="244">
        <v>0</v>
      </c>
      <c r="CM599" s="241">
        <v>0</v>
      </c>
      <c r="CN599" s="242">
        <v>0</v>
      </c>
      <c r="CO599" s="242">
        <v>0</v>
      </c>
      <c r="CP599" s="243">
        <v>0</v>
      </c>
      <c r="CQ599" s="1">
        <v>0</v>
      </c>
      <c r="CR599" s="1">
        <v>0</v>
      </c>
      <c r="CS599" s="1">
        <v>0</v>
      </c>
      <c r="CT599" s="1">
        <v>0</v>
      </c>
      <c r="CU599" s="1">
        <v>0</v>
      </c>
      <c r="CV599" s="1">
        <v>0</v>
      </c>
      <c r="CW599" s="1">
        <v>0</v>
      </c>
      <c r="CX599" s="1">
        <v>0</v>
      </c>
      <c r="CY599" s="1">
        <v>0</v>
      </c>
      <c r="CZ599" s="1">
        <v>0</v>
      </c>
      <c r="DA599" s="1">
        <v>0</v>
      </c>
      <c r="DB599" s="1">
        <v>0</v>
      </c>
      <c r="DC599" s="1">
        <v>0</v>
      </c>
      <c r="DD599" s="1">
        <v>0</v>
      </c>
      <c r="DE599" s="1">
        <v>0</v>
      </c>
      <c r="DF599" s="1">
        <v>0</v>
      </c>
      <c r="DG599" s="1">
        <v>0</v>
      </c>
      <c r="DH599" s="1">
        <v>0</v>
      </c>
      <c r="DI599" s="1">
        <v>0</v>
      </c>
      <c r="DJ599" s="1">
        <v>0</v>
      </c>
      <c r="DK599" s="1">
        <v>0</v>
      </c>
      <c r="DL599" s="1">
        <v>0</v>
      </c>
      <c r="DM599" s="1">
        <v>0</v>
      </c>
      <c r="DN599" s="1">
        <v>0</v>
      </c>
      <c r="DO599" s="244">
        <v>0</v>
      </c>
      <c r="DP599" s="244">
        <v>0</v>
      </c>
      <c r="DQ599" s="244">
        <v>0</v>
      </c>
      <c r="DR599" s="244">
        <v>0</v>
      </c>
      <c r="DS599" s="241">
        <v>0</v>
      </c>
      <c r="DT599" s="242">
        <v>0</v>
      </c>
      <c r="DU599" s="242">
        <v>0</v>
      </c>
      <c r="DV599" s="243">
        <v>0</v>
      </c>
      <c r="DW599">
        <v>19</v>
      </c>
      <c r="DX599">
        <v>10</v>
      </c>
      <c r="DY599">
        <v>170</v>
      </c>
      <c r="DZ599">
        <v>2325</v>
      </c>
      <c r="EA599">
        <v>0</v>
      </c>
      <c r="EB599">
        <v>0</v>
      </c>
      <c r="EC599">
        <v>0</v>
      </c>
      <c r="ED599">
        <v>0</v>
      </c>
      <c r="EE599">
        <v>12</v>
      </c>
      <c r="EF599">
        <v>9</v>
      </c>
      <c r="EG599">
        <v>308</v>
      </c>
      <c r="EH599">
        <v>4450</v>
      </c>
      <c r="EI599">
        <v>0</v>
      </c>
      <c r="EJ599">
        <v>0</v>
      </c>
      <c r="EK599">
        <v>0</v>
      </c>
      <c r="EL599">
        <v>0</v>
      </c>
      <c r="EM599">
        <v>0</v>
      </c>
      <c r="EN599">
        <v>0</v>
      </c>
      <c r="EO599">
        <v>0</v>
      </c>
      <c r="EP599">
        <v>0</v>
      </c>
      <c r="EQ599">
        <v>0</v>
      </c>
      <c r="ER599">
        <v>0</v>
      </c>
      <c r="ES599">
        <v>0</v>
      </c>
      <c r="ET599">
        <v>0</v>
      </c>
      <c r="EU599" s="244">
        <v>12</v>
      </c>
      <c r="EV599" s="244">
        <v>9</v>
      </c>
      <c r="EW599" s="244">
        <v>308</v>
      </c>
      <c r="EX599" s="244">
        <v>4450</v>
      </c>
      <c r="EY599" s="241">
        <v>0</v>
      </c>
      <c r="EZ599" s="242">
        <v>0</v>
      </c>
      <c r="FA599" s="242">
        <v>0</v>
      </c>
      <c r="FB599" s="243">
        <v>0</v>
      </c>
      <c r="FC599">
        <v>0</v>
      </c>
      <c r="FD599">
        <v>0</v>
      </c>
      <c r="FE599">
        <v>0</v>
      </c>
      <c r="FF599">
        <v>0</v>
      </c>
      <c r="FG599">
        <v>0</v>
      </c>
      <c r="FH599">
        <v>0</v>
      </c>
      <c r="FI599">
        <v>0</v>
      </c>
      <c r="FJ599">
        <v>0</v>
      </c>
      <c r="FK599">
        <v>0</v>
      </c>
      <c r="FL599">
        <v>0</v>
      </c>
      <c r="FM599">
        <v>0</v>
      </c>
      <c r="FN599">
        <v>0</v>
      </c>
      <c r="FO599">
        <v>0</v>
      </c>
      <c r="FP599">
        <v>0</v>
      </c>
      <c r="FQ599">
        <v>0</v>
      </c>
      <c r="FR599">
        <v>0</v>
      </c>
      <c r="FS599">
        <v>0</v>
      </c>
      <c r="FT599">
        <v>0</v>
      </c>
      <c r="FU599">
        <v>0</v>
      </c>
      <c r="FV599">
        <v>0</v>
      </c>
      <c r="FW599">
        <v>0</v>
      </c>
      <c r="FX599">
        <v>0</v>
      </c>
      <c r="FY599">
        <v>0</v>
      </c>
      <c r="FZ599">
        <v>0</v>
      </c>
      <c r="GA599">
        <v>0</v>
      </c>
      <c r="GB599">
        <v>0</v>
      </c>
      <c r="GC599">
        <v>0</v>
      </c>
      <c r="GD599">
        <v>0</v>
      </c>
      <c r="GE599">
        <v>0</v>
      </c>
      <c r="GF599">
        <v>0</v>
      </c>
      <c r="GG599">
        <v>0</v>
      </c>
      <c r="GH599">
        <v>0</v>
      </c>
      <c r="GI599">
        <v>0</v>
      </c>
      <c r="GJ599">
        <v>0</v>
      </c>
      <c r="GK599">
        <v>0</v>
      </c>
      <c r="GL599">
        <v>0</v>
      </c>
      <c r="GM599">
        <v>1</v>
      </c>
      <c r="GN599">
        <v>0</v>
      </c>
      <c r="GO599">
        <v>20</v>
      </c>
      <c r="GP599">
        <v>32240</v>
      </c>
      <c r="GQ599">
        <v>0</v>
      </c>
      <c r="GR599">
        <v>0</v>
      </c>
      <c r="GS599">
        <v>0</v>
      </c>
      <c r="GT599">
        <v>0</v>
      </c>
      <c r="GU599">
        <v>0</v>
      </c>
      <c r="GV599">
        <v>0</v>
      </c>
      <c r="GW599">
        <v>0</v>
      </c>
      <c r="GX599">
        <v>0</v>
      </c>
      <c r="GY599">
        <v>22</v>
      </c>
      <c r="GZ599">
        <v>12000</v>
      </c>
      <c r="HA599">
        <v>0</v>
      </c>
      <c r="HB599">
        <v>0</v>
      </c>
      <c r="HC599">
        <v>0</v>
      </c>
      <c r="HD599">
        <v>0</v>
      </c>
      <c r="HE599">
        <v>0</v>
      </c>
      <c r="HF599">
        <v>0</v>
      </c>
      <c r="HG599">
        <v>0</v>
      </c>
      <c r="HH599">
        <v>0</v>
      </c>
      <c r="HI599">
        <v>0</v>
      </c>
      <c r="HJ599">
        <v>0</v>
      </c>
      <c r="HK599">
        <v>0</v>
      </c>
      <c r="HL599">
        <v>2</v>
      </c>
      <c r="HM599">
        <v>3</v>
      </c>
      <c r="HN599">
        <v>0</v>
      </c>
      <c r="HO599">
        <v>0</v>
      </c>
      <c r="HP599">
        <v>0</v>
      </c>
      <c r="HQ599" s="139">
        <v>1</v>
      </c>
      <c r="HR599" s="140">
        <v>0</v>
      </c>
      <c r="HS599" s="140">
        <v>0</v>
      </c>
      <c r="HT599" s="140">
        <v>0</v>
      </c>
      <c r="HU599" s="140">
        <v>0</v>
      </c>
      <c r="HV599" s="139">
        <v>0</v>
      </c>
      <c r="HW599" s="140">
        <v>0</v>
      </c>
      <c r="HX599" s="140">
        <v>0</v>
      </c>
      <c r="HY599" s="140">
        <v>0</v>
      </c>
      <c r="HZ599" s="140">
        <v>0</v>
      </c>
      <c r="IA599" s="139">
        <v>0</v>
      </c>
      <c r="IB599" s="140">
        <v>0</v>
      </c>
      <c r="IC599" s="140">
        <v>0</v>
      </c>
      <c r="ID599" s="140">
        <v>0</v>
      </c>
      <c r="IE599" s="140">
        <v>0</v>
      </c>
      <c r="IF599" s="139">
        <v>3</v>
      </c>
      <c r="IG599" s="140">
        <v>3</v>
      </c>
      <c r="IH599" s="140">
        <v>0</v>
      </c>
      <c r="II599" s="140">
        <v>0</v>
      </c>
      <c r="IJ599" s="140">
        <v>0</v>
      </c>
      <c r="IK599" s="140">
        <v>0</v>
      </c>
      <c r="IL599" s="140">
        <v>0</v>
      </c>
      <c r="IM599" s="140">
        <v>0</v>
      </c>
      <c r="IN599" s="139">
        <v>0</v>
      </c>
      <c r="IO599" s="140">
        <v>0</v>
      </c>
      <c r="IP599" s="140">
        <v>0</v>
      </c>
      <c r="IQ599" s="140">
        <v>0</v>
      </c>
      <c r="IR599" s="141">
        <v>0</v>
      </c>
      <c r="IS599" s="139">
        <v>0</v>
      </c>
      <c r="IT599" s="141">
        <v>4</v>
      </c>
      <c r="IU599" s="141">
        <v>5</v>
      </c>
      <c r="IV599" s="141">
        <v>1</v>
      </c>
      <c r="IW599" s="180">
        <v>6</v>
      </c>
      <c r="IX599" s="182">
        <v>0.66666666666666663</v>
      </c>
      <c r="IY599" s="182">
        <v>0</v>
      </c>
      <c r="IZ599" s="183">
        <v>2</v>
      </c>
      <c r="JA599" s="140" t="s">
        <v>541</v>
      </c>
      <c r="JB599" s="140">
        <v>0</v>
      </c>
      <c r="JC599" s="1" t="s">
        <v>426</v>
      </c>
      <c r="JD599" s="1" t="s">
        <v>427</v>
      </c>
      <c r="JE599" s="1" t="s">
        <v>427</v>
      </c>
      <c r="JF599" s="1" t="s">
        <v>427</v>
      </c>
      <c r="JG599" s="140" t="s">
        <v>541</v>
      </c>
      <c r="JH599" s="1">
        <v>0</v>
      </c>
      <c r="JI599" s="284"/>
      <c r="JM599" s="261"/>
      <c r="JN599" s="262"/>
      <c r="JO599" s="284"/>
      <c r="JP599" s="284"/>
    </row>
    <row r="600" spans="1:276" x14ac:dyDescent="0.25">
      <c r="A600" s="2">
        <f>IF(OR('Table 1'!$L$2="All Regions",'Table 1'!$L$2=" "), 1,IF('Table 1'!$L$2='DATA TEMPLATE 1617'!L600,1,0))</f>
        <v>1</v>
      </c>
      <c r="B600" s="2">
        <f>IF(OR('Table 1'!$L$3="All Disciplines",'Table 1'!$L$3=" "), 1,IF('Table 1'!$L$3='DATA TEMPLATE 1617'!M600,1,0))</f>
        <v>1</v>
      </c>
      <c r="C600" s="2">
        <f>IF(OR('Table 1'!$L$4="All Organisations",'Table 1'!$L$4=" "), 1,IF('Table 1'!$L$4='DATA TEMPLATE 1617'!N600,1,0))</f>
        <v>1</v>
      </c>
      <c r="D600" s="2">
        <f t="shared" ref="D600:D631" si="23">SUM(A600:C600)</f>
        <v>3</v>
      </c>
      <c r="E600" s="236">
        <f>IF('Table 2'!$L$2="All Diverse Led",$IZ600,IF('Table 2'!$L$2='DATA TEMPLATE 1617'!JG600,4,0))</f>
        <v>0</v>
      </c>
      <c r="F600" s="236">
        <f>IF('Table 2'!$L$2="All Diverse Led",$IZ600,IF('Table 2'!$L$2='DATA TEMPLATE 1617'!JH600,4,0))</f>
        <v>0</v>
      </c>
      <c r="G600" s="237">
        <f t="shared" si="22"/>
        <v>0</v>
      </c>
      <c r="H600" s="1" t="s">
        <v>471</v>
      </c>
      <c r="I600" s="1">
        <v>0</v>
      </c>
      <c r="J600" s="1" t="b">
        <v>0</v>
      </c>
      <c r="K600" s="284">
        <v>598</v>
      </c>
      <c r="L600" t="s">
        <v>449</v>
      </c>
      <c r="M600" t="s">
        <v>440</v>
      </c>
      <c r="N600" s="323" t="s">
        <v>460</v>
      </c>
      <c r="O600" s="76">
        <v>557750</v>
      </c>
      <c r="P600" s="76">
        <v>170054</v>
      </c>
      <c r="Q600" s="76">
        <v>6747</v>
      </c>
      <c r="R600" s="76">
        <v>233000</v>
      </c>
      <c r="S600" s="76">
        <v>0</v>
      </c>
      <c r="T600" s="76">
        <v>967551</v>
      </c>
      <c r="U600">
        <v>182004</v>
      </c>
      <c r="V600">
        <v>50000</v>
      </c>
      <c r="W600">
        <v>0</v>
      </c>
      <c r="X600">
        <v>8833</v>
      </c>
      <c r="Y600">
        <v>0</v>
      </c>
      <c r="AB600">
        <v>562730</v>
      </c>
      <c r="AC600">
        <v>143402</v>
      </c>
      <c r="AD600">
        <v>946969</v>
      </c>
      <c r="AE600" s="1">
        <v>0</v>
      </c>
      <c r="AF600" s="1">
        <v>0</v>
      </c>
      <c r="AG600" s="1">
        <v>0</v>
      </c>
      <c r="AH600" s="1">
        <v>0</v>
      </c>
      <c r="AI600" s="1">
        <v>0</v>
      </c>
      <c r="AJ600" s="1">
        <v>0</v>
      </c>
      <c r="AK600" s="1">
        <v>0</v>
      </c>
      <c r="AL600" s="1">
        <v>0</v>
      </c>
      <c r="AM600" s="1">
        <v>0</v>
      </c>
      <c r="AN600" s="1">
        <v>0</v>
      </c>
      <c r="AO600" s="1">
        <v>0</v>
      </c>
      <c r="AP600" s="1">
        <v>0</v>
      </c>
      <c r="AQ600" s="1">
        <v>0</v>
      </c>
      <c r="AR600" s="1">
        <v>0</v>
      </c>
      <c r="AS600" s="1">
        <v>0</v>
      </c>
      <c r="AT600" s="1">
        <v>0</v>
      </c>
      <c r="AU600" s="1">
        <v>0</v>
      </c>
      <c r="AV600" s="1">
        <v>0</v>
      </c>
      <c r="AW600" s="1">
        <v>0</v>
      </c>
      <c r="AX600" s="1">
        <v>0</v>
      </c>
      <c r="AY600" s="1">
        <v>0</v>
      </c>
      <c r="AZ600" s="1">
        <v>0</v>
      </c>
      <c r="BA600" s="1">
        <v>0</v>
      </c>
      <c r="BB600" s="1">
        <v>0</v>
      </c>
      <c r="BC600" s="3">
        <v>0</v>
      </c>
      <c r="BD600" s="3">
        <v>0</v>
      </c>
      <c r="BE600" s="3">
        <v>0</v>
      </c>
      <c r="BF600" s="3">
        <v>0</v>
      </c>
      <c r="BG600" s="241">
        <v>0</v>
      </c>
      <c r="BH600" s="242">
        <v>0</v>
      </c>
      <c r="BI600" s="242">
        <v>0</v>
      </c>
      <c r="BJ600" s="243">
        <v>0</v>
      </c>
      <c r="BK60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s="244">
        <v>0</v>
      </c>
      <c r="CJ600" s="244">
        <v>0</v>
      </c>
      <c r="CK600" s="244">
        <v>0</v>
      </c>
      <c r="CL600" s="244">
        <v>0</v>
      </c>
      <c r="CM600" s="241">
        <v>0</v>
      </c>
      <c r="CN600" s="242">
        <v>0</v>
      </c>
      <c r="CO600" s="242">
        <v>0</v>
      </c>
      <c r="CP600" s="243">
        <v>0</v>
      </c>
      <c r="CQ600" s="1">
        <v>0</v>
      </c>
      <c r="CR600" s="1">
        <v>0</v>
      </c>
      <c r="CS600" s="1">
        <v>0</v>
      </c>
      <c r="CT600" s="1">
        <v>0</v>
      </c>
      <c r="CU600" s="1">
        <v>0</v>
      </c>
      <c r="CV600" s="1">
        <v>0</v>
      </c>
      <c r="CW600" s="1">
        <v>0</v>
      </c>
      <c r="CX600" s="1">
        <v>0</v>
      </c>
      <c r="CY600" s="1">
        <v>0</v>
      </c>
      <c r="CZ600" s="1">
        <v>0</v>
      </c>
      <c r="DA600" s="1">
        <v>0</v>
      </c>
      <c r="DB600" s="1">
        <v>0</v>
      </c>
      <c r="DC600" s="1">
        <v>0</v>
      </c>
      <c r="DD600" s="1">
        <v>0</v>
      </c>
      <c r="DE600" s="1">
        <v>0</v>
      </c>
      <c r="DF600" s="1">
        <v>0</v>
      </c>
      <c r="DG600" s="1">
        <v>0</v>
      </c>
      <c r="DH600" s="1">
        <v>0</v>
      </c>
      <c r="DI600" s="1">
        <v>0</v>
      </c>
      <c r="DJ600" s="1">
        <v>0</v>
      </c>
      <c r="DK600" s="1">
        <v>0</v>
      </c>
      <c r="DL600" s="1">
        <v>0</v>
      </c>
      <c r="DM600" s="1">
        <v>0</v>
      </c>
      <c r="DN600" s="1">
        <v>0</v>
      </c>
      <c r="DO600" s="244">
        <v>0</v>
      </c>
      <c r="DP600" s="244">
        <v>0</v>
      </c>
      <c r="DQ600" s="244">
        <v>0</v>
      </c>
      <c r="DR600" s="244">
        <v>0</v>
      </c>
      <c r="DS600" s="241">
        <v>0</v>
      </c>
      <c r="DT600" s="242">
        <v>0</v>
      </c>
      <c r="DU600" s="242">
        <v>0</v>
      </c>
      <c r="DV600" s="243">
        <v>0</v>
      </c>
      <c r="DW600">
        <v>0</v>
      </c>
      <c r="DX600">
        <v>0</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v>0</v>
      </c>
      <c r="EU600" s="244">
        <v>0</v>
      </c>
      <c r="EV600" s="244">
        <v>0</v>
      </c>
      <c r="EW600" s="244">
        <v>0</v>
      </c>
      <c r="EX600" s="244">
        <v>0</v>
      </c>
      <c r="EY600" s="241">
        <v>0</v>
      </c>
      <c r="EZ600" s="242">
        <v>0</v>
      </c>
      <c r="FA600" s="242">
        <v>0</v>
      </c>
      <c r="FB600" s="243">
        <v>0</v>
      </c>
      <c r="FC60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0</v>
      </c>
      <c r="FZ600">
        <v>0</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v>0</v>
      </c>
      <c r="HD600">
        <v>0</v>
      </c>
      <c r="HE600">
        <v>0</v>
      </c>
      <c r="HF600">
        <v>0</v>
      </c>
      <c r="HG600">
        <v>0</v>
      </c>
      <c r="HH600">
        <v>0</v>
      </c>
      <c r="HI600">
        <v>0</v>
      </c>
      <c r="HJ600">
        <v>0</v>
      </c>
      <c r="HK600">
        <v>0</v>
      </c>
      <c r="HL600">
        <v>4</v>
      </c>
      <c r="HM600">
        <v>5</v>
      </c>
      <c r="HN600">
        <v>0</v>
      </c>
      <c r="HO600">
        <v>0</v>
      </c>
      <c r="HP600">
        <v>0</v>
      </c>
      <c r="HQ600" s="139">
        <v>2</v>
      </c>
      <c r="HR600" s="140">
        <v>1</v>
      </c>
      <c r="HS600" s="140">
        <v>0</v>
      </c>
      <c r="HT600" s="140">
        <v>0</v>
      </c>
      <c r="HU600" s="140">
        <v>0</v>
      </c>
      <c r="HV600" s="139">
        <v>0</v>
      </c>
      <c r="HW600" s="140">
        <v>0</v>
      </c>
      <c r="HX600" s="140">
        <v>0</v>
      </c>
      <c r="HY600" s="140">
        <v>0</v>
      </c>
      <c r="HZ600" s="140">
        <v>0</v>
      </c>
      <c r="IA600" s="139">
        <v>0</v>
      </c>
      <c r="IB600" s="140">
        <v>0</v>
      </c>
      <c r="IC600" s="140">
        <v>0</v>
      </c>
      <c r="ID600" s="140">
        <v>0</v>
      </c>
      <c r="IE600" s="140">
        <v>0</v>
      </c>
      <c r="IF600" s="139">
        <v>6</v>
      </c>
      <c r="IG600" s="140">
        <v>6</v>
      </c>
      <c r="IH600" s="140">
        <v>0</v>
      </c>
      <c r="II600" s="140">
        <v>0</v>
      </c>
      <c r="IJ600" s="140">
        <v>0</v>
      </c>
      <c r="IK600" s="140">
        <v>0</v>
      </c>
      <c r="IL600" s="140">
        <v>0</v>
      </c>
      <c r="IM600" s="140">
        <v>0</v>
      </c>
      <c r="IN600" s="139">
        <v>0</v>
      </c>
      <c r="IO600" s="140">
        <v>0</v>
      </c>
      <c r="IP600" s="140">
        <v>0</v>
      </c>
      <c r="IQ600" s="140">
        <v>0</v>
      </c>
      <c r="IR600" s="141">
        <v>0</v>
      </c>
      <c r="IS600" s="139">
        <v>0</v>
      </c>
      <c r="IT600" s="141">
        <v>0</v>
      </c>
      <c r="IU600" s="141">
        <v>9</v>
      </c>
      <c r="IV600" s="141">
        <v>3</v>
      </c>
      <c r="IW600" s="180">
        <v>12</v>
      </c>
      <c r="IX600" s="182">
        <v>0</v>
      </c>
      <c r="IY600" s="182">
        <v>0</v>
      </c>
      <c r="IZ600" s="183">
        <v>0</v>
      </c>
      <c r="JA600" s="140">
        <v>0</v>
      </c>
      <c r="JB600" s="140">
        <v>0</v>
      </c>
      <c r="JC600" s="1" t="s">
        <v>427</v>
      </c>
      <c r="JD600" s="1" t="s">
        <v>427</v>
      </c>
      <c r="JE600" s="1" t="s">
        <v>427</v>
      </c>
      <c r="JF600" s="1" t="s">
        <v>427</v>
      </c>
      <c r="JG600" s="1">
        <v>0</v>
      </c>
      <c r="JH600" s="1">
        <v>0</v>
      </c>
      <c r="JI600" s="284"/>
      <c r="JM600" s="261"/>
      <c r="JN600" s="262"/>
      <c r="JO600" s="284"/>
      <c r="JP600" s="284"/>
    </row>
    <row r="601" spans="1:276" x14ac:dyDescent="0.25">
      <c r="A601" s="2">
        <f>IF(OR('Table 1'!$L$2="All Regions",'Table 1'!$L$2=" "), 1,IF('Table 1'!$L$2='DATA TEMPLATE 1617'!L601,1,0))</f>
        <v>1</v>
      </c>
      <c r="B601" s="2">
        <f>IF(OR('Table 1'!$L$3="All Disciplines",'Table 1'!$L$3=" "), 1,IF('Table 1'!$L$3='DATA TEMPLATE 1617'!M601,1,0))</f>
        <v>1</v>
      </c>
      <c r="C601" s="2">
        <f>IF(OR('Table 1'!$L$4="All Organisations",'Table 1'!$L$4=" "), 1,IF('Table 1'!$L$4='DATA TEMPLATE 1617'!N601,1,0))</f>
        <v>1</v>
      </c>
      <c r="D601" s="2">
        <f t="shared" si="23"/>
        <v>3</v>
      </c>
      <c r="E601" s="236">
        <f>IF('Table 2'!$L$2="All Diverse Led",$IZ601,IF('Table 2'!$L$2='DATA TEMPLATE 1617'!JG601,4,0))</f>
        <v>0</v>
      </c>
      <c r="F601" s="236">
        <f>IF('Table 2'!$L$2="All Diverse Led",$IZ601,IF('Table 2'!$L$2='DATA TEMPLATE 1617'!JH601,4,0))</f>
        <v>0</v>
      </c>
      <c r="G601" s="237">
        <f t="shared" si="22"/>
        <v>0</v>
      </c>
      <c r="H601" s="1" t="s">
        <v>471</v>
      </c>
      <c r="I601" s="1">
        <v>0</v>
      </c>
      <c r="J601" s="1" t="b">
        <v>0</v>
      </c>
      <c r="K601" s="284">
        <v>599</v>
      </c>
      <c r="L601" t="s">
        <v>446</v>
      </c>
      <c r="M601" t="s">
        <v>440</v>
      </c>
      <c r="N601" s="323" t="s">
        <v>460</v>
      </c>
      <c r="O601" s="76">
        <v>45306</v>
      </c>
      <c r="P601" s="76">
        <v>1584805</v>
      </c>
      <c r="Q601" s="76">
        <v>3593</v>
      </c>
      <c r="R601" s="76">
        <v>10000</v>
      </c>
      <c r="S601" s="76">
        <v>14500</v>
      </c>
      <c r="T601" s="76">
        <v>1658204</v>
      </c>
      <c r="U601">
        <v>1450181</v>
      </c>
      <c r="V601">
        <v>8970</v>
      </c>
      <c r="W601">
        <v>0</v>
      </c>
      <c r="X601">
        <v>11958</v>
      </c>
      <c r="Y601">
        <v>8548</v>
      </c>
      <c r="AB601">
        <v>110767</v>
      </c>
      <c r="AC601">
        <v>227563</v>
      </c>
      <c r="AD601">
        <v>1817987</v>
      </c>
      <c r="AE601" s="1">
        <v>0</v>
      </c>
      <c r="AF601" s="1">
        <v>0</v>
      </c>
      <c r="AG601" s="1">
        <v>0</v>
      </c>
      <c r="AH601" s="1">
        <v>0</v>
      </c>
      <c r="AI601" s="1">
        <v>0</v>
      </c>
      <c r="AJ601" s="1">
        <v>0</v>
      </c>
      <c r="AK601" s="1">
        <v>0</v>
      </c>
      <c r="AL601" s="1">
        <v>0</v>
      </c>
      <c r="AM601" s="1">
        <v>0</v>
      </c>
      <c r="AN601" s="1">
        <v>0</v>
      </c>
      <c r="AO601" s="1">
        <v>0</v>
      </c>
      <c r="AP601" s="1">
        <v>0</v>
      </c>
      <c r="AQ601" s="1">
        <v>0</v>
      </c>
      <c r="AR601" s="1">
        <v>0</v>
      </c>
      <c r="AS601" s="1">
        <v>0</v>
      </c>
      <c r="AT601" s="1">
        <v>0</v>
      </c>
      <c r="AU601" s="1">
        <v>0</v>
      </c>
      <c r="AV601" s="1">
        <v>0</v>
      </c>
      <c r="AW601" s="1">
        <v>0</v>
      </c>
      <c r="AX601" s="1">
        <v>0</v>
      </c>
      <c r="AY601" s="1">
        <v>0</v>
      </c>
      <c r="AZ601" s="1">
        <v>0</v>
      </c>
      <c r="BA601" s="1">
        <v>0</v>
      </c>
      <c r="BB601" s="1">
        <v>0</v>
      </c>
      <c r="BC601" s="3">
        <v>0</v>
      </c>
      <c r="BD601" s="3">
        <v>0</v>
      </c>
      <c r="BE601" s="3">
        <v>0</v>
      </c>
      <c r="BF601" s="3">
        <v>0</v>
      </c>
      <c r="BG601" s="241">
        <v>0</v>
      </c>
      <c r="BH601" s="242">
        <v>0</v>
      </c>
      <c r="BI601" s="242">
        <v>0</v>
      </c>
      <c r="BJ601" s="243">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s="244">
        <v>0</v>
      </c>
      <c r="CJ601" s="244">
        <v>0</v>
      </c>
      <c r="CK601" s="244">
        <v>0</v>
      </c>
      <c r="CL601" s="244">
        <v>0</v>
      </c>
      <c r="CM601" s="241">
        <v>0</v>
      </c>
      <c r="CN601" s="242">
        <v>0</v>
      </c>
      <c r="CO601" s="242">
        <v>0</v>
      </c>
      <c r="CP601" s="243">
        <v>0</v>
      </c>
      <c r="CQ601" s="1">
        <v>0</v>
      </c>
      <c r="CR601" s="1">
        <v>0</v>
      </c>
      <c r="CS601" s="1">
        <v>0</v>
      </c>
      <c r="CT601" s="1">
        <v>0</v>
      </c>
      <c r="CU601" s="1">
        <v>0</v>
      </c>
      <c r="CV601" s="1">
        <v>0</v>
      </c>
      <c r="CW601" s="1">
        <v>0</v>
      </c>
      <c r="CX601" s="1">
        <v>0</v>
      </c>
      <c r="CY601" s="1">
        <v>0</v>
      </c>
      <c r="CZ601" s="1">
        <v>0</v>
      </c>
      <c r="DA601" s="1">
        <v>0</v>
      </c>
      <c r="DB601" s="1">
        <v>0</v>
      </c>
      <c r="DC601" s="1">
        <v>0</v>
      </c>
      <c r="DD601" s="1">
        <v>0</v>
      </c>
      <c r="DE601" s="1">
        <v>0</v>
      </c>
      <c r="DF601" s="1">
        <v>0</v>
      </c>
      <c r="DG601" s="1">
        <v>0</v>
      </c>
      <c r="DH601" s="1">
        <v>0</v>
      </c>
      <c r="DI601" s="1">
        <v>0</v>
      </c>
      <c r="DJ601" s="1">
        <v>0</v>
      </c>
      <c r="DK601" s="1">
        <v>0</v>
      </c>
      <c r="DL601" s="1">
        <v>0</v>
      </c>
      <c r="DM601" s="1">
        <v>0</v>
      </c>
      <c r="DN601" s="1">
        <v>0</v>
      </c>
      <c r="DO601" s="244">
        <v>0</v>
      </c>
      <c r="DP601" s="244">
        <v>0</v>
      </c>
      <c r="DQ601" s="244">
        <v>0</v>
      </c>
      <c r="DR601" s="244">
        <v>0</v>
      </c>
      <c r="DS601" s="241">
        <v>0</v>
      </c>
      <c r="DT601" s="242">
        <v>0</v>
      </c>
      <c r="DU601" s="242">
        <v>0</v>
      </c>
      <c r="DV601" s="243">
        <v>0</v>
      </c>
      <c r="DW601">
        <v>0</v>
      </c>
      <c r="DX601">
        <v>0</v>
      </c>
      <c r="DY601">
        <v>0</v>
      </c>
      <c r="DZ601">
        <v>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v>0</v>
      </c>
      <c r="EU601" s="244">
        <v>0</v>
      </c>
      <c r="EV601" s="244">
        <v>0</v>
      </c>
      <c r="EW601" s="244">
        <v>0</v>
      </c>
      <c r="EX601" s="244">
        <v>0</v>
      </c>
      <c r="EY601" s="241">
        <v>0</v>
      </c>
      <c r="EZ601" s="242">
        <v>0</v>
      </c>
      <c r="FA601" s="242">
        <v>0</v>
      </c>
      <c r="FB601" s="243">
        <v>0</v>
      </c>
      <c r="FC601">
        <v>0</v>
      </c>
      <c r="FD601">
        <v>0</v>
      </c>
      <c r="FE601">
        <v>0</v>
      </c>
      <c r="FF601">
        <v>0</v>
      </c>
      <c r="FG601">
        <v>0</v>
      </c>
      <c r="FH601">
        <v>0</v>
      </c>
      <c r="FI601">
        <v>0</v>
      </c>
      <c r="FJ601">
        <v>0</v>
      </c>
      <c r="FK601">
        <v>0</v>
      </c>
      <c r="FL601">
        <v>0</v>
      </c>
      <c r="FM601">
        <v>0</v>
      </c>
      <c r="FN601">
        <v>0</v>
      </c>
      <c r="FO601">
        <v>0</v>
      </c>
      <c r="FP601">
        <v>0</v>
      </c>
      <c r="FQ601">
        <v>0</v>
      </c>
      <c r="FR601">
        <v>0</v>
      </c>
      <c r="FS601">
        <v>0</v>
      </c>
      <c r="FT601">
        <v>0</v>
      </c>
      <c r="FU601">
        <v>0</v>
      </c>
      <c r="FV601">
        <v>0</v>
      </c>
      <c r="FW601">
        <v>0</v>
      </c>
      <c r="FX601">
        <v>0</v>
      </c>
      <c r="FY601">
        <v>0</v>
      </c>
      <c r="FZ601">
        <v>0</v>
      </c>
      <c r="GA601">
        <v>0</v>
      </c>
      <c r="GB601">
        <v>0</v>
      </c>
      <c r="GC601">
        <v>0</v>
      </c>
      <c r="GD601">
        <v>0</v>
      </c>
      <c r="GE601">
        <v>0</v>
      </c>
      <c r="GF601">
        <v>0</v>
      </c>
      <c r="GG601">
        <v>0</v>
      </c>
      <c r="GH601">
        <v>0</v>
      </c>
      <c r="GI601">
        <v>0</v>
      </c>
      <c r="GJ601">
        <v>0</v>
      </c>
      <c r="GK601">
        <v>0</v>
      </c>
      <c r="GL601">
        <v>0</v>
      </c>
      <c r="GM601">
        <v>0</v>
      </c>
      <c r="GN601">
        <v>0</v>
      </c>
      <c r="GO601">
        <v>0</v>
      </c>
      <c r="GP601">
        <v>0</v>
      </c>
      <c r="GQ601">
        <v>0</v>
      </c>
      <c r="GR601">
        <v>0</v>
      </c>
      <c r="GS601">
        <v>0</v>
      </c>
      <c r="GT601">
        <v>0</v>
      </c>
      <c r="GU601">
        <v>0</v>
      </c>
      <c r="GV601">
        <v>0</v>
      </c>
      <c r="GW601">
        <v>0</v>
      </c>
      <c r="GX601">
        <v>0</v>
      </c>
      <c r="GY601">
        <v>0</v>
      </c>
      <c r="GZ601">
        <v>0</v>
      </c>
      <c r="HA601">
        <v>0</v>
      </c>
      <c r="HB601">
        <v>0</v>
      </c>
      <c r="HC601">
        <v>0</v>
      </c>
      <c r="HD601">
        <v>0</v>
      </c>
      <c r="HE601">
        <v>0</v>
      </c>
      <c r="HF601">
        <v>0</v>
      </c>
      <c r="HG601">
        <v>0</v>
      </c>
      <c r="HH601">
        <v>0</v>
      </c>
      <c r="HI601">
        <v>0</v>
      </c>
      <c r="HJ601">
        <v>0</v>
      </c>
      <c r="HK601">
        <v>0</v>
      </c>
      <c r="HL601">
        <v>6</v>
      </c>
      <c r="HM601">
        <v>5</v>
      </c>
      <c r="HN601">
        <v>0</v>
      </c>
      <c r="HO601">
        <v>0</v>
      </c>
      <c r="HP601">
        <v>0</v>
      </c>
      <c r="HQ601" s="139">
        <v>3</v>
      </c>
      <c r="HR601" s="140">
        <v>0</v>
      </c>
      <c r="HS601" s="140">
        <v>0</v>
      </c>
      <c r="HT601" s="140">
        <v>0</v>
      </c>
      <c r="HU601" s="140">
        <v>0</v>
      </c>
      <c r="HV601" s="139">
        <v>0</v>
      </c>
      <c r="HW601" s="140">
        <v>0</v>
      </c>
      <c r="HX601" s="140">
        <v>0</v>
      </c>
      <c r="HY601" s="140">
        <v>0</v>
      </c>
      <c r="HZ601" s="140">
        <v>0</v>
      </c>
      <c r="IA601" s="139">
        <v>0</v>
      </c>
      <c r="IB601" s="140">
        <v>0</v>
      </c>
      <c r="IC601" s="140">
        <v>0</v>
      </c>
      <c r="ID601" s="140">
        <v>0</v>
      </c>
      <c r="IE601" s="140">
        <v>0</v>
      </c>
      <c r="IF601" s="139">
        <v>9</v>
      </c>
      <c r="IG601" s="140">
        <v>5</v>
      </c>
      <c r="IH601" s="140">
        <v>0</v>
      </c>
      <c r="II601" s="140">
        <v>0</v>
      </c>
      <c r="IJ601" s="140">
        <v>0</v>
      </c>
      <c r="IK601" s="140">
        <v>0</v>
      </c>
      <c r="IL601" s="140">
        <v>0</v>
      </c>
      <c r="IM601" s="140">
        <v>0</v>
      </c>
      <c r="IN601" s="139">
        <v>0</v>
      </c>
      <c r="IO601" s="140">
        <v>0</v>
      </c>
      <c r="IP601" s="140">
        <v>0</v>
      </c>
      <c r="IQ601" s="140">
        <v>0</v>
      </c>
      <c r="IR601" s="141">
        <v>0</v>
      </c>
      <c r="IS601" s="139">
        <v>0</v>
      </c>
      <c r="IT601" s="141">
        <v>0</v>
      </c>
      <c r="IU601" s="141">
        <v>11</v>
      </c>
      <c r="IV601" s="141">
        <v>3</v>
      </c>
      <c r="IW601" s="180">
        <v>14</v>
      </c>
      <c r="IX601" s="182">
        <v>0</v>
      </c>
      <c r="IY601" s="182">
        <v>0</v>
      </c>
      <c r="IZ601" s="183">
        <v>0</v>
      </c>
      <c r="JA601" s="140">
        <v>0</v>
      </c>
      <c r="JB601" s="140">
        <v>0</v>
      </c>
      <c r="JC601" s="1" t="s">
        <v>427</v>
      </c>
      <c r="JD601" s="1" t="s">
        <v>427</v>
      </c>
      <c r="JE601" s="1" t="s">
        <v>427</v>
      </c>
      <c r="JF601" s="1" t="s">
        <v>427</v>
      </c>
      <c r="JG601" s="1">
        <v>0</v>
      </c>
      <c r="JH601" s="1">
        <v>0</v>
      </c>
      <c r="JI601" s="284"/>
      <c r="JM601" s="261"/>
      <c r="JN601" s="262"/>
      <c r="JO601" s="284"/>
      <c r="JP601" s="284"/>
    </row>
    <row r="602" spans="1:276" x14ac:dyDescent="0.25">
      <c r="A602" s="2">
        <f>IF(OR('Table 1'!$L$2="All Regions",'Table 1'!$L$2=" "), 1,IF('Table 1'!$L$2='DATA TEMPLATE 1617'!L602,1,0))</f>
        <v>1</v>
      </c>
      <c r="B602" s="2">
        <f>IF(OR('Table 1'!$L$3="All Disciplines",'Table 1'!$L$3=" "), 1,IF('Table 1'!$L$3='DATA TEMPLATE 1617'!M602,1,0))</f>
        <v>1</v>
      </c>
      <c r="C602" s="2">
        <f>IF(OR('Table 1'!$L$4="All Organisations",'Table 1'!$L$4=" "), 1,IF('Table 1'!$L$4='DATA TEMPLATE 1617'!N602,1,0))</f>
        <v>1</v>
      </c>
      <c r="D602" s="2">
        <f t="shared" si="23"/>
        <v>3</v>
      </c>
      <c r="E602" s="236">
        <f>IF('Table 2'!$L$2="All Diverse Led",$IZ602,IF('Table 2'!$L$2='DATA TEMPLATE 1617'!JG602,4,0))</f>
        <v>0</v>
      </c>
      <c r="F602" s="236">
        <f>IF('Table 2'!$L$2="All Diverse Led",$IZ602,IF('Table 2'!$L$2='DATA TEMPLATE 1617'!JH602,4,0))</f>
        <v>0</v>
      </c>
      <c r="G602" s="237">
        <f t="shared" si="22"/>
        <v>0</v>
      </c>
      <c r="H602" s="1" t="s">
        <v>471</v>
      </c>
      <c r="I602" s="1">
        <v>0</v>
      </c>
      <c r="J602" s="1" t="b">
        <v>0</v>
      </c>
      <c r="K602" s="284">
        <v>600</v>
      </c>
      <c r="L602" t="s">
        <v>446</v>
      </c>
      <c r="M602" t="s">
        <v>440</v>
      </c>
      <c r="N602" s="323" t="s">
        <v>458</v>
      </c>
      <c r="O602" s="76">
        <v>24589</v>
      </c>
      <c r="P602" s="76">
        <v>275000</v>
      </c>
      <c r="Q602" s="76">
        <v>0</v>
      </c>
      <c r="R602" s="76">
        <v>0</v>
      </c>
      <c r="S602" s="76">
        <v>112823</v>
      </c>
      <c r="T602" s="76">
        <v>412412</v>
      </c>
      <c r="U602">
        <v>175459</v>
      </c>
      <c r="V602">
        <v>30965</v>
      </c>
      <c r="W602">
        <v>0</v>
      </c>
      <c r="X602">
        <v>9000</v>
      </c>
      <c r="Y602">
        <v>4775</v>
      </c>
      <c r="AB602">
        <v>94071</v>
      </c>
      <c r="AC602">
        <v>0</v>
      </c>
      <c r="AD602">
        <v>314270</v>
      </c>
      <c r="AE602" s="1">
        <v>4</v>
      </c>
      <c r="AF602" s="1">
        <v>7</v>
      </c>
      <c r="AG602" s="1">
        <v>490</v>
      </c>
      <c r="AH602" s="1">
        <v>8120</v>
      </c>
      <c r="AI602" s="1">
        <v>0</v>
      </c>
      <c r="AJ602" s="1">
        <v>0</v>
      </c>
      <c r="AK602" s="1">
        <v>0</v>
      </c>
      <c r="AL602" s="1">
        <v>0</v>
      </c>
      <c r="AM602" s="1">
        <v>0</v>
      </c>
      <c r="AN602" s="1">
        <v>0</v>
      </c>
      <c r="AO602" s="1">
        <v>0</v>
      </c>
      <c r="AP602" s="1">
        <v>0</v>
      </c>
      <c r="AQ602" s="1">
        <v>1</v>
      </c>
      <c r="AR602" s="1">
        <v>0</v>
      </c>
      <c r="AS602" s="1">
        <v>0</v>
      </c>
      <c r="AT602" s="1">
        <v>460</v>
      </c>
      <c r="AU602" s="1">
        <v>0</v>
      </c>
      <c r="AV602" s="1">
        <v>0</v>
      </c>
      <c r="AW602" s="1">
        <v>0</v>
      </c>
      <c r="AX602" s="1">
        <v>0</v>
      </c>
      <c r="AY602" s="1">
        <v>0</v>
      </c>
      <c r="AZ602" s="1">
        <v>0</v>
      </c>
      <c r="BA602" s="1">
        <v>0</v>
      </c>
      <c r="BB602" s="1">
        <v>0</v>
      </c>
      <c r="BC602" s="3">
        <v>0</v>
      </c>
      <c r="BD602" s="3">
        <v>0</v>
      </c>
      <c r="BE602" s="3">
        <v>0</v>
      </c>
      <c r="BF602" s="3">
        <v>0</v>
      </c>
      <c r="BG602" s="241">
        <v>1</v>
      </c>
      <c r="BH602" s="242">
        <v>0</v>
      </c>
      <c r="BI602" s="242">
        <v>0</v>
      </c>
      <c r="BJ602" s="243">
        <v>460</v>
      </c>
      <c r="BK602">
        <v>1</v>
      </c>
      <c r="BL602">
        <v>3</v>
      </c>
      <c r="BM602">
        <v>764</v>
      </c>
      <c r="BN602">
        <v>1200</v>
      </c>
      <c r="BO602">
        <v>1</v>
      </c>
      <c r="BP602">
        <v>10</v>
      </c>
      <c r="BQ602">
        <v>2180</v>
      </c>
      <c r="BR602">
        <v>3000</v>
      </c>
      <c r="BS602">
        <v>8</v>
      </c>
      <c r="BT602">
        <v>354</v>
      </c>
      <c r="BU602">
        <v>4399</v>
      </c>
      <c r="BV602">
        <v>20680</v>
      </c>
      <c r="BW602">
        <v>0</v>
      </c>
      <c r="BX602">
        <v>0</v>
      </c>
      <c r="BY602">
        <v>0</v>
      </c>
      <c r="BZ602">
        <v>0</v>
      </c>
      <c r="CA602">
        <v>0</v>
      </c>
      <c r="CB602">
        <v>0</v>
      </c>
      <c r="CC602">
        <v>0</v>
      </c>
      <c r="CD602">
        <v>0</v>
      </c>
      <c r="CE602">
        <v>0</v>
      </c>
      <c r="CF602">
        <v>0</v>
      </c>
      <c r="CG602">
        <v>0</v>
      </c>
      <c r="CH602">
        <v>0</v>
      </c>
      <c r="CI602" s="244">
        <v>9</v>
      </c>
      <c r="CJ602" s="244">
        <v>364</v>
      </c>
      <c r="CK602" s="244">
        <v>6579</v>
      </c>
      <c r="CL602" s="244">
        <v>23680</v>
      </c>
      <c r="CM602" s="241">
        <v>0</v>
      </c>
      <c r="CN602" s="242">
        <v>0</v>
      </c>
      <c r="CO602" s="242">
        <v>0</v>
      </c>
      <c r="CP602" s="243">
        <v>0</v>
      </c>
      <c r="CQ602" s="1">
        <v>3</v>
      </c>
      <c r="CR602" s="1">
        <v>1</v>
      </c>
      <c r="CS602" s="1">
        <v>199</v>
      </c>
      <c r="CT602" s="1">
        <v>0</v>
      </c>
      <c r="CU602" s="1">
        <v>0</v>
      </c>
      <c r="CV602" s="1">
        <v>0</v>
      </c>
      <c r="CW602" s="1">
        <v>0</v>
      </c>
      <c r="CX602" s="1">
        <v>0</v>
      </c>
      <c r="CY602" s="1">
        <v>0</v>
      </c>
      <c r="CZ602" s="1">
        <v>0</v>
      </c>
      <c r="DA602" s="1">
        <v>0</v>
      </c>
      <c r="DB602" s="1">
        <v>0</v>
      </c>
      <c r="DC602" s="1">
        <v>0</v>
      </c>
      <c r="DD602" s="1">
        <v>0</v>
      </c>
      <c r="DE602" s="1">
        <v>0</v>
      </c>
      <c r="DF602" s="1">
        <v>0</v>
      </c>
      <c r="DG602" s="1">
        <v>0</v>
      </c>
      <c r="DH602" s="1">
        <v>0</v>
      </c>
      <c r="DI602" s="1">
        <v>0</v>
      </c>
      <c r="DJ602" s="1">
        <v>0</v>
      </c>
      <c r="DK602" s="1">
        <v>0</v>
      </c>
      <c r="DL602" s="1">
        <v>0</v>
      </c>
      <c r="DM602" s="1">
        <v>0</v>
      </c>
      <c r="DN602" s="1">
        <v>0</v>
      </c>
      <c r="DO602" s="244">
        <v>0</v>
      </c>
      <c r="DP602" s="244">
        <v>0</v>
      </c>
      <c r="DQ602" s="244">
        <v>0</v>
      </c>
      <c r="DR602" s="244">
        <v>0</v>
      </c>
      <c r="DS602" s="241">
        <v>0</v>
      </c>
      <c r="DT602" s="242">
        <v>0</v>
      </c>
      <c r="DU602" s="242">
        <v>0</v>
      </c>
      <c r="DV602" s="243">
        <v>0</v>
      </c>
      <c r="DW602">
        <v>4</v>
      </c>
      <c r="DX602">
        <v>8</v>
      </c>
      <c r="DY602">
        <v>0</v>
      </c>
      <c r="DZ602">
        <v>88360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s="244">
        <v>0</v>
      </c>
      <c r="EV602" s="244">
        <v>0</v>
      </c>
      <c r="EW602" s="244">
        <v>0</v>
      </c>
      <c r="EX602" s="244">
        <v>0</v>
      </c>
      <c r="EY602" s="241">
        <v>0</v>
      </c>
      <c r="EZ602" s="242">
        <v>0</v>
      </c>
      <c r="FA602" s="242">
        <v>0</v>
      </c>
      <c r="FB602" s="243">
        <v>0</v>
      </c>
      <c r="FC602">
        <v>2</v>
      </c>
      <c r="FD602">
        <v>532</v>
      </c>
      <c r="FE602">
        <v>0</v>
      </c>
      <c r="FF602">
        <v>2</v>
      </c>
      <c r="FG602">
        <v>350</v>
      </c>
      <c r="FH602">
        <v>500</v>
      </c>
      <c r="FI602">
        <v>500</v>
      </c>
      <c r="FJ602">
        <v>0</v>
      </c>
      <c r="FK602">
        <v>0</v>
      </c>
      <c r="FL602">
        <v>0</v>
      </c>
      <c r="FM602">
        <v>0</v>
      </c>
      <c r="FN602">
        <v>0</v>
      </c>
      <c r="FO602">
        <v>0</v>
      </c>
      <c r="FP602">
        <v>0</v>
      </c>
      <c r="FQ602">
        <v>0</v>
      </c>
      <c r="FR602">
        <v>0</v>
      </c>
      <c r="FS602">
        <v>0</v>
      </c>
      <c r="FT602">
        <v>0</v>
      </c>
      <c r="FU602">
        <v>0</v>
      </c>
      <c r="FV602">
        <v>0</v>
      </c>
      <c r="FW602">
        <v>0</v>
      </c>
      <c r="FX602">
        <v>0</v>
      </c>
      <c r="FY602">
        <v>0</v>
      </c>
      <c r="FZ602">
        <v>0</v>
      </c>
      <c r="GA602">
        <v>0</v>
      </c>
      <c r="GB602">
        <v>0</v>
      </c>
      <c r="GC602">
        <v>0</v>
      </c>
      <c r="GD602">
        <v>0</v>
      </c>
      <c r="GE602">
        <v>0</v>
      </c>
      <c r="GF602">
        <v>0</v>
      </c>
      <c r="GG602">
        <v>0</v>
      </c>
      <c r="GH602">
        <v>0</v>
      </c>
      <c r="GI602">
        <v>1</v>
      </c>
      <c r="GJ602">
        <v>750</v>
      </c>
      <c r="GK602">
        <v>0</v>
      </c>
      <c r="GL602">
        <v>0</v>
      </c>
      <c r="GM602">
        <v>0</v>
      </c>
      <c r="GN602">
        <v>0</v>
      </c>
      <c r="GO602">
        <v>0</v>
      </c>
      <c r="GP602">
        <v>0</v>
      </c>
      <c r="GQ602">
        <v>0</v>
      </c>
      <c r="GR602">
        <v>0</v>
      </c>
      <c r="GS602">
        <v>0</v>
      </c>
      <c r="GT602">
        <v>0</v>
      </c>
      <c r="GU602">
        <v>0</v>
      </c>
      <c r="GV602">
        <v>0</v>
      </c>
      <c r="GW602">
        <v>0</v>
      </c>
      <c r="GX602">
        <v>0</v>
      </c>
      <c r="GY602">
        <v>1</v>
      </c>
      <c r="GZ602">
        <v>1300</v>
      </c>
      <c r="HA602">
        <v>0</v>
      </c>
      <c r="HB602">
        <v>0</v>
      </c>
      <c r="HC602">
        <v>0</v>
      </c>
      <c r="HD602">
        <v>0</v>
      </c>
      <c r="HE602">
        <v>0</v>
      </c>
      <c r="HF602">
        <v>0</v>
      </c>
      <c r="HG602">
        <v>0</v>
      </c>
      <c r="HH602">
        <v>0</v>
      </c>
      <c r="HI602">
        <v>0</v>
      </c>
      <c r="HJ602">
        <v>0</v>
      </c>
      <c r="HK602">
        <v>1</v>
      </c>
      <c r="HL602">
        <v>2</v>
      </c>
      <c r="HM602">
        <v>4</v>
      </c>
      <c r="HN602">
        <v>0</v>
      </c>
      <c r="HO602">
        <v>0</v>
      </c>
      <c r="HP602">
        <v>0</v>
      </c>
      <c r="HQ602" s="139">
        <v>3</v>
      </c>
      <c r="HR602" s="140">
        <v>0</v>
      </c>
      <c r="HS602" s="140">
        <v>0</v>
      </c>
      <c r="HT602" s="140">
        <v>0</v>
      </c>
      <c r="HU602" s="140">
        <v>0</v>
      </c>
      <c r="HV602" s="139">
        <v>0</v>
      </c>
      <c r="HW602" s="140">
        <v>0</v>
      </c>
      <c r="HX602" s="140">
        <v>0</v>
      </c>
      <c r="HY602" s="140">
        <v>0</v>
      </c>
      <c r="HZ602" s="140">
        <v>0</v>
      </c>
      <c r="IA602" s="139">
        <v>0</v>
      </c>
      <c r="IB602" s="140">
        <v>0</v>
      </c>
      <c r="IC602" s="140">
        <v>0</v>
      </c>
      <c r="ID602" s="140">
        <v>0</v>
      </c>
      <c r="IE602" s="140">
        <v>0</v>
      </c>
      <c r="IF602" s="139">
        <v>5</v>
      </c>
      <c r="IG602" s="140">
        <v>4</v>
      </c>
      <c r="IH602" s="140">
        <v>0</v>
      </c>
      <c r="II602" s="140">
        <v>0</v>
      </c>
      <c r="IJ602" s="140">
        <v>0</v>
      </c>
      <c r="IK602" s="140">
        <v>0</v>
      </c>
      <c r="IL602" s="140">
        <v>0</v>
      </c>
      <c r="IM602" s="140">
        <v>0</v>
      </c>
      <c r="IN602" s="139">
        <v>0</v>
      </c>
      <c r="IO602" s="140">
        <v>0</v>
      </c>
      <c r="IP602" s="140">
        <v>0</v>
      </c>
      <c r="IQ602" s="140">
        <v>0</v>
      </c>
      <c r="IR602" s="141">
        <v>0</v>
      </c>
      <c r="IS602" s="139">
        <v>0</v>
      </c>
      <c r="IT602" s="141">
        <v>0</v>
      </c>
      <c r="IU602" s="141">
        <v>6</v>
      </c>
      <c r="IV602" s="141">
        <v>3</v>
      </c>
      <c r="IW602" s="180">
        <v>9</v>
      </c>
      <c r="IX602" s="182">
        <v>0</v>
      </c>
      <c r="IY602" s="182">
        <v>0</v>
      </c>
      <c r="IZ602" s="183">
        <v>0</v>
      </c>
      <c r="JA602" s="140">
        <v>0</v>
      </c>
      <c r="JB602" s="140">
        <v>0</v>
      </c>
      <c r="JC602" s="1" t="s">
        <v>427</v>
      </c>
      <c r="JD602" s="1" t="s">
        <v>427</v>
      </c>
      <c r="JE602" s="1" t="s">
        <v>427</v>
      </c>
      <c r="JF602" s="1" t="s">
        <v>426</v>
      </c>
      <c r="JG602" s="1">
        <v>0</v>
      </c>
      <c r="JH602" s="1">
        <v>0</v>
      </c>
      <c r="JI602" s="284"/>
      <c r="JM602" s="261"/>
      <c r="JN602" s="262"/>
      <c r="JO602" s="284"/>
      <c r="JP602" s="284"/>
    </row>
    <row r="603" spans="1:276" x14ac:dyDescent="0.25">
      <c r="A603" s="2">
        <f>IF(OR('Table 1'!$L$2="All Regions",'Table 1'!$L$2=" "), 1,IF('Table 1'!$L$2='DATA TEMPLATE 1617'!L603,1,0))</f>
        <v>1</v>
      </c>
      <c r="B603" s="2">
        <f>IF(OR('Table 1'!$L$3="All Disciplines",'Table 1'!$L$3=" "), 1,IF('Table 1'!$L$3='DATA TEMPLATE 1617'!M603,1,0))</f>
        <v>1</v>
      </c>
      <c r="C603" s="2">
        <f>IF(OR('Table 1'!$L$4="All Organisations",'Table 1'!$L$4=" "), 1,IF('Table 1'!$L$4='DATA TEMPLATE 1617'!N603,1,0))</f>
        <v>1</v>
      </c>
      <c r="D603" s="2">
        <f t="shared" si="23"/>
        <v>3</v>
      </c>
      <c r="E603" s="236">
        <f>IF('Table 2'!$L$2="All Diverse Led",$IZ603,IF('Table 2'!$L$2='DATA TEMPLATE 1617'!JG603,4,0))</f>
        <v>0</v>
      </c>
      <c r="F603" s="236">
        <f>IF('Table 2'!$L$2="All Diverse Led",$IZ603,IF('Table 2'!$L$2='DATA TEMPLATE 1617'!JH603,4,0))</f>
        <v>0</v>
      </c>
      <c r="G603" s="237">
        <f t="shared" si="22"/>
        <v>0</v>
      </c>
      <c r="H603" s="1" t="s">
        <v>471</v>
      </c>
      <c r="I603" s="1">
        <v>0</v>
      </c>
      <c r="J603" s="1" t="b">
        <v>0</v>
      </c>
      <c r="K603" s="284">
        <v>601</v>
      </c>
      <c r="L603" t="s">
        <v>444</v>
      </c>
      <c r="M603" t="s">
        <v>450</v>
      </c>
      <c r="N603" s="323" t="s">
        <v>460</v>
      </c>
      <c r="O603" s="76">
        <v>13071</v>
      </c>
      <c r="P603" s="76">
        <v>989480</v>
      </c>
      <c r="Q603" s="76">
        <v>35445</v>
      </c>
      <c r="R603" s="76">
        <v>0</v>
      </c>
      <c r="S603" s="76">
        <v>276960</v>
      </c>
      <c r="T603" s="76">
        <v>1314956</v>
      </c>
      <c r="U603">
        <v>1332058</v>
      </c>
      <c r="V603">
        <v>17626</v>
      </c>
      <c r="W603">
        <v>0</v>
      </c>
      <c r="X603">
        <v>0</v>
      </c>
      <c r="Y603">
        <v>13451</v>
      </c>
      <c r="AB603">
        <v>115382</v>
      </c>
      <c r="AC603">
        <v>0</v>
      </c>
      <c r="AD603">
        <v>1478517</v>
      </c>
      <c r="AE603" s="1">
        <v>0</v>
      </c>
      <c r="AF603" s="1">
        <v>0</v>
      </c>
      <c r="AG603" s="1">
        <v>0</v>
      </c>
      <c r="AH603" s="1">
        <v>0</v>
      </c>
      <c r="AI603" s="1">
        <v>0</v>
      </c>
      <c r="AJ603" s="1">
        <v>0</v>
      </c>
      <c r="AK603" s="1">
        <v>0</v>
      </c>
      <c r="AL603" s="1">
        <v>0</v>
      </c>
      <c r="AM603" s="1">
        <v>0</v>
      </c>
      <c r="AN603" s="1">
        <v>0</v>
      </c>
      <c r="AO603" s="1">
        <v>0</v>
      </c>
      <c r="AP603" s="1">
        <v>0</v>
      </c>
      <c r="AQ603" s="1">
        <v>0</v>
      </c>
      <c r="AR603" s="1">
        <v>0</v>
      </c>
      <c r="AS603" s="1">
        <v>0</v>
      </c>
      <c r="AT603" s="1">
        <v>0</v>
      </c>
      <c r="AU603" s="1">
        <v>0</v>
      </c>
      <c r="AV603" s="1">
        <v>0</v>
      </c>
      <c r="AW603" s="1">
        <v>0</v>
      </c>
      <c r="AX603" s="1">
        <v>0</v>
      </c>
      <c r="AY603" s="1">
        <v>0</v>
      </c>
      <c r="AZ603" s="1">
        <v>0</v>
      </c>
      <c r="BA603" s="1">
        <v>0</v>
      </c>
      <c r="BB603" s="1">
        <v>0</v>
      </c>
      <c r="BC603" s="3">
        <v>0</v>
      </c>
      <c r="BD603" s="3">
        <v>0</v>
      </c>
      <c r="BE603" s="3">
        <v>0</v>
      </c>
      <c r="BF603" s="3">
        <v>0</v>
      </c>
      <c r="BG603" s="241">
        <v>0</v>
      </c>
      <c r="BH603" s="242">
        <v>0</v>
      </c>
      <c r="BI603" s="242">
        <v>0</v>
      </c>
      <c r="BJ603" s="24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s="244">
        <v>0</v>
      </c>
      <c r="CJ603" s="244">
        <v>0</v>
      </c>
      <c r="CK603" s="244">
        <v>0</v>
      </c>
      <c r="CL603" s="244">
        <v>0</v>
      </c>
      <c r="CM603" s="241">
        <v>0</v>
      </c>
      <c r="CN603" s="242">
        <v>0</v>
      </c>
      <c r="CO603" s="242">
        <v>0</v>
      </c>
      <c r="CP603" s="243">
        <v>0</v>
      </c>
      <c r="CQ603" s="1">
        <v>0</v>
      </c>
      <c r="CR603" s="1">
        <v>0</v>
      </c>
      <c r="CS603" s="1">
        <v>0</v>
      </c>
      <c r="CT603" s="1">
        <v>0</v>
      </c>
      <c r="CU603" s="1">
        <v>0</v>
      </c>
      <c r="CV603" s="1">
        <v>0</v>
      </c>
      <c r="CW603" s="1">
        <v>0</v>
      </c>
      <c r="CX603" s="1">
        <v>0</v>
      </c>
      <c r="CY603" s="1">
        <v>0</v>
      </c>
      <c r="CZ603" s="1">
        <v>0</v>
      </c>
      <c r="DA603" s="1">
        <v>0</v>
      </c>
      <c r="DB603" s="1">
        <v>0</v>
      </c>
      <c r="DC603" s="1">
        <v>0</v>
      </c>
      <c r="DD603" s="1">
        <v>0</v>
      </c>
      <c r="DE603" s="1">
        <v>0</v>
      </c>
      <c r="DF603" s="1">
        <v>0</v>
      </c>
      <c r="DG603" s="1">
        <v>0</v>
      </c>
      <c r="DH603" s="1">
        <v>0</v>
      </c>
      <c r="DI603" s="1">
        <v>0</v>
      </c>
      <c r="DJ603" s="1">
        <v>0</v>
      </c>
      <c r="DK603" s="1">
        <v>0</v>
      </c>
      <c r="DL603" s="1">
        <v>0</v>
      </c>
      <c r="DM603" s="1">
        <v>0</v>
      </c>
      <c r="DN603" s="1">
        <v>0</v>
      </c>
      <c r="DO603" s="244">
        <v>0</v>
      </c>
      <c r="DP603" s="244">
        <v>0</v>
      </c>
      <c r="DQ603" s="244">
        <v>0</v>
      </c>
      <c r="DR603" s="244">
        <v>0</v>
      </c>
      <c r="DS603" s="241">
        <v>0</v>
      </c>
      <c r="DT603" s="242">
        <v>0</v>
      </c>
      <c r="DU603" s="242">
        <v>0</v>
      </c>
      <c r="DV603" s="243">
        <v>0</v>
      </c>
      <c r="DW603">
        <v>0</v>
      </c>
      <c r="DX603">
        <v>0</v>
      </c>
      <c r="DY603">
        <v>0</v>
      </c>
      <c r="DZ603">
        <v>0</v>
      </c>
      <c r="EA603">
        <v>0</v>
      </c>
      <c r="EB603">
        <v>0</v>
      </c>
      <c r="EC603">
        <v>0</v>
      </c>
      <c r="ED603">
        <v>0</v>
      </c>
      <c r="EE603">
        <v>0</v>
      </c>
      <c r="EF603">
        <v>0</v>
      </c>
      <c r="EG603">
        <v>0</v>
      </c>
      <c r="EH603">
        <v>0</v>
      </c>
      <c r="EI603">
        <v>0</v>
      </c>
      <c r="EJ603">
        <v>0</v>
      </c>
      <c r="EK603">
        <v>0</v>
      </c>
      <c r="EL603">
        <v>0</v>
      </c>
      <c r="EM603">
        <v>0</v>
      </c>
      <c r="EN603">
        <v>0</v>
      </c>
      <c r="EO603">
        <v>0</v>
      </c>
      <c r="EP603">
        <v>0</v>
      </c>
      <c r="EQ603">
        <v>0</v>
      </c>
      <c r="ER603">
        <v>0</v>
      </c>
      <c r="ES603">
        <v>0</v>
      </c>
      <c r="ET603">
        <v>0</v>
      </c>
      <c r="EU603" s="244">
        <v>0</v>
      </c>
      <c r="EV603" s="244">
        <v>0</v>
      </c>
      <c r="EW603" s="244">
        <v>0</v>
      </c>
      <c r="EX603" s="244">
        <v>0</v>
      </c>
      <c r="EY603" s="241">
        <v>0</v>
      </c>
      <c r="EZ603" s="242">
        <v>0</v>
      </c>
      <c r="FA603" s="242">
        <v>0</v>
      </c>
      <c r="FB603" s="243">
        <v>0</v>
      </c>
      <c r="FC603">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0</v>
      </c>
      <c r="FZ603">
        <v>0</v>
      </c>
      <c r="GA603">
        <v>0</v>
      </c>
      <c r="GB603">
        <v>0</v>
      </c>
      <c r="GC603">
        <v>1</v>
      </c>
      <c r="GD603">
        <v>0</v>
      </c>
      <c r="GE603">
        <v>0</v>
      </c>
      <c r="GF603">
        <v>0</v>
      </c>
      <c r="GG603">
        <v>0</v>
      </c>
      <c r="GH603">
        <v>0</v>
      </c>
      <c r="GI603">
        <v>0</v>
      </c>
      <c r="GJ603">
        <v>0</v>
      </c>
      <c r="GK603">
        <v>1</v>
      </c>
      <c r="GL603">
        <v>0</v>
      </c>
      <c r="GM603">
        <v>1</v>
      </c>
      <c r="GN603">
        <v>7500</v>
      </c>
      <c r="GO603">
        <v>3</v>
      </c>
      <c r="GP603">
        <v>2500</v>
      </c>
      <c r="GQ603">
        <v>0</v>
      </c>
      <c r="GR603">
        <v>0</v>
      </c>
      <c r="GS603">
        <v>0</v>
      </c>
      <c r="GT603">
        <v>6750</v>
      </c>
      <c r="GU603">
        <v>0</v>
      </c>
      <c r="GV603">
        <v>0</v>
      </c>
      <c r="GW603">
        <v>0</v>
      </c>
      <c r="GX603">
        <v>0</v>
      </c>
      <c r="GY603">
        <v>16</v>
      </c>
      <c r="GZ603">
        <v>573</v>
      </c>
      <c r="HA603">
        <v>0</v>
      </c>
      <c r="HB603">
        <v>0</v>
      </c>
      <c r="HC603">
        <v>0</v>
      </c>
      <c r="HD603">
        <v>0</v>
      </c>
      <c r="HE603">
        <v>0</v>
      </c>
      <c r="HF603">
        <v>0</v>
      </c>
      <c r="HG603">
        <v>0</v>
      </c>
      <c r="HH603">
        <v>0</v>
      </c>
      <c r="HI603">
        <v>0</v>
      </c>
      <c r="HJ603">
        <v>0</v>
      </c>
      <c r="HK603">
        <v>0</v>
      </c>
      <c r="HL603">
        <v>7</v>
      </c>
      <c r="HM603">
        <v>2</v>
      </c>
      <c r="HN603">
        <v>0</v>
      </c>
      <c r="HO603">
        <v>0</v>
      </c>
      <c r="HP603">
        <v>0</v>
      </c>
      <c r="HQ603" s="139">
        <v>1</v>
      </c>
      <c r="HR603" s="140">
        <v>2</v>
      </c>
      <c r="HS603" s="140">
        <v>0</v>
      </c>
      <c r="HT603" s="140">
        <v>0</v>
      </c>
      <c r="HU603" s="140">
        <v>0</v>
      </c>
      <c r="HV603" s="139">
        <v>0</v>
      </c>
      <c r="HW603" s="140">
        <v>0</v>
      </c>
      <c r="HX603" s="140">
        <v>0</v>
      </c>
      <c r="HY603" s="140">
        <v>0</v>
      </c>
      <c r="HZ603" s="140">
        <v>0</v>
      </c>
      <c r="IA603" s="139">
        <v>0</v>
      </c>
      <c r="IB603" s="140">
        <v>0</v>
      </c>
      <c r="IC603" s="140">
        <v>0</v>
      </c>
      <c r="ID603" s="140">
        <v>0</v>
      </c>
      <c r="IE603" s="140">
        <v>0</v>
      </c>
      <c r="IF603" s="139">
        <v>8</v>
      </c>
      <c r="IG603" s="140">
        <v>4</v>
      </c>
      <c r="IH603" s="140">
        <v>0</v>
      </c>
      <c r="II603" s="140">
        <v>0</v>
      </c>
      <c r="IJ603" s="140">
        <v>0</v>
      </c>
      <c r="IK603" s="140">
        <v>0</v>
      </c>
      <c r="IL603" s="140">
        <v>0</v>
      </c>
      <c r="IM603" s="140">
        <v>0</v>
      </c>
      <c r="IN603" s="139">
        <v>0</v>
      </c>
      <c r="IO603" s="140">
        <v>0</v>
      </c>
      <c r="IP603" s="140">
        <v>0</v>
      </c>
      <c r="IQ603" s="140">
        <v>0</v>
      </c>
      <c r="IR603" s="141">
        <v>0</v>
      </c>
      <c r="IS603" s="139">
        <v>0</v>
      </c>
      <c r="IT603" s="141">
        <v>0</v>
      </c>
      <c r="IU603" s="141">
        <v>9</v>
      </c>
      <c r="IV603" s="141">
        <v>3</v>
      </c>
      <c r="IW603" s="180">
        <v>12</v>
      </c>
      <c r="IX603" s="182">
        <v>0</v>
      </c>
      <c r="IY603" s="182">
        <v>0</v>
      </c>
      <c r="IZ603" s="183">
        <v>0</v>
      </c>
      <c r="JA603" s="140">
        <v>0</v>
      </c>
      <c r="JB603" s="140">
        <v>0</v>
      </c>
      <c r="JC603" s="1" t="s">
        <v>427</v>
      </c>
      <c r="JD603" s="1" t="s">
        <v>427</v>
      </c>
      <c r="JE603" s="1" t="s">
        <v>427</v>
      </c>
      <c r="JF603" s="1" t="s">
        <v>427</v>
      </c>
      <c r="JG603" s="1">
        <v>0</v>
      </c>
      <c r="JH603" s="1">
        <v>0</v>
      </c>
      <c r="JI603" s="284"/>
      <c r="JM603" s="261"/>
      <c r="JN603" s="262"/>
      <c r="JO603" s="284"/>
      <c r="JP603" s="284"/>
    </row>
    <row r="604" spans="1:276" x14ac:dyDescent="0.25">
      <c r="A604" s="2">
        <f>IF(OR('Table 1'!$L$2="All Regions",'Table 1'!$L$2=" "), 1,IF('Table 1'!$L$2='DATA TEMPLATE 1617'!L604,1,0))</f>
        <v>1</v>
      </c>
      <c r="B604" s="2">
        <f>IF(OR('Table 1'!$L$3="All Disciplines",'Table 1'!$L$3=" "), 1,IF('Table 1'!$L$3='DATA TEMPLATE 1617'!M604,1,0))</f>
        <v>1</v>
      </c>
      <c r="C604" s="2">
        <f>IF(OR('Table 1'!$L$4="All Organisations",'Table 1'!$L$4=" "), 1,IF('Table 1'!$L$4='DATA TEMPLATE 1617'!N604,1,0))</f>
        <v>1</v>
      </c>
      <c r="D604" s="2">
        <f t="shared" si="23"/>
        <v>3</v>
      </c>
      <c r="E604" s="236">
        <f>IF('Table 2'!$L$2="All Diverse Led",$IZ604,IF('Table 2'!$L$2='DATA TEMPLATE 1617'!JG604,4,0))</f>
        <v>0</v>
      </c>
      <c r="F604" s="236">
        <f>IF('Table 2'!$L$2="All Diverse Led",$IZ604,IF('Table 2'!$L$2='DATA TEMPLATE 1617'!JH604,4,0))</f>
        <v>0</v>
      </c>
      <c r="G604" s="237">
        <f t="shared" si="22"/>
        <v>0</v>
      </c>
      <c r="H604" s="1" t="s">
        <v>471</v>
      </c>
      <c r="I604" s="1">
        <v>0</v>
      </c>
      <c r="J604" s="1" t="b">
        <v>0</v>
      </c>
      <c r="K604" s="284">
        <v>602</v>
      </c>
      <c r="L604" t="s">
        <v>446</v>
      </c>
      <c r="M604" t="s">
        <v>438</v>
      </c>
      <c r="N604" s="323" t="s">
        <v>458</v>
      </c>
      <c r="O604" s="76">
        <v>21133</v>
      </c>
      <c r="P604" s="76">
        <v>40231</v>
      </c>
      <c r="Q604" s="76">
        <v>5714</v>
      </c>
      <c r="R604" s="76">
        <v>519</v>
      </c>
      <c r="S604" s="76">
        <v>0</v>
      </c>
      <c r="T604" s="76">
        <v>67597</v>
      </c>
      <c r="U604">
        <v>23516</v>
      </c>
      <c r="V604">
        <v>3572</v>
      </c>
      <c r="W604">
        <v>2884</v>
      </c>
      <c r="X604">
        <v>4800</v>
      </c>
      <c r="Y604">
        <v>995</v>
      </c>
      <c r="AB604">
        <v>22079</v>
      </c>
      <c r="AC604">
        <v>0</v>
      </c>
      <c r="AD604">
        <v>57846</v>
      </c>
      <c r="AE604" s="1">
        <v>11</v>
      </c>
      <c r="AF604" s="1">
        <v>11</v>
      </c>
      <c r="AG604" s="1">
        <v>354</v>
      </c>
      <c r="AH604" s="1">
        <v>26</v>
      </c>
      <c r="AI604" s="1">
        <v>0</v>
      </c>
      <c r="AJ604" s="1">
        <v>0</v>
      </c>
      <c r="AK604" s="1">
        <v>0</v>
      </c>
      <c r="AL604" s="1">
        <v>0</v>
      </c>
      <c r="AM604" s="1">
        <v>3</v>
      </c>
      <c r="AN604" s="1">
        <v>3</v>
      </c>
      <c r="AO604" s="1">
        <v>244</v>
      </c>
      <c r="AP604" s="1">
        <v>0</v>
      </c>
      <c r="AQ604" s="1">
        <v>0</v>
      </c>
      <c r="AR604" s="1">
        <v>0</v>
      </c>
      <c r="AS604" s="1">
        <v>0</v>
      </c>
      <c r="AT604" s="1">
        <v>0</v>
      </c>
      <c r="AU604" s="1">
        <v>0</v>
      </c>
      <c r="AV604" s="1">
        <v>0</v>
      </c>
      <c r="AW604" s="1">
        <v>0</v>
      </c>
      <c r="AX604" s="1">
        <v>0</v>
      </c>
      <c r="AY604" s="1">
        <v>0</v>
      </c>
      <c r="AZ604" s="1">
        <v>0</v>
      </c>
      <c r="BA604" s="1">
        <v>0</v>
      </c>
      <c r="BB604" s="1">
        <v>0</v>
      </c>
      <c r="BC604" s="3">
        <v>3</v>
      </c>
      <c r="BD604" s="3">
        <v>3</v>
      </c>
      <c r="BE604" s="3">
        <v>244</v>
      </c>
      <c r="BF604" s="3">
        <v>0</v>
      </c>
      <c r="BG604" s="241">
        <v>0</v>
      </c>
      <c r="BH604" s="242">
        <v>0</v>
      </c>
      <c r="BI604" s="242">
        <v>0</v>
      </c>
      <c r="BJ604" s="243">
        <v>0</v>
      </c>
      <c r="BK604">
        <v>1</v>
      </c>
      <c r="BL604">
        <v>3</v>
      </c>
      <c r="BM604">
        <v>135</v>
      </c>
      <c r="BN604">
        <v>38</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s="244">
        <v>0</v>
      </c>
      <c r="CJ604" s="244">
        <v>0</v>
      </c>
      <c r="CK604" s="244">
        <v>0</v>
      </c>
      <c r="CL604" s="244">
        <v>0</v>
      </c>
      <c r="CM604" s="241">
        <v>0</v>
      </c>
      <c r="CN604" s="242">
        <v>0</v>
      </c>
      <c r="CO604" s="242">
        <v>0</v>
      </c>
      <c r="CP604" s="243">
        <v>0</v>
      </c>
      <c r="CQ604" s="1">
        <v>2</v>
      </c>
      <c r="CR604" s="1">
        <v>2</v>
      </c>
      <c r="CS604" s="1">
        <v>82</v>
      </c>
      <c r="CT604" s="1">
        <v>20</v>
      </c>
      <c r="CU604" s="1">
        <v>0</v>
      </c>
      <c r="CV604" s="1">
        <v>0</v>
      </c>
      <c r="CW604" s="1">
        <v>0</v>
      </c>
      <c r="CX604" s="1">
        <v>0</v>
      </c>
      <c r="CY604" s="1">
        <v>1</v>
      </c>
      <c r="CZ604" s="1">
        <v>1</v>
      </c>
      <c r="DA604" s="1">
        <v>62</v>
      </c>
      <c r="DB604" s="1">
        <v>0</v>
      </c>
      <c r="DC604" s="1">
        <v>0</v>
      </c>
      <c r="DD604" s="1">
        <v>0</v>
      </c>
      <c r="DE604" s="1">
        <v>0</v>
      </c>
      <c r="DF604" s="1">
        <v>0</v>
      </c>
      <c r="DG604" s="1">
        <v>0</v>
      </c>
      <c r="DH604" s="1">
        <v>0</v>
      </c>
      <c r="DI604" s="1">
        <v>0</v>
      </c>
      <c r="DJ604" s="1">
        <v>0</v>
      </c>
      <c r="DK604" s="1">
        <v>0</v>
      </c>
      <c r="DL604" s="1">
        <v>0</v>
      </c>
      <c r="DM604" s="1">
        <v>0</v>
      </c>
      <c r="DN604" s="1">
        <v>0</v>
      </c>
      <c r="DO604" s="244">
        <v>1</v>
      </c>
      <c r="DP604" s="244">
        <v>1</v>
      </c>
      <c r="DQ604" s="244">
        <v>62</v>
      </c>
      <c r="DR604" s="244">
        <v>0</v>
      </c>
      <c r="DS604" s="241">
        <v>0</v>
      </c>
      <c r="DT604" s="242">
        <v>0</v>
      </c>
      <c r="DU604" s="242">
        <v>0</v>
      </c>
      <c r="DV604" s="243">
        <v>0</v>
      </c>
      <c r="DW604">
        <v>0</v>
      </c>
      <c r="DX604">
        <v>0</v>
      </c>
      <c r="DY604">
        <v>0</v>
      </c>
      <c r="DZ604">
        <v>0</v>
      </c>
      <c r="EA604">
        <v>0</v>
      </c>
      <c r="EB604">
        <v>0</v>
      </c>
      <c r="EC604">
        <v>0</v>
      </c>
      <c r="ED604">
        <v>0</v>
      </c>
      <c r="EE604">
        <v>0</v>
      </c>
      <c r="EF604">
        <v>0</v>
      </c>
      <c r="EG604">
        <v>0</v>
      </c>
      <c r="EH604">
        <v>0</v>
      </c>
      <c r="EI604">
        <v>0</v>
      </c>
      <c r="EJ604">
        <v>0</v>
      </c>
      <c r="EK604">
        <v>0</v>
      </c>
      <c r="EL604">
        <v>0</v>
      </c>
      <c r="EM604">
        <v>0</v>
      </c>
      <c r="EN604">
        <v>0</v>
      </c>
      <c r="EO604">
        <v>0</v>
      </c>
      <c r="EP604">
        <v>0</v>
      </c>
      <c r="EQ604">
        <v>0</v>
      </c>
      <c r="ER604">
        <v>0</v>
      </c>
      <c r="ES604">
        <v>0</v>
      </c>
      <c r="ET604">
        <v>0</v>
      </c>
      <c r="EU604" s="244">
        <v>0</v>
      </c>
      <c r="EV604" s="244">
        <v>0</v>
      </c>
      <c r="EW604" s="244">
        <v>0</v>
      </c>
      <c r="EX604" s="244">
        <v>0</v>
      </c>
      <c r="EY604" s="241">
        <v>0</v>
      </c>
      <c r="EZ604" s="242">
        <v>0</v>
      </c>
      <c r="FA604" s="242">
        <v>0</v>
      </c>
      <c r="FB604" s="243">
        <v>0</v>
      </c>
      <c r="FC604">
        <v>0</v>
      </c>
      <c r="FD604">
        <v>0</v>
      </c>
      <c r="FE604">
        <v>0</v>
      </c>
      <c r="FF604">
        <v>1</v>
      </c>
      <c r="FG604">
        <v>300</v>
      </c>
      <c r="FH604">
        <v>250</v>
      </c>
      <c r="FI604">
        <v>1</v>
      </c>
      <c r="FJ604">
        <v>639</v>
      </c>
      <c r="FK604">
        <v>0</v>
      </c>
      <c r="FL604">
        <v>0</v>
      </c>
      <c r="FM604">
        <v>0</v>
      </c>
      <c r="FN604">
        <v>0</v>
      </c>
      <c r="FO604">
        <v>0</v>
      </c>
      <c r="FP604">
        <v>0</v>
      </c>
      <c r="FQ604">
        <v>0</v>
      </c>
      <c r="FR604">
        <v>0</v>
      </c>
      <c r="FS604">
        <v>0</v>
      </c>
      <c r="FT604">
        <v>0</v>
      </c>
      <c r="FU604">
        <v>0</v>
      </c>
      <c r="FV604">
        <v>0</v>
      </c>
      <c r="FW604">
        <v>1</v>
      </c>
      <c r="FX604">
        <v>250</v>
      </c>
      <c r="FY604">
        <v>104</v>
      </c>
      <c r="FZ604">
        <v>250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v>0</v>
      </c>
      <c r="HD604">
        <v>0</v>
      </c>
      <c r="HE604">
        <v>0</v>
      </c>
      <c r="HF604">
        <v>0</v>
      </c>
      <c r="HG604">
        <v>0</v>
      </c>
      <c r="HH604">
        <v>0</v>
      </c>
      <c r="HI604">
        <v>0</v>
      </c>
      <c r="HJ604">
        <v>0</v>
      </c>
      <c r="HK604">
        <v>0</v>
      </c>
      <c r="HL604">
        <v>2</v>
      </c>
      <c r="HM604">
        <v>5</v>
      </c>
      <c r="HN604">
        <v>0</v>
      </c>
      <c r="HO604">
        <v>0</v>
      </c>
      <c r="HP604">
        <v>0</v>
      </c>
      <c r="HQ604" s="139">
        <v>0</v>
      </c>
      <c r="HR604" s="140">
        <v>0</v>
      </c>
      <c r="HS604" s="140">
        <v>0</v>
      </c>
      <c r="HT604" s="140">
        <v>0</v>
      </c>
      <c r="HU604" s="140">
        <v>0</v>
      </c>
      <c r="HV604" s="139">
        <v>1</v>
      </c>
      <c r="HW604" s="140">
        <v>2</v>
      </c>
      <c r="HX604" s="140">
        <v>0</v>
      </c>
      <c r="HY604" s="140">
        <v>0</v>
      </c>
      <c r="HZ604" s="140">
        <v>0</v>
      </c>
      <c r="IA604" s="139">
        <v>0</v>
      </c>
      <c r="IB604" s="140">
        <v>0</v>
      </c>
      <c r="IC604" s="140">
        <v>0</v>
      </c>
      <c r="ID604" s="140">
        <v>0</v>
      </c>
      <c r="IE604" s="140">
        <v>0</v>
      </c>
      <c r="IF604" s="139">
        <v>3</v>
      </c>
      <c r="IG604" s="140">
        <v>7</v>
      </c>
      <c r="IH604" s="140">
        <v>0</v>
      </c>
      <c r="II604" s="140">
        <v>0</v>
      </c>
      <c r="IJ604" s="140">
        <v>0</v>
      </c>
      <c r="IK604" s="140">
        <v>0</v>
      </c>
      <c r="IL604" s="140">
        <v>1</v>
      </c>
      <c r="IM604" s="140">
        <v>0</v>
      </c>
      <c r="IN604" s="139">
        <v>1</v>
      </c>
      <c r="IO604" s="140">
        <v>0</v>
      </c>
      <c r="IP604" s="140">
        <v>0</v>
      </c>
      <c r="IQ604" s="140">
        <v>0</v>
      </c>
      <c r="IR604" s="141">
        <v>0</v>
      </c>
      <c r="IS604" s="139">
        <v>0</v>
      </c>
      <c r="IT604" s="141">
        <v>1</v>
      </c>
      <c r="IU604" s="141">
        <v>7</v>
      </c>
      <c r="IV604" s="141">
        <v>3</v>
      </c>
      <c r="IW604" s="180">
        <v>10</v>
      </c>
      <c r="IX604" s="182">
        <v>0.2</v>
      </c>
      <c r="IY604" s="182">
        <v>0</v>
      </c>
      <c r="IZ604" s="183">
        <v>0</v>
      </c>
      <c r="JA604" s="140">
        <v>0</v>
      </c>
      <c r="JB604" s="140">
        <v>0</v>
      </c>
      <c r="JC604" s="1" t="s">
        <v>427</v>
      </c>
      <c r="JD604" s="1" t="s">
        <v>427</v>
      </c>
      <c r="JE604" s="1" t="s">
        <v>427</v>
      </c>
      <c r="JF604" s="1" t="s">
        <v>427</v>
      </c>
      <c r="JG604" s="1">
        <v>0</v>
      </c>
      <c r="JH604" s="1">
        <v>0</v>
      </c>
      <c r="JI604" s="284"/>
      <c r="JM604" s="261"/>
      <c r="JN604" s="262"/>
      <c r="JO604" s="284"/>
      <c r="JP604" s="284"/>
    </row>
    <row r="605" spans="1:276" x14ac:dyDescent="0.25">
      <c r="A605" s="2">
        <f>IF(OR('Table 1'!$L$2="All Regions",'Table 1'!$L$2=" "), 1,IF('Table 1'!$L$2='DATA TEMPLATE 1617'!L605,1,0))</f>
        <v>1</v>
      </c>
      <c r="B605" s="2">
        <f>IF(OR('Table 1'!$L$3="All Disciplines",'Table 1'!$L$3=" "), 1,IF('Table 1'!$L$3='DATA TEMPLATE 1617'!M605,1,0))</f>
        <v>1</v>
      </c>
      <c r="C605" s="2">
        <f>IF(OR('Table 1'!$L$4="All Organisations",'Table 1'!$L$4=" "), 1,IF('Table 1'!$L$4='DATA TEMPLATE 1617'!N605,1,0))</f>
        <v>1</v>
      </c>
      <c r="D605" s="2">
        <f t="shared" si="23"/>
        <v>3</v>
      </c>
      <c r="E605" s="236">
        <f>IF('Table 2'!$L$2="All Diverse Led",$IZ605,IF('Table 2'!$L$2='DATA TEMPLATE 1617'!JG605,4,0))</f>
        <v>0</v>
      </c>
      <c r="F605" s="236">
        <f>IF('Table 2'!$L$2="All Diverse Led",$IZ605,IF('Table 2'!$L$2='DATA TEMPLATE 1617'!JH605,4,0))</f>
        <v>0</v>
      </c>
      <c r="G605" s="237">
        <f t="shared" si="22"/>
        <v>0</v>
      </c>
      <c r="H605" s="1" t="s">
        <v>471</v>
      </c>
      <c r="I605" s="1">
        <v>0</v>
      </c>
      <c r="J605" s="1" t="b">
        <v>0</v>
      </c>
      <c r="K605" s="284">
        <v>603</v>
      </c>
      <c r="L605" t="s">
        <v>448</v>
      </c>
      <c r="M605" t="s">
        <v>436</v>
      </c>
      <c r="N605" s="323" t="s">
        <v>459</v>
      </c>
      <c r="O605" s="76">
        <v>307700</v>
      </c>
      <c r="P605" s="76">
        <v>40000</v>
      </c>
      <c r="Q605" s="76">
        <v>830</v>
      </c>
      <c r="R605" s="76">
        <v>5000</v>
      </c>
      <c r="S605" s="76">
        <v>0</v>
      </c>
      <c r="T605" s="76">
        <v>353530</v>
      </c>
      <c r="U605">
        <v>0</v>
      </c>
      <c r="V605">
        <v>0</v>
      </c>
      <c r="W605">
        <v>50711</v>
      </c>
      <c r="X605">
        <v>0</v>
      </c>
      <c r="Y605">
        <v>2000</v>
      </c>
      <c r="AB605">
        <v>182771</v>
      </c>
      <c r="AC605">
        <v>0</v>
      </c>
      <c r="AD605">
        <v>235482</v>
      </c>
      <c r="AE605" s="1">
        <v>0</v>
      </c>
      <c r="AF605" s="1">
        <v>0</v>
      </c>
      <c r="AG605" s="1">
        <v>0</v>
      </c>
      <c r="AH605" s="1">
        <v>0</v>
      </c>
      <c r="AI605" s="1">
        <v>0</v>
      </c>
      <c r="AJ605" s="1">
        <v>0</v>
      </c>
      <c r="AK605" s="1">
        <v>0</v>
      </c>
      <c r="AL605" s="1">
        <v>0</v>
      </c>
      <c r="AM605" s="1">
        <v>0</v>
      </c>
      <c r="AN605" s="1">
        <v>0</v>
      </c>
      <c r="AO605" s="1">
        <v>0</v>
      </c>
      <c r="AP605" s="1">
        <v>0</v>
      </c>
      <c r="AQ605" s="1">
        <v>0</v>
      </c>
      <c r="AR605" s="1">
        <v>0</v>
      </c>
      <c r="AS605" s="1">
        <v>0</v>
      </c>
      <c r="AT605" s="1">
        <v>0</v>
      </c>
      <c r="AU605" s="1">
        <v>0</v>
      </c>
      <c r="AV605" s="1">
        <v>0</v>
      </c>
      <c r="AW605" s="1">
        <v>0</v>
      </c>
      <c r="AX605" s="1">
        <v>0</v>
      </c>
      <c r="AY605" s="1">
        <v>0</v>
      </c>
      <c r="AZ605" s="1">
        <v>0</v>
      </c>
      <c r="BA605" s="1">
        <v>0</v>
      </c>
      <c r="BB605" s="1">
        <v>0</v>
      </c>
      <c r="BC605" s="3">
        <v>0</v>
      </c>
      <c r="BD605" s="3">
        <v>0</v>
      </c>
      <c r="BE605" s="3">
        <v>0</v>
      </c>
      <c r="BF605" s="3">
        <v>0</v>
      </c>
      <c r="BG605" s="241">
        <v>0</v>
      </c>
      <c r="BH605" s="242">
        <v>0</v>
      </c>
      <c r="BI605" s="242">
        <v>0</v>
      </c>
      <c r="BJ605" s="243">
        <v>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s="244">
        <v>0</v>
      </c>
      <c r="CJ605" s="244">
        <v>0</v>
      </c>
      <c r="CK605" s="244">
        <v>0</v>
      </c>
      <c r="CL605" s="244">
        <v>0</v>
      </c>
      <c r="CM605" s="241">
        <v>0</v>
      </c>
      <c r="CN605" s="242">
        <v>0</v>
      </c>
      <c r="CO605" s="242">
        <v>0</v>
      </c>
      <c r="CP605" s="243">
        <v>0</v>
      </c>
      <c r="CQ605" s="1">
        <v>0</v>
      </c>
      <c r="CR605" s="1">
        <v>0</v>
      </c>
      <c r="CS605" s="1">
        <v>0</v>
      </c>
      <c r="CT605" s="1">
        <v>0</v>
      </c>
      <c r="CU605" s="1">
        <v>0</v>
      </c>
      <c r="CV605" s="1">
        <v>0</v>
      </c>
      <c r="CW605" s="1">
        <v>0</v>
      </c>
      <c r="CX605" s="1">
        <v>0</v>
      </c>
      <c r="CY605" s="1">
        <v>0</v>
      </c>
      <c r="CZ605" s="1">
        <v>0</v>
      </c>
      <c r="DA605" s="1">
        <v>0</v>
      </c>
      <c r="DB605" s="1">
        <v>0</v>
      </c>
      <c r="DC605" s="1">
        <v>0</v>
      </c>
      <c r="DD605" s="1">
        <v>0</v>
      </c>
      <c r="DE605" s="1">
        <v>0</v>
      </c>
      <c r="DF605" s="1">
        <v>0</v>
      </c>
      <c r="DG605" s="1">
        <v>0</v>
      </c>
      <c r="DH605" s="1">
        <v>0</v>
      </c>
      <c r="DI605" s="1">
        <v>0</v>
      </c>
      <c r="DJ605" s="1">
        <v>0</v>
      </c>
      <c r="DK605" s="1">
        <v>0</v>
      </c>
      <c r="DL605" s="1">
        <v>0</v>
      </c>
      <c r="DM605" s="1">
        <v>0</v>
      </c>
      <c r="DN605" s="1">
        <v>0</v>
      </c>
      <c r="DO605" s="244">
        <v>0</v>
      </c>
      <c r="DP605" s="244">
        <v>0</v>
      </c>
      <c r="DQ605" s="244">
        <v>0</v>
      </c>
      <c r="DR605" s="244">
        <v>0</v>
      </c>
      <c r="DS605" s="241">
        <v>0</v>
      </c>
      <c r="DT605" s="242">
        <v>0</v>
      </c>
      <c r="DU605" s="242">
        <v>0</v>
      </c>
      <c r="DV605" s="243">
        <v>0</v>
      </c>
      <c r="DW605">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s="244">
        <v>0</v>
      </c>
      <c r="EV605" s="244">
        <v>0</v>
      </c>
      <c r="EW605" s="244">
        <v>0</v>
      </c>
      <c r="EX605" s="244">
        <v>0</v>
      </c>
      <c r="EY605" s="241">
        <v>0</v>
      </c>
      <c r="EZ605" s="242">
        <v>0</v>
      </c>
      <c r="FA605" s="242">
        <v>0</v>
      </c>
      <c r="FB605" s="243">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0</v>
      </c>
      <c r="HA605">
        <v>0</v>
      </c>
      <c r="HB605">
        <v>0</v>
      </c>
      <c r="HC605">
        <v>0</v>
      </c>
      <c r="HD605">
        <v>0</v>
      </c>
      <c r="HE605">
        <v>0</v>
      </c>
      <c r="HF605">
        <v>0</v>
      </c>
      <c r="HG605">
        <v>0</v>
      </c>
      <c r="HH605">
        <v>0</v>
      </c>
      <c r="HI605">
        <v>0</v>
      </c>
      <c r="HJ605">
        <v>0</v>
      </c>
      <c r="HK605">
        <v>0</v>
      </c>
      <c r="HL605">
        <v>3</v>
      </c>
      <c r="HM605">
        <v>6</v>
      </c>
      <c r="HN605">
        <v>0</v>
      </c>
      <c r="HO605">
        <v>0</v>
      </c>
      <c r="HP605">
        <v>0</v>
      </c>
      <c r="HQ605" s="139">
        <v>2</v>
      </c>
      <c r="HR605" s="140">
        <v>2</v>
      </c>
      <c r="HS605" s="140">
        <v>0</v>
      </c>
      <c r="HT605" s="140">
        <v>0</v>
      </c>
      <c r="HU605" s="140">
        <v>0</v>
      </c>
      <c r="HV605" s="139">
        <v>0</v>
      </c>
      <c r="HW605" s="140">
        <v>0</v>
      </c>
      <c r="HX605" s="140">
        <v>0</v>
      </c>
      <c r="HY605" s="140">
        <v>0</v>
      </c>
      <c r="HZ605" s="140">
        <v>0</v>
      </c>
      <c r="IA605" s="139">
        <v>0</v>
      </c>
      <c r="IB605" s="140">
        <v>0</v>
      </c>
      <c r="IC605" s="140">
        <v>0</v>
      </c>
      <c r="ID605" s="140">
        <v>0</v>
      </c>
      <c r="IE605" s="140">
        <v>0</v>
      </c>
      <c r="IF605" s="139">
        <v>5</v>
      </c>
      <c r="IG605" s="140">
        <v>8</v>
      </c>
      <c r="IH605" s="140">
        <v>0</v>
      </c>
      <c r="II605" s="140">
        <v>0</v>
      </c>
      <c r="IJ605" s="140">
        <v>0</v>
      </c>
      <c r="IK605" s="140">
        <v>0</v>
      </c>
      <c r="IL605" s="140">
        <v>0</v>
      </c>
      <c r="IM605" s="140">
        <v>0</v>
      </c>
      <c r="IN605" s="139">
        <v>0</v>
      </c>
      <c r="IO605" s="140">
        <v>0</v>
      </c>
      <c r="IP605" s="140">
        <v>0</v>
      </c>
      <c r="IQ605" s="140">
        <v>0</v>
      </c>
      <c r="IR605" s="141">
        <v>0</v>
      </c>
      <c r="IS605" s="139">
        <v>0</v>
      </c>
      <c r="IT605" s="141">
        <v>0</v>
      </c>
      <c r="IU605" s="141">
        <v>9</v>
      </c>
      <c r="IV605" s="141">
        <v>4</v>
      </c>
      <c r="IW605" s="180">
        <v>13</v>
      </c>
      <c r="IX605" s="182">
        <v>0</v>
      </c>
      <c r="IY605" s="182">
        <v>0</v>
      </c>
      <c r="IZ605" s="183">
        <v>0</v>
      </c>
      <c r="JA605" s="140">
        <v>0</v>
      </c>
      <c r="JB605" s="140">
        <v>0</v>
      </c>
      <c r="JC605" s="1">
        <v>0</v>
      </c>
      <c r="JD605" s="1">
        <v>0</v>
      </c>
      <c r="JE605" s="1">
        <v>0</v>
      </c>
      <c r="JF605" s="1" t="s">
        <v>426</v>
      </c>
      <c r="JG605" s="1">
        <v>0</v>
      </c>
      <c r="JH605" s="1">
        <v>0</v>
      </c>
      <c r="JI605" s="284"/>
      <c r="JM605" s="261"/>
      <c r="JN605" s="262"/>
      <c r="JO605" s="284"/>
      <c r="JP605" s="284"/>
    </row>
    <row r="606" spans="1:276" x14ac:dyDescent="0.25">
      <c r="A606" s="2">
        <f>IF(OR('Table 1'!$L$2="All Regions",'Table 1'!$L$2=" "), 1,IF('Table 1'!$L$2='DATA TEMPLATE 1617'!L606,1,0))</f>
        <v>1</v>
      </c>
      <c r="B606" s="2">
        <f>IF(OR('Table 1'!$L$3="All Disciplines",'Table 1'!$L$3=" "), 1,IF('Table 1'!$L$3='DATA TEMPLATE 1617'!M606,1,0))</f>
        <v>1</v>
      </c>
      <c r="C606" s="2">
        <f>IF(OR('Table 1'!$L$4="All Organisations",'Table 1'!$L$4=" "), 1,IF('Table 1'!$L$4='DATA TEMPLATE 1617'!N606,1,0))</f>
        <v>1</v>
      </c>
      <c r="D606" s="2">
        <f t="shared" si="23"/>
        <v>3</v>
      </c>
      <c r="E606" s="236">
        <f>IF('Table 2'!$L$2="All Diverse Led",$IZ606,IF('Table 2'!$L$2='DATA TEMPLATE 1617'!JG606,4,0))</f>
        <v>0</v>
      </c>
      <c r="F606" s="236">
        <f>IF('Table 2'!$L$2="All Diverse Led",$IZ606,IF('Table 2'!$L$2='DATA TEMPLATE 1617'!JH606,4,0))</f>
        <v>0</v>
      </c>
      <c r="G606" s="237">
        <f t="shared" si="22"/>
        <v>0</v>
      </c>
      <c r="H606" s="1" t="s">
        <v>471</v>
      </c>
      <c r="I606" s="1">
        <v>0</v>
      </c>
      <c r="J606" s="1" t="b">
        <v>0</v>
      </c>
      <c r="K606" s="284">
        <v>604</v>
      </c>
      <c r="L606" t="s">
        <v>448</v>
      </c>
      <c r="M606" t="s">
        <v>442</v>
      </c>
      <c r="N606" s="323" t="s">
        <v>459</v>
      </c>
      <c r="O606" s="76">
        <v>3354</v>
      </c>
      <c r="P606" s="76">
        <v>147583</v>
      </c>
      <c r="Q606" s="76">
        <v>25951</v>
      </c>
      <c r="R606" s="76">
        <v>5500</v>
      </c>
      <c r="S606" s="76">
        <v>0</v>
      </c>
      <c r="T606" s="76">
        <v>182388</v>
      </c>
      <c r="U606">
        <v>87743</v>
      </c>
      <c r="V606">
        <v>24685</v>
      </c>
      <c r="W606">
        <v>0</v>
      </c>
      <c r="X606">
        <v>10834</v>
      </c>
      <c r="Y606">
        <v>17675</v>
      </c>
      <c r="AB606">
        <v>37390</v>
      </c>
      <c r="AC606">
        <v>48</v>
      </c>
      <c r="AD606">
        <v>178375</v>
      </c>
      <c r="AE606" s="1">
        <v>33</v>
      </c>
      <c r="AF606" s="1">
        <v>34</v>
      </c>
      <c r="AG606" s="1">
        <v>84</v>
      </c>
      <c r="AH606" s="1">
        <v>387</v>
      </c>
      <c r="AI606" s="1">
        <v>0</v>
      </c>
      <c r="AJ606" s="1">
        <v>0</v>
      </c>
      <c r="AK606" s="1">
        <v>0</v>
      </c>
      <c r="AL606" s="1">
        <v>0</v>
      </c>
      <c r="AM606" s="1">
        <v>0</v>
      </c>
      <c r="AN606" s="1">
        <v>0</v>
      </c>
      <c r="AO606" s="1">
        <v>0</v>
      </c>
      <c r="AP606" s="1">
        <v>0</v>
      </c>
      <c r="AQ606" s="1">
        <v>4</v>
      </c>
      <c r="AR606" s="1">
        <v>4</v>
      </c>
      <c r="AS606" s="1">
        <v>8</v>
      </c>
      <c r="AT606" s="1">
        <v>30</v>
      </c>
      <c r="AU606" s="1">
        <v>0</v>
      </c>
      <c r="AV606" s="1">
        <v>0</v>
      </c>
      <c r="AW606" s="1">
        <v>0</v>
      </c>
      <c r="AX606" s="1">
        <v>0</v>
      </c>
      <c r="AY606" s="1">
        <v>0</v>
      </c>
      <c r="AZ606" s="1">
        <v>0</v>
      </c>
      <c r="BA606" s="1">
        <v>0</v>
      </c>
      <c r="BB606" s="1">
        <v>0</v>
      </c>
      <c r="BC606" s="3">
        <v>0</v>
      </c>
      <c r="BD606" s="3">
        <v>0</v>
      </c>
      <c r="BE606" s="3">
        <v>0</v>
      </c>
      <c r="BF606" s="3">
        <v>0</v>
      </c>
      <c r="BG606" s="241">
        <v>4</v>
      </c>
      <c r="BH606" s="242">
        <v>4</v>
      </c>
      <c r="BI606" s="242">
        <v>8</v>
      </c>
      <c r="BJ606" s="243">
        <v>30</v>
      </c>
      <c r="BK606">
        <v>1</v>
      </c>
      <c r="BL606">
        <v>1</v>
      </c>
      <c r="BM606">
        <v>0</v>
      </c>
      <c r="BN606">
        <v>50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s="244">
        <v>0</v>
      </c>
      <c r="CJ606" s="244">
        <v>0</v>
      </c>
      <c r="CK606" s="244">
        <v>0</v>
      </c>
      <c r="CL606" s="244">
        <v>0</v>
      </c>
      <c r="CM606" s="241">
        <v>0</v>
      </c>
      <c r="CN606" s="242">
        <v>0</v>
      </c>
      <c r="CO606" s="242">
        <v>0</v>
      </c>
      <c r="CP606" s="243">
        <v>0</v>
      </c>
      <c r="CQ606" s="1">
        <v>0</v>
      </c>
      <c r="CR606" s="1">
        <v>0</v>
      </c>
      <c r="CS606" s="1">
        <v>0</v>
      </c>
      <c r="CT606" s="1">
        <v>0</v>
      </c>
      <c r="CU606" s="1">
        <v>0</v>
      </c>
      <c r="CV606" s="1">
        <v>0</v>
      </c>
      <c r="CW606" s="1">
        <v>0</v>
      </c>
      <c r="CX606" s="1">
        <v>0</v>
      </c>
      <c r="CY606" s="1">
        <v>0</v>
      </c>
      <c r="CZ606" s="1">
        <v>0</v>
      </c>
      <c r="DA606" s="1">
        <v>0</v>
      </c>
      <c r="DB606" s="1">
        <v>0</v>
      </c>
      <c r="DC606" s="1">
        <v>0</v>
      </c>
      <c r="DD606" s="1">
        <v>0</v>
      </c>
      <c r="DE606" s="1">
        <v>0</v>
      </c>
      <c r="DF606" s="1">
        <v>0</v>
      </c>
      <c r="DG606" s="1">
        <v>0</v>
      </c>
      <c r="DH606" s="1">
        <v>0</v>
      </c>
      <c r="DI606" s="1">
        <v>0</v>
      </c>
      <c r="DJ606" s="1">
        <v>0</v>
      </c>
      <c r="DK606" s="1">
        <v>0</v>
      </c>
      <c r="DL606" s="1">
        <v>0</v>
      </c>
      <c r="DM606" s="1">
        <v>0</v>
      </c>
      <c r="DN606" s="1">
        <v>0</v>
      </c>
      <c r="DO606" s="244">
        <v>0</v>
      </c>
      <c r="DP606" s="244">
        <v>0</v>
      </c>
      <c r="DQ606" s="244">
        <v>0</v>
      </c>
      <c r="DR606" s="244">
        <v>0</v>
      </c>
      <c r="DS606" s="241">
        <v>0</v>
      </c>
      <c r="DT606" s="242">
        <v>0</v>
      </c>
      <c r="DU606" s="242">
        <v>0</v>
      </c>
      <c r="DV606" s="243">
        <v>0</v>
      </c>
      <c r="DW606">
        <v>0</v>
      </c>
      <c r="DX606">
        <v>0</v>
      </c>
      <c r="DY606">
        <v>0</v>
      </c>
      <c r="DZ606">
        <v>0</v>
      </c>
      <c r="EA606">
        <v>0</v>
      </c>
      <c r="EB606">
        <v>0</v>
      </c>
      <c r="EC606">
        <v>0</v>
      </c>
      <c r="ED606">
        <v>0</v>
      </c>
      <c r="EE606">
        <v>0</v>
      </c>
      <c r="EF606">
        <v>0</v>
      </c>
      <c r="EG606">
        <v>0</v>
      </c>
      <c r="EH606">
        <v>0</v>
      </c>
      <c r="EI606">
        <v>0</v>
      </c>
      <c r="EJ606">
        <v>0</v>
      </c>
      <c r="EK606">
        <v>0</v>
      </c>
      <c r="EL606">
        <v>0</v>
      </c>
      <c r="EM606">
        <v>0</v>
      </c>
      <c r="EN606">
        <v>0</v>
      </c>
      <c r="EO606">
        <v>0</v>
      </c>
      <c r="EP606">
        <v>0</v>
      </c>
      <c r="EQ606">
        <v>0</v>
      </c>
      <c r="ER606">
        <v>0</v>
      </c>
      <c r="ES606">
        <v>0</v>
      </c>
      <c r="ET606">
        <v>0</v>
      </c>
      <c r="EU606" s="244">
        <v>0</v>
      </c>
      <c r="EV606" s="244">
        <v>0</v>
      </c>
      <c r="EW606" s="244">
        <v>0</v>
      </c>
      <c r="EX606" s="244">
        <v>0</v>
      </c>
      <c r="EY606" s="241">
        <v>0</v>
      </c>
      <c r="EZ606" s="242">
        <v>0</v>
      </c>
      <c r="FA606" s="242">
        <v>0</v>
      </c>
      <c r="FB606" s="243">
        <v>0</v>
      </c>
      <c r="FC606">
        <v>0</v>
      </c>
      <c r="FD606">
        <v>0</v>
      </c>
      <c r="FE606">
        <v>0</v>
      </c>
      <c r="FF606">
        <v>1</v>
      </c>
      <c r="FG606">
        <v>0</v>
      </c>
      <c r="FH606">
        <v>7500000</v>
      </c>
      <c r="FI606">
        <v>0</v>
      </c>
      <c r="FJ606">
        <v>0</v>
      </c>
      <c r="FK606">
        <v>0</v>
      </c>
      <c r="FL606">
        <v>0</v>
      </c>
      <c r="FM606">
        <v>0</v>
      </c>
      <c r="FN606">
        <v>0</v>
      </c>
      <c r="FO606">
        <v>0</v>
      </c>
      <c r="FP606">
        <v>0</v>
      </c>
      <c r="FQ606">
        <v>0</v>
      </c>
      <c r="FR606">
        <v>0</v>
      </c>
      <c r="FS606">
        <v>7</v>
      </c>
      <c r="FT606">
        <v>1878</v>
      </c>
      <c r="FU606">
        <v>0</v>
      </c>
      <c r="FV606">
        <v>0</v>
      </c>
      <c r="FW606">
        <v>1</v>
      </c>
      <c r="FX606">
        <v>30000</v>
      </c>
      <c r="FY606">
        <v>0</v>
      </c>
      <c r="FZ606">
        <v>0</v>
      </c>
      <c r="GA606">
        <v>1</v>
      </c>
      <c r="GB606">
        <v>30000</v>
      </c>
      <c r="GC606">
        <v>0</v>
      </c>
      <c r="GD606">
        <v>0</v>
      </c>
      <c r="GE606">
        <v>0</v>
      </c>
      <c r="GF606">
        <v>0</v>
      </c>
      <c r="GG606">
        <v>0</v>
      </c>
      <c r="GH606">
        <v>0</v>
      </c>
      <c r="GI606">
        <v>0</v>
      </c>
      <c r="GJ606">
        <v>0</v>
      </c>
      <c r="GK606">
        <v>0</v>
      </c>
      <c r="GL606">
        <v>0</v>
      </c>
      <c r="GM606">
        <v>3</v>
      </c>
      <c r="GN606">
        <v>14952</v>
      </c>
      <c r="GO606">
        <v>17</v>
      </c>
      <c r="GP606">
        <v>14952</v>
      </c>
      <c r="GQ606">
        <v>0</v>
      </c>
      <c r="GR606">
        <v>0</v>
      </c>
      <c r="GS606">
        <v>0</v>
      </c>
      <c r="GT606">
        <v>14952</v>
      </c>
      <c r="GU606">
        <v>0</v>
      </c>
      <c r="GV606">
        <v>0</v>
      </c>
      <c r="GW606">
        <v>0</v>
      </c>
      <c r="GX606">
        <v>0</v>
      </c>
      <c r="GY606">
        <v>0</v>
      </c>
      <c r="GZ606">
        <v>0</v>
      </c>
      <c r="HA606">
        <v>0</v>
      </c>
      <c r="HB606">
        <v>0</v>
      </c>
      <c r="HC606">
        <v>0</v>
      </c>
      <c r="HD606">
        <v>0</v>
      </c>
      <c r="HE606">
        <v>0</v>
      </c>
      <c r="HF606">
        <v>0</v>
      </c>
      <c r="HG606">
        <v>0</v>
      </c>
      <c r="HH606">
        <v>0</v>
      </c>
      <c r="HI606">
        <v>0</v>
      </c>
      <c r="HJ606">
        <v>0</v>
      </c>
      <c r="HK606">
        <v>0</v>
      </c>
      <c r="HL606">
        <v>6</v>
      </c>
      <c r="HM606">
        <v>4</v>
      </c>
      <c r="HN606">
        <v>0</v>
      </c>
      <c r="HO606">
        <v>0</v>
      </c>
      <c r="HP606">
        <v>0</v>
      </c>
      <c r="HQ606" s="139">
        <v>1</v>
      </c>
      <c r="HR606" s="140">
        <v>0</v>
      </c>
      <c r="HS606" s="140">
        <v>0</v>
      </c>
      <c r="HT606" s="140">
        <v>0</v>
      </c>
      <c r="HU606" s="140">
        <v>0</v>
      </c>
      <c r="HV606" s="139">
        <v>0</v>
      </c>
      <c r="HW606" s="140">
        <v>0</v>
      </c>
      <c r="HX606" s="140">
        <v>0</v>
      </c>
      <c r="HY606" s="140">
        <v>0</v>
      </c>
      <c r="HZ606" s="140">
        <v>0</v>
      </c>
      <c r="IA606" s="139">
        <v>0</v>
      </c>
      <c r="IB606" s="140">
        <v>0</v>
      </c>
      <c r="IC606" s="140">
        <v>0</v>
      </c>
      <c r="ID606" s="140">
        <v>0</v>
      </c>
      <c r="IE606" s="140">
        <v>0</v>
      </c>
      <c r="IF606" s="139">
        <v>7</v>
      </c>
      <c r="IG606" s="140">
        <v>4</v>
      </c>
      <c r="IH606" s="140">
        <v>0</v>
      </c>
      <c r="II606" s="140">
        <v>0</v>
      </c>
      <c r="IJ606" s="140">
        <v>0</v>
      </c>
      <c r="IK606" s="140">
        <v>0</v>
      </c>
      <c r="IL606" s="140">
        <v>0</v>
      </c>
      <c r="IM606" s="140">
        <v>0</v>
      </c>
      <c r="IN606" s="139">
        <v>0</v>
      </c>
      <c r="IO606" s="140">
        <v>0</v>
      </c>
      <c r="IP606" s="140">
        <v>0</v>
      </c>
      <c r="IQ606" s="140">
        <v>0</v>
      </c>
      <c r="IR606" s="141">
        <v>0</v>
      </c>
      <c r="IS606" s="139">
        <v>0</v>
      </c>
      <c r="IT606" s="141">
        <v>0</v>
      </c>
      <c r="IU606" s="141">
        <v>10</v>
      </c>
      <c r="IV606" s="141">
        <v>1</v>
      </c>
      <c r="IW606" s="180">
        <v>11</v>
      </c>
      <c r="IX606" s="182">
        <v>0</v>
      </c>
      <c r="IY606" s="182">
        <v>0</v>
      </c>
      <c r="IZ606" s="183">
        <v>0</v>
      </c>
      <c r="JA606" s="140">
        <v>0</v>
      </c>
      <c r="JB606" s="140">
        <v>0</v>
      </c>
      <c r="JC606" s="1" t="s">
        <v>427</v>
      </c>
      <c r="JD606" s="1" t="s">
        <v>427</v>
      </c>
      <c r="JE606" s="1" t="s">
        <v>427</v>
      </c>
      <c r="JF606" s="1" t="s">
        <v>426</v>
      </c>
      <c r="JG606" s="1">
        <v>0</v>
      </c>
      <c r="JH606" s="1">
        <v>0</v>
      </c>
      <c r="JI606" s="284"/>
      <c r="JM606" s="261"/>
      <c r="JN606" s="262"/>
      <c r="JO606" s="284"/>
      <c r="JP606" s="284"/>
    </row>
    <row r="607" spans="1:276" x14ac:dyDescent="0.25">
      <c r="A607" s="2">
        <f>IF(OR('Table 1'!$L$2="All Regions",'Table 1'!$L$2=" "), 1,IF('Table 1'!$L$2='DATA TEMPLATE 1617'!L607,1,0))</f>
        <v>1</v>
      </c>
      <c r="B607" s="2">
        <f>IF(OR('Table 1'!$L$3="All Disciplines",'Table 1'!$L$3=" "), 1,IF('Table 1'!$L$3='DATA TEMPLATE 1617'!M607,1,0))</f>
        <v>1</v>
      </c>
      <c r="C607" s="2">
        <f>IF(OR('Table 1'!$L$4="All Organisations",'Table 1'!$L$4=" "), 1,IF('Table 1'!$L$4='DATA TEMPLATE 1617'!N607,1,0))</f>
        <v>1</v>
      </c>
      <c r="D607" s="2">
        <f t="shared" si="23"/>
        <v>3</v>
      </c>
      <c r="E607" s="236">
        <f>IF('Table 2'!$L$2="All Diverse Led",$IZ607,IF('Table 2'!$L$2='DATA TEMPLATE 1617'!JG607,4,0))</f>
        <v>0</v>
      </c>
      <c r="F607" s="236">
        <f>IF('Table 2'!$L$2="All Diverse Led",$IZ607,IF('Table 2'!$L$2='DATA TEMPLATE 1617'!JH607,4,0))</f>
        <v>0</v>
      </c>
      <c r="G607" s="237">
        <f t="shared" si="22"/>
        <v>0</v>
      </c>
      <c r="H607" s="1" t="s">
        <v>471</v>
      </c>
      <c r="I607" s="1">
        <v>0</v>
      </c>
      <c r="J607" s="1" t="b">
        <v>0</v>
      </c>
      <c r="K607" s="284">
        <v>605</v>
      </c>
      <c r="L607" t="s">
        <v>439</v>
      </c>
      <c r="M607" t="s">
        <v>438</v>
      </c>
      <c r="N607" s="323" t="s">
        <v>460</v>
      </c>
      <c r="O607" s="76">
        <v>561972</v>
      </c>
      <c r="P607" s="76">
        <v>91829</v>
      </c>
      <c r="Q607" s="76">
        <v>277646</v>
      </c>
      <c r="R607" s="76">
        <v>0</v>
      </c>
      <c r="S607" s="76">
        <v>0</v>
      </c>
      <c r="T607" s="76">
        <v>931447</v>
      </c>
      <c r="U607">
        <v>576589</v>
      </c>
      <c r="V607">
        <v>34603</v>
      </c>
      <c r="W607">
        <v>101751</v>
      </c>
      <c r="X607">
        <v>75176</v>
      </c>
      <c r="Y607">
        <v>3600</v>
      </c>
      <c r="AB607">
        <v>24620</v>
      </c>
      <c r="AC607">
        <v>45705</v>
      </c>
      <c r="AD607">
        <v>862044</v>
      </c>
      <c r="AE607" s="1">
        <v>93</v>
      </c>
      <c r="AF607" s="1">
        <v>54</v>
      </c>
      <c r="AG607" s="1">
        <v>8067</v>
      </c>
      <c r="AH607" s="1">
        <v>20821</v>
      </c>
      <c r="AI607" s="1">
        <v>1</v>
      </c>
      <c r="AJ607" s="1">
        <v>1</v>
      </c>
      <c r="AK607" s="1">
        <v>0</v>
      </c>
      <c r="AL607" s="1">
        <v>250</v>
      </c>
      <c r="AM607" s="1">
        <v>5</v>
      </c>
      <c r="AN607" s="1">
        <v>0</v>
      </c>
      <c r="AO607" s="1">
        <v>0</v>
      </c>
      <c r="AP607" s="1">
        <v>3300</v>
      </c>
      <c r="AQ607" s="1">
        <v>54</v>
      </c>
      <c r="AR607" s="1">
        <v>24</v>
      </c>
      <c r="AS607" s="1">
        <v>426</v>
      </c>
      <c r="AT607" s="1">
        <v>3511</v>
      </c>
      <c r="AU607" s="1">
        <v>0</v>
      </c>
      <c r="AV607" s="1">
        <v>0</v>
      </c>
      <c r="AW607" s="1">
        <v>0</v>
      </c>
      <c r="AX607" s="1">
        <v>0</v>
      </c>
      <c r="AY607" s="1">
        <v>0</v>
      </c>
      <c r="AZ607" s="1">
        <v>0</v>
      </c>
      <c r="BA607" s="1">
        <v>0</v>
      </c>
      <c r="BB607" s="1">
        <v>0</v>
      </c>
      <c r="BC607" s="3">
        <v>6</v>
      </c>
      <c r="BD607" s="3">
        <v>1</v>
      </c>
      <c r="BE607" s="3">
        <v>0</v>
      </c>
      <c r="BF607" s="3">
        <v>3550</v>
      </c>
      <c r="BG607" s="241">
        <v>54</v>
      </c>
      <c r="BH607" s="242">
        <v>24</v>
      </c>
      <c r="BI607" s="242">
        <v>426</v>
      </c>
      <c r="BJ607" s="243">
        <v>3511</v>
      </c>
      <c r="BK607">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s="244">
        <v>0</v>
      </c>
      <c r="CJ607" s="244">
        <v>0</v>
      </c>
      <c r="CK607" s="244">
        <v>0</v>
      </c>
      <c r="CL607" s="244">
        <v>0</v>
      </c>
      <c r="CM607" s="241">
        <v>0</v>
      </c>
      <c r="CN607" s="242">
        <v>0</v>
      </c>
      <c r="CO607" s="242">
        <v>0</v>
      </c>
      <c r="CP607" s="243">
        <v>0</v>
      </c>
      <c r="CQ607" s="1">
        <v>0</v>
      </c>
      <c r="CR607" s="1">
        <v>0</v>
      </c>
      <c r="CS607" s="1">
        <v>0</v>
      </c>
      <c r="CT607" s="1">
        <v>0</v>
      </c>
      <c r="CU607" s="1">
        <v>0</v>
      </c>
      <c r="CV607" s="1">
        <v>0</v>
      </c>
      <c r="CW607" s="1">
        <v>0</v>
      </c>
      <c r="CX607" s="1">
        <v>0</v>
      </c>
      <c r="CY607" s="1">
        <v>0</v>
      </c>
      <c r="CZ607" s="1">
        <v>0</v>
      </c>
      <c r="DA607" s="1">
        <v>0</v>
      </c>
      <c r="DB607" s="1">
        <v>0</v>
      </c>
      <c r="DC607" s="1">
        <v>0</v>
      </c>
      <c r="DD607" s="1">
        <v>0</v>
      </c>
      <c r="DE607" s="1">
        <v>0</v>
      </c>
      <c r="DF607" s="1">
        <v>0</v>
      </c>
      <c r="DG607" s="1">
        <v>0</v>
      </c>
      <c r="DH607" s="1">
        <v>0</v>
      </c>
      <c r="DI607" s="1">
        <v>0</v>
      </c>
      <c r="DJ607" s="1">
        <v>0</v>
      </c>
      <c r="DK607" s="1">
        <v>0</v>
      </c>
      <c r="DL607" s="1">
        <v>0</v>
      </c>
      <c r="DM607" s="1">
        <v>0</v>
      </c>
      <c r="DN607" s="1">
        <v>0</v>
      </c>
      <c r="DO607" s="244">
        <v>0</v>
      </c>
      <c r="DP607" s="244">
        <v>0</v>
      </c>
      <c r="DQ607" s="244">
        <v>0</v>
      </c>
      <c r="DR607" s="244">
        <v>0</v>
      </c>
      <c r="DS607" s="241">
        <v>0</v>
      </c>
      <c r="DT607" s="242">
        <v>0</v>
      </c>
      <c r="DU607" s="242">
        <v>0</v>
      </c>
      <c r="DV607" s="243">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s="244">
        <v>0</v>
      </c>
      <c r="EV607" s="244">
        <v>0</v>
      </c>
      <c r="EW607" s="244">
        <v>0</v>
      </c>
      <c r="EX607" s="244">
        <v>0</v>
      </c>
      <c r="EY607" s="241">
        <v>0</v>
      </c>
      <c r="EZ607" s="242">
        <v>0</v>
      </c>
      <c r="FA607" s="242">
        <v>0</v>
      </c>
      <c r="FB607" s="243">
        <v>0</v>
      </c>
      <c r="FC607">
        <v>1</v>
      </c>
      <c r="FD607">
        <v>0</v>
      </c>
      <c r="FE607">
        <v>150000</v>
      </c>
      <c r="FF607">
        <v>5</v>
      </c>
      <c r="FG607">
        <v>0</v>
      </c>
      <c r="FH607">
        <v>1500000</v>
      </c>
      <c r="FI607">
        <v>0</v>
      </c>
      <c r="FJ607">
        <v>0</v>
      </c>
      <c r="FK607">
        <v>0</v>
      </c>
      <c r="FL607">
        <v>0</v>
      </c>
      <c r="FM607">
        <v>0</v>
      </c>
      <c r="FN607">
        <v>0</v>
      </c>
      <c r="FO607">
        <v>0</v>
      </c>
      <c r="FP607">
        <v>0</v>
      </c>
      <c r="FQ607">
        <v>0</v>
      </c>
      <c r="FR607">
        <v>0</v>
      </c>
      <c r="FS607">
        <v>0</v>
      </c>
      <c r="FT607">
        <v>0</v>
      </c>
      <c r="FU607">
        <v>0</v>
      </c>
      <c r="FV607">
        <v>0</v>
      </c>
      <c r="FW607">
        <v>0</v>
      </c>
      <c r="FX607">
        <v>0</v>
      </c>
      <c r="FY607">
        <v>0</v>
      </c>
      <c r="FZ607">
        <v>0</v>
      </c>
      <c r="GA607">
        <v>0</v>
      </c>
      <c r="GB607">
        <v>0</v>
      </c>
      <c r="GC607">
        <v>0</v>
      </c>
      <c r="GD607">
        <v>0</v>
      </c>
      <c r="GE607">
        <v>0</v>
      </c>
      <c r="GF607">
        <v>0</v>
      </c>
      <c r="GG607">
        <v>0</v>
      </c>
      <c r="GH607">
        <v>0</v>
      </c>
      <c r="GI607">
        <v>0</v>
      </c>
      <c r="GJ607">
        <v>0</v>
      </c>
      <c r="GK607">
        <v>0</v>
      </c>
      <c r="GL607">
        <v>0</v>
      </c>
      <c r="GM607">
        <v>0</v>
      </c>
      <c r="GN607">
        <v>0</v>
      </c>
      <c r="GO607">
        <v>0</v>
      </c>
      <c r="GP607">
        <v>0</v>
      </c>
      <c r="GQ607">
        <v>0</v>
      </c>
      <c r="GR607">
        <v>0</v>
      </c>
      <c r="GS607">
        <v>0</v>
      </c>
      <c r="GT607">
        <v>0</v>
      </c>
      <c r="GU607">
        <v>0</v>
      </c>
      <c r="GV607">
        <v>0</v>
      </c>
      <c r="GW607">
        <v>0</v>
      </c>
      <c r="GX607">
        <v>0</v>
      </c>
      <c r="GY607">
        <v>0</v>
      </c>
      <c r="GZ607">
        <v>0</v>
      </c>
      <c r="HA607">
        <v>0</v>
      </c>
      <c r="HB607">
        <v>0</v>
      </c>
      <c r="HC607">
        <v>0</v>
      </c>
      <c r="HD607">
        <v>0</v>
      </c>
      <c r="HE607">
        <v>0</v>
      </c>
      <c r="HF607">
        <v>0</v>
      </c>
      <c r="HG607">
        <v>0</v>
      </c>
      <c r="HH607">
        <v>0</v>
      </c>
      <c r="HI607">
        <v>0</v>
      </c>
      <c r="HJ607">
        <v>0</v>
      </c>
      <c r="HK607">
        <v>0</v>
      </c>
      <c r="HL607">
        <v>3</v>
      </c>
      <c r="HM607">
        <v>6</v>
      </c>
      <c r="HN607">
        <v>0</v>
      </c>
      <c r="HO607">
        <v>0</v>
      </c>
      <c r="HP607">
        <v>0</v>
      </c>
      <c r="HQ607" s="139">
        <v>3</v>
      </c>
      <c r="HR607" s="140">
        <v>2</v>
      </c>
      <c r="HS607" s="140">
        <v>0</v>
      </c>
      <c r="HT607" s="140">
        <v>0</v>
      </c>
      <c r="HU607" s="140">
        <v>0</v>
      </c>
      <c r="HV607" s="139">
        <v>0</v>
      </c>
      <c r="HW607" s="140">
        <v>0</v>
      </c>
      <c r="HX607" s="140">
        <v>0</v>
      </c>
      <c r="HY607" s="140">
        <v>2</v>
      </c>
      <c r="HZ607" s="140">
        <v>0</v>
      </c>
      <c r="IA607" s="139">
        <v>0</v>
      </c>
      <c r="IB607" s="140">
        <v>0</v>
      </c>
      <c r="IC607" s="140">
        <v>0</v>
      </c>
      <c r="ID607" s="140">
        <v>0</v>
      </c>
      <c r="IE607" s="140">
        <v>0</v>
      </c>
      <c r="IF607" s="139">
        <v>6</v>
      </c>
      <c r="IG607" s="140">
        <v>8</v>
      </c>
      <c r="IH607" s="140">
        <v>0</v>
      </c>
      <c r="II607" s="140">
        <v>2</v>
      </c>
      <c r="IJ607" s="140">
        <v>0</v>
      </c>
      <c r="IK607" s="140">
        <v>0</v>
      </c>
      <c r="IL607" s="140">
        <v>0</v>
      </c>
      <c r="IM607" s="140">
        <v>0</v>
      </c>
      <c r="IN607" s="139">
        <v>0</v>
      </c>
      <c r="IO607" s="140">
        <v>0</v>
      </c>
      <c r="IP607" s="140">
        <v>0</v>
      </c>
      <c r="IQ607" s="140">
        <v>0</v>
      </c>
      <c r="IR607" s="141">
        <v>0</v>
      </c>
      <c r="IS607" s="139">
        <v>0</v>
      </c>
      <c r="IT607" s="141">
        <v>0</v>
      </c>
      <c r="IU607" s="141">
        <v>9</v>
      </c>
      <c r="IV607" s="141">
        <v>7</v>
      </c>
      <c r="IW607" s="180">
        <v>16</v>
      </c>
      <c r="IX607" s="182">
        <v>0</v>
      </c>
      <c r="IY607" s="182">
        <v>0</v>
      </c>
      <c r="IZ607" s="183">
        <v>0</v>
      </c>
      <c r="JA607" s="140">
        <v>0</v>
      </c>
      <c r="JB607" s="140">
        <v>0</v>
      </c>
      <c r="JC607" s="1" t="s">
        <v>427</v>
      </c>
      <c r="JD607" s="1" t="s">
        <v>427</v>
      </c>
      <c r="JE607" s="1" t="s">
        <v>427</v>
      </c>
      <c r="JF607" s="1" t="s">
        <v>427</v>
      </c>
      <c r="JG607" s="1">
        <v>0</v>
      </c>
      <c r="JH607" s="1">
        <v>0</v>
      </c>
      <c r="JI607" s="284"/>
      <c r="JM607" s="261"/>
      <c r="JN607" s="262"/>
      <c r="JO607" s="284"/>
      <c r="JP607" s="284"/>
    </row>
    <row r="608" spans="1:276" x14ac:dyDescent="0.25">
      <c r="A608" s="2">
        <f>IF(OR('Table 1'!$L$2="All Regions",'Table 1'!$L$2=" "), 1,IF('Table 1'!$L$2='DATA TEMPLATE 1617'!L608,1,0))</f>
        <v>1</v>
      </c>
      <c r="B608" s="2">
        <f>IF(OR('Table 1'!$L$3="All Disciplines",'Table 1'!$L$3=" "), 1,IF('Table 1'!$L$3='DATA TEMPLATE 1617'!M608,1,0))</f>
        <v>1</v>
      </c>
      <c r="C608" s="2">
        <f>IF(OR('Table 1'!$L$4="All Organisations",'Table 1'!$L$4=" "), 1,IF('Table 1'!$L$4='DATA TEMPLATE 1617'!N608,1,0))</f>
        <v>1</v>
      </c>
      <c r="D608" s="2">
        <f t="shared" si="23"/>
        <v>3</v>
      </c>
      <c r="E608" s="236">
        <f>IF('Table 2'!$L$2="All Diverse Led",$IZ608,IF('Table 2'!$L$2='DATA TEMPLATE 1617'!JG608,4,0))</f>
        <v>0</v>
      </c>
      <c r="F608" s="236">
        <f>IF('Table 2'!$L$2="All Diverse Led",$IZ608,IF('Table 2'!$L$2='DATA TEMPLATE 1617'!JH608,4,0))</f>
        <v>0</v>
      </c>
      <c r="G608" s="237">
        <f t="shared" si="22"/>
        <v>0</v>
      </c>
      <c r="H608" s="1" t="s">
        <v>471</v>
      </c>
      <c r="I608" s="1">
        <v>0</v>
      </c>
      <c r="J608" s="1" t="b">
        <v>0</v>
      </c>
      <c r="K608" s="284">
        <v>606</v>
      </c>
      <c r="L608" t="s">
        <v>448</v>
      </c>
      <c r="M608" t="s">
        <v>440</v>
      </c>
      <c r="N608" s="323" t="s">
        <v>458</v>
      </c>
      <c r="O608" s="76">
        <v>19133</v>
      </c>
      <c r="P608" s="76">
        <v>141906</v>
      </c>
      <c r="Q608" s="76">
        <v>1001</v>
      </c>
      <c r="R608" s="76">
        <v>450</v>
      </c>
      <c r="S608" s="76">
        <v>600</v>
      </c>
      <c r="T608" s="76">
        <v>163090</v>
      </c>
      <c r="U608">
        <v>61006</v>
      </c>
      <c r="V608">
        <v>28710</v>
      </c>
      <c r="W608">
        <v>8639</v>
      </c>
      <c r="X608">
        <v>0</v>
      </c>
      <c r="Y608">
        <v>1234</v>
      </c>
      <c r="AB608">
        <v>90227</v>
      </c>
      <c r="AC608">
        <v>0</v>
      </c>
      <c r="AD608">
        <v>189816</v>
      </c>
      <c r="AE608" s="1">
        <v>0</v>
      </c>
      <c r="AF608" s="1">
        <v>0</v>
      </c>
      <c r="AG608" s="1">
        <v>0</v>
      </c>
      <c r="AH608" s="1">
        <v>0</v>
      </c>
      <c r="AI608" s="1">
        <v>0</v>
      </c>
      <c r="AJ608" s="1">
        <v>0</v>
      </c>
      <c r="AK608" s="1">
        <v>0</v>
      </c>
      <c r="AL608" s="1">
        <v>0</v>
      </c>
      <c r="AM608" s="1">
        <v>0</v>
      </c>
      <c r="AN608" s="1">
        <v>0</v>
      </c>
      <c r="AO608" s="1">
        <v>0</v>
      </c>
      <c r="AP608" s="1">
        <v>0</v>
      </c>
      <c r="AQ608" s="1">
        <v>0</v>
      </c>
      <c r="AR608" s="1">
        <v>0</v>
      </c>
      <c r="AS608" s="1">
        <v>0</v>
      </c>
      <c r="AT608" s="1">
        <v>0</v>
      </c>
      <c r="AU608" s="1">
        <v>0</v>
      </c>
      <c r="AV608" s="1">
        <v>0</v>
      </c>
      <c r="AW608" s="1">
        <v>0</v>
      </c>
      <c r="AX608" s="1">
        <v>0</v>
      </c>
      <c r="AY608" s="1">
        <v>0</v>
      </c>
      <c r="AZ608" s="1">
        <v>0</v>
      </c>
      <c r="BA608" s="1">
        <v>0</v>
      </c>
      <c r="BB608" s="1">
        <v>0</v>
      </c>
      <c r="BC608" s="3">
        <v>0</v>
      </c>
      <c r="BD608" s="3">
        <v>0</v>
      </c>
      <c r="BE608" s="3">
        <v>0</v>
      </c>
      <c r="BF608" s="3">
        <v>0</v>
      </c>
      <c r="BG608" s="241">
        <v>0</v>
      </c>
      <c r="BH608" s="242">
        <v>0</v>
      </c>
      <c r="BI608" s="242">
        <v>0</v>
      </c>
      <c r="BJ608" s="243">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s="244">
        <v>0</v>
      </c>
      <c r="CJ608" s="244">
        <v>0</v>
      </c>
      <c r="CK608" s="244">
        <v>0</v>
      </c>
      <c r="CL608" s="244">
        <v>0</v>
      </c>
      <c r="CM608" s="241">
        <v>0</v>
      </c>
      <c r="CN608" s="242">
        <v>0</v>
      </c>
      <c r="CO608" s="242">
        <v>0</v>
      </c>
      <c r="CP608" s="243">
        <v>0</v>
      </c>
      <c r="CQ608" s="1">
        <v>0</v>
      </c>
      <c r="CR608" s="1">
        <v>0</v>
      </c>
      <c r="CS608" s="1">
        <v>0</v>
      </c>
      <c r="CT608" s="1">
        <v>0</v>
      </c>
      <c r="CU608" s="1">
        <v>0</v>
      </c>
      <c r="CV608" s="1">
        <v>0</v>
      </c>
      <c r="CW608" s="1">
        <v>0</v>
      </c>
      <c r="CX608" s="1">
        <v>0</v>
      </c>
      <c r="CY608" s="1">
        <v>0</v>
      </c>
      <c r="CZ608" s="1">
        <v>0</v>
      </c>
      <c r="DA608" s="1">
        <v>0</v>
      </c>
      <c r="DB608" s="1">
        <v>0</v>
      </c>
      <c r="DC608" s="1">
        <v>0</v>
      </c>
      <c r="DD608" s="1">
        <v>0</v>
      </c>
      <c r="DE608" s="1">
        <v>0</v>
      </c>
      <c r="DF608" s="1">
        <v>0</v>
      </c>
      <c r="DG608" s="1">
        <v>0</v>
      </c>
      <c r="DH608" s="1">
        <v>0</v>
      </c>
      <c r="DI608" s="1">
        <v>0</v>
      </c>
      <c r="DJ608" s="1">
        <v>0</v>
      </c>
      <c r="DK608" s="1">
        <v>0</v>
      </c>
      <c r="DL608" s="1">
        <v>0</v>
      </c>
      <c r="DM608" s="1">
        <v>0</v>
      </c>
      <c r="DN608" s="1">
        <v>0</v>
      </c>
      <c r="DO608" s="244">
        <v>0</v>
      </c>
      <c r="DP608" s="244">
        <v>0</v>
      </c>
      <c r="DQ608" s="244">
        <v>0</v>
      </c>
      <c r="DR608" s="244">
        <v>0</v>
      </c>
      <c r="DS608" s="241">
        <v>0</v>
      </c>
      <c r="DT608" s="242">
        <v>0</v>
      </c>
      <c r="DU608" s="242">
        <v>0</v>
      </c>
      <c r="DV608" s="243">
        <v>0</v>
      </c>
      <c r="DW608">
        <v>1</v>
      </c>
      <c r="DX608">
        <v>10</v>
      </c>
      <c r="DY608">
        <v>237</v>
      </c>
      <c r="DZ608">
        <v>10000</v>
      </c>
      <c r="EA608">
        <v>0</v>
      </c>
      <c r="EB608">
        <v>0</v>
      </c>
      <c r="EC608">
        <v>0</v>
      </c>
      <c r="ED608">
        <v>0</v>
      </c>
      <c r="EE608">
        <v>0</v>
      </c>
      <c r="EF608">
        <v>0</v>
      </c>
      <c r="EG608">
        <v>0</v>
      </c>
      <c r="EH608">
        <v>0</v>
      </c>
      <c r="EI608">
        <v>5</v>
      </c>
      <c r="EJ608">
        <v>5</v>
      </c>
      <c r="EK608">
        <v>0</v>
      </c>
      <c r="EL608">
        <v>120</v>
      </c>
      <c r="EM608">
        <v>0</v>
      </c>
      <c r="EN608">
        <v>0</v>
      </c>
      <c r="EO608">
        <v>0</v>
      </c>
      <c r="EP608">
        <v>0</v>
      </c>
      <c r="EQ608">
        <v>0</v>
      </c>
      <c r="ER608">
        <v>0</v>
      </c>
      <c r="ES608">
        <v>0</v>
      </c>
      <c r="ET608">
        <v>0</v>
      </c>
      <c r="EU608" s="244">
        <v>0</v>
      </c>
      <c r="EV608" s="244">
        <v>0</v>
      </c>
      <c r="EW608" s="244">
        <v>0</v>
      </c>
      <c r="EX608" s="244">
        <v>0</v>
      </c>
      <c r="EY608" s="241">
        <v>5</v>
      </c>
      <c r="EZ608" s="242">
        <v>5</v>
      </c>
      <c r="FA608" s="242">
        <v>0</v>
      </c>
      <c r="FB608" s="243">
        <v>120</v>
      </c>
      <c r="FC608">
        <v>0</v>
      </c>
      <c r="FD608">
        <v>0</v>
      </c>
      <c r="FE608">
        <v>0</v>
      </c>
      <c r="FF608">
        <v>0</v>
      </c>
      <c r="FG608">
        <v>0</v>
      </c>
      <c r="FH608">
        <v>0</v>
      </c>
      <c r="FI608">
        <v>0</v>
      </c>
      <c r="FJ608">
        <v>0</v>
      </c>
      <c r="FK608">
        <v>0</v>
      </c>
      <c r="FL608">
        <v>0</v>
      </c>
      <c r="FM608">
        <v>0</v>
      </c>
      <c r="FN608">
        <v>0</v>
      </c>
      <c r="FO608">
        <v>0</v>
      </c>
      <c r="FP608">
        <v>0</v>
      </c>
      <c r="FQ608">
        <v>0</v>
      </c>
      <c r="FR608">
        <v>0</v>
      </c>
      <c r="FS608">
        <v>0</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0</v>
      </c>
      <c r="GM608">
        <v>1</v>
      </c>
      <c r="GN608">
        <v>5000</v>
      </c>
      <c r="GO608">
        <v>0</v>
      </c>
      <c r="GP608">
        <v>0</v>
      </c>
      <c r="GQ608">
        <v>0</v>
      </c>
      <c r="GR608">
        <v>0</v>
      </c>
      <c r="GS608">
        <v>0</v>
      </c>
      <c r="GT608">
        <v>0</v>
      </c>
      <c r="GU608">
        <v>0</v>
      </c>
      <c r="GV608">
        <v>0</v>
      </c>
      <c r="GW608">
        <v>0</v>
      </c>
      <c r="GX608">
        <v>0</v>
      </c>
      <c r="GY608">
        <v>0</v>
      </c>
      <c r="GZ608">
        <v>0</v>
      </c>
      <c r="HA608">
        <v>0</v>
      </c>
      <c r="HB608">
        <v>0</v>
      </c>
      <c r="HC608">
        <v>0</v>
      </c>
      <c r="HD608">
        <v>0</v>
      </c>
      <c r="HE608">
        <v>0</v>
      </c>
      <c r="HF608">
        <v>0</v>
      </c>
      <c r="HG608">
        <v>0</v>
      </c>
      <c r="HH608">
        <v>0</v>
      </c>
      <c r="HI608">
        <v>0</v>
      </c>
      <c r="HJ608">
        <v>0</v>
      </c>
      <c r="HK608">
        <v>0</v>
      </c>
      <c r="HL608">
        <v>6</v>
      </c>
      <c r="HM608">
        <v>5</v>
      </c>
      <c r="HN608">
        <v>0</v>
      </c>
      <c r="HO608">
        <v>0</v>
      </c>
      <c r="HP608">
        <v>0</v>
      </c>
      <c r="HQ608" s="139">
        <v>0</v>
      </c>
      <c r="HR608" s="140">
        <v>0</v>
      </c>
      <c r="HS608" s="140">
        <v>0</v>
      </c>
      <c r="HT608" s="140">
        <v>0</v>
      </c>
      <c r="HU608" s="140">
        <v>0</v>
      </c>
      <c r="HV608" s="139">
        <v>5</v>
      </c>
      <c r="HW608" s="140">
        <v>1</v>
      </c>
      <c r="HX608" s="140">
        <v>0</v>
      </c>
      <c r="HY608" s="140">
        <v>0</v>
      </c>
      <c r="HZ608" s="140">
        <v>0</v>
      </c>
      <c r="IA608" s="139">
        <v>0</v>
      </c>
      <c r="IB608" s="140">
        <v>0</v>
      </c>
      <c r="IC608" s="140">
        <v>0</v>
      </c>
      <c r="ID608" s="140">
        <v>0</v>
      </c>
      <c r="IE608" s="140">
        <v>0</v>
      </c>
      <c r="IF608" s="139">
        <v>11</v>
      </c>
      <c r="IG608" s="140">
        <v>6</v>
      </c>
      <c r="IH608" s="140">
        <v>0</v>
      </c>
      <c r="II608" s="140">
        <v>0</v>
      </c>
      <c r="IJ608" s="140">
        <v>0</v>
      </c>
      <c r="IK608" s="140">
        <v>0</v>
      </c>
      <c r="IL608" s="140">
        <v>0</v>
      </c>
      <c r="IM608" s="140">
        <v>0</v>
      </c>
      <c r="IN608" s="139">
        <v>0</v>
      </c>
      <c r="IO608" s="140">
        <v>0</v>
      </c>
      <c r="IP608" s="140">
        <v>0</v>
      </c>
      <c r="IQ608" s="140">
        <v>0</v>
      </c>
      <c r="IR608" s="141">
        <v>0</v>
      </c>
      <c r="IS608" s="139">
        <v>0</v>
      </c>
      <c r="IT608" s="141">
        <v>0</v>
      </c>
      <c r="IU608" s="141">
        <v>11</v>
      </c>
      <c r="IV608" s="141">
        <v>6</v>
      </c>
      <c r="IW608" s="180">
        <v>17</v>
      </c>
      <c r="IX608" s="182">
        <v>0</v>
      </c>
      <c r="IY608" s="182">
        <v>0</v>
      </c>
      <c r="IZ608" s="183">
        <v>0</v>
      </c>
      <c r="JA608" s="140">
        <v>0</v>
      </c>
      <c r="JB608" s="140">
        <v>0</v>
      </c>
      <c r="JC608" s="1" t="s">
        <v>427</v>
      </c>
      <c r="JD608" s="1" t="s">
        <v>427</v>
      </c>
      <c r="JE608" s="1" t="s">
        <v>427</v>
      </c>
      <c r="JF608" s="1" t="s">
        <v>427</v>
      </c>
      <c r="JG608" s="1">
        <v>0</v>
      </c>
      <c r="JH608" s="1">
        <v>0</v>
      </c>
      <c r="JI608" s="284"/>
      <c r="JM608" s="261"/>
      <c r="JN608" s="262"/>
      <c r="JO608" s="284"/>
      <c r="JP608" s="284"/>
    </row>
    <row r="609" spans="1:276" x14ac:dyDescent="0.25">
      <c r="A609" s="2">
        <f>IF(OR('Table 1'!$L$2="All Regions",'Table 1'!$L$2=" "), 1,IF('Table 1'!$L$2='DATA TEMPLATE 1617'!L609,1,0))</f>
        <v>1</v>
      </c>
      <c r="B609" s="2">
        <f>IF(OR('Table 1'!$L$3="All Disciplines",'Table 1'!$L$3=" "), 1,IF('Table 1'!$L$3='DATA TEMPLATE 1617'!M609,1,0))</f>
        <v>1</v>
      </c>
      <c r="C609" s="2">
        <f>IF(OR('Table 1'!$L$4="All Organisations",'Table 1'!$L$4=" "), 1,IF('Table 1'!$L$4='DATA TEMPLATE 1617'!N609,1,0))</f>
        <v>1</v>
      </c>
      <c r="D609" s="2">
        <f t="shared" si="23"/>
        <v>3</v>
      </c>
      <c r="E609" s="236">
        <f>IF('Table 2'!$L$2="All Diverse Led",$IZ609,IF('Table 2'!$L$2='DATA TEMPLATE 1617'!JG609,4,0))</f>
        <v>0</v>
      </c>
      <c r="F609" s="236">
        <f>IF('Table 2'!$L$2="All Diverse Led",$IZ609,IF('Table 2'!$L$2='DATA TEMPLATE 1617'!JH609,4,0))</f>
        <v>0</v>
      </c>
      <c r="G609" s="237">
        <f t="shared" si="22"/>
        <v>0</v>
      </c>
      <c r="H609" s="1" t="s">
        <v>471</v>
      </c>
      <c r="I609" s="1">
        <v>0</v>
      </c>
      <c r="J609" s="1" t="b">
        <v>0</v>
      </c>
      <c r="K609" s="284">
        <v>607</v>
      </c>
      <c r="L609" t="s">
        <v>439</v>
      </c>
      <c r="M609" t="s">
        <v>438</v>
      </c>
      <c r="N609" s="323" t="s">
        <v>460</v>
      </c>
      <c r="O609" s="76">
        <v>614049</v>
      </c>
      <c r="P609" s="76">
        <v>250000</v>
      </c>
      <c r="Q609" s="76">
        <v>844292</v>
      </c>
      <c r="R609" s="76">
        <v>0</v>
      </c>
      <c r="S609" s="76">
        <v>0</v>
      </c>
      <c r="T609" s="76">
        <v>1708341</v>
      </c>
      <c r="U609">
        <v>1163948</v>
      </c>
      <c r="V609">
        <v>94936</v>
      </c>
      <c r="W609">
        <v>0</v>
      </c>
      <c r="X609">
        <v>228622</v>
      </c>
      <c r="Y609">
        <v>0</v>
      </c>
      <c r="AB609">
        <v>258280</v>
      </c>
      <c r="AC609">
        <v>58555</v>
      </c>
      <c r="AD609">
        <v>1804341</v>
      </c>
      <c r="AE609" s="1">
        <v>16</v>
      </c>
      <c r="AF609" s="1">
        <v>16</v>
      </c>
      <c r="AG609" s="1">
        <v>0</v>
      </c>
      <c r="AH609" s="1">
        <v>0</v>
      </c>
      <c r="AI609" s="1">
        <v>0</v>
      </c>
      <c r="AJ609" s="1">
        <v>0</v>
      </c>
      <c r="AK609" s="1">
        <v>0</v>
      </c>
      <c r="AL609" s="1">
        <v>0</v>
      </c>
      <c r="AM609" s="1">
        <v>0</v>
      </c>
      <c r="AN609" s="1">
        <v>0</v>
      </c>
      <c r="AO609" s="1">
        <v>0</v>
      </c>
      <c r="AP609" s="1">
        <v>0</v>
      </c>
      <c r="AQ609" s="1">
        <v>16</v>
      </c>
      <c r="AR609" s="1">
        <v>16</v>
      </c>
      <c r="AS609" s="1">
        <v>0</v>
      </c>
      <c r="AT609" s="1">
        <v>0</v>
      </c>
      <c r="AU609" s="1">
        <v>0</v>
      </c>
      <c r="AV609" s="1">
        <v>0</v>
      </c>
      <c r="AW609" s="1">
        <v>0</v>
      </c>
      <c r="AX609" s="1">
        <v>0</v>
      </c>
      <c r="AY609" s="1">
        <v>0</v>
      </c>
      <c r="AZ609" s="1">
        <v>0</v>
      </c>
      <c r="BA609" s="1">
        <v>0</v>
      </c>
      <c r="BB609" s="1">
        <v>0</v>
      </c>
      <c r="BC609" s="3">
        <v>0</v>
      </c>
      <c r="BD609" s="3">
        <v>0</v>
      </c>
      <c r="BE609" s="3">
        <v>0</v>
      </c>
      <c r="BF609" s="3">
        <v>0</v>
      </c>
      <c r="BG609" s="241">
        <v>16</v>
      </c>
      <c r="BH609" s="242">
        <v>16</v>
      </c>
      <c r="BI609" s="242">
        <v>0</v>
      </c>
      <c r="BJ609" s="243">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s="244">
        <v>0</v>
      </c>
      <c r="CJ609" s="244">
        <v>0</v>
      </c>
      <c r="CK609" s="244">
        <v>0</v>
      </c>
      <c r="CL609" s="244">
        <v>0</v>
      </c>
      <c r="CM609" s="241">
        <v>0</v>
      </c>
      <c r="CN609" s="242">
        <v>0</v>
      </c>
      <c r="CO609" s="242">
        <v>0</v>
      </c>
      <c r="CP609" s="243">
        <v>0</v>
      </c>
      <c r="CQ609" s="1">
        <v>0</v>
      </c>
      <c r="CR609" s="1">
        <v>0</v>
      </c>
      <c r="CS609" s="1">
        <v>0</v>
      </c>
      <c r="CT609" s="1">
        <v>0</v>
      </c>
      <c r="CU609" s="1">
        <v>0</v>
      </c>
      <c r="CV609" s="1">
        <v>0</v>
      </c>
      <c r="CW609" s="1">
        <v>0</v>
      </c>
      <c r="CX609" s="1">
        <v>0</v>
      </c>
      <c r="CY609" s="1">
        <v>0</v>
      </c>
      <c r="CZ609" s="1">
        <v>0</v>
      </c>
      <c r="DA609" s="1">
        <v>0</v>
      </c>
      <c r="DB609" s="1">
        <v>0</v>
      </c>
      <c r="DC609" s="1">
        <v>0</v>
      </c>
      <c r="DD609" s="1">
        <v>0</v>
      </c>
      <c r="DE609" s="1">
        <v>0</v>
      </c>
      <c r="DF609" s="1">
        <v>0</v>
      </c>
      <c r="DG609" s="1">
        <v>0</v>
      </c>
      <c r="DH609" s="1">
        <v>0</v>
      </c>
      <c r="DI609" s="1">
        <v>0</v>
      </c>
      <c r="DJ609" s="1">
        <v>0</v>
      </c>
      <c r="DK609" s="1">
        <v>0</v>
      </c>
      <c r="DL609" s="1">
        <v>0</v>
      </c>
      <c r="DM609" s="1">
        <v>0</v>
      </c>
      <c r="DN609" s="1">
        <v>0</v>
      </c>
      <c r="DO609" s="244">
        <v>0</v>
      </c>
      <c r="DP609" s="244">
        <v>0</v>
      </c>
      <c r="DQ609" s="244">
        <v>0</v>
      </c>
      <c r="DR609" s="244">
        <v>0</v>
      </c>
      <c r="DS609" s="241">
        <v>0</v>
      </c>
      <c r="DT609" s="242">
        <v>0</v>
      </c>
      <c r="DU609" s="242">
        <v>0</v>
      </c>
      <c r="DV609" s="243">
        <v>0</v>
      </c>
      <c r="DW609">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s="244">
        <v>0</v>
      </c>
      <c r="EV609" s="244">
        <v>0</v>
      </c>
      <c r="EW609" s="244">
        <v>0</v>
      </c>
      <c r="EX609" s="244">
        <v>0</v>
      </c>
      <c r="EY609" s="241">
        <v>0</v>
      </c>
      <c r="EZ609" s="242">
        <v>0</v>
      </c>
      <c r="FA609" s="242">
        <v>0</v>
      </c>
      <c r="FB609" s="243">
        <v>0</v>
      </c>
      <c r="FC609">
        <v>0</v>
      </c>
      <c r="FD609">
        <v>0</v>
      </c>
      <c r="FE609">
        <v>0</v>
      </c>
      <c r="FF609">
        <v>3</v>
      </c>
      <c r="FG609">
        <v>0</v>
      </c>
      <c r="FH609">
        <v>1000000</v>
      </c>
      <c r="FI609">
        <v>3</v>
      </c>
      <c r="FJ609">
        <v>14886000</v>
      </c>
      <c r="FK609">
        <v>0</v>
      </c>
      <c r="FL609">
        <v>0</v>
      </c>
      <c r="FM609">
        <v>0</v>
      </c>
      <c r="FN609">
        <v>0</v>
      </c>
      <c r="FO609">
        <v>0</v>
      </c>
      <c r="FP609">
        <v>0</v>
      </c>
      <c r="FQ609">
        <v>0</v>
      </c>
      <c r="FR609">
        <v>0</v>
      </c>
      <c r="FS609">
        <v>0</v>
      </c>
      <c r="FT609">
        <v>0</v>
      </c>
      <c r="FU609">
        <v>0</v>
      </c>
      <c r="FV609">
        <v>0</v>
      </c>
      <c r="FW609">
        <v>0</v>
      </c>
      <c r="FX609">
        <v>0</v>
      </c>
      <c r="FY609">
        <v>0</v>
      </c>
      <c r="FZ609">
        <v>0</v>
      </c>
      <c r="GA609">
        <v>0</v>
      </c>
      <c r="GB609">
        <v>0</v>
      </c>
      <c r="GC609">
        <v>0</v>
      </c>
      <c r="GD609">
        <v>0</v>
      </c>
      <c r="GE609">
        <v>0</v>
      </c>
      <c r="GF609">
        <v>0</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v>0</v>
      </c>
      <c r="HD609">
        <v>0</v>
      </c>
      <c r="HE609">
        <v>0</v>
      </c>
      <c r="HF609">
        <v>0</v>
      </c>
      <c r="HG609">
        <v>0</v>
      </c>
      <c r="HH609">
        <v>0</v>
      </c>
      <c r="HI609">
        <v>0</v>
      </c>
      <c r="HJ609">
        <v>0</v>
      </c>
      <c r="HK609">
        <v>0</v>
      </c>
      <c r="HL609">
        <v>5</v>
      </c>
      <c r="HM609">
        <v>6</v>
      </c>
      <c r="HN609">
        <v>0</v>
      </c>
      <c r="HO609">
        <v>0</v>
      </c>
      <c r="HP609">
        <v>0</v>
      </c>
      <c r="HQ609" s="139">
        <v>1</v>
      </c>
      <c r="HR609" s="140">
        <v>0</v>
      </c>
      <c r="HS609" s="140">
        <v>0</v>
      </c>
      <c r="HT609" s="140">
        <v>0</v>
      </c>
      <c r="HU609" s="140">
        <v>0</v>
      </c>
      <c r="HV609" s="139">
        <v>0</v>
      </c>
      <c r="HW609" s="140">
        <v>0</v>
      </c>
      <c r="HX609" s="140">
        <v>0</v>
      </c>
      <c r="HY609" s="140">
        <v>0</v>
      </c>
      <c r="HZ609" s="140">
        <v>0</v>
      </c>
      <c r="IA609" s="139">
        <v>0</v>
      </c>
      <c r="IB609" s="140">
        <v>0</v>
      </c>
      <c r="IC609" s="140">
        <v>0</v>
      </c>
      <c r="ID609" s="140">
        <v>0</v>
      </c>
      <c r="IE609" s="140">
        <v>0</v>
      </c>
      <c r="IF609" s="139">
        <v>6</v>
      </c>
      <c r="IG609" s="140">
        <v>6</v>
      </c>
      <c r="IH609" s="140">
        <v>0</v>
      </c>
      <c r="II609" s="140">
        <v>0</v>
      </c>
      <c r="IJ609" s="140">
        <v>0</v>
      </c>
      <c r="IK609" s="140">
        <v>0</v>
      </c>
      <c r="IL609" s="140">
        <v>0</v>
      </c>
      <c r="IM609" s="140">
        <v>0</v>
      </c>
      <c r="IN609" s="139">
        <v>0</v>
      </c>
      <c r="IO609" s="140">
        <v>0</v>
      </c>
      <c r="IP609" s="140">
        <v>0</v>
      </c>
      <c r="IQ609" s="140">
        <v>0</v>
      </c>
      <c r="IR609" s="141">
        <v>0</v>
      </c>
      <c r="IS609" s="139">
        <v>0</v>
      </c>
      <c r="IT609" s="141">
        <v>2</v>
      </c>
      <c r="IU609" s="141">
        <v>11</v>
      </c>
      <c r="IV609" s="141">
        <v>1</v>
      </c>
      <c r="IW609" s="180">
        <v>12</v>
      </c>
      <c r="IX609" s="182">
        <v>0.16666666666666666</v>
      </c>
      <c r="IY609" s="182">
        <v>0</v>
      </c>
      <c r="IZ609" s="183">
        <v>0</v>
      </c>
      <c r="JA609" s="140">
        <v>0</v>
      </c>
      <c r="JB609" s="140">
        <v>0</v>
      </c>
      <c r="JC609" s="1" t="s">
        <v>427</v>
      </c>
      <c r="JD609" s="1" t="s">
        <v>427</v>
      </c>
      <c r="JE609" s="1" t="s">
        <v>427</v>
      </c>
      <c r="JF609" s="1" t="s">
        <v>427</v>
      </c>
      <c r="JG609" s="1">
        <v>0</v>
      </c>
      <c r="JH609" s="1">
        <v>0</v>
      </c>
      <c r="JI609" s="284"/>
      <c r="JM609" s="261"/>
      <c r="JN609" s="262"/>
      <c r="JO609" s="284"/>
      <c r="JP609" s="284"/>
    </row>
    <row r="610" spans="1:276" x14ac:dyDescent="0.25">
      <c r="A610" s="2">
        <f>IF(OR('Table 1'!$L$2="All Regions",'Table 1'!$L$2=" "), 1,IF('Table 1'!$L$2='DATA TEMPLATE 1617'!L610,1,0))</f>
        <v>1</v>
      </c>
      <c r="B610" s="2">
        <f>IF(OR('Table 1'!$L$3="All Disciplines",'Table 1'!$L$3=" "), 1,IF('Table 1'!$L$3='DATA TEMPLATE 1617'!M610,1,0))</f>
        <v>1</v>
      </c>
      <c r="C610" s="2">
        <f>IF(OR('Table 1'!$L$4="All Organisations",'Table 1'!$L$4=" "), 1,IF('Table 1'!$L$4='DATA TEMPLATE 1617'!N610,1,0))</f>
        <v>1</v>
      </c>
      <c r="D610" s="2">
        <f t="shared" si="23"/>
        <v>3</v>
      </c>
      <c r="E610" s="236">
        <f>IF('Table 2'!$L$2="All Diverse Led",$IZ610,IF('Table 2'!$L$2='DATA TEMPLATE 1617'!JG610,4,0))</f>
        <v>0</v>
      </c>
      <c r="F610" s="236">
        <f>IF('Table 2'!$L$2="All Diverse Led",$IZ610,IF('Table 2'!$L$2='DATA TEMPLATE 1617'!JH610,4,0))</f>
        <v>0</v>
      </c>
      <c r="G610" s="237">
        <f t="shared" si="22"/>
        <v>0</v>
      </c>
      <c r="H610" s="1" t="s">
        <v>471</v>
      </c>
      <c r="I610" s="1">
        <v>0</v>
      </c>
      <c r="J610" s="1" t="b">
        <v>0</v>
      </c>
      <c r="K610" s="284">
        <v>608</v>
      </c>
      <c r="L610" t="s">
        <v>448</v>
      </c>
      <c r="M610" t="s">
        <v>440</v>
      </c>
      <c r="N610" s="323" t="s">
        <v>458</v>
      </c>
      <c r="O610" s="76">
        <v>40053</v>
      </c>
      <c r="P610" s="76">
        <v>76661</v>
      </c>
      <c r="Q610" s="76">
        <v>37235</v>
      </c>
      <c r="R610" s="76">
        <v>3415</v>
      </c>
      <c r="S610" s="76">
        <v>16050</v>
      </c>
      <c r="T610" s="76">
        <v>173414</v>
      </c>
      <c r="U610">
        <v>113196</v>
      </c>
      <c r="V610">
        <v>690</v>
      </c>
      <c r="W610">
        <v>18500</v>
      </c>
      <c r="X610">
        <v>0</v>
      </c>
      <c r="Y610">
        <v>1465</v>
      </c>
      <c r="AB610">
        <v>30136</v>
      </c>
      <c r="AC610">
        <v>0</v>
      </c>
      <c r="AD610">
        <v>163987</v>
      </c>
      <c r="AE610" s="1">
        <v>0</v>
      </c>
      <c r="AF610" s="1">
        <v>0</v>
      </c>
      <c r="AG610" s="1">
        <v>0</v>
      </c>
      <c r="AH610" s="1">
        <v>0</v>
      </c>
      <c r="AI610" s="1">
        <v>0</v>
      </c>
      <c r="AJ610" s="1">
        <v>0</v>
      </c>
      <c r="AK610" s="1">
        <v>0</v>
      </c>
      <c r="AL610" s="1">
        <v>0</v>
      </c>
      <c r="AM610" s="1">
        <v>0</v>
      </c>
      <c r="AN610" s="1">
        <v>0</v>
      </c>
      <c r="AO610" s="1">
        <v>0</v>
      </c>
      <c r="AP610" s="1">
        <v>0</v>
      </c>
      <c r="AQ610" s="1">
        <v>0</v>
      </c>
      <c r="AR610" s="1">
        <v>0</v>
      </c>
      <c r="AS610" s="1">
        <v>0</v>
      </c>
      <c r="AT610" s="1">
        <v>0</v>
      </c>
      <c r="AU610" s="1">
        <v>0</v>
      </c>
      <c r="AV610" s="1">
        <v>0</v>
      </c>
      <c r="AW610" s="1">
        <v>0</v>
      </c>
      <c r="AX610" s="1">
        <v>0</v>
      </c>
      <c r="AY610" s="1">
        <v>0</v>
      </c>
      <c r="AZ610" s="1">
        <v>0</v>
      </c>
      <c r="BA610" s="1">
        <v>0</v>
      </c>
      <c r="BB610" s="1">
        <v>0</v>
      </c>
      <c r="BC610" s="3">
        <v>0</v>
      </c>
      <c r="BD610" s="3">
        <v>0</v>
      </c>
      <c r="BE610" s="3">
        <v>0</v>
      </c>
      <c r="BF610" s="3">
        <v>0</v>
      </c>
      <c r="BG610" s="241">
        <v>0</v>
      </c>
      <c r="BH610" s="242">
        <v>0</v>
      </c>
      <c r="BI610" s="242">
        <v>0</v>
      </c>
      <c r="BJ610" s="243">
        <v>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s="244">
        <v>0</v>
      </c>
      <c r="CJ610" s="244">
        <v>0</v>
      </c>
      <c r="CK610" s="244">
        <v>0</v>
      </c>
      <c r="CL610" s="244">
        <v>0</v>
      </c>
      <c r="CM610" s="241">
        <v>0</v>
      </c>
      <c r="CN610" s="242">
        <v>0</v>
      </c>
      <c r="CO610" s="242">
        <v>0</v>
      </c>
      <c r="CP610" s="243">
        <v>0</v>
      </c>
      <c r="CQ610" s="1">
        <v>0</v>
      </c>
      <c r="CR610" s="1">
        <v>0</v>
      </c>
      <c r="CS610" s="1">
        <v>0</v>
      </c>
      <c r="CT610" s="1">
        <v>0</v>
      </c>
      <c r="CU610" s="1">
        <v>0</v>
      </c>
      <c r="CV610" s="1">
        <v>0</v>
      </c>
      <c r="CW610" s="1">
        <v>0</v>
      </c>
      <c r="CX610" s="1">
        <v>0</v>
      </c>
      <c r="CY610" s="1">
        <v>0</v>
      </c>
      <c r="CZ610" s="1">
        <v>0</v>
      </c>
      <c r="DA610" s="1">
        <v>0</v>
      </c>
      <c r="DB610" s="1">
        <v>0</v>
      </c>
      <c r="DC610" s="1">
        <v>0</v>
      </c>
      <c r="DD610" s="1">
        <v>0</v>
      </c>
      <c r="DE610" s="1">
        <v>0</v>
      </c>
      <c r="DF610" s="1">
        <v>0</v>
      </c>
      <c r="DG610" s="1">
        <v>0</v>
      </c>
      <c r="DH610" s="1">
        <v>0</v>
      </c>
      <c r="DI610" s="1">
        <v>0</v>
      </c>
      <c r="DJ610" s="1">
        <v>0</v>
      </c>
      <c r="DK610" s="1">
        <v>0</v>
      </c>
      <c r="DL610" s="1">
        <v>0</v>
      </c>
      <c r="DM610" s="1">
        <v>0</v>
      </c>
      <c r="DN610" s="1">
        <v>0</v>
      </c>
      <c r="DO610" s="244">
        <v>0</v>
      </c>
      <c r="DP610" s="244">
        <v>0</v>
      </c>
      <c r="DQ610" s="244">
        <v>0</v>
      </c>
      <c r="DR610" s="244">
        <v>0</v>
      </c>
      <c r="DS610" s="241">
        <v>0</v>
      </c>
      <c r="DT610" s="242">
        <v>0</v>
      </c>
      <c r="DU610" s="242">
        <v>0</v>
      </c>
      <c r="DV610" s="243">
        <v>0</v>
      </c>
      <c r="DW610">
        <v>0</v>
      </c>
      <c r="DX610">
        <v>0</v>
      </c>
      <c r="DY610">
        <v>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s="244">
        <v>0</v>
      </c>
      <c r="EV610" s="244">
        <v>0</v>
      </c>
      <c r="EW610" s="244">
        <v>0</v>
      </c>
      <c r="EX610" s="244">
        <v>0</v>
      </c>
      <c r="EY610" s="241">
        <v>0</v>
      </c>
      <c r="EZ610" s="242">
        <v>0</v>
      </c>
      <c r="FA610" s="242">
        <v>0</v>
      </c>
      <c r="FB610" s="243">
        <v>0</v>
      </c>
      <c r="FC610">
        <v>0</v>
      </c>
      <c r="FD610">
        <v>0</v>
      </c>
      <c r="FE610">
        <v>0</v>
      </c>
      <c r="FF610">
        <v>0</v>
      </c>
      <c r="FG610">
        <v>0</v>
      </c>
      <c r="FH610">
        <v>0</v>
      </c>
      <c r="FI610">
        <v>0</v>
      </c>
      <c r="FJ610">
        <v>0</v>
      </c>
      <c r="FK610">
        <v>0</v>
      </c>
      <c r="FL610">
        <v>0</v>
      </c>
      <c r="FM610">
        <v>0</v>
      </c>
      <c r="FN610">
        <v>0</v>
      </c>
      <c r="FO610">
        <v>0</v>
      </c>
      <c r="FP610">
        <v>0</v>
      </c>
      <c r="FQ610">
        <v>0</v>
      </c>
      <c r="FR610">
        <v>0</v>
      </c>
      <c r="FS610">
        <v>0</v>
      </c>
      <c r="FT610">
        <v>0</v>
      </c>
      <c r="FU610">
        <v>0</v>
      </c>
      <c r="FV610">
        <v>0</v>
      </c>
      <c r="FW610">
        <v>0</v>
      </c>
      <c r="FX610">
        <v>0</v>
      </c>
      <c r="FY610">
        <v>0</v>
      </c>
      <c r="FZ610">
        <v>0</v>
      </c>
      <c r="GA610">
        <v>0</v>
      </c>
      <c r="GB610">
        <v>0</v>
      </c>
      <c r="GC610">
        <v>0</v>
      </c>
      <c r="GD610">
        <v>0</v>
      </c>
      <c r="GE610">
        <v>0</v>
      </c>
      <c r="GF610">
        <v>0</v>
      </c>
      <c r="GG610">
        <v>0</v>
      </c>
      <c r="GH610">
        <v>0</v>
      </c>
      <c r="GI610">
        <v>0</v>
      </c>
      <c r="GJ610">
        <v>0</v>
      </c>
      <c r="GK610">
        <v>0</v>
      </c>
      <c r="GL610">
        <v>0</v>
      </c>
      <c r="GM610">
        <v>0</v>
      </c>
      <c r="GN610">
        <v>0</v>
      </c>
      <c r="GO610">
        <v>0</v>
      </c>
      <c r="GP610">
        <v>0</v>
      </c>
      <c r="GQ610">
        <v>0</v>
      </c>
      <c r="GR610">
        <v>0</v>
      </c>
      <c r="GS610">
        <v>0</v>
      </c>
      <c r="GT610">
        <v>0</v>
      </c>
      <c r="GU610">
        <v>0</v>
      </c>
      <c r="GV610">
        <v>0</v>
      </c>
      <c r="GW610">
        <v>0</v>
      </c>
      <c r="GX610">
        <v>0</v>
      </c>
      <c r="GY610">
        <v>0</v>
      </c>
      <c r="GZ610">
        <v>0</v>
      </c>
      <c r="HA610">
        <v>0</v>
      </c>
      <c r="HB610">
        <v>0</v>
      </c>
      <c r="HC610">
        <v>1</v>
      </c>
      <c r="HD610" t="s">
        <v>735</v>
      </c>
      <c r="HE610">
        <v>0</v>
      </c>
      <c r="HF610">
        <v>0</v>
      </c>
      <c r="HG610">
        <v>5</v>
      </c>
      <c r="HH610">
        <v>0</v>
      </c>
      <c r="HI610">
        <v>0</v>
      </c>
      <c r="HJ610">
        <v>0</v>
      </c>
      <c r="HK610">
        <v>0</v>
      </c>
      <c r="HL610">
        <v>6</v>
      </c>
      <c r="HM610">
        <v>3</v>
      </c>
      <c r="HN610">
        <v>0</v>
      </c>
      <c r="HO610">
        <v>0</v>
      </c>
      <c r="HP610">
        <v>0</v>
      </c>
      <c r="HQ610" s="139">
        <v>2</v>
      </c>
      <c r="HR610" s="140">
        <v>1</v>
      </c>
      <c r="HS610" s="140">
        <v>0</v>
      </c>
      <c r="HT610" s="140">
        <v>0</v>
      </c>
      <c r="HU610" s="140">
        <v>0</v>
      </c>
      <c r="HV610" s="139">
        <v>0</v>
      </c>
      <c r="HW610" s="140">
        <v>0</v>
      </c>
      <c r="HX610" s="140">
        <v>0</v>
      </c>
      <c r="HY610" s="140">
        <v>0</v>
      </c>
      <c r="HZ610" s="140">
        <v>0</v>
      </c>
      <c r="IA610" s="139">
        <v>0</v>
      </c>
      <c r="IB610" s="140">
        <v>0</v>
      </c>
      <c r="IC610" s="140">
        <v>0</v>
      </c>
      <c r="ID610" s="140">
        <v>0</v>
      </c>
      <c r="IE610" s="140">
        <v>0</v>
      </c>
      <c r="IF610" s="139">
        <v>8</v>
      </c>
      <c r="IG610" s="140">
        <v>4</v>
      </c>
      <c r="IH610" s="140">
        <v>0</v>
      </c>
      <c r="II610" s="140">
        <v>0</v>
      </c>
      <c r="IJ610" s="140">
        <v>0</v>
      </c>
      <c r="IK610" s="140">
        <v>0</v>
      </c>
      <c r="IL610" s="140">
        <v>0</v>
      </c>
      <c r="IM610" s="140">
        <v>0</v>
      </c>
      <c r="IN610" s="139">
        <v>0</v>
      </c>
      <c r="IO610" s="140">
        <v>0</v>
      </c>
      <c r="IP610" s="140">
        <v>0</v>
      </c>
      <c r="IQ610" s="140">
        <v>0</v>
      </c>
      <c r="IR610" s="141">
        <v>0</v>
      </c>
      <c r="IS610" s="139">
        <v>0</v>
      </c>
      <c r="IT610" s="141">
        <v>1</v>
      </c>
      <c r="IU610" s="141">
        <v>9</v>
      </c>
      <c r="IV610" s="141">
        <v>3</v>
      </c>
      <c r="IW610" s="180">
        <v>12</v>
      </c>
      <c r="IX610" s="182">
        <v>8.3333333333333329E-2</v>
      </c>
      <c r="IY610" s="182">
        <v>0</v>
      </c>
      <c r="IZ610" s="183">
        <v>0</v>
      </c>
      <c r="JA610" s="140">
        <v>0</v>
      </c>
      <c r="JB610" s="140">
        <v>0</v>
      </c>
      <c r="JC610" s="1" t="s">
        <v>427</v>
      </c>
      <c r="JD610" s="1" t="s">
        <v>427</v>
      </c>
      <c r="JE610" s="1" t="s">
        <v>427</v>
      </c>
      <c r="JF610" s="1" t="s">
        <v>427</v>
      </c>
      <c r="JG610" s="1">
        <v>0</v>
      </c>
      <c r="JH610" s="1">
        <v>0</v>
      </c>
      <c r="JI610" s="284"/>
      <c r="JM610" s="261"/>
      <c r="JN610" s="262"/>
      <c r="JO610" s="284"/>
      <c r="JP610" s="284"/>
    </row>
    <row r="611" spans="1:276" x14ac:dyDescent="0.25">
      <c r="A611" s="2">
        <f>IF(OR('Table 1'!$L$2="All Regions",'Table 1'!$L$2=" "), 1,IF('Table 1'!$L$2='DATA TEMPLATE 1617'!L611,1,0))</f>
        <v>1</v>
      </c>
      <c r="B611" s="2">
        <f>IF(OR('Table 1'!$L$3="All Disciplines",'Table 1'!$L$3=" "), 1,IF('Table 1'!$L$3='DATA TEMPLATE 1617'!M611,1,0))</f>
        <v>1</v>
      </c>
      <c r="C611" s="2">
        <f>IF(OR('Table 1'!$L$4="All Organisations",'Table 1'!$L$4=" "), 1,IF('Table 1'!$L$4='DATA TEMPLATE 1617'!N611,1,0))</f>
        <v>1</v>
      </c>
      <c r="D611" s="2">
        <f t="shared" si="23"/>
        <v>3</v>
      </c>
      <c r="E611" s="236">
        <f>IF('Table 2'!$L$2="All Diverse Led",$IZ611,IF('Table 2'!$L$2='DATA TEMPLATE 1617'!JG611,4,0))</f>
        <v>0</v>
      </c>
      <c r="F611" s="236">
        <f>IF('Table 2'!$L$2="All Diverse Led",$IZ611,IF('Table 2'!$L$2='DATA TEMPLATE 1617'!JH611,4,0))</f>
        <v>0</v>
      </c>
      <c r="G611" s="237">
        <f t="shared" si="22"/>
        <v>0</v>
      </c>
      <c r="H611" s="1" t="s">
        <v>471</v>
      </c>
      <c r="I611" s="1">
        <v>0</v>
      </c>
      <c r="J611" s="1" t="b">
        <v>0</v>
      </c>
      <c r="K611" s="284">
        <v>609</v>
      </c>
      <c r="L611" t="s">
        <v>439</v>
      </c>
      <c r="M611" t="s">
        <v>442</v>
      </c>
      <c r="N611" s="323" t="s">
        <v>459</v>
      </c>
      <c r="O611" s="76">
        <v>15451</v>
      </c>
      <c r="P611" s="76">
        <v>89113</v>
      </c>
      <c r="Q611" s="76">
        <v>257877</v>
      </c>
      <c r="R611" s="76">
        <v>0</v>
      </c>
      <c r="S611" s="76">
        <v>20000</v>
      </c>
      <c r="T611" s="76">
        <v>382441</v>
      </c>
      <c r="U611">
        <v>218111</v>
      </c>
      <c r="V611">
        <v>16994</v>
      </c>
      <c r="W611">
        <v>0</v>
      </c>
      <c r="X611">
        <v>5801</v>
      </c>
      <c r="Y611">
        <v>106</v>
      </c>
      <c r="AB611">
        <v>61088</v>
      </c>
      <c r="AC611">
        <v>82684</v>
      </c>
      <c r="AD611">
        <v>384784</v>
      </c>
      <c r="AE611" s="1">
        <v>3</v>
      </c>
      <c r="AF611" s="1">
        <v>3</v>
      </c>
      <c r="AG611" s="1">
        <v>0</v>
      </c>
      <c r="AH611" s="1">
        <v>123</v>
      </c>
      <c r="AI611" s="1">
        <v>0</v>
      </c>
      <c r="AJ611" s="1">
        <v>0</v>
      </c>
      <c r="AK611" s="1">
        <v>0</v>
      </c>
      <c r="AL611" s="1">
        <v>0</v>
      </c>
      <c r="AM611" s="1">
        <v>0</v>
      </c>
      <c r="AN611" s="1">
        <v>0</v>
      </c>
      <c r="AO611" s="1">
        <v>0</v>
      </c>
      <c r="AP611" s="1">
        <v>0</v>
      </c>
      <c r="AQ611" s="1">
        <v>3</v>
      </c>
      <c r="AR611" s="1">
        <v>3</v>
      </c>
      <c r="AS611" s="1">
        <v>0</v>
      </c>
      <c r="AT611" s="1">
        <v>123</v>
      </c>
      <c r="AU611" s="1">
        <v>0</v>
      </c>
      <c r="AV611" s="1">
        <v>0</v>
      </c>
      <c r="AW611" s="1">
        <v>0</v>
      </c>
      <c r="AX611" s="1">
        <v>0</v>
      </c>
      <c r="AY611" s="1">
        <v>0</v>
      </c>
      <c r="AZ611" s="1">
        <v>0</v>
      </c>
      <c r="BA611" s="1">
        <v>0</v>
      </c>
      <c r="BB611" s="1">
        <v>0</v>
      </c>
      <c r="BC611" s="3">
        <v>0</v>
      </c>
      <c r="BD611" s="3">
        <v>0</v>
      </c>
      <c r="BE611" s="3">
        <v>0</v>
      </c>
      <c r="BF611" s="3">
        <v>0</v>
      </c>
      <c r="BG611" s="241">
        <v>3</v>
      </c>
      <c r="BH611" s="242">
        <v>3</v>
      </c>
      <c r="BI611" s="242">
        <v>0</v>
      </c>
      <c r="BJ611" s="243">
        <v>123</v>
      </c>
      <c r="BK611">
        <v>1</v>
      </c>
      <c r="BL611">
        <v>2</v>
      </c>
      <c r="BM611">
        <v>0</v>
      </c>
      <c r="BN611">
        <v>30</v>
      </c>
      <c r="BO611">
        <v>0</v>
      </c>
      <c r="BP611">
        <v>0</v>
      </c>
      <c r="BQ611">
        <v>0</v>
      </c>
      <c r="BR611">
        <v>0</v>
      </c>
      <c r="BS611">
        <v>0</v>
      </c>
      <c r="BT611">
        <v>0</v>
      </c>
      <c r="BU611">
        <v>0</v>
      </c>
      <c r="BV611">
        <v>0</v>
      </c>
      <c r="BW611">
        <v>1</v>
      </c>
      <c r="BX611">
        <v>2</v>
      </c>
      <c r="BY611">
        <v>0</v>
      </c>
      <c r="BZ611">
        <v>30</v>
      </c>
      <c r="CA611">
        <v>0</v>
      </c>
      <c r="CB611">
        <v>0</v>
      </c>
      <c r="CC611">
        <v>0</v>
      </c>
      <c r="CD611">
        <v>0</v>
      </c>
      <c r="CE611">
        <v>0</v>
      </c>
      <c r="CF611">
        <v>0</v>
      </c>
      <c r="CG611">
        <v>0</v>
      </c>
      <c r="CH611">
        <v>0</v>
      </c>
      <c r="CI611" s="244">
        <v>0</v>
      </c>
      <c r="CJ611" s="244">
        <v>0</v>
      </c>
      <c r="CK611" s="244">
        <v>0</v>
      </c>
      <c r="CL611" s="244">
        <v>0</v>
      </c>
      <c r="CM611" s="241">
        <v>1</v>
      </c>
      <c r="CN611" s="242">
        <v>2</v>
      </c>
      <c r="CO611" s="242">
        <v>0</v>
      </c>
      <c r="CP611" s="243">
        <v>30</v>
      </c>
      <c r="CQ611" s="1">
        <v>1</v>
      </c>
      <c r="CR611" s="1">
        <v>1</v>
      </c>
      <c r="CS611" s="1">
        <v>31</v>
      </c>
      <c r="CT611" s="1">
        <v>0</v>
      </c>
      <c r="CU611" s="1">
        <v>0</v>
      </c>
      <c r="CV611" s="1">
        <v>0</v>
      </c>
      <c r="CW611" s="1">
        <v>0</v>
      </c>
      <c r="CX611" s="1">
        <v>0</v>
      </c>
      <c r="CY611" s="1">
        <v>0</v>
      </c>
      <c r="CZ611" s="1">
        <v>0</v>
      </c>
      <c r="DA611" s="1">
        <v>0</v>
      </c>
      <c r="DB611" s="1">
        <v>0</v>
      </c>
      <c r="DC611" s="1">
        <v>1</v>
      </c>
      <c r="DD611" s="1">
        <v>1</v>
      </c>
      <c r="DE611" s="1">
        <v>31</v>
      </c>
      <c r="DF611" s="1">
        <v>0</v>
      </c>
      <c r="DG611" s="1">
        <v>0</v>
      </c>
      <c r="DH611" s="1">
        <v>0</v>
      </c>
      <c r="DI611" s="1">
        <v>0</v>
      </c>
      <c r="DJ611" s="1">
        <v>0</v>
      </c>
      <c r="DK611" s="1">
        <v>0</v>
      </c>
      <c r="DL611" s="1">
        <v>0</v>
      </c>
      <c r="DM611" s="1">
        <v>0</v>
      </c>
      <c r="DN611" s="1">
        <v>0</v>
      </c>
      <c r="DO611" s="244">
        <v>0</v>
      </c>
      <c r="DP611" s="244">
        <v>0</v>
      </c>
      <c r="DQ611" s="244">
        <v>0</v>
      </c>
      <c r="DR611" s="244">
        <v>0</v>
      </c>
      <c r="DS611" s="241">
        <v>1</v>
      </c>
      <c r="DT611" s="242">
        <v>1</v>
      </c>
      <c r="DU611" s="242">
        <v>31</v>
      </c>
      <c r="DV611" s="243">
        <v>0</v>
      </c>
      <c r="DW611">
        <v>0</v>
      </c>
      <c r="DX611">
        <v>0</v>
      </c>
      <c r="DY611">
        <v>0</v>
      </c>
      <c r="DZ611">
        <v>0</v>
      </c>
      <c r="EA611">
        <v>0</v>
      </c>
      <c r="EB611">
        <v>0</v>
      </c>
      <c r="EC611">
        <v>0</v>
      </c>
      <c r="ED611">
        <v>0</v>
      </c>
      <c r="EE611">
        <v>0</v>
      </c>
      <c r="EF611">
        <v>0</v>
      </c>
      <c r="EG611">
        <v>0</v>
      </c>
      <c r="EH611">
        <v>0</v>
      </c>
      <c r="EI611">
        <v>0</v>
      </c>
      <c r="EJ611">
        <v>0</v>
      </c>
      <c r="EK611">
        <v>0</v>
      </c>
      <c r="EL611">
        <v>0</v>
      </c>
      <c r="EM611">
        <v>0</v>
      </c>
      <c r="EN611">
        <v>0</v>
      </c>
      <c r="EO611">
        <v>0</v>
      </c>
      <c r="EP611">
        <v>0</v>
      </c>
      <c r="EQ611">
        <v>0</v>
      </c>
      <c r="ER611">
        <v>0</v>
      </c>
      <c r="ES611">
        <v>0</v>
      </c>
      <c r="ET611">
        <v>0</v>
      </c>
      <c r="EU611" s="244">
        <v>0</v>
      </c>
      <c r="EV611" s="244">
        <v>0</v>
      </c>
      <c r="EW611" s="244">
        <v>0</v>
      </c>
      <c r="EX611" s="244">
        <v>0</v>
      </c>
      <c r="EY611" s="241">
        <v>0</v>
      </c>
      <c r="EZ611" s="242">
        <v>0</v>
      </c>
      <c r="FA611" s="242">
        <v>0</v>
      </c>
      <c r="FB611" s="243">
        <v>0</v>
      </c>
      <c r="FC611">
        <v>0</v>
      </c>
      <c r="FD611">
        <v>0</v>
      </c>
      <c r="FE611">
        <v>0</v>
      </c>
      <c r="FF611">
        <v>0</v>
      </c>
      <c r="FG611">
        <v>0</v>
      </c>
      <c r="FH611">
        <v>0</v>
      </c>
      <c r="FI611">
        <v>0</v>
      </c>
      <c r="FJ611">
        <v>0</v>
      </c>
      <c r="FK611">
        <v>0</v>
      </c>
      <c r="FL611">
        <v>0</v>
      </c>
      <c r="FM611">
        <v>0</v>
      </c>
      <c r="FN611">
        <v>0</v>
      </c>
      <c r="FO611">
        <v>0</v>
      </c>
      <c r="FP611">
        <v>0</v>
      </c>
      <c r="FQ611">
        <v>0</v>
      </c>
      <c r="FR611">
        <v>0</v>
      </c>
      <c r="FS611">
        <v>0</v>
      </c>
      <c r="FT611">
        <v>0</v>
      </c>
      <c r="FU611">
        <v>0</v>
      </c>
      <c r="FV611">
        <v>0</v>
      </c>
      <c r="FW611">
        <v>1</v>
      </c>
      <c r="FX611">
        <v>5000</v>
      </c>
      <c r="FY611">
        <v>1</v>
      </c>
      <c r="FZ611">
        <v>164</v>
      </c>
      <c r="GA611">
        <v>0</v>
      </c>
      <c r="GB611">
        <v>0</v>
      </c>
      <c r="GC611">
        <v>4</v>
      </c>
      <c r="GD611">
        <v>139</v>
      </c>
      <c r="GE611">
        <v>4</v>
      </c>
      <c r="GF611">
        <v>139</v>
      </c>
      <c r="GG611">
        <v>0</v>
      </c>
      <c r="GH611">
        <v>0</v>
      </c>
      <c r="GI611">
        <v>0</v>
      </c>
      <c r="GJ611">
        <v>0</v>
      </c>
      <c r="GK611">
        <v>0</v>
      </c>
      <c r="GL611">
        <v>0</v>
      </c>
      <c r="GM611">
        <v>0</v>
      </c>
      <c r="GN611">
        <v>0</v>
      </c>
      <c r="GO611">
        <v>0</v>
      </c>
      <c r="GP611">
        <v>0</v>
      </c>
      <c r="GQ611">
        <v>0</v>
      </c>
      <c r="GR611">
        <v>0</v>
      </c>
      <c r="GS611">
        <v>0</v>
      </c>
      <c r="GT611">
        <v>0</v>
      </c>
      <c r="GU611">
        <v>1</v>
      </c>
      <c r="GV611">
        <v>18</v>
      </c>
      <c r="GW611">
        <v>0</v>
      </c>
      <c r="GX611">
        <v>0</v>
      </c>
      <c r="GY611">
        <v>0</v>
      </c>
      <c r="GZ611">
        <v>0</v>
      </c>
      <c r="HA611">
        <v>0</v>
      </c>
      <c r="HB611">
        <v>0</v>
      </c>
      <c r="HC611">
        <v>4</v>
      </c>
      <c r="HD611">
        <v>0</v>
      </c>
      <c r="HE611">
        <v>0</v>
      </c>
      <c r="HF611">
        <v>0</v>
      </c>
      <c r="HG611">
        <v>0</v>
      </c>
      <c r="HH611">
        <v>0</v>
      </c>
      <c r="HI611">
        <v>0</v>
      </c>
      <c r="HJ611">
        <v>0</v>
      </c>
      <c r="HK611">
        <v>0</v>
      </c>
      <c r="HL611">
        <v>3</v>
      </c>
      <c r="HM611">
        <v>4</v>
      </c>
      <c r="HN611">
        <v>0</v>
      </c>
      <c r="HO611">
        <v>0</v>
      </c>
      <c r="HP611">
        <v>5</v>
      </c>
      <c r="HQ611" s="139">
        <v>4</v>
      </c>
      <c r="HR611" s="140">
        <v>1</v>
      </c>
      <c r="HS611" s="140">
        <v>0</v>
      </c>
      <c r="HT611" s="140">
        <v>0</v>
      </c>
      <c r="HU611" s="140">
        <v>0</v>
      </c>
      <c r="HV611" s="139">
        <v>0</v>
      </c>
      <c r="HW611" s="140">
        <v>0</v>
      </c>
      <c r="HX611" s="140">
        <v>0</v>
      </c>
      <c r="HY611" s="140">
        <v>0</v>
      </c>
      <c r="HZ611" s="140">
        <v>0</v>
      </c>
      <c r="IA611" s="139">
        <v>0</v>
      </c>
      <c r="IB611" s="140">
        <v>0</v>
      </c>
      <c r="IC611" s="140">
        <v>0</v>
      </c>
      <c r="ID611" s="140">
        <v>0</v>
      </c>
      <c r="IE611" s="140">
        <v>0</v>
      </c>
      <c r="IF611" s="139">
        <v>7</v>
      </c>
      <c r="IG611" s="140">
        <v>5</v>
      </c>
      <c r="IH611" s="140">
        <v>0</v>
      </c>
      <c r="II611" s="140">
        <v>0</v>
      </c>
      <c r="IJ611" s="140">
        <v>5</v>
      </c>
      <c r="IK611" s="140">
        <v>1</v>
      </c>
      <c r="IL611" s="140">
        <v>0</v>
      </c>
      <c r="IM611" s="140">
        <v>0</v>
      </c>
      <c r="IN611" s="139">
        <v>1</v>
      </c>
      <c r="IO611" s="140">
        <v>1</v>
      </c>
      <c r="IP611" s="140">
        <v>0</v>
      </c>
      <c r="IQ611" s="140">
        <v>0</v>
      </c>
      <c r="IR611" s="141">
        <v>1</v>
      </c>
      <c r="IS611" s="139">
        <v>0</v>
      </c>
      <c r="IT611" s="141">
        <v>1</v>
      </c>
      <c r="IU611" s="141">
        <v>12</v>
      </c>
      <c r="IV611" s="141">
        <v>5</v>
      </c>
      <c r="IW611" s="180">
        <v>17</v>
      </c>
      <c r="IX611" s="182">
        <v>0.11764705882352941</v>
      </c>
      <c r="IY611" s="182">
        <v>5.8823529411764705E-2</v>
      </c>
      <c r="IZ611" s="183">
        <v>0</v>
      </c>
      <c r="JA611" s="140">
        <v>0</v>
      </c>
      <c r="JB611" s="140">
        <v>0</v>
      </c>
      <c r="JC611" s="1" t="s">
        <v>427</v>
      </c>
      <c r="JD611" s="1" t="s">
        <v>427</v>
      </c>
      <c r="JE611" s="1" t="s">
        <v>427</v>
      </c>
      <c r="JF611" s="1" t="s">
        <v>427</v>
      </c>
      <c r="JG611" s="1">
        <v>0</v>
      </c>
      <c r="JH611" s="1">
        <v>0</v>
      </c>
      <c r="JI611" s="284"/>
      <c r="JM611" s="261"/>
      <c r="JN611" s="262"/>
      <c r="JO611" s="284"/>
      <c r="JP611" s="284"/>
    </row>
    <row r="612" spans="1:276" x14ac:dyDescent="0.25">
      <c r="A612" s="2">
        <f>IF(OR('Table 1'!$L$2="All Regions",'Table 1'!$L$2=" "), 1,IF('Table 1'!$L$2='DATA TEMPLATE 1617'!L612,1,0))</f>
        <v>1</v>
      </c>
      <c r="B612" s="2">
        <f>IF(OR('Table 1'!$L$3="All Disciplines",'Table 1'!$L$3=" "), 1,IF('Table 1'!$L$3='DATA TEMPLATE 1617'!M612,1,0))</f>
        <v>1</v>
      </c>
      <c r="C612" s="2">
        <f>IF(OR('Table 1'!$L$4="All Organisations",'Table 1'!$L$4=" "), 1,IF('Table 1'!$L$4='DATA TEMPLATE 1617'!N612,1,0))</f>
        <v>1</v>
      </c>
      <c r="D612" s="2">
        <f t="shared" si="23"/>
        <v>3</v>
      </c>
      <c r="E612" s="236">
        <f>IF('Table 2'!$L$2="All Diverse Led",$IZ612,IF('Table 2'!$L$2='DATA TEMPLATE 1617'!JG612,4,0))</f>
        <v>0</v>
      </c>
      <c r="F612" s="236">
        <f>IF('Table 2'!$L$2="All Diverse Led",$IZ612,IF('Table 2'!$L$2='DATA TEMPLATE 1617'!JH612,4,0))</f>
        <v>0</v>
      </c>
      <c r="G612" s="237">
        <f t="shared" si="22"/>
        <v>0</v>
      </c>
      <c r="H612" s="1" t="s">
        <v>471</v>
      </c>
      <c r="I612" s="1">
        <v>0</v>
      </c>
      <c r="J612" s="1" t="b">
        <v>0</v>
      </c>
      <c r="K612" s="284">
        <v>610</v>
      </c>
      <c r="L612" t="s">
        <v>445</v>
      </c>
      <c r="M612" t="s">
        <v>437</v>
      </c>
      <c r="N612" s="323" t="s">
        <v>458</v>
      </c>
      <c r="O612" s="76">
        <v>29367</v>
      </c>
      <c r="P612" s="76">
        <v>143178</v>
      </c>
      <c r="Q612" s="76">
        <v>53012</v>
      </c>
      <c r="R612" s="76">
        <v>0</v>
      </c>
      <c r="S612" s="76">
        <v>0</v>
      </c>
      <c r="T612" s="76">
        <v>225557</v>
      </c>
      <c r="U612">
        <v>126325</v>
      </c>
      <c r="V612">
        <v>6848</v>
      </c>
      <c r="W612">
        <v>0</v>
      </c>
      <c r="X612">
        <v>0</v>
      </c>
      <c r="Y612">
        <v>4059</v>
      </c>
      <c r="AB612">
        <v>12344</v>
      </c>
      <c r="AC612">
        <v>0</v>
      </c>
      <c r="AD612">
        <v>149576</v>
      </c>
      <c r="AE612" s="1">
        <v>25</v>
      </c>
      <c r="AF612" s="1">
        <v>10</v>
      </c>
      <c r="AG612" s="1">
        <v>231</v>
      </c>
      <c r="AH612" s="1">
        <v>6454</v>
      </c>
      <c r="AI612" s="1">
        <v>0</v>
      </c>
      <c r="AJ612" s="1">
        <v>0</v>
      </c>
      <c r="AK612" s="1">
        <v>0</v>
      </c>
      <c r="AL612" s="1">
        <v>0</v>
      </c>
      <c r="AM612" s="1">
        <v>0</v>
      </c>
      <c r="AN612" s="1">
        <v>0</v>
      </c>
      <c r="AO612" s="1">
        <v>0</v>
      </c>
      <c r="AP612" s="1">
        <v>0</v>
      </c>
      <c r="AQ612" s="1">
        <v>0</v>
      </c>
      <c r="AR612" s="1">
        <v>0</v>
      </c>
      <c r="AS612" s="1">
        <v>0</v>
      </c>
      <c r="AT612" s="1">
        <v>0</v>
      </c>
      <c r="AU612" s="1">
        <v>0</v>
      </c>
      <c r="AV612" s="1">
        <v>0</v>
      </c>
      <c r="AW612" s="1">
        <v>0</v>
      </c>
      <c r="AX612" s="1">
        <v>0</v>
      </c>
      <c r="AY612" s="1">
        <v>0</v>
      </c>
      <c r="AZ612" s="1">
        <v>0</v>
      </c>
      <c r="BA612" s="1">
        <v>0</v>
      </c>
      <c r="BB612" s="1">
        <v>0</v>
      </c>
      <c r="BC612" s="3">
        <v>0</v>
      </c>
      <c r="BD612" s="3">
        <v>0</v>
      </c>
      <c r="BE612" s="3">
        <v>0</v>
      </c>
      <c r="BF612" s="3">
        <v>0</v>
      </c>
      <c r="BG612" s="241">
        <v>0</v>
      </c>
      <c r="BH612" s="242">
        <v>0</v>
      </c>
      <c r="BI612" s="242">
        <v>0</v>
      </c>
      <c r="BJ612" s="243">
        <v>0</v>
      </c>
      <c r="BK612">
        <v>2</v>
      </c>
      <c r="BL612">
        <v>335</v>
      </c>
      <c r="BM612">
        <v>645</v>
      </c>
      <c r="BN612">
        <v>171630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s="244">
        <v>0</v>
      </c>
      <c r="CJ612" s="244">
        <v>0</v>
      </c>
      <c r="CK612" s="244">
        <v>0</v>
      </c>
      <c r="CL612" s="244">
        <v>0</v>
      </c>
      <c r="CM612" s="241">
        <v>0</v>
      </c>
      <c r="CN612" s="242">
        <v>0</v>
      </c>
      <c r="CO612" s="242">
        <v>0</v>
      </c>
      <c r="CP612" s="243">
        <v>0</v>
      </c>
      <c r="CQ612" s="1">
        <v>0</v>
      </c>
      <c r="CR612" s="1">
        <v>0</v>
      </c>
      <c r="CS612" s="1">
        <v>0</v>
      </c>
      <c r="CT612" s="1">
        <v>0</v>
      </c>
      <c r="CU612" s="1">
        <v>0</v>
      </c>
      <c r="CV612" s="1">
        <v>0</v>
      </c>
      <c r="CW612" s="1">
        <v>0</v>
      </c>
      <c r="CX612" s="1">
        <v>0</v>
      </c>
      <c r="CY612" s="1">
        <v>0</v>
      </c>
      <c r="CZ612" s="1">
        <v>0</v>
      </c>
      <c r="DA612" s="1">
        <v>0</v>
      </c>
      <c r="DB612" s="1">
        <v>0</v>
      </c>
      <c r="DC612" s="1">
        <v>0</v>
      </c>
      <c r="DD612" s="1">
        <v>0</v>
      </c>
      <c r="DE612" s="1">
        <v>0</v>
      </c>
      <c r="DF612" s="1">
        <v>0</v>
      </c>
      <c r="DG612" s="1">
        <v>0</v>
      </c>
      <c r="DH612" s="1">
        <v>0</v>
      </c>
      <c r="DI612" s="1">
        <v>0</v>
      </c>
      <c r="DJ612" s="1">
        <v>0</v>
      </c>
      <c r="DK612" s="1">
        <v>0</v>
      </c>
      <c r="DL612" s="1">
        <v>0</v>
      </c>
      <c r="DM612" s="1">
        <v>0</v>
      </c>
      <c r="DN612" s="1">
        <v>0</v>
      </c>
      <c r="DO612" s="244">
        <v>0</v>
      </c>
      <c r="DP612" s="244">
        <v>0</v>
      </c>
      <c r="DQ612" s="244">
        <v>0</v>
      </c>
      <c r="DR612" s="244">
        <v>0</v>
      </c>
      <c r="DS612" s="241">
        <v>0</v>
      </c>
      <c r="DT612" s="242">
        <v>0</v>
      </c>
      <c r="DU612" s="242">
        <v>0</v>
      </c>
      <c r="DV612" s="243">
        <v>0</v>
      </c>
      <c r="DW612">
        <v>0</v>
      </c>
      <c r="DX612">
        <v>0</v>
      </c>
      <c r="DY612">
        <v>0</v>
      </c>
      <c r="DZ612">
        <v>0</v>
      </c>
      <c r="EA612">
        <v>0</v>
      </c>
      <c r="EB612">
        <v>0</v>
      </c>
      <c r="EC612">
        <v>0</v>
      </c>
      <c r="ED612">
        <v>0</v>
      </c>
      <c r="EE612">
        <v>0</v>
      </c>
      <c r="EF612">
        <v>0</v>
      </c>
      <c r="EG612">
        <v>0</v>
      </c>
      <c r="EH612">
        <v>0</v>
      </c>
      <c r="EI612">
        <v>0</v>
      </c>
      <c r="EJ612">
        <v>0</v>
      </c>
      <c r="EK612">
        <v>0</v>
      </c>
      <c r="EL612">
        <v>0</v>
      </c>
      <c r="EM612">
        <v>0</v>
      </c>
      <c r="EN612">
        <v>0</v>
      </c>
      <c r="EO612">
        <v>0</v>
      </c>
      <c r="EP612">
        <v>0</v>
      </c>
      <c r="EQ612">
        <v>0</v>
      </c>
      <c r="ER612">
        <v>0</v>
      </c>
      <c r="ES612">
        <v>0</v>
      </c>
      <c r="ET612">
        <v>0</v>
      </c>
      <c r="EU612" s="244">
        <v>0</v>
      </c>
      <c r="EV612" s="244">
        <v>0</v>
      </c>
      <c r="EW612" s="244">
        <v>0</v>
      </c>
      <c r="EX612" s="244">
        <v>0</v>
      </c>
      <c r="EY612" s="241">
        <v>0</v>
      </c>
      <c r="EZ612" s="242">
        <v>0</v>
      </c>
      <c r="FA612" s="242">
        <v>0</v>
      </c>
      <c r="FB612" s="243">
        <v>0</v>
      </c>
      <c r="FC612">
        <v>0</v>
      </c>
      <c r="FD612">
        <v>0</v>
      </c>
      <c r="FE612">
        <v>0</v>
      </c>
      <c r="FF612">
        <v>0</v>
      </c>
      <c r="FG612">
        <v>0</v>
      </c>
      <c r="FH612">
        <v>0</v>
      </c>
      <c r="FI612">
        <v>0</v>
      </c>
      <c r="FJ612">
        <v>0</v>
      </c>
      <c r="FK612">
        <v>0</v>
      </c>
      <c r="FL612">
        <v>0</v>
      </c>
      <c r="FM612">
        <v>0</v>
      </c>
      <c r="FN612">
        <v>0</v>
      </c>
      <c r="FO612">
        <v>0</v>
      </c>
      <c r="FP612">
        <v>0</v>
      </c>
      <c r="FQ612">
        <v>0</v>
      </c>
      <c r="FR612">
        <v>0</v>
      </c>
      <c r="FS612">
        <v>0</v>
      </c>
      <c r="FT612">
        <v>0</v>
      </c>
      <c r="FU612">
        <v>0</v>
      </c>
      <c r="FV612">
        <v>0</v>
      </c>
      <c r="FW612">
        <v>0</v>
      </c>
      <c r="FX612">
        <v>0</v>
      </c>
      <c r="FY612">
        <v>0</v>
      </c>
      <c r="FZ612">
        <v>0</v>
      </c>
      <c r="GA612">
        <v>0</v>
      </c>
      <c r="GB612">
        <v>0</v>
      </c>
      <c r="GC612">
        <v>0</v>
      </c>
      <c r="GD612">
        <v>0</v>
      </c>
      <c r="GE612">
        <v>0</v>
      </c>
      <c r="GF612">
        <v>0</v>
      </c>
      <c r="GG612">
        <v>0</v>
      </c>
      <c r="GH612">
        <v>0</v>
      </c>
      <c r="GI612">
        <v>3</v>
      </c>
      <c r="GJ612">
        <v>457</v>
      </c>
      <c r="GK612">
        <v>0</v>
      </c>
      <c r="GL612">
        <v>0</v>
      </c>
      <c r="GM612">
        <v>0</v>
      </c>
      <c r="GN612">
        <v>0</v>
      </c>
      <c r="GO612">
        <v>0</v>
      </c>
      <c r="GP612">
        <v>0</v>
      </c>
      <c r="GQ612">
        <v>0</v>
      </c>
      <c r="GR612">
        <v>0</v>
      </c>
      <c r="GS612">
        <v>0</v>
      </c>
      <c r="GT612">
        <v>0</v>
      </c>
      <c r="GU612">
        <v>0</v>
      </c>
      <c r="GV612">
        <v>0</v>
      </c>
      <c r="GW612">
        <v>0</v>
      </c>
      <c r="GX612">
        <v>0</v>
      </c>
      <c r="GY612">
        <v>1</v>
      </c>
      <c r="GZ612">
        <v>116</v>
      </c>
      <c r="HA612">
        <v>0</v>
      </c>
      <c r="HB612">
        <v>0</v>
      </c>
      <c r="HC612">
        <v>0</v>
      </c>
      <c r="HD612">
        <v>0</v>
      </c>
      <c r="HE612">
        <v>0</v>
      </c>
      <c r="HF612">
        <v>0</v>
      </c>
      <c r="HG612">
        <v>0</v>
      </c>
      <c r="HH612">
        <v>0</v>
      </c>
      <c r="HI612">
        <v>0</v>
      </c>
      <c r="HJ612">
        <v>0</v>
      </c>
      <c r="HK612">
        <v>0</v>
      </c>
      <c r="HL612">
        <v>6</v>
      </c>
      <c r="HM612">
        <v>2</v>
      </c>
      <c r="HN612">
        <v>0</v>
      </c>
      <c r="HO612">
        <v>0</v>
      </c>
      <c r="HP612">
        <v>0</v>
      </c>
      <c r="HQ612" s="139">
        <v>1</v>
      </c>
      <c r="HR612" s="140">
        <v>0</v>
      </c>
      <c r="HS612" s="140">
        <v>0</v>
      </c>
      <c r="HT612" s="140">
        <v>0</v>
      </c>
      <c r="HU612" s="140">
        <v>0</v>
      </c>
      <c r="HV612" s="139">
        <v>0</v>
      </c>
      <c r="HW612" s="140">
        <v>1</v>
      </c>
      <c r="HX612" s="140">
        <v>0</v>
      </c>
      <c r="HY612" s="140">
        <v>0</v>
      </c>
      <c r="HZ612" s="140">
        <v>0</v>
      </c>
      <c r="IA612" s="139">
        <v>0</v>
      </c>
      <c r="IB612" s="140">
        <v>0</v>
      </c>
      <c r="IC612" s="140">
        <v>0</v>
      </c>
      <c r="ID612" s="140">
        <v>0</v>
      </c>
      <c r="IE612" s="140">
        <v>0</v>
      </c>
      <c r="IF612" s="139">
        <v>7</v>
      </c>
      <c r="IG612" s="140">
        <v>3</v>
      </c>
      <c r="IH612" s="140">
        <v>0</v>
      </c>
      <c r="II612" s="140">
        <v>0</v>
      </c>
      <c r="IJ612" s="140">
        <v>0</v>
      </c>
      <c r="IK612" s="140">
        <v>0</v>
      </c>
      <c r="IL612" s="140">
        <v>0</v>
      </c>
      <c r="IM612" s="140">
        <v>0</v>
      </c>
      <c r="IN612" s="139">
        <v>0</v>
      </c>
      <c r="IO612" s="140">
        <v>0</v>
      </c>
      <c r="IP612" s="140">
        <v>0</v>
      </c>
      <c r="IQ612" s="140">
        <v>0</v>
      </c>
      <c r="IR612" s="141">
        <v>0</v>
      </c>
      <c r="IS612" s="139">
        <v>1</v>
      </c>
      <c r="IT612" s="141">
        <v>0</v>
      </c>
      <c r="IU612" s="141">
        <v>8</v>
      </c>
      <c r="IV612" s="141">
        <v>2</v>
      </c>
      <c r="IW612" s="180">
        <v>10</v>
      </c>
      <c r="IX612" s="182">
        <v>0</v>
      </c>
      <c r="IY612" s="182">
        <v>0.1</v>
      </c>
      <c r="IZ612" s="183">
        <v>0</v>
      </c>
      <c r="JA612" s="140">
        <v>0</v>
      </c>
      <c r="JB612" s="140">
        <v>0</v>
      </c>
      <c r="JC612" s="1" t="s">
        <v>427</v>
      </c>
      <c r="JD612" s="1" t="s">
        <v>427</v>
      </c>
      <c r="JE612" s="1" t="s">
        <v>427</v>
      </c>
      <c r="JF612" s="1" t="s">
        <v>426</v>
      </c>
      <c r="JG612" s="1">
        <v>0</v>
      </c>
      <c r="JH612" s="1">
        <v>0</v>
      </c>
      <c r="JI612" s="284"/>
      <c r="JM612" s="261"/>
      <c r="JN612" s="262"/>
      <c r="JO612" s="284"/>
      <c r="JP612" s="284"/>
    </row>
    <row r="613" spans="1:276" x14ac:dyDescent="0.25">
      <c r="A613" s="2">
        <f>IF(OR('Table 1'!$L$2="All Regions",'Table 1'!$L$2=" "), 1,IF('Table 1'!$L$2='DATA TEMPLATE 1617'!L613,1,0))</f>
        <v>1</v>
      </c>
      <c r="B613" s="2">
        <f>IF(OR('Table 1'!$L$3="All Disciplines",'Table 1'!$L$3=" "), 1,IF('Table 1'!$L$3='DATA TEMPLATE 1617'!M613,1,0))</f>
        <v>1</v>
      </c>
      <c r="C613" s="2">
        <f>IF(OR('Table 1'!$L$4="All Organisations",'Table 1'!$L$4=" "), 1,IF('Table 1'!$L$4='DATA TEMPLATE 1617'!N613,1,0))</f>
        <v>1</v>
      </c>
      <c r="D613" s="2">
        <f t="shared" si="23"/>
        <v>3</v>
      </c>
      <c r="E613" s="236">
        <f>IF('Table 2'!$L$2="All Diverse Led",$IZ613,IF('Table 2'!$L$2='DATA TEMPLATE 1617'!JG613,4,0))</f>
        <v>0</v>
      </c>
      <c r="F613" s="236">
        <f>IF('Table 2'!$L$2="All Diverse Led",$IZ613,IF('Table 2'!$L$2='DATA TEMPLATE 1617'!JH613,4,0))</f>
        <v>0</v>
      </c>
      <c r="G613" s="237">
        <f t="shared" si="22"/>
        <v>0</v>
      </c>
      <c r="H613" s="1" t="s">
        <v>471</v>
      </c>
      <c r="I613" s="1">
        <v>0</v>
      </c>
      <c r="J613" s="1" t="b">
        <v>0</v>
      </c>
      <c r="K613" s="284">
        <v>611</v>
      </c>
      <c r="L613" t="s">
        <v>439</v>
      </c>
      <c r="M613" t="s">
        <v>436</v>
      </c>
      <c r="N613" s="323" t="s">
        <v>458</v>
      </c>
      <c r="O613" s="76">
        <v>32352</v>
      </c>
      <c r="P613" s="76">
        <v>50290</v>
      </c>
      <c r="Q613" s="76">
        <v>29792</v>
      </c>
      <c r="R613" s="76">
        <v>1000</v>
      </c>
      <c r="S613" s="76">
        <v>0</v>
      </c>
      <c r="T613" s="76">
        <v>113434</v>
      </c>
      <c r="U613">
        <v>22441</v>
      </c>
      <c r="V613">
        <v>0</v>
      </c>
      <c r="W613">
        <v>4561</v>
      </c>
      <c r="X613">
        <v>9735</v>
      </c>
      <c r="Y613">
        <v>44879</v>
      </c>
      <c r="AB613">
        <v>29578</v>
      </c>
      <c r="AC613">
        <v>0</v>
      </c>
      <c r="AD613">
        <v>111194</v>
      </c>
      <c r="AE613" s="1">
        <v>16</v>
      </c>
      <c r="AF613" s="1">
        <v>18</v>
      </c>
      <c r="AG613" s="1">
        <v>2014</v>
      </c>
      <c r="AH613" s="1">
        <v>0</v>
      </c>
      <c r="AI613" s="1">
        <v>0</v>
      </c>
      <c r="AJ613" s="1">
        <v>0</v>
      </c>
      <c r="AK613" s="1">
        <v>0</v>
      </c>
      <c r="AL613" s="1">
        <v>0</v>
      </c>
      <c r="AM613" s="1">
        <v>4</v>
      </c>
      <c r="AN613" s="1">
        <v>4</v>
      </c>
      <c r="AO613" s="1">
        <v>691</v>
      </c>
      <c r="AP613" s="1">
        <v>0</v>
      </c>
      <c r="AQ613" s="1">
        <v>0</v>
      </c>
      <c r="AR613" s="1">
        <v>0</v>
      </c>
      <c r="AS613" s="1">
        <v>0</v>
      </c>
      <c r="AT613" s="1">
        <v>0</v>
      </c>
      <c r="AU613" s="1">
        <v>0</v>
      </c>
      <c r="AV613" s="1">
        <v>0</v>
      </c>
      <c r="AW613" s="1">
        <v>0</v>
      </c>
      <c r="AX613" s="1">
        <v>0</v>
      </c>
      <c r="AY613" s="1">
        <v>0</v>
      </c>
      <c r="AZ613" s="1">
        <v>0</v>
      </c>
      <c r="BA613" s="1">
        <v>0</v>
      </c>
      <c r="BB613" s="1">
        <v>0</v>
      </c>
      <c r="BC613" s="3">
        <v>4</v>
      </c>
      <c r="BD613" s="3">
        <v>4</v>
      </c>
      <c r="BE613" s="3">
        <v>691</v>
      </c>
      <c r="BF613" s="3">
        <v>0</v>
      </c>
      <c r="BG613" s="241">
        <v>0</v>
      </c>
      <c r="BH613" s="242">
        <v>0</v>
      </c>
      <c r="BI613" s="242">
        <v>0</v>
      </c>
      <c r="BJ613" s="243">
        <v>0</v>
      </c>
      <c r="BK613">
        <v>8</v>
      </c>
      <c r="BL613">
        <v>185</v>
      </c>
      <c r="BM613">
        <v>14122</v>
      </c>
      <c r="BN613">
        <v>8700</v>
      </c>
      <c r="BO613">
        <v>0</v>
      </c>
      <c r="BP613">
        <v>0</v>
      </c>
      <c r="BQ613">
        <v>0</v>
      </c>
      <c r="BR613">
        <v>0</v>
      </c>
      <c r="BS613">
        <v>2</v>
      </c>
      <c r="BT613">
        <v>28</v>
      </c>
      <c r="BU613">
        <v>5494</v>
      </c>
      <c r="BV613">
        <v>0</v>
      </c>
      <c r="BW613">
        <v>1</v>
      </c>
      <c r="BX613">
        <v>1</v>
      </c>
      <c r="BY613">
        <v>2603</v>
      </c>
      <c r="BZ613">
        <v>0</v>
      </c>
      <c r="CA613">
        <v>0</v>
      </c>
      <c r="CB613">
        <v>0</v>
      </c>
      <c r="CC613">
        <v>0</v>
      </c>
      <c r="CD613">
        <v>0</v>
      </c>
      <c r="CE613">
        <v>0</v>
      </c>
      <c r="CF613">
        <v>0</v>
      </c>
      <c r="CG613">
        <v>0</v>
      </c>
      <c r="CH613">
        <v>0</v>
      </c>
      <c r="CI613" s="244">
        <v>2</v>
      </c>
      <c r="CJ613" s="244">
        <v>28</v>
      </c>
      <c r="CK613" s="244">
        <v>5494</v>
      </c>
      <c r="CL613" s="244">
        <v>0</v>
      </c>
      <c r="CM613" s="241">
        <v>1</v>
      </c>
      <c r="CN613" s="242">
        <v>1</v>
      </c>
      <c r="CO613" s="242">
        <v>2603</v>
      </c>
      <c r="CP613" s="243">
        <v>0</v>
      </c>
      <c r="CQ613" s="1">
        <v>1</v>
      </c>
      <c r="CR613" s="1">
        <v>1</v>
      </c>
      <c r="CS613" s="1">
        <v>30</v>
      </c>
      <c r="CT613" s="1">
        <v>0</v>
      </c>
      <c r="CU613" s="1">
        <v>0</v>
      </c>
      <c r="CV613" s="1">
        <v>0</v>
      </c>
      <c r="CW613" s="1">
        <v>0</v>
      </c>
      <c r="CX613" s="1">
        <v>0</v>
      </c>
      <c r="CY613" s="1">
        <v>0</v>
      </c>
      <c r="CZ613" s="1">
        <v>0</v>
      </c>
      <c r="DA613" s="1">
        <v>0</v>
      </c>
      <c r="DB613" s="1">
        <v>0</v>
      </c>
      <c r="DC613" s="1">
        <v>0</v>
      </c>
      <c r="DD613" s="1">
        <v>0</v>
      </c>
      <c r="DE613" s="1">
        <v>0</v>
      </c>
      <c r="DF613" s="1">
        <v>0</v>
      </c>
      <c r="DG613" s="1">
        <v>0</v>
      </c>
      <c r="DH613" s="1">
        <v>0</v>
      </c>
      <c r="DI613" s="1">
        <v>0</v>
      </c>
      <c r="DJ613" s="1">
        <v>0</v>
      </c>
      <c r="DK613" s="1">
        <v>0</v>
      </c>
      <c r="DL613" s="1">
        <v>0</v>
      </c>
      <c r="DM613" s="1">
        <v>0</v>
      </c>
      <c r="DN613" s="1">
        <v>0</v>
      </c>
      <c r="DO613" s="244">
        <v>0</v>
      </c>
      <c r="DP613" s="244">
        <v>0</v>
      </c>
      <c r="DQ613" s="244">
        <v>0</v>
      </c>
      <c r="DR613" s="244">
        <v>0</v>
      </c>
      <c r="DS613" s="241">
        <v>0</v>
      </c>
      <c r="DT613" s="242">
        <v>0</v>
      </c>
      <c r="DU613" s="242">
        <v>0</v>
      </c>
      <c r="DV613" s="243">
        <v>0</v>
      </c>
      <c r="DW613">
        <v>0</v>
      </c>
      <c r="DX613">
        <v>0</v>
      </c>
      <c r="DY613">
        <v>0</v>
      </c>
      <c r="DZ613">
        <v>0</v>
      </c>
      <c r="EA613">
        <v>0</v>
      </c>
      <c r="EB613">
        <v>0</v>
      </c>
      <c r="EC613">
        <v>0</v>
      </c>
      <c r="ED613">
        <v>0</v>
      </c>
      <c r="EE613">
        <v>0</v>
      </c>
      <c r="EF613">
        <v>0</v>
      </c>
      <c r="EG613">
        <v>0</v>
      </c>
      <c r="EH613">
        <v>0</v>
      </c>
      <c r="EI613">
        <v>0</v>
      </c>
      <c r="EJ613">
        <v>0</v>
      </c>
      <c r="EK613">
        <v>0</v>
      </c>
      <c r="EL613">
        <v>0</v>
      </c>
      <c r="EM613">
        <v>0</v>
      </c>
      <c r="EN613">
        <v>0</v>
      </c>
      <c r="EO613">
        <v>0</v>
      </c>
      <c r="EP613">
        <v>0</v>
      </c>
      <c r="EQ613">
        <v>0</v>
      </c>
      <c r="ER613">
        <v>0</v>
      </c>
      <c r="ES613">
        <v>0</v>
      </c>
      <c r="ET613">
        <v>0</v>
      </c>
      <c r="EU613" s="244">
        <v>0</v>
      </c>
      <c r="EV613" s="244">
        <v>0</v>
      </c>
      <c r="EW613" s="244">
        <v>0</v>
      </c>
      <c r="EX613" s="244">
        <v>0</v>
      </c>
      <c r="EY613" s="241">
        <v>0</v>
      </c>
      <c r="EZ613" s="242">
        <v>0</v>
      </c>
      <c r="FA613" s="242">
        <v>0</v>
      </c>
      <c r="FB613" s="243">
        <v>0</v>
      </c>
      <c r="FC613">
        <v>0</v>
      </c>
      <c r="FD613">
        <v>0</v>
      </c>
      <c r="FE613">
        <v>0</v>
      </c>
      <c r="FF613">
        <v>1</v>
      </c>
      <c r="FG613">
        <v>0</v>
      </c>
      <c r="FH613">
        <v>800</v>
      </c>
      <c r="FI613">
        <v>0</v>
      </c>
      <c r="FJ613">
        <v>0</v>
      </c>
      <c r="FK613">
        <v>0</v>
      </c>
      <c r="FL613">
        <v>0</v>
      </c>
      <c r="FM613">
        <v>0</v>
      </c>
      <c r="FN613">
        <v>0</v>
      </c>
      <c r="FO613">
        <v>0</v>
      </c>
      <c r="FP613">
        <v>0</v>
      </c>
      <c r="FQ613">
        <v>0</v>
      </c>
      <c r="FR613">
        <v>0</v>
      </c>
      <c r="FS613">
        <v>0</v>
      </c>
      <c r="FT613">
        <v>0</v>
      </c>
      <c r="FU613">
        <v>0</v>
      </c>
      <c r="FV613">
        <v>0</v>
      </c>
      <c r="FW613">
        <v>0</v>
      </c>
      <c r="FX613">
        <v>0</v>
      </c>
      <c r="FY613">
        <v>0</v>
      </c>
      <c r="FZ613">
        <v>0</v>
      </c>
      <c r="GA613">
        <v>0</v>
      </c>
      <c r="GB613">
        <v>0</v>
      </c>
      <c r="GC613">
        <v>0</v>
      </c>
      <c r="GD613">
        <v>0</v>
      </c>
      <c r="GE613">
        <v>0</v>
      </c>
      <c r="GF613">
        <v>0</v>
      </c>
      <c r="GG613">
        <v>0</v>
      </c>
      <c r="GH613">
        <v>0</v>
      </c>
      <c r="GI613">
        <v>0</v>
      </c>
      <c r="GJ613">
        <v>0</v>
      </c>
      <c r="GK613">
        <v>0</v>
      </c>
      <c r="GL613">
        <v>0</v>
      </c>
      <c r="GM613">
        <v>0</v>
      </c>
      <c r="GN613">
        <v>0</v>
      </c>
      <c r="GO613">
        <v>6</v>
      </c>
      <c r="GP613">
        <v>6</v>
      </c>
      <c r="GQ613">
        <v>0</v>
      </c>
      <c r="GR613">
        <v>0</v>
      </c>
      <c r="GS613">
        <v>0</v>
      </c>
      <c r="GT613">
        <v>0</v>
      </c>
      <c r="GU613">
        <v>0</v>
      </c>
      <c r="GV613">
        <v>0</v>
      </c>
      <c r="GW613">
        <v>0</v>
      </c>
      <c r="GX613">
        <v>0</v>
      </c>
      <c r="GY613">
        <v>0</v>
      </c>
      <c r="GZ613">
        <v>0</v>
      </c>
      <c r="HA613">
        <v>0</v>
      </c>
      <c r="HB613">
        <v>0</v>
      </c>
      <c r="HC613">
        <v>0</v>
      </c>
      <c r="HD613">
        <v>0</v>
      </c>
      <c r="HE613">
        <v>0</v>
      </c>
      <c r="HF613">
        <v>0</v>
      </c>
      <c r="HG613">
        <v>0</v>
      </c>
      <c r="HH613">
        <v>0</v>
      </c>
      <c r="HI613">
        <v>0</v>
      </c>
      <c r="HJ613">
        <v>0</v>
      </c>
      <c r="HK613">
        <v>0</v>
      </c>
      <c r="HL613">
        <v>2</v>
      </c>
      <c r="HM613">
        <v>2</v>
      </c>
      <c r="HN613">
        <v>0</v>
      </c>
      <c r="HO613">
        <v>0</v>
      </c>
      <c r="HP613">
        <v>0</v>
      </c>
      <c r="HQ613" s="139">
        <v>0</v>
      </c>
      <c r="HR613" s="140">
        <v>0</v>
      </c>
      <c r="HS613" s="140">
        <v>0</v>
      </c>
      <c r="HT613" s="140">
        <v>0</v>
      </c>
      <c r="HU613" s="140">
        <v>0</v>
      </c>
      <c r="HV613" s="139">
        <v>0</v>
      </c>
      <c r="HW613" s="140">
        <v>0</v>
      </c>
      <c r="HX613" s="140">
        <v>0</v>
      </c>
      <c r="HY613" s="140">
        <v>0</v>
      </c>
      <c r="HZ613" s="140">
        <v>0</v>
      </c>
      <c r="IA613" s="139">
        <v>0</v>
      </c>
      <c r="IB613" s="140">
        <v>0</v>
      </c>
      <c r="IC613" s="140">
        <v>0</v>
      </c>
      <c r="ID613" s="140">
        <v>0</v>
      </c>
      <c r="IE613" s="140">
        <v>0</v>
      </c>
      <c r="IF613" s="139">
        <v>2</v>
      </c>
      <c r="IG613" s="140">
        <v>2</v>
      </c>
      <c r="IH613" s="140">
        <v>0</v>
      </c>
      <c r="II613" s="140">
        <v>0</v>
      </c>
      <c r="IJ613" s="140">
        <v>0</v>
      </c>
      <c r="IK613" s="140">
        <v>0</v>
      </c>
      <c r="IL613" s="140">
        <v>0</v>
      </c>
      <c r="IM613" s="140">
        <v>0</v>
      </c>
      <c r="IN613" s="139">
        <v>0</v>
      </c>
      <c r="IO613" s="140">
        <v>0</v>
      </c>
      <c r="IP613" s="140">
        <v>0</v>
      </c>
      <c r="IQ613" s="140">
        <v>0</v>
      </c>
      <c r="IR613" s="141">
        <v>0</v>
      </c>
      <c r="IS613" s="139">
        <v>0</v>
      </c>
      <c r="IT613" s="141">
        <v>1</v>
      </c>
      <c r="IU613" s="141">
        <v>4</v>
      </c>
      <c r="IV613" s="141">
        <v>0</v>
      </c>
      <c r="IW613" s="180">
        <v>4</v>
      </c>
      <c r="IX613" s="182">
        <v>0.25</v>
      </c>
      <c r="IY613" s="182">
        <v>0</v>
      </c>
      <c r="IZ613" s="183">
        <v>0</v>
      </c>
      <c r="JA613" s="140">
        <v>0</v>
      </c>
      <c r="JB613" s="140">
        <v>0</v>
      </c>
      <c r="JC613" s="1" t="s">
        <v>427</v>
      </c>
      <c r="JD613" s="1" t="s">
        <v>427</v>
      </c>
      <c r="JE613" s="1" t="s">
        <v>427</v>
      </c>
      <c r="JF613" s="1" t="s">
        <v>426</v>
      </c>
      <c r="JG613" s="1">
        <v>0</v>
      </c>
      <c r="JH613" s="1">
        <v>0</v>
      </c>
      <c r="JI613" s="284"/>
      <c r="JM613" s="261"/>
      <c r="JN613" s="262"/>
      <c r="JO613" s="284"/>
      <c r="JP613" s="284"/>
    </row>
    <row r="614" spans="1:276" x14ac:dyDescent="0.25">
      <c r="A614" s="2">
        <f>IF(OR('Table 1'!$L$2="All Regions",'Table 1'!$L$2=" "), 1,IF('Table 1'!$L$2='DATA TEMPLATE 1617'!L614,1,0))</f>
        <v>1</v>
      </c>
      <c r="B614" s="2">
        <f>IF(OR('Table 1'!$L$3="All Disciplines",'Table 1'!$L$3=" "), 1,IF('Table 1'!$L$3='DATA TEMPLATE 1617'!M614,1,0))</f>
        <v>1</v>
      </c>
      <c r="C614" s="2">
        <f>IF(OR('Table 1'!$L$4="All Organisations",'Table 1'!$L$4=" "), 1,IF('Table 1'!$L$4='DATA TEMPLATE 1617'!N614,1,0))</f>
        <v>1</v>
      </c>
      <c r="D614" s="2">
        <f t="shared" si="23"/>
        <v>3</v>
      </c>
      <c r="E614" s="236">
        <f>IF('Table 2'!$L$2="All Diverse Led",$IZ614,IF('Table 2'!$L$2='DATA TEMPLATE 1617'!JG614,4,0))</f>
        <v>0</v>
      </c>
      <c r="F614" s="236">
        <f>IF('Table 2'!$L$2="All Diverse Led",$IZ614,IF('Table 2'!$L$2='DATA TEMPLATE 1617'!JH614,4,0))</f>
        <v>0</v>
      </c>
      <c r="G614" s="237">
        <f t="shared" si="22"/>
        <v>0</v>
      </c>
      <c r="H614" s="1" t="s">
        <v>471</v>
      </c>
      <c r="I614" s="1">
        <v>0</v>
      </c>
      <c r="J614" s="1" t="b">
        <v>0</v>
      </c>
      <c r="K614" s="284">
        <v>612</v>
      </c>
      <c r="L614" t="s">
        <v>447</v>
      </c>
      <c r="M614" t="s">
        <v>442</v>
      </c>
      <c r="N614" s="323" t="s">
        <v>458</v>
      </c>
      <c r="O614" s="76">
        <v>109603</v>
      </c>
      <c r="P614" s="76">
        <v>40000</v>
      </c>
      <c r="Q614" s="76">
        <v>19905</v>
      </c>
      <c r="R614" s="76">
        <v>0</v>
      </c>
      <c r="S614" s="76">
        <v>0</v>
      </c>
      <c r="T614" s="76">
        <v>169508</v>
      </c>
      <c r="U614">
        <v>88572</v>
      </c>
      <c r="V614">
        <v>37051</v>
      </c>
      <c r="W614">
        <v>0</v>
      </c>
      <c r="X614">
        <v>15560</v>
      </c>
      <c r="Y614">
        <v>500</v>
      </c>
      <c r="AB614">
        <v>7480</v>
      </c>
      <c r="AC614">
        <v>0</v>
      </c>
      <c r="AD614">
        <v>149163</v>
      </c>
      <c r="AE614" s="1">
        <v>10</v>
      </c>
      <c r="AF614" s="1">
        <v>10</v>
      </c>
      <c r="AG614" s="1">
        <v>0</v>
      </c>
      <c r="AH614" s="1">
        <v>250</v>
      </c>
      <c r="AI614" s="1">
        <v>5</v>
      </c>
      <c r="AJ614" s="1">
        <v>5</v>
      </c>
      <c r="AK614" s="1">
        <v>0</v>
      </c>
      <c r="AL614" s="1">
        <v>250</v>
      </c>
      <c r="AM614" s="1">
        <v>5</v>
      </c>
      <c r="AN614" s="1">
        <v>5</v>
      </c>
      <c r="AO614" s="1">
        <v>0</v>
      </c>
      <c r="AP614" s="1">
        <v>150</v>
      </c>
      <c r="AQ614" s="1">
        <v>0</v>
      </c>
      <c r="AR614" s="1">
        <v>0</v>
      </c>
      <c r="AS614" s="1">
        <v>0</v>
      </c>
      <c r="AT614" s="1">
        <v>0</v>
      </c>
      <c r="AU614" s="1">
        <v>0</v>
      </c>
      <c r="AV614" s="1">
        <v>0</v>
      </c>
      <c r="AW614" s="1">
        <v>0</v>
      </c>
      <c r="AX614" s="1">
        <v>0</v>
      </c>
      <c r="AY614" s="1">
        <v>0</v>
      </c>
      <c r="AZ614" s="1">
        <v>0</v>
      </c>
      <c r="BA614" s="1">
        <v>0</v>
      </c>
      <c r="BB614" s="1">
        <v>0</v>
      </c>
      <c r="BC614" s="3">
        <v>10</v>
      </c>
      <c r="BD614" s="3">
        <v>10</v>
      </c>
      <c r="BE614" s="3">
        <v>0</v>
      </c>
      <c r="BF614" s="3">
        <v>400</v>
      </c>
      <c r="BG614" s="241">
        <v>0</v>
      </c>
      <c r="BH614" s="242">
        <v>0</v>
      </c>
      <c r="BI614" s="242">
        <v>0</v>
      </c>
      <c r="BJ614" s="243">
        <v>0</v>
      </c>
      <c r="BK614">
        <v>0</v>
      </c>
      <c r="BL614">
        <v>0</v>
      </c>
      <c r="BM614">
        <v>0</v>
      </c>
      <c r="BN614">
        <v>0</v>
      </c>
      <c r="BO614">
        <v>0</v>
      </c>
      <c r="BP614">
        <v>0</v>
      </c>
      <c r="BQ614">
        <v>0</v>
      </c>
      <c r="BR614">
        <v>0</v>
      </c>
      <c r="BS614">
        <v>0</v>
      </c>
      <c r="BT614">
        <v>0</v>
      </c>
      <c r="BU614">
        <v>0</v>
      </c>
      <c r="BV614">
        <v>0</v>
      </c>
      <c r="BW614">
        <v>0</v>
      </c>
      <c r="BX614">
        <v>0</v>
      </c>
      <c r="BY614">
        <v>0</v>
      </c>
      <c r="BZ614">
        <v>0</v>
      </c>
      <c r="CA614">
        <v>0</v>
      </c>
      <c r="CB614">
        <v>0</v>
      </c>
      <c r="CC614">
        <v>0</v>
      </c>
      <c r="CD614">
        <v>0</v>
      </c>
      <c r="CE614">
        <v>0</v>
      </c>
      <c r="CF614">
        <v>0</v>
      </c>
      <c r="CG614">
        <v>0</v>
      </c>
      <c r="CH614">
        <v>0</v>
      </c>
      <c r="CI614" s="244">
        <v>0</v>
      </c>
      <c r="CJ614" s="244">
        <v>0</v>
      </c>
      <c r="CK614" s="244">
        <v>0</v>
      </c>
      <c r="CL614" s="244">
        <v>0</v>
      </c>
      <c r="CM614" s="241">
        <v>0</v>
      </c>
      <c r="CN614" s="242">
        <v>0</v>
      </c>
      <c r="CO614" s="242">
        <v>0</v>
      </c>
      <c r="CP614" s="243">
        <v>0</v>
      </c>
      <c r="CQ614" s="1">
        <v>0</v>
      </c>
      <c r="CR614" s="1">
        <v>0</v>
      </c>
      <c r="CS614" s="1">
        <v>0</v>
      </c>
      <c r="CT614" s="1">
        <v>0</v>
      </c>
      <c r="CU614" s="1">
        <v>0</v>
      </c>
      <c r="CV614" s="1">
        <v>0</v>
      </c>
      <c r="CW614" s="1">
        <v>0</v>
      </c>
      <c r="CX614" s="1">
        <v>0</v>
      </c>
      <c r="CY614" s="1">
        <v>0</v>
      </c>
      <c r="CZ614" s="1">
        <v>0</v>
      </c>
      <c r="DA614" s="1">
        <v>0</v>
      </c>
      <c r="DB614" s="1">
        <v>0</v>
      </c>
      <c r="DC614" s="1">
        <v>0</v>
      </c>
      <c r="DD614" s="1">
        <v>0</v>
      </c>
      <c r="DE614" s="1">
        <v>0</v>
      </c>
      <c r="DF614" s="1">
        <v>0</v>
      </c>
      <c r="DG614" s="1">
        <v>0</v>
      </c>
      <c r="DH614" s="1">
        <v>0</v>
      </c>
      <c r="DI614" s="1">
        <v>0</v>
      </c>
      <c r="DJ614" s="1">
        <v>0</v>
      </c>
      <c r="DK614" s="1">
        <v>0</v>
      </c>
      <c r="DL614" s="1">
        <v>0</v>
      </c>
      <c r="DM614" s="1">
        <v>0</v>
      </c>
      <c r="DN614" s="1">
        <v>0</v>
      </c>
      <c r="DO614" s="244">
        <v>0</v>
      </c>
      <c r="DP614" s="244">
        <v>0</v>
      </c>
      <c r="DQ614" s="244">
        <v>0</v>
      </c>
      <c r="DR614" s="244">
        <v>0</v>
      </c>
      <c r="DS614" s="241">
        <v>0</v>
      </c>
      <c r="DT614" s="242">
        <v>0</v>
      </c>
      <c r="DU614" s="242">
        <v>0</v>
      </c>
      <c r="DV614" s="243">
        <v>0</v>
      </c>
      <c r="DW614">
        <v>6</v>
      </c>
      <c r="DX614">
        <v>6</v>
      </c>
      <c r="DY614">
        <v>0</v>
      </c>
      <c r="DZ614">
        <v>100</v>
      </c>
      <c r="EA614">
        <v>2</v>
      </c>
      <c r="EB614">
        <v>2</v>
      </c>
      <c r="EC614">
        <v>0</v>
      </c>
      <c r="ED614">
        <v>50</v>
      </c>
      <c r="EE614">
        <v>8</v>
      </c>
      <c r="EF614">
        <v>8</v>
      </c>
      <c r="EG614">
        <v>0</v>
      </c>
      <c r="EH614">
        <v>300</v>
      </c>
      <c r="EI614">
        <v>0</v>
      </c>
      <c r="EJ614">
        <v>0</v>
      </c>
      <c r="EK614">
        <v>0</v>
      </c>
      <c r="EL614">
        <v>0</v>
      </c>
      <c r="EM614">
        <v>0</v>
      </c>
      <c r="EN614">
        <v>0</v>
      </c>
      <c r="EO614">
        <v>0</v>
      </c>
      <c r="EP614">
        <v>0</v>
      </c>
      <c r="EQ614">
        <v>0</v>
      </c>
      <c r="ER614">
        <v>0</v>
      </c>
      <c r="ES614">
        <v>0</v>
      </c>
      <c r="ET614">
        <v>0</v>
      </c>
      <c r="EU614" s="244">
        <v>10</v>
      </c>
      <c r="EV614" s="244">
        <v>10</v>
      </c>
      <c r="EW614" s="244">
        <v>0</v>
      </c>
      <c r="EX614" s="244">
        <v>350</v>
      </c>
      <c r="EY614" s="241">
        <v>0</v>
      </c>
      <c r="EZ614" s="242">
        <v>0</v>
      </c>
      <c r="FA614" s="242">
        <v>0</v>
      </c>
      <c r="FB614" s="243">
        <v>0</v>
      </c>
      <c r="FC614">
        <v>0</v>
      </c>
      <c r="FD614">
        <v>0</v>
      </c>
      <c r="FE614">
        <v>0</v>
      </c>
      <c r="FF614">
        <v>0</v>
      </c>
      <c r="FG614">
        <v>0</v>
      </c>
      <c r="FH614">
        <v>0</v>
      </c>
      <c r="FI614">
        <v>0</v>
      </c>
      <c r="FJ614">
        <v>0</v>
      </c>
      <c r="FK614">
        <v>0</v>
      </c>
      <c r="FL614">
        <v>0</v>
      </c>
      <c r="FM614">
        <v>0</v>
      </c>
      <c r="FN614">
        <v>0</v>
      </c>
      <c r="FO614">
        <v>0</v>
      </c>
      <c r="FP614">
        <v>0</v>
      </c>
      <c r="FQ614">
        <v>0</v>
      </c>
      <c r="FR614">
        <v>0</v>
      </c>
      <c r="FS614">
        <v>0</v>
      </c>
      <c r="FT614">
        <v>0</v>
      </c>
      <c r="FU614">
        <v>0</v>
      </c>
      <c r="FV614">
        <v>0</v>
      </c>
      <c r="FW614">
        <v>12</v>
      </c>
      <c r="FX614">
        <v>43000</v>
      </c>
      <c r="FY614">
        <v>12</v>
      </c>
      <c r="FZ614">
        <v>35000</v>
      </c>
      <c r="GA614">
        <v>12</v>
      </c>
      <c r="GB614">
        <v>39000</v>
      </c>
      <c r="GC614">
        <v>34</v>
      </c>
      <c r="GD614">
        <v>10000</v>
      </c>
      <c r="GE614">
        <v>34</v>
      </c>
      <c r="GF614">
        <v>9000</v>
      </c>
      <c r="GG614">
        <v>34</v>
      </c>
      <c r="GH614">
        <v>9000</v>
      </c>
      <c r="GI614">
        <v>12</v>
      </c>
      <c r="GJ614">
        <v>3500</v>
      </c>
      <c r="GK614">
        <v>34</v>
      </c>
      <c r="GL614">
        <v>2500</v>
      </c>
      <c r="GM614">
        <v>0</v>
      </c>
      <c r="GN614">
        <v>0</v>
      </c>
      <c r="GO614">
        <v>0</v>
      </c>
      <c r="GP614">
        <v>0</v>
      </c>
      <c r="GQ614">
        <v>0</v>
      </c>
      <c r="GR614">
        <v>0</v>
      </c>
      <c r="GS614">
        <v>0</v>
      </c>
      <c r="GT614">
        <v>0</v>
      </c>
      <c r="GU614">
        <v>0</v>
      </c>
      <c r="GV614">
        <v>0</v>
      </c>
      <c r="GW614">
        <v>0</v>
      </c>
      <c r="GX614">
        <v>0</v>
      </c>
      <c r="GY614">
        <v>0</v>
      </c>
      <c r="GZ614">
        <v>0</v>
      </c>
      <c r="HA614">
        <v>0</v>
      </c>
      <c r="HB614">
        <v>0</v>
      </c>
      <c r="HC614">
        <v>0</v>
      </c>
      <c r="HD614">
        <v>0</v>
      </c>
      <c r="HE614">
        <v>0</v>
      </c>
      <c r="HF614">
        <v>0</v>
      </c>
      <c r="HG614">
        <v>0</v>
      </c>
      <c r="HH614">
        <v>0</v>
      </c>
      <c r="HI614">
        <v>0</v>
      </c>
      <c r="HJ614">
        <v>0</v>
      </c>
      <c r="HK614">
        <v>10</v>
      </c>
      <c r="HL614">
        <v>5</v>
      </c>
      <c r="HM614">
        <v>4</v>
      </c>
      <c r="HN614">
        <v>0</v>
      </c>
      <c r="HO614">
        <v>0</v>
      </c>
      <c r="HP614">
        <v>0</v>
      </c>
      <c r="HQ614" s="139">
        <v>0</v>
      </c>
      <c r="HR614" s="140">
        <v>0</v>
      </c>
      <c r="HS614" s="140">
        <v>0</v>
      </c>
      <c r="HT614" s="140">
        <v>0</v>
      </c>
      <c r="HU614" s="140">
        <v>0</v>
      </c>
      <c r="HV614" s="139">
        <v>0</v>
      </c>
      <c r="HW614" s="140">
        <v>0</v>
      </c>
      <c r="HX614" s="140">
        <v>0</v>
      </c>
      <c r="HY614" s="140">
        <v>0</v>
      </c>
      <c r="HZ614" s="140">
        <v>0</v>
      </c>
      <c r="IA614" s="139">
        <v>0</v>
      </c>
      <c r="IB614" s="140">
        <v>0</v>
      </c>
      <c r="IC614" s="140">
        <v>0</v>
      </c>
      <c r="ID614" s="140">
        <v>0</v>
      </c>
      <c r="IE614" s="140">
        <v>0</v>
      </c>
      <c r="IF614" s="139">
        <v>5</v>
      </c>
      <c r="IG614" s="140">
        <v>4</v>
      </c>
      <c r="IH614" s="140">
        <v>0</v>
      </c>
      <c r="II614" s="140">
        <v>0</v>
      </c>
      <c r="IJ614" s="140">
        <v>0</v>
      </c>
      <c r="IK614" s="140">
        <v>0</v>
      </c>
      <c r="IL614" s="140">
        <v>0</v>
      </c>
      <c r="IM614" s="140">
        <v>0</v>
      </c>
      <c r="IN614" s="139">
        <v>0</v>
      </c>
      <c r="IO614" s="140">
        <v>0</v>
      </c>
      <c r="IP614" s="140">
        <v>0</v>
      </c>
      <c r="IQ614" s="140">
        <v>0</v>
      </c>
      <c r="IR614" s="141">
        <v>0</v>
      </c>
      <c r="IS614" s="139">
        <v>0</v>
      </c>
      <c r="IT614" s="141">
        <v>5</v>
      </c>
      <c r="IU614" s="141">
        <v>9</v>
      </c>
      <c r="IV614" s="141">
        <v>0</v>
      </c>
      <c r="IW614" s="180">
        <v>9</v>
      </c>
      <c r="IX614" s="182">
        <v>0.55555555555555558</v>
      </c>
      <c r="IY614" s="182">
        <v>0</v>
      </c>
      <c r="IZ614" s="183">
        <v>0</v>
      </c>
      <c r="JA614" s="140">
        <v>0</v>
      </c>
      <c r="JB614" s="140">
        <v>0</v>
      </c>
      <c r="JC614" s="1" t="s">
        <v>427</v>
      </c>
      <c r="JD614" s="1" t="s">
        <v>427</v>
      </c>
      <c r="JE614" s="1" t="s">
        <v>427</v>
      </c>
      <c r="JF614" s="1" t="s">
        <v>427</v>
      </c>
      <c r="JG614" s="1">
        <v>0</v>
      </c>
      <c r="JH614" s="1">
        <v>0</v>
      </c>
      <c r="JI614" s="284"/>
      <c r="JM614" s="261"/>
      <c r="JN614" s="262"/>
      <c r="JO614" s="284"/>
      <c r="JP614" s="284"/>
    </row>
    <row r="615" spans="1:276" x14ac:dyDescent="0.25">
      <c r="A615" s="2">
        <f>IF(OR('Table 1'!$L$2="All Regions",'Table 1'!$L$2=" "), 1,IF('Table 1'!$L$2='DATA TEMPLATE 1617'!L615,1,0))</f>
        <v>1</v>
      </c>
      <c r="B615" s="2">
        <f>IF(OR('Table 1'!$L$3="All Disciplines",'Table 1'!$L$3=" "), 1,IF('Table 1'!$L$3='DATA TEMPLATE 1617'!M615,1,0))</f>
        <v>1</v>
      </c>
      <c r="C615" s="2">
        <f>IF(OR('Table 1'!$L$4="All Organisations",'Table 1'!$L$4=" "), 1,IF('Table 1'!$L$4='DATA TEMPLATE 1617'!N615,1,0))</f>
        <v>1</v>
      </c>
      <c r="D615" s="2">
        <f t="shared" si="23"/>
        <v>3</v>
      </c>
      <c r="E615" s="236">
        <f>IF('Table 2'!$L$2="All Diverse Led",$IZ615,IF('Table 2'!$L$2='DATA TEMPLATE 1617'!JG615,4,0))</f>
        <v>0</v>
      </c>
      <c r="F615" s="236">
        <f>IF('Table 2'!$L$2="All Diverse Led",$IZ615,IF('Table 2'!$L$2='DATA TEMPLATE 1617'!JH615,4,0))</f>
        <v>0</v>
      </c>
      <c r="G615" s="237">
        <f t="shared" si="22"/>
        <v>0</v>
      </c>
      <c r="H615" s="1" t="s">
        <v>471</v>
      </c>
      <c r="I615" s="1">
        <v>0</v>
      </c>
      <c r="J615" s="1" t="b">
        <v>0</v>
      </c>
      <c r="K615" s="284">
        <v>613</v>
      </c>
      <c r="L615" t="s">
        <v>448</v>
      </c>
      <c r="M615" t="s">
        <v>436</v>
      </c>
      <c r="N615" s="323" t="s">
        <v>459</v>
      </c>
      <c r="O615" s="76">
        <v>99040</v>
      </c>
      <c r="P615" s="76">
        <v>421032</v>
      </c>
      <c r="Q615" s="76">
        <v>394</v>
      </c>
      <c r="R615" s="76">
        <v>15000</v>
      </c>
      <c r="S615" s="76">
        <v>8700</v>
      </c>
      <c r="T615" s="76">
        <v>544166</v>
      </c>
      <c r="U615">
        <v>403260</v>
      </c>
      <c r="V615">
        <v>70474</v>
      </c>
      <c r="W615">
        <v>0</v>
      </c>
      <c r="X615">
        <v>46217</v>
      </c>
      <c r="Y615">
        <v>3795</v>
      </c>
      <c r="AB615">
        <v>70665</v>
      </c>
      <c r="AC615">
        <v>14802</v>
      </c>
      <c r="AD615">
        <v>609213</v>
      </c>
      <c r="AE615" s="1">
        <v>2</v>
      </c>
      <c r="AF615" s="1">
        <v>8</v>
      </c>
      <c r="AG615" s="1">
        <v>322</v>
      </c>
      <c r="AH615" s="1">
        <v>0</v>
      </c>
      <c r="AI615" s="1">
        <v>2</v>
      </c>
      <c r="AJ615" s="1">
        <v>3</v>
      </c>
      <c r="AK615" s="1">
        <v>328</v>
      </c>
      <c r="AL615" s="1">
        <v>0</v>
      </c>
      <c r="AM615" s="1">
        <v>1</v>
      </c>
      <c r="AN615" s="1">
        <v>2</v>
      </c>
      <c r="AO615" s="1">
        <v>256</v>
      </c>
      <c r="AP615" s="1">
        <v>0</v>
      </c>
      <c r="AQ615" s="1">
        <v>0</v>
      </c>
      <c r="AR615" s="1">
        <v>0</v>
      </c>
      <c r="AS615" s="1">
        <v>0</v>
      </c>
      <c r="AT615" s="1">
        <v>0</v>
      </c>
      <c r="AU615" s="1">
        <v>0</v>
      </c>
      <c r="AV615" s="1">
        <v>0</v>
      </c>
      <c r="AW615" s="1">
        <v>0</v>
      </c>
      <c r="AX615" s="1">
        <v>0</v>
      </c>
      <c r="AY615" s="1">
        <v>0</v>
      </c>
      <c r="AZ615" s="1">
        <v>0</v>
      </c>
      <c r="BA615" s="1">
        <v>0</v>
      </c>
      <c r="BB615" s="1">
        <v>0</v>
      </c>
      <c r="BC615" s="3">
        <v>3</v>
      </c>
      <c r="BD615" s="3">
        <v>5</v>
      </c>
      <c r="BE615" s="3">
        <v>584</v>
      </c>
      <c r="BF615" s="3">
        <v>0</v>
      </c>
      <c r="BG615" s="241">
        <v>0</v>
      </c>
      <c r="BH615" s="242">
        <v>0</v>
      </c>
      <c r="BI615" s="242">
        <v>0</v>
      </c>
      <c r="BJ615" s="243">
        <v>0</v>
      </c>
      <c r="BK615">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s="244">
        <v>0</v>
      </c>
      <c r="CJ615" s="244">
        <v>0</v>
      </c>
      <c r="CK615" s="244">
        <v>0</v>
      </c>
      <c r="CL615" s="244">
        <v>0</v>
      </c>
      <c r="CM615" s="241">
        <v>0</v>
      </c>
      <c r="CN615" s="242">
        <v>0</v>
      </c>
      <c r="CO615" s="242">
        <v>0</v>
      </c>
      <c r="CP615" s="243">
        <v>0</v>
      </c>
      <c r="CQ615" s="1">
        <v>0</v>
      </c>
      <c r="CR615" s="1">
        <v>0</v>
      </c>
      <c r="CS615" s="1">
        <v>0</v>
      </c>
      <c r="CT615" s="1">
        <v>0</v>
      </c>
      <c r="CU615" s="1">
        <v>0</v>
      </c>
      <c r="CV615" s="1">
        <v>0</v>
      </c>
      <c r="CW615" s="1">
        <v>0</v>
      </c>
      <c r="CX615" s="1">
        <v>0</v>
      </c>
      <c r="CY615" s="1">
        <v>0</v>
      </c>
      <c r="CZ615" s="1">
        <v>0</v>
      </c>
      <c r="DA615" s="1">
        <v>0</v>
      </c>
      <c r="DB615" s="1">
        <v>0</v>
      </c>
      <c r="DC615" s="1">
        <v>0</v>
      </c>
      <c r="DD615" s="1">
        <v>0</v>
      </c>
      <c r="DE615" s="1">
        <v>0</v>
      </c>
      <c r="DF615" s="1">
        <v>0</v>
      </c>
      <c r="DG615" s="1">
        <v>0</v>
      </c>
      <c r="DH615" s="1">
        <v>0</v>
      </c>
      <c r="DI615" s="1">
        <v>0</v>
      </c>
      <c r="DJ615" s="1">
        <v>0</v>
      </c>
      <c r="DK615" s="1">
        <v>0</v>
      </c>
      <c r="DL615" s="1">
        <v>0</v>
      </c>
      <c r="DM615" s="1">
        <v>0</v>
      </c>
      <c r="DN615" s="1">
        <v>0</v>
      </c>
      <c r="DO615" s="244">
        <v>0</v>
      </c>
      <c r="DP615" s="244">
        <v>0</v>
      </c>
      <c r="DQ615" s="244">
        <v>0</v>
      </c>
      <c r="DR615" s="244">
        <v>0</v>
      </c>
      <c r="DS615" s="241">
        <v>0</v>
      </c>
      <c r="DT615" s="242">
        <v>0</v>
      </c>
      <c r="DU615" s="242">
        <v>0</v>
      </c>
      <c r="DV615" s="243">
        <v>0</v>
      </c>
      <c r="DW615">
        <v>1</v>
      </c>
      <c r="DX615">
        <v>10</v>
      </c>
      <c r="DY615">
        <v>6627</v>
      </c>
      <c r="DZ615">
        <v>16276</v>
      </c>
      <c r="EA615">
        <v>0</v>
      </c>
      <c r="EB615">
        <v>0</v>
      </c>
      <c r="EC615">
        <v>0</v>
      </c>
      <c r="ED615">
        <v>0</v>
      </c>
      <c r="EE615">
        <v>0</v>
      </c>
      <c r="EF615">
        <v>0</v>
      </c>
      <c r="EG615">
        <v>0</v>
      </c>
      <c r="EH615">
        <v>0</v>
      </c>
      <c r="EI615">
        <v>1</v>
      </c>
      <c r="EJ615">
        <v>3</v>
      </c>
      <c r="EK615">
        <v>0</v>
      </c>
      <c r="EL615">
        <v>0</v>
      </c>
      <c r="EM615">
        <v>0</v>
      </c>
      <c r="EN615">
        <v>0</v>
      </c>
      <c r="EO615">
        <v>0</v>
      </c>
      <c r="EP615">
        <v>0</v>
      </c>
      <c r="EQ615">
        <v>0</v>
      </c>
      <c r="ER615">
        <v>0</v>
      </c>
      <c r="ES615">
        <v>0</v>
      </c>
      <c r="ET615">
        <v>0</v>
      </c>
      <c r="EU615" s="244">
        <v>0</v>
      </c>
      <c r="EV615" s="244">
        <v>0</v>
      </c>
      <c r="EW615" s="244">
        <v>0</v>
      </c>
      <c r="EX615" s="244">
        <v>0</v>
      </c>
      <c r="EY615" s="241">
        <v>1</v>
      </c>
      <c r="EZ615" s="242">
        <v>3</v>
      </c>
      <c r="FA615" s="242">
        <v>0</v>
      </c>
      <c r="FB615" s="243">
        <v>0</v>
      </c>
      <c r="FC615">
        <v>0</v>
      </c>
      <c r="FD615">
        <v>0</v>
      </c>
      <c r="FE615">
        <v>0</v>
      </c>
      <c r="FF615">
        <v>0</v>
      </c>
      <c r="FG615">
        <v>0</v>
      </c>
      <c r="FH615">
        <v>0</v>
      </c>
      <c r="FI615">
        <v>0</v>
      </c>
      <c r="FJ615">
        <v>0</v>
      </c>
      <c r="FK615">
        <v>0</v>
      </c>
      <c r="FL615">
        <v>0</v>
      </c>
      <c r="FM615">
        <v>0</v>
      </c>
      <c r="FN615">
        <v>0</v>
      </c>
      <c r="FO615">
        <v>0</v>
      </c>
      <c r="FP615">
        <v>0</v>
      </c>
      <c r="FQ615">
        <v>0</v>
      </c>
      <c r="FR615">
        <v>0</v>
      </c>
      <c r="FS615">
        <v>0</v>
      </c>
      <c r="FT615">
        <v>0</v>
      </c>
      <c r="FU615">
        <v>0</v>
      </c>
      <c r="FV615">
        <v>0</v>
      </c>
      <c r="FW615">
        <v>0</v>
      </c>
      <c r="FX615">
        <v>0</v>
      </c>
      <c r="FY615">
        <v>0</v>
      </c>
      <c r="FZ615">
        <v>0</v>
      </c>
      <c r="GA615">
        <v>0</v>
      </c>
      <c r="GB615">
        <v>0</v>
      </c>
      <c r="GC615">
        <v>0</v>
      </c>
      <c r="GD615">
        <v>0</v>
      </c>
      <c r="GE615">
        <v>0</v>
      </c>
      <c r="GF615">
        <v>0</v>
      </c>
      <c r="GG615">
        <v>0</v>
      </c>
      <c r="GH615">
        <v>0</v>
      </c>
      <c r="GI615">
        <v>0</v>
      </c>
      <c r="GJ615">
        <v>0</v>
      </c>
      <c r="GK615">
        <v>0</v>
      </c>
      <c r="GL615">
        <v>0</v>
      </c>
      <c r="GM615">
        <v>16</v>
      </c>
      <c r="GN615">
        <v>5950</v>
      </c>
      <c r="GO615">
        <v>0</v>
      </c>
      <c r="GP615">
        <v>0</v>
      </c>
      <c r="GQ615">
        <v>0</v>
      </c>
      <c r="GR615">
        <v>0</v>
      </c>
      <c r="GS615">
        <v>0</v>
      </c>
      <c r="GT615">
        <v>0</v>
      </c>
      <c r="GU615">
        <v>0</v>
      </c>
      <c r="GV615">
        <v>0</v>
      </c>
      <c r="GW615">
        <v>0</v>
      </c>
      <c r="GX615">
        <v>0</v>
      </c>
      <c r="GY615">
        <v>5</v>
      </c>
      <c r="GZ615" s="250">
        <v>652686</v>
      </c>
      <c r="HA615">
        <v>0</v>
      </c>
      <c r="HB615">
        <v>0</v>
      </c>
      <c r="HC615">
        <v>0</v>
      </c>
      <c r="HD615">
        <v>0</v>
      </c>
      <c r="HE615">
        <v>0</v>
      </c>
      <c r="HF615">
        <v>0</v>
      </c>
      <c r="HG615">
        <v>0</v>
      </c>
      <c r="HH615">
        <v>0</v>
      </c>
      <c r="HI615">
        <v>0</v>
      </c>
      <c r="HJ615">
        <v>0</v>
      </c>
      <c r="HK615">
        <v>0</v>
      </c>
      <c r="HL615">
        <v>3</v>
      </c>
      <c r="HM615">
        <v>2</v>
      </c>
      <c r="HN615">
        <v>0</v>
      </c>
      <c r="HO615">
        <v>0</v>
      </c>
      <c r="HP615">
        <v>0</v>
      </c>
      <c r="HQ615" s="139">
        <v>1</v>
      </c>
      <c r="HR615" s="140">
        <v>0</v>
      </c>
      <c r="HS615" s="140">
        <v>0</v>
      </c>
      <c r="HT615" s="140">
        <v>0</v>
      </c>
      <c r="HU615" s="140">
        <v>0</v>
      </c>
      <c r="HV615" s="139">
        <v>0</v>
      </c>
      <c r="HW615" s="140">
        <v>0</v>
      </c>
      <c r="HX615" s="140">
        <v>0</v>
      </c>
      <c r="HY615" s="140">
        <v>0</v>
      </c>
      <c r="HZ615" s="140">
        <v>0</v>
      </c>
      <c r="IA615" s="139">
        <v>0</v>
      </c>
      <c r="IB615" s="140">
        <v>0</v>
      </c>
      <c r="IC615" s="140">
        <v>0</v>
      </c>
      <c r="ID615" s="140">
        <v>0</v>
      </c>
      <c r="IE615" s="140">
        <v>0</v>
      </c>
      <c r="IF615" s="139">
        <v>4</v>
      </c>
      <c r="IG615" s="140">
        <v>2</v>
      </c>
      <c r="IH615" s="140">
        <v>0</v>
      </c>
      <c r="II615" s="140">
        <v>0</v>
      </c>
      <c r="IJ615" s="140">
        <v>0</v>
      </c>
      <c r="IK615" s="140">
        <v>0</v>
      </c>
      <c r="IL615" s="140">
        <v>0</v>
      </c>
      <c r="IM615" s="140">
        <v>0</v>
      </c>
      <c r="IN615" s="139">
        <v>0</v>
      </c>
      <c r="IO615" s="140">
        <v>0</v>
      </c>
      <c r="IP615" s="140">
        <v>0</v>
      </c>
      <c r="IQ615" s="140">
        <v>0</v>
      </c>
      <c r="IR615" s="141">
        <v>0</v>
      </c>
      <c r="IS615" s="139">
        <v>0</v>
      </c>
      <c r="IT615" s="141">
        <v>0</v>
      </c>
      <c r="IU615" s="141">
        <v>5</v>
      </c>
      <c r="IV615" s="141">
        <v>1</v>
      </c>
      <c r="IW615" s="180">
        <v>6</v>
      </c>
      <c r="IX615" s="182">
        <v>0</v>
      </c>
      <c r="IY615" s="182">
        <v>0</v>
      </c>
      <c r="IZ615" s="183">
        <v>0</v>
      </c>
      <c r="JA615" s="140">
        <v>0</v>
      </c>
      <c r="JB615" s="140">
        <v>0</v>
      </c>
      <c r="JC615" s="1" t="s">
        <v>427</v>
      </c>
      <c r="JD615" s="1" t="s">
        <v>427</v>
      </c>
      <c r="JE615" s="1" t="s">
        <v>427</v>
      </c>
      <c r="JF615" s="1" t="s">
        <v>427</v>
      </c>
      <c r="JG615" s="1">
        <v>0</v>
      </c>
      <c r="JH615" s="1">
        <v>0</v>
      </c>
      <c r="JI615" s="284"/>
      <c r="JM615" s="261"/>
      <c r="JN615" s="262"/>
      <c r="JO615" s="284"/>
      <c r="JP615" s="284"/>
    </row>
    <row r="616" spans="1:276" x14ac:dyDescent="0.25">
      <c r="A616" s="2">
        <f>IF(OR('Table 1'!$L$2="All Regions",'Table 1'!$L$2=" "), 1,IF('Table 1'!$L$2='DATA TEMPLATE 1617'!L616,1,0))</f>
        <v>1</v>
      </c>
      <c r="B616" s="2">
        <f>IF(OR('Table 1'!$L$3="All Disciplines",'Table 1'!$L$3=" "), 1,IF('Table 1'!$L$3='DATA TEMPLATE 1617'!M616,1,0))</f>
        <v>1</v>
      </c>
      <c r="C616" s="2">
        <f>IF(OR('Table 1'!$L$4="All Organisations",'Table 1'!$L$4=" "), 1,IF('Table 1'!$L$4='DATA TEMPLATE 1617'!N616,1,0))</f>
        <v>1</v>
      </c>
      <c r="D616" s="2">
        <f t="shared" si="23"/>
        <v>3</v>
      </c>
      <c r="E616" s="236">
        <f>IF('Table 2'!$L$2="All Diverse Led",$IZ616,IF('Table 2'!$L$2='DATA TEMPLATE 1617'!JG616,4,0))</f>
        <v>0</v>
      </c>
      <c r="F616" s="236">
        <f>IF('Table 2'!$L$2="All Diverse Led",$IZ616,IF('Table 2'!$L$2='DATA TEMPLATE 1617'!JH616,4,0))</f>
        <v>0</v>
      </c>
      <c r="G616" s="237">
        <f t="shared" si="22"/>
        <v>0</v>
      </c>
      <c r="H616" s="1" t="s">
        <v>471</v>
      </c>
      <c r="I616" s="1">
        <v>0</v>
      </c>
      <c r="J616" s="1" t="b">
        <v>0</v>
      </c>
      <c r="K616" s="284">
        <v>614</v>
      </c>
      <c r="L616" t="s">
        <v>439</v>
      </c>
      <c r="M616" t="s">
        <v>440</v>
      </c>
      <c r="N616" s="323" t="s">
        <v>460</v>
      </c>
      <c r="O616" s="76">
        <v>137983</v>
      </c>
      <c r="P616" s="76">
        <v>150000</v>
      </c>
      <c r="Q616" s="76">
        <v>278681</v>
      </c>
      <c r="R616" s="76">
        <v>242650</v>
      </c>
      <c r="S616" s="76">
        <v>84310</v>
      </c>
      <c r="T616" s="76">
        <v>893624</v>
      </c>
      <c r="U616">
        <v>794669</v>
      </c>
      <c r="V616">
        <v>39489</v>
      </c>
      <c r="W616">
        <v>40830</v>
      </c>
      <c r="X616">
        <v>40103</v>
      </c>
      <c r="Y616">
        <v>8110</v>
      </c>
      <c r="AB616">
        <v>44968</v>
      </c>
      <c r="AC616">
        <v>0</v>
      </c>
      <c r="AD616">
        <v>968169</v>
      </c>
      <c r="AE616" s="1">
        <v>3</v>
      </c>
      <c r="AF616" s="1">
        <v>4</v>
      </c>
      <c r="AG616" s="1">
        <v>163180</v>
      </c>
      <c r="AH616" s="1">
        <v>200</v>
      </c>
      <c r="AI616" s="1">
        <v>0</v>
      </c>
      <c r="AJ616" s="1">
        <v>0</v>
      </c>
      <c r="AK616" s="1">
        <v>0</v>
      </c>
      <c r="AL616" s="1">
        <v>0</v>
      </c>
      <c r="AM616" s="1">
        <v>0</v>
      </c>
      <c r="AN616" s="1">
        <v>0</v>
      </c>
      <c r="AO616" s="1">
        <v>0</v>
      </c>
      <c r="AP616" s="1">
        <v>0</v>
      </c>
      <c r="AQ616" s="1">
        <v>0</v>
      </c>
      <c r="AR616" s="1">
        <v>0</v>
      </c>
      <c r="AS616" s="1">
        <v>0</v>
      </c>
      <c r="AT616" s="1">
        <v>0</v>
      </c>
      <c r="AU616" s="1">
        <v>0</v>
      </c>
      <c r="AV616" s="1">
        <v>0</v>
      </c>
      <c r="AW616" s="1">
        <v>0</v>
      </c>
      <c r="AX616" s="1">
        <v>0</v>
      </c>
      <c r="AY616" s="1">
        <v>0</v>
      </c>
      <c r="AZ616" s="1">
        <v>0</v>
      </c>
      <c r="BA616" s="1">
        <v>0</v>
      </c>
      <c r="BB616" s="1">
        <v>0</v>
      </c>
      <c r="BC616" s="3">
        <v>0</v>
      </c>
      <c r="BD616" s="3">
        <v>0</v>
      </c>
      <c r="BE616" s="3">
        <v>0</v>
      </c>
      <c r="BF616" s="3">
        <v>0</v>
      </c>
      <c r="BG616" s="241">
        <v>0</v>
      </c>
      <c r="BH616" s="242">
        <v>0</v>
      </c>
      <c r="BI616" s="242">
        <v>0</v>
      </c>
      <c r="BJ616" s="243">
        <v>0</v>
      </c>
      <c r="BK616">
        <v>8</v>
      </c>
      <c r="BL616">
        <v>96</v>
      </c>
      <c r="BM616">
        <v>164100</v>
      </c>
      <c r="BN616">
        <v>95642</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s="244">
        <v>0</v>
      </c>
      <c r="CJ616" s="244">
        <v>0</v>
      </c>
      <c r="CK616" s="244">
        <v>0</v>
      </c>
      <c r="CL616" s="244">
        <v>0</v>
      </c>
      <c r="CM616" s="241">
        <v>0</v>
      </c>
      <c r="CN616" s="242">
        <v>0</v>
      </c>
      <c r="CO616" s="242">
        <v>0</v>
      </c>
      <c r="CP616" s="243">
        <v>0</v>
      </c>
      <c r="CQ616" s="1">
        <v>16</v>
      </c>
      <c r="CR616" s="1">
        <v>16</v>
      </c>
      <c r="CS616" s="1">
        <v>488</v>
      </c>
      <c r="CT616" s="1">
        <v>0</v>
      </c>
      <c r="CU616" s="1">
        <v>0</v>
      </c>
      <c r="CV616" s="1">
        <v>0</v>
      </c>
      <c r="CW616" s="1">
        <v>0</v>
      </c>
      <c r="CX616" s="1">
        <v>0</v>
      </c>
      <c r="CY616" s="1">
        <v>0</v>
      </c>
      <c r="CZ616" s="1">
        <v>0</v>
      </c>
      <c r="DA616" s="1">
        <v>0</v>
      </c>
      <c r="DB616" s="1">
        <v>0</v>
      </c>
      <c r="DC616" s="1">
        <v>8</v>
      </c>
      <c r="DD616" s="1">
        <v>7</v>
      </c>
      <c r="DE616" s="1">
        <v>221</v>
      </c>
      <c r="DF616" s="1">
        <v>0</v>
      </c>
      <c r="DG616" s="1">
        <v>0</v>
      </c>
      <c r="DH616" s="1">
        <v>0</v>
      </c>
      <c r="DI616" s="1">
        <v>0</v>
      </c>
      <c r="DJ616" s="1">
        <v>0</v>
      </c>
      <c r="DK616" s="1">
        <v>0</v>
      </c>
      <c r="DL616" s="1">
        <v>0</v>
      </c>
      <c r="DM616" s="1">
        <v>0</v>
      </c>
      <c r="DN616" s="1">
        <v>0</v>
      </c>
      <c r="DO616" s="244">
        <v>0</v>
      </c>
      <c r="DP616" s="244">
        <v>0</v>
      </c>
      <c r="DQ616" s="244">
        <v>0</v>
      </c>
      <c r="DR616" s="244">
        <v>0</v>
      </c>
      <c r="DS616" s="241">
        <v>8</v>
      </c>
      <c r="DT616" s="242">
        <v>7</v>
      </c>
      <c r="DU616" s="242">
        <v>221</v>
      </c>
      <c r="DV616" s="243">
        <v>0</v>
      </c>
      <c r="DW616">
        <v>2</v>
      </c>
      <c r="DX616">
        <v>3</v>
      </c>
      <c r="DY616">
        <v>35638</v>
      </c>
      <c r="DZ616">
        <v>40</v>
      </c>
      <c r="EA616">
        <v>0</v>
      </c>
      <c r="EB616">
        <v>0</v>
      </c>
      <c r="EC616">
        <v>0</v>
      </c>
      <c r="ED616">
        <v>0</v>
      </c>
      <c r="EE616">
        <v>0</v>
      </c>
      <c r="EF616">
        <v>0</v>
      </c>
      <c r="EG616">
        <v>0</v>
      </c>
      <c r="EH616">
        <v>0</v>
      </c>
      <c r="EI616">
        <v>2</v>
      </c>
      <c r="EJ616">
        <v>3</v>
      </c>
      <c r="EK616">
        <v>0</v>
      </c>
      <c r="EL616">
        <v>0</v>
      </c>
      <c r="EM616">
        <v>0</v>
      </c>
      <c r="EN616">
        <v>0</v>
      </c>
      <c r="EO616">
        <v>0</v>
      </c>
      <c r="EP616">
        <v>0</v>
      </c>
      <c r="EQ616">
        <v>0</v>
      </c>
      <c r="ER616">
        <v>0</v>
      </c>
      <c r="ES616">
        <v>0</v>
      </c>
      <c r="ET616">
        <v>0</v>
      </c>
      <c r="EU616" s="244">
        <v>0</v>
      </c>
      <c r="EV616" s="244">
        <v>0</v>
      </c>
      <c r="EW616" s="244">
        <v>0</v>
      </c>
      <c r="EX616" s="244">
        <v>0</v>
      </c>
      <c r="EY616" s="241">
        <v>2</v>
      </c>
      <c r="EZ616" s="242">
        <v>3</v>
      </c>
      <c r="FA616" s="242">
        <v>0</v>
      </c>
      <c r="FB616" s="243">
        <v>0</v>
      </c>
      <c r="FC616">
        <v>0</v>
      </c>
      <c r="FD616">
        <v>0</v>
      </c>
      <c r="FE616">
        <v>0</v>
      </c>
      <c r="FF616">
        <v>0</v>
      </c>
      <c r="FG616">
        <v>0</v>
      </c>
      <c r="FH616">
        <v>0</v>
      </c>
      <c r="FI616">
        <v>0</v>
      </c>
      <c r="FJ616">
        <v>0</v>
      </c>
      <c r="FK616">
        <v>0</v>
      </c>
      <c r="FL616">
        <v>0</v>
      </c>
      <c r="FM616">
        <v>0</v>
      </c>
      <c r="FN616">
        <v>0</v>
      </c>
      <c r="FO616">
        <v>0</v>
      </c>
      <c r="FP616">
        <v>0</v>
      </c>
      <c r="FQ616">
        <v>0</v>
      </c>
      <c r="FR616">
        <v>0</v>
      </c>
      <c r="FS616">
        <v>0</v>
      </c>
      <c r="FT616">
        <v>0</v>
      </c>
      <c r="FU616">
        <v>0</v>
      </c>
      <c r="FV616">
        <v>0</v>
      </c>
      <c r="FW616">
        <v>0</v>
      </c>
      <c r="FX616">
        <v>0</v>
      </c>
      <c r="FY616">
        <v>0</v>
      </c>
      <c r="FZ616">
        <v>0</v>
      </c>
      <c r="GA616">
        <v>0</v>
      </c>
      <c r="GB616">
        <v>0</v>
      </c>
      <c r="GC616">
        <v>0</v>
      </c>
      <c r="GD616">
        <v>0</v>
      </c>
      <c r="GE616">
        <v>0</v>
      </c>
      <c r="GF616">
        <v>0</v>
      </c>
      <c r="GG616">
        <v>0</v>
      </c>
      <c r="GH616">
        <v>0</v>
      </c>
      <c r="GI616">
        <v>0</v>
      </c>
      <c r="GJ616">
        <v>0</v>
      </c>
      <c r="GK616">
        <v>0</v>
      </c>
      <c r="GL616">
        <v>0</v>
      </c>
      <c r="GM616">
        <v>0</v>
      </c>
      <c r="GN616">
        <v>0</v>
      </c>
      <c r="GO616">
        <v>0</v>
      </c>
      <c r="GP616">
        <v>0</v>
      </c>
      <c r="GQ616">
        <v>0</v>
      </c>
      <c r="GR616">
        <v>0</v>
      </c>
      <c r="GS616">
        <v>12</v>
      </c>
      <c r="GT616">
        <v>83568</v>
      </c>
      <c r="GU616">
        <v>0</v>
      </c>
      <c r="GV616">
        <v>0</v>
      </c>
      <c r="GW616">
        <v>0</v>
      </c>
      <c r="GX616">
        <v>0</v>
      </c>
      <c r="GY616">
        <v>0</v>
      </c>
      <c r="GZ616">
        <v>0</v>
      </c>
      <c r="HA616">
        <v>0</v>
      </c>
      <c r="HB616">
        <v>0</v>
      </c>
      <c r="HC616">
        <v>0</v>
      </c>
      <c r="HD616">
        <v>0</v>
      </c>
      <c r="HE616">
        <v>0</v>
      </c>
      <c r="HF616">
        <v>0</v>
      </c>
      <c r="HG616">
        <v>0</v>
      </c>
      <c r="HH616">
        <v>0</v>
      </c>
      <c r="HI616">
        <v>0</v>
      </c>
      <c r="HJ616">
        <v>0</v>
      </c>
      <c r="HK616">
        <v>0</v>
      </c>
      <c r="HL616">
        <v>6</v>
      </c>
      <c r="HM616">
        <v>8</v>
      </c>
      <c r="HN616">
        <v>0</v>
      </c>
      <c r="HO616">
        <v>0</v>
      </c>
      <c r="HP616">
        <v>0</v>
      </c>
      <c r="HQ616" s="139">
        <v>2</v>
      </c>
      <c r="HR616" s="140">
        <v>1</v>
      </c>
      <c r="HS616" s="140">
        <v>0</v>
      </c>
      <c r="HT616" s="140">
        <v>0</v>
      </c>
      <c r="HU616" s="140">
        <v>0</v>
      </c>
      <c r="HV616" s="139">
        <v>0</v>
      </c>
      <c r="HW616" s="140">
        <v>0</v>
      </c>
      <c r="HX616" s="140">
        <v>0</v>
      </c>
      <c r="HY616" s="140">
        <v>0</v>
      </c>
      <c r="HZ616" s="140">
        <v>0</v>
      </c>
      <c r="IA616" s="139">
        <v>0</v>
      </c>
      <c r="IB616" s="140">
        <v>0</v>
      </c>
      <c r="IC616" s="140">
        <v>0</v>
      </c>
      <c r="ID616" s="140">
        <v>0</v>
      </c>
      <c r="IE616" s="140">
        <v>0</v>
      </c>
      <c r="IF616" s="139">
        <v>8</v>
      </c>
      <c r="IG616" s="140">
        <v>9</v>
      </c>
      <c r="IH616" s="140">
        <v>0</v>
      </c>
      <c r="II616" s="140">
        <v>0</v>
      </c>
      <c r="IJ616" s="140">
        <v>0</v>
      </c>
      <c r="IK616" s="140">
        <v>1</v>
      </c>
      <c r="IL616" s="140">
        <v>0</v>
      </c>
      <c r="IM616" s="140">
        <v>0</v>
      </c>
      <c r="IN616" s="139">
        <v>1</v>
      </c>
      <c r="IO616" s="140">
        <v>1</v>
      </c>
      <c r="IP616" s="140">
        <v>0</v>
      </c>
      <c r="IQ616" s="140">
        <v>0</v>
      </c>
      <c r="IR616" s="141">
        <v>1</v>
      </c>
      <c r="IS616" s="139">
        <v>2</v>
      </c>
      <c r="IT616" s="141">
        <v>4</v>
      </c>
      <c r="IU616" s="141">
        <v>14</v>
      </c>
      <c r="IV616" s="141">
        <v>3</v>
      </c>
      <c r="IW616" s="180">
        <v>17</v>
      </c>
      <c r="IX616" s="182">
        <v>0.29411764705882354</v>
      </c>
      <c r="IY616" s="182">
        <v>0.17647058823529413</v>
      </c>
      <c r="IZ616" s="183">
        <v>0</v>
      </c>
      <c r="JA616" s="140">
        <v>0</v>
      </c>
      <c r="JB616" s="140">
        <v>0</v>
      </c>
      <c r="JC616" s="1" t="s">
        <v>427</v>
      </c>
      <c r="JD616" s="1" t="s">
        <v>427</v>
      </c>
      <c r="JE616" s="1" t="s">
        <v>427</v>
      </c>
      <c r="JF616" s="1" t="s">
        <v>427</v>
      </c>
      <c r="JG616" s="1">
        <v>0</v>
      </c>
      <c r="JH616" s="1">
        <v>0</v>
      </c>
      <c r="JI616" s="284"/>
      <c r="JM616" s="261"/>
      <c r="JN616" s="262"/>
      <c r="JO616" s="284"/>
      <c r="JP616" s="284"/>
    </row>
    <row r="617" spans="1:276" x14ac:dyDescent="0.25">
      <c r="A617" s="2">
        <f>IF(OR('Table 1'!$L$2="All Regions",'Table 1'!$L$2=" "), 1,IF('Table 1'!$L$2='DATA TEMPLATE 1617'!L617,1,0))</f>
        <v>1</v>
      </c>
      <c r="B617" s="2">
        <f>IF(OR('Table 1'!$L$3="All Disciplines",'Table 1'!$L$3=" "), 1,IF('Table 1'!$L$3='DATA TEMPLATE 1617'!M617,1,0))</f>
        <v>1</v>
      </c>
      <c r="C617" s="2">
        <f>IF(OR('Table 1'!$L$4="All Organisations",'Table 1'!$L$4=" "), 1,IF('Table 1'!$L$4='DATA TEMPLATE 1617'!N617,1,0))</f>
        <v>1</v>
      </c>
      <c r="D617" s="2">
        <f t="shared" si="23"/>
        <v>3</v>
      </c>
      <c r="E617" s="236">
        <f>IF('Table 2'!$L$2="All Diverse Led",$IZ617,IF('Table 2'!$L$2='DATA TEMPLATE 1617'!JG617,4,0))</f>
        <v>0</v>
      </c>
      <c r="F617" s="236">
        <f>IF('Table 2'!$L$2="All Diverse Led",$IZ617,IF('Table 2'!$L$2='DATA TEMPLATE 1617'!JH617,4,0))</f>
        <v>0</v>
      </c>
      <c r="G617" s="237">
        <f t="shared" si="22"/>
        <v>0</v>
      </c>
      <c r="H617" s="1" t="s">
        <v>471</v>
      </c>
      <c r="I617" s="1">
        <v>0</v>
      </c>
      <c r="J617" s="1" t="b">
        <v>0</v>
      </c>
      <c r="K617" s="284">
        <v>615</v>
      </c>
      <c r="L617" t="s">
        <v>444</v>
      </c>
      <c r="M617" t="s">
        <v>437</v>
      </c>
      <c r="N617" s="323" t="s">
        <v>460</v>
      </c>
      <c r="O617" s="76">
        <v>1947587</v>
      </c>
      <c r="P617" s="76">
        <v>514350</v>
      </c>
      <c r="Q617" s="76">
        <v>280537</v>
      </c>
      <c r="R617" s="76">
        <v>0</v>
      </c>
      <c r="S617" s="76">
        <v>500000</v>
      </c>
      <c r="T617" s="76">
        <v>3242474</v>
      </c>
      <c r="U617">
        <v>1222791</v>
      </c>
      <c r="V617">
        <v>155748</v>
      </c>
      <c r="W617">
        <v>49109</v>
      </c>
      <c r="X617">
        <v>544158</v>
      </c>
      <c r="Y617">
        <v>14400</v>
      </c>
      <c r="AB617">
        <v>1127324</v>
      </c>
      <c r="AC617">
        <v>65091</v>
      </c>
      <c r="AD617">
        <v>3178621</v>
      </c>
      <c r="AE617" s="1">
        <v>344</v>
      </c>
      <c r="AF617" s="1">
        <v>222</v>
      </c>
      <c r="AG617" s="1">
        <v>82894</v>
      </c>
      <c r="AH617" s="1">
        <v>0</v>
      </c>
      <c r="AI617" s="1">
        <v>0</v>
      </c>
      <c r="AJ617" s="1">
        <v>0</v>
      </c>
      <c r="AK617" s="1">
        <v>0</v>
      </c>
      <c r="AL617" s="1">
        <v>0</v>
      </c>
      <c r="AM617" s="1">
        <v>0</v>
      </c>
      <c r="AN617" s="1">
        <v>0</v>
      </c>
      <c r="AO617" s="1">
        <v>0</v>
      </c>
      <c r="AP617" s="1">
        <v>0</v>
      </c>
      <c r="AQ617" s="1">
        <v>141</v>
      </c>
      <c r="AR617" s="1">
        <v>77</v>
      </c>
      <c r="AS617" s="1">
        <v>37774</v>
      </c>
      <c r="AT617" s="1">
        <v>0</v>
      </c>
      <c r="AU617" s="1">
        <v>0</v>
      </c>
      <c r="AV617" s="1">
        <v>0</v>
      </c>
      <c r="AW617" s="1">
        <v>0</v>
      </c>
      <c r="AX617" s="1">
        <v>0</v>
      </c>
      <c r="AY617" s="1">
        <v>0</v>
      </c>
      <c r="AZ617" s="1">
        <v>0</v>
      </c>
      <c r="BA617" s="1">
        <v>0</v>
      </c>
      <c r="BB617" s="1">
        <v>0</v>
      </c>
      <c r="BC617" s="3">
        <v>0</v>
      </c>
      <c r="BD617" s="3">
        <v>0</v>
      </c>
      <c r="BE617" s="3">
        <v>0</v>
      </c>
      <c r="BF617" s="3">
        <v>0</v>
      </c>
      <c r="BG617" s="241">
        <v>141</v>
      </c>
      <c r="BH617" s="242">
        <v>77</v>
      </c>
      <c r="BI617" s="242">
        <v>37774</v>
      </c>
      <c r="BJ617" s="243">
        <v>0</v>
      </c>
      <c r="BK617">
        <v>0</v>
      </c>
      <c r="BL617">
        <v>0</v>
      </c>
      <c r="BM617">
        <v>0</v>
      </c>
      <c r="BN617">
        <v>0</v>
      </c>
      <c r="BO617">
        <v>0</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s="244">
        <v>0</v>
      </c>
      <c r="CJ617" s="244">
        <v>0</v>
      </c>
      <c r="CK617" s="244">
        <v>0</v>
      </c>
      <c r="CL617" s="244">
        <v>0</v>
      </c>
      <c r="CM617" s="241">
        <v>0</v>
      </c>
      <c r="CN617" s="242">
        <v>0</v>
      </c>
      <c r="CO617" s="242">
        <v>0</v>
      </c>
      <c r="CP617" s="243">
        <v>0</v>
      </c>
      <c r="CQ617" s="1">
        <v>0</v>
      </c>
      <c r="CR617" s="1">
        <v>0</v>
      </c>
      <c r="CS617" s="1">
        <v>0</v>
      </c>
      <c r="CT617" s="1">
        <v>0</v>
      </c>
      <c r="CU617" s="1">
        <v>0</v>
      </c>
      <c r="CV617" s="1">
        <v>0</v>
      </c>
      <c r="CW617" s="1">
        <v>0</v>
      </c>
      <c r="CX617" s="1">
        <v>0</v>
      </c>
      <c r="CY617" s="1">
        <v>0</v>
      </c>
      <c r="CZ617" s="1">
        <v>0</v>
      </c>
      <c r="DA617" s="1">
        <v>0</v>
      </c>
      <c r="DB617" s="1">
        <v>0</v>
      </c>
      <c r="DC617" s="1">
        <v>0</v>
      </c>
      <c r="DD617" s="1">
        <v>0</v>
      </c>
      <c r="DE617" s="1">
        <v>0</v>
      </c>
      <c r="DF617" s="1">
        <v>0</v>
      </c>
      <c r="DG617" s="1">
        <v>0</v>
      </c>
      <c r="DH617" s="1">
        <v>0</v>
      </c>
      <c r="DI617" s="1">
        <v>0</v>
      </c>
      <c r="DJ617" s="1">
        <v>0</v>
      </c>
      <c r="DK617" s="1">
        <v>0</v>
      </c>
      <c r="DL617" s="1">
        <v>0</v>
      </c>
      <c r="DM617" s="1">
        <v>0</v>
      </c>
      <c r="DN617" s="1">
        <v>0</v>
      </c>
      <c r="DO617" s="244">
        <v>0</v>
      </c>
      <c r="DP617" s="244">
        <v>0</v>
      </c>
      <c r="DQ617" s="244">
        <v>0</v>
      </c>
      <c r="DR617" s="244">
        <v>0</v>
      </c>
      <c r="DS617" s="241">
        <v>0</v>
      </c>
      <c r="DT617" s="242">
        <v>0</v>
      </c>
      <c r="DU617" s="242">
        <v>0</v>
      </c>
      <c r="DV617" s="243">
        <v>0</v>
      </c>
      <c r="DW617">
        <v>17</v>
      </c>
      <c r="DX617">
        <v>4</v>
      </c>
      <c r="DY617">
        <v>436</v>
      </c>
      <c r="DZ617">
        <v>0</v>
      </c>
      <c r="EA617">
        <v>0</v>
      </c>
      <c r="EB617">
        <v>0</v>
      </c>
      <c r="EC617">
        <v>0</v>
      </c>
      <c r="ED617">
        <v>0</v>
      </c>
      <c r="EE617">
        <v>0</v>
      </c>
      <c r="EF617">
        <v>0</v>
      </c>
      <c r="EG617">
        <v>0</v>
      </c>
      <c r="EH617">
        <v>0</v>
      </c>
      <c r="EI617">
        <v>5</v>
      </c>
      <c r="EJ617">
        <v>3</v>
      </c>
      <c r="EK617">
        <v>87</v>
      </c>
      <c r="EL617">
        <v>0</v>
      </c>
      <c r="EM617">
        <v>0</v>
      </c>
      <c r="EN617">
        <v>0</v>
      </c>
      <c r="EO617">
        <v>0</v>
      </c>
      <c r="EP617">
        <v>0</v>
      </c>
      <c r="EQ617">
        <v>0</v>
      </c>
      <c r="ER617">
        <v>0</v>
      </c>
      <c r="ES617">
        <v>0</v>
      </c>
      <c r="ET617">
        <v>0</v>
      </c>
      <c r="EU617" s="244">
        <v>0</v>
      </c>
      <c r="EV617" s="244">
        <v>0</v>
      </c>
      <c r="EW617" s="244">
        <v>0</v>
      </c>
      <c r="EX617" s="244">
        <v>0</v>
      </c>
      <c r="EY617" s="241">
        <v>5</v>
      </c>
      <c r="EZ617" s="242">
        <v>3</v>
      </c>
      <c r="FA617" s="242">
        <v>87</v>
      </c>
      <c r="FB617" s="243">
        <v>0</v>
      </c>
      <c r="FC617">
        <v>0</v>
      </c>
      <c r="FD617">
        <v>0</v>
      </c>
      <c r="FE617">
        <v>0</v>
      </c>
      <c r="FF617">
        <v>0</v>
      </c>
      <c r="FG617">
        <v>0</v>
      </c>
      <c r="FH617">
        <v>0</v>
      </c>
      <c r="FI617">
        <v>0</v>
      </c>
      <c r="FJ617">
        <v>0</v>
      </c>
      <c r="FK617">
        <v>0</v>
      </c>
      <c r="FL617">
        <v>0</v>
      </c>
      <c r="FM617">
        <v>0</v>
      </c>
      <c r="FN617">
        <v>0</v>
      </c>
      <c r="FO617">
        <v>0</v>
      </c>
      <c r="FP617">
        <v>0</v>
      </c>
      <c r="FQ617">
        <v>0</v>
      </c>
      <c r="FR617">
        <v>0</v>
      </c>
      <c r="FS617">
        <v>0</v>
      </c>
      <c r="FT617">
        <v>0</v>
      </c>
      <c r="FU617">
        <v>0</v>
      </c>
      <c r="FV617">
        <v>0</v>
      </c>
      <c r="FW617">
        <v>0</v>
      </c>
      <c r="FX617">
        <v>0</v>
      </c>
      <c r="FY617">
        <v>0</v>
      </c>
      <c r="FZ617">
        <v>0</v>
      </c>
      <c r="GA617">
        <v>0</v>
      </c>
      <c r="GB617">
        <v>0</v>
      </c>
      <c r="GC617">
        <v>0</v>
      </c>
      <c r="GD617">
        <v>0</v>
      </c>
      <c r="GE617">
        <v>0</v>
      </c>
      <c r="GF617">
        <v>0</v>
      </c>
      <c r="GG617">
        <v>0</v>
      </c>
      <c r="GH617">
        <v>0</v>
      </c>
      <c r="GI617">
        <v>0</v>
      </c>
      <c r="GJ617">
        <v>0</v>
      </c>
      <c r="GK617">
        <v>0</v>
      </c>
      <c r="GL617">
        <v>0</v>
      </c>
      <c r="GM617">
        <v>0</v>
      </c>
      <c r="GN617">
        <v>0</v>
      </c>
      <c r="GO617">
        <v>0</v>
      </c>
      <c r="GP617">
        <v>0</v>
      </c>
      <c r="GQ617">
        <v>0</v>
      </c>
      <c r="GR617">
        <v>0</v>
      </c>
      <c r="GS617">
        <v>0</v>
      </c>
      <c r="GT617">
        <v>0</v>
      </c>
      <c r="GU617">
        <v>0</v>
      </c>
      <c r="GV617">
        <v>0</v>
      </c>
      <c r="GW617">
        <v>0</v>
      </c>
      <c r="GX617">
        <v>0</v>
      </c>
      <c r="GY617">
        <v>0</v>
      </c>
      <c r="GZ617">
        <v>0</v>
      </c>
      <c r="HA617">
        <v>0</v>
      </c>
      <c r="HB617">
        <v>0</v>
      </c>
      <c r="HC617">
        <v>0</v>
      </c>
      <c r="HD617">
        <v>0</v>
      </c>
      <c r="HE617">
        <v>0</v>
      </c>
      <c r="HF617">
        <v>0</v>
      </c>
      <c r="HG617">
        <v>0</v>
      </c>
      <c r="HH617">
        <v>0</v>
      </c>
      <c r="HI617">
        <v>0</v>
      </c>
      <c r="HJ617">
        <v>0</v>
      </c>
      <c r="HK617">
        <v>0</v>
      </c>
      <c r="HL617">
        <v>4</v>
      </c>
      <c r="HM617">
        <v>5</v>
      </c>
      <c r="HN617">
        <v>0</v>
      </c>
      <c r="HO617">
        <v>0</v>
      </c>
      <c r="HP617">
        <v>0</v>
      </c>
      <c r="HQ617" s="139">
        <v>2</v>
      </c>
      <c r="HR617" s="140">
        <v>3</v>
      </c>
      <c r="HS617" s="140">
        <v>0</v>
      </c>
      <c r="HT617" s="140">
        <v>0</v>
      </c>
      <c r="HU617" s="140">
        <v>0</v>
      </c>
      <c r="HV617" s="139">
        <v>0</v>
      </c>
      <c r="HW617" s="140">
        <v>0</v>
      </c>
      <c r="HX617" s="140">
        <v>0</v>
      </c>
      <c r="HY617" s="140">
        <v>0</v>
      </c>
      <c r="HZ617" s="140">
        <v>0</v>
      </c>
      <c r="IA617" s="139">
        <v>0</v>
      </c>
      <c r="IB617" s="140">
        <v>0</v>
      </c>
      <c r="IC617" s="140">
        <v>0</v>
      </c>
      <c r="ID617" s="140">
        <v>0</v>
      </c>
      <c r="IE617" s="140">
        <v>0</v>
      </c>
      <c r="IF617" s="139">
        <v>6</v>
      </c>
      <c r="IG617" s="140">
        <v>8</v>
      </c>
      <c r="IH617" s="140">
        <v>0</v>
      </c>
      <c r="II617" s="140">
        <v>0</v>
      </c>
      <c r="IJ617" s="140">
        <v>0</v>
      </c>
      <c r="IK617" s="140">
        <v>0</v>
      </c>
      <c r="IL617" s="140">
        <v>0</v>
      </c>
      <c r="IM617" s="140">
        <v>0</v>
      </c>
      <c r="IN617" s="139">
        <v>0</v>
      </c>
      <c r="IO617" s="140">
        <v>0</v>
      </c>
      <c r="IP617" s="140">
        <v>0</v>
      </c>
      <c r="IQ617" s="140">
        <v>0</v>
      </c>
      <c r="IR617" s="141">
        <v>0</v>
      </c>
      <c r="IS617" s="139">
        <v>3</v>
      </c>
      <c r="IT617" s="141">
        <v>1</v>
      </c>
      <c r="IU617" s="141">
        <v>9</v>
      </c>
      <c r="IV617" s="141">
        <v>5</v>
      </c>
      <c r="IW617" s="180">
        <v>14</v>
      </c>
      <c r="IX617" s="182">
        <v>7.1428571428571425E-2</v>
      </c>
      <c r="IY617" s="182">
        <v>0.21428571428571427</v>
      </c>
      <c r="IZ617" s="183">
        <v>0</v>
      </c>
      <c r="JA617" s="140">
        <v>0</v>
      </c>
      <c r="JB617" s="140">
        <v>0</v>
      </c>
      <c r="JC617" s="1" t="s">
        <v>427</v>
      </c>
      <c r="JD617" s="1" t="s">
        <v>427</v>
      </c>
      <c r="JE617" s="1" t="s">
        <v>427</v>
      </c>
      <c r="JF617" s="1" t="s">
        <v>427</v>
      </c>
      <c r="JG617" s="1">
        <v>0</v>
      </c>
      <c r="JH617" s="1">
        <v>0</v>
      </c>
      <c r="JI617" s="284"/>
      <c r="JM617" s="261"/>
      <c r="JN617" s="262"/>
      <c r="JO617" s="284"/>
      <c r="JP617" s="284"/>
    </row>
    <row r="618" spans="1:276" x14ac:dyDescent="0.25">
      <c r="A618" s="2">
        <f>IF(OR('Table 1'!$L$2="All Regions",'Table 1'!$L$2=" "), 1,IF('Table 1'!$L$2='DATA TEMPLATE 1617'!L618,1,0))</f>
        <v>1</v>
      </c>
      <c r="B618" s="2">
        <f>IF(OR('Table 1'!$L$3="All Disciplines",'Table 1'!$L$3=" "), 1,IF('Table 1'!$L$3='DATA TEMPLATE 1617'!M618,1,0))</f>
        <v>1</v>
      </c>
      <c r="C618" s="2">
        <f>IF(OR('Table 1'!$L$4="All Organisations",'Table 1'!$L$4=" "), 1,IF('Table 1'!$L$4='DATA TEMPLATE 1617'!N618,1,0))</f>
        <v>1</v>
      </c>
      <c r="D618" s="2">
        <f t="shared" si="23"/>
        <v>3</v>
      </c>
      <c r="E618" s="236">
        <f>IF('Table 2'!$L$2="All Diverse Led",$IZ618,IF('Table 2'!$L$2='DATA TEMPLATE 1617'!JG618,4,0))</f>
        <v>0</v>
      </c>
      <c r="F618" s="236">
        <f>IF('Table 2'!$L$2="All Diverse Led",$IZ618,IF('Table 2'!$L$2='DATA TEMPLATE 1617'!JH618,4,0))</f>
        <v>0</v>
      </c>
      <c r="G618" s="237">
        <f t="shared" si="22"/>
        <v>0</v>
      </c>
      <c r="H618" s="1" t="s">
        <v>471</v>
      </c>
      <c r="I618" s="1">
        <v>0</v>
      </c>
      <c r="J618" s="1" t="b">
        <v>0</v>
      </c>
      <c r="K618" s="284">
        <v>616</v>
      </c>
      <c r="L618" t="s">
        <v>448</v>
      </c>
      <c r="M618" t="s">
        <v>437</v>
      </c>
      <c r="N618" s="323" t="s">
        <v>459</v>
      </c>
      <c r="O618" s="76">
        <v>170892</v>
      </c>
      <c r="P618" s="76">
        <v>75000</v>
      </c>
      <c r="Q618" s="76">
        <v>66722</v>
      </c>
      <c r="R618" s="76">
        <v>9000</v>
      </c>
      <c r="S618" s="76">
        <v>0</v>
      </c>
      <c r="T618" s="76">
        <v>321614</v>
      </c>
      <c r="U618">
        <v>69022</v>
      </c>
      <c r="V618">
        <v>8617</v>
      </c>
      <c r="W618">
        <v>0</v>
      </c>
      <c r="X618">
        <v>0</v>
      </c>
      <c r="Y618">
        <v>0</v>
      </c>
      <c r="AB618">
        <v>170638</v>
      </c>
      <c r="AC618">
        <v>40190</v>
      </c>
      <c r="AD618">
        <v>288467</v>
      </c>
      <c r="AE618" s="1">
        <v>412</v>
      </c>
      <c r="AF618" s="1">
        <v>320</v>
      </c>
      <c r="AG618" s="1">
        <v>13122</v>
      </c>
      <c r="AH618" s="1">
        <v>0</v>
      </c>
      <c r="AI618" s="1">
        <v>0</v>
      </c>
      <c r="AJ618" s="1">
        <v>0</v>
      </c>
      <c r="AK618" s="1">
        <v>0</v>
      </c>
      <c r="AL618" s="1">
        <v>0</v>
      </c>
      <c r="AM618" s="1">
        <v>0</v>
      </c>
      <c r="AN618" s="1">
        <v>0</v>
      </c>
      <c r="AO618" s="1">
        <v>0</v>
      </c>
      <c r="AP618" s="1">
        <v>0</v>
      </c>
      <c r="AQ618" s="1">
        <v>52</v>
      </c>
      <c r="AR618" s="1">
        <v>43</v>
      </c>
      <c r="AS618" s="1">
        <v>2530</v>
      </c>
      <c r="AT618" s="1">
        <v>0</v>
      </c>
      <c r="AU618" s="1">
        <v>0</v>
      </c>
      <c r="AV618" s="1">
        <v>0</v>
      </c>
      <c r="AW618" s="1">
        <v>0</v>
      </c>
      <c r="AX618" s="1">
        <v>0</v>
      </c>
      <c r="AY618" s="1">
        <v>0</v>
      </c>
      <c r="AZ618" s="1">
        <v>0</v>
      </c>
      <c r="BA618" s="1">
        <v>0</v>
      </c>
      <c r="BB618" s="1">
        <v>0</v>
      </c>
      <c r="BC618" s="3">
        <v>0</v>
      </c>
      <c r="BD618" s="3">
        <v>0</v>
      </c>
      <c r="BE618" s="3">
        <v>0</v>
      </c>
      <c r="BF618" s="3">
        <v>0</v>
      </c>
      <c r="BG618" s="241">
        <v>52</v>
      </c>
      <c r="BH618" s="242">
        <v>43</v>
      </c>
      <c r="BI618" s="242">
        <v>2530</v>
      </c>
      <c r="BJ618" s="243">
        <v>0</v>
      </c>
      <c r="BK618">
        <v>0</v>
      </c>
      <c r="BL618">
        <v>0</v>
      </c>
      <c r="BM618">
        <v>0</v>
      </c>
      <c r="BN618">
        <v>0</v>
      </c>
      <c r="BO618">
        <v>0</v>
      </c>
      <c r="BP618">
        <v>0</v>
      </c>
      <c r="BQ618">
        <v>0</v>
      </c>
      <c r="BR618">
        <v>0</v>
      </c>
      <c r="BS618">
        <v>0</v>
      </c>
      <c r="BT618">
        <v>0</v>
      </c>
      <c r="BU618">
        <v>0</v>
      </c>
      <c r="BV618">
        <v>0</v>
      </c>
      <c r="BW618">
        <v>0</v>
      </c>
      <c r="BX618">
        <v>0</v>
      </c>
      <c r="BY618">
        <v>0</v>
      </c>
      <c r="BZ618">
        <v>0</v>
      </c>
      <c r="CA618">
        <v>0</v>
      </c>
      <c r="CB618">
        <v>0</v>
      </c>
      <c r="CC618">
        <v>0</v>
      </c>
      <c r="CD618">
        <v>0</v>
      </c>
      <c r="CE618">
        <v>0</v>
      </c>
      <c r="CF618">
        <v>0</v>
      </c>
      <c r="CG618">
        <v>0</v>
      </c>
      <c r="CH618">
        <v>0</v>
      </c>
      <c r="CI618" s="244">
        <v>0</v>
      </c>
      <c r="CJ618" s="244">
        <v>0</v>
      </c>
      <c r="CK618" s="244">
        <v>0</v>
      </c>
      <c r="CL618" s="244">
        <v>0</v>
      </c>
      <c r="CM618" s="241">
        <v>0</v>
      </c>
      <c r="CN618" s="242">
        <v>0</v>
      </c>
      <c r="CO618" s="242">
        <v>0</v>
      </c>
      <c r="CP618" s="243">
        <v>0</v>
      </c>
      <c r="CQ618" s="1">
        <v>13</v>
      </c>
      <c r="CR618" s="1">
        <v>13</v>
      </c>
      <c r="CS618" s="1">
        <v>0</v>
      </c>
      <c r="CT618" s="1">
        <v>260</v>
      </c>
      <c r="CU618" s="1">
        <v>0</v>
      </c>
      <c r="CV618" s="1">
        <v>0</v>
      </c>
      <c r="CW618" s="1">
        <v>0</v>
      </c>
      <c r="CX618" s="1">
        <v>0</v>
      </c>
      <c r="CY618" s="1">
        <v>0</v>
      </c>
      <c r="CZ618" s="1">
        <v>0</v>
      </c>
      <c r="DA618" s="1">
        <v>0</v>
      </c>
      <c r="DB618" s="1">
        <v>0</v>
      </c>
      <c r="DC618" s="1">
        <v>0</v>
      </c>
      <c r="DD618" s="1">
        <v>0</v>
      </c>
      <c r="DE618" s="1">
        <v>0</v>
      </c>
      <c r="DF618" s="1">
        <v>0</v>
      </c>
      <c r="DG618" s="1">
        <v>0</v>
      </c>
      <c r="DH618" s="1">
        <v>0</v>
      </c>
      <c r="DI618" s="1">
        <v>0</v>
      </c>
      <c r="DJ618" s="1">
        <v>0</v>
      </c>
      <c r="DK618" s="1">
        <v>0</v>
      </c>
      <c r="DL618" s="1">
        <v>0</v>
      </c>
      <c r="DM618" s="1">
        <v>0</v>
      </c>
      <c r="DN618" s="1">
        <v>0</v>
      </c>
      <c r="DO618" s="244">
        <v>0</v>
      </c>
      <c r="DP618" s="244">
        <v>0</v>
      </c>
      <c r="DQ618" s="244">
        <v>0</v>
      </c>
      <c r="DR618" s="244">
        <v>0</v>
      </c>
      <c r="DS618" s="241">
        <v>0</v>
      </c>
      <c r="DT618" s="242">
        <v>0</v>
      </c>
      <c r="DU618" s="242">
        <v>0</v>
      </c>
      <c r="DV618" s="243">
        <v>0</v>
      </c>
      <c r="DW618">
        <v>3</v>
      </c>
      <c r="DX618">
        <v>36</v>
      </c>
      <c r="DY618">
        <v>0</v>
      </c>
      <c r="DZ618">
        <v>0</v>
      </c>
      <c r="EA618">
        <v>0</v>
      </c>
      <c r="EB618">
        <v>0</v>
      </c>
      <c r="EC618">
        <v>0</v>
      </c>
      <c r="ED618">
        <v>0</v>
      </c>
      <c r="EE618">
        <v>0</v>
      </c>
      <c r="EF618">
        <v>0</v>
      </c>
      <c r="EG618">
        <v>0</v>
      </c>
      <c r="EH618">
        <v>0</v>
      </c>
      <c r="EI618">
        <v>0</v>
      </c>
      <c r="EJ618">
        <v>0</v>
      </c>
      <c r="EK618">
        <v>0</v>
      </c>
      <c r="EL618">
        <v>0</v>
      </c>
      <c r="EM618">
        <v>0</v>
      </c>
      <c r="EN618">
        <v>0</v>
      </c>
      <c r="EO618">
        <v>0</v>
      </c>
      <c r="EP618">
        <v>0</v>
      </c>
      <c r="EQ618">
        <v>0</v>
      </c>
      <c r="ER618">
        <v>0</v>
      </c>
      <c r="ES618">
        <v>0</v>
      </c>
      <c r="ET618">
        <v>0</v>
      </c>
      <c r="EU618" s="244">
        <v>0</v>
      </c>
      <c r="EV618" s="244">
        <v>0</v>
      </c>
      <c r="EW618" s="244">
        <v>0</v>
      </c>
      <c r="EX618" s="244">
        <v>0</v>
      </c>
      <c r="EY618" s="241">
        <v>0</v>
      </c>
      <c r="EZ618" s="242">
        <v>0</v>
      </c>
      <c r="FA618" s="242">
        <v>0</v>
      </c>
      <c r="FB618" s="243">
        <v>0</v>
      </c>
      <c r="FC618">
        <v>0</v>
      </c>
      <c r="FD618">
        <v>0</v>
      </c>
      <c r="FE618">
        <v>0</v>
      </c>
      <c r="FF618">
        <v>0</v>
      </c>
      <c r="FG618">
        <v>0</v>
      </c>
      <c r="FH618">
        <v>0</v>
      </c>
      <c r="FI618">
        <v>0</v>
      </c>
      <c r="FJ618">
        <v>0</v>
      </c>
      <c r="FK618">
        <v>0</v>
      </c>
      <c r="FL618">
        <v>0</v>
      </c>
      <c r="FM618">
        <v>0</v>
      </c>
      <c r="FN618">
        <v>0</v>
      </c>
      <c r="FO618">
        <v>0</v>
      </c>
      <c r="FP618">
        <v>0</v>
      </c>
      <c r="FQ618">
        <v>0</v>
      </c>
      <c r="FR618">
        <v>0</v>
      </c>
      <c r="FS618">
        <v>0</v>
      </c>
      <c r="FT618">
        <v>0</v>
      </c>
      <c r="FU618">
        <v>0</v>
      </c>
      <c r="FV618">
        <v>0</v>
      </c>
      <c r="FW618">
        <v>0</v>
      </c>
      <c r="FX618">
        <v>0</v>
      </c>
      <c r="FY618">
        <v>0</v>
      </c>
      <c r="FZ618">
        <v>0</v>
      </c>
      <c r="GA618">
        <v>0</v>
      </c>
      <c r="GB618">
        <v>0</v>
      </c>
      <c r="GC618">
        <v>0</v>
      </c>
      <c r="GD618">
        <v>0</v>
      </c>
      <c r="GE618">
        <v>0</v>
      </c>
      <c r="GF618">
        <v>0</v>
      </c>
      <c r="GG618">
        <v>0</v>
      </c>
      <c r="GH618">
        <v>0</v>
      </c>
      <c r="GI618">
        <v>0</v>
      </c>
      <c r="GJ618">
        <v>0</v>
      </c>
      <c r="GK618">
        <v>0</v>
      </c>
      <c r="GL618">
        <v>0</v>
      </c>
      <c r="GM618">
        <v>0</v>
      </c>
      <c r="GN618">
        <v>0</v>
      </c>
      <c r="GO618">
        <v>0</v>
      </c>
      <c r="GP618">
        <v>0</v>
      </c>
      <c r="GQ618">
        <v>0</v>
      </c>
      <c r="GR618">
        <v>0</v>
      </c>
      <c r="GS618">
        <v>0</v>
      </c>
      <c r="GT618">
        <v>0</v>
      </c>
      <c r="GU618">
        <v>0</v>
      </c>
      <c r="GV618">
        <v>0</v>
      </c>
      <c r="GW618">
        <v>0</v>
      </c>
      <c r="GX618">
        <v>0</v>
      </c>
      <c r="GY618">
        <v>0</v>
      </c>
      <c r="GZ618">
        <v>0</v>
      </c>
      <c r="HA618">
        <v>0</v>
      </c>
      <c r="HB618">
        <v>0</v>
      </c>
      <c r="HC618">
        <v>0</v>
      </c>
      <c r="HD618">
        <v>0</v>
      </c>
      <c r="HE618">
        <v>0</v>
      </c>
      <c r="HF618">
        <v>0</v>
      </c>
      <c r="HG618">
        <v>0</v>
      </c>
      <c r="HH618">
        <v>0</v>
      </c>
      <c r="HI618">
        <v>0</v>
      </c>
      <c r="HJ618">
        <v>0</v>
      </c>
      <c r="HK618">
        <v>0</v>
      </c>
      <c r="HL618">
        <v>3</v>
      </c>
      <c r="HM618">
        <v>3</v>
      </c>
      <c r="HN618">
        <v>0</v>
      </c>
      <c r="HO618">
        <v>0</v>
      </c>
      <c r="HP618">
        <v>0</v>
      </c>
      <c r="HQ618" s="139">
        <v>1</v>
      </c>
      <c r="HR618" s="140">
        <v>1</v>
      </c>
      <c r="HS618" s="140">
        <v>0</v>
      </c>
      <c r="HT618" s="140">
        <v>0</v>
      </c>
      <c r="HU618" s="140">
        <v>0</v>
      </c>
      <c r="HV618" s="139">
        <v>0</v>
      </c>
      <c r="HW618" s="140">
        <v>0</v>
      </c>
      <c r="HX618" s="140">
        <v>0</v>
      </c>
      <c r="HY618" s="140">
        <v>0</v>
      </c>
      <c r="HZ618" s="140">
        <v>0</v>
      </c>
      <c r="IA618" s="139">
        <v>0</v>
      </c>
      <c r="IB618" s="140">
        <v>0</v>
      </c>
      <c r="IC618" s="140">
        <v>0</v>
      </c>
      <c r="ID618" s="140">
        <v>0</v>
      </c>
      <c r="IE618" s="140">
        <v>0</v>
      </c>
      <c r="IF618" s="139">
        <v>4</v>
      </c>
      <c r="IG618" s="140">
        <v>4</v>
      </c>
      <c r="IH618" s="140">
        <v>0</v>
      </c>
      <c r="II618" s="140">
        <v>0</v>
      </c>
      <c r="IJ618" s="140">
        <v>0</v>
      </c>
      <c r="IK618" s="140">
        <v>0</v>
      </c>
      <c r="IL618" s="140">
        <v>0</v>
      </c>
      <c r="IM618" s="140">
        <v>0</v>
      </c>
      <c r="IN618" s="139">
        <v>0</v>
      </c>
      <c r="IO618" s="140">
        <v>0</v>
      </c>
      <c r="IP618" s="140">
        <v>0</v>
      </c>
      <c r="IQ618" s="140">
        <v>0</v>
      </c>
      <c r="IR618" s="141">
        <v>0</v>
      </c>
      <c r="IS618" s="139">
        <v>0</v>
      </c>
      <c r="IT618" s="141">
        <v>0</v>
      </c>
      <c r="IU618" s="141">
        <v>6</v>
      </c>
      <c r="IV618" s="141">
        <v>2</v>
      </c>
      <c r="IW618" s="180">
        <v>8</v>
      </c>
      <c r="IX618" s="182">
        <v>0</v>
      </c>
      <c r="IY618" s="182">
        <v>0</v>
      </c>
      <c r="IZ618" s="183">
        <v>0</v>
      </c>
      <c r="JA618" s="140">
        <v>0</v>
      </c>
      <c r="JB618" s="140">
        <v>0</v>
      </c>
      <c r="JC618" s="1" t="s">
        <v>427</v>
      </c>
      <c r="JD618" s="1" t="s">
        <v>427</v>
      </c>
      <c r="JE618" s="1" t="s">
        <v>427</v>
      </c>
      <c r="JF618" s="1" t="s">
        <v>427</v>
      </c>
      <c r="JG618" s="1">
        <v>0</v>
      </c>
      <c r="JH618" s="1">
        <v>0</v>
      </c>
      <c r="JI618" s="284"/>
      <c r="JM618" s="261"/>
      <c r="JN618" s="262"/>
      <c r="JO618" s="284"/>
      <c r="JP618" s="284"/>
    </row>
    <row r="619" spans="1:276" x14ac:dyDescent="0.25">
      <c r="A619" s="2">
        <f>IF(OR('Table 1'!$L$2="All Regions",'Table 1'!$L$2=" "), 1,IF('Table 1'!$L$2='DATA TEMPLATE 1617'!L619,1,0))</f>
        <v>1</v>
      </c>
      <c r="B619" s="2">
        <f>IF(OR('Table 1'!$L$3="All Disciplines",'Table 1'!$L$3=" "), 1,IF('Table 1'!$L$3='DATA TEMPLATE 1617'!M619,1,0))</f>
        <v>1</v>
      </c>
      <c r="C619" s="2">
        <f>IF(OR('Table 1'!$L$4="All Organisations",'Table 1'!$L$4=" "), 1,IF('Table 1'!$L$4='DATA TEMPLATE 1617'!N619,1,0))</f>
        <v>1</v>
      </c>
      <c r="D619" s="2">
        <f t="shared" si="23"/>
        <v>3</v>
      </c>
      <c r="E619" s="236">
        <f>IF('Table 2'!$L$2="All Diverse Led",$IZ619,IF('Table 2'!$L$2='DATA TEMPLATE 1617'!JG619,4,0))</f>
        <v>0</v>
      </c>
      <c r="F619" s="236">
        <f>IF('Table 2'!$L$2="All Diverse Led",$IZ619,IF('Table 2'!$L$2='DATA TEMPLATE 1617'!JH619,4,0))</f>
        <v>0</v>
      </c>
      <c r="G619" s="237">
        <f t="shared" si="22"/>
        <v>0</v>
      </c>
      <c r="H619" s="1" t="s">
        <v>471</v>
      </c>
      <c r="I619" s="1">
        <v>0</v>
      </c>
      <c r="J619" s="1" t="b">
        <v>0</v>
      </c>
      <c r="K619" s="284">
        <v>617</v>
      </c>
      <c r="L619" t="s">
        <v>449</v>
      </c>
      <c r="M619" t="s">
        <v>437</v>
      </c>
      <c r="N619" s="323" t="s">
        <v>458</v>
      </c>
      <c r="O619" s="76">
        <v>16467</v>
      </c>
      <c r="P619" s="76">
        <v>408823</v>
      </c>
      <c r="Q619" s="76">
        <v>50000</v>
      </c>
      <c r="R619" s="76">
        <v>0</v>
      </c>
      <c r="S619" s="76">
        <v>0</v>
      </c>
      <c r="T619" s="76">
        <v>475290</v>
      </c>
      <c r="U619">
        <v>148725</v>
      </c>
      <c r="V619">
        <v>12205</v>
      </c>
      <c r="W619">
        <v>0</v>
      </c>
      <c r="X619">
        <v>0</v>
      </c>
      <c r="Y619">
        <v>1615</v>
      </c>
      <c r="AB619">
        <v>24568</v>
      </c>
      <c r="AC619">
        <v>0</v>
      </c>
      <c r="AD619">
        <v>187113</v>
      </c>
      <c r="AE619" s="1">
        <v>4</v>
      </c>
      <c r="AF619" s="1">
        <v>5</v>
      </c>
      <c r="AG619" s="1">
        <v>0</v>
      </c>
      <c r="AH619" s="1">
        <v>574</v>
      </c>
      <c r="AI619" s="1">
        <v>0</v>
      </c>
      <c r="AJ619" s="1">
        <v>0</v>
      </c>
      <c r="AK619" s="1">
        <v>0</v>
      </c>
      <c r="AL619" s="1">
        <v>0</v>
      </c>
      <c r="AM619" s="1">
        <v>0</v>
      </c>
      <c r="AN619" s="1">
        <v>0</v>
      </c>
      <c r="AO619" s="1">
        <v>0</v>
      </c>
      <c r="AP619" s="1">
        <v>0</v>
      </c>
      <c r="AQ619" s="1">
        <v>0</v>
      </c>
      <c r="AR619" s="1">
        <v>0</v>
      </c>
      <c r="AS619" s="1">
        <v>0</v>
      </c>
      <c r="AT619" s="1">
        <v>0</v>
      </c>
      <c r="AU619" s="1">
        <v>0</v>
      </c>
      <c r="AV619" s="1">
        <v>0</v>
      </c>
      <c r="AW619" s="1">
        <v>0</v>
      </c>
      <c r="AX619" s="1">
        <v>0</v>
      </c>
      <c r="AY619" s="1">
        <v>0</v>
      </c>
      <c r="AZ619" s="1">
        <v>0</v>
      </c>
      <c r="BA619" s="1">
        <v>0</v>
      </c>
      <c r="BB619" s="1">
        <v>0</v>
      </c>
      <c r="BC619" s="3">
        <v>0</v>
      </c>
      <c r="BD619" s="3">
        <v>0</v>
      </c>
      <c r="BE619" s="3">
        <v>0</v>
      </c>
      <c r="BF619" s="3">
        <v>0</v>
      </c>
      <c r="BG619" s="241">
        <v>0</v>
      </c>
      <c r="BH619" s="242">
        <v>0</v>
      </c>
      <c r="BI619" s="242">
        <v>0</v>
      </c>
      <c r="BJ619" s="243">
        <v>0</v>
      </c>
      <c r="BK619">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s="244">
        <v>0</v>
      </c>
      <c r="CJ619" s="244">
        <v>0</v>
      </c>
      <c r="CK619" s="244">
        <v>0</v>
      </c>
      <c r="CL619" s="244">
        <v>0</v>
      </c>
      <c r="CM619" s="241">
        <v>0</v>
      </c>
      <c r="CN619" s="242">
        <v>0</v>
      </c>
      <c r="CO619" s="242">
        <v>0</v>
      </c>
      <c r="CP619" s="243">
        <v>0</v>
      </c>
      <c r="CQ619" s="1">
        <v>0</v>
      </c>
      <c r="CR619" s="1">
        <v>0</v>
      </c>
      <c r="CS619" s="1">
        <v>0</v>
      </c>
      <c r="CT619" s="1">
        <v>0</v>
      </c>
      <c r="CU619" s="1">
        <v>0</v>
      </c>
      <c r="CV619" s="1">
        <v>0</v>
      </c>
      <c r="CW619" s="1">
        <v>0</v>
      </c>
      <c r="CX619" s="1">
        <v>0</v>
      </c>
      <c r="CY619" s="1">
        <v>0</v>
      </c>
      <c r="CZ619" s="1">
        <v>0</v>
      </c>
      <c r="DA619" s="1">
        <v>0</v>
      </c>
      <c r="DB619" s="1">
        <v>0</v>
      </c>
      <c r="DC619" s="1">
        <v>0</v>
      </c>
      <c r="DD619" s="1">
        <v>0</v>
      </c>
      <c r="DE619" s="1">
        <v>0</v>
      </c>
      <c r="DF619" s="1">
        <v>0</v>
      </c>
      <c r="DG619" s="1">
        <v>0</v>
      </c>
      <c r="DH619" s="1">
        <v>0</v>
      </c>
      <c r="DI619" s="1">
        <v>0</v>
      </c>
      <c r="DJ619" s="1">
        <v>0</v>
      </c>
      <c r="DK619" s="1">
        <v>0</v>
      </c>
      <c r="DL619" s="1">
        <v>0</v>
      </c>
      <c r="DM619" s="1">
        <v>0</v>
      </c>
      <c r="DN619" s="1">
        <v>0</v>
      </c>
      <c r="DO619" s="244">
        <v>0</v>
      </c>
      <c r="DP619" s="244">
        <v>0</v>
      </c>
      <c r="DQ619" s="244">
        <v>0</v>
      </c>
      <c r="DR619" s="244">
        <v>0</v>
      </c>
      <c r="DS619" s="241">
        <v>0</v>
      </c>
      <c r="DT619" s="242">
        <v>0</v>
      </c>
      <c r="DU619" s="242">
        <v>0</v>
      </c>
      <c r="DV619" s="243">
        <v>0</v>
      </c>
      <c r="DW619">
        <v>0</v>
      </c>
      <c r="DX619">
        <v>0</v>
      </c>
      <c r="DY619">
        <v>0</v>
      </c>
      <c r="DZ619">
        <v>0</v>
      </c>
      <c r="EA619">
        <v>0</v>
      </c>
      <c r="EB619">
        <v>0</v>
      </c>
      <c r="EC619">
        <v>0</v>
      </c>
      <c r="ED619">
        <v>0</v>
      </c>
      <c r="EE619">
        <v>0</v>
      </c>
      <c r="EF619">
        <v>0</v>
      </c>
      <c r="EG619">
        <v>0</v>
      </c>
      <c r="EH619">
        <v>0</v>
      </c>
      <c r="EI619">
        <v>0</v>
      </c>
      <c r="EJ619">
        <v>0</v>
      </c>
      <c r="EK619">
        <v>0</v>
      </c>
      <c r="EL619">
        <v>0</v>
      </c>
      <c r="EM619">
        <v>0</v>
      </c>
      <c r="EN619">
        <v>0</v>
      </c>
      <c r="EO619">
        <v>0</v>
      </c>
      <c r="EP619">
        <v>0</v>
      </c>
      <c r="EQ619">
        <v>0</v>
      </c>
      <c r="ER619">
        <v>0</v>
      </c>
      <c r="ES619">
        <v>0</v>
      </c>
      <c r="ET619">
        <v>0</v>
      </c>
      <c r="EU619" s="244">
        <v>0</v>
      </c>
      <c r="EV619" s="244">
        <v>0</v>
      </c>
      <c r="EW619" s="244">
        <v>0</v>
      </c>
      <c r="EX619" s="244">
        <v>0</v>
      </c>
      <c r="EY619" s="241">
        <v>0</v>
      </c>
      <c r="EZ619" s="242">
        <v>0</v>
      </c>
      <c r="FA619" s="242">
        <v>0</v>
      </c>
      <c r="FB619" s="243">
        <v>0</v>
      </c>
      <c r="FC619">
        <v>0</v>
      </c>
      <c r="FD619">
        <v>0</v>
      </c>
      <c r="FE619">
        <v>0</v>
      </c>
      <c r="FF619">
        <v>0</v>
      </c>
      <c r="FG619">
        <v>0</v>
      </c>
      <c r="FH619">
        <v>0</v>
      </c>
      <c r="FI619">
        <v>0</v>
      </c>
      <c r="FJ619">
        <v>0</v>
      </c>
      <c r="FK619">
        <v>0</v>
      </c>
      <c r="FL619">
        <v>0</v>
      </c>
      <c r="FM619">
        <v>0</v>
      </c>
      <c r="FN619">
        <v>0</v>
      </c>
      <c r="FO619">
        <v>0</v>
      </c>
      <c r="FP619">
        <v>0</v>
      </c>
      <c r="FQ619">
        <v>0</v>
      </c>
      <c r="FR619">
        <v>0</v>
      </c>
      <c r="FS619">
        <v>0</v>
      </c>
      <c r="FT619">
        <v>0</v>
      </c>
      <c r="FU619">
        <v>0</v>
      </c>
      <c r="FV619">
        <v>0</v>
      </c>
      <c r="FW619">
        <v>0</v>
      </c>
      <c r="FX619">
        <v>0</v>
      </c>
      <c r="FY619">
        <v>0</v>
      </c>
      <c r="FZ619">
        <v>0</v>
      </c>
      <c r="GA619">
        <v>0</v>
      </c>
      <c r="GB619">
        <v>0</v>
      </c>
      <c r="GC619">
        <v>0</v>
      </c>
      <c r="GD619">
        <v>0</v>
      </c>
      <c r="GE619">
        <v>0</v>
      </c>
      <c r="GF619">
        <v>0</v>
      </c>
      <c r="GG619">
        <v>0</v>
      </c>
      <c r="GH619">
        <v>0</v>
      </c>
      <c r="GI619">
        <v>0</v>
      </c>
      <c r="GJ619">
        <v>0</v>
      </c>
      <c r="GK619">
        <v>0</v>
      </c>
      <c r="GL619">
        <v>0</v>
      </c>
      <c r="GM619">
        <v>0</v>
      </c>
      <c r="GN619">
        <v>0</v>
      </c>
      <c r="GO619">
        <v>0</v>
      </c>
      <c r="GP619">
        <v>0</v>
      </c>
      <c r="GQ619">
        <v>0</v>
      </c>
      <c r="GR619">
        <v>0</v>
      </c>
      <c r="GS619">
        <v>0</v>
      </c>
      <c r="GT619">
        <v>0</v>
      </c>
      <c r="GU619">
        <v>0</v>
      </c>
      <c r="GV619">
        <v>0</v>
      </c>
      <c r="GW619">
        <v>6</v>
      </c>
      <c r="GX619">
        <v>869</v>
      </c>
      <c r="GY619">
        <v>0</v>
      </c>
      <c r="GZ619">
        <v>0</v>
      </c>
      <c r="HA619">
        <v>0</v>
      </c>
      <c r="HB619">
        <v>0</v>
      </c>
      <c r="HC619">
        <v>0</v>
      </c>
      <c r="HD619">
        <v>0</v>
      </c>
      <c r="HE619">
        <v>0</v>
      </c>
      <c r="HF619">
        <v>0</v>
      </c>
      <c r="HG619">
        <v>0</v>
      </c>
      <c r="HH619">
        <v>0</v>
      </c>
      <c r="HI619">
        <v>0</v>
      </c>
      <c r="HJ619">
        <v>0</v>
      </c>
      <c r="HK619">
        <v>0</v>
      </c>
      <c r="HL619">
        <v>7</v>
      </c>
      <c r="HM619">
        <v>0</v>
      </c>
      <c r="HN619">
        <v>0</v>
      </c>
      <c r="HO619">
        <v>0</v>
      </c>
      <c r="HP619">
        <v>0</v>
      </c>
      <c r="HQ619" s="139">
        <v>1</v>
      </c>
      <c r="HR619" s="140">
        <v>0</v>
      </c>
      <c r="HS619" s="140">
        <v>0</v>
      </c>
      <c r="HT619" s="140">
        <v>0</v>
      </c>
      <c r="HU619" s="140">
        <v>0</v>
      </c>
      <c r="HV619" s="139">
        <v>1</v>
      </c>
      <c r="HW619" s="140">
        <v>0</v>
      </c>
      <c r="HX619" s="140">
        <v>0</v>
      </c>
      <c r="HY619" s="140">
        <v>0</v>
      </c>
      <c r="HZ619" s="140">
        <v>0</v>
      </c>
      <c r="IA619" s="139">
        <v>0</v>
      </c>
      <c r="IB619" s="140">
        <v>0</v>
      </c>
      <c r="IC619" s="140">
        <v>0</v>
      </c>
      <c r="ID619" s="140">
        <v>0</v>
      </c>
      <c r="IE619" s="140">
        <v>0</v>
      </c>
      <c r="IF619" s="139">
        <v>9</v>
      </c>
      <c r="IG619" s="140">
        <v>0</v>
      </c>
      <c r="IH619" s="140">
        <v>0</v>
      </c>
      <c r="II619" s="140">
        <v>0</v>
      </c>
      <c r="IJ619" s="140">
        <v>0</v>
      </c>
      <c r="IK619" s="140">
        <v>0</v>
      </c>
      <c r="IL619" s="140">
        <v>0</v>
      </c>
      <c r="IM619" s="140">
        <v>0</v>
      </c>
      <c r="IN619" s="139">
        <v>0</v>
      </c>
      <c r="IO619" s="140">
        <v>0</v>
      </c>
      <c r="IP619" s="140">
        <v>0</v>
      </c>
      <c r="IQ619" s="140">
        <v>0</v>
      </c>
      <c r="IR619" s="141">
        <v>0</v>
      </c>
      <c r="IS619" s="139">
        <v>0</v>
      </c>
      <c r="IT619" s="141">
        <v>4</v>
      </c>
      <c r="IU619" s="141">
        <v>7</v>
      </c>
      <c r="IV619" s="141">
        <v>2</v>
      </c>
      <c r="IW619" s="180">
        <v>9</v>
      </c>
      <c r="IX619" s="182">
        <v>0.44444444444444442</v>
      </c>
      <c r="IY619" s="182">
        <v>0</v>
      </c>
      <c r="IZ619" s="183">
        <v>0</v>
      </c>
      <c r="JA619" s="140">
        <v>0</v>
      </c>
      <c r="JB619" s="140">
        <v>0</v>
      </c>
      <c r="JC619" s="1" t="s">
        <v>426</v>
      </c>
      <c r="JD619" s="1" t="s">
        <v>427</v>
      </c>
      <c r="JE619" s="1" t="s">
        <v>427</v>
      </c>
      <c r="JF619" s="1" t="s">
        <v>426</v>
      </c>
      <c r="JG619" s="1">
        <v>0</v>
      </c>
      <c r="JH619" s="1">
        <v>0</v>
      </c>
      <c r="JI619" s="284"/>
      <c r="JM619" s="261"/>
      <c r="JN619" s="262"/>
      <c r="JO619" s="284"/>
      <c r="JP619" s="284"/>
    </row>
    <row r="620" spans="1:276" x14ac:dyDescent="0.25">
      <c r="A620" s="2">
        <f>IF(OR('Table 1'!$L$2="All Regions",'Table 1'!$L$2=" "), 1,IF('Table 1'!$L$2='DATA TEMPLATE 1617'!L620,1,0))</f>
        <v>1</v>
      </c>
      <c r="B620" s="2">
        <f>IF(OR('Table 1'!$L$3="All Disciplines",'Table 1'!$L$3=" "), 1,IF('Table 1'!$L$3='DATA TEMPLATE 1617'!M620,1,0))</f>
        <v>1</v>
      </c>
      <c r="C620" s="2">
        <f>IF(OR('Table 1'!$L$4="All Organisations",'Table 1'!$L$4=" "), 1,IF('Table 1'!$L$4='DATA TEMPLATE 1617'!N620,1,0))</f>
        <v>1</v>
      </c>
      <c r="D620" s="2">
        <f t="shared" si="23"/>
        <v>3</v>
      </c>
      <c r="E620" s="236">
        <f>IF('Table 2'!$L$2="All Diverse Led",$IZ620,IF('Table 2'!$L$2='DATA TEMPLATE 1617'!JG620,4,0))</f>
        <v>2</v>
      </c>
      <c r="F620" s="236">
        <f>IF('Table 2'!$L$2="All Diverse Led",$IZ620,IF('Table 2'!$L$2='DATA TEMPLATE 1617'!JH620,4,0))</f>
        <v>2</v>
      </c>
      <c r="G620" s="237">
        <f t="shared" ref="G620:G631" si="24">SUM(E620:F620)</f>
        <v>4</v>
      </c>
      <c r="H620" s="1" t="s">
        <v>471</v>
      </c>
      <c r="I620" s="1">
        <v>0</v>
      </c>
      <c r="J620" s="1" t="b">
        <v>0</v>
      </c>
      <c r="K620" s="284">
        <v>618</v>
      </c>
      <c r="L620" t="s">
        <v>448</v>
      </c>
      <c r="M620" t="s">
        <v>437</v>
      </c>
      <c r="N620" s="323" t="s">
        <v>458</v>
      </c>
      <c r="O620" s="76">
        <v>3729</v>
      </c>
      <c r="P620" s="76">
        <v>94980</v>
      </c>
      <c r="Q620" s="76">
        <v>10395</v>
      </c>
      <c r="R620" s="76">
        <v>0</v>
      </c>
      <c r="S620" s="76">
        <v>0</v>
      </c>
      <c r="T620" s="76">
        <v>109104</v>
      </c>
      <c r="U620">
        <v>44288</v>
      </c>
      <c r="V620">
        <v>12504</v>
      </c>
      <c r="W620">
        <v>2178</v>
      </c>
      <c r="X620">
        <v>31110</v>
      </c>
      <c r="Y620">
        <v>1013</v>
      </c>
      <c r="AB620">
        <v>5463</v>
      </c>
      <c r="AC620">
        <v>0</v>
      </c>
      <c r="AD620">
        <v>96556</v>
      </c>
      <c r="AE620" s="1">
        <v>36</v>
      </c>
      <c r="AF620" s="1">
        <v>15</v>
      </c>
      <c r="AG620" s="1">
        <v>1938</v>
      </c>
      <c r="AH620" s="1">
        <v>0</v>
      </c>
      <c r="AI620" s="1">
        <v>0</v>
      </c>
      <c r="AJ620" s="1">
        <v>0</v>
      </c>
      <c r="AK620" s="1">
        <v>0</v>
      </c>
      <c r="AL620" s="1">
        <v>0</v>
      </c>
      <c r="AM620" s="1">
        <v>0</v>
      </c>
      <c r="AN620" s="1">
        <v>0</v>
      </c>
      <c r="AO620" s="1">
        <v>0</v>
      </c>
      <c r="AP620" s="1">
        <v>0</v>
      </c>
      <c r="AQ620" s="1">
        <v>25</v>
      </c>
      <c r="AR620" s="1">
        <v>8</v>
      </c>
      <c r="AS620" s="1">
        <v>1460</v>
      </c>
      <c r="AT620" s="1">
        <v>0</v>
      </c>
      <c r="AU620" s="1">
        <v>0</v>
      </c>
      <c r="AV620" s="1">
        <v>0</v>
      </c>
      <c r="AW620" s="1">
        <v>0</v>
      </c>
      <c r="AX620" s="1">
        <v>0</v>
      </c>
      <c r="AY620" s="1">
        <v>0</v>
      </c>
      <c r="AZ620" s="1">
        <v>0</v>
      </c>
      <c r="BA620" s="1">
        <v>0</v>
      </c>
      <c r="BB620" s="1">
        <v>0</v>
      </c>
      <c r="BC620" s="3">
        <v>0</v>
      </c>
      <c r="BD620" s="3">
        <v>0</v>
      </c>
      <c r="BE620" s="3">
        <v>0</v>
      </c>
      <c r="BF620" s="3">
        <v>0</v>
      </c>
      <c r="BG620" s="241">
        <v>25</v>
      </c>
      <c r="BH620" s="242">
        <v>8</v>
      </c>
      <c r="BI620" s="242">
        <v>1460</v>
      </c>
      <c r="BJ620" s="243">
        <v>0</v>
      </c>
      <c r="BK620">
        <v>1</v>
      </c>
      <c r="BL620">
        <v>1</v>
      </c>
      <c r="BM620">
        <v>116</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s="244">
        <v>0</v>
      </c>
      <c r="CJ620" s="244">
        <v>0</v>
      </c>
      <c r="CK620" s="244">
        <v>0</v>
      </c>
      <c r="CL620" s="244">
        <v>0</v>
      </c>
      <c r="CM620" s="241">
        <v>0</v>
      </c>
      <c r="CN620" s="242">
        <v>0</v>
      </c>
      <c r="CO620" s="242">
        <v>0</v>
      </c>
      <c r="CP620" s="243">
        <v>0</v>
      </c>
      <c r="CQ620" s="1">
        <v>0</v>
      </c>
      <c r="CR620" s="1">
        <v>0</v>
      </c>
      <c r="CS620" s="1">
        <v>0</v>
      </c>
      <c r="CT620" s="1">
        <v>0</v>
      </c>
      <c r="CU620" s="1">
        <v>0</v>
      </c>
      <c r="CV620" s="1">
        <v>0</v>
      </c>
      <c r="CW620" s="1">
        <v>0</v>
      </c>
      <c r="CX620" s="1">
        <v>0</v>
      </c>
      <c r="CY620" s="1">
        <v>0</v>
      </c>
      <c r="CZ620" s="1">
        <v>0</v>
      </c>
      <c r="DA620" s="1">
        <v>0</v>
      </c>
      <c r="DB620" s="1">
        <v>0</v>
      </c>
      <c r="DC620" s="1">
        <v>0</v>
      </c>
      <c r="DD620" s="1">
        <v>0</v>
      </c>
      <c r="DE620" s="1">
        <v>0</v>
      </c>
      <c r="DF620" s="1">
        <v>0</v>
      </c>
      <c r="DG620" s="1">
        <v>0</v>
      </c>
      <c r="DH620" s="1">
        <v>0</v>
      </c>
      <c r="DI620" s="1">
        <v>0</v>
      </c>
      <c r="DJ620" s="1">
        <v>0</v>
      </c>
      <c r="DK620" s="1">
        <v>0</v>
      </c>
      <c r="DL620" s="1">
        <v>0</v>
      </c>
      <c r="DM620" s="1">
        <v>0</v>
      </c>
      <c r="DN620" s="1">
        <v>0</v>
      </c>
      <c r="DO620" s="244">
        <v>0</v>
      </c>
      <c r="DP620" s="244">
        <v>0</v>
      </c>
      <c r="DQ620" s="244">
        <v>0</v>
      </c>
      <c r="DR620" s="244">
        <v>0</v>
      </c>
      <c r="DS620" s="241">
        <v>0</v>
      </c>
      <c r="DT620" s="242">
        <v>0</v>
      </c>
      <c r="DU620" s="242">
        <v>0</v>
      </c>
      <c r="DV620" s="243">
        <v>0</v>
      </c>
      <c r="DW620">
        <v>0</v>
      </c>
      <c r="DX620">
        <v>0</v>
      </c>
      <c r="DY620">
        <v>0</v>
      </c>
      <c r="DZ620">
        <v>0</v>
      </c>
      <c r="EA620">
        <v>0</v>
      </c>
      <c r="EB620">
        <v>0</v>
      </c>
      <c r="EC620">
        <v>0</v>
      </c>
      <c r="ED620">
        <v>0</v>
      </c>
      <c r="EE620">
        <v>0</v>
      </c>
      <c r="EF620">
        <v>0</v>
      </c>
      <c r="EG620">
        <v>0</v>
      </c>
      <c r="EH620">
        <v>0</v>
      </c>
      <c r="EI620">
        <v>0</v>
      </c>
      <c r="EJ620">
        <v>0</v>
      </c>
      <c r="EK620">
        <v>0</v>
      </c>
      <c r="EL620">
        <v>0</v>
      </c>
      <c r="EM620">
        <v>0</v>
      </c>
      <c r="EN620">
        <v>0</v>
      </c>
      <c r="EO620">
        <v>0</v>
      </c>
      <c r="EP620">
        <v>0</v>
      </c>
      <c r="EQ620">
        <v>0</v>
      </c>
      <c r="ER620">
        <v>0</v>
      </c>
      <c r="ES620">
        <v>0</v>
      </c>
      <c r="ET620">
        <v>0</v>
      </c>
      <c r="EU620" s="244">
        <v>0</v>
      </c>
      <c r="EV620" s="244">
        <v>0</v>
      </c>
      <c r="EW620" s="244">
        <v>0</v>
      </c>
      <c r="EX620" s="244">
        <v>0</v>
      </c>
      <c r="EY620" s="241">
        <v>0</v>
      </c>
      <c r="EZ620" s="242">
        <v>0</v>
      </c>
      <c r="FA620" s="242">
        <v>0</v>
      </c>
      <c r="FB620" s="243">
        <v>0</v>
      </c>
      <c r="FC620">
        <v>0</v>
      </c>
      <c r="FD620">
        <v>0</v>
      </c>
      <c r="FE620">
        <v>0</v>
      </c>
      <c r="FF620">
        <v>0</v>
      </c>
      <c r="FG620">
        <v>0</v>
      </c>
      <c r="FH620">
        <v>0</v>
      </c>
      <c r="FI620">
        <v>0</v>
      </c>
      <c r="FJ620">
        <v>0</v>
      </c>
      <c r="FK620">
        <v>0</v>
      </c>
      <c r="FL620">
        <v>0</v>
      </c>
      <c r="FM620">
        <v>0</v>
      </c>
      <c r="FN620">
        <v>0</v>
      </c>
      <c r="FO620">
        <v>0</v>
      </c>
      <c r="FP620">
        <v>0</v>
      </c>
      <c r="FQ620">
        <v>0</v>
      </c>
      <c r="FR620">
        <v>0</v>
      </c>
      <c r="FS620">
        <v>0</v>
      </c>
      <c r="FT620">
        <v>0</v>
      </c>
      <c r="FU620">
        <v>0</v>
      </c>
      <c r="FV620">
        <v>0</v>
      </c>
      <c r="FW620">
        <v>0</v>
      </c>
      <c r="FX620">
        <v>0</v>
      </c>
      <c r="FY620">
        <v>0</v>
      </c>
      <c r="FZ620">
        <v>0</v>
      </c>
      <c r="GA620">
        <v>0</v>
      </c>
      <c r="GB620">
        <v>0</v>
      </c>
      <c r="GC620">
        <v>0</v>
      </c>
      <c r="GD620">
        <v>0</v>
      </c>
      <c r="GE620">
        <v>0</v>
      </c>
      <c r="GF620">
        <v>0</v>
      </c>
      <c r="GG620">
        <v>0</v>
      </c>
      <c r="GH620">
        <v>0</v>
      </c>
      <c r="GI620">
        <v>2</v>
      </c>
      <c r="GJ620">
        <v>0</v>
      </c>
      <c r="GK620">
        <v>0</v>
      </c>
      <c r="GL620">
        <v>0</v>
      </c>
      <c r="GM620">
        <v>0</v>
      </c>
      <c r="GN620">
        <v>0</v>
      </c>
      <c r="GO620">
        <v>0</v>
      </c>
      <c r="GP620">
        <v>0</v>
      </c>
      <c r="GQ620">
        <v>0</v>
      </c>
      <c r="GR620">
        <v>0</v>
      </c>
      <c r="GS620">
        <v>0</v>
      </c>
      <c r="GT620">
        <v>0</v>
      </c>
      <c r="GU620">
        <v>0</v>
      </c>
      <c r="GV620">
        <v>0</v>
      </c>
      <c r="GW620">
        <v>0</v>
      </c>
      <c r="GX620">
        <v>0</v>
      </c>
      <c r="GY620">
        <v>0</v>
      </c>
      <c r="GZ620">
        <v>0</v>
      </c>
      <c r="HA620">
        <v>0</v>
      </c>
      <c r="HB620">
        <v>0</v>
      </c>
      <c r="HC620">
        <v>0</v>
      </c>
      <c r="HD620">
        <v>0</v>
      </c>
      <c r="HE620">
        <v>0</v>
      </c>
      <c r="HF620">
        <v>0</v>
      </c>
      <c r="HG620">
        <v>0</v>
      </c>
      <c r="HH620">
        <v>0</v>
      </c>
      <c r="HI620">
        <v>0</v>
      </c>
      <c r="HJ620">
        <v>0</v>
      </c>
      <c r="HK620">
        <v>0</v>
      </c>
      <c r="HL620">
        <v>1</v>
      </c>
      <c r="HM620">
        <v>3</v>
      </c>
      <c r="HN620">
        <v>0</v>
      </c>
      <c r="HO620">
        <v>0</v>
      </c>
      <c r="HP620">
        <v>0</v>
      </c>
      <c r="HQ620" s="139">
        <v>1</v>
      </c>
      <c r="HR620" s="140">
        <v>1</v>
      </c>
      <c r="HS620" s="140">
        <v>0</v>
      </c>
      <c r="HT620" s="140">
        <v>0</v>
      </c>
      <c r="HU620" s="140">
        <v>0</v>
      </c>
      <c r="HV620" s="139">
        <v>0</v>
      </c>
      <c r="HW620" s="140">
        <v>0</v>
      </c>
      <c r="HX620" s="140">
        <v>0</v>
      </c>
      <c r="HY620" s="140">
        <v>0</v>
      </c>
      <c r="HZ620" s="140">
        <v>0</v>
      </c>
      <c r="IA620" s="139">
        <v>0</v>
      </c>
      <c r="IB620" s="140">
        <v>0</v>
      </c>
      <c r="IC620" s="140">
        <v>0</v>
      </c>
      <c r="ID620" s="140">
        <v>0</v>
      </c>
      <c r="IE620" s="140">
        <v>0</v>
      </c>
      <c r="IF620" s="139">
        <v>2</v>
      </c>
      <c r="IG620" s="140">
        <v>4</v>
      </c>
      <c r="IH620" s="140">
        <v>0</v>
      </c>
      <c r="II620" s="140">
        <v>0</v>
      </c>
      <c r="IJ620" s="140">
        <v>0</v>
      </c>
      <c r="IK620" s="140">
        <v>1</v>
      </c>
      <c r="IL620" s="140">
        <v>0</v>
      </c>
      <c r="IM620" s="140">
        <v>0</v>
      </c>
      <c r="IN620" s="139">
        <v>1</v>
      </c>
      <c r="IO620" s="140">
        <v>0</v>
      </c>
      <c r="IP620" s="140">
        <v>0</v>
      </c>
      <c r="IQ620" s="140">
        <v>0</v>
      </c>
      <c r="IR620" s="141">
        <v>0</v>
      </c>
      <c r="IS620" s="139">
        <v>0</v>
      </c>
      <c r="IT620" s="141">
        <v>3</v>
      </c>
      <c r="IU620" s="141">
        <v>4</v>
      </c>
      <c r="IV620" s="141">
        <v>2</v>
      </c>
      <c r="IW620" s="180">
        <v>6</v>
      </c>
      <c r="IX620" s="182">
        <v>0.66666666666666663</v>
      </c>
      <c r="IY620" s="182">
        <v>0</v>
      </c>
      <c r="IZ620" s="183">
        <v>2</v>
      </c>
      <c r="JA620" s="140" t="s">
        <v>541</v>
      </c>
      <c r="JB620" s="140">
        <v>0</v>
      </c>
      <c r="JC620" s="1" t="s">
        <v>426</v>
      </c>
      <c r="JD620" s="1" t="s">
        <v>427</v>
      </c>
      <c r="JE620" s="1" t="s">
        <v>427</v>
      </c>
      <c r="JF620" s="1" t="s">
        <v>426</v>
      </c>
      <c r="JG620" s="140" t="s">
        <v>541</v>
      </c>
      <c r="JH620" s="1">
        <v>0</v>
      </c>
      <c r="JI620" s="284"/>
      <c r="JM620" s="261"/>
      <c r="JN620" s="262"/>
      <c r="JO620" s="284"/>
      <c r="JP620" s="284"/>
    </row>
    <row r="621" spans="1:276" x14ac:dyDescent="0.25">
      <c r="A621" s="2">
        <f>IF(OR('Table 1'!$L$2="All Regions",'Table 1'!$L$2=" "), 1,IF('Table 1'!$L$2='DATA TEMPLATE 1617'!L621,1,0))</f>
        <v>1</v>
      </c>
      <c r="B621" s="2">
        <f>IF(OR('Table 1'!$L$3="All Disciplines",'Table 1'!$L$3=" "), 1,IF('Table 1'!$L$3='DATA TEMPLATE 1617'!M621,1,0))</f>
        <v>1</v>
      </c>
      <c r="C621" s="2">
        <f>IF(OR('Table 1'!$L$4="All Organisations",'Table 1'!$L$4=" "), 1,IF('Table 1'!$L$4='DATA TEMPLATE 1617'!N621,1,0))</f>
        <v>1</v>
      </c>
      <c r="D621" s="2">
        <f t="shared" si="23"/>
        <v>3</v>
      </c>
      <c r="E621" s="236">
        <f>IF('Table 2'!$L$2="All Diverse Led",$IZ621,IF('Table 2'!$L$2='DATA TEMPLATE 1617'!JG621,4,0))</f>
        <v>0</v>
      </c>
      <c r="F621" s="236">
        <f>IF('Table 2'!$L$2="All Diverse Led",$IZ621,IF('Table 2'!$L$2='DATA TEMPLATE 1617'!JH621,4,0))</f>
        <v>0</v>
      </c>
      <c r="G621" s="237">
        <f t="shared" si="24"/>
        <v>0</v>
      </c>
      <c r="H621" s="1" t="s">
        <v>471</v>
      </c>
      <c r="I621" s="1">
        <v>0</v>
      </c>
      <c r="J621" s="1" t="b">
        <v>0</v>
      </c>
      <c r="K621" s="284">
        <v>619</v>
      </c>
      <c r="L621" t="s">
        <v>448</v>
      </c>
      <c r="M621" t="s">
        <v>437</v>
      </c>
      <c r="N621" s="323" t="s">
        <v>460</v>
      </c>
      <c r="O621" s="76">
        <v>1539057</v>
      </c>
      <c r="P621" s="76">
        <v>125000</v>
      </c>
      <c r="Q621" s="76">
        <v>390951</v>
      </c>
      <c r="R621" s="76">
        <v>62500</v>
      </c>
      <c r="S621" s="76">
        <v>0</v>
      </c>
      <c r="T621" s="76">
        <v>2117508</v>
      </c>
      <c r="U621">
        <v>1098074</v>
      </c>
      <c r="V621">
        <v>194835</v>
      </c>
      <c r="W621">
        <v>41274</v>
      </c>
      <c r="X621">
        <v>284205</v>
      </c>
      <c r="Y621">
        <v>2707</v>
      </c>
      <c r="AB621">
        <v>387543</v>
      </c>
      <c r="AC621">
        <v>2224</v>
      </c>
      <c r="AD621">
        <v>2010862</v>
      </c>
      <c r="AE621" s="1">
        <v>242</v>
      </c>
      <c r="AF621" s="1">
        <v>212</v>
      </c>
      <c r="AG621" s="1">
        <v>92799</v>
      </c>
      <c r="AH621" s="1">
        <v>0</v>
      </c>
      <c r="AI621" s="1">
        <v>0</v>
      </c>
      <c r="AJ621" s="1">
        <v>0</v>
      </c>
      <c r="AK621" s="1">
        <v>0</v>
      </c>
      <c r="AL621" s="1">
        <v>0</v>
      </c>
      <c r="AM621" s="1">
        <v>0</v>
      </c>
      <c r="AN621" s="1">
        <v>0</v>
      </c>
      <c r="AO621" s="1">
        <v>0</v>
      </c>
      <c r="AP621" s="1">
        <v>0</v>
      </c>
      <c r="AQ621" s="1">
        <v>92</v>
      </c>
      <c r="AR621" s="1">
        <v>59</v>
      </c>
      <c r="AS621" s="1">
        <v>21160</v>
      </c>
      <c r="AT621" s="1">
        <v>0</v>
      </c>
      <c r="AU621" s="1">
        <v>0</v>
      </c>
      <c r="AV621" s="1">
        <v>0</v>
      </c>
      <c r="AW621" s="1">
        <v>0</v>
      </c>
      <c r="AX621" s="1">
        <v>0</v>
      </c>
      <c r="AY621" s="1">
        <v>0</v>
      </c>
      <c r="AZ621" s="1">
        <v>0</v>
      </c>
      <c r="BA621" s="1">
        <v>0</v>
      </c>
      <c r="BB621" s="1">
        <v>0</v>
      </c>
      <c r="BC621" s="3">
        <v>0</v>
      </c>
      <c r="BD621" s="3">
        <v>0</v>
      </c>
      <c r="BE621" s="3">
        <v>0</v>
      </c>
      <c r="BF621" s="3">
        <v>0</v>
      </c>
      <c r="BG621" s="241">
        <v>92</v>
      </c>
      <c r="BH621" s="242">
        <v>59</v>
      </c>
      <c r="BI621" s="242">
        <v>21160</v>
      </c>
      <c r="BJ621" s="243">
        <v>0</v>
      </c>
      <c r="BK621">
        <v>0</v>
      </c>
      <c r="BL621">
        <v>0</v>
      </c>
      <c r="BM621">
        <v>0</v>
      </c>
      <c r="BN621">
        <v>0</v>
      </c>
      <c r="BO621">
        <v>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s="244">
        <v>0</v>
      </c>
      <c r="CJ621" s="244">
        <v>0</v>
      </c>
      <c r="CK621" s="244">
        <v>0</v>
      </c>
      <c r="CL621" s="244">
        <v>0</v>
      </c>
      <c r="CM621" s="241">
        <v>0</v>
      </c>
      <c r="CN621" s="242">
        <v>0</v>
      </c>
      <c r="CO621" s="242">
        <v>0</v>
      </c>
      <c r="CP621" s="243">
        <v>0</v>
      </c>
      <c r="CQ621" s="1">
        <v>0</v>
      </c>
      <c r="CR621" s="1">
        <v>0</v>
      </c>
      <c r="CS621" s="1">
        <v>0</v>
      </c>
      <c r="CT621" s="1">
        <v>0</v>
      </c>
      <c r="CU621" s="1">
        <v>0</v>
      </c>
      <c r="CV621" s="1">
        <v>0</v>
      </c>
      <c r="CW621" s="1">
        <v>0</v>
      </c>
      <c r="CX621" s="1">
        <v>0</v>
      </c>
      <c r="CY621" s="1">
        <v>0</v>
      </c>
      <c r="CZ621" s="1">
        <v>0</v>
      </c>
      <c r="DA621" s="1">
        <v>0</v>
      </c>
      <c r="DB621" s="1">
        <v>0</v>
      </c>
      <c r="DC621" s="1">
        <v>0</v>
      </c>
      <c r="DD621" s="1">
        <v>0</v>
      </c>
      <c r="DE621" s="1">
        <v>0</v>
      </c>
      <c r="DF621" s="1">
        <v>0</v>
      </c>
      <c r="DG621" s="1">
        <v>0</v>
      </c>
      <c r="DH621" s="1">
        <v>0</v>
      </c>
      <c r="DI621" s="1">
        <v>0</v>
      </c>
      <c r="DJ621" s="1">
        <v>0</v>
      </c>
      <c r="DK621" s="1">
        <v>0</v>
      </c>
      <c r="DL621" s="1">
        <v>0</v>
      </c>
      <c r="DM621" s="1">
        <v>0</v>
      </c>
      <c r="DN621" s="1">
        <v>0</v>
      </c>
      <c r="DO621" s="244">
        <v>0</v>
      </c>
      <c r="DP621" s="244">
        <v>0</v>
      </c>
      <c r="DQ621" s="244">
        <v>0</v>
      </c>
      <c r="DR621" s="244">
        <v>0</v>
      </c>
      <c r="DS621" s="241">
        <v>0</v>
      </c>
      <c r="DT621" s="242">
        <v>0</v>
      </c>
      <c r="DU621" s="242">
        <v>0</v>
      </c>
      <c r="DV621" s="243">
        <v>0</v>
      </c>
      <c r="DW621">
        <v>0</v>
      </c>
      <c r="DX621">
        <v>0</v>
      </c>
      <c r="DY621">
        <v>0</v>
      </c>
      <c r="DZ621">
        <v>0</v>
      </c>
      <c r="EA621">
        <v>0</v>
      </c>
      <c r="EB621">
        <v>0</v>
      </c>
      <c r="EC621">
        <v>0</v>
      </c>
      <c r="ED621">
        <v>0</v>
      </c>
      <c r="EE621">
        <v>0</v>
      </c>
      <c r="EF621">
        <v>0</v>
      </c>
      <c r="EG621">
        <v>0</v>
      </c>
      <c r="EH621">
        <v>0</v>
      </c>
      <c r="EI621">
        <v>0</v>
      </c>
      <c r="EJ621">
        <v>0</v>
      </c>
      <c r="EK621">
        <v>0</v>
      </c>
      <c r="EL621">
        <v>0</v>
      </c>
      <c r="EM621">
        <v>0</v>
      </c>
      <c r="EN621">
        <v>0</v>
      </c>
      <c r="EO621">
        <v>0</v>
      </c>
      <c r="EP621">
        <v>0</v>
      </c>
      <c r="EQ621">
        <v>0</v>
      </c>
      <c r="ER621">
        <v>0</v>
      </c>
      <c r="ES621">
        <v>0</v>
      </c>
      <c r="ET621">
        <v>0</v>
      </c>
      <c r="EU621" s="244">
        <v>0</v>
      </c>
      <c r="EV621" s="244">
        <v>0</v>
      </c>
      <c r="EW621" s="244">
        <v>0</v>
      </c>
      <c r="EX621" s="244">
        <v>0</v>
      </c>
      <c r="EY621" s="241">
        <v>0</v>
      </c>
      <c r="EZ621" s="242">
        <v>0</v>
      </c>
      <c r="FA621" s="242">
        <v>0</v>
      </c>
      <c r="FB621" s="243">
        <v>0</v>
      </c>
      <c r="FC621">
        <v>0</v>
      </c>
      <c r="FD621">
        <v>0</v>
      </c>
      <c r="FE621">
        <v>0</v>
      </c>
      <c r="FF621">
        <v>0</v>
      </c>
      <c r="FG621">
        <v>0</v>
      </c>
      <c r="FH621">
        <v>0</v>
      </c>
      <c r="FI621">
        <v>0</v>
      </c>
      <c r="FJ621">
        <v>0</v>
      </c>
      <c r="FK621">
        <v>0</v>
      </c>
      <c r="FL621">
        <v>0</v>
      </c>
      <c r="FM621">
        <v>0</v>
      </c>
      <c r="FN621">
        <v>0</v>
      </c>
      <c r="FO621">
        <v>0</v>
      </c>
      <c r="FP621">
        <v>0</v>
      </c>
      <c r="FQ621">
        <v>0</v>
      </c>
      <c r="FR621">
        <v>0</v>
      </c>
      <c r="FS621">
        <v>0</v>
      </c>
      <c r="FT621">
        <v>0</v>
      </c>
      <c r="FU621">
        <v>0</v>
      </c>
      <c r="FV621">
        <v>0</v>
      </c>
      <c r="FW621">
        <v>0</v>
      </c>
      <c r="FX621">
        <v>0</v>
      </c>
      <c r="FY621">
        <v>0</v>
      </c>
      <c r="FZ621">
        <v>0</v>
      </c>
      <c r="GA621">
        <v>0</v>
      </c>
      <c r="GB621">
        <v>0</v>
      </c>
      <c r="GC621">
        <v>0</v>
      </c>
      <c r="GD621">
        <v>0</v>
      </c>
      <c r="GE621">
        <v>0</v>
      </c>
      <c r="GF621">
        <v>0</v>
      </c>
      <c r="GG621">
        <v>0</v>
      </c>
      <c r="GH621">
        <v>0</v>
      </c>
      <c r="GI621">
        <v>0</v>
      </c>
      <c r="GJ621">
        <v>0</v>
      </c>
      <c r="GK621">
        <v>0</v>
      </c>
      <c r="GL621">
        <v>0</v>
      </c>
      <c r="GM621">
        <v>0</v>
      </c>
      <c r="GN621">
        <v>0</v>
      </c>
      <c r="GO621">
        <v>0</v>
      </c>
      <c r="GP621">
        <v>0</v>
      </c>
      <c r="GQ621">
        <v>0</v>
      </c>
      <c r="GR621">
        <v>0</v>
      </c>
      <c r="GS621">
        <v>0</v>
      </c>
      <c r="GT621">
        <v>0</v>
      </c>
      <c r="GU621">
        <v>0</v>
      </c>
      <c r="GV621">
        <v>0</v>
      </c>
      <c r="GW621">
        <v>0</v>
      </c>
      <c r="GX621">
        <v>0</v>
      </c>
      <c r="GY621">
        <v>0</v>
      </c>
      <c r="GZ621">
        <v>0</v>
      </c>
      <c r="HA621">
        <v>0</v>
      </c>
      <c r="HB621">
        <v>0</v>
      </c>
      <c r="HC621">
        <v>0</v>
      </c>
      <c r="HD621">
        <v>0</v>
      </c>
      <c r="HE621">
        <v>0</v>
      </c>
      <c r="HF621">
        <v>0</v>
      </c>
      <c r="HG621">
        <v>0</v>
      </c>
      <c r="HH621">
        <v>0</v>
      </c>
      <c r="HI621">
        <v>0</v>
      </c>
      <c r="HJ621">
        <v>0</v>
      </c>
      <c r="HK621">
        <v>0</v>
      </c>
      <c r="HL621">
        <v>3</v>
      </c>
      <c r="HM621">
        <v>6</v>
      </c>
      <c r="HN621">
        <v>0</v>
      </c>
      <c r="HO621">
        <v>0</v>
      </c>
      <c r="HP621">
        <v>0</v>
      </c>
      <c r="HQ621" s="139">
        <v>4</v>
      </c>
      <c r="HR621" s="140">
        <v>2</v>
      </c>
      <c r="HS621" s="140">
        <v>0</v>
      </c>
      <c r="HT621" s="140">
        <v>0</v>
      </c>
      <c r="HU621" s="140">
        <v>0</v>
      </c>
      <c r="HV621" s="139">
        <v>0</v>
      </c>
      <c r="HW621" s="140">
        <v>1</v>
      </c>
      <c r="HX621" s="140">
        <v>0</v>
      </c>
      <c r="HY621" s="140">
        <v>0</v>
      </c>
      <c r="HZ621" s="140">
        <v>0</v>
      </c>
      <c r="IA621" s="139">
        <v>0</v>
      </c>
      <c r="IB621" s="140">
        <v>0</v>
      </c>
      <c r="IC621" s="140">
        <v>0</v>
      </c>
      <c r="ID621" s="140">
        <v>0</v>
      </c>
      <c r="IE621" s="140">
        <v>0</v>
      </c>
      <c r="IF621" s="139">
        <v>7</v>
      </c>
      <c r="IG621" s="140">
        <v>9</v>
      </c>
      <c r="IH621" s="140">
        <v>0</v>
      </c>
      <c r="II621" s="140">
        <v>0</v>
      </c>
      <c r="IJ621" s="140">
        <v>0</v>
      </c>
      <c r="IK621" s="140">
        <v>0</v>
      </c>
      <c r="IL621" s="140">
        <v>1</v>
      </c>
      <c r="IM621" s="140">
        <v>0</v>
      </c>
      <c r="IN621" s="139">
        <v>1</v>
      </c>
      <c r="IO621" s="140">
        <v>0</v>
      </c>
      <c r="IP621" s="140">
        <v>0</v>
      </c>
      <c r="IQ621" s="140">
        <v>0</v>
      </c>
      <c r="IR621" s="141">
        <v>0</v>
      </c>
      <c r="IS621" s="139">
        <v>0</v>
      </c>
      <c r="IT621" s="141">
        <v>1</v>
      </c>
      <c r="IU621" s="141">
        <v>9</v>
      </c>
      <c r="IV621" s="141">
        <v>7</v>
      </c>
      <c r="IW621" s="180">
        <v>16</v>
      </c>
      <c r="IX621" s="182">
        <v>0.125</v>
      </c>
      <c r="IY621" s="182">
        <v>0</v>
      </c>
      <c r="IZ621" s="183">
        <v>0</v>
      </c>
      <c r="JA621" s="140">
        <v>0</v>
      </c>
      <c r="JB621" s="140">
        <v>0</v>
      </c>
      <c r="JC621" s="1" t="s">
        <v>427</v>
      </c>
      <c r="JD621" s="1" t="s">
        <v>427</v>
      </c>
      <c r="JE621" s="1" t="s">
        <v>427</v>
      </c>
      <c r="JF621" s="1" t="s">
        <v>427</v>
      </c>
      <c r="JG621" s="1">
        <v>0</v>
      </c>
      <c r="JH621" s="1">
        <v>0</v>
      </c>
      <c r="JI621" s="284"/>
      <c r="JM621" s="261"/>
      <c r="JN621" s="262"/>
      <c r="JO621" s="284"/>
      <c r="JP621" s="284"/>
    </row>
    <row r="622" spans="1:276" x14ac:dyDescent="0.25">
      <c r="A622" s="2">
        <f>IF(OR('Table 1'!$L$2="All Regions",'Table 1'!$L$2=" "), 1,IF('Table 1'!$L$2='DATA TEMPLATE 1617'!L622,1,0))</f>
        <v>1</v>
      </c>
      <c r="B622" s="2">
        <f>IF(OR('Table 1'!$L$3="All Disciplines",'Table 1'!$L$3=" "), 1,IF('Table 1'!$L$3='DATA TEMPLATE 1617'!M622,1,0))</f>
        <v>1</v>
      </c>
      <c r="C622" s="2">
        <f>IF(OR('Table 1'!$L$4="All Organisations",'Table 1'!$L$4=" "), 1,IF('Table 1'!$L$4='DATA TEMPLATE 1617'!N622,1,0))</f>
        <v>1</v>
      </c>
      <c r="D622" s="2">
        <f t="shared" si="23"/>
        <v>3</v>
      </c>
      <c r="E622" s="236">
        <f>IF('Table 2'!$L$2="All Diverse Led",$IZ622,IF('Table 2'!$L$2='DATA TEMPLATE 1617'!JG622,4,0))</f>
        <v>0</v>
      </c>
      <c r="F622" s="236">
        <f>IF('Table 2'!$L$2="All Diverse Led",$IZ622,IF('Table 2'!$L$2='DATA TEMPLATE 1617'!JH622,4,0))</f>
        <v>0</v>
      </c>
      <c r="G622" s="237">
        <f t="shared" si="24"/>
        <v>0</v>
      </c>
      <c r="H622" s="1" t="s">
        <v>471</v>
      </c>
      <c r="I622" s="1">
        <v>0</v>
      </c>
      <c r="J622" s="1" t="b">
        <v>0</v>
      </c>
      <c r="K622" s="284">
        <v>620</v>
      </c>
      <c r="L622" t="s">
        <v>444</v>
      </c>
      <c r="M622" t="s">
        <v>440</v>
      </c>
      <c r="N622" s="323" t="s">
        <v>460</v>
      </c>
      <c r="O622" s="76">
        <v>201095</v>
      </c>
      <c r="P622" s="76">
        <v>207193</v>
      </c>
      <c r="Q622" s="76">
        <v>25662</v>
      </c>
      <c r="R622" s="76">
        <v>245723</v>
      </c>
      <c r="S622" s="76">
        <v>47500</v>
      </c>
      <c r="T622" s="76">
        <v>727173</v>
      </c>
      <c r="U622">
        <v>520998</v>
      </c>
      <c r="V622">
        <v>30871</v>
      </c>
      <c r="W622">
        <v>0</v>
      </c>
      <c r="X622">
        <v>27674</v>
      </c>
      <c r="Y622">
        <v>9116</v>
      </c>
      <c r="AB622">
        <v>114829</v>
      </c>
      <c r="AC622">
        <v>14397</v>
      </c>
      <c r="AD622">
        <v>717885</v>
      </c>
      <c r="AE622" s="1">
        <v>961</v>
      </c>
      <c r="AF622" s="1">
        <v>1023</v>
      </c>
      <c r="AG622" s="1">
        <v>121595</v>
      </c>
      <c r="AH622" s="1">
        <v>9763</v>
      </c>
      <c r="AI622" s="1">
        <v>0</v>
      </c>
      <c r="AJ622" s="1">
        <v>0</v>
      </c>
      <c r="AK622" s="1">
        <v>0</v>
      </c>
      <c r="AL622" s="1">
        <v>0</v>
      </c>
      <c r="AM622" s="1">
        <v>0</v>
      </c>
      <c r="AN622" s="1">
        <v>0</v>
      </c>
      <c r="AO622" s="1">
        <v>0</v>
      </c>
      <c r="AP622" s="1">
        <v>0</v>
      </c>
      <c r="AQ622" s="1">
        <v>258</v>
      </c>
      <c r="AR622" s="1">
        <v>236</v>
      </c>
      <c r="AS622" s="1">
        <v>55546</v>
      </c>
      <c r="AT622" s="1">
        <v>885</v>
      </c>
      <c r="AU622" s="1">
        <v>0</v>
      </c>
      <c r="AV622" s="1">
        <v>0</v>
      </c>
      <c r="AW622" s="1">
        <v>0</v>
      </c>
      <c r="AX622" s="1">
        <v>0</v>
      </c>
      <c r="AY622" s="1">
        <v>0</v>
      </c>
      <c r="AZ622" s="1">
        <v>0</v>
      </c>
      <c r="BA622" s="1">
        <v>0</v>
      </c>
      <c r="BB622" s="1">
        <v>0</v>
      </c>
      <c r="BC622" s="3">
        <v>0</v>
      </c>
      <c r="BD622" s="3">
        <v>0</v>
      </c>
      <c r="BE622" s="3">
        <v>0</v>
      </c>
      <c r="BF622" s="3">
        <v>0</v>
      </c>
      <c r="BG622" s="241">
        <v>258</v>
      </c>
      <c r="BH622" s="242">
        <v>236</v>
      </c>
      <c r="BI622" s="242">
        <v>55546</v>
      </c>
      <c r="BJ622" s="243">
        <v>885</v>
      </c>
      <c r="BK622">
        <v>47</v>
      </c>
      <c r="BL622">
        <v>707</v>
      </c>
      <c r="BM622">
        <v>0</v>
      </c>
      <c r="BN622">
        <v>139528</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s="244">
        <v>0</v>
      </c>
      <c r="CJ622" s="244">
        <v>0</v>
      </c>
      <c r="CK622" s="244">
        <v>0</v>
      </c>
      <c r="CL622" s="244">
        <v>0</v>
      </c>
      <c r="CM622" s="241">
        <v>0</v>
      </c>
      <c r="CN622" s="242">
        <v>0</v>
      </c>
      <c r="CO622" s="242">
        <v>0</v>
      </c>
      <c r="CP622" s="243">
        <v>0</v>
      </c>
      <c r="CQ622" s="1">
        <v>835</v>
      </c>
      <c r="CR622" s="1">
        <v>579</v>
      </c>
      <c r="CS622" s="1">
        <v>67568</v>
      </c>
      <c r="CT622" s="1">
        <v>0</v>
      </c>
      <c r="CU622" s="1">
        <v>0</v>
      </c>
      <c r="CV622" s="1">
        <v>0</v>
      </c>
      <c r="CW622" s="1">
        <v>0</v>
      </c>
      <c r="CX622" s="1">
        <v>0</v>
      </c>
      <c r="CY622" s="1">
        <v>0</v>
      </c>
      <c r="CZ622" s="1">
        <v>0</v>
      </c>
      <c r="DA622" s="1">
        <v>0</v>
      </c>
      <c r="DB622" s="1">
        <v>0</v>
      </c>
      <c r="DC622" s="1">
        <v>198</v>
      </c>
      <c r="DD622" s="1">
        <v>175</v>
      </c>
      <c r="DE622" s="1">
        <v>9283</v>
      </c>
      <c r="DF622" s="1">
        <v>0</v>
      </c>
      <c r="DG622" s="1">
        <v>0</v>
      </c>
      <c r="DH622" s="1">
        <v>0</v>
      </c>
      <c r="DI622" s="1">
        <v>0</v>
      </c>
      <c r="DJ622" s="1">
        <v>0</v>
      </c>
      <c r="DK622" s="1">
        <v>0</v>
      </c>
      <c r="DL622" s="1">
        <v>0</v>
      </c>
      <c r="DM622" s="1">
        <v>0</v>
      </c>
      <c r="DN622" s="1">
        <v>0</v>
      </c>
      <c r="DO622" s="244">
        <v>0</v>
      </c>
      <c r="DP622" s="244">
        <v>0</v>
      </c>
      <c r="DQ622" s="244">
        <v>0</v>
      </c>
      <c r="DR622" s="244">
        <v>0</v>
      </c>
      <c r="DS622" s="241">
        <v>198</v>
      </c>
      <c r="DT622" s="242">
        <v>175</v>
      </c>
      <c r="DU622" s="242">
        <v>9283</v>
      </c>
      <c r="DV622" s="243">
        <v>0</v>
      </c>
      <c r="DW622">
        <v>29</v>
      </c>
      <c r="DX622">
        <v>8</v>
      </c>
      <c r="DY622">
        <v>2717</v>
      </c>
      <c r="DZ622">
        <v>900</v>
      </c>
      <c r="EA622">
        <v>0</v>
      </c>
      <c r="EB622">
        <v>0</v>
      </c>
      <c r="EC622">
        <v>0</v>
      </c>
      <c r="ED622">
        <v>0</v>
      </c>
      <c r="EE622">
        <v>0</v>
      </c>
      <c r="EF622">
        <v>0</v>
      </c>
      <c r="EG622">
        <v>0</v>
      </c>
      <c r="EH622">
        <v>0</v>
      </c>
      <c r="EI622">
        <v>13</v>
      </c>
      <c r="EJ622">
        <v>6</v>
      </c>
      <c r="EK622">
        <v>1280</v>
      </c>
      <c r="EL622">
        <v>900</v>
      </c>
      <c r="EM622">
        <v>0</v>
      </c>
      <c r="EN622">
        <v>0</v>
      </c>
      <c r="EO622">
        <v>0</v>
      </c>
      <c r="EP622">
        <v>0</v>
      </c>
      <c r="EQ622">
        <v>0</v>
      </c>
      <c r="ER622">
        <v>0</v>
      </c>
      <c r="ES622">
        <v>0</v>
      </c>
      <c r="ET622">
        <v>0</v>
      </c>
      <c r="EU622" s="244">
        <v>0</v>
      </c>
      <c r="EV622" s="244">
        <v>0</v>
      </c>
      <c r="EW622" s="244">
        <v>0</v>
      </c>
      <c r="EX622" s="244">
        <v>0</v>
      </c>
      <c r="EY622" s="241">
        <v>13</v>
      </c>
      <c r="EZ622" s="242">
        <v>6</v>
      </c>
      <c r="FA622" s="242">
        <v>1280</v>
      </c>
      <c r="FB622" s="243">
        <v>900</v>
      </c>
      <c r="FC622">
        <v>0</v>
      </c>
      <c r="FD622">
        <v>0</v>
      </c>
      <c r="FE622">
        <v>0</v>
      </c>
      <c r="FF622">
        <v>0</v>
      </c>
      <c r="FG622">
        <v>0</v>
      </c>
      <c r="FH622">
        <v>0</v>
      </c>
      <c r="FI622">
        <v>1</v>
      </c>
      <c r="FJ622">
        <v>500</v>
      </c>
      <c r="FK622">
        <v>10</v>
      </c>
      <c r="FL622">
        <v>952</v>
      </c>
      <c r="FM622">
        <v>0</v>
      </c>
      <c r="FN622">
        <v>0</v>
      </c>
      <c r="FO622">
        <v>0</v>
      </c>
      <c r="FP622">
        <v>0</v>
      </c>
      <c r="FQ622">
        <v>0</v>
      </c>
      <c r="FR622">
        <v>0</v>
      </c>
      <c r="FS622">
        <v>0</v>
      </c>
      <c r="FT622">
        <v>0</v>
      </c>
      <c r="FU622">
        <v>51</v>
      </c>
      <c r="FV622">
        <v>6675</v>
      </c>
      <c r="FW622">
        <v>0</v>
      </c>
      <c r="FX622">
        <v>0</v>
      </c>
      <c r="FY622">
        <v>0</v>
      </c>
      <c r="FZ622">
        <v>0</v>
      </c>
      <c r="GA622">
        <v>0</v>
      </c>
      <c r="GB622">
        <v>0</v>
      </c>
      <c r="GC622">
        <v>0</v>
      </c>
      <c r="GD622">
        <v>0</v>
      </c>
      <c r="GE622">
        <v>0</v>
      </c>
      <c r="GF622">
        <v>0</v>
      </c>
      <c r="GG622">
        <v>0</v>
      </c>
      <c r="GH622">
        <v>0</v>
      </c>
      <c r="GI622">
        <v>0</v>
      </c>
      <c r="GJ622">
        <v>0</v>
      </c>
      <c r="GK622">
        <v>0</v>
      </c>
      <c r="GL622">
        <v>0</v>
      </c>
      <c r="GM622">
        <v>0</v>
      </c>
      <c r="GN622">
        <v>0</v>
      </c>
      <c r="GO622">
        <v>0</v>
      </c>
      <c r="GP622">
        <v>0</v>
      </c>
      <c r="GQ622">
        <v>0</v>
      </c>
      <c r="GR622">
        <v>0</v>
      </c>
      <c r="GS622">
        <v>0</v>
      </c>
      <c r="GT622">
        <v>0</v>
      </c>
      <c r="GU622">
        <v>0</v>
      </c>
      <c r="GV622">
        <v>0</v>
      </c>
      <c r="GW622">
        <v>0</v>
      </c>
      <c r="GX622">
        <v>0</v>
      </c>
      <c r="GY622">
        <v>0</v>
      </c>
      <c r="GZ622">
        <v>0</v>
      </c>
      <c r="HA622">
        <v>0</v>
      </c>
      <c r="HB622">
        <v>0</v>
      </c>
      <c r="HC622">
        <v>0</v>
      </c>
      <c r="HD622">
        <v>0</v>
      </c>
      <c r="HE622">
        <v>0</v>
      </c>
      <c r="HF622">
        <v>0</v>
      </c>
      <c r="HG622">
        <v>0</v>
      </c>
      <c r="HH622">
        <v>0</v>
      </c>
      <c r="HI622">
        <v>0</v>
      </c>
      <c r="HJ622">
        <v>0</v>
      </c>
      <c r="HK622">
        <v>0</v>
      </c>
      <c r="HL622">
        <v>5</v>
      </c>
      <c r="HM622">
        <v>3</v>
      </c>
      <c r="HN622">
        <v>0</v>
      </c>
      <c r="HO622">
        <v>0</v>
      </c>
      <c r="HP622">
        <v>0</v>
      </c>
      <c r="HQ622" s="139">
        <v>5</v>
      </c>
      <c r="HR622" s="140">
        <v>4</v>
      </c>
      <c r="HS622" s="140">
        <v>0</v>
      </c>
      <c r="HT622" s="140">
        <v>0</v>
      </c>
      <c r="HU622" s="140">
        <v>0</v>
      </c>
      <c r="HV622" s="139">
        <v>0</v>
      </c>
      <c r="HW622" s="140">
        <v>0</v>
      </c>
      <c r="HX622" s="140">
        <v>0</v>
      </c>
      <c r="HY622" s="140">
        <v>0</v>
      </c>
      <c r="HZ622" s="140">
        <v>0</v>
      </c>
      <c r="IA622" s="139">
        <v>0</v>
      </c>
      <c r="IB622" s="140">
        <v>0</v>
      </c>
      <c r="IC622" s="140">
        <v>0</v>
      </c>
      <c r="ID622" s="140">
        <v>0</v>
      </c>
      <c r="IE622" s="140">
        <v>0</v>
      </c>
      <c r="IF622" s="139">
        <v>10</v>
      </c>
      <c r="IG622" s="140">
        <v>7</v>
      </c>
      <c r="IH622" s="140">
        <v>0</v>
      </c>
      <c r="II622" s="140">
        <v>0</v>
      </c>
      <c r="IJ622" s="140">
        <v>0</v>
      </c>
      <c r="IK622" s="140">
        <v>0</v>
      </c>
      <c r="IL622" s="140">
        <v>0</v>
      </c>
      <c r="IM622" s="140">
        <v>0</v>
      </c>
      <c r="IN622" s="139">
        <v>0</v>
      </c>
      <c r="IO622" s="140">
        <v>0</v>
      </c>
      <c r="IP622" s="140">
        <v>0</v>
      </c>
      <c r="IQ622" s="140">
        <v>0</v>
      </c>
      <c r="IR622" s="141">
        <v>0</v>
      </c>
      <c r="IS622" s="139">
        <v>0</v>
      </c>
      <c r="IT622" s="141">
        <v>0</v>
      </c>
      <c r="IU622" s="141">
        <v>8</v>
      </c>
      <c r="IV622" s="141">
        <v>9</v>
      </c>
      <c r="IW622" s="180">
        <v>17</v>
      </c>
      <c r="IX622" s="182">
        <v>0</v>
      </c>
      <c r="IY622" s="182">
        <v>0</v>
      </c>
      <c r="IZ622" s="183">
        <v>0</v>
      </c>
      <c r="JA622" s="140">
        <v>0</v>
      </c>
      <c r="JB622" s="140">
        <v>0</v>
      </c>
      <c r="JC622" s="1" t="s">
        <v>427</v>
      </c>
      <c r="JD622" s="1" t="s">
        <v>427</v>
      </c>
      <c r="JE622" s="1" t="s">
        <v>426</v>
      </c>
      <c r="JF622" s="1" t="s">
        <v>427</v>
      </c>
      <c r="JG622" s="1">
        <v>0</v>
      </c>
      <c r="JH622" s="1">
        <v>0</v>
      </c>
      <c r="JI622" s="284"/>
      <c r="JM622" s="261"/>
      <c r="JN622" s="262"/>
      <c r="JO622" s="284"/>
      <c r="JP622" s="284"/>
    </row>
    <row r="623" spans="1:276" x14ac:dyDescent="0.25">
      <c r="A623" s="2">
        <f>IF(OR('Table 1'!$L$2="All Regions",'Table 1'!$L$2=" "), 1,IF('Table 1'!$L$2='DATA TEMPLATE 1617'!L623,1,0))</f>
        <v>1</v>
      </c>
      <c r="B623" s="2">
        <f>IF(OR('Table 1'!$L$3="All Disciplines",'Table 1'!$L$3=" "), 1,IF('Table 1'!$L$3='DATA TEMPLATE 1617'!M623,1,0))</f>
        <v>1</v>
      </c>
      <c r="C623" s="2">
        <f>IF(OR('Table 1'!$L$4="All Organisations",'Table 1'!$L$4=" "), 1,IF('Table 1'!$L$4='DATA TEMPLATE 1617'!N623,1,0))</f>
        <v>1</v>
      </c>
      <c r="D623" s="2">
        <f t="shared" si="23"/>
        <v>3</v>
      </c>
      <c r="E623" s="236">
        <f>IF('Table 2'!$L$2="All Diverse Led",$IZ623,IF('Table 2'!$L$2='DATA TEMPLATE 1617'!JG623,4,0))</f>
        <v>0</v>
      </c>
      <c r="F623" s="236">
        <f>IF('Table 2'!$L$2="All Diverse Led",$IZ623,IF('Table 2'!$L$2='DATA TEMPLATE 1617'!JH623,4,0))</f>
        <v>0</v>
      </c>
      <c r="G623" s="237">
        <f t="shared" si="24"/>
        <v>0</v>
      </c>
      <c r="H623" s="1" t="s">
        <v>471</v>
      </c>
      <c r="I623" s="1">
        <v>0</v>
      </c>
      <c r="J623" s="1" t="b">
        <v>0</v>
      </c>
      <c r="K623" s="284">
        <v>621</v>
      </c>
      <c r="L623" t="s">
        <v>435</v>
      </c>
      <c r="M623" t="s">
        <v>440</v>
      </c>
      <c r="N623" s="323" t="s">
        <v>459</v>
      </c>
      <c r="O623" s="76">
        <v>76479</v>
      </c>
      <c r="P623" s="76">
        <v>145000</v>
      </c>
      <c r="Q623" s="76">
        <v>21538</v>
      </c>
      <c r="R623" s="76">
        <v>12610</v>
      </c>
      <c r="S623" s="76">
        <v>35942</v>
      </c>
      <c r="T623" s="76">
        <v>291569</v>
      </c>
      <c r="U623">
        <v>189226</v>
      </c>
      <c r="V623">
        <v>13605</v>
      </c>
      <c r="W623">
        <v>10377</v>
      </c>
      <c r="X623">
        <v>12920</v>
      </c>
      <c r="Y623">
        <v>315</v>
      </c>
      <c r="AB623">
        <v>7700</v>
      </c>
      <c r="AC623">
        <v>57426</v>
      </c>
      <c r="AD623">
        <v>291569</v>
      </c>
      <c r="AE623" s="1">
        <v>129</v>
      </c>
      <c r="AF623" s="1">
        <v>30</v>
      </c>
      <c r="AG623" s="1">
        <v>5089</v>
      </c>
      <c r="AH623" s="1">
        <v>0</v>
      </c>
      <c r="AI623" s="1">
        <v>8</v>
      </c>
      <c r="AJ623" s="1">
        <v>8</v>
      </c>
      <c r="AK623" s="1">
        <v>571</v>
      </c>
      <c r="AL623" s="1">
        <v>0</v>
      </c>
      <c r="AM623" s="1">
        <v>17</v>
      </c>
      <c r="AN623" s="1">
        <v>17</v>
      </c>
      <c r="AO623" s="1">
        <v>1735</v>
      </c>
      <c r="AP623" s="1">
        <v>0</v>
      </c>
      <c r="AQ623" s="1">
        <v>3</v>
      </c>
      <c r="AR623" s="1">
        <v>21</v>
      </c>
      <c r="AS623" s="1">
        <v>430</v>
      </c>
      <c r="AT623" s="253">
        <v>0</v>
      </c>
      <c r="AU623" s="1">
        <v>0</v>
      </c>
      <c r="AV623" s="1">
        <v>0</v>
      </c>
      <c r="AW623" s="1">
        <v>0</v>
      </c>
      <c r="AX623" s="1">
        <v>0</v>
      </c>
      <c r="AY623" s="1">
        <v>0</v>
      </c>
      <c r="AZ623" s="1">
        <v>0</v>
      </c>
      <c r="BA623" s="1">
        <v>0</v>
      </c>
      <c r="BB623" s="1">
        <v>0</v>
      </c>
      <c r="BC623" s="3">
        <v>25</v>
      </c>
      <c r="BD623" s="3">
        <v>25</v>
      </c>
      <c r="BE623" s="3">
        <v>2306</v>
      </c>
      <c r="BF623" s="3">
        <v>0</v>
      </c>
      <c r="BG623" s="241">
        <v>3</v>
      </c>
      <c r="BH623" s="242">
        <v>21</v>
      </c>
      <c r="BI623" s="242">
        <v>430</v>
      </c>
      <c r="BJ623" s="243">
        <v>0</v>
      </c>
      <c r="BK623">
        <v>1</v>
      </c>
      <c r="BL623">
        <v>40</v>
      </c>
      <c r="BM623">
        <v>40000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s="244">
        <v>0</v>
      </c>
      <c r="CJ623" s="244">
        <v>0</v>
      </c>
      <c r="CK623" s="244">
        <v>0</v>
      </c>
      <c r="CL623" s="244">
        <v>0</v>
      </c>
      <c r="CM623" s="241">
        <v>0</v>
      </c>
      <c r="CN623" s="242">
        <v>0</v>
      </c>
      <c r="CO623" s="242">
        <v>0</v>
      </c>
      <c r="CP623" s="243">
        <v>0</v>
      </c>
      <c r="CQ623" s="1">
        <v>0</v>
      </c>
      <c r="CR623" s="1">
        <v>0</v>
      </c>
      <c r="CS623" s="1">
        <v>0</v>
      </c>
      <c r="CT623" s="1">
        <v>0</v>
      </c>
      <c r="CU623" s="1">
        <v>0</v>
      </c>
      <c r="CV623" s="1">
        <v>0</v>
      </c>
      <c r="CW623" s="1">
        <v>0</v>
      </c>
      <c r="CX623" s="1">
        <v>0</v>
      </c>
      <c r="CY623" s="1">
        <v>0</v>
      </c>
      <c r="CZ623" s="1">
        <v>0</v>
      </c>
      <c r="DA623" s="1">
        <v>0</v>
      </c>
      <c r="DB623" s="1">
        <v>0</v>
      </c>
      <c r="DC623" s="1">
        <v>0</v>
      </c>
      <c r="DD623" s="1">
        <v>0</v>
      </c>
      <c r="DE623" s="1">
        <v>0</v>
      </c>
      <c r="DF623" s="1">
        <v>0</v>
      </c>
      <c r="DG623" s="1">
        <v>0</v>
      </c>
      <c r="DH623" s="1">
        <v>0</v>
      </c>
      <c r="DI623" s="1">
        <v>0</v>
      </c>
      <c r="DJ623" s="1">
        <v>0</v>
      </c>
      <c r="DK623" s="1">
        <v>0</v>
      </c>
      <c r="DL623" s="1">
        <v>0</v>
      </c>
      <c r="DM623" s="1">
        <v>0</v>
      </c>
      <c r="DN623" s="1">
        <v>0</v>
      </c>
      <c r="DO623" s="244">
        <v>0</v>
      </c>
      <c r="DP623" s="244">
        <v>0</v>
      </c>
      <c r="DQ623" s="244">
        <v>0</v>
      </c>
      <c r="DR623" s="244">
        <v>0</v>
      </c>
      <c r="DS623" s="241">
        <v>0</v>
      </c>
      <c r="DT623" s="242">
        <v>0</v>
      </c>
      <c r="DU623" s="242">
        <v>0</v>
      </c>
      <c r="DV623" s="243">
        <v>0</v>
      </c>
      <c r="DW623">
        <v>0</v>
      </c>
      <c r="DX623">
        <v>0</v>
      </c>
      <c r="DY623">
        <v>0</v>
      </c>
      <c r="DZ623">
        <v>0</v>
      </c>
      <c r="EA623">
        <v>0</v>
      </c>
      <c r="EB623">
        <v>0</v>
      </c>
      <c r="EC623">
        <v>0</v>
      </c>
      <c r="ED623">
        <v>0</v>
      </c>
      <c r="EE623">
        <v>0</v>
      </c>
      <c r="EF623">
        <v>0</v>
      </c>
      <c r="EG623">
        <v>0</v>
      </c>
      <c r="EH623">
        <v>0</v>
      </c>
      <c r="EI623">
        <v>0</v>
      </c>
      <c r="EJ623">
        <v>0</v>
      </c>
      <c r="EK623">
        <v>0</v>
      </c>
      <c r="EL623">
        <v>0</v>
      </c>
      <c r="EM623">
        <v>0</v>
      </c>
      <c r="EN623">
        <v>0</v>
      </c>
      <c r="EO623">
        <v>0</v>
      </c>
      <c r="EP623">
        <v>0</v>
      </c>
      <c r="EQ623">
        <v>0</v>
      </c>
      <c r="ER623">
        <v>0</v>
      </c>
      <c r="ES623">
        <v>0</v>
      </c>
      <c r="ET623">
        <v>0</v>
      </c>
      <c r="EU623" s="244">
        <v>0</v>
      </c>
      <c r="EV623" s="244">
        <v>0</v>
      </c>
      <c r="EW623" s="244">
        <v>0</v>
      </c>
      <c r="EX623" s="244">
        <v>0</v>
      </c>
      <c r="EY623" s="241">
        <v>0</v>
      </c>
      <c r="EZ623" s="242">
        <v>0</v>
      </c>
      <c r="FA623" s="242">
        <v>0</v>
      </c>
      <c r="FB623" s="243">
        <v>0</v>
      </c>
      <c r="FC623">
        <v>0</v>
      </c>
      <c r="FD623">
        <v>0</v>
      </c>
      <c r="FE623">
        <v>0</v>
      </c>
      <c r="FF623">
        <v>0</v>
      </c>
      <c r="FG623">
        <v>0</v>
      </c>
      <c r="FH623">
        <v>0</v>
      </c>
      <c r="FI623">
        <v>0</v>
      </c>
      <c r="FJ623">
        <v>0</v>
      </c>
      <c r="FK623">
        <v>0</v>
      </c>
      <c r="FL623">
        <v>0</v>
      </c>
      <c r="FM623">
        <v>0</v>
      </c>
      <c r="FN623">
        <v>0</v>
      </c>
      <c r="FO623">
        <v>0</v>
      </c>
      <c r="FP623">
        <v>0</v>
      </c>
      <c r="FQ623">
        <v>0</v>
      </c>
      <c r="FR623">
        <v>0</v>
      </c>
      <c r="FS623">
        <v>0</v>
      </c>
      <c r="FT623">
        <v>0</v>
      </c>
      <c r="FU623">
        <v>0</v>
      </c>
      <c r="FV623">
        <v>0</v>
      </c>
      <c r="FW623">
        <v>0</v>
      </c>
      <c r="FX623">
        <v>0</v>
      </c>
      <c r="FY623">
        <v>0</v>
      </c>
      <c r="FZ623">
        <v>0</v>
      </c>
      <c r="GA623">
        <v>0</v>
      </c>
      <c r="GB623">
        <v>0</v>
      </c>
      <c r="GC623">
        <v>0</v>
      </c>
      <c r="GD623">
        <v>0</v>
      </c>
      <c r="GE623">
        <v>0</v>
      </c>
      <c r="GF623">
        <v>0</v>
      </c>
      <c r="GG623">
        <v>0</v>
      </c>
      <c r="GH623">
        <v>0</v>
      </c>
      <c r="GI623">
        <v>0</v>
      </c>
      <c r="GJ623">
        <v>0</v>
      </c>
      <c r="GK623">
        <v>0</v>
      </c>
      <c r="GL623">
        <v>0</v>
      </c>
      <c r="GM623">
        <v>0</v>
      </c>
      <c r="GN623">
        <v>0</v>
      </c>
      <c r="GO623">
        <v>0</v>
      </c>
      <c r="GP623">
        <v>0</v>
      </c>
      <c r="GQ623">
        <v>0</v>
      </c>
      <c r="GR623">
        <v>0</v>
      </c>
      <c r="GS623">
        <v>0</v>
      </c>
      <c r="GT623">
        <v>0</v>
      </c>
      <c r="GU623">
        <v>0</v>
      </c>
      <c r="GV623">
        <v>0</v>
      </c>
      <c r="GW623">
        <v>0</v>
      </c>
      <c r="GX623">
        <v>0</v>
      </c>
      <c r="GY623">
        <v>0</v>
      </c>
      <c r="GZ623">
        <v>0</v>
      </c>
      <c r="HA623">
        <v>0</v>
      </c>
      <c r="HB623">
        <v>0</v>
      </c>
      <c r="HC623">
        <v>0</v>
      </c>
      <c r="HD623">
        <v>0</v>
      </c>
      <c r="HE623">
        <v>0</v>
      </c>
      <c r="HF623">
        <v>0</v>
      </c>
      <c r="HG623">
        <v>8</v>
      </c>
      <c r="HH623">
        <v>0</v>
      </c>
      <c r="HI623">
        <v>0</v>
      </c>
      <c r="HJ623">
        <v>0</v>
      </c>
      <c r="HK623">
        <v>0</v>
      </c>
      <c r="HL623">
        <v>3</v>
      </c>
      <c r="HM623">
        <v>3</v>
      </c>
      <c r="HN623">
        <v>0</v>
      </c>
      <c r="HO623">
        <v>0</v>
      </c>
      <c r="HP623">
        <v>0</v>
      </c>
      <c r="HQ623" s="139">
        <v>0</v>
      </c>
      <c r="HR623" s="140">
        <v>0</v>
      </c>
      <c r="HS623" s="140">
        <v>0</v>
      </c>
      <c r="HT623" s="140">
        <v>0</v>
      </c>
      <c r="HU623" s="140">
        <v>0</v>
      </c>
      <c r="HV623" s="139">
        <v>2</v>
      </c>
      <c r="HW623" s="140">
        <v>1</v>
      </c>
      <c r="HX623" s="140">
        <v>0</v>
      </c>
      <c r="HY623" s="140">
        <v>0</v>
      </c>
      <c r="HZ623" s="140">
        <v>0</v>
      </c>
      <c r="IA623" s="139">
        <v>0</v>
      </c>
      <c r="IB623" s="140">
        <v>0</v>
      </c>
      <c r="IC623" s="140">
        <v>0</v>
      </c>
      <c r="ID623" s="140">
        <v>0</v>
      </c>
      <c r="IE623" s="140">
        <v>0</v>
      </c>
      <c r="IF623" s="139">
        <v>5</v>
      </c>
      <c r="IG623" s="140">
        <v>4</v>
      </c>
      <c r="IH623" s="140">
        <v>0</v>
      </c>
      <c r="II623" s="140">
        <v>0</v>
      </c>
      <c r="IJ623" s="140">
        <v>0</v>
      </c>
      <c r="IK623" s="140">
        <v>0</v>
      </c>
      <c r="IL623" s="140">
        <v>2</v>
      </c>
      <c r="IM623" s="140">
        <v>0</v>
      </c>
      <c r="IN623" s="139">
        <v>2</v>
      </c>
      <c r="IO623" s="140">
        <v>0</v>
      </c>
      <c r="IP623" s="140">
        <v>0</v>
      </c>
      <c r="IQ623" s="140">
        <v>0</v>
      </c>
      <c r="IR623" s="141">
        <v>0</v>
      </c>
      <c r="IS623" s="139">
        <v>0</v>
      </c>
      <c r="IT623" s="141">
        <v>1</v>
      </c>
      <c r="IU623" s="141">
        <v>6</v>
      </c>
      <c r="IV623" s="141">
        <v>3</v>
      </c>
      <c r="IW623" s="180">
        <v>9</v>
      </c>
      <c r="IX623" s="182">
        <v>0.33333333333333331</v>
      </c>
      <c r="IY623" s="182">
        <v>0</v>
      </c>
      <c r="IZ623" s="183">
        <v>0</v>
      </c>
      <c r="JA623" s="140">
        <v>0</v>
      </c>
      <c r="JB623" s="140">
        <v>0</v>
      </c>
      <c r="JC623" s="1" t="s">
        <v>427</v>
      </c>
      <c r="JD623" s="1" t="s">
        <v>427</v>
      </c>
      <c r="JE623" s="1" t="s">
        <v>427</v>
      </c>
      <c r="JF623" s="1" t="s">
        <v>427</v>
      </c>
      <c r="JG623" s="1">
        <v>0</v>
      </c>
      <c r="JH623" s="1">
        <v>0</v>
      </c>
      <c r="JI623" s="284"/>
      <c r="JM623" s="261"/>
      <c r="JN623" s="262"/>
      <c r="JO623" s="284"/>
      <c r="JP623" s="284"/>
    </row>
    <row r="624" spans="1:276" x14ac:dyDescent="0.25">
      <c r="A624" s="2">
        <f>IF(OR('Table 1'!$L$2="All Regions",'Table 1'!$L$2=" "), 1,IF('Table 1'!$L$2='DATA TEMPLATE 1617'!L624,1,0))</f>
        <v>1</v>
      </c>
      <c r="B624" s="2">
        <f>IF(OR('Table 1'!$L$3="All Disciplines",'Table 1'!$L$3=" "), 1,IF('Table 1'!$L$3='DATA TEMPLATE 1617'!M624,1,0))</f>
        <v>1</v>
      </c>
      <c r="C624" s="2">
        <f>IF(OR('Table 1'!$L$4="All Organisations",'Table 1'!$L$4=" "), 1,IF('Table 1'!$L$4='DATA TEMPLATE 1617'!N624,1,0))</f>
        <v>1</v>
      </c>
      <c r="D624" s="2">
        <f t="shared" si="23"/>
        <v>3</v>
      </c>
      <c r="E624" s="236">
        <f>IF('Table 2'!$L$2="All Diverse Led",$IZ624,IF('Table 2'!$L$2='DATA TEMPLATE 1617'!JG624,4,0))</f>
        <v>2</v>
      </c>
      <c r="F624" s="236">
        <f>IF('Table 2'!$L$2="All Diverse Led",$IZ624,IF('Table 2'!$L$2='DATA TEMPLATE 1617'!JH624,4,0))</f>
        <v>2</v>
      </c>
      <c r="G624" s="237">
        <f t="shared" si="24"/>
        <v>4</v>
      </c>
      <c r="H624" s="1" t="s">
        <v>471</v>
      </c>
      <c r="I624" s="1">
        <v>0</v>
      </c>
      <c r="J624" s="1" t="b">
        <v>0</v>
      </c>
      <c r="K624" s="284">
        <v>622</v>
      </c>
      <c r="L624" t="s">
        <v>444</v>
      </c>
      <c r="M624" t="s">
        <v>440</v>
      </c>
      <c r="N624" s="323" t="s">
        <v>458</v>
      </c>
      <c r="O624" s="76">
        <v>13037</v>
      </c>
      <c r="P624" s="76">
        <v>363335</v>
      </c>
      <c r="Q624" s="76">
        <v>0</v>
      </c>
      <c r="R624" s="76">
        <v>1400</v>
      </c>
      <c r="S624" s="76">
        <v>0</v>
      </c>
      <c r="T624" s="76">
        <v>377772</v>
      </c>
      <c r="U624">
        <v>264951</v>
      </c>
      <c r="V624">
        <v>0</v>
      </c>
      <c r="W624">
        <v>0</v>
      </c>
      <c r="X624">
        <v>0</v>
      </c>
      <c r="Y624">
        <v>0</v>
      </c>
      <c r="AB624">
        <v>4000</v>
      </c>
      <c r="AC624">
        <v>2095</v>
      </c>
      <c r="AD624">
        <v>271046</v>
      </c>
      <c r="AE624" s="1">
        <v>0</v>
      </c>
      <c r="AF624" s="1">
        <v>0</v>
      </c>
      <c r="AG624" s="1">
        <v>0</v>
      </c>
      <c r="AH624" s="1">
        <v>0</v>
      </c>
      <c r="AI624" s="1">
        <v>0</v>
      </c>
      <c r="AJ624" s="1">
        <v>0</v>
      </c>
      <c r="AK624" s="1">
        <v>0</v>
      </c>
      <c r="AL624" s="1">
        <v>0</v>
      </c>
      <c r="AM624" s="1">
        <v>0</v>
      </c>
      <c r="AN624" s="1">
        <v>0</v>
      </c>
      <c r="AO624" s="1">
        <v>0</v>
      </c>
      <c r="AP624" s="1">
        <v>0</v>
      </c>
      <c r="AQ624" s="1">
        <v>0</v>
      </c>
      <c r="AR624" s="1">
        <v>0</v>
      </c>
      <c r="AS624" s="1">
        <v>0</v>
      </c>
      <c r="AT624" s="1">
        <v>0</v>
      </c>
      <c r="AU624" s="1">
        <v>0</v>
      </c>
      <c r="AV624" s="1">
        <v>0</v>
      </c>
      <c r="AW624" s="1">
        <v>0</v>
      </c>
      <c r="AX624" s="1">
        <v>0</v>
      </c>
      <c r="AY624" s="1">
        <v>0</v>
      </c>
      <c r="AZ624" s="1">
        <v>0</v>
      </c>
      <c r="BA624" s="1">
        <v>0</v>
      </c>
      <c r="BB624" s="1">
        <v>0</v>
      </c>
      <c r="BC624" s="3">
        <v>0</v>
      </c>
      <c r="BD624" s="3">
        <v>0</v>
      </c>
      <c r="BE624" s="3">
        <v>0</v>
      </c>
      <c r="BF624" s="3">
        <v>0</v>
      </c>
      <c r="BG624" s="241">
        <v>0</v>
      </c>
      <c r="BH624" s="242">
        <v>0</v>
      </c>
      <c r="BI624" s="242">
        <v>0</v>
      </c>
      <c r="BJ624" s="243">
        <v>0</v>
      </c>
      <c r="BK624">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s="244">
        <v>0</v>
      </c>
      <c r="CJ624" s="244">
        <v>0</v>
      </c>
      <c r="CK624" s="244">
        <v>0</v>
      </c>
      <c r="CL624" s="244">
        <v>0</v>
      </c>
      <c r="CM624" s="241">
        <v>0</v>
      </c>
      <c r="CN624" s="242">
        <v>0</v>
      </c>
      <c r="CO624" s="242">
        <v>0</v>
      </c>
      <c r="CP624" s="243">
        <v>0</v>
      </c>
      <c r="CQ624" s="1">
        <v>0</v>
      </c>
      <c r="CR624" s="1">
        <v>0</v>
      </c>
      <c r="CS624" s="1">
        <v>0</v>
      </c>
      <c r="CT624" s="1">
        <v>0</v>
      </c>
      <c r="CU624" s="1">
        <v>0</v>
      </c>
      <c r="CV624" s="1">
        <v>0</v>
      </c>
      <c r="CW624" s="1">
        <v>0</v>
      </c>
      <c r="CX624" s="1">
        <v>0</v>
      </c>
      <c r="CY624" s="1">
        <v>0</v>
      </c>
      <c r="CZ624" s="1">
        <v>0</v>
      </c>
      <c r="DA624" s="1">
        <v>0</v>
      </c>
      <c r="DB624" s="1">
        <v>0</v>
      </c>
      <c r="DC624" s="1">
        <v>0</v>
      </c>
      <c r="DD624" s="1">
        <v>0</v>
      </c>
      <c r="DE624" s="1">
        <v>0</v>
      </c>
      <c r="DF624" s="1">
        <v>0</v>
      </c>
      <c r="DG624" s="1">
        <v>0</v>
      </c>
      <c r="DH624" s="1">
        <v>0</v>
      </c>
      <c r="DI624" s="1">
        <v>0</v>
      </c>
      <c r="DJ624" s="1">
        <v>0</v>
      </c>
      <c r="DK624" s="1">
        <v>0</v>
      </c>
      <c r="DL624" s="1">
        <v>0</v>
      </c>
      <c r="DM624" s="1">
        <v>0</v>
      </c>
      <c r="DN624" s="1">
        <v>0</v>
      </c>
      <c r="DO624" s="244">
        <v>0</v>
      </c>
      <c r="DP624" s="244">
        <v>0</v>
      </c>
      <c r="DQ624" s="244">
        <v>0</v>
      </c>
      <c r="DR624" s="244">
        <v>0</v>
      </c>
      <c r="DS624" s="241">
        <v>0</v>
      </c>
      <c r="DT624" s="242">
        <v>0</v>
      </c>
      <c r="DU624" s="242">
        <v>0</v>
      </c>
      <c r="DV624" s="243">
        <v>0</v>
      </c>
      <c r="DW624">
        <v>0</v>
      </c>
      <c r="DX624">
        <v>0</v>
      </c>
      <c r="DY624">
        <v>0</v>
      </c>
      <c r="DZ624">
        <v>0</v>
      </c>
      <c r="EA624">
        <v>0</v>
      </c>
      <c r="EB624">
        <v>0</v>
      </c>
      <c r="EC624">
        <v>0</v>
      </c>
      <c r="ED624">
        <v>0</v>
      </c>
      <c r="EE624">
        <v>0</v>
      </c>
      <c r="EF624">
        <v>0</v>
      </c>
      <c r="EG624">
        <v>0</v>
      </c>
      <c r="EH624">
        <v>0</v>
      </c>
      <c r="EI624">
        <v>0</v>
      </c>
      <c r="EJ624">
        <v>0</v>
      </c>
      <c r="EK624">
        <v>0</v>
      </c>
      <c r="EL624">
        <v>0</v>
      </c>
      <c r="EM624">
        <v>0</v>
      </c>
      <c r="EN624">
        <v>0</v>
      </c>
      <c r="EO624">
        <v>0</v>
      </c>
      <c r="EP624">
        <v>0</v>
      </c>
      <c r="EQ624">
        <v>0</v>
      </c>
      <c r="ER624">
        <v>0</v>
      </c>
      <c r="ES624">
        <v>0</v>
      </c>
      <c r="ET624">
        <v>0</v>
      </c>
      <c r="EU624" s="244">
        <v>0</v>
      </c>
      <c r="EV624" s="244">
        <v>0</v>
      </c>
      <c r="EW624" s="244">
        <v>0</v>
      </c>
      <c r="EX624" s="244">
        <v>0</v>
      </c>
      <c r="EY624" s="241">
        <v>0</v>
      </c>
      <c r="EZ624" s="242">
        <v>0</v>
      </c>
      <c r="FA624" s="242">
        <v>0</v>
      </c>
      <c r="FB624" s="243">
        <v>0</v>
      </c>
      <c r="FC624">
        <v>0</v>
      </c>
      <c r="FD624">
        <v>0</v>
      </c>
      <c r="FE624">
        <v>0</v>
      </c>
      <c r="FF624">
        <v>0</v>
      </c>
      <c r="FG624">
        <v>0</v>
      </c>
      <c r="FH624">
        <v>0</v>
      </c>
      <c r="FI624">
        <v>0</v>
      </c>
      <c r="FJ624">
        <v>0</v>
      </c>
      <c r="FK624">
        <v>0</v>
      </c>
      <c r="FL624">
        <v>0</v>
      </c>
      <c r="FM624">
        <v>0</v>
      </c>
      <c r="FN624">
        <v>0</v>
      </c>
      <c r="FO624">
        <v>0</v>
      </c>
      <c r="FP624">
        <v>0</v>
      </c>
      <c r="FQ624">
        <v>0</v>
      </c>
      <c r="FR624">
        <v>0</v>
      </c>
      <c r="FS624">
        <v>0</v>
      </c>
      <c r="FT624">
        <v>0</v>
      </c>
      <c r="FU624">
        <v>0</v>
      </c>
      <c r="FV624">
        <v>0</v>
      </c>
      <c r="FW624">
        <v>0</v>
      </c>
      <c r="FX624">
        <v>0</v>
      </c>
      <c r="FY624">
        <v>0</v>
      </c>
      <c r="FZ624">
        <v>0</v>
      </c>
      <c r="GA624">
        <v>0</v>
      </c>
      <c r="GB624">
        <v>0</v>
      </c>
      <c r="GC624">
        <v>0</v>
      </c>
      <c r="GD624">
        <v>0</v>
      </c>
      <c r="GE624">
        <v>0</v>
      </c>
      <c r="GF624">
        <v>0</v>
      </c>
      <c r="GG624">
        <v>0</v>
      </c>
      <c r="GH624">
        <v>0</v>
      </c>
      <c r="GI624">
        <v>0</v>
      </c>
      <c r="GJ624">
        <v>0</v>
      </c>
      <c r="GK624">
        <v>0</v>
      </c>
      <c r="GL624">
        <v>0</v>
      </c>
      <c r="GM624">
        <v>0</v>
      </c>
      <c r="GN624">
        <v>0</v>
      </c>
      <c r="GO624">
        <v>0</v>
      </c>
      <c r="GP624">
        <v>0</v>
      </c>
      <c r="GQ624">
        <v>0</v>
      </c>
      <c r="GR624">
        <v>0</v>
      </c>
      <c r="GS624">
        <v>0</v>
      </c>
      <c r="GT624">
        <v>0</v>
      </c>
      <c r="GU624">
        <v>0</v>
      </c>
      <c r="GV624">
        <v>0</v>
      </c>
      <c r="GW624">
        <v>0</v>
      </c>
      <c r="GX624">
        <v>0</v>
      </c>
      <c r="GY624">
        <v>0</v>
      </c>
      <c r="GZ624">
        <v>0</v>
      </c>
      <c r="HA624">
        <v>0</v>
      </c>
      <c r="HB624">
        <v>0</v>
      </c>
      <c r="HC624">
        <v>0</v>
      </c>
      <c r="HD624">
        <v>0</v>
      </c>
      <c r="HE624">
        <v>0</v>
      </c>
      <c r="HF624">
        <v>0</v>
      </c>
      <c r="HG624">
        <v>0</v>
      </c>
      <c r="HH624">
        <v>0</v>
      </c>
      <c r="HI624">
        <v>0</v>
      </c>
      <c r="HJ624">
        <v>0</v>
      </c>
      <c r="HK624">
        <v>0</v>
      </c>
      <c r="HL624">
        <v>4</v>
      </c>
      <c r="HM624">
        <v>7</v>
      </c>
      <c r="HN624">
        <v>0</v>
      </c>
      <c r="HO624">
        <v>0</v>
      </c>
      <c r="HP624">
        <v>0</v>
      </c>
      <c r="HQ624" s="139">
        <v>1</v>
      </c>
      <c r="HR624" s="140">
        <v>0</v>
      </c>
      <c r="HS624" s="140">
        <v>0</v>
      </c>
      <c r="HT624" s="140">
        <v>0</v>
      </c>
      <c r="HU624" s="140">
        <v>0</v>
      </c>
      <c r="HV624" s="139">
        <v>0</v>
      </c>
      <c r="HW624" s="140">
        <v>0</v>
      </c>
      <c r="HX624" s="140">
        <v>0</v>
      </c>
      <c r="HY624" s="140">
        <v>0</v>
      </c>
      <c r="HZ624" s="140">
        <v>0</v>
      </c>
      <c r="IA624" s="139">
        <v>14</v>
      </c>
      <c r="IB624" s="140">
        <v>20</v>
      </c>
      <c r="IC624" s="140">
        <v>0</v>
      </c>
      <c r="ID624" s="140">
        <v>0</v>
      </c>
      <c r="IE624" s="140">
        <v>0</v>
      </c>
      <c r="IF624" s="139">
        <v>19</v>
      </c>
      <c r="IG624" s="140">
        <v>27</v>
      </c>
      <c r="IH624" s="140">
        <v>0</v>
      </c>
      <c r="II624" s="140">
        <v>0</v>
      </c>
      <c r="IJ624" s="140">
        <v>0</v>
      </c>
      <c r="IK624" s="140">
        <v>0</v>
      </c>
      <c r="IL624" s="140">
        <v>0</v>
      </c>
      <c r="IM624" s="140">
        <v>34</v>
      </c>
      <c r="IN624" s="139">
        <v>34</v>
      </c>
      <c r="IO624" s="140">
        <v>0</v>
      </c>
      <c r="IP624" s="140">
        <v>0</v>
      </c>
      <c r="IQ624" s="140">
        <v>0</v>
      </c>
      <c r="IR624" s="141">
        <v>0</v>
      </c>
      <c r="IS624" s="139">
        <v>0</v>
      </c>
      <c r="IT624" s="141">
        <v>8</v>
      </c>
      <c r="IU624" s="141">
        <v>11</v>
      </c>
      <c r="IV624" s="141">
        <v>35</v>
      </c>
      <c r="IW624" s="180">
        <v>46</v>
      </c>
      <c r="IX624" s="182">
        <v>0.91304347826086951</v>
      </c>
      <c r="IY624" s="182">
        <v>0</v>
      </c>
      <c r="IZ624" s="183">
        <v>2</v>
      </c>
      <c r="JA624" s="140" t="s">
        <v>541</v>
      </c>
      <c r="JB624" s="140">
        <v>0</v>
      </c>
      <c r="JC624" s="1" t="s">
        <v>426</v>
      </c>
      <c r="JD624" s="1" t="s">
        <v>427</v>
      </c>
      <c r="JE624" s="1" t="s">
        <v>427</v>
      </c>
      <c r="JF624" s="1" t="s">
        <v>427</v>
      </c>
      <c r="JG624" s="140" t="s">
        <v>541</v>
      </c>
      <c r="JH624" s="1">
        <v>0</v>
      </c>
      <c r="JI624" s="284"/>
      <c r="JM624" s="261"/>
      <c r="JN624" s="262"/>
      <c r="JO624" s="284"/>
      <c r="JP624" s="284"/>
    </row>
    <row r="625" spans="1:276" x14ac:dyDescent="0.25">
      <c r="A625" s="2">
        <f>IF(OR('Table 1'!$L$2="All Regions",'Table 1'!$L$2=" "), 1,IF('Table 1'!$L$2='DATA TEMPLATE 1617'!L625,1,0))</f>
        <v>1</v>
      </c>
      <c r="B625" s="2">
        <f>IF(OR('Table 1'!$L$3="All Disciplines",'Table 1'!$L$3=" "), 1,IF('Table 1'!$L$3='DATA TEMPLATE 1617'!M625,1,0))</f>
        <v>1</v>
      </c>
      <c r="C625" s="2">
        <f>IF(OR('Table 1'!$L$4="All Organisations",'Table 1'!$L$4=" "), 1,IF('Table 1'!$L$4='DATA TEMPLATE 1617'!N625,1,0))</f>
        <v>1</v>
      </c>
      <c r="D625" s="2">
        <f t="shared" si="23"/>
        <v>3</v>
      </c>
      <c r="E625" s="236">
        <f>IF('Table 2'!$L$2="All Diverse Led",$IZ625,IF('Table 2'!$L$2='DATA TEMPLATE 1617'!JG625,4,0))</f>
        <v>0</v>
      </c>
      <c r="F625" s="236">
        <f>IF('Table 2'!$L$2="All Diverse Led",$IZ625,IF('Table 2'!$L$2='DATA TEMPLATE 1617'!JH625,4,0))</f>
        <v>0</v>
      </c>
      <c r="G625" s="237">
        <f t="shared" si="24"/>
        <v>0</v>
      </c>
      <c r="H625" s="1" t="s">
        <v>471</v>
      </c>
      <c r="I625" s="1">
        <v>0</v>
      </c>
      <c r="J625" s="1" t="b">
        <v>0</v>
      </c>
      <c r="K625" s="284">
        <v>623</v>
      </c>
      <c r="L625" t="s">
        <v>444</v>
      </c>
      <c r="M625" t="s">
        <v>440</v>
      </c>
      <c r="N625" s="323" t="s">
        <v>460</v>
      </c>
      <c r="O625" s="76">
        <v>497320</v>
      </c>
      <c r="P625" s="76">
        <v>176811</v>
      </c>
      <c r="Q625" s="76">
        <v>79814</v>
      </c>
      <c r="R625" s="76">
        <v>297500</v>
      </c>
      <c r="S625" s="76">
        <v>0</v>
      </c>
      <c r="T625" s="76">
        <v>1051445</v>
      </c>
      <c r="U625">
        <v>387427</v>
      </c>
      <c r="V625">
        <v>103102</v>
      </c>
      <c r="W625">
        <v>104517</v>
      </c>
      <c r="X625">
        <v>109832</v>
      </c>
      <c r="Y625">
        <v>39716</v>
      </c>
      <c r="AB625">
        <v>278571</v>
      </c>
      <c r="AC625">
        <v>26034</v>
      </c>
      <c r="AD625">
        <v>1049199</v>
      </c>
      <c r="AE625" s="1">
        <v>6</v>
      </c>
      <c r="AF625" s="1">
        <v>80</v>
      </c>
      <c r="AG625" s="1">
        <v>9924</v>
      </c>
      <c r="AH625" s="1">
        <v>0</v>
      </c>
      <c r="AI625" s="1">
        <v>0</v>
      </c>
      <c r="AJ625" s="1">
        <v>0</v>
      </c>
      <c r="AK625" s="1">
        <v>0</v>
      </c>
      <c r="AL625" s="1">
        <v>0</v>
      </c>
      <c r="AM625" s="1">
        <v>0</v>
      </c>
      <c r="AN625" s="1">
        <v>0</v>
      </c>
      <c r="AO625" s="1">
        <v>0</v>
      </c>
      <c r="AP625" s="1">
        <v>0</v>
      </c>
      <c r="AQ625" s="1">
        <v>5</v>
      </c>
      <c r="AR625" s="1">
        <v>77</v>
      </c>
      <c r="AS625" s="1">
        <v>9801</v>
      </c>
      <c r="AT625" s="1">
        <v>0</v>
      </c>
      <c r="AU625" s="1">
        <v>0</v>
      </c>
      <c r="AV625" s="1">
        <v>0</v>
      </c>
      <c r="AW625" s="1">
        <v>0</v>
      </c>
      <c r="AX625" s="1">
        <v>0</v>
      </c>
      <c r="AY625" s="1">
        <v>0</v>
      </c>
      <c r="AZ625" s="1">
        <v>0</v>
      </c>
      <c r="BA625" s="1">
        <v>0</v>
      </c>
      <c r="BB625" s="1">
        <v>0</v>
      </c>
      <c r="BC625" s="3">
        <v>0</v>
      </c>
      <c r="BD625" s="3">
        <v>0</v>
      </c>
      <c r="BE625" s="3">
        <v>0</v>
      </c>
      <c r="BF625" s="3">
        <v>0</v>
      </c>
      <c r="BG625" s="241">
        <v>5</v>
      </c>
      <c r="BH625" s="242">
        <v>77</v>
      </c>
      <c r="BI625" s="242">
        <v>9801</v>
      </c>
      <c r="BJ625" s="243">
        <v>0</v>
      </c>
      <c r="BK625">
        <v>0</v>
      </c>
      <c r="BL625">
        <v>0</v>
      </c>
      <c r="BM625">
        <v>0</v>
      </c>
      <c r="BN625">
        <v>0</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s="244">
        <v>0</v>
      </c>
      <c r="CJ625" s="244">
        <v>0</v>
      </c>
      <c r="CK625" s="244">
        <v>0</v>
      </c>
      <c r="CL625" s="244">
        <v>0</v>
      </c>
      <c r="CM625" s="241">
        <v>0</v>
      </c>
      <c r="CN625" s="242">
        <v>0</v>
      </c>
      <c r="CO625" s="242">
        <v>0</v>
      </c>
      <c r="CP625" s="243">
        <v>0</v>
      </c>
      <c r="CQ625" s="1">
        <v>0</v>
      </c>
      <c r="CR625" s="1">
        <v>0</v>
      </c>
      <c r="CS625" s="1">
        <v>0</v>
      </c>
      <c r="CT625" s="1">
        <v>0</v>
      </c>
      <c r="CU625" s="1">
        <v>0</v>
      </c>
      <c r="CV625" s="1">
        <v>0</v>
      </c>
      <c r="CW625" s="1">
        <v>0</v>
      </c>
      <c r="CX625" s="1">
        <v>0</v>
      </c>
      <c r="CY625" s="1">
        <v>0</v>
      </c>
      <c r="CZ625" s="1">
        <v>0</v>
      </c>
      <c r="DA625" s="1">
        <v>0</v>
      </c>
      <c r="DB625" s="1">
        <v>0</v>
      </c>
      <c r="DC625" s="1">
        <v>0</v>
      </c>
      <c r="DD625" s="1">
        <v>0</v>
      </c>
      <c r="DE625" s="1">
        <v>0</v>
      </c>
      <c r="DF625" s="1">
        <v>0</v>
      </c>
      <c r="DG625" s="1">
        <v>0</v>
      </c>
      <c r="DH625" s="1">
        <v>0</v>
      </c>
      <c r="DI625" s="1">
        <v>0</v>
      </c>
      <c r="DJ625" s="1">
        <v>0</v>
      </c>
      <c r="DK625" s="1">
        <v>0</v>
      </c>
      <c r="DL625" s="1">
        <v>0</v>
      </c>
      <c r="DM625" s="1">
        <v>0</v>
      </c>
      <c r="DN625" s="1">
        <v>0</v>
      </c>
      <c r="DO625" s="244">
        <v>0</v>
      </c>
      <c r="DP625" s="244">
        <v>0</v>
      </c>
      <c r="DQ625" s="244">
        <v>0</v>
      </c>
      <c r="DR625" s="244">
        <v>0</v>
      </c>
      <c r="DS625" s="241">
        <v>0</v>
      </c>
      <c r="DT625" s="242">
        <v>0</v>
      </c>
      <c r="DU625" s="242">
        <v>0</v>
      </c>
      <c r="DV625" s="243">
        <v>0</v>
      </c>
      <c r="DW625">
        <v>0</v>
      </c>
      <c r="DX625">
        <v>0</v>
      </c>
      <c r="DY625">
        <v>0</v>
      </c>
      <c r="DZ625">
        <v>0</v>
      </c>
      <c r="EA625">
        <v>0</v>
      </c>
      <c r="EB625">
        <v>0</v>
      </c>
      <c r="EC625">
        <v>0</v>
      </c>
      <c r="ED625">
        <v>0</v>
      </c>
      <c r="EE625">
        <v>0</v>
      </c>
      <c r="EF625">
        <v>0</v>
      </c>
      <c r="EG625">
        <v>0</v>
      </c>
      <c r="EH625">
        <v>0</v>
      </c>
      <c r="EI625">
        <v>0</v>
      </c>
      <c r="EJ625">
        <v>0</v>
      </c>
      <c r="EK625">
        <v>0</v>
      </c>
      <c r="EL625">
        <v>0</v>
      </c>
      <c r="EM625">
        <v>0</v>
      </c>
      <c r="EN625">
        <v>0</v>
      </c>
      <c r="EO625">
        <v>0</v>
      </c>
      <c r="EP625">
        <v>0</v>
      </c>
      <c r="EQ625">
        <v>0</v>
      </c>
      <c r="ER625">
        <v>0</v>
      </c>
      <c r="ES625">
        <v>0</v>
      </c>
      <c r="ET625">
        <v>0</v>
      </c>
      <c r="EU625" s="244">
        <v>0</v>
      </c>
      <c r="EV625" s="244">
        <v>0</v>
      </c>
      <c r="EW625" s="244">
        <v>0</v>
      </c>
      <c r="EX625" s="244">
        <v>0</v>
      </c>
      <c r="EY625" s="241">
        <v>0</v>
      </c>
      <c r="EZ625" s="242">
        <v>0</v>
      </c>
      <c r="FA625" s="242">
        <v>0</v>
      </c>
      <c r="FB625" s="243">
        <v>0</v>
      </c>
      <c r="FC625">
        <v>0</v>
      </c>
      <c r="FD625">
        <v>0</v>
      </c>
      <c r="FE625">
        <v>0</v>
      </c>
      <c r="FF625">
        <v>0</v>
      </c>
      <c r="FG625">
        <v>0</v>
      </c>
      <c r="FH625">
        <v>0</v>
      </c>
      <c r="FI625">
        <v>0</v>
      </c>
      <c r="FJ625">
        <v>0</v>
      </c>
      <c r="FK625">
        <v>0</v>
      </c>
      <c r="FL625">
        <v>0</v>
      </c>
      <c r="FM625">
        <v>0</v>
      </c>
      <c r="FN625">
        <v>0</v>
      </c>
      <c r="FO625">
        <v>0</v>
      </c>
      <c r="FP625">
        <v>0</v>
      </c>
      <c r="FQ625">
        <v>0</v>
      </c>
      <c r="FR625">
        <v>0</v>
      </c>
      <c r="FS625">
        <v>0</v>
      </c>
      <c r="FT625">
        <v>0</v>
      </c>
      <c r="FU625">
        <v>0</v>
      </c>
      <c r="FV625">
        <v>0</v>
      </c>
      <c r="FW625">
        <v>0</v>
      </c>
      <c r="FX625">
        <v>0</v>
      </c>
      <c r="FY625">
        <v>0</v>
      </c>
      <c r="FZ625">
        <v>0</v>
      </c>
      <c r="GA625">
        <v>0</v>
      </c>
      <c r="GB625">
        <v>0</v>
      </c>
      <c r="GC625">
        <v>0</v>
      </c>
      <c r="GD625">
        <v>0</v>
      </c>
      <c r="GE625">
        <v>0</v>
      </c>
      <c r="GF625">
        <v>0</v>
      </c>
      <c r="GG625">
        <v>0</v>
      </c>
      <c r="GH625">
        <v>0</v>
      </c>
      <c r="GI625">
        <v>0</v>
      </c>
      <c r="GJ625">
        <v>0</v>
      </c>
      <c r="GK625">
        <v>0</v>
      </c>
      <c r="GL625">
        <v>0</v>
      </c>
      <c r="GM625">
        <v>0</v>
      </c>
      <c r="GN625">
        <v>0</v>
      </c>
      <c r="GO625">
        <v>0</v>
      </c>
      <c r="GP625">
        <v>0</v>
      </c>
      <c r="GQ625">
        <v>0</v>
      </c>
      <c r="GR625">
        <v>0</v>
      </c>
      <c r="GS625">
        <v>0</v>
      </c>
      <c r="GT625">
        <v>0</v>
      </c>
      <c r="GU625">
        <v>0</v>
      </c>
      <c r="GV625">
        <v>0</v>
      </c>
      <c r="GW625">
        <v>0</v>
      </c>
      <c r="GX625">
        <v>0</v>
      </c>
      <c r="GY625">
        <v>0</v>
      </c>
      <c r="GZ625">
        <v>0</v>
      </c>
      <c r="HA625">
        <v>0</v>
      </c>
      <c r="HB625">
        <v>0</v>
      </c>
      <c r="HC625">
        <v>0</v>
      </c>
      <c r="HD625">
        <v>0</v>
      </c>
      <c r="HE625">
        <v>0</v>
      </c>
      <c r="HF625">
        <v>0</v>
      </c>
      <c r="HG625">
        <v>0</v>
      </c>
      <c r="HH625">
        <v>0</v>
      </c>
      <c r="HI625">
        <v>0</v>
      </c>
      <c r="HJ625">
        <v>0</v>
      </c>
      <c r="HK625">
        <v>0</v>
      </c>
      <c r="HL625">
        <v>2</v>
      </c>
      <c r="HM625">
        <v>3</v>
      </c>
      <c r="HN625">
        <v>0</v>
      </c>
      <c r="HO625">
        <v>0</v>
      </c>
      <c r="HP625">
        <v>0</v>
      </c>
      <c r="HQ625" s="139">
        <v>3</v>
      </c>
      <c r="HR625" s="140">
        <v>3</v>
      </c>
      <c r="HS625" s="140">
        <v>0</v>
      </c>
      <c r="HT625" s="140">
        <v>0</v>
      </c>
      <c r="HU625" s="140">
        <v>0</v>
      </c>
      <c r="HV625" s="139">
        <v>0</v>
      </c>
      <c r="HW625" s="140">
        <v>0</v>
      </c>
      <c r="HX625" s="140">
        <v>0</v>
      </c>
      <c r="HY625" s="140">
        <v>0</v>
      </c>
      <c r="HZ625" s="140">
        <v>0</v>
      </c>
      <c r="IA625" s="139">
        <v>0</v>
      </c>
      <c r="IB625" s="140">
        <v>0</v>
      </c>
      <c r="IC625" s="140">
        <v>0</v>
      </c>
      <c r="ID625" s="140">
        <v>0</v>
      </c>
      <c r="IE625" s="140">
        <v>0</v>
      </c>
      <c r="IF625" s="139">
        <v>5</v>
      </c>
      <c r="IG625" s="140">
        <v>6</v>
      </c>
      <c r="IH625" s="140">
        <v>0</v>
      </c>
      <c r="II625" s="140">
        <v>0</v>
      </c>
      <c r="IJ625" s="140">
        <v>0</v>
      </c>
      <c r="IK625" s="140">
        <v>1</v>
      </c>
      <c r="IL625" s="140">
        <v>0</v>
      </c>
      <c r="IM625" s="140">
        <v>0</v>
      </c>
      <c r="IN625" s="139">
        <v>1</v>
      </c>
      <c r="IO625" s="140">
        <v>0</v>
      </c>
      <c r="IP625" s="140">
        <v>0</v>
      </c>
      <c r="IQ625" s="140">
        <v>0</v>
      </c>
      <c r="IR625" s="141">
        <v>0</v>
      </c>
      <c r="IS625" s="139">
        <v>1</v>
      </c>
      <c r="IT625" s="141">
        <v>0</v>
      </c>
      <c r="IU625" s="141">
        <v>5</v>
      </c>
      <c r="IV625" s="141">
        <v>6</v>
      </c>
      <c r="IW625" s="180">
        <v>11</v>
      </c>
      <c r="IX625" s="182">
        <v>9.0909090909090912E-2</v>
      </c>
      <c r="IY625" s="182">
        <v>9.0909090909090912E-2</v>
      </c>
      <c r="IZ625" s="183">
        <v>0</v>
      </c>
      <c r="JA625" s="140">
        <v>0</v>
      </c>
      <c r="JB625" s="140">
        <v>0</v>
      </c>
      <c r="JC625" s="1" t="s">
        <v>427</v>
      </c>
      <c r="JD625" s="1" t="s">
        <v>427</v>
      </c>
      <c r="JE625" s="1" t="s">
        <v>427</v>
      </c>
      <c r="JF625" s="1" t="s">
        <v>427</v>
      </c>
      <c r="JG625" s="1">
        <v>0</v>
      </c>
      <c r="JH625" s="1">
        <v>0</v>
      </c>
      <c r="JI625" s="284"/>
      <c r="JM625" s="261"/>
      <c r="JN625" s="262"/>
      <c r="JO625" s="284"/>
      <c r="JP625" s="284"/>
    </row>
    <row r="626" spans="1:276" x14ac:dyDescent="0.25">
      <c r="A626" s="2">
        <f>IF(OR('Table 1'!$L$2="All Regions",'Table 1'!$L$2=" "), 1,IF('Table 1'!$L$2='DATA TEMPLATE 1617'!L626,1,0))</f>
        <v>1</v>
      </c>
      <c r="B626" s="2">
        <f>IF(OR('Table 1'!$L$3="All Disciplines",'Table 1'!$L$3=" "), 1,IF('Table 1'!$L$3='DATA TEMPLATE 1617'!M626,1,0))</f>
        <v>1</v>
      </c>
      <c r="C626" s="2">
        <f>IF(OR('Table 1'!$L$4="All Organisations",'Table 1'!$L$4=" "), 1,IF('Table 1'!$L$4='DATA TEMPLATE 1617'!N626,1,0))</f>
        <v>1</v>
      </c>
      <c r="D626" s="2">
        <f t="shared" si="23"/>
        <v>3</v>
      </c>
      <c r="E626" s="236">
        <f>IF('Table 2'!$L$2="All Diverse Led",$IZ626,IF('Table 2'!$L$2='DATA TEMPLATE 1617'!JG626,4,0))</f>
        <v>0</v>
      </c>
      <c r="F626" s="236">
        <f>IF('Table 2'!$L$2="All Diverse Led",$IZ626,IF('Table 2'!$L$2='DATA TEMPLATE 1617'!JH626,4,0))</f>
        <v>0</v>
      </c>
      <c r="G626" s="237">
        <f t="shared" si="24"/>
        <v>0</v>
      </c>
      <c r="H626" s="1" t="s">
        <v>471</v>
      </c>
      <c r="I626" s="1">
        <v>0</v>
      </c>
      <c r="J626" s="1" t="b">
        <v>0</v>
      </c>
      <c r="K626" s="284">
        <v>624</v>
      </c>
      <c r="L626" t="s">
        <v>439</v>
      </c>
      <c r="M626" t="s">
        <v>442</v>
      </c>
      <c r="N626" s="323" t="s">
        <v>459</v>
      </c>
      <c r="O626" s="76">
        <v>93105</v>
      </c>
      <c r="P626" s="76">
        <v>229768</v>
      </c>
      <c r="Q626" s="76">
        <v>45351</v>
      </c>
      <c r="R626" s="76">
        <v>0</v>
      </c>
      <c r="S626" s="76">
        <v>0</v>
      </c>
      <c r="T626" s="76">
        <v>368224</v>
      </c>
      <c r="U626">
        <v>132726</v>
      </c>
      <c r="V626">
        <v>6119</v>
      </c>
      <c r="W626">
        <v>0</v>
      </c>
      <c r="X626">
        <v>63485</v>
      </c>
      <c r="Y626">
        <v>0</v>
      </c>
      <c r="AB626">
        <v>32453</v>
      </c>
      <c r="AC626">
        <v>29101</v>
      </c>
      <c r="AD626">
        <v>263884</v>
      </c>
      <c r="AE626" s="1">
        <v>0</v>
      </c>
      <c r="AF626" s="1">
        <v>0</v>
      </c>
      <c r="AG626" s="1">
        <v>0</v>
      </c>
      <c r="AH626" s="1">
        <v>0</v>
      </c>
      <c r="AI626" s="1">
        <v>0</v>
      </c>
      <c r="AJ626" s="1">
        <v>0</v>
      </c>
      <c r="AK626" s="1">
        <v>0</v>
      </c>
      <c r="AL626" s="1">
        <v>0</v>
      </c>
      <c r="AM626" s="1">
        <v>0</v>
      </c>
      <c r="AN626" s="1">
        <v>0</v>
      </c>
      <c r="AO626" s="1">
        <v>0</v>
      </c>
      <c r="AP626" s="1">
        <v>0</v>
      </c>
      <c r="AQ626" s="1">
        <v>0</v>
      </c>
      <c r="AR626" s="1">
        <v>0</v>
      </c>
      <c r="AS626" s="1">
        <v>0</v>
      </c>
      <c r="AT626" s="1">
        <v>0</v>
      </c>
      <c r="AU626" s="1">
        <v>0</v>
      </c>
      <c r="AV626" s="1">
        <v>0</v>
      </c>
      <c r="AW626" s="1">
        <v>0</v>
      </c>
      <c r="AX626" s="1">
        <v>0</v>
      </c>
      <c r="AY626" s="1">
        <v>0</v>
      </c>
      <c r="AZ626" s="1">
        <v>0</v>
      </c>
      <c r="BA626" s="1">
        <v>0</v>
      </c>
      <c r="BB626" s="1">
        <v>0</v>
      </c>
      <c r="BC626" s="3">
        <v>0</v>
      </c>
      <c r="BD626" s="3">
        <v>0</v>
      </c>
      <c r="BE626" s="3">
        <v>0</v>
      </c>
      <c r="BF626" s="3">
        <v>0</v>
      </c>
      <c r="BG626" s="241">
        <v>0</v>
      </c>
      <c r="BH626" s="242">
        <v>0</v>
      </c>
      <c r="BI626" s="242">
        <v>0</v>
      </c>
      <c r="BJ626" s="243">
        <v>0</v>
      </c>
      <c r="BK626">
        <v>0</v>
      </c>
      <c r="BL626">
        <v>0</v>
      </c>
      <c r="BM626">
        <v>0</v>
      </c>
      <c r="BN626">
        <v>0</v>
      </c>
      <c r="BO626">
        <v>0</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s="244">
        <v>0</v>
      </c>
      <c r="CJ626" s="244">
        <v>0</v>
      </c>
      <c r="CK626" s="244">
        <v>0</v>
      </c>
      <c r="CL626" s="244">
        <v>0</v>
      </c>
      <c r="CM626" s="241">
        <v>0</v>
      </c>
      <c r="CN626" s="242">
        <v>0</v>
      </c>
      <c r="CO626" s="242">
        <v>0</v>
      </c>
      <c r="CP626" s="243">
        <v>0</v>
      </c>
      <c r="CQ626" s="1">
        <v>0</v>
      </c>
      <c r="CR626" s="1">
        <v>0</v>
      </c>
      <c r="CS626" s="1">
        <v>0</v>
      </c>
      <c r="CT626" s="1">
        <v>0</v>
      </c>
      <c r="CU626" s="1">
        <v>0</v>
      </c>
      <c r="CV626" s="1">
        <v>0</v>
      </c>
      <c r="CW626" s="1">
        <v>0</v>
      </c>
      <c r="CX626" s="1">
        <v>0</v>
      </c>
      <c r="CY626" s="1">
        <v>0</v>
      </c>
      <c r="CZ626" s="1">
        <v>0</v>
      </c>
      <c r="DA626" s="1">
        <v>0</v>
      </c>
      <c r="DB626" s="1">
        <v>0</v>
      </c>
      <c r="DC626" s="1">
        <v>0</v>
      </c>
      <c r="DD626" s="1">
        <v>0</v>
      </c>
      <c r="DE626" s="1">
        <v>0</v>
      </c>
      <c r="DF626" s="1">
        <v>0</v>
      </c>
      <c r="DG626" s="1">
        <v>0</v>
      </c>
      <c r="DH626" s="1">
        <v>0</v>
      </c>
      <c r="DI626" s="1">
        <v>0</v>
      </c>
      <c r="DJ626" s="1">
        <v>0</v>
      </c>
      <c r="DK626" s="1">
        <v>0</v>
      </c>
      <c r="DL626" s="1">
        <v>0</v>
      </c>
      <c r="DM626" s="1">
        <v>0</v>
      </c>
      <c r="DN626" s="1">
        <v>0</v>
      </c>
      <c r="DO626" s="244">
        <v>0</v>
      </c>
      <c r="DP626" s="244">
        <v>0</v>
      </c>
      <c r="DQ626" s="244">
        <v>0</v>
      </c>
      <c r="DR626" s="244">
        <v>0</v>
      </c>
      <c r="DS626" s="241">
        <v>0</v>
      </c>
      <c r="DT626" s="242">
        <v>0</v>
      </c>
      <c r="DU626" s="242">
        <v>0</v>
      </c>
      <c r="DV626" s="243">
        <v>0</v>
      </c>
      <c r="DW626">
        <v>0</v>
      </c>
      <c r="DX626">
        <v>0</v>
      </c>
      <c r="DY626">
        <v>0</v>
      </c>
      <c r="DZ626">
        <v>0</v>
      </c>
      <c r="EA626">
        <v>0</v>
      </c>
      <c r="EB626">
        <v>0</v>
      </c>
      <c r="EC626">
        <v>0</v>
      </c>
      <c r="ED626">
        <v>0</v>
      </c>
      <c r="EE626">
        <v>0</v>
      </c>
      <c r="EF626">
        <v>0</v>
      </c>
      <c r="EG626">
        <v>0</v>
      </c>
      <c r="EH626">
        <v>0</v>
      </c>
      <c r="EI626">
        <v>0</v>
      </c>
      <c r="EJ626">
        <v>0</v>
      </c>
      <c r="EK626">
        <v>0</v>
      </c>
      <c r="EL626">
        <v>0</v>
      </c>
      <c r="EM626">
        <v>0</v>
      </c>
      <c r="EN626">
        <v>0</v>
      </c>
      <c r="EO626">
        <v>0</v>
      </c>
      <c r="EP626">
        <v>0</v>
      </c>
      <c r="EQ626">
        <v>0</v>
      </c>
      <c r="ER626">
        <v>0</v>
      </c>
      <c r="ES626">
        <v>0</v>
      </c>
      <c r="ET626">
        <v>0</v>
      </c>
      <c r="EU626" s="244">
        <v>0</v>
      </c>
      <c r="EV626" s="244">
        <v>0</v>
      </c>
      <c r="EW626" s="244">
        <v>0</v>
      </c>
      <c r="EX626" s="244">
        <v>0</v>
      </c>
      <c r="EY626" s="241">
        <v>0</v>
      </c>
      <c r="EZ626" s="242">
        <v>0</v>
      </c>
      <c r="FA626" s="242">
        <v>0</v>
      </c>
      <c r="FB626" s="243">
        <v>0</v>
      </c>
      <c r="FC626">
        <v>0</v>
      </c>
      <c r="FD626">
        <v>0</v>
      </c>
      <c r="FE626">
        <v>0</v>
      </c>
      <c r="FF626">
        <v>0</v>
      </c>
      <c r="FG626">
        <v>0</v>
      </c>
      <c r="FH626">
        <v>0</v>
      </c>
      <c r="FI626">
        <v>0</v>
      </c>
      <c r="FJ626">
        <v>0</v>
      </c>
      <c r="FK626">
        <v>0</v>
      </c>
      <c r="FL626">
        <v>0</v>
      </c>
      <c r="FM626">
        <v>0</v>
      </c>
      <c r="FN626">
        <v>0</v>
      </c>
      <c r="FO626">
        <v>0</v>
      </c>
      <c r="FP626">
        <v>0</v>
      </c>
      <c r="FQ626">
        <v>0</v>
      </c>
      <c r="FR626">
        <v>0</v>
      </c>
      <c r="FS626">
        <v>0</v>
      </c>
      <c r="FT626">
        <v>0</v>
      </c>
      <c r="FU626">
        <v>0</v>
      </c>
      <c r="FV626">
        <v>0</v>
      </c>
      <c r="FW626">
        <v>0</v>
      </c>
      <c r="FX626">
        <v>0</v>
      </c>
      <c r="FY626">
        <v>0</v>
      </c>
      <c r="FZ626">
        <v>0</v>
      </c>
      <c r="GA626">
        <v>0</v>
      </c>
      <c r="GB626">
        <v>0</v>
      </c>
      <c r="GC626">
        <v>0</v>
      </c>
      <c r="GD626">
        <v>0</v>
      </c>
      <c r="GE626">
        <v>0</v>
      </c>
      <c r="GF626">
        <v>0</v>
      </c>
      <c r="GG626">
        <v>0</v>
      </c>
      <c r="GH626">
        <v>0</v>
      </c>
      <c r="GI626">
        <v>0</v>
      </c>
      <c r="GJ626">
        <v>0</v>
      </c>
      <c r="GK626">
        <v>0</v>
      </c>
      <c r="GL626">
        <v>0</v>
      </c>
      <c r="GM626">
        <v>0</v>
      </c>
      <c r="GN626">
        <v>0</v>
      </c>
      <c r="GO626">
        <v>0</v>
      </c>
      <c r="GP626">
        <v>0</v>
      </c>
      <c r="GQ626">
        <v>0</v>
      </c>
      <c r="GR626">
        <v>0</v>
      </c>
      <c r="GS626">
        <v>0</v>
      </c>
      <c r="GT626">
        <v>0</v>
      </c>
      <c r="GU626">
        <v>0</v>
      </c>
      <c r="GV626">
        <v>0</v>
      </c>
      <c r="GW626">
        <v>0</v>
      </c>
      <c r="GX626">
        <v>0</v>
      </c>
      <c r="GY626">
        <v>0</v>
      </c>
      <c r="GZ626">
        <v>0</v>
      </c>
      <c r="HA626">
        <v>0</v>
      </c>
      <c r="HB626">
        <v>0</v>
      </c>
      <c r="HC626">
        <v>0</v>
      </c>
      <c r="HD626">
        <v>0</v>
      </c>
      <c r="HE626">
        <v>0</v>
      </c>
      <c r="HF626">
        <v>0</v>
      </c>
      <c r="HG626">
        <v>0</v>
      </c>
      <c r="HH626">
        <v>0</v>
      </c>
      <c r="HI626">
        <v>0</v>
      </c>
      <c r="HJ626">
        <v>0</v>
      </c>
      <c r="HK626">
        <v>0</v>
      </c>
      <c r="HL626">
        <v>3</v>
      </c>
      <c r="HM626">
        <v>2</v>
      </c>
      <c r="HN626">
        <v>0</v>
      </c>
      <c r="HO626">
        <v>0</v>
      </c>
      <c r="HP626">
        <v>0</v>
      </c>
      <c r="HQ626" s="139">
        <v>1</v>
      </c>
      <c r="HR626" s="140">
        <v>1</v>
      </c>
      <c r="HS626" s="140">
        <v>0</v>
      </c>
      <c r="HT626" s="140">
        <v>0</v>
      </c>
      <c r="HU626" s="140">
        <v>0</v>
      </c>
      <c r="HV626" s="139">
        <v>0</v>
      </c>
      <c r="HW626" s="140">
        <v>0</v>
      </c>
      <c r="HX626" s="140">
        <v>0</v>
      </c>
      <c r="HY626" s="140">
        <v>0</v>
      </c>
      <c r="HZ626" s="140">
        <v>0</v>
      </c>
      <c r="IA626" s="139">
        <v>0</v>
      </c>
      <c r="IB626" s="140">
        <v>0</v>
      </c>
      <c r="IC626" s="140">
        <v>0</v>
      </c>
      <c r="ID626" s="140">
        <v>0</v>
      </c>
      <c r="IE626" s="140">
        <v>0</v>
      </c>
      <c r="IF626" s="139">
        <v>4</v>
      </c>
      <c r="IG626" s="140">
        <v>3</v>
      </c>
      <c r="IH626" s="140">
        <v>0</v>
      </c>
      <c r="II626" s="140">
        <v>0</v>
      </c>
      <c r="IJ626" s="140">
        <v>0</v>
      </c>
      <c r="IK626" s="140">
        <v>1</v>
      </c>
      <c r="IL626" s="140">
        <v>0</v>
      </c>
      <c r="IM626" s="140">
        <v>0</v>
      </c>
      <c r="IN626" s="139">
        <v>1</v>
      </c>
      <c r="IO626" s="140">
        <v>0</v>
      </c>
      <c r="IP626" s="140">
        <v>0</v>
      </c>
      <c r="IQ626" s="140">
        <v>0</v>
      </c>
      <c r="IR626" s="141">
        <v>0</v>
      </c>
      <c r="IS626" s="139">
        <v>0</v>
      </c>
      <c r="IT626" s="141">
        <v>2</v>
      </c>
      <c r="IU626" s="141">
        <v>5</v>
      </c>
      <c r="IV626" s="141">
        <v>2</v>
      </c>
      <c r="IW626" s="180">
        <v>7</v>
      </c>
      <c r="IX626" s="182">
        <v>0.42857142857142855</v>
      </c>
      <c r="IY626" s="182">
        <v>0</v>
      </c>
      <c r="IZ626" s="183">
        <v>0</v>
      </c>
      <c r="JA626" s="140">
        <v>0</v>
      </c>
      <c r="JB626" s="140">
        <v>0</v>
      </c>
      <c r="JC626" s="1" t="s">
        <v>427</v>
      </c>
      <c r="JD626" s="1" t="s">
        <v>427</v>
      </c>
      <c r="JE626" s="1" t="s">
        <v>427</v>
      </c>
      <c r="JF626" s="1" t="s">
        <v>426</v>
      </c>
      <c r="JG626" s="1">
        <v>0</v>
      </c>
      <c r="JH626" s="1">
        <v>0</v>
      </c>
      <c r="JI626" s="284"/>
      <c r="JM626" s="261"/>
      <c r="JN626" s="262"/>
      <c r="JO626" s="284"/>
      <c r="JP626" s="284"/>
    </row>
    <row r="627" spans="1:276" x14ac:dyDescent="0.25">
      <c r="A627" s="2">
        <f>IF(OR('Table 1'!$L$2="All Regions",'Table 1'!$L$2=" "), 1,IF('Table 1'!$L$2='DATA TEMPLATE 1617'!L627,1,0))</f>
        <v>1</v>
      </c>
      <c r="B627" s="2">
        <f>IF(OR('Table 1'!$L$3="All Disciplines",'Table 1'!$L$3=" "), 1,IF('Table 1'!$L$3='DATA TEMPLATE 1617'!M627,1,0))</f>
        <v>1</v>
      </c>
      <c r="C627" s="2">
        <f>IF(OR('Table 1'!$L$4="All Organisations",'Table 1'!$L$4=" "), 1,IF('Table 1'!$L$4='DATA TEMPLATE 1617'!N627,1,0))</f>
        <v>1</v>
      </c>
      <c r="D627" s="2">
        <f t="shared" si="23"/>
        <v>3</v>
      </c>
      <c r="E627" s="236">
        <f>IF('Table 2'!$L$2="All Diverse Led",$IZ627,IF('Table 2'!$L$2='DATA TEMPLATE 1617'!JG627,4,0))</f>
        <v>0</v>
      </c>
      <c r="F627" s="236">
        <f>IF('Table 2'!$L$2="All Diverse Led",$IZ627,IF('Table 2'!$L$2='DATA TEMPLATE 1617'!JH627,4,0))</f>
        <v>0</v>
      </c>
      <c r="G627" s="237">
        <f t="shared" si="24"/>
        <v>0</v>
      </c>
      <c r="H627" s="1" t="s">
        <v>471</v>
      </c>
      <c r="I627" s="1">
        <v>0</v>
      </c>
      <c r="J627" s="1" t="b">
        <v>0</v>
      </c>
      <c r="K627" s="284">
        <v>625</v>
      </c>
      <c r="L627" t="s">
        <v>449</v>
      </c>
      <c r="M627" t="s">
        <v>436</v>
      </c>
      <c r="N627" s="323" t="s">
        <v>460</v>
      </c>
      <c r="O627" s="76">
        <v>868920</v>
      </c>
      <c r="P627" s="76">
        <v>956771</v>
      </c>
      <c r="Q627" s="76">
        <v>787798</v>
      </c>
      <c r="R627" s="76">
        <v>1240696</v>
      </c>
      <c r="S627" s="76">
        <v>0</v>
      </c>
      <c r="T627" s="76">
        <v>3854185</v>
      </c>
      <c r="U627">
        <v>1611254</v>
      </c>
      <c r="V627">
        <v>246118</v>
      </c>
      <c r="W627">
        <v>470439</v>
      </c>
      <c r="X627">
        <v>701728</v>
      </c>
      <c r="Y627">
        <v>123196</v>
      </c>
      <c r="AB627">
        <v>418136</v>
      </c>
      <c r="AC627">
        <v>9653</v>
      </c>
      <c r="AD627">
        <v>3580524</v>
      </c>
      <c r="AE627" s="1">
        <v>1</v>
      </c>
      <c r="AF627" s="1">
        <v>1</v>
      </c>
      <c r="AG627" s="1">
        <v>0</v>
      </c>
      <c r="AH627" s="1">
        <v>100</v>
      </c>
      <c r="AI627" s="1">
        <v>0</v>
      </c>
      <c r="AJ627" s="1">
        <v>0</v>
      </c>
      <c r="AK627" s="1">
        <v>0</v>
      </c>
      <c r="AL627" s="1">
        <v>0</v>
      </c>
      <c r="AM627" s="1">
        <v>0</v>
      </c>
      <c r="AN627" s="1">
        <v>0</v>
      </c>
      <c r="AO627" s="1">
        <v>0</v>
      </c>
      <c r="AP627" s="1">
        <v>0</v>
      </c>
      <c r="AQ627" s="1">
        <v>0</v>
      </c>
      <c r="AR627" s="1">
        <v>0</v>
      </c>
      <c r="AS627" s="1">
        <v>0</v>
      </c>
      <c r="AT627" s="1">
        <v>0</v>
      </c>
      <c r="AU627" s="1">
        <v>0</v>
      </c>
      <c r="AV627" s="1">
        <v>0</v>
      </c>
      <c r="AW627" s="1">
        <v>0</v>
      </c>
      <c r="AX627" s="1">
        <v>0</v>
      </c>
      <c r="AY627" s="1">
        <v>0</v>
      </c>
      <c r="AZ627" s="1">
        <v>0</v>
      </c>
      <c r="BA627" s="1">
        <v>0</v>
      </c>
      <c r="BB627" s="1">
        <v>0</v>
      </c>
      <c r="BC627" s="3">
        <v>0</v>
      </c>
      <c r="BD627" s="3">
        <v>0</v>
      </c>
      <c r="BE627" s="3">
        <v>0</v>
      </c>
      <c r="BF627" s="3">
        <v>0</v>
      </c>
      <c r="BG627" s="241">
        <v>0</v>
      </c>
      <c r="BH627" s="242">
        <v>0</v>
      </c>
      <c r="BI627" s="242">
        <v>0</v>
      </c>
      <c r="BJ627" s="243">
        <v>0</v>
      </c>
      <c r="BK627">
        <v>10</v>
      </c>
      <c r="BL627">
        <v>347</v>
      </c>
      <c r="BM627">
        <v>204164</v>
      </c>
      <c r="BN627">
        <v>205000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s="244">
        <v>0</v>
      </c>
      <c r="CJ627" s="244">
        <v>0</v>
      </c>
      <c r="CK627" s="244">
        <v>0</v>
      </c>
      <c r="CL627" s="244">
        <v>0</v>
      </c>
      <c r="CM627" s="241">
        <v>0</v>
      </c>
      <c r="CN627" s="242">
        <v>0</v>
      </c>
      <c r="CO627" s="242">
        <v>0</v>
      </c>
      <c r="CP627" s="243">
        <v>0</v>
      </c>
      <c r="CQ627" s="1">
        <v>0</v>
      </c>
      <c r="CR627" s="1">
        <v>0</v>
      </c>
      <c r="CS627" s="1">
        <v>0</v>
      </c>
      <c r="CT627" s="1">
        <v>0</v>
      </c>
      <c r="CU627" s="1">
        <v>0</v>
      </c>
      <c r="CV627" s="1">
        <v>0</v>
      </c>
      <c r="CW627" s="1">
        <v>0</v>
      </c>
      <c r="CX627" s="1">
        <v>0</v>
      </c>
      <c r="CY627" s="1">
        <v>0</v>
      </c>
      <c r="CZ627" s="1">
        <v>0</v>
      </c>
      <c r="DA627" s="1">
        <v>0</v>
      </c>
      <c r="DB627" s="1">
        <v>0</v>
      </c>
      <c r="DC627" s="1">
        <v>0</v>
      </c>
      <c r="DD627" s="1">
        <v>0</v>
      </c>
      <c r="DE627" s="1">
        <v>0</v>
      </c>
      <c r="DF627" s="1">
        <v>0</v>
      </c>
      <c r="DG627" s="1">
        <v>0</v>
      </c>
      <c r="DH627" s="1">
        <v>0</v>
      </c>
      <c r="DI627" s="1">
        <v>0</v>
      </c>
      <c r="DJ627" s="1">
        <v>0</v>
      </c>
      <c r="DK627" s="1">
        <v>0</v>
      </c>
      <c r="DL627" s="1">
        <v>0</v>
      </c>
      <c r="DM627" s="1">
        <v>0</v>
      </c>
      <c r="DN627" s="1">
        <v>0</v>
      </c>
      <c r="DO627" s="244">
        <v>0</v>
      </c>
      <c r="DP627" s="244">
        <v>0</v>
      </c>
      <c r="DQ627" s="244">
        <v>0</v>
      </c>
      <c r="DR627" s="244">
        <v>0</v>
      </c>
      <c r="DS627" s="241">
        <v>0</v>
      </c>
      <c r="DT627" s="242">
        <v>0</v>
      </c>
      <c r="DU627" s="242">
        <v>0</v>
      </c>
      <c r="DV627" s="243">
        <v>0</v>
      </c>
      <c r="DW627">
        <v>0</v>
      </c>
      <c r="DX627">
        <v>0</v>
      </c>
      <c r="DY627">
        <v>0</v>
      </c>
      <c r="DZ627">
        <v>0</v>
      </c>
      <c r="EA627">
        <v>0</v>
      </c>
      <c r="EB627">
        <v>0</v>
      </c>
      <c r="EC627">
        <v>0</v>
      </c>
      <c r="ED627">
        <v>0</v>
      </c>
      <c r="EE627">
        <v>0</v>
      </c>
      <c r="EF627">
        <v>0</v>
      </c>
      <c r="EG627">
        <v>0</v>
      </c>
      <c r="EH627">
        <v>0</v>
      </c>
      <c r="EI627">
        <v>0</v>
      </c>
      <c r="EJ627">
        <v>0</v>
      </c>
      <c r="EK627">
        <v>0</v>
      </c>
      <c r="EL627">
        <v>0</v>
      </c>
      <c r="EM627">
        <v>0</v>
      </c>
      <c r="EN627">
        <v>0</v>
      </c>
      <c r="EO627">
        <v>0</v>
      </c>
      <c r="EP627">
        <v>0</v>
      </c>
      <c r="EQ627">
        <v>0</v>
      </c>
      <c r="ER627">
        <v>0</v>
      </c>
      <c r="ES627">
        <v>0</v>
      </c>
      <c r="ET627">
        <v>0</v>
      </c>
      <c r="EU627" s="244">
        <v>0</v>
      </c>
      <c r="EV627" s="244">
        <v>0</v>
      </c>
      <c r="EW627" s="244">
        <v>0</v>
      </c>
      <c r="EX627" s="244">
        <v>0</v>
      </c>
      <c r="EY627" s="241">
        <v>0</v>
      </c>
      <c r="EZ627" s="242">
        <v>0</v>
      </c>
      <c r="FA627" s="242">
        <v>0</v>
      </c>
      <c r="FB627" s="243">
        <v>0</v>
      </c>
      <c r="FC627">
        <v>0</v>
      </c>
      <c r="FD627">
        <v>0</v>
      </c>
      <c r="FE627">
        <v>0</v>
      </c>
      <c r="FF627">
        <v>0</v>
      </c>
      <c r="FG627">
        <v>0</v>
      </c>
      <c r="FH627">
        <v>0</v>
      </c>
      <c r="FI627">
        <v>0</v>
      </c>
      <c r="FJ627">
        <v>0</v>
      </c>
      <c r="FK627">
        <v>0</v>
      </c>
      <c r="FL627">
        <v>0</v>
      </c>
      <c r="FM627">
        <v>0</v>
      </c>
      <c r="FN627">
        <v>0</v>
      </c>
      <c r="FO627">
        <v>0</v>
      </c>
      <c r="FP627">
        <v>0</v>
      </c>
      <c r="FQ627">
        <v>0</v>
      </c>
      <c r="FR627">
        <v>0</v>
      </c>
      <c r="FS627">
        <v>0</v>
      </c>
      <c r="FT627">
        <v>0</v>
      </c>
      <c r="FU627">
        <v>0</v>
      </c>
      <c r="FV627">
        <v>0</v>
      </c>
      <c r="FW627">
        <v>0</v>
      </c>
      <c r="FX627">
        <v>0</v>
      </c>
      <c r="FY627">
        <v>0</v>
      </c>
      <c r="FZ627">
        <v>0</v>
      </c>
      <c r="GA627">
        <v>0</v>
      </c>
      <c r="GB627">
        <v>0</v>
      </c>
      <c r="GC627">
        <v>0</v>
      </c>
      <c r="GD627">
        <v>0</v>
      </c>
      <c r="GE627">
        <v>0</v>
      </c>
      <c r="GF627">
        <v>0</v>
      </c>
      <c r="GG627">
        <v>0</v>
      </c>
      <c r="GH627">
        <v>0</v>
      </c>
      <c r="GI627">
        <v>0</v>
      </c>
      <c r="GJ627">
        <v>0</v>
      </c>
      <c r="GK627">
        <v>0</v>
      </c>
      <c r="GL627">
        <v>0</v>
      </c>
      <c r="GM627">
        <v>0</v>
      </c>
      <c r="GN627">
        <v>0</v>
      </c>
      <c r="GO627">
        <v>0</v>
      </c>
      <c r="GP627">
        <v>0</v>
      </c>
      <c r="GQ627">
        <v>0</v>
      </c>
      <c r="GR627">
        <v>0</v>
      </c>
      <c r="GS627">
        <v>0</v>
      </c>
      <c r="GT627">
        <v>0</v>
      </c>
      <c r="GU627">
        <v>0</v>
      </c>
      <c r="GV627">
        <v>0</v>
      </c>
      <c r="GW627">
        <v>0</v>
      </c>
      <c r="GX627">
        <v>0</v>
      </c>
      <c r="GY627">
        <v>0</v>
      </c>
      <c r="GZ627">
        <v>0</v>
      </c>
      <c r="HA627">
        <v>0</v>
      </c>
      <c r="HB627">
        <v>0</v>
      </c>
      <c r="HC627">
        <v>0</v>
      </c>
      <c r="HD627">
        <v>0</v>
      </c>
      <c r="HE627">
        <v>0</v>
      </c>
      <c r="HF627">
        <v>0</v>
      </c>
      <c r="HG627">
        <v>0</v>
      </c>
      <c r="HH627">
        <v>0</v>
      </c>
      <c r="HI627">
        <v>0</v>
      </c>
      <c r="HJ627">
        <v>0</v>
      </c>
      <c r="HK627">
        <v>0</v>
      </c>
      <c r="HL627">
        <v>7</v>
      </c>
      <c r="HM627">
        <v>6</v>
      </c>
      <c r="HN627">
        <v>0</v>
      </c>
      <c r="HO627">
        <v>0</v>
      </c>
      <c r="HP627">
        <v>0</v>
      </c>
      <c r="HQ627" s="139">
        <v>5</v>
      </c>
      <c r="HR627" s="140">
        <v>1</v>
      </c>
      <c r="HS627" s="140">
        <v>0</v>
      </c>
      <c r="HT627" s="140">
        <v>0</v>
      </c>
      <c r="HU627" s="140">
        <v>0</v>
      </c>
      <c r="HV627" s="139">
        <v>0</v>
      </c>
      <c r="HW627" s="140">
        <v>0</v>
      </c>
      <c r="HX627" s="140">
        <v>0</v>
      </c>
      <c r="HY627" s="140">
        <v>0</v>
      </c>
      <c r="HZ627" s="140">
        <v>0</v>
      </c>
      <c r="IA627" s="139">
        <v>0</v>
      </c>
      <c r="IB627" s="140">
        <v>0</v>
      </c>
      <c r="IC627" s="140">
        <v>0</v>
      </c>
      <c r="ID627" s="140">
        <v>0</v>
      </c>
      <c r="IE627" s="140">
        <v>0</v>
      </c>
      <c r="IF627" s="139">
        <v>12</v>
      </c>
      <c r="IG627" s="140">
        <v>7</v>
      </c>
      <c r="IH627" s="140">
        <v>0</v>
      </c>
      <c r="II627" s="140">
        <v>0</v>
      </c>
      <c r="IJ627" s="140">
        <v>0</v>
      </c>
      <c r="IK627" s="140">
        <v>0</v>
      </c>
      <c r="IL627" s="140">
        <v>0</v>
      </c>
      <c r="IM627" s="140">
        <v>0</v>
      </c>
      <c r="IN627" s="139">
        <v>0</v>
      </c>
      <c r="IO627" s="140">
        <v>6</v>
      </c>
      <c r="IP627" s="140">
        <v>0</v>
      </c>
      <c r="IQ627" s="140">
        <v>0</v>
      </c>
      <c r="IR627" s="141">
        <v>6</v>
      </c>
      <c r="IS627" s="139">
        <v>0</v>
      </c>
      <c r="IT627" s="141">
        <v>0</v>
      </c>
      <c r="IU627" s="141">
        <v>13</v>
      </c>
      <c r="IV627" s="141">
        <v>6</v>
      </c>
      <c r="IW627" s="180">
        <v>19</v>
      </c>
      <c r="IX627" s="182">
        <v>0</v>
      </c>
      <c r="IY627" s="182">
        <v>0.31578947368421051</v>
      </c>
      <c r="IZ627" s="183">
        <v>0</v>
      </c>
      <c r="JA627" s="140">
        <v>0</v>
      </c>
      <c r="JB627" s="140">
        <v>0</v>
      </c>
      <c r="JC627" s="1" t="s">
        <v>427</v>
      </c>
      <c r="JD627" s="1" t="s">
        <v>427</v>
      </c>
      <c r="JE627" s="1" t="s">
        <v>427</v>
      </c>
      <c r="JF627" s="1" t="s">
        <v>427</v>
      </c>
      <c r="JG627" s="1">
        <v>0</v>
      </c>
      <c r="JH627" s="1">
        <v>0</v>
      </c>
      <c r="JI627" s="284"/>
      <c r="JM627" s="261"/>
      <c r="JN627" s="262"/>
      <c r="JO627" s="284"/>
      <c r="JP627" s="284"/>
    </row>
    <row r="628" spans="1:276" x14ac:dyDescent="0.25">
      <c r="A628" s="2">
        <f>IF(OR('Table 1'!$L$2="All Regions",'Table 1'!$L$2=" "), 1,IF('Table 1'!$L$2='DATA TEMPLATE 1617'!L628,1,0))</f>
        <v>1</v>
      </c>
      <c r="B628" s="2">
        <f>IF(OR('Table 1'!$L$3="All Disciplines",'Table 1'!$L$3=" "), 1,IF('Table 1'!$L$3='DATA TEMPLATE 1617'!M628,1,0))</f>
        <v>1</v>
      </c>
      <c r="C628" s="2">
        <f>IF(OR('Table 1'!$L$4="All Organisations",'Table 1'!$L$4=" "), 1,IF('Table 1'!$L$4='DATA TEMPLATE 1617'!N628,1,0))</f>
        <v>1</v>
      </c>
      <c r="D628" s="2">
        <f t="shared" si="23"/>
        <v>3</v>
      </c>
      <c r="E628" s="236">
        <f>IF('Table 2'!$L$2="All Diverse Led",$IZ628,IF('Table 2'!$L$2='DATA TEMPLATE 1617'!JG628,4,0))</f>
        <v>0</v>
      </c>
      <c r="F628" s="236">
        <f>IF('Table 2'!$L$2="All Diverse Led",$IZ628,IF('Table 2'!$L$2='DATA TEMPLATE 1617'!JH628,4,0))</f>
        <v>0</v>
      </c>
      <c r="G628" s="237">
        <f t="shared" si="24"/>
        <v>0</v>
      </c>
      <c r="H628" s="1" t="s">
        <v>471</v>
      </c>
      <c r="I628" s="1">
        <v>0</v>
      </c>
      <c r="J628" s="1" t="b">
        <v>0</v>
      </c>
      <c r="K628" s="284">
        <v>626</v>
      </c>
      <c r="L628" t="s">
        <v>439</v>
      </c>
      <c r="M628" t="s">
        <v>442</v>
      </c>
      <c r="N628" s="323" t="s">
        <v>458</v>
      </c>
      <c r="O628" s="76">
        <v>27312</v>
      </c>
      <c r="P628" s="76">
        <v>67079</v>
      </c>
      <c r="Q628" s="76">
        <v>26616</v>
      </c>
      <c r="R628" s="76">
        <v>0</v>
      </c>
      <c r="S628" s="76">
        <v>0</v>
      </c>
      <c r="T628" s="76">
        <v>121007</v>
      </c>
      <c r="U628">
        <v>0</v>
      </c>
      <c r="V628">
        <v>11426</v>
      </c>
      <c r="W628">
        <v>38148</v>
      </c>
      <c r="X628">
        <v>2400</v>
      </c>
      <c r="Y628">
        <v>62156</v>
      </c>
      <c r="AB628">
        <v>4940</v>
      </c>
      <c r="AC628">
        <v>0</v>
      </c>
      <c r="AD628">
        <v>119070</v>
      </c>
      <c r="AE628" s="1">
        <v>16</v>
      </c>
      <c r="AF628" s="1">
        <v>15</v>
      </c>
      <c r="AG628" s="1">
        <v>10012</v>
      </c>
      <c r="AH628" s="1">
        <v>0</v>
      </c>
      <c r="AI628" s="1">
        <v>0</v>
      </c>
      <c r="AJ628" s="1">
        <v>0</v>
      </c>
      <c r="AK628" s="1">
        <v>0</v>
      </c>
      <c r="AL628" s="1">
        <v>0</v>
      </c>
      <c r="AM628" s="1">
        <v>0</v>
      </c>
      <c r="AN628" s="1">
        <v>0</v>
      </c>
      <c r="AO628" s="1">
        <v>0</v>
      </c>
      <c r="AP628" s="1">
        <v>0</v>
      </c>
      <c r="AQ628" s="1">
        <v>16</v>
      </c>
      <c r="AR628" s="1">
        <v>15</v>
      </c>
      <c r="AS628" s="1">
        <v>10012</v>
      </c>
      <c r="AT628" s="1">
        <v>0</v>
      </c>
      <c r="AU628" s="1">
        <v>0</v>
      </c>
      <c r="AV628" s="1">
        <v>0</v>
      </c>
      <c r="AW628" s="1">
        <v>0</v>
      </c>
      <c r="AX628" s="1">
        <v>0</v>
      </c>
      <c r="AY628" s="1">
        <v>0</v>
      </c>
      <c r="AZ628" s="1">
        <v>0</v>
      </c>
      <c r="BA628" s="1">
        <v>0</v>
      </c>
      <c r="BB628" s="1">
        <v>0</v>
      </c>
      <c r="BC628" s="3">
        <v>0</v>
      </c>
      <c r="BD628" s="3">
        <v>0</v>
      </c>
      <c r="BE628" s="3">
        <v>0</v>
      </c>
      <c r="BF628" s="3">
        <v>0</v>
      </c>
      <c r="BG628" s="241">
        <v>16</v>
      </c>
      <c r="BH628" s="242">
        <v>15</v>
      </c>
      <c r="BI628" s="242">
        <v>10012</v>
      </c>
      <c r="BJ628" s="243">
        <v>0</v>
      </c>
      <c r="BK628">
        <v>0</v>
      </c>
      <c r="BL628">
        <v>0</v>
      </c>
      <c r="BM628">
        <v>0</v>
      </c>
      <c r="BN628">
        <v>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s="244">
        <v>0</v>
      </c>
      <c r="CJ628" s="244">
        <v>0</v>
      </c>
      <c r="CK628" s="244">
        <v>0</v>
      </c>
      <c r="CL628" s="244">
        <v>0</v>
      </c>
      <c r="CM628" s="241">
        <v>0</v>
      </c>
      <c r="CN628" s="242">
        <v>0</v>
      </c>
      <c r="CO628" s="242">
        <v>0</v>
      </c>
      <c r="CP628" s="243">
        <v>0</v>
      </c>
      <c r="CQ628" s="1">
        <v>0</v>
      </c>
      <c r="CR628" s="1">
        <v>0</v>
      </c>
      <c r="CS628" s="1">
        <v>0</v>
      </c>
      <c r="CT628" s="1">
        <v>0</v>
      </c>
      <c r="CU628" s="1">
        <v>0</v>
      </c>
      <c r="CV628" s="1">
        <v>0</v>
      </c>
      <c r="CW628" s="1">
        <v>0</v>
      </c>
      <c r="CX628" s="1">
        <v>0</v>
      </c>
      <c r="CY628" s="1">
        <v>0</v>
      </c>
      <c r="CZ628" s="1">
        <v>0</v>
      </c>
      <c r="DA628" s="1">
        <v>0</v>
      </c>
      <c r="DB628" s="1">
        <v>0</v>
      </c>
      <c r="DC628" s="1">
        <v>0</v>
      </c>
      <c r="DD628" s="1">
        <v>0</v>
      </c>
      <c r="DE628" s="1">
        <v>0</v>
      </c>
      <c r="DF628" s="1">
        <v>0</v>
      </c>
      <c r="DG628" s="1">
        <v>0</v>
      </c>
      <c r="DH628" s="1">
        <v>0</v>
      </c>
      <c r="DI628" s="1">
        <v>0</v>
      </c>
      <c r="DJ628" s="1">
        <v>0</v>
      </c>
      <c r="DK628" s="1">
        <v>0</v>
      </c>
      <c r="DL628" s="1">
        <v>0</v>
      </c>
      <c r="DM628" s="1">
        <v>0</v>
      </c>
      <c r="DN628" s="1">
        <v>0</v>
      </c>
      <c r="DO628" s="244">
        <v>0</v>
      </c>
      <c r="DP628" s="244">
        <v>0</v>
      </c>
      <c r="DQ628" s="244">
        <v>0</v>
      </c>
      <c r="DR628" s="244">
        <v>0</v>
      </c>
      <c r="DS628" s="241">
        <v>0</v>
      </c>
      <c r="DT628" s="242">
        <v>0</v>
      </c>
      <c r="DU628" s="242">
        <v>0</v>
      </c>
      <c r="DV628" s="243">
        <v>0</v>
      </c>
      <c r="DW628">
        <v>3</v>
      </c>
      <c r="DX628">
        <v>3</v>
      </c>
      <c r="DY628">
        <v>1382</v>
      </c>
      <c r="DZ628">
        <v>0</v>
      </c>
      <c r="EA628">
        <v>0</v>
      </c>
      <c r="EB628">
        <v>0</v>
      </c>
      <c r="EC628">
        <v>0</v>
      </c>
      <c r="ED628">
        <v>0</v>
      </c>
      <c r="EE628">
        <v>0</v>
      </c>
      <c r="EF628">
        <v>0</v>
      </c>
      <c r="EG628">
        <v>0</v>
      </c>
      <c r="EH628">
        <v>0</v>
      </c>
      <c r="EI628">
        <v>3</v>
      </c>
      <c r="EJ628">
        <v>3</v>
      </c>
      <c r="EK628">
        <v>1382</v>
      </c>
      <c r="EL628">
        <v>0</v>
      </c>
      <c r="EM628">
        <v>0</v>
      </c>
      <c r="EN628">
        <v>0</v>
      </c>
      <c r="EO628">
        <v>0</v>
      </c>
      <c r="EP628">
        <v>0</v>
      </c>
      <c r="EQ628">
        <v>0</v>
      </c>
      <c r="ER628">
        <v>0</v>
      </c>
      <c r="ES628">
        <v>0</v>
      </c>
      <c r="ET628">
        <v>0</v>
      </c>
      <c r="EU628" s="244">
        <v>0</v>
      </c>
      <c r="EV628" s="244">
        <v>0</v>
      </c>
      <c r="EW628" s="244">
        <v>0</v>
      </c>
      <c r="EX628" s="244">
        <v>0</v>
      </c>
      <c r="EY628" s="241">
        <v>3</v>
      </c>
      <c r="EZ628" s="242">
        <v>3</v>
      </c>
      <c r="FA628" s="242">
        <v>1382</v>
      </c>
      <c r="FB628" s="243">
        <v>0</v>
      </c>
      <c r="FC628">
        <v>0</v>
      </c>
      <c r="FD628">
        <v>0</v>
      </c>
      <c r="FE628">
        <v>0</v>
      </c>
      <c r="FF628">
        <v>0</v>
      </c>
      <c r="FG628">
        <v>0</v>
      </c>
      <c r="FH628">
        <v>0</v>
      </c>
      <c r="FI628">
        <v>0</v>
      </c>
      <c r="FJ628">
        <v>0</v>
      </c>
      <c r="FK628">
        <v>0</v>
      </c>
      <c r="FL628">
        <v>0</v>
      </c>
      <c r="FM628">
        <v>0</v>
      </c>
      <c r="FN628">
        <v>0</v>
      </c>
      <c r="FO628">
        <v>0</v>
      </c>
      <c r="FP628">
        <v>0</v>
      </c>
      <c r="FQ628">
        <v>0</v>
      </c>
      <c r="FR628">
        <v>0</v>
      </c>
      <c r="FS628">
        <v>0</v>
      </c>
      <c r="FT628">
        <v>0</v>
      </c>
      <c r="FU628">
        <v>0</v>
      </c>
      <c r="FV628">
        <v>0</v>
      </c>
      <c r="FW628">
        <v>0</v>
      </c>
      <c r="FX628">
        <v>0</v>
      </c>
      <c r="FY628">
        <v>0</v>
      </c>
      <c r="FZ628">
        <v>0</v>
      </c>
      <c r="GA628">
        <v>0</v>
      </c>
      <c r="GB628">
        <v>0</v>
      </c>
      <c r="GC628">
        <v>0</v>
      </c>
      <c r="GD628">
        <v>0</v>
      </c>
      <c r="GE628">
        <v>0</v>
      </c>
      <c r="GF628">
        <v>0</v>
      </c>
      <c r="GG628">
        <v>0</v>
      </c>
      <c r="GH628">
        <v>0</v>
      </c>
      <c r="GI628">
        <v>0</v>
      </c>
      <c r="GJ628">
        <v>0</v>
      </c>
      <c r="GK628">
        <v>0</v>
      </c>
      <c r="GL628">
        <v>0</v>
      </c>
      <c r="GM628">
        <v>0</v>
      </c>
      <c r="GN628">
        <v>0</v>
      </c>
      <c r="GO628">
        <v>0</v>
      </c>
      <c r="GP628">
        <v>0</v>
      </c>
      <c r="GQ628">
        <v>0</v>
      </c>
      <c r="GR628">
        <v>0</v>
      </c>
      <c r="GS628">
        <v>0</v>
      </c>
      <c r="GT628">
        <v>0</v>
      </c>
      <c r="GU628">
        <v>0</v>
      </c>
      <c r="GV628">
        <v>0</v>
      </c>
      <c r="GW628">
        <v>0</v>
      </c>
      <c r="GX628">
        <v>0</v>
      </c>
      <c r="GY628">
        <v>0</v>
      </c>
      <c r="GZ628">
        <v>0</v>
      </c>
      <c r="HA628">
        <v>0</v>
      </c>
      <c r="HB628">
        <v>0</v>
      </c>
      <c r="HC628">
        <v>0</v>
      </c>
      <c r="HD628">
        <v>0</v>
      </c>
      <c r="HE628">
        <v>0</v>
      </c>
      <c r="HF628">
        <v>0</v>
      </c>
      <c r="HG628">
        <v>0</v>
      </c>
      <c r="HH628">
        <v>0</v>
      </c>
      <c r="HI628">
        <v>0</v>
      </c>
      <c r="HJ628">
        <v>0</v>
      </c>
      <c r="HK628">
        <v>0</v>
      </c>
      <c r="HL628">
        <v>4</v>
      </c>
      <c r="HM628">
        <v>3</v>
      </c>
      <c r="HN628">
        <v>0</v>
      </c>
      <c r="HO628">
        <v>0</v>
      </c>
      <c r="HP628">
        <v>0</v>
      </c>
      <c r="HQ628" s="139">
        <v>0</v>
      </c>
      <c r="HR628" s="140">
        <v>0</v>
      </c>
      <c r="HS628" s="140">
        <v>0</v>
      </c>
      <c r="HT628" s="140">
        <v>0</v>
      </c>
      <c r="HU628" s="140">
        <v>0</v>
      </c>
      <c r="HV628" s="139">
        <v>0</v>
      </c>
      <c r="HW628" s="140">
        <v>0</v>
      </c>
      <c r="HX628" s="140">
        <v>0</v>
      </c>
      <c r="HY628" s="140">
        <v>0</v>
      </c>
      <c r="HZ628" s="140">
        <v>0</v>
      </c>
      <c r="IA628" s="139">
        <v>0</v>
      </c>
      <c r="IB628" s="140">
        <v>0</v>
      </c>
      <c r="IC628" s="140">
        <v>0</v>
      </c>
      <c r="ID628" s="140">
        <v>0</v>
      </c>
      <c r="IE628" s="140">
        <v>0</v>
      </c>
      <c r="IF628" s="139">
        <v>4</v>
      </c>
      <c r="IG628" s="140">
        <v>3</v>
      </c>
      <c r="IH628" s="140">
        <v>0</v>
      </c>
      <c r="II628" s="140">
        <v>0</v>
      </c>
      <c r="IJ628" s="140">
        <v>0</v>
      </c>
      <c r="IK628" s="140">
        <v>0</v>
      </c>
      <c r="IL628" s="140">
        <v>0</v>
      </c>
      <c r="IM628" s="140">
        <v>0</v>
      </c>
      <c r="IN628" s="139">
        <v>0</v>
      </c>
      <c r="IO628" s="140">
        <v>0</v>
      </c>
      <c r="IP628" s="140">
        <v>0</v>
      </c>
      <c r="IQ628" s="140">
        <v>0</v>
      </c>
      <c r="IR628" s="141">
        <v>0</v>
      </c>
      <c r="IS628" s="139">
        <v>1</v>
      </c>
      <c r="IT628" s="141">
        <v>2</v>
      </c>
      <c r="IU628" s="141">
        <v>7</v>
      </c>
      <c r="IV628" s="141">
        <v>0</v>
      </c>
      <c r="IW628" s="180">
        <v>7</v>
      </c>
      <c r="IX628" s="182">
        <v>0.2857142857142857</v>
      </c>
      <c r="IY628" s="182">
        <v>0.14285714285714285</v>
      </c>
      <c r="IZ628" s="183">
        <v>0</v>
      </c>
      <c r="JA628" s="140">
        <v>0</v>
      </c>
      <c r="JB628" s="140">
        <v>0</v>
      </c>
      <c r="JC628" s="1" t="s">
        <v>427</v>
      </c>
      <c r="JD628" s="1" t="s">
        <v>427</v>
      </c>
      <c r="JE628" s="1" t="s">
        <v>427</v>
      </c>
      <c r="JF628" s="1" t="s">
        <v>427</v>
      </c>
      <c r="JG628" s="1">
        <v>0</v>
      </c>
      <c r="JH628" s="1">
        <v>0</v>
      </c>
      <c r="JI628" s="284"/>
      <c r="JM628" s="261"/>
      <c r="JN628" s="262"/>
      <c r="JO628" s="284"/>
      <c r="JP628" s="284"/>
    </row>
    <row r="629" spans="1:276" x14ac:dyDescent="0.25">
      <c r="A629" s="2">
        <f>IF(OR('Table 1'!$L$2="All Regions",'Table 1'!$L$2=" "), 1,IF('Table 1'!$L$2='DATA TEMPLATE 1617'!L629,1,0))</f>
        <v>1</v>
      </c>
      <c r="B629" s="2">
        <f>IF(OR('Table 1'!$L$3="All Disciplines",'Table 1'!$L$3=" "), 1,IF('Table 1'!$L$3='DATA TEMPLATE 1617'!M629,1,0))</f>
        <v>1</v>
      </c>
      <c r="C629" s="2">
        <f>IF(OR('Table 1'!$L$4="All Organisations",'Table 1'!$L$4=" "), 1,IF('Table 1'!$L$4='DATA TEMPLATE 1617'!N629,1,0))</f>
        <v>1</v>
      </c>
      <c r="D629" s="2">
        <f t="shared" si="23"/>
        <v>3</v>
      </c>
      <c r="E629" s="236">
        <f>IF('Table 2'!$L$2="All Diverse Led",$IZ629,IF('Table 2'!$L$2='DATA TEMPLATE 1617'!JG629,4,0))</f>
        <v>0</v>
      </c>
      <c r="F629" s="236">
        <f>IF('Table 2'!$L$2="All Diverse Led",$IZ629,IF('Table 2'!$L$2='DATA TEMPLATE 1617'!JH629,4,0))</f>
        <v>0</v>
      </c>
      <c r="G629" s="237">
        <f t="shared" si="24"/>
        <v>0</v>
      </c>
      <c r="H629" s="1" t="s">
        <v>471</v>
      </c>
      <c r="I629" s="1">
        <v>0</v>
      </c>
      <c r="J629" s="1" t="b">
        <v>0</v>
      </c>
      <c r="K629" s="284">
        <v>627</v>
      </c>
      <c r="L629" t="s">
        <v>448</v>
      </c>
      <c r="M629" t="s">
        <v>438</v>
      </c>
      <c r="N629" s="323" t="s">
        <v>460</v>
      </c>
      <c r="O629" s="76">
        <v>5195773</v>
      </c>
      <c r="P629" s="76">
        <v>345340</v>
      </c>
      <c r="Q629" s="76">
        <v>549446</v>
      </c>
      <c r="R629" s="76">
        <v>1076000</v>
      </c>
      <c r="S629" s="76">
        <v>540095</v>
      </c>
      <c r="T629" s="76">
        <v>7706654</v>
      </c>
      <c r="U629">
        <v>3126272</v>
      </c>
      <c r="V629">
        <v>303570</v>
      </c>
      <c r="W629">
        <v>1473863</v>
      </c>
      <c r="X629">
        <v>992025</v>
      </c>
      <c r="Y629">
        <v>12420</v>
      </c>
      <c r="AB629">
        <v>1422342</v>
      </c>
      <c r="AC629">
        <v>0</v>
      </c>
      <c r="AD629">
        <v>7330492</v>
      </c>
      <c r="AE629" s="1">
        <v>327</v>
      </c>
      <c r="AF629" s="1">
        <v>327</v>
      </c>
      <c r="AG629" s="1">
        <v>127827</v>
      </c>
      <c r="AH629" s="1">
        <v>1150</v>
      </c>
      <c r="AI629" s="1">
        <v>0</v>
      </c>
      <c r="AJ629" s="1">
        <v>0</v>
      </c>
      <c r="AK629" s="1">
        <v>0</v>
      </c>
      <c r="AL629" s="1">
        <v>0</v>
      </c>
      <c r="AM629" s="1">
        <v>0</v>
      </c>
      <c r="AN629" s="1">
        <v>0</v>
      </c>
      <c r="AO629" s="1">
        <v>0</v>
      </c>
      <c r="AP629" s="1">
        <v>0</v>
      </c>
      <c r="AQ629" s="1">
        <v>21</v>
      </c>
      <c r="AR629" s="1">
        <v>39</v>
      </c>
      <c r="AS629" s="1">
        <v>18373</v>
      </c>
      <c r="AT629" s="1">
        <v>999</v>
      </c>
      <c r="AU629" s="1">
        <v>0</v>
      </c>
      <c r="AV629" s="1">
        <v>0</v>
      </c>
      <c r="AW629" s="1">
        <v>0</v>
      </c>
      <c r="AX629" s="1">
        <v>0</v>
      </c>
      <c r="AY629" s="1">
        <v>0</v>
      </c>
      <c r="AZ629" s="1">
        <v>0</v>
      </c>
      <c r="BA629" s="1">
        <v>0</v>
      </c>
      <c r="BB629" s="1">
        <v>0</v>
      </c>
      <c r="BC629" s="3">
        <v>0</v>
      </c>
      <c r="BD629" s="3">
        <v>0</v>
      </c>
      <c r="BE629" s="3">
        <v>0</v>
      </c>
      <c r="BF629" s="3">
        <v>0</v>
      </c>
      <c r="BG629" s="241">
        <v>21</v>
      </c>
      <c r="BH629" s="242">
        <v>39</v>
      </c>
      <c r="BI629" s="242">
        <v>18373</v>
      </c>
      <c r="BJ629" s="243">
        <v>999</v>
      </c>
      <c r="BK629">
        <v>5</v>
      </c>
      <c r="BL629">
        <v>323</v>
      </c>
      <c r="BM629">
        <v>0</v>
      </c>
      <c r="BN629">
        <v>11300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s="244">
        <v>0</v>
      </c>
      <c r="CJ629" s="244">
        <v>0</v>
      </c>
      <c r="CK629" s="244">
        <v>0</v>
      </c>
      <c r="CL629" s="244">
        <v>0</v>
      </c>
      <c r="CM629" s="241">
        <v>0</v>
      </c>
      <c r="CN629" s="242">
        <v>0</v>
      </c>
      <c r="CO629" s="242">
        <v>0</v>
      </c>
      <c r="CP629" s="243">
        <v>0</v>
      </c>
      <c r="CQ629" s="1">
        <v>3</v>
      </c>
      <c r="CR629" s="1">
        <v>3</v>
      </c>
      <c r="CS629" s="1">
        <v>2734</v>
      </c>
      <c r="CT629" s="1">
        <v>0</v>
      </c>
      <c r="CU629" s="1">
        <v>0</v>
      </c>
      <c r="CV629" s="1">
        <v>0</v>
      </c>
      <c r="CW629" s="1">
        <v>0</v>
      </c>
      <c r="CX629" s="1">
        <v>0</v>
      </c>
      <c r="CY629" s="1">
        <v>0</v>
      </c>
      <c r="CZ629" s="1">
        <v>0</v>
      </c>
      <c r="DA629" s="1">
        <v>0</v>
      </c>
      <c r="DB629" s="1">
        <v>0</v>
      </c>
      <c r="DC629" s="1">
        <v>0</v>
      </c>
      <c r="DD629" s="1">
        <v>0</v>
      </c>
      <c r="DE629" s="1">
        <v>0</v>
      </c>
      <c r="DF629" s="1">
        <v>0</v>
      </c>
      <c r="DG629" s="1">
        <v>0</v>
      </c>
      <c r="DH629" s="1">
        <v>0</v>
      </c>
      <c r="DI629" s="1">
        <v>0</v>
      </c>
      <c r="DJ629" s="1">
        <v>0</v>
      </c>
      <c r="DK629" s="1">
        <v>0</v>
      </c>
      <c r="DL629" s="1">
        <v>0</v>
      </c>
      <c r="DM629" s="1">
        <v>0</v>
      </c>
      <c r="DN629" s="1">
        <v>0</v>
      </c>
      <c r="DO629" s="244">
        <v>0</v>
      </c>
      <c r="DP629" s="244">
        <v>0</v>
      </c>
      <c r="DQ629" s="244">
        <v>0</v>
      </c>
      <c r="DR629" s="244">
        <v>0</v>
      </c>
      <c r="DS629" s="241">
        <v>0</v>
      </c>
      <c r="DT629" s="242">
        <v>0</v>
      </c>
      <c r="DU629" s="242">
        <v>0</v>
      </c>
      <c r="DV629" s="243">
        <v>0</v>
      </c>
      <c r="DW629">
        <v>11</v>
      </c>
      <c r="DX629">
        <v>29</v>
      </c>
      <c r="DY629">
        <v>23282</v>
      </c>
      <c r="DZ629">
        <v>6100</v>
      </c>
      <c r="EA629">
        <v>0</v>
      </c>
      <c r="EB629">
        <v>0</v>
      </c>
      <c r="EC629">
        <v>0</v>
      </c>
      <c r="ED629">
        <v>0</v>
      </c>
      <c r="EE629">
        <v>0</v>
      </c>
      <c r="EF629">
        <v>0</v>
      </c>
      <c r="EG629">
        <v>0</v>
      </c>
      <c r="EH629">
        <v>0</v>
      </c>
      <c r="EI629">
        <v>0</v>
      </c>
      <c r="EJ629">
        <v>0</v>
      </c>
      <c r="EK629">
        <v>0</v>
      </c>
      <c r="EL629">
        <v>0</v>
      </c>
      <c r="EM629">
        <v>0</v>
      </c>
      <c r="EN629">
        <v>0</v>
      </c>
      <c r="EO629">
        <v>0</v>
      </c>
      <c r="EP629">
        <v>0</v>
      </c>
      <c r="EQ629">
        <v>0</v>
      </c>
      <c r="ER629">
        <v>0</v>
      </c>
      <c r="ES629">
        <v>0</v>
      </c>
      <c r="ET629">
        <v>0</v>
      </c>
      <c r="EU629" s="244">
        <v>0</v>
      </c>
      <c r="EV629" s="244">
        <v>0</v>
      </c>
      <c r="EW629" s="244">
        <v>0</v>
      </c>
      <c r="EX629" s="244">
        <v>0</v>
      </c>
      <c r="EY629" s="241">
        <v>0</v>
      </c>
      <c r="EZ629" s="242">
        <v>0</v>
      </c>
      <c r="FA629" s="242">
        <v>0</v>
      </c>
      <c r="FB629" s="243">
        <v>0</v>
      </c>
      <c r="FC629">
        <v>0</v>
      </c>
      <c r="FD629">
        <v>0</v>
      </c>
      <c r="FE629">
        <v>0</v>
      </c>
      <c r="FF629">
        <v>0</v>
      </c>
      <c r="FG629">
        <v>0</v>
      </c>
      <c r="FH629">
        <v>0</v>
      </c>
      <c r="FI629">
        <v>0</v>
      </c>
      <c r="FJ629">
        <v>0</v>
      </c>
      <c r="FK629">
        <v>0</v>
      </c>
      <c r="FL629">
        <v>0</v>
      </c>
      <c r="FM629">
        <v>0</v>
      </c>
      <c r="FN629">
        <v>0</v>
      </c>
      <c r="FO629">
        <v>0</v>
      </c>
      <c r="FP629">
        <v>0</v>
      </c>
      <c r="FQ629">
        <v>0</v>
      </c>
      <c r="FR629">
        <v>0</v>
      </c>
      <c r="FS629">
        <v>0</v>
      </c>
      <c r="FT629">
        <v>0</v>
      </c>
      <c r="FU629">
        <v>0</v>
      </c>
      <c r="FV629">
        <v>0</v>
      </c>
      <c r="FW629">
        <v>0</v>
      </c>
      <c r="FX629">
        <v>0</v>
      </c>
      <c r="FY629">
        <v>0</v>
      </c>
      <c r="FZ629">
        <v>0</v>
      </c>
      <c r="GA629">
        <v>0</v>
      </c>
      <c r="GB629">
        <v>0</v>
      </c>
      <c r="GC629">
        <v>0</v>
      </c>
      <c r="GD629">
        <v>0</v>
      </c>
      <c r="GE629">
        <v>0</v>
      </c>
      <c r="GF629">
        <v>0</v>
      </c>
      <c r="GG629">
        <v>0</v>
      </c>
      <c r="GH629">
        <v>0</v>
      </c>
      <c r="GI629">
        <v>0</v>
      </c>
      <c r="GJ629">
        <v>0</v>
      </c>
      <c r="GK629">
        <v>0</v>
      </c>
      <c r="GL629">
        <v>0</v>
      </c>
      <c r="GM629">
        <v>0</v>
      </c>
      <c r="GN629">
        <v>0</v>
      </c>
      <c r="GO629">
        <v>0</v>
      </c>
      <c r="GP629">
        <v>0</v>
      </c>
      <c r="GQ629">
        <v>0</v>
      </c>
      <c r="GR629">
        <v>0</v>
      </c>
      <c r="GS629">
        <v>0</v>
      </c>
      <c r="GT629">
        <v>0</v>
      </c>
      <c r="GU629">
        <v>0</v>
      </c>
      <c r="GV629">
        <v>0</v>
      </c>
      <c r="GW629">
        <v>0</v>
      </c>
      <c r="GX629">
        <v>0</v>
      </c>
      <c r="GY629">
        <v>0</v>
      </c>
      <c r="GZ629">
        <v>0</v>
      </c>
      <c r="HA629">
        <v>0</v>
      </c>
      <c r="HB629">
        <v>0</v>
      </c>
      <c r="HC629">
        <v>0</v>
      </c>
      <c r="HD629">
        <v>0</v>
      </c>
      <c r="HE629">
        <v>0</v>
      </c>
      <c r="HF629">
        <v>0</v>
      </c>
      <c r="HG629">
        <v>0</v>
      </c>
      <c r="HH629">
        <v>0</v>
      </c>
      <c r="HI629">
        <v>0</v>
      </c>
      <c r="HJ629">
        <v>0</v>
      </c>
      <c r="HK629">
        <v>0</v>
      </c>
      <c r="HL629">
        <v>9</v>
      </c>
      <c r="HM629">
        <v>17</v>
      </c>
      <c r="HN629">
        <v>0</v>
      </c>
      <c r="HO629">
        <v>0</v>
      </c>
      <c r="HP629">
        <v>0</v>
      </c>
      <c r="HQ629" s="139">
        <v>10</v>
      </c>
      <c r="HR629" s="140">
        <v>5</v>
      </c>
      <c r="HS629" s="140">
        <v>0</v>
      </c>
      <c r="HT629" s="140">
        <v>0</v>
      </c>
      <c r="HU629" s="140">
        <v>0</v>
      </c>
      <c r="HV629" s="139">
        <v>1</v>
      </c>
      <c r="HW629" s="140">
        <v>1</v>
      </c>
      <c r="HX629" s="140">
        <v>0</v>
      </c>
      <c r="HY629" s="140">
        <v>0</v>
      </c>
      <c r="HZ629" s="140">
        <v>0</v>
      </c>
      <c r="IA629" s="139">
        <v>0</v>
      </c>
      <c r="IB629" s="140">
        <v>0</v>
      </c>
      <c r="IC629" s="140">
        <v>0</v>
      </c>
      <c r="ID629" s="140">
        <v>0</v>
      </c>
      <c r="IE629" s="140">
        <v>0</v>
      </c>
      <c r="IF629" s="139">
        <v>20</v>
      </c>
      <c r="IG629" s="140">
        <v>23</v>
      </c>
      <c r="IH629" s="140">
        <v>0</v>
      </c>
      <c r="II629" s="140">
        <v>0</v>
      </c>
      <c r="IJ629" s="140">
        <v>0</v>
      </c>
      <c r="IK629" s="140">
        <v>3</v>
      </c>
      <c r="IL629" s="140">
        <v>0</v>
      </c>
      <c r="IM629" s="140">
        <v>0</v>
      </c>
      <c r="IN629" s="139">
        <v>3</v>
      </c>
      <c r="IO629" s="140">
        <v>0</v>
      </c>
      <c r="IP629" s="140">
        <v>0</v>
      </c>
      <c r="IQ629" s="140">
        <v>0</v>
      </c>
      <c r="IR629" s="141">
        <v>0</v>
      </c>
      <c r="IS629" s="139">
        <v>0</v>
      </c>
      <c r="IT629" s="141">
        <v>2</v>
      </c>
      <c r="IU629" s="141">
        <v>26</v>
      </c>
      <c r="IV629" s="141">
        <v>17</v>
      </c>
      <c r="IW629" s="180">
        <v>43</v>
      </c>
      <c r="IX629" s="182">
        <v>0.11627906976744186</v>
      </c>
      <c r="IY629" s="182">
        <v>0</v>
      </c>
      <c r="IZ629" s="183">
        <v>0</v>
      </c>
      <c r="JA629" s="140">
        <v>0</v>
      </c>
      <c r="JB629" s="140">
        <v>0</v>
      </c>
      <c r="JC629" s="1" t="s">
        <v>427</v>
      </c>
      <c r="JD629" s="1" t="s">
        <v>427</v>
      </c>
      <c r="JE629" s="1" t="s">
        <v>427</v>
      </c>
      <c r="JF629" s="1" t="s">
        <v>427</v>
      </c>
      <c r="JG629" s="1">
        <v>0</v>
      </c>
      <c r="JH629" s="1">
        <v>0</v>
      </c>
      <c r="JI629" s="284"/>
      <c r="JM629" s="261"/>
      <c r="JN629" s="262"/>
      <c r="JO629" s="284"/>
      <c r="JP629" s="284"/>
    </row>
    <row r="630" spans="1:276" x14ac:dyDescent="0.25">
      <c r="A630" s="2">
        <f>IF(OR('Table 1'!$L$2="All Regions",'Table 1'!$L$2=" "), 1,IF('Table 1'!$L$2='DATA TEMPLATE 1617'!L630,1,0))</f>
        <v>1</v>
      </c>
      <c r="B630" s="2">
        <f>IF(OR('Table 1'!$L$3="All Disciplines",'Table 1'!$L$3=" "), 1,IF('Table 1'!$L$3='DATA TEMPLATE 1617'!M630,1,0))</f>
        <v>1</v>
      </c>
      <c r="C630" s="2">
        <f>IF(OR('Table 1'!$L$4="All Organisations",'Table 1'!$L$4=" "), 1,IF('Table 1'!$L$4='DATA TEMPLATE 1617'!N630,1,0))</f>
        <v>1</v>
      </c>
      <c r="D630" s="2">
        <f t="shared" si="23"/>
        <v>3</v>
      </c>
      <c r="E630" s="236">
        <f>IF('Table 2'!$L$2="All Diverse Led",$IZ630,IF('Table 2'!$L$2='DATA TEMPLATE 1617'!JG630,4,0))</f>
        <v>0</v>
      </c>
      <c r="F630" s="236">
        <f>IF('Table 2'!$L$2="All Diverse Led",$IZ630,IF('Table 2'!$L$2='DATA TEMPLATE 1617'!JH630,4,0))</f>
        <v>0</v>
      </c>
      <c r="G630" s="237">
        <f t="shared" si="24"/>
        <v>0</v>
      </c>
      <c r="H630" s="1" t="s">
        <v>471</v>
      </c>
      <c r="I630" s="1">
        <v>0</v>
      </c>
      <c r="J630" s="1" t="b">
        <v>0</v>
      </c>
      <c r="K630" s="284">
        <v>628</v>
      </c>
      <c r="L630" t="s">
        <v>439</v>
      </c>
      <c r="M630" t="s">
        <v>438</v>
      </c>
      <c r="N630" s="323" t="s">
        <v>459</v>
      </c>
      <c r="O630" s="76">
        <v>418627</v>
      </c>
      <c r="P630" s="76">
        <v>74933</v>
      </c>
      <c r="Q630" s="76">
        <v>27174</v>
      </c>
      <c r="R630" s="76">
        <v>0</v>
      </c>
      <c r="S630" s="76">
        <v>0</v>
      </c>
      <c r="T630" s="76">
        <v>520734</v>
      </c>
      <c r="U630">
        <v>523555</v>
      </c>
      <c r="V630">
        <v>0</v>
      </c>
      <c r="W630">
        <v>0</v>
      </c>
      <c r="X630">
        <v>0</v>
      </c>
      <c r="Y630">
        <v>0</v>
      </c>
      <c r="AB630">
        <v>21449</v>
      </c>
      <c r="AC630">
        <v>0</v>
      </c>
      <c r="AD630">
        <v>545004</v>
      </c>
      <c r="AE630" s="1">
        <v>396</v>
      </c>
      <c r="AF630" s="1">
        <v>396</v>
      </c>
      <c r="AG630" s="1">
        <v>33062</v>
      </c>
      <c r="AH630" s="1">
        <v>0</v>
      </c>
      <c r="AI630" s="1">
        <v>0</v>
      </c>
      <c r="AJ630" s="1">
        <v>0</v>
      </c>
      <c r="AK630" s="1">
        <v>0</v>
      </c>
      <c r="AL630" s="1">
        <v>0</v>
      </c>
      <c r="AM630" s="1">
        <v>0</v>
      </c>
      <c r="AN630" s="1">
        <v>0</v>
      </c>
      <c r="AO630" s="1">
        <v>0</v>
      </c>
      <c r="AP630" s="1">
        <v>0</v>
      </c>
      <c r="AQ630" s="1">
        <v>0</v>
      </c>
      <c r="AR630" s="1">
        <v>0</v>
      </c>
      <c r="AS630" s="1">
        <v>0</v>
      </c>
      <c r="AT630" s="1">
        <v>0</v>
      </c>
      <c r="AU630" s="1">
        <v>0</v>
      </c>
      <c r="AV630" s="1">
        <v>0</v>
      </c>
      <c r="AW630" s="1">
        <v>0</v>
      </c>
      <c r="AX630" s="1">
        <v>0</v>
      </c>
      <c r="AY630" s="1">
        <v>0</v>
      </c>
      <c r="AZ630" s="1">
        <v>0</v>
      </c>
      <c r="BA630" s="1">
        <v>0</v>
      </c>
      <c r="BB630" s="1">
        <v>0</v>
      </c>
      <c r="BC630" s="3">
        <v>0</v>
      </c>
      <c r="BD630" s="3">
        <v>0</v>
      </c>
      <c r="BE630" s="3">
        <v>0</v>
      </c>
      <c r="BF630" s="3">
        <v>0</v>
      </c>
      <c r="BG630" s="241">
        <v>0</v>
      </c>
      <c r="BH630" s="242">
        <v>0</v>
      </c>
      <c r="BI630" s="242">
        <v>0</v>
      </c>
      <c r="BJ630" s="243">
        <v>0</v>
      </c>
      <c r="BK630">
        <v>4</v>
      </c>
      <c r="BL630">
        <v>6</v>
      </c>
      <c r="BM630">
        <v>155</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s="244">
        <v>0</v>
      </c>
      <c r="CJ630" s="244">
        <v>0</v>
      </c>
      <c r="CK630" s="244">
        <v>0</v>
      </c>
      <c r="CL630" s="244">
        <v>0</v>
      </c>
      <c r="CM630" s="241">
        <v>0</v>
      </c>
      <c r="CN630" s="242">
        <v>0</v>
      </c>
      <c r="CO630" s="242">
        <v>0</v>
      </c>
      <c r="CP630" s="243">
        <v>0</v>
      </c>
      <c r="CQ630" s="1">
        <v>4</v>
      </c>
      <c r="CR630" s="1">
        <v>4</v>
      </c>
      <c r="CS630" s="1">
        <v>212</v>
      </c>
      <c r="CT630" s="1">
        <v>0</v>
      </c>
      <c r="CU630" s="1">
        <v>0</v>
      </c>
      <c r="CV630" s="1">
        <v>0</v>
      </c>
      <c r="CW630" s="1">
        <v>0</v>
      </c>
      <c r="CX630" s="1">
        <v>0</v>
      </c>
      <c r="CY630" s="1">
        <v>0</v>
      </c>
      <c r="CZ630" s="1">
        <v>0</v>
      </c>
      <c r="DA630" s="1">
        <v>0</v>
      </c>
      <c r="DB630" s="1">
        <v>0</v>
      </c>
      <c r="DC630" s="1">
        <v>0</v>
      </c>
      <c r="DD630" s="1">
        <v>0</v>
      </c>
      <c r="DE630" s="1">
        <v>0</v>
      </c>
      <c r="DF630" s="1">
        <v>0</v>
      </c>
      <c r="DG630" s="1">
        <v>0</v>
      </c>
      <c r="DH630" s="1">
        <v>0</v>
      </c>
      <c r="DI630" s="1">
        <v>0</v>
      </c>
      <c r="DJ630" s="1">
        <v>0</v>
      </c>
      <c r="DK630" s="1">
        <v>0</v>
      </c>
      <c r="DL630" s="1">
        <v>0</v>
      </c>
      <c r="DM630" s="1">
        <v>0</v>
      </c>
      <c r="DN630" s="1">
        <v>0</v>
      </c>
      <c r="DO630" s="244">
        <v>0</v>
      </c>
      <c r="DP630" s="244">
        <v>0</v>
      </c>
      <c r="DQ630" s="244">
        <v>0</v>
      </c>
      <c r="DR630" s="244">
        <v>0</v>
      </c>
      <c r="DS630" s="241">
        <v>0</v>
      </c>
      <c r="DT630" s="242">
        <v>0</v>
      </c>
      <c r="DU630" s="242">
        <v>0</v>
      </c>
      <c r="DV630" s="243">
        <v>0</v>
      </c>
      <c r="DW630">
        <v>3</v>
      </c>
      <c r="DX630">
        <v>5</v>
      </c>
      <c r="DY630">
        <v>555</v>
      </c>
      <c r="DZ630">
        <v>0</v>
      </c>
      <c r="EA630">
        <v>0</v>
      </c>
      <c r="EB630">
        <v>0</v>
      </c>
      <c r="EC630">
        <v>0</v>
      </c>
      <c r="ED630">
        <v>0</v>
      </c>
      <c r="EE630">
        <v>0</v>
      </c>
      <c r="EF630">
        <v>0</v>
      </c>
      <c r="EG630">
        <v>0</v>
      </c>
      <c r="EH630">
        <v>0</v>
      </c>
      <c r="EI630">
        <v>0</v>
      </c>
      <c r="EJ630">
        <v>0</v>
      </c>
      <c r="EK630">
        <v>0</v>
      </c>
      <c r="EL630">
        <v>0</v>
      </c>
      <c r="EM630">
        <v>0</v>
      </c>
      <c r="EN630">
        <v>0</v>
      </c>
      <c r="EO630">
        <v>0</v>
      </c>
      <c r="EP630">
        <v>0</v>
      </c>
      <c r="EQ630">
        <v>0</v>
      </c>
      <c r="ER630">
        <v>0</v>
      </c>
      <c r="ES630">
        <v>0</v>
      </c>
      <c r="ET630">
        <v>0</v>
      </c>
      <c r="EU630" s="244">
        <v>0</v>
      </c>
      <c r="EV630" s="244">
        <v>0</v>
      </c>
      <c r="EW630" s="244">
        <v>0</v>
      </c>
      <c r="EX630" s="244">
        <v>0</v>
      </c>
      <c r="EY630" s="241">
        <v>0</v>
      </c>
      <c r="EZ630" s="242">
        <v>0</v>
      </c>
      <c r="FA630" s="242">
        <v>0</v>
      </c>
      <c r="FB630" s="243">
        <v>0</v>
      </c>
      <c r="FC630">
        <v>0</v>
      </c>
      <c r="FD630">
        <v>0</v>
      </c>
      <c r="FE630">
        <v>0</v>
      </c>
      <c r="FF630">
        <v>0</v>
      </c>
      <c r="FG630">
        <v>0</v>
      </c>
      <c r="FH630">
        <v>0</v>
      </c>
      <c r="FI630">
        <v>12</v>
      </c>
      <c r="FJ630">
        <v>75000</v>
      </c>
      <c r="FK630">
        <v>0</v>
      </c>
      <c r="FL630">
        <v>0</v>
      </c>
      <c r="FM630">
        <v>0</v>
      </c>
      <c r="FN630">
        <v>0</v>
      </c>
      <c r="FO630">
        <v>0</v>
      </c>
      <c r="FP630">
        <v>18</v>
      </c>
      <c r="FQ630">
        <v>0</v>
      </c>
      <c r="FR630">
        <v>60000</v>
      </c>
      <c r="FS630">
        <v>0</v>
      </c>
      <c r="FT630">
        <v>0</v>
      </c>
      <c r="FU630">
        <v>0</v>
      </c>
      <c r="FV630">
        <v>0</v>
      </c>
      <c r="FW630">
        <v>0</v>
      </c>
      <c r="FX630">
        <v>0</v>
      </c>
      <c r="FY630">
        <v>0</v>
      </c>
      <c r="FZ630">
        <v>0</v>
      </c>
      <c r="GA630">
        <v>0</v>
      </c>
      <c r="GB630">
        <v>0</v>
      </c>
      <c r="GC630">
        <v>0</v>
      </c>
      <c r="GD630">
        <v>0</v>
      </c>
      <c r="GE630">
        <v>0</v>
      </c>
      <c r="GF630">
        <v>0</v>
      </c>
      <c r="GG630">
        <v>0</v>
      </c>
      <c r="GH630">
        <v>0</v>
      </c>
      <c r="GI630">
        <v>0</v>
      </c>
      <c r="GJ630">
        <v>0</v>
      </c>
      <c r="GK630">
        <v>0</v>
      </c>
      <c r="GL630">
        <v>0</v>
      </c>
      <c r="GM630">
        <v>0</v>
      </c>
      <c r="GN630">
        <v>0</v>
      </c>
      <c r="GO630">
        <v>0</v>
      </c>
      <c r="GP630">
        <v>0</v>
      </c>
      <c r="GQ630">
        <v>0</v>
      </c>
      <c r="GR630">
        <v>0</v>
      </c>
      <c r="GS630">
        <v>0</v>
      </c>
      <c r="GT630">
        <v>0</v>
      </c>
      <c r="GU630">
        <v>0</v>
      </c>
      <c r="GV630">
        <v>0</v>
      </c>
      <c r="GW630">
        <v>136</v>
      </c>
      <c r="GX630">
        <v>3462</v>
      </c>
      <c r="GY630">
        <v>0</v>
      </c>
      <c r="GZ630">
        <v>0</v>
      </c>
      <c r="HA630">
        <v>0</v>
      </c>
      <c r="HB630">
        <v>0</v>
      </c>
      <c r="HC630">
        <v>0</v>
      </c>
      <c r="HD630">
        <v>0</v>
      </c>
      <c r="HE630">
        <v>0</v>
      </c>
      <c r="HF630">
        <v>0</v>
      </c>
      <c r="HG630">
        <v>0</v>
      </c>
      <c r="HH630">
        <v>0</v>
      </c>
      <c r="HI630">
        <v>0</v>
      </c>
      <c r="HJ630">
        <v>0</v>
      </c>
      <c r="HK630">
        <v>0</v>
      </c>
      <c r="HL630">
        <v>1</v>
      </c>
      <c r="HM630">
        <v>3</v>
      </c>
      <c r="HN630">
        <v>0</v>
      </c>
      <c r="HO630">
        <v>0</v>
      </c>
      <c r="HP630">
        <v>0</v>
      </c>
      <c r="HQ630" s="139">
        <v>0</v>
      </c>
      <c r="HR630" s="140">
        <v>0</v>
      </c>
      <c r="HS630" s="140">
        <v>0</v>
      </c>
      <c r="HT630" s="140">
        <v>0</v>
      </c>
      <c r="HU630" s="140">
        <v>0</v>
      </c>
      <c r="HV630" s="139">
        <v>0</v>
      </c>
      <c r="HW630" s="140">
        <v>0</v>
      </c>
      <c r="HX630" s="140">
        <v>0</v>
      </c>
      <c r="HY630" s="140">
        <v>0</v>
      </c>
      <c r="HZ630" s="140">
        <v>0</v>
      </c>
      <c r="IA630" s="139">
        <v>0</v>
      </c>
      <c r="IB630" s="140">
        <v>0</v>
      </c>
      <c r="IC630" s="140">
        <v>0</v>
      </c>
      <c r="ID630" s="140">
        <v>0</v>
      </c>
      <c r="IE630" s="140">
        <v>0</v>
      </c>
      <c r="IF630" s="139">
        <v>1</v>
      </c>
      <c r="IG630" s="140">
        <v>3</v>
      </c>
      <c r="IH630" s="140">
        <v>0</v>
      </c>
      <c r="II630" s="140">
        <v>0</v>
      </c>
      <c r="IJ630" s="140">
        <v>0</v>
      </c>
      <c r="IK630" s="140">
        <v>0</v>
      </c>
      <c r="IL630" s="140">
        <v>0</v>
      </c>
      <c r="IM630" s="140">
        <v>0</v>
      </c>
      <c r="IN630" s="139">
        <v>0</v>
      </c>
      <c r="IO630" s="140">
        <v>0</v>
      </c>
      <c r="IP630" s="140">
        <v>0</v>
      </c>
      <c r="IQ630" s="140">
        <v>0</v>
      </c>
      <c r="IR630" s="141">
        <v>0</v>
      </c>
      <c r="IS630" s="139">
        <v>0</v>
      </c>
      <c r="IT630" s="141">
        <v>1</v>
      </c>
      <c r="IU630" s="141">
        <v>4</v>
      </c>
      <c r="IV630" s="141">
        <v>0</v>
      </c>
      <c r="IW630" s="180">
        <v>4</v>
      </c>
      <c r="IX630" s="182">
        <v>0.25</v>
      </c>
      <c r="IY630" s="182">
        <v>0</v>
      </c>
      <c r="IZ630" s="183">
        <v>0</v>
      </c>
      <c r="JA630" s="140">
        <v>0</v>
      </c>
      <c r="JB630" s="140">
        <v>0</v>
      </c>
      <c r="JC630" s="1" t="s">
        <v>427</v>
      </c>
      <c r="JD630" s="1" t="s">
        <v>427</v>
      </c>
      <c r="JE630" s="1" t="s">
        <v>427</v>
      </c>
      <c r="JF630" s="1" t="s">
        <v>427</v>
      </c>
      <c r="JG630" s="1">
        <v>0</v>
      </c>
      <c r="JH630" s="1">
        <v>0</v>
      </c>
      <c r="JI630" s="284"/>
      <c r="JM630" s="261"/>
      <c r="JN630" s="262"/>
      <c r="JO630" s="284"/>
      <c r="JP630" s="284"/>
    </row>
    <row r="631" spans="1:276" x14ac:dyDescent="0.25">
      <c r="A631" s="2">
        <f>IF(OR('Table 1'!$L$2="All Regions",'Table 1'!$L$2=" "), 1,IF('Table 1'!$L$2='DATA TEMPLATE 1617'!L631,1,0))</f>
        <v>1</v>
      </c>
      <c r="B631" s="2">
        <f>IF(OR('Table 1'!$L$3="All Disciplines",'Table 1'!$L$3=" "), 1,IF('Table 1'!$L$3='DATA TEMPLATE 1617'!M631,1,0))</f>
        <v>1</v>
      </c>
      <c r="C631" s="2">
        <f>IF(OR('Table 1'!$L$4="All Organisations",'Table 1'!$L$4=" "), 1,IF('Table 1'!$L$4='DATA TEMPLATE 1617'!N631,1,0))</f>
        <v>1</v>
      </c>
      <c r="D631" s="2">
        <f t="shared" si="23"/>
        <v>3</v>
      </c>
      <c r="E631" s="236">
        <f>IF('Table 2'!$L$2="All Diverse Led",$IZ631,IF('Table 2'!$L$2='DATA TEMPLATE 1617'!JG631,4,0))</f>
        <v>0</v>
      </c>
      <c r="F631" s="236">
        <f>IF('Table 2'!$L$2="All Diverse Led",$IZ631,IF('Table 2'!$L$2='DATA TEMPLATE 1617'!JH631,4,0))</f>
        <v>0</v>
      </c>
      <c r="G631" s="238">
        <f t="shared" si="24"/>
        <v>0</v>
      </c>
      <c r="H631" s="1" t="s">
        <v>471</v>
      </c>
      <c r="I631" s="1">
        <v>0</v>
      </c>
      <c r="J631" s="1" t="b">
        <v>0</v>
      </c>
      <c r="K631" s="284">
        <v>629</v>
      </c>
      <c r="L631" t="s">
        <v>439</v>
      </c>
      <c r="M631" t="s">
        <v>438</v>
      </c>
      <c r="N631" s="323" t="s">
        <v>458</v>
      </c>
      <c r="O631" s="76">
        <v>47866</v>
      </c>
      <c r="P631" s="76">
        <v>103856</v>
      </c>
      <c r="Q631" s="76">
        <v>0</v>
      </c>
      <c r="R631" s="76">
        <v>0</v>
      </c>
      <c r="S631" s="76">
        <v>0</v>
      </c>
      <c r="T631" s="76">
        <v>151722</v>
      </c>
      <c r="U631">
        <v>122545</v>
      </c>
      <c r="V631">
        <v>7380</v>
      </c>
      <c r="W631">
        <v>0</v>
      </c>
      <c r="X631">
        <v>0</v>
      </c>
      <c r="Y631">
        <v>0</v>
      </c>
      <c r="AB631">
        <v>7379</v>
      </c>
      <c r="AC631">
        <v>14284</v>
      </c>
      <c r="AD631">
        <v>151588</v>
      </c>
      <c r="AE631" s="1">
        <v>0</v>
      </c>
      <c r="AF631" s="1">
        <v>0</v>
      </c>
      <c r="AG631" s="1">
        <v>0</v>
      </c>
      <c r="AH631" s="1">
        <v>0</v>
      </c>
      <c r="AI631" s="1">
        <v>0</v>
      </c>
      <c r="AJ631" s="1">
        <v>0</v>
      </c>
      <c r="AK631" s="1">
        <v>0</v>
      </c>
      <c r="AL631" s="1">
        <v>0</v>
      </c>
      <c r="AM631" s="1">
        <v>0</v>
      </c>
      <c r="AN631" s="1">
        <v>0</v>
      </c>
      <c r="AO631" s="1">
        <v>0</v>
      </c>
      <c r="AP631" s="1">
        <v>0</v>
      </c>
      <c r="AQ631" s="1">
        <v>0</v>
      </c>
      <c r="AR631" s="1">
        <v>0</v>
      </c>
      <c r="AS631" s="1">
        <v>0</v>
      </c>
      <c r="AT631" s="1">
        <v>0</v>
      </c>
      <c r="AU631" s="1">
        <v>0</v>
      </c>
      <c r="AV631" s="1">
        <v>0</v>
      </c>
      <c r="AW631" s="1">
        <v>0</v>
      </c>
      <c r="AX631" s="1">
        <v>0</v>
      </c>
      <c r="AY631" s="1">
        <v>0</v>
      </c>
      <c r="AZ631" s="1">
        <v>0</v>
      </c>
      <c r="BA631" s="1">
        <v>0</v>
      </c>
      <c r="BB631" s="1">
        <v>0</v>
      </c>
      <c r="BC631" s="3">
        <v>0</v>
      </c>
      <c r="BD631" s="3">
        <v>0</v>
      </c>
      <c r="BE631" s="3">
        <v>0</v>
      </c>
      <c r="BF631" s="3">
        <v>0</v>
      </c>
      <c r="BG631" s="241">
        <v>0</v>
      </c>
      <c r="BH631" s="242">
        <v>0</v>
      </c>
      <c r="BI631" s="242">
        <v>0</v>
      </c>
      <c r="BJ631" s="243">
        <v>0</v>
      </c>
      <c r="BK631">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s="244">
        <v>0</v>
      </c>
      <c r="CJ631" s="244">
        <v>0</v>
      </c>
      <c r="CK631" s="244">
        <v>0</v>
      </c>
      <c r="CL631" s="244">
        <v>0</v>
      </c>
      <c r="CM631" s="241">
        <v>0</v>
      </c>
      <c r="CN631" s="242">
        <v>0</v>
      </c>
      <c r="CO631" s="242">
        <v>0</v>
      </c>
      <c r="CP631" s="243">
        <v>0</v>
      </c>
      <c r="CQ631" s="1">
        <v>0</v>
      </c>
      <c r="CR631" s="1">
        <v>0</v>
      </c>
      <c r="CS631" s="1">
        <v>0</v>
      </c>
      <c r="CT631" s="1">
        <v>0</v>
      </c>
      <c r="CU631" s="1">
        <v>0</v>
      </c>
      <c r="CV631" s="1">
        <v>0</v>
      </c>
      <c r="CW631" s="1">
        <v>0</v>
      </c>
      <c r="CX631" s="1">
        <v>0</v>
      </c>
      <c r="CY631" s="1">
        <v>0</v>
      </c>
      <c r="CZ631" s="1">
        <v>0</v>
      </c>
      <c r="DA631" s="1">
        <v>0</v>
      </c>
      <c r="DB631" s="1">
        <v>0</v>
      </c>
      <c r="DC631" s="1">
        <v>0</v>
      </c>
      <c r="DD631" s="1">
        <v>0</v>
      </c>
      <c r="DE631" s="1">
        <v>0</v>
      </c>
      <c r="DF631" s="1">
        <v>0</v>
      </c>
      <c r="DG631" s="1">
        <v>0</v>
      </c>
      <c r="DH631" s="1">
        <v>0</v>
      </c>
      <c r="DI631" s="1">
        <v>0</v>
      </c>
      <c r="DJ631" s="1">
        <v>0</v>
      </c>
      <c r="DK631" s="1">
        <v>0</v>
      </c>
      <c r="DL631" s="1">
        <v>0</v>
      </c>
      <c r="DM631" s="1">
        <v>0</v>
      </c>
      <c r="DN631" s="1">
        <v>0</v>
      </c>
      <c r="DO631" s="244">
        <v>0</v>
      </c>
      <c r="DP631" s="244">
        <v>0</v>
      </c>
      <c r="DQ631" s="244">
        <v>0</v>
      </c>
      <c r="DR631" s="244">
        <v>0</v>
      </c>
      <c r="DS631" s="241">
        <v>0</v>
      </c>
      <c r="DT631" s="242">
        <v>0</v>
      </c>
      <c r="DU631" s="242">
        <v>0</v>
      </c>
      <c r="DV631" s="243">
        <v>0</v>
      </c>
      <c r="DW631">
        <v>0</v>
      </c>
      <c r="DX631">
        <v>0</v>
      </c>
      <c r="DY631">
        <v>0</v>
      </c>
      <c r="DZ631">
        <v>0</v>
      </c>
      <c r="EA631">
        <v>0</v>
      </c>
      <c r="EB631">
        <v>0</v>
      </c>
      <c r="EC631">
        <v>0</v>
      </c>
      <c r="ED631">
        <v>0</v>
      </c>
      <c r="EE631">
        <v>0</v>
      </c>
      <c r="EF631">
        <v>0</v>
      </c>
      <c r="EG631">
        <v>0</v>
      </c>
      <c r="EH631">
        <v>0</v>
      </c>
      <c r="EI631">
        <v>0</v>
      </c>
      <c r="EJ631">
        <v>0</v>
      </c>
      <c r="EK631">
        <v>0</v>
      </c>
      <c r="EL631">
        <v>0</v>
      </c>
      <c r="EM631">
        <v>0</v>
      </c>
      <c r="EN631">
        <v>0</v>
      </c>
      <c r="EO631">
        <v>0</v>
      </c>
      <c r="EP631">
        <v>0</v>
      </c>
      <c r="EQ631">
        <v>0</v>
      </c>
      <c r="ER631">
        <v>0</v>
      </c>
      <c r="ES631">
        <v>0</v>
      </c>
      <c r="ET631">
        <v>0</v>
      </c>
      <c r="EU631" s="244">
        <v>0</v>
      </c>
      <c r="EV631" s="244">
        <v>0</v>
      </c>
      <c r="EW631" s="244">
        <v>0</v>
      </c>
      <c r="EX631" s="244">
        <v>0</v>
      </c>
      <c r="EY631" s="241">
        <v>0</v>
      </c>
      <c r="EZ631" s="242">
        <v>0</v>
      </c>
      <c r="FA631" s="242">
        <v>0</v>
      </c>
      <c r="FB631" s="243">
        <v>0</v>
      </c>
      <c r="FC631">
        <v>0</v>
      </c>
      <c r="FD631">
        <v>0</v>
      </c>
      <c r="FE631">
        <v>0</v>
      </c>
      <c r="FF631">
        <v>0</v>
      </c>
      <c r="FG631">
        <v>0</v>
      </c>
      <c r="FH631">
        <v>0</v>
      </c>
      <c r="FI631">
        <v>0</v>
      </c>
      <c r="FJ631">
        <v>0</v>
      </c>
      <c r="FK631">
        <v>0</v>
      </c>
      <c r="FL631">
        <v>0</v>
      </c>
      <c r="FM631">
        <v>0</v>
      </c>
      <c r="FN631">
        <v>0</v>
      </c>
      <c r="FO631">
        <v>0</v>
      </c>
      <c r="FP631">
        <v>0</v>
      </c>
      <c r="FQ631">
        <v>0</v>
      </c>
      <c r="FR631">
        <v>0</v>
      </c>
      <c r="FS631">
        <v>0</v>
      </c>
      <c r="FT631">
        <v>0</v>
      </c>
      <c r="FU631">
        <v>0</v>
      </c>
      <c r="FV631">
        <v>0</v>
      </c>
      <c r="FW631">
        <v>0</v>
      </c>
      <c r="FX631">
        <v>0</v>
      </c>
      <c r="FY631">
        <v>0</v>
      </c>
      <c r="FZ631">
        <v>0</v>
      </c>
      <c r="GA631">
        <v>0</v>
      </c>
      <c r="GB631">
        <v>0</v>
      </c>
      <c r="GC631">
        <v>0</v>
      </c>
      <c r="GD631">
        <v>0</v>
      </c>
      <c r="GE631">
        <v>0</v>
      </c>
      <c r="GF631">
        <v>0</v>
      </c>
      <c r="GG631">
        <v>0</v>
      </c>
      <c r="GH631">
        <v>0</v>
      </c>
      <c r="GI631">
        <v>0</v>
      </c>
      <c r="GJ631">
        <v>0</v>
      </c>
      <c r="GK631">
        <v>0</v>
      </c>
      <c r="GL631">
        <v>0</v>
      </c>
      <c r="GM631">
        <v>0</v>
      </c>
      <c r="GN631">
        <v>0</v>
      </c>
      <c r="GO631">
        <v>0</v>
      </c>
      <c r="GP631">
        <v>0</v>
      </c>
      <c r="GQ631">
        <v>0</v>
      </c>
      <c r="GR631">
        <v>0</v>
      </c>
      <c r="GS631">
        <v>0</v>
      </c>
      <c r="GT631">
        <v>0</v>
      </c>
      <c r="GU631">
        <v>0</v>
      </c>
      <c r="GV631">
        <v>0</v>
      </c>
      <c r="GW631">
        <v>0</v>
      </c>
      <c r="GX631">
        <v>0</v>
      </c>
      <c r="GY631">
        <v>0</v>
      </c>
      <c r="GZ631">
        <v>0</v>
      </c>
      <c r="HA631">
        <v>0</v>
      </c>
      <c r="HB631">
        <v>0</v>
      </c>
      <c r="HC631">
        <v>0</v>
      </c>
      <c r="HD631">
        <v>0</v>
      </c>
      <c r="HE631">
        <v>0</v>
      </c>
      <c r="HF631">
        <v>0</v>
      </c>
      <c r="HG631">
        <v>0</v>
      </c>
      <c r="HH631">
        <v>0</v>
      </c>
      <c r="HI631">
        <v>0</v>
      </c>
      <c r="HJ631">
        <v>0</v>
      </c>
      <c r="HK631">
        <v>0</v>
      </c>
      <c r="HL631">
        <v>4</v>
      </c>
      <c r="HM631">
        <v>4</v>
      </c>
      <c r="HN631">
        <v>0</v>
      </c>
      <c r="HO631">
        <v>0</v>
      </c>
      <c r="HP631">
        <v>0</v>
      </c>
      <c r="HQ631" s="139">
        <v>1</v>
      </c>
      <c r="HR631" s="140">
        <v>1</v>
      </c>
      <c r="HS631" s="140">
        <v>0</v>
      </c>
      <c r="HT631" s="140">
        <v>0</v>
      </c>
      <c r="HU631" s="140">
        <v>0</v>
      </c>
      <c r="HV631" s="139">
        <v>0</v>
      </c>
      <c r="HW631" s="140">
        <v>0</v>
      </c>
      <c r="HX631" s="140">
        <v>0</v>
      </c>
      <c r="HY631" s="140">
        <v>0</v>
      </c>
      <c r="HZ631" s="140">
        <v>0</v>
      </c>
      <c r="IA631" s="139">
        <v>0</v>
      </c>
      <c r="IB631" s="140">
        <v>0</v>
      </c>
      <c r="IC631" s="140">
        <v>0</v>
      </c>
      <c r="ID631" s="140">
        <v>0</v>
      </c>
      <c r="IE631" s="140">
        <v>0</v>
      </c>
      <c r="IF631" s="139">
        <v>5</v>
      </c>
      <c r="IG631" s="140">
        <v>5</v>
      </c>
      <c r="IH631" s="140">
        <v>0</v>
      </c>
      <c r="II631" s="140">
        <v>0</v>
      </c>
      <c r="IJ631" s="140">
        <v>0</v>
      </c>
      <c r="IK631" s="140">
        <v>0</v>
      </c>
      <c r="IL631" s="140">
        <v>0</v>
      </c>
      <c r="IM631" s="140">
        <v>0</v>
      </c>
      <c r="IN631" s="139">
        <v>0</v>
      </c>
      <c r="IO631" s="140">
        <v>0</v>
      </c>
      <c r="IP631" s="140">
        <v>0</v>
      </c>
      <c r="IQ631" s="140">
        <v>0</v>
      </c>
      <c r="IR631" s="141">
        <v>0</v>
      </c>
      <c r="IS631" s="139">
        <v>0</v>
      </c>
      <c r="IT631" s="141">
        <v>4</v>
      </c>
      <c r="IU631" s="141">
        <v>8</v>
      </c>
      <c r="IV631" s="141">
        <v>2</v>
      </c>
      <c r="IW631" s="180">
        <v>10</v>
      </c>
      <c r="IX631" s="182">
        <v>0.4</v>
      </c>
      <c r="IY631" s="182">
        <v>0</v>
      </c>
      <c r="IZ631" s="183">
        <v>0</v>
      </c>
      <c r="JA631" s="140">
        <v>0</v>
      </c>
      <c r="JB631" s="140">
        <v>0</v>
      </c>
      <c r="JC631" s="1" t="s">
        <v>426</v>
      </c>
      <c r="JD631" s="1" t="s">
        <v>427</v>
      </c>
      <c r="JE631" s="1" t="s">
        <v>427</v>
      </c>
      <c r="JF631" s="1" t="s">
        <v>426</v>
      </c>
      <c r="JG631" s="1">
        <v>0</v>
      </c>
      <c r="JH631" s="1">
        <v>0</v>
      </c>
      <c r="JI631" s="284"/>
      <c r="JM631" s="261"/>
      <c r="JN631" s="262"/>
      <c r="JO631" s="284"/>
      <c r="JP631" s="284"/>
    </row>
    <row r="632" spans="1:276" x14ac:dyDescent="0.25">
      <c r="A632" s="2">
        <f>IF(OR('Table 1'!$L$2="All Regions",'Table 1'!$L$2=" "), 1,IF('Table 1'!$L$2='DATA TEMPLATE 1617'!L632,1,0))</f>
        <v>1</v>
      </c>
      <c r="B632" s="2">
        <f>IF(OR('Table 1'!$L$3="All Disciplines",'Table 1'!$L$3=" "), 1,IF('Table 1'!$L$3='DATA TEMPLATE 1617'!M632,1,0))</f>
        <v>1</v>
      </c>
      <c r="C632" s="2">
        <f>IF(OR('Table 1'!$L$4="All Organisations",'Table 1'!$L$4=" "), 1,IF('Table 1'!$L$4='DATA TEMPLATE 1617'!N632,1,0))</f>
        <v>1</v>
      </c>
      <c r="D632" s="2">
        <f t="shared" ref="D632:D633" si="25">SUM(A632:C632)</f>
        <v>3</v>
      </c>
      <c r="E632" s="236">
        <f>IF('Table 2'!$L$2="All Diverse Led",$IZ632,IF('Table 2'!$L$2='DATA TEMPLATE 1617'!JG632,4,0))</f>
        <v>0</v>
      </c>
      <c r="F632" s="236">
        <f>IF('Table 2'!$L$2="All Diverse Led",$IZ632,IF('Table 2'!$L$2='DATA TEMPLATE 1617'!JH632,4,0))</f>
        <v>0</v>
      </c>
      <c r="G632" s="238">
        <f t="shared" ref="G632:G633" si="26">SUM(E632:F632)</f>
        <v>0</v>
      </c>
      <c r="H632" s="1" t="s">
        <v>471</v>
      </c>
      <c r="I632" s="1">
        <v>0</v>
      </c>
      <c r="J632" s="1" t="b">
        <v>0</v>
      </c>
      <c r="K632" s="284">
        <v>630</v>
      </c>
      <c r="L632" t="s">
        <v>439</v>
      </c>
      <c r="M632" t="s">
        <v>437</v>
      </c>
      <c r="N632" s="323" t="s">
        <v>458</v>
      </c>
      <c r="O632" s="76">
        <v>39104</v>
      </c>
      <c r="P632" s="76">
        <v>100580</v>
      </c>
      <c r="Q632" s="76">
        <v>237</v>
      </c>
      <c r="R632" s="76">
        <v>0</v>
      </c>
      <c r="S632" s="76">
        <v>0</v>
      </c>
      <c r="T632" s="76">
        <v>139921</v>
      </c>
      <c r="U632">
        <v>90395</v>
      </c>
      <c r="V632">
        <v>457</v>
      </c>
      <c r="W632">
        <v>0</v>
      </c>
      <c r="X632">
        <v>10611</v>
      </c>
      <c r="Y632">
        <v>738</v>
      </c>
      <c r="AB632">
        <v>24823</v>
      </c>
      <c r="AC632">
        <v>0</v>
      </c>
      <c r="AD632">
        <v>127024</v>
      </c>
      <c r="AE632" s="1">
        <v>7</v>
      </c>
      <c r="AF632" s="1">
        <v>7</v>
      </c>
      <c r="AG632" s="1">
        <v>295</v>
      </c>
      <c r="AH632" s="1">
        <v>100</v>
      </c>
      <c r="AI632" s="1">
        <v>0</v>
      </c>
      <c r="AJ632" s="1">
        <v>0</v>
      </c>
      <c r="AK632" s="1">
        <v>0</v>
      </c>
      <c r="AL632" s="1">
        <v>0</v>
      </c>
      <c r="AM632" s="1">
        <v>1</v>
      </c>
      <c r="AN632" s="1">
        <v>1</v>
      </c>
      <c r="AO632" s="1">
        <v>0</v>
      </c>
      <c r="AP632" s="1">
        <v>100</v>
      </c>
      <c r="AQ632" s="1">
        <v>0</v>
      </c>
      <c r="AR632" s="1">
        <v>0</v>
      </c>
      <c r="AS632" s="1">
        <v>0</v>
      </c>
      <c r="AT632" s="1">
        <v>0</v>
      </c>
      <c r="AU632" s="1">
        <v>0</v>
      </c>
      <c r="AV632" s="1">
        <v>0</v>
      </c>
      <c r="AW632" s="1">
        <v>0</v>
      </c>
      <c r="AX632" s="1">
        <v>0</v>
      </c>
      <c r="AY632" s="1">
        <v>0</v>
      </c>
      <c r="AZ632" s="1">
        <v>0</v>
      </c>
      <c r="BA632" s="1">
        <v>0</v>
      </c>
      <c r="BB632" s="1">
        <v>0</v>
      </c>
      <c r="BC632" s="3">
        <v>1</v>
      </c>
      <c r="BD632" s="3">
        <v>1</v>
      </c>
      <c r="BE632" s="3">
        <v>0</v>
      </c>
      <c r="BF632" s="3">
        <v>100</v>
      </c>
      <c r="BG632" s="241">
        <v>0</v>
      </c>
      <c r="BH632" s="242">
        <v>0</v>
      </c>
      <c r="BI632" s="242">
        <v>0</v>
      </c>
      <c r="BJ632" s="243">
        <v>0</v>
      </c>
      <c r="BK632">
        <v>2</v>
      </c>
      <c r="BL632">
        <v>36</v>
      </c>
      <c r="BM632">
        <v>0</v>
      </c>
      <c r="BN632">
        <v>1380</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s="244">
        <v>0</v>
      </c>
      <c r="CJ632" s="244">
        <v>0</v>
      </c>
      <c r="CK632" s="244">
        <v>0</v>
      </c>
      <c r="CL632" s="244">
        <v>0</v>
      </c>
      <c r="CM632" s="241">
        <v>0</v>
      </c>
      <c r="CN632" s="242">
        <v>0</v>
      </c>
      <c r="CO632" s="242">
        <v>0</v>
      </c>
      <c r="CP632" s="243">
        <v>0</v>
      </c>
      <c r="CQ632" s="1">
        <v>1</v>
      </c>
      <c r="CR632" s="1">
        <v>1</v>
      </c>
      <c r="CS632" s="1">
        <v>70</v>
      </c>
      <c r="CT632" s="1">
        <v>0</v>
      </c>
      <c r="CU632" s="1">
        <v>1</v>
      </c>
      <c r="CV632" s="1">
        <v>1</v>
      </c>
      <c r="CW632" s="1">
        <v>0</v>
      </c>
      <c r="CX632" s="1">
        <v>0</v>
      </c>
      <c r="CY632" s="1">
        <v>1</v>
      </c>
      <c r="CZ632" s="1">
        <v>1</v>
      </c>
      <c r="DA632" s="1">
        <v>70</v>
      </c>
      <c r="DB632" s="1">
        <v>0</v>
      </c>
      <c r="DC632" s="1">
        <v>0</v>
      </c>
      <c r="DD632" s="1">
        <v>0</v>
      </c>
      <c r="DE632" s="1">
        <v>0</v>
      </c>
      <c r="DF632" s="1">
        <v>0</v>
      </c>
      <c r="DG632" s="1">
        <v>0</v>
      </c>
      <c r="DH632" s="1">
        <v>0</v>
      </c>
      <c r="DI632" s="1">
        <v>0</v>
      </c>
      <c r="DJ632" s="1">
        <v>0</v>
      </c>
      <c r="DK632" s="1">
        <v>0</v>
      </c>
      <c r="DL632" s="1">
        <v>0</v>
      </c>
      <c r="DM632" s="1">
        <v>0</v>
      </c>
      <c r="DN632" s="1">
        <v>0</v>
      </c>
      <c r="DO632" s="244">
        <v>2</v>
      </c>
      <c r="DP632" s="244">
        <v>2</v>
      </c>
      <c r="DQ632" s="244">
        <v>70</v>
      </c>
      <c r="DR632" s="244">
        <v>0</v>
      </c>
      <c r="DS632" s="241">
        <v>0</v>
      </c>
      <c r="DT632" s="242">
        <v>0</v>
      </c>
      <c r="DU632" s="242">
        <v>0</v>
      </c>
      <c r="DV632" s="243">
        <v>0</v>
      </c>
      <c r="DW632">
        <v>1</v>
      </c>
      <c r="DX632">
        <v>1</v>
      </c>
      <c r="DY632">
        <v>0</v>
      </c>
      <c r="DZ632">
        <v>0</v>
      </c>
      <c r="EA632">
        <v>0</v>
      </c>
      <c r="EB632">
        <v>0</v>
      </c>
      <c r="EC632">
        <v>0</v>
      </c>
      <c r="ED632">
        <v>0</v>
      </c>
      <c r="EE632">
        <v>0</v>
      </c>
      <c r="EF632">
        <v>0</v>
      </c>
      <c r="EG632">
        <v>0</v>
      </c>
      <c r="EH632">
        <v>0</v>
      </c>
      <c r="EI632">
        <v>0</v>
      </c>
      <c r="EJ632">
        <v>0</v>
      </c>
      <c r="EK632">
        <v>0</v>
      </c>
      <c r="EL632">
        <v>0</v>
      </c>
      <c r="EM632">
        <v>0</v>
      </c>
      <c r="EN632">
        <v>0</v>
      </c>
      <c r="EO632">
        <v>0</v>
      </c>
      <c r="EP632">
        <v>0</v>
      </c>
      <c r="EQ632">
        <v>0</v>
      </c>
      <c r="ER632">
        <v>0</v>
      </c>
      <c r="ES632">
        <v>0</v>
      </c>
      <c r="ET632">
        <v>0</v>
      </c>
      <c r="EU632" s="244">
        <v>0</v>
      </c>
      <c r="EV632" s="244">
        <v>0</v>
      </c>
      <c r="EW632" s="244">
        <v>0</v>
      </c>
      <c r="EX632" s="244">
        <v>0</v>
      </c>
      <c r="EY632" s="241">
        <v>0</v>
      </c>
      <c r="EZ632" s="242">
        <v>0</v>
      </c>
      <c r="FA632" s="242">
        <v>0</v>
      </c>
      <c r="FB632" s="243">
        <v>0</v>
      </c>
      <c r="FC632">
        <v>0</v>
      </c>
      <c r="FD632">
        <v>0</v>
      </c>
      <c r="FE632">
        <v>0</v>
      </c>
      <c r="FF632">
        <v>0</v>
      </c>
      <c r="FG632">
        <v>0</v>
      </c>
      <c r="FH632">
        <v>0</v>
      </c>
      <c r="FI632">
        <v>0</v>
      </c>
      <c r="FJ632">
        <v>0</v>
      </c>
      <c r="FK632">
        <v>0</v>
      </c>
      <c r="FL632">
        <v>0</v>
      </c>
      <c r="FM632">
        <v>0</v>
      </c>
      <c r="FN632">
        <v>0</v>
      </c>
      <c r="FO632">
        <v>0</v>
      </c>
      <c r="FP632">
        <v>0</v>
      </c>
      <c r="FQ632">
        <v>0</v>
      </c>
      <c r="FR632">
        <v>0</v>
      </c>
      <c r="FS632">
        <v>0</v>
      </c>
      <c r="FT632">
        <v>0</v>
      </c>
      <c r="FU632">
        <v>0</v>
      </c>
      <c r="FV632">
        <v>0</v>
      </c>
      <c r="FW632">
        <v>1</v>
      </c>
      <c r="FX632">
        <v>500</v>
      </c>
      <c r="FY632">
        <v>0</v>
      </c>
      <c r="FZ632">
        <v>0</v>
      </c>
      <c r="GA632">
        <v>0</v>
      </c>
      <c r="GB632">
        <v>0</v>
      </c>
      <c r="GC632">
        <v>0</v>
      </c>
      <c r="GD632">
        <v>0</v>
      </c>
      <c r="GE632">
        <v>0</v>
      </c>
      <c r="GF632">
        <v>0</v>
      </c>
      <c r="GG632">
        <v>0</v>
      </c>
      <c r="GH632">
        <v>0</v>
      </c>
      <c r="GI632">
        <v>0</v>
      </c>
      <c r="GJ632">
        <v>0</v>
      </c>
      <c r="GK632">
        <v>0</v>
      </c>
      <c r="GL632">
        <v>0</v>
      </c>
      <c r="GM632">
        <v>11</v>
      </c>
      <c r="GN632">
        <v>0</v>
      </c>
      <c r="GO632">
        <v>11</v>
      </c>
      <c r="GP632">
        <v>0</v>
      </c>
      <c r="GQ632">
        <v>1</v>
      </c>
      <c r="GR632">
        <v>0</v>
      </c>
      <c r="GS632">
        <v>0</v>
      </c>
      <c r="GT632">
        <v>0</v>
      </c>
      <c r="GU632">
        <v>0</v>
      </c>
      <c r="GV632">
        <v>0</v>
      </c>
      <c r="GW632">
        <v>0</v>
      </c>
      <c r="GX632">
        <v>0</v>
      </c>
      <c r="GY632">
        <v>3</v>
      </c>
      <c r="GZ632">
        <v>0</v>
      </c>
      <c r="HA632">
        <v>0</v>
      </c>
      <c r="HB632">
        <v>0</v>
      </c>
      <c r="HC632">
        <v>0</v>
      </c>
      <c r="HD632">
        <v>0</v>
      </c>
      <c r="HE632">
        <v>0</v>
      </c>
      <c r="HF632">
        <v>0</v>
      </c>
      <c r="HG632">
        <v>0</v>
      </c>
      <c r="HH632">
        <v>0</v>
      </c>
      <c r="HI632">
        <v>0</v>
      </c>
      <c r="HJ632">
        <v>0</v>
      </c>
      <c r="HK632">
        <v>0</v>
      </c>
      <c r="HL632">
        <v>7</v>
      </c>
      <c r="HM632">
        <v>2</v>
      </c>
      <c r="HN632">
        <v>0</v>
      </c>
      <c r="HO632">
        <v>0</v>
      </c>
      <c r="HP632">
        <v>0</v>
      </c>
      <c r="HQ632" s="139">
        <v>0</v>
      </c>
      <c r="HR632" s="140">
        <v>0</v>
      </c>
      <c r="HS632" s="140">
        <v>1</v>
      </c>
      <c r="HT632" s="140">
        <v>0</v>
      </c>
      <c r="HU632" s="140">
        <v>0</v>
      </c>
      <c r="HV632" s="139">
        <v>1</v>
      </c>
      <c r="HW632" s="140">
        <v>0</v>
      </c>
      <c r="HX632" s="140">
        <v>1</v>
      </c>
      <c r="HY632" s="140">
        <v>0</v>
      </c>
      <c r="HZ632" s="140">
        <v>0</v>
      </c>
      <c r="IA632" s="139">
        <v>0</v>
      </c>
      <c r="IB632" s="140">
        <v>0</v>
      </c>
      <c r="IC632" s="140">
        <v>0</v>
      </c>
      <c r="ID632" s="140">
        <v>0</v>
      </c>
      <c r="IE632" s="140">
        <v>0</v>
      </c>
      <c r="IF632" s="139">
        <v>8</v>
      </c>
      <c r="IG632" s="140">
        <v>2</v>
      </c>
      <c r="IH632" s="140">
        <v>2</v>
      </c>
      <c r="II632" s="140">
        <v>0</v>
      </c>
      <c r="IJ632" s="140">
        <v>0</v>
      </c>
      <c r="IK632" s="140">
        <v>0</v>
      </c>
      <c r="IL632" s="140">
        <v>0</v>
      </c>
      <c r="IM632" s="140">
        <v>0</v>
      </c>
      <c r="IN632" s="139">
        <v>0</v>
      </c>
      <c r="IO632" s="140">
        <v>1</v>
      </c>
      <c r="IP632" s="140">
        <v>0</v>
      </c>
      <c r="IQ632" s="140">
        <v>0</v>
      </c>
      <c r="IR632" s="141">
        <v>1</v>
      </c>
      <c r="IS632" s="139">
        <v>3</v>
      </c>
      <c r="IT632" s="141">
        <v>6</v>
      </c>
      <c r="IU632" s="141">
        <v>9</v>
      </c>
      <c r="IV632" s="141">
        <v>3</v>
      </c>
      <c r="IW632" s="180">
        <v>12</v>
      </c>
      <c r="IX632" s="182">
        <v>0.5</v>
      </c>
      <c r="IY632" s="182">
        <v>0.33333333333333331</v>
      </c>
      <c r="IZ632" s="183">
        <v>0</v>
      </c>
      <c r="JA632" s="140">
        <v>0</v>
      </c>
      <c r="JB632" s="140">
        <v>0</v>
      </c>
      <c r="JC632" s="1" t="s">
        <v>426</v>
      </c>
      <c r="JD632" s="1" t="s">
        <v>426</v>
      </c>
      <c r="JE632" s="1" t="s">
        <v>426</v>
      </c>
      <c r="JF632" s="1" t="s">
        <v>426</v>
      </c>
      <c r="JG632" s="1">
        <v>0</v>
      </c>
      <c r="JH632" s="1">
        <v>0</v>
      </c>
      <c r="JI632" s="284"/>
      <c r="JM632" s="261"/>
      <c r="JN632" s="262"/>
      <c r="JO632" s="284"/>
      <c r="JP632" s="284"/>
    </row>
    <row r="633" spans="1:276" x14ac:dyDescent="0.25">
      <c r="A633" s="2">
        <f>IF(OR('Table 1'!$L$2="All Regions",'Table 1'!$L$2=" "), 1,IF('Table 1'!$L$2='DATA TEMPLATE 1617'!L633,1,0))</f>
        <v>1</v>
      </c>
      <c r="B633" s="2">
        <f>IF(OR('Table 1'!$L$3="All Disciplines",'Table 1'!$L$3=" "), 1,IF('Table 1'!$L$3='DATA TEMPLATE 1617'!M633,1,0))</f>
        <v>1</v>
      </c>
      <c r="C633" s="2">
        <f>IF(OR('Table 1'!$L$4="All Organisations",'Table 1'!$L$4=" "), 1,IF('Table 1'!$L$4='DATA TEMPLATE 1617'!N633,1,0))</f>
        <v>1</v>
      </c>
      <c r="D633" s="2">
        <f t="shared" si="25"/>
        <v>3</v>
      </c>
      <c r="E633" s="236">
        <f>IF('Table 2'!$L$2="All Diverse Led",$IZ633,IF('Table 2'!$L$2='DATA TEMPLATE 1617'!JG633,4,0))</f>
        <v>0</v>
      </c>
      <c r="F633" s="236">
        <f>IF('Table 2'!$L$2="All Diverse Led",$IZ633,IF('Table 2'!$L$2='DATA TEMPLATE 1617'!JH633,4,0))</f>
        <v>0</v>
      </c>
      <c r="G633" s="238">
        <f t="shared" si="26"/>
        <v>0</v>
      </c>
      <c r="H633" s="1" t="s">
        <v>471</v>
      </c>
      <c r="I633" s="1">
        <v>0</v>
      </c>
      <c r="J633" s="1" t="b">
        <v>0</v>
      </c>
      <c r="K633" s="284">
        <v>631</v>
      </c>
      <c r="L633" t="s">
        <v>448</v>
      </c>
      <c r="M633" t="s">
        <v>437</v>
      </c>
      <c r="N633" s="323" t="s">
        <v>458</v>
      </c>
      <c r="O633" s="76">
        <v>116197</v>
      </c>
      <c r="P633" s="76">
        <v>90000</v>
      </c>
      <c r="Q633" s="76">
        <v>2192</v>
      </c>
      <c r="R633" s="76">
        <v>15000</v>
      </c>
      <c r="S633" s="76">
        <v>0</v>
      </c>
      <c r="T633" s="76">
        <v>223389</v>
      </c>
      <c r="U633">
        <v>172038</v>
      </c>
      <c r="V633">
        <v>10878</v>
      </c>
      <c r="W633">
        <v>1939</v>
      </c>
      <c r="X633">
        <v>0</v>
      </c>
      <c r="Y633">
        <v>200</v>
      </c>
      <c r="AB633">
        <v>94135</v>
      </c>
      <c r="AC633">
        <v>0</v>
      </c>
      <c r="AD633">
        <v>279190</v>
      </c>
      <c r="AE633" s="1">
        <v>211</v>
      </c>
      <c r="AF633" s="1">
        <v>30</v>
      </c>
      <c r="AG633" s="1">
        <v>8725</v>
      </c>
      <c r="AH633" s="1">
        <v>6245</v>
      </c>
      <c r="AI633" s="1">
        <v>4</v>
      </c>
      <c r="AJ633" s="1">
        <v>4</v>
      </c>
      <c r="AK633" s="1">
        <v>0</v>
      </c>
      <c r="AL633" s="1">
        <v>425</v>
      </c>
      <c r="AM633" s="1">
        <v>6</v>
      </c>
      <c r="AN633" s="1">
        <v>6</v>
      </c>
      <c r="AO633" s="1">
        <v>0</v>
      </c>
      <c r="AP633" s="1">
        <v>1800</v>
      </c>
      <c r="AQ633" s="1">
        <v>4</v>
      </c>
      <c r="AR633" s="1">
        <v>6</v>
      </c>
      <c r="AS633" s="1">
        <v>89</v>
      </c>
      <c r="AT633" s="1">
        <v>260</v>
      </c>
      <c r="AU633" s="1">
        <v>0</v>
      </c>
      <c r="AV633" s="1">
        <v>0</v>
      </c>
      <c r="AW633" s="1">
        <v>0</v>
      </c>
      <c r="AX633" s="1">
        <v>0</v>
      </c>
      <c r="AY633" s="1">
        <v>0</v>
      </c>
      <c r="AZ633" s="1">
        <v>0</v>
      </c>
      <c r="BA633" s="1">
        <v>0</v>
      </c>
      <c r="BB633" s="1">
        <v>0</v>
      </c>
      <c r="BC633" s="3">
        <v>10</v>
      </c>
      <c r="BD633" s="3">
        <v>10</v>
      </c>
      <c r="BE633" s="3">
        <v>0</v>
      </c>
      <c r="BF633" s="3">
        <v>2225</v>
      </c>
      <c r="BG633" s="241">
        <v>4</v>
      </c>
      <c r="BH633" s="242">
        <v>6</v>
      </c>
      <c r="BI633" s="242">
        <v>89</v>
      </c>
      <c r="BJ633" s="243">
        <v>260</v>
      </c>
      <c r="BK633">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s="244">
        <v>0</v>
      </c>
      <c r="CJ633" s="244">
        <v>0</v>
      </c>
      <c r="CK633" s="244">
        <v>0</v>
      </c>
      <c r="CL633" s="244">
        <v>0</v>
      </c>
      <c r="CM633" s="241">
        <v>0</v>
      </c>
      <c r="CN633" s="242">
        <v>0</v>
      </c>
      <c r="CO633" s="242">
        <v>0</v>
      </c>
      <c r="CP633" s="243">
        <v>0</v>
      </c>
      <c r="CQ633" s="1">
        <v>0</v>
      </c>
      <c r="CR633" s="1">
        <v>0</v>
      </c>
      <c r="CS633" s="1">
        <v>0</v>
      </c>
      <c r="CT633" s="1">
        <v>0</v>
      </c>
      <c r="CU633" s="1">
        <v>0</v>
      </c>
      <c r="CV633" s="1">
        <v>0</v>
      </c>
      <c r="CW633" s="1">
        <v>0</v>
      </c>
      <c r="CX633" s="1">
        <v>0</v>
      </c>
      <c r="CY633" s="1">
        <v>0</v>
      </c>
      <c r="CZ633" s="1">
        <v>0</v>
      </c>
      <c r="DA633" s="1">
        <v>0</v>
      </c>
      <c r="DB633" s="1">
        <v>0</v>
      </c>
      <c r="DC633" s="1">
        <v>0</v>
      </c>
      <c r="DD633" s="1">
        <v>0</v>
      </c>
      <c r="DE633" s="1">
        <v>0</v>
      </c>
      <c r="DF633" s="1">
        <v>0</v>
      </c>
      <c r="DG633" s="1">
        <v>0</v>
      </c>
      <c r="DH633" s="1">
        <v>0</v>
      </c>
      <c r="DI633" s="1">
        <v>0</v>
      </c>
      <c r="DJ633" s="1">
        <v>0</v>
      </c>
      <c r="DK633" s="1">
        <v>0</v>
      </c>
      <c r="DL633" s="1">
        <v>0</v>
      </c>
      <c r="DM633" s="1">
        <v>0</v>
      </c>
      <c r="DN633" s="1">
        <v>0</v>
      </c>
      <c r="DO633" s="244">
        <v>0</v>
      </c>
      <c r="DP633" s="244">
        <v>0</v>
      </c>
      <c r="DQ633" s="244">
        <v>0</v>
      </c>
      <c r="DR633" s="244">
        <v>0</v>
      </c>
      <c r="DS633" s="241">
        <v>0</v>
      </c>
      <c r="DT633" s="242">
        <v>0</v>
      </c>
      <c r="DU633" s="242">
        <v>0</v>
      </c>
      <c r="DV633" s="243">
        <v>0</v>
      </c>
      <c r="DW633">
        <v>2</v>
      </c>
      <c r="DX633">
        <v>14</v>
      </c>
      <c r="DY633">
        <v>6496</v>
      </c>
      <c r="DZ633">
        <v>5120</v>
      </c>
      <c r="EA633">
        <v>0</v>
      </c>
      <c r="EB633">
        <v>0</v>
      </c>
      <c r="EC633">
        <v>0</v>
      </c>
      <c r="ED633">
        <v>0</v>
      </c>
      <c r="EE633">
        <v>0</v>
      </c>
      <c r="EF633">
        <v>0</v>
      </c>
      <c r="EG633">
        <v>0</v>
      </c>
      <c r="EH633">
        <v>0</v>
      </c>
      <c r="EI633">
        <v>0</v>
      </c>
      <c r="EJ633">
        <v>0</v>
      </c>
      <c r="EK633">
        <v>0</v>
      </c>
      <c r="EL633">
        <v>0</v>
      </c>
      <c r="EM633">
        <v>0</v>
      </c>
      <c r="EN633">
        <v>0</v>
      </c>
      <c r="EO633">
        <v>0</v>
      </c>
      <c r="EP633">
        <v>0</v>
      </c>
      <c r="EQ633">
        <v>0</v>
      </c>
      <c r="ER633">
        <v>0</v>
      </c>
      <c r="ES633">
        <v>0</v>
      </c>
      <c r="ET633">
        <v>0</v>
      </c>
      <c r="EU633" s="244">
        <v>0</v>
      </c>
      <c r="EV633" s="244">
        <v>0</v>
      </c>
      <c r="EW633" s="244">
        <v>0</v>
      </c>
      <c r="EX633" s="244">
        <v>0</v>
      </c>
      <c r="EY633" s="241">
        <v>0</v>
      </c>
      <c r="EZ633" s="242">
        <v>0</v>
      </c>
      <c r="FA633" s="242">
        <v>0</v>
      </c>
      <c r="FB633" s="243">
        <v>0</v>
      </c>
      <c r="FC633">
        <v>0</v>
      </c>
      <c r="FD633">
        <v>0</v>
      </c>
      <c r="FE633">
        <v>0</v>
      </c>
      <c r="FF633">
        <v>0</v>
      </c>
      <c r="FG633">
        <v>0</v>
      </c>
      <c r="FH633">
        <v>0</v>
      </c>
      <c r="FI633">
        <v>11</v>
      </c>
      <c r="FJ633">
        <v>6500</v>
      </c>
      <c r="FK633">
        <v>0</v>
      </c>
      <c r="FL633">
        <v>0</v>
      </c>
      <c r="FM633">
        <v>0</v>
      </c>
      <c r="FN633">
        <v>0</v>
      </c>
      <c r="FO633">
        <v>0</v>
      </c>
      <c r="FP633">
        <v>0</v>
      </c>
      <c r="FQ633">
        <v>0</v>
      </c>
      <c r="FR633">
        <v>0</v>
      </c>
      <c r="FS633">
        <v>11</v>
      </c>
      <c r="FT633">
        <v>6500</v>
      </c>
      <c r="FU633">
        <v>0</v>
      </c>
      <c r="FV633">
        <v>0</v>
      </c>
      <c r="FW633">
        <v>0</v>
      </c>
      <c r="FX633">
        <v>0</v>
      </c>
      <c r="FY633">
        <v>0</v>
      </c>
      <c r="FZ633">
        <v>0</v>
      </c>
      <c r="GA633">
        <v>0</v>
      </c>
      <c r="GB633">
        <v>0</v>
      </c>
      <c r="GC633">
        <v>0</v>
      </c>
      <c r="GD633">
        <v>0</v>
      </c>
      <c r="GE633">
        <v>0</v>
      </c>
      <c r="GF633">
        <v>0</v>
      </c>
      <c r="GG633">
        <v>0</v>
      </c>
      <c r="GH633">
        <v>0</v>
      </c>
      <c r="GI633">
        <v>0</v>
      </c>
      <c r="GJ633">
        <v>0</v>
      </c>
      <c r="GK633">
        <v>0</v>
      </c>
      <c r="GL633">
        <v>0</v>
      </c>
      <c r="GM633">
        <v>0</v>
      </c>
      <c r="GN633">
        <v>0</v>
      </c>
      <c r="GO633">
        <v>0</v>
      </c>
      <c r="GP633">
        <v>0</v>
      </c>
      <c r="GQ633">
        <v>0</v>
      </c>
      <c r="GR633">
        <v>0</v>
      </c>
      <c r="GS633">
        <v>0</v>
      </c>
      <c r="GT633">
        <v>0</v>
      </c>
      <c r="GU633">
        <v>0</v>
      </c>
      <c r="GV633">
        <v>0</v>
      </c>
      <c r="GW633">
        <v>0</v>
      </c>
      <c r="GX633">
        <v>0</v>
      </c>
      <c r="GY633">
        <v>0</v>
      </c>
      <c r="GZ633">
        <v>0</v>
      </c>
      <c r="HA633">
        <v>0</v>
      </c>
      <c r="HB633">
        <v>0</v>
      </c>
      <c r="HC633">
        <v>0</v>
      </c>
      <c r="HD633">
        <v>0</v>
      </c>
      <c r="HE633">
        <v>0</v>
      </c>
      <c r="HF633">
        <v>0</v>
      </c>
      <c r="HG633">
        <v>0</v>
      </c>
      <c r="HH633">
        <v>0</v>
      </c>
      <c r="HI633">
        <v>0</v>
      </c>
      <c r="HJ633">
        <v>0</v>
      </c>
      <c r="HK633">
        <v>0</v>
      </c>
      <c r="HL633">
        <v>5</v>
      </c>
      <c r="HM633">
        <v>4</v>
      </c>
      <c r="HN633">
        <v>0</v>
      </c>
      <c r="HO633">
        <v>0</v>
      </c>
      <c r="HP633">
        <v>0</v>
      </c>
      <c r="HQ633" s="139">
        <v>1</v>
      </c>
      <c r="HR633" s="140">
        <v>0</v>
      </c>
      <c r="HS633" s="140">
        <v>0</v>
      </c>
      <c r="HT633" s="140">
        <v>0</v>
      </c>
      <c r="HU633" s="140">
        <v>0</v>
      </c>
      <c r="HV633" s="139">
        <v>0</v>
      </c>
      <c r="HW633" s="140">
        <v>0</v>
      </c>
      <c r="HX633" s="140">
        <v>0</v>
      </c>
      <c r="HY633" s="140">
        <v>0</v>
      </c>
      <c r="HZ633" s="140">
        <v>0</v>
      </c>
      <c r="IA633" s="139">
        <v>0</v>
      </c>
      <c r="IB633" s="140">
        <v>0</v>
      </c>
      <c r="IC633" s="140">
        <v>0</v>
      </c>
      <c r="ID633" s="140">
        <v>0</v>
      </c>
      <c r="IE633" s="140">
        <v>0</v>
      </c>
      <c r="IF633" s="139">
        <v>6</v>
      </c>
      <c r="IG633" s="140">
        <v>4</v>
      </c>
      <c r="IH633" s="140">
        <v>0</v>
      </c>
      <c r="II633" s="140">
        <v>0</v>
      </c>
      <c r="IJ633" s="140">
        <v>0</v>
      </c>
      <c r="IK633" s="140">
        <v>0</v>
      </c>
      <c r="IL633" s="140">
        <v>0</v>
      </c>
      <c r="IM633" s="140">
        <v>0</v>
      </c>
      <c r="IN633" s="139">
        <v>0</v>
      </c>
      <c r="IO633" s="140">
        <v>0</v>
      </c>
      <c r="IP633" s="140">
        <v>0</v>
      </c>
      <c r="IQ633" s="140">
        <v>0</v>
      </c>
      <c r="IR633" s="141">
        <v>0</v>
      </c>
      <c r="IS633" s="139">
        <v>0</v>
      </c>
      <c r="IT633" s="141">
        <v>1</v>
      </c>
      <c r="IU633" s="141">
        <v>9</v>
      </c>
      <c r="IV633" s="141">
        <v>1</v>
      </c>
      <c r="IW633" s="180">
        <v>10</v>
      </c>
      <c r="IX633" s="182">
        <v>0.1</v>
      </c>
      <c r="IY633" s="182">
        <v>0</v>
      </c>
      <c r="IZ633" s="183">
        <v>0</v>
      </c>
      <c r="JA633" s="140">
        <v>0</v>
      </c>
      <c r="JB633" s="140">
        <v>0</v>
      </c>
      <c r="JC633" s="1" t="s">
        <v>427</v>
      </c>
      <c r="JD633" s="1" t="s">
        <v>427</v>
      </c>
      <c r="JE633" s="1" t="s">
        <v>426</v>
      </c>
      <c r="JF633" s="1" t="s">
        <v>427</v>
      </c>
      <c r="JG633" s="1">
        <v>0</v>
      </c>
      <c r="JH633" s="1">
        <v>0</v>
      </c>
      <c r="JI633" s="284"/>
      <c r="JM633" s="261"/>
      <c r="JN633" s="262"/>
      <c r="JO633" s="284"/>
      <c r="JP633" s="284"/>
    </row>
    <row r="634" spans="1:276" x14ac:dyDescent="0.25">
      <c r="A634" s="2">
        <f>IF(OR('Table 1'!$L$2="All Regions",'Table 1'!$L$2=" "), 1,IF('Table 1'!$L$2='DATA TEMPLATE 1617'!L634,1,0))</f>
        <v>1</v>
      </c>
      <c r="B634" s="2">
        <f>IF(OR('Table 1'!$L$3="All Disciplines",'Table 1'!$L$3=" "), 1,IF('Table 1'!$L$3='DATA TEMPLATE 1617'!M634,1,0))</f>
        <v>1</v>
      </c>
      <c r="C634" s="2">
        <f>IF(OR('Table 1'!$L$4="All Organisations",'Table 1'!$L$4=" "), 1,IF('Table 1'!$L$4='DATA TEMPLATE 1617'!N634,1,0))</f>
        <v>1</v>
      </c>
      <c r="D634" s="2">
        <f t="shared" ref="D634:D651" si="27">SUM(A634:C634)</f>
        <v>3</v>
      </c>
      <c r="E634" s="236">
        <f>IF('Table 2'!$L$2="All Diverse Led",$IZ634,IF('Table 2'!$L$2='DATA TEMPLATE 1617'!JG634,4,0))</f>
        <v>0</v>
      </c>
      <c r="F634" s="236">
        <f>IF('Table 2'!$L$2="All Diverse Led",$IZ634,IF('Table 2'!$L$2='DATA TEMPLATE 1617'!JH634,4,0))</f>
        <v>0</v>
      </c>
      <c r="G634" s="237">
        <f t="shared" ref="G634:G651" si="28">SUM(E634:F634)</f>
        <v>0</v>
      </c>
      <c r="H634" s="1" t="s">
        <v>471</v>
      </c>
      <c r="I634" s="1">
        <v>0</v>
      </c>
      <c r="J634" s="1" t="b">
        <v>1</v>
      </c>
      <c r="K634" s="284">
        <v>632</v>
      </c>
      <c r="L634" t="s">
        <v>449</v>
      </c>
      <c r="M634" t="s">
        <v>451</v>
      </c>
      <c r="N634" s="323" t="s">
        <v>460</v>
      </c>
      <c r="O634" s="76">
        <v>881343</v>
      </c>
      <c r="P634" s="76">
        <v>1590154</v>
      </c>
      <c r="Q634" s="76">
        <v>227971</v>
      </c>
      <c r="R634" s="76">
        <v>4415879</v>
      </c>
      <c r="S634" s="76">
        <v>8000</v>
      </c>
      <c r="T634" s="76">
        <v>7123347</v>
      </c>
      <c r="U634">
        <v>4396465</v>
      </c>
      <c r="V634">
        <v>110079</v>
      </c>
      <c r="W634">
        <v>413654</v>
      </c>
      <c r="X634">
        <v>0</v>
      </c>
      <c r="Y634">
        <v>0</v>
      </c>
      <c r="Z634">
        <v>606886</v>
      </c>
      <c r="AA634">
        <v>222984</v>
      </c>
      <c r="AB634">
        <v>1126822</v>
      </c>
      <c r="AC634">
        <v>165780</v>
      </c>
      <c r="AD634">
        <v>7042670</v>
      </c>
      <c r="AE634" s="1">
        <v>0</v>
      </c>
      <c r="AF634" s="1">
        <v>0</v>
      </c>
      <c r="AG634" s="1">
        <v>0</v>
      </c>
      <c r="AH634" s="1">
        <v>0</v>
      </c>
      <c r="AI634" s="1">
        <v>0</v>
      </c>
      <c r="AJ634" s="1">
        <v>0</v>
      </c>
      <c r="AK634" s="1">
        <v>0</v>
      </c>
      <c r="AL634" s="1">
        <v>0</v>
      </c>
      <c r="AM634" s="1">
        <v>0</v>
      </c>
      <c r="AN634" s="1">
        <v>0</v>
      </c>
      <c r="AO634" s="1">
        <v>0</v>
      </c>
      <c r="AP634" s="1">
        <v>0</v>
      </c>
      <c r="AQ634" s="1">
        <v>0</v>
      </c>
      <c r="AR634" s="1">
        <v>0</v>
      </c>
      <c r="AS634" s="1">
        <v>0</v>
      </c>
      <c r="AT634" s="1">
        <v>0</v>
      </c>
      <c r="AU634" s="1">
        <v>0</v>
      </c>
      <c r="AV634" s="1">
        <v>0</v>
      </c>
      <c r="AW634" s="1">
        <v>0</v>
      </c>
      <c r="AX634" s="1">
        <v>0</v>
      </c>
      <c r="AY634" s="1">
        <v>0</v>
      </c>
      <c r="AZ634" s="1">
        <v>0</v>
      </c>
      <c r="BA634" s="1">
        <v>0</v>
      </c>
      <c r="BB634" s="1">
        <v>0</v>
      </c>
      <c r="BC634" s="3">
        <v>0</v>
      </c>
      <c r="BD634" s="3">
        <v>0</v>
      </c>
      <c r="BE634" s="3">
        <v>0</v>
      </c>
      <c r="BF634" s="3">
        <v>0</v>
      </c>
      <c r="BG634" s="241">
        <v>0</v>
      </c>
      <c r="BH634" s="242">
        <v>0</v>
      </c>
      <c r="BI634" s="242">
        <v>0</v>
      </c>
      <c r="BJ634" s="243">
        <v>0</v>
      </c>
      <c r="BK634">
        <v>0</v>
      </c>
      <c r="BL634">
        <v>0</v>
      </c>
      <c r="BM634">
        <v>0</v>
      </c>
      <c r="BN634">
        <v>0</v>
      </c>
      <c r="BO634">
        <v>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s="244">
        <v>0</v>
      </c>
      <c r="CJ634" s="244">
        <v>0</v>
      </c>
      <c r="CK634" s="244">
        <v>0</v>
      </c>
      <c r="CL634" s="244">
        <v>0</v>
      </c>
      <c r="CM634" s="241">
        <v>0</v>
      </c>
      <c r="CN634" s="242">
        <v>0</v>
      </c>
      <c r="CO634" s="242">
        <v>0</v>
      </c>
      <c r="CP634" s="243">
        <v>0</v>
      </c>
      <c r="CQ634" s="1">
        <v>0</v>
      </c>
      <c r="CR634" s="1">
        <v>0</v>
      </c>
      <c r="CS634" s="1">
        <v>0</v>
      </c>
      <c r="CT634" s="1">
        <v>0</v>
      </c>
      <c r="CU634" s="1">
        <v>0</v>
      </c>
      <c r="CV634" s="1">
        <v>0</v>
      </c>
      <c r="CW634" s="1">
        <v>0</v>
      </c>
      <c r="CX634" s="1">
        <v>0</v>
      </c>
      <c r="CY634" s="1">
        <v>0</v>
      </c>
      <c r="CZ634" s="1">
        <v>0</v>
      </c>
      <c r="DA634" s="1">
        <v>0</v>
      </c>
      <c r="DB634" s="1">
        <v>0</v>
      </c>
      <c r="DC634" s="1">
        <v>0</v>
      </c>
      <c r="DD634" s="1">
        <v>0</v>
      </c>
      <c r="DE634" s="1">
        <v>0</v>
      </c>
      <c r="DF634" s="1">
        <v>0</v>
      </c>
      <c r="DG634" s="1">
        <v>0</v>
      </c>
      <c r="DH634" s="1">
        <v>0</v>
      </c>
      <c r="DI634" s="1">
        <v>0</v>
      </c>
      <c r="DJ634" s="1">
        <v>0</v>
      </c>
      <c r="DK634" s="1">
        <v>0</v>
      </c>
      <c r="DL634" s="1">
        <v>0</v>
      </c>
      <c r="DM634" s="1">
        <v>0</v>
      </c>
      <c r="DN634" s="1">
        <v>0</v>
      </c>
      <c r="DO634" s="244">
        <v>0</v>
      </c>
      <c r="DP634" s="244">
        <v>0</v>
      </c>
      <c r="DQ634" s="244">
        <v>0</v>
      </c>
      <c r="DR634" s="244">
        <v>0</v>
      </c>
      <c r="DS634" s="241">
        <v>0</v>
      </c>
      <c r="DT634" s="242">
        <v>0</v>
      </c>
      <c r="DU634" s="242">
        <v>0</v>
      </c>
      <c r="DV634" s="243">
        <v>0</v>
      </c>
      <c r="DW634">
        <v>0</v>
      </c>
      <c r="DX634">
        <v>0</v>
      </c>
      <c r="DY634">
        <v>0</v>
      </c>
      <c r="DZ634">
        <v>0</v>
      </c>
      <c r="EA634">
        <v>0</v>
      </c>
      <c r="EB634">
        <v>0</v>
      </c>
      <c r="EC634">
        <v>0</v>
      </c>
      <c r="ED634">
        <v>0</v>
      </c>
      <c r="EE634">
        <v>0</v>
      </c>
      <c r="EF634">
        <v>0</v>
      </c>
      <c r="EG634">
        <v>0</v>
      </c>
      <c r="EH634">
        <v>0</v>
      </c>
      <c r="EI634">
        <v>0</v>
      </c>
      <c r="EJ634">
        <v>0</v>
      </c>
      <c r="EK634">
        <v>0</v>
      </c>
      <c r="EL634">
        <v>0</v>
      </c>
      <c r="EM634">
        <v>0</v>
      </c>
      <c r="EN634">
        <v>0</v>
      </c>
      <c r="EO634">
        <v>0</v>
      </c>
      <c r="EP634">
        <v>0</v>
      </c>
      <c r="EQ634">
        <v>0</v>
      </c>
      <c r="ER634">
        <v>0</v>
      </c>
      <c r="ES634">
        <v>0</v>
      </c>
      <c r="ET634">
        <v>0</v>
      </c>
      <c r="EU634" s="244">
        <v>0</v>
      </c>
      <c r="EV634" s="244">
        <v>0</v>
      </c>
      <c r="EW634" s="244">
        <v>0</v>
      </c>
      <c r="EX634" s="244">
        <v>0</v>
      </c>
      <c r="EY634" s="241">
        <v>0</v>
      </c>
      <c r="EZ634" s="242">
        <v>0</v>
      </c>
      <c r="FA634" s="242">
        <v>0</v>
      </c>
      <c r="FB634" s="243">
        <v>0</v>
      </c>
      <c r="FC634">
        <v>0</v>
      </c>
      <c r="FD634">
        <v>0</v>
      </c>
      <c r="FE634">
        <v>0</v>
      </c>
      <c r="FF634">
        <v>0</v>
      </c>
      <c r="FG634">
        <v>0</v>
      </c>
      <c r="FH634">
        <v>0</v>
      </c>
      <c r="FI634">
        <v>0</v>
      </c>
      <c r="FJ634">
        <v>0</v>
      </c>
      <c r="FK634">
        <v>0</v>
      </c>
      <c r="FL634">
        <v>0</v>
      </c>
      <c r="FM634">
        <v>0</v>
      </c>
      <c r="FN634">
        <v>0</v>
      </c>
      <c r="FO634">
        <v>0</v>
      </c>
      <c r="FP634">
        <v>0</v>
      </c>
      <c r="FQ634">
        <v>0</v>
      </c>
      <c r="FR634">
        <v>0</v>
      </c>
      <c r="FS634">
        <v>0</v>
      </c>
      <c r="FT634">
        <v>0</v>
      </c>
      <c r="FU634">
        <v>0</v>
      </c>
      <c r="FV634">
        <v>0</v>
      </c>
      <c r="FW634">
        <v>0</v>
      </c>
      <c r="FX634">
        <v>0</v>
      </c>
      <c r="FY634">
        <v>0</v>
      </c>
      <c r="FZ634">
        <v>0</v>
      </c>
      <c r="GA634">
        <v>0</v>
      </c>
      <c r="GB634">
        <v>0</v>
      </c>
      <c r="GC634">
        <v>0</v>
      </c>
      <c r="GD634">
        <v>0</v>
      </c>
      <c r="GE634">
        <v>0</v>
      </c>
      <c r="GF634">
        <v>0</v>
      </c>
      <c r="GG634">
        <v>0</v>
      </c>
      <c r="GH634">
        <v>0</v>
      </c>
      <c r="GI634">
        <v>0</v>
      </c>
      <c r="GJ634">
        <v>0</v>
      </c>
      <c r="GK634">
        <v>0</v>
      </c>
      <c r="GL634">
        <v>0</v>
      </c>
      <c r="GM634">
        <v>0</v>
      </c>
      <c r="GN634">
        <v>0</v>
      </c>
      <c r="GO634">
        <v>0</v>
      </c>
      <c r="GP634">
        <v>0</v>
      </c>
      <c r="GQ634">
        <v>0</v>
      </c>
      <c r="GR634">
        <v>0</v>
      </c>
      <c r="GS634">
        <v>0</v>
      </c>
      <c r="GT634">
        <v>0</v>
      </c>
      <c r="GU634">
        <v>0</v>
      </c>
      <c r="GV634">
        <v>0</v>
      </c>
      <c r="GW634">
        <v>0</v>
      </c>
      <c r="GX634">
        <v>0</v>
      </c>
      <c r="GY634">
        <v>0</v>
      </c>
      <c r="GZ634">
        <v>0</v>
      </c>
      <c r="HA634">
        <v>0</v>
      </c>
      <c r="HB634">
        <v>0</v>
      </c>
      <c r="HC634">
        <v>0</v>
      </c>
      <c r="HD634">
        <v>0</v>
      </c>
      <c r="HE634">
        <v>0</v>
      </c>
      <c r="HF634">
        <v>0</v>
      </c>
      <c r="HG634">
        <v>0</v>
      </c>
      <c r="HH634">
        <v>0</v>
      </c>
      <c r="HI634">
        <v>0</v>
      </c>
      <c r="HJ634">
        <v>0</v>
      </c>
      <c r="HK634">
        <v>0</v>
      </c>
      <c r="HL634">
        <v>42</v>
      </c>
      <c r="HM634">
        <v>57</v>
      </c>
      <c r="HN634">
        <v>0</v>
      </c>
      <c r="HO634">
        <v>0</v>
      </c>
      <c r="HP634">
        <v>0</v>
      </c>
      <c r="HQ634" s="139">
        <v>11</v>
      </c>
      <c r="HR634" s="140">
        <v>4</v>
      </c>
      <c r="HS634" s="140">
        <v>0</v>
      </c>
      <c r="HT634" s="140">
        <v>0</v>
      </c>
      <c r="HU634" s="140">
        <v>0</v>
      </c>
      <c r="HV634" s="139">
        <v>0</v>
      </c>
      <c r="HW634" s="140">
        <v>0</v>
      </c>
      <c r="HX634" s="140">
        <v>0</v>
      </c>
      <c r="HY634" s="140">
        <v>0</v>
      </c>
      <c r="HZ634" s="140">
        <v>0</v>
      </c>
      <c r="IA634" s="139">
        <v>0</v>
      </c>
      <c r="IB634" s="140">
        <v>0</v>
      </c>
      <c r="IC634" s="140">
        <v>0</v>
      </c>
      <c r="ID634" s="140">
        <v>0</v>
      </c>
      <c r="IE634" s="140">
        <v>0</v>
      </c>
      <c r="IF634" s="139">
        <v>53</v>
      </c>
      <c r="IG634" s="140">
        <v>61</v>
      </c>
      <c r="IH634" s="140">
        <v>0</v>
      </c>
      <c r="II634" s="140">
        <v>0</v>
      </c>
      <c r="IJ634" s="140">
        <v>0</v>
      </c>
      <c r="IK634" s="140">
        <v>1</v>
      </c>
      <c r="IL634" s="140">
        <v>0</v>
      </c>
      <c r="IM634" s="140">
        <v>0</v>
      </c>
      <c r="IN634" s="139">
        <v>1</v>
      </c>
      <c r="IO634" s="140">
        <v>0</v>
      </c>
      <c r="IP634" s="140">
        <v>0</v>
      </c>
      <c r="IQ634" s="140">
        <v>0</v>
      </c>
      <c r="IR634" s="141">
        <v>0</v>
      </c>
      <c r="IS634" s="139">
        <v>0</v>
      </c>
      <c r="IT634" s="141">
        <v>0</v>
      </c>
      <c r="IU634" s="141">
        <v>99</v>
      </c>
      <c r="IV634" s="141">
        <v>15</v>
      </c>
      <c r="IW634" s="180">
        <v>114</v>
      </c>
      <c r="IX634" s="182">
        <v>8.771929824561403E-3</v>
      </c>
      <c r="IY634" s="182">
        <v>0</v>
      </c>
      <c r="IZ634" s="183">
        <v>0</v>
      </c>
      <c r="JA634" s="140">
        <v>0</v>
      </c>
      <c r="JB634" s="140">
        <v>0</v>
      </c>
      <c r="JC634" s="1" t="s">
        <v>427</v>
      </c>
      <c r="JD634" s="1" t="s">
        <v>427</v>
      </c>
      <c r="JE634" s="1" t="s">
        <v>427</v>
      </c>
      <c r="JF634" s="1" t="s">
        <v>427</v>
      </c>
      <c r="JG634" s="1">
        <v>0</v>
      </c>
      <c r="JH634" s="1">
        <v>0</v>
      </c>
      <c r="JI634" s="284"/>
      <c r="JM634" s="261"/>
      <c r="JN634" s="262"/>
      <c r="JO634" s="284"/>
      <c r="JP634" s="284"/>
    </row>
    <row r="635" spans="1:276" x14ac:dyDescent="0.25">
      <c r="A635" s="2">
        <f>IF(OR('Table 1'!$L$2="All Regions",'Table 1'!$L$2=" "), 1,IF('Table 1'!$L$2='DATA TEMPLATE 1617'!L635,1,0))</f>
        <v>1</v>
      </c>
      <c r="B635" s="2">
        <f>IF(OR('Table 1'!$L$3="All Disciplines",'Table 1'!$L$3=" "), 1,IF('Table 1'!$L$3='DATA TEMPLATE 1617'!M635,1,0))</f>
        <v>1</v>
      </c>
      <c r="C635" s="2">
        <f>IF(OR('Table 1'!$L$4="All Organisations",'Table 1'!$L$4=" "), 1,IF('Table 1'!$L$4='DATA TEMPLATE 1617'!N635,1,0))</f>
        <v>1</v>
      </c>
      <c r="D635" s="2">
        <f t="shared" si="27"/>
        <v>3</v>
      </c>
      <c r="E635" s="236">
        <f>IF('Table 2'!$L$2="All Diverse Led",$IZ635,IF('Table 2'!$L$2='DATA TEMPLATE 1617'!JG635,4,0))</f>
        <v>0</v>
      </c>
      <c r="F635" s="236">
        <f>IF('Table 2'!$L$2="All Diverse Led",$IZ635,IF('Table 2'!$L$2='DATA TEMPLATE 1617'!JH635,4,0))</f>
        <v>0</v>
      </c>
      <c r="G635" s="237">
        <f t="shared" si="28"/>
        <v>0</v>
      </c>
      <c r="H635" s="1" t="s">
        <v>471</v>
      </c>
      <c r="I635" s="1">
        <v>0</v>
      </c>
      <c r="J635" s="1" t="b">
        <v>1</v>
      </c>
      <c r="K635" s="284">
        <v>633</v>
      </c>
      <c r="L635" t="s">
        <v>445</v>
      </c>
      <c r="M635" t="s">
        <v>451</v>
      </c>
      <c r="N635" s="323" t="s">
        <v>460</v>
      </c>
      <c r="O635" s="76">
        <v>10490102</v>
      </c>
      <c r="P635" s="76">
        <v>849237</v>
      </c>
      <c r="Q635" s="76">
        <v>189589</v>
      </c>
      <c r="R635" s="76">
        <v>53000</v>
      </c>
      <c r="S635" s="76">
        <v>13400</v>
      </c>
      <c r="T635" s="76">
        <v>11595328</v>
      </c>
      <c r="U635">
        <v>2897323</v>
      </c>
      <c r="V635">
        <v>243912</v>
      </c>
      <c r="W635">
        <v>266210</v>
      </c>
      <c r="X635">
        <v>332469</v>
      </c>
      <c r="Y635">
        <v>100153</v>
      </c>
      <c r="Z635">
        <v>623332</v>
      </c>
      <c r="AA635">
        <v>4614356</v>
      </c>
      <c r="AB635">
        <v>1660598</v>
      </c>
      <c r="AC635">
        <v>613396</v>
      </c>
      <c r="AD635">
        <v>11351749</v>
      </c>
      <c r="AE635" s="1">
        <v>258</v>
      </c>
      <c r="AF635" s="1">
        <v>258</v>
      </c>
      <c r="AG635" s="1">
        <v>0</v>
      </c>
      <c r="AH635" s="1">
        <v>642600</v>
      </c>
      <c r="AI635" s="1">
        <v>0</v>
      </c>
      <c r="AJ635" s="1">
        <v>0</v>
      </c>
      <c r="AK635" s="1">
        <v>0</v>
      </c>
      <c r="AL635" s="1">
        <v>0</v>
      </c>
      <c r="AM635" s="1">
        <v>0</v>
      </c>
      <c r="AN635" s="1">
        <v>0</v>
      </c>
      <c r="AO635" s="1">
        <v>0</v>
      </c>
      <c r="AP635" s="1">
        <v>0</v>
      </c>
      <c r="AQ635" s="1">
        <v>20</v>
      </c>
      <c r="AR635" s="1">
        <v>20</v>
      </c>
      <c r="AS635" s="1">
        <v>0</v>
      </c>
      <c r="AT635" s="1">
        <v>50000</v>
      </c>
      <c r="AU635" s="1">
        <v>0</v>
      </c>
      <c r="AV635" s="1">
        <v>0</v>
      </c>
      <c r="AW635" s="1">
        <v>0</v>
      </c>
      <c r="AX635" s="1">
        <v>0</v>
      </c>
      <c r="AY635" s="1">
        <v>0</v>
      </c>
      <c r="AZ635" s="1">
        <v>0</v>
      </c>
      <c r="BA635" s="1">
        <v>0</v>
      </c>
      <c r="BB635" s="1">
        <v>0</v>
      </c>
      <c r="BC635" s="3">
        <v>0</v>
      </c>
      <c r="BD635" s="3">
        <v>0</v>
      </c>
      <c r="BE635" s="3">
        <v>0</v>
      </c>
      <c r="BF635" s="3">
        <v>0</v>
      </c>
      <c r="BG635" s="241">
        <v>20</v>
      </c>
      <c r="BH635" s="242">
        <v>20</v>
      </c>
      <c r="BI635" s="242">
        <v>0</v>
      </c>
      <c r="BJ635" s="243">
        <v>50000</v>
      </c>
      <c r="BK635">
        <v>27</v>
      </c>
      <c r="BL635">
        <v>997</v>
      </c>
      <c r="BM635">
        <v>92486</v>
      </c>
      <c r="BN635">
        <v>204986</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s="244">
        <v>0</v>
      </c>
      <c r="CJ635" s="244">
        <v>0</v>
      </c>
      <c r="CK635" s="244">
        <v>0</v>
      </c>
      <c r="CL635" s="244">
        <v>0</v>
      </c>
      <c r="CM635" s="241">
        <v>0</v>
      </c>
      <c r="CN635" s="242">
        <v>0</v>
      </c>
      <c r="CO635" s="242">
        <v>0</v>
      </c>
      <c r="CP635" s="243">
        <v>0</v>
      </c>
      <c r="CQ635" s="1">
        <v>6</v>
      </c>
      <c r="CR635" s="1">
        <v>16</v>
      </c>
      <c r="CS635" s="1">
        <v>0</v>
      </c>
      <c r="CT635" s="1">
        <v>8196</v>
      </c>
      <c r="CU635" s="1">
        <v>0</v>
      </c>
      <c r="CV635" s="1">
        <v>0</v>
      </c>
      <c r="CW635" s="1">
        <v>0</v>
      </c>
      <c r="CX635" s="1">
        <v>0</v>
      </c>
      <c r="CY635" s="1">
        <v>0</v>
      </c>
      <c r="CZ635" s="1">
        <v>0</v>
      </c>
      <c r="DA635" s="1">
        <v>0</v>
      </c>
      <c r="DB635" s="1">
        <v>0</v>
      </c>
      <c r="DC635" s="1">
        <v>0</v>
      </c>
      <c r="DD635" s="1">
        <v>0</v>
      </c>
      <c r="DE635" s="1">
        <v>0</v>
      </c>
      <c r="DF635" s="1">
        <v>0</v>
      </c>
      <c r="DG635" s="1">
        <v>0</v>
      </c>
      <c r="DH635" s="1">
        <v>0</v>
      </c>
      <c r="DI635" s="1">
        <v>0</v>
      </c>
      <c r="DJ635" s="1">
        <v>0</v>
      </c>
      <c r="DK635" s="1">
        <v>0</v>
      </c>
      <c r="DL635" s="1">
        <v>0</v>
      </c>
      <c r="DM635" s="1">
        <v>0</v>
      </c>
      <c r="DN635" s="1">
        <v>0</v>
      </c>
      <c r="DO635" s="244">
        <v>0</v>
      </c>
      <c r="DP635" s="244">
        <v>0</v>
      </c>
      <c r="DQ635" s="244">
        <v>0</v>
      </c>
      <c r="DR635" s="244">
        <v>0</v>
      </c>
      <c r="DS635" s="241">
        <v>0</v>
      </c>
      <c r="DT635" s="242">
        <v>0</v>
      </c>
      <c r="DU635" s="242">
        <v>0</v>
      </c>
      <c r="DV635" s="243">
        <v>0</v>
      </c>
      <c r="DW635">
        <v>5</v>
      </c>
      <c r="DX635">
        <v>73</v>
      </c>
      <c r="DY635">
        <v>0</v>
      </c>
      <c r="DZ635">
        <v>290150</v>
      </c>
      <c r="EA635">
        <v>0</v>
      </c>
      <c r="EB635">
        <v>0</v>
      </c>
      <c r="EC635">
        <v>0</v>
      </c>
      <c r="ED635">
        <v>0</v>
      </c>
      <c r="EE635">
        <v>0</v>
      </c>
      <c r="EF635">
        <v>0</v>
      </c>
      <c r="EG635">
        <v>0</v>
      </c>
      <c r="EH635">
        <v>0</v>
      </c>
      <c r="EI635">
        <v>1</v>
      </c>
      <c r="EJ635">
        <v>1</v>
      </c>
      <c r="EK635">
        <v>0</v>
      </c>
      <c r="EL635">
        <v>0</v>
      </c>
      <c r="EM635">
        <v>0</v>
      </c>
      <c r="EN635">
        <v>0</v>
      </c>
      <c r="EO635">
        <v>0</v>
      </c>
      <c r="EP635">
        <v>0</v>
      </c>
      <c r="EQ635">
        <v>0</v>
      </c>
      <c r="ER635">
        <v>0</v>
      </c>
      <c r="ES635">
        <v>0</v>
      </c>
      <c r="ET635">
        <v>0</v>
      </c>
      <c r="EU635" s="244">
        <v>0</v>
      </c>
      <c r="EV635" s="244">
        <v>0</v>
      </c>
      <c r="EW635" s="244">
        <v>0</v>
      </c>
      <c r="EX635" s="244">
        <v>0</v>
      </c>
      <c r="EY635" s="241">
        <v>1</v>
      </c>
      <c r="EZ635" s="242">
        <v>1</v>
      </c>
      <c r="FA635" s="242">
        <v>0</v>
      </c>
      <c r="FB635" s="243">
        <v>0</v>
      </c>
      <c r="FC635">
        <v>0</v>
      </c>
      <c r="FD635">
        <v>0</v>
      </c>
      <c r="FE635">
        <v>0</v>
      </c>
      <c r="FF635">
        <v>0</v>
      </c>
      <c r="FG635">
        <v>0</v>
      </c>
      <c r="FH635">
        <v>0</v>
      </c>
      <c r="FI635">
        <v>1</v>
      </c>
      <c r="FJ635">
        <v>216</v>
      </c>
      <c r="FK635">
        <v>0</v>
      </c>
      <c r="FL635">
        <v>0</v>
      </c>
      <c r="FM635">
        <v>0</v>
      </c>
      <c r="FN635">
        <v>0</v>
      </c>
      <c r="FO635">
        <v>0</v>
      </c>
      <c r="FP635">
        <v>0</v>
      </c>
      <c r="FQ635">
        <v>0</v>
      </c>
      <c r="FR635">
        <v>0</v>
      </c>
      <c r="FS635">
        <v>0</v>
      </c>
      <c r="FT635">
        <v>0</v>
      </c>
      <c r="FU635">
        <v>0</v>
      </c>
      <c r="FV635">
        <v>0</v>
      </c>
      <c r="FW635">
        <v>3</v>
      </c>
      <c r="FX635">
        <v>2126</v>
      </c>
      <c r="FY635">
        <v>1</v>
      </c>
      <c r="FZ635">
        <v>65</v>
      </c>
      <c r="GA635">
        <v>1</v>
      </c>
      <c r="GB635">
        <v>50</v>
      </c>
      <c r="GC635">
        <v>6</v>
      </c>
      <c r="GD635">
        <v>0</v>
      </c>
      <c r="GE635">
        <v>17397</v>
      </c>
      <c r="GF635">
        <v>0</v>
      </c>
      <c r="GG635">
        <v>0</v>
      </c>
      <c r="GH635">
        <v>0</v>
      </c>
      <c r="GI635">
        <v>0</v>
      </c>
      <c r="GJ635">
        <v>0</v>
      </c>
      <c r="GK635">
        <v>0</v>
      </c>
      <c r="GL635">
        <v>0</v>
      </c>
      <c r="GM635">
        <v>3</v>
      </c>
      <c r="GN635">
        <v>25500</v>
      </c>
      <c r="GO635">
        <v>9</v>
      </c>
      <c r="GP635">
        <v>30000</v>
      </c>
      <c r="GQ635">
        <v>2</v>
      </c>
      <c r="GR635">
        <v>25</v>
      </c>
      <c r="GS635">
        <v>424</v>
      </c>
      <c r="GT635">
        <v>66911</v>
      </c>
      <c r="GU635">
        <v>0</v>
      </c>
      <c r="GV635">
        <v>0</v>
      </c>
      <c r="GW635">
        <v>0</v>
      </c>
      <c r="GX635">
        <v>0</v>
      </c>
      <c r="GY635">
        <v>32</v>
      </c>
      <c r="GZ635">
        <v>87035</v>
      </c>
      <c r="HA635">
        <v>1</v>
      </c>
      <c r="HB635">
        <v>172</v>
      </c>
      <c r="HC635">
        <v>2</v>
      </c>
      <c r="HD635">
        <v>1</v>
      </c>
      <c r="HE635">
        <v>0</v>
      </c>
      <c r="HF635">
        <v>0</v>
      </c>
      <c r="HG635">
        <v>1</v>
      </c>
      <c r="HH635">
        <v>0</v>
      </c>
      <c r="HI635">
        <v>1</v>
      </c>
      <c r="HJ635">
        <v>0</v>
      </c>
      <c r="HK635">
        <v>0</v>
      </c>
      <c r="HL635">
        <v>7</v>
      </c>
      <c r="HM635">
        <v>8</v>
      </c>
      <c r="HN635">
        <v>0</v>
      </c>
      <c r="HO635">
        <v>0</v>
      </c>
      <c r="HP635">
        <v>0</v>
      </c>
      <c r="HQ635" s="139">
        <v>3</v>
      </c>
      <c r="HR635" s="140">
        <v>3</v>
      </c>
      <c r="HS635" s="140">
        <v>0</v>
      </c>
      <c r="HT635" s="140">
        <v>0</v>
      </c>
      <c r="HU635" s="140">
        <v>0</v>
      </c>
      <c r="HV635" s="139">
        <v>0</v>
      </c>
      <c r="HW635" s="140">
        <v>0</v>
      </c>
      <c r="HX635" s="140">
        <v>0</v>
      </c>
      <c r="HY635" s="140">
        <v>0</v>
      </c>
      <c r="HZ635" s="140">
        <v>0</v>
      </c>
      <c r="IA635" s="139">
        <v>0</v>
      </c>
      <c r="IB635" s="140">
        <v>0</v>
      </c>
      <c r="IC635" s="140">
        <v>0</v>
      </c>
      <c r="ID635" s="140">
        <v>0</v>
      </c>
      <c r="IE635" s="140">
        <v>0</v>
      </c>
      <c r="IF635" s="139">
        <v>10</v>
      </c>
      <c r="IG635" s="140">
        <v>11</v>
      </c>
      <c r="IH635" s="140">
        <v>0</v>
      </c>
      <c r="II635" s="140">
        <v>0</v>
      </c>
      <c r="IJ635" s="140">
        <v>0</v>
      </c>
      <c r="IK635" s="140">
        <v>0</v>
      </c>
      <c r="IL635" s="140">
        <v>0</v>
      </c>
      <c r="IM635" s="140">
        <v>0</v>
      </c>
      <c r="IN635" s="139">
        <v>0</v>
      </c>
      <c r="IO635" s="140">
        <v>0</v>
      </c>
      <c r="IP635" s="140">
        <v>0</v>
      </c>
      <c r="IQ635" s="140">
        <v>0</v>
      </c>
      <c r="IR635" s="141">
        <v>0</v>
      </c>
      <c r="IS635" s="139">
        <v>0</v>
      </c>
      <c r="IT635" s="141">
        <v>0</v>
      </c>
      <c r="IU635" s="141">
        <v>15</v>
      </c>
      <c r="IV635" s="141">
        <v>6</v>
      </c>
      <c r="IW635" s="180">
        <v>21</v>
      </c>
      <c r="IX635" s="182">
        <v>0</v>
      </c>
      <c r="IY635" s="182">
        <v>0</v>
      </c>
      <c r="IZ635" s="183">
        <v>0</v>
      </c>
      <c r="JA635" s="140">
        <v>0</v>
      </c>
      <c r="JB635" s="140">
        <v>0</v>
      </c>
      <c r="JC635" s="1" t="s">
        <v>427</v>
      </c>
      <c r="JD635" s="1" t="s">
        <v>427</v>
      </c>
      <c r="JE635" s="1" t="s">
        <v>427</v>
      </c>
      <c r="JF635" s="1" t="s">
        <v>427</v>
      </c>
      <c r="JG635" s="1">
        <v>0</v>
      </c>
      <c r="JH635" s="1">
        <v>0</v>
      </c>
      <c r="JI635" s="284"/>
      <c r="JM635" s="261"/>
      <c r="JN635" s="262"/>
      <c r="JO635" s="284"/>
      <c r="JP635" s="284"/>
    </row>
    <row r="636" spans="1:276" x14ac:dyDescent="0.25">
      <c r="A636" s="2">
        <f>IF(OR('Table 1'!$L$2="All Regions",'Table 1'!$L$2=" "), 1,IF('Table 1'!$L$2='DATA TEMPLATE 1617'!L636,1,0))</f>
        <v>1</v>
      </c>
      <c r="B636" s="2">
        <f>IF(OR('Table 1'!$L$3="All Disciplines",'Table 1'!$L$3=" "), 1,IF('Table 1'!$L$3='DATA TEMPLATE 1617'!M636,1,0))</f>
        <v>1</v>
      </c>
      <c r="C636" s="2">
        <f>IF(OR('Table 1'!$L$4="All Organisations",'Table 1'!$L$4=" "), 1,IF('Table 1'!$L$4='DATA TEMPLATE 1617'!N636,1,0))</f>
        <v>1</v>
      </c>
      <c r="D636" s="2">
        <f t="shared" si="27"/>
        <v>3</v>
      </c>
      <c r="E636" s="236">
        <f>IF('Table 2'!$L$2="All Diverse Led",$IZ636,IF('Table 2'!$L$2='DATA TEMPLATE 1617'!JG636,4,0))</f>
        <v>0</v>
      </c>
      <c r="F636" s="236">
        <f>IF('Table 2'!$L$2="All Diverse Led",$IZ636,IF('Table 2'!$L$2='DATA TEMPLATE 1617'!JH636,4,0))</f>
        <v>0</v>
      </c>
      <c r="G636" s="237">
        <f t="shared" si="28"/>
        <v>0</v>
      </c>
      <c r="H636" s="1" t="s">
        <v>471</v>
      </c>
      <c r="I636" s="1">
        <v>0</v>
      </c>
      <c r="J636" s="1" t="b">
        <v>0</v>
      </c>
      <c r="K636" s="284">
        <v>634</v>
      </c>
      <c r="L636" t="s">
        <v>448</v>
      </c>
      <c r="M636" t="s">
        <v>437</v>
      </c>
      <c r="N636" s="323" t="s">
        <v>458</v>
      </c>
      <c r="O636" s="76">
        <v>105310</v>
      </c>
      <c r="P636" s="76">
        <v>110000</v>
      </c>
      <c r="Q636" s="76">
        <v>0</v>
      </c>
      <c r="R636" s="76">
        <v>8000</v>
      </c>
      <c r="S636" s="76">
        <v>0</v>
      </c>
      <c r="T636" s="76">
        <v>223310</v>
      </c>
      <c r="U636">
        <v>52922</v>
      </c>
      <c r="V636">
        <v>2369</v>
      </c>
      <c r="W636">
        <v>3440</v>
      </c>
      <c r="X636">
        <v>0</v>
      </c>
      <c r="Y636">
        <v>962</v>
      </c>
      <c r="AB636">
        <v>151894</v>
      </c>
      <c r="AC636">
        <v>0</v>
      </c>
      <c r="AD636">
        <v>211587</v>
      </c>
      <c r="AE636" s="1">
        <v>6</v>
      </c>
      <c r="AF636" s="1">
        <v>4</v>
      </c>
      <c r="AG636" s="1">
        <v>307</v>
      </c>
      <c r="AH636" s="1">
        <v>0</v>
      </c>
      <c r="AI636" s="1">
        <v>0</v>
      </c>
      <c r="AJ636" s="1">
        <v>0</v>
      </c>
      <c r="AK636" s="1">
        <v>0</v>
      </c>
      <c r="AL636" s="1">
        <v>0</v>
      </c>
      <c r="AM636" s="1">
        <v>45</v>
      </c>
      <c r="AN636" s="1">
        <v>36</v>
      </c>
      <c r="AO636" s="1">
        <v>1112</v>
      </c>
      <c r="AP636" s="1">
        <v>4009</v>
      </c>
      <c r="AQ636" s="1">
        <v>0</v>
      </c>
      <c r="AR636" s="1">
        <v>0</v>
      </c>
      <c r="AS636" s="1">
        <v>0</v>
      </c>
      <c r="AT636" s="1">
        <v>0</v>
      </c>
      <c r="AU636" s="1">
        <v>0</v>
      </c>
      <c r="AV636" s="1">
        <v>0</v>
      </c>
      <c r="AW636" s="1">
        <v>0</v>
      </c>
      <c r="AX636" s="1">
        <v>0</v>
      </c>
      <c r="AY636" s="1">
        <v>0</v>
      </c>
      <c r="AZ636" s="1">
        <v>0</v>
      </c>
      <c r="BA636" s="1">
        <v>0</v>
      </c>
      <c r="BB636" s="1">
        <v>0</v>
      </c>
      <c r="BC636" s="3">
        <v>45</v>
      </c>
      <c r="BD636" s="3">
        <v>36</v>
      </c>
      <c r="BE636" s="3">
        <v>1112</v>
      </c>
      <c r="BF636" s="3">
        <v>4009</v>
      </c>
      <c r="BG636" s="241">
        <v>0</v>
      </c>
      <c r="BH636" s="242">
        <v>0</v>
      </c>
      <c r="BI636" s="242">
        <v>0</v>
      </c>
      <c r="BJ636" s="243">
        <v>0</v>
      </c>
      <c r="BK636">
        <v>1</v>
      </c>
      <c r="BL636">
        <v>1</v>
      </c>
      <c r="BM636">
        <v>43</v>
      </c>
      <c r="BN636">
        <v>0</v>
      </c>
      <c r="BO636">
        <v>0</v>
      </c>
      <c r="BP636">
        <v>0</v>
      </c>
      <c r="BQ636">
        <v>0</v>
      </c>
      <c r="BR636">
        <v>0</v>
      </c>
      <c r="BS636">
        <v>0</v>
      </c>
      <c r="BT636">
        <v>0</v>
      </c>
      <c r="BU636">
        <v>0</v>
      </c>
      <c r="BV636">
        <v>0</v>
      </c>
      <c r="BW636">
        <v>1</v>
      </c>
      <c r="BX636">
        <v>1</v>
      </c>
      <c r="BY636">
        <v>43</v>
      </c>
      <c r="BZ636">
        <v>0</v>
      </c>
      <c r="CA636">
        <v>0</v>
      </c>
      <c r="CB636">
        <v>0</v>
      </c>
      <c r="CC636">
        <v>0</v>
      </c>
      <c r="CD636">
        <v>0</v>
      </c>
      <c r="CE636">
        <v>0</v>
      </c>
      <c r="CF636">
        <v>0</v>
      </c>
      <c r="CG636">
        <v>0</v>
      </c>
      <c r="CH636">
        <v>0</v>
      </c>
      <c r="CI636" s="244">
        <v>0</v>
      </c>
      <c r="CJ636" s="244">
        <v>0</v>
      </c>
      <c r="CK636" s="244">
        <v>0</v>
      </c>
      <c r="CL636" s="244">
        <v>0</v>
      </c>
      <c r="CM636" s="241">
        <v>1</v>
      </c>
      <c r="CN636" s="242">
        <v>1</v>
      </c>
      <c r="CO636" s="242">
        <v>43</v>
      </c>
      <c r="CP636" s="243">
        <v>0</v>
      </c>
      <c r="CQ636" s="1">
        <v>0</v>
      </c>
      <c r="CR636" s="1">
        <v>0</v>
      </c>
      <c r="CS636" s="1">
        <v>0</v>
      </c>
      <c r="CT636" s="1">
        <v>0</v>
      </c>
      <c r="CU636" s="1">
        <v>0</v>
      </c>
      <c r="CV636" s="1">
        <v>0</v>
      </c>
      <c r="CW636" s="1">
        <v>0</v>
      </c>
      <c r="CX636" s="1">
        <v>0</v>
      </c>
      <c r="CY636" s="1">
        <v>0</v>
      </c>
      <c r="CZ636" s="1">
        <v>0</v>
      </c>
      <c r="DA636" s="1">
        <v>0</v>
      </c>
      <c r="DB636" s="1">
        <v>0</v>
      </c>
      <c r="DC636" s="1">
        <v>0</v>
      </c>
      <c r="DD636" s="1">
        <v>0</v>
      </c>
      <c r="DE636" s="1">
        <v>0</v>
      </c>
      <c r="DF636" s="1">
        <v>0</v>
      </c>
      <c r="DG636" s="1">
        <v>0</v>
      </c>
      <c r="DH636" s="1">
        <v>0</v>
      </c>
      <c r="DI636" s="1">
        <v>0</v>
      </c>
      <c r="DJ636" s="1">
        <v>0</v>
      </c>
      <c r="DK636" s="1">
        <v>0</v>
      </c>
      <c r="DL636" s="1">
        <v>0</v>
      </c>
      <c r="DM636" s="1">
        <v>0</v>
      </c>
      <c r="DN636" s="1">
        <v>0</v>
      </c>
      <c r="DO636" s="244">
        <v>0</v>
      </c>
      <c r="DP636" s="244">
        <v>0</v>
      </c>
      <c r="DQ636" s="244">
        <v>0</v>
      </c>
      <c r="DR636" s="244">
        <v>0</v>
      </c>
      <c r="DS636" s="241">
        <v>0</v>
      </c>
      <c r="DT636" s="242">
        <v>0</v>
      </c>
      <c r="DU636" s="242">
        <v>0</v>
      </c>
      <c r="DV636" s="243">
        <v>0</v>
      </c>
      <c r="DW636">
        <v>0</v>
      </c>
      <c r="DX636">
        <v>0</v>
      </c>
      <c r="DY636">
        <v>0</v>
      </c>
      <c r="DZ636">
        <v>0</v>
      </c>
      <c r="EA636">
        <v>0</v>
      </c>
      <c r="EB636">
        <v>0</v>
      </c>
      <c r="EC636">
        <v>0</v>
      </c>
      <c r="ED636">
        <v>0</v>
      </c>
      <c r="EE636">
        <v>0</v>
      </c>
      <c r="EF636">
        <v>0</v>
      </c>
      <c r="EG636">
        <v>0</v>
      </c>
      <c r="EH636">
        <v>0</v>
      </c>
      <c r="EI636">
        <v>0</v>
      </c>
      <c r="EJ636">
        <v>0</v>
      </c>
      <c r="EK636">
        <v>0</v>
      </c>
      <c r="EL636">
        <v>0</v>
      </c>
      <c r="EM636">
        <v>0</v>
      </c>
      <c r="EN636">
        <v>0</v>
      </c>
      <c r="EO636">
        <v>0</v>
      </c>
      <c r="EP636">
        <v>0</v>
      </c>
      <c r="EQ636">
        <v>0</v>
      </c>
      <c r="ER636">
        <v>0</v>
      </c>
      <c r="ES636">
        <v>0</v>
      </c>
      <c r="ET636">
        <v>0</v>
      </c>
      <c r="EU636" s="244">
        <v>0</v>
      </c>
      <c r="EV636" s="244">
        <v>0</v>
      </c>
      <c r="EW636" s="244">
        <v>0</v>
      </c>
      <c r="EX636" s="244">
        <v>0</v>
      </c>
      <c r="EY636" s="241">
        <v>0</v>
      </c>
      <c r="EZ636" s="242">
        <v>0</v>
      </c>
      <c r="FA636" s="242">
        <v>0</v>
      </c>
      <c r="FB636" s="243">
        <v>0</v>
      </c>
      <c r="FC636">
        <v>0</v>
      </c>
      <c r="FD636">
        <v>0</v>
      </c>
      <c r="FE636">
        <v>0</v>
      </c>
      <c r="FF636">
        <v>0</v>
      </c>
      <c r="FG636">
        <v>0</v>
      </c>
      <c r="FH636">
        <v>0</v>
      </c>
      <c r="FI636">
        <v>0</v>
      </c>
      <c r="FJ636">
        <v>0</v>
      </c>
      <c r="FK636">
        <v>0</v>
      </c>
      <c r="FL636">
        <v>0</v>
      </c>
      <c r="FM636">
        <v>0</v>
      </c>
      <c r="FN636">
        <v>0</v>
      </c>
      <c r="FO636">
        <v>0</v>
      </c>
      <c r="FP636">
        <v>0</v>
      </c>
      <c r="FQ636">
        <v>0</v>
      </c>
      <c r="FR636">
        <v>0</v>
      </c>
      <c r="FS636">
        <v>0</v>
      </c>
      <c r="FT636">
        <v>0</v>
      </c>
      <c r="FU636">
        <v>0</v>
      </c>
      <c r="FV636">
        <v>0</v>
      </c>
      <c r="FW636">
        <v>1</v>
      </c>
      <c r="FX636">
        <v>1</v>
      </c>
      <c r="FY636">
        <v>123</v>
      </c>
      <c r="FZ636">
        <v>1</v>
      </c>
      <c r="GA636">
        <v>0</v>
      </c>
      <c r="GB636">
        <v>0</v>
      </c>
      <c r="GC636">
        <v>0</v>
      </c>
      <c r="GD636">
        <v>0</v>
      </c>
      <c r="GE636">
        <v>0</v>
      </c>
      <c r="GF636">
        <v>0</v>
      </c>
      <c r="GG636">
        <v>0</v>
      </c>
      <c r="GH636">
        <v>0</v>
      </c>
      <c r="GI636">
        <v>0</v>
      </c>
      <c r="GJ636">
        <v>0</v>
      </c>
      <c r="GK636">
        <v>0</v>
      </c>
      <c r="GL636">
        <v>0</v>
      </c>
      <c r="GM636">
        <v>0</v>
      </c>
      <c r="GN636">
        <v>0</v>
      </c>
      <c r="GO636">
        <v>0</v>
      </c>
      <c r="GP636">
        <v>0</v>
      </c>
      <c r="GQ636">
        <v>0</v>
      </c>
      <c r="GR636">
        <v>0</v>
      </c>
      <c r="GS636">
        <v>0</v>
      </c>
      <c r="GT636">
        <v>0</v>
      </c>
      <c r="GU636">
        <v>0</v>
      </c>
      <c r="GV636">
        <v>0</v>
      </c>
      <c r="GW636">
        <v>0</v>
      </c>
      <c r="GX636">
        <v>0</v>
      </c>
      <c r="GY636">
        <v>0</v>
      </c>
      <c r="GZ636">
        <v>0</v>
      </c>
      <c r="HA636">
        <v>0</v>
      </c>
      <c r="HB636">
        <v>0</v>
      </c>
      <c r="HC636">
        <v>1</v>
      </c>
      <c r="HD636">
        <v>300</v>
      </c>
      <c r="HE636">
        <v>0</v>
      </c>
      <c r="HF636">
        <v>0</v>
      </c>
      <c r="HG636">
        <v>0</v>
      </c>
      <c r="HH636">
        <v>0</v>
      </c>
      <c r="HI636">
        <v>0</v>
      </c>
      <c r="HJ636">
        <v>0</v>
      </c>
      <c r="HK636">
        <v>0</v>
      </c>
      <c r="HL636">
        <v>3</v>
      </c>
      <c r="HM636">
        <v>5</v>
      </c>
      <c r="HN636">
        <v>0</v>
      </c>
      <c r="HO636">
        <v>0</v>
      </c>
      <c r="HP636">
        <v>0</v>
      </c>
      <c r="HQ636" s="139">
        <v>0</v>
      </c>
      <c r="HR636" s="140">
        <v>1</v>
      </c>
      <c r="HS636" s="140">
        <v>0</v>
      </c>
      <c r="HT636" s="140">
        <v>0</v>
      </c>
      <c r="HU636" s="140">
        <v>0</v>
      </c>
      <c r="HV636" s="139">
        <v>0</v>
      </c>
      <c r="HW636" s="140">
        <v>0</v>
      </c>
      <c r="HX636" s="140">
        <v>0</v>
      </c>
      <c r="HY636" s="140">
        <v>0</v>
      </c>
      <c r="HZ636" s="140">
        <v>0</v>
      </c>
      <c r="IA636" s="139">
        <v>0</v>
      </c>
      <c r="IB636" s="140">
        <v>0</v>
      </c>
      <c r="IC636" s="140">
        <v>0</v>
      </c>
      <c r="ID636" s="140">
        <v>0</v>
      </c>
      <c r="IE636" s="140">
        <v>0</v>
      </c>
      <c r="IF636" s="139">
        <v>3</v>
      </c>
      <c r="IG636" s="140">
        <v>6</v>
      </c>
      <c r="IH636" s="140">
        <v>0</v>
      </c>
      <c r="II636" s="140">
        <v>0</v>
      </c>
      <c r="IJ636" s="140">
        <v>0</v>
      </c>
      <c r="IK636" s="140">
        <v>1</v>
      </c>
      <c r="IL636" s="140">
        <v>0</v>
      </c>
      <c r="IM636" s="140">
        <v>0</v>
      </c>
      <c r="IN636" s="139">
        <v>1</v>
      </c>
      <c r="IO636" s="140">
        <v>0</v>
      </c>
      <c r="IP636" s="140">
        <v>0</v>
      </c>
      <c r="IQ636" s="140">
        <v>0</v>
      </c>
      <c r="IR636" s="141">
        <v>0</v>
      </c>
      <c r="IS636" s="139">
        <v>7</v>
      </c>
      <c r="IT636" s="141">
        <v>1</v>
      </c>
      <c r="IU636" s="141">
        <v>8</v>
      </c>
      <c r="IV636" s="141">
        <v>1</v>
      </c>
      <c r="IW636" s="180">
        <v>9</v>
      </c>
      <c r="IX636" s="182">
        <v>0.22222222222222221</v>
      </c>
      <c r="IY636" s="182">
        <v>0.77777777777777779</v>
      </c>
      <c r="IZ636" s="183">
        <v>0</v>
      </c>
      <c r="JA636" s="140">
        <v>0</v>
      </c>
      <c r="JB636" s="140" t="s">
        <v>476</v>
      </c>
      <c r="JC636" s="1" t="s">
        <v>427</v>
      </c>
      <c r="JD636" s="1" t="s">
        <v>427</v>
      </c>
      <c r="JE636" s="1" t="s">
        <v>427</v>
      </c>
      <c r="JF636" s="1" t="s">
        <v>427</v>
      </c>
      <c r="JG636" s="1">
        <v>0</v>
      </c>
      <c r="JH636" s="1">
        <v>0</v>
      </c>
      <c r="JI636" s="284"/>
      <c r="JM636" s="261"/>
      <c r="JN636" s="262"/>
      <c r="JO636" s="284"/>
      <c r="JP636" s="284"/>
    </row>
    <row r="637" spans="1:276" x14ac:dyDescent="0.25">
      <c r="A637" s="2">
        <f>IF(OR('Table 1'!$L$2="All Regions",'Table 1'!$L$2=" "), 1,IF('Table 1'!$L$2='DATA TEMPLATE 1617'!L637,1,0))</f>
        <v>1</v>
      </c>
      <c r="B637" s="2">
        <f>IF(OR('Table 1'!$L$3="All Disciplines",'Table 1'!$L$3=" "), 1,IF('Table 1'!$L$3='DATA TEMPLATE 1617'!M637,1,0))</f>
        <v>1</v>
      </c>
      <c r="C637" s="2">
        <f>IF(OR('Table 1'!$L$4="All Organisations",'Table 1'!$L$4=" "), 1,IF('Table 1'!$L$4='DATA TEMPLATE 1617'!N637,1,0))</f>
        <v>1</v>
      </c>
      <c r="D637" s="2">
        <f t="shared" si="27"/>
        <v>3</v>
      </c>
      <c r="E637" s="236">
        <f>IF('Table 2'!$L$2="All Diverse Led",$IZ637,IF('Table 2'!$L$2='DATA TEMPLATE 1617'!JG637,4,0))</f>
        <v>0</v>
      </c>
      <c r="F637" s="236">
        <f>IF('Table 2'!$L$2="All Diverse Led",$IZ637,IF('Table 2'!$L$2='DATA TEMPLATE 1617'!JH637,4,0))</f>
        <v>0</v>
      </c>
      <c r="G637" s="237">
        <f t="shared" si="28"/>
        <v>0</v>
      </c>
      <c r="H637" s="1" t="s">
        <v>471</v>
      </c>
      <c r="I637" s="1">
        <v>0</v>
      </c>
      <c r="J637" s="1" t="b">
        <v>0</v>
      </c>
      <c r="K637" s="284">
        <v>635</v>
      </c>
      <c r="L637" t="s">
        <v>449</v>
      </c>
      <c r="M637" t="s">
        <v>443</v>
      </c>
      <c r="N637" s="323" t="s">
        <v>458</v>
      </c>
      <c r="O637" s="76">
        <v>0</v>
      </c>
      <c r="P637" s="76">
        <v>90000</v>
      </c>
      <c r="Q637" s="76">
        <v>64013</v>
      </c>
      <c r="R637" s="76">
        <v>6750</v>
      </c>
      <c r="S637" s="76">
        <v>0</v>
      </c>
      <c r="T637" s="76">
        <v>160763</v>
      </c>
      <c r="U637">
        <v>123109</v>
      </c>
      <c r="V637">
        <v>1604</v>
      </c>
      <c r="W637">
        <v>0</v>
      </c>
      <c r="X637">
        <v>17766</v>
      </c>
      <c r="Y637">
        <v>8173</v>
      </c>
      <c r="AB637">
        <v>22905</v>
      </c>
      <c r="AC637">
        <v>0</v>
      </c>
      <c r="AD637">
        <v>173557</v>
      </c>
      <c r="AE637" s="1">
        <v>10</v>
      </c>
      <c r="AF637" s="1">
        <v>10</v>
      </c>
      <c r="AG637" s="1">
        <v>0</v>
      </c>
      <c r="AH637" s="1">
        <v>1330</v>
      </c>
      <c r="AI637" s="1">
        <v>0</v>
      </c>
      <c r="AJ637" s="1">
        <v>0</v>
      </c>
      <c r="AK637" s="1">
        <v>0</v>
      </c>
      <c r="AL637" s="1">
        <v>0</v>
      </c>
      <c r="AM637" s="1">
        <v>0</v>
      </c>
      <c r="AN637" s="1">
        <v>0</v>
      </c>
      <c r="AO637" s="1">
        <v>0</v>
      </c>
      <c r="AP637" s="1">
        <v>0</v>
      </c>
      <c r="AQ637" s="1">
        <v>8</v>
      </c>
      <c r="AR637" s="1">
        <v>8</v>
      </c>
      <c r="AS637" s="1">
        <v>0</v>
      </c>
      <c r="AT637" s="1">
        <v>472</v>
      </c>
      <c r="AU637" s="1">
        <v>0</v>
      </c>
      <c r="AV637" s="1">
        <v>0</v>
      </c>
      <c r="AW637" s="1">
        <v>0</v>
      </c>
      <c r="AX637" s="1">
        <v>0</v>
      </c>
      <c r="AY637" s="1">
        <v>0</v>
      </c>
      <c r="AZ637" s="1">
        <v>0</v>
      </c>
      <c r="BA637" s="1">
        <v>0</v>
      </c>
      <c r="BB637" s="1">
        <v>0</v>
      </c>
      <c r="BC637" s="3">
        <v>0</v>
      </c>
      <c r="BD637" s="3">
        <v>0</v>
      </c>
      <c r="BE637" s="3">
        <v>0</v>
      </c>
      <c r="BF637" s="3">
        <v>0</v>
      </c>
      <c r="BG637" s="241">
        <v>8</v>
      </c>
      <c r="BH637" s="242">
        <v>8</v>
      </c>
      <c r="BI637" s="242">
        <v>0</v>
      </c>
      <c r="BJ637" s="243">
        <v>472</v>
      </c>
      <c r="BK637">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s="244">
        <v>0</v>
      </c>
      <c r="CJ637" s="244">
        <v>0</v>
      </c>
      <c r="CK637" s="244">
        <v>0</v>
      </c>
      <c r="CL637" s="244">
        <v>0</v>
      </c>
      <c r="CM637" s="241">
        <v>0</v>
      </c>
      <c r="CN637" s="242">
        <v>0</v>
      </c>
      <c r="CO637" s="242">
        <v>0</v>
      </c>
      <c r="CP637" s="243">
        <v>0</v>
      </c>
      <c r="CQ637" s="1">
        <v>1</v>
      </c>
      <c r="CR637" s="1">
        <v>1</v>
      </c>
      <c r="CS637" s="1">
        <v>0</v>
      </c>
      <c r="CT637" s="1">
        <v>10</v>
      </c>
      <c r="CU637" s="1">
        <v>0</v>
      </c>
      <c r="CV637" s="1">
        <v>0</v>
      </c>
      <c r="CW637" s="1">
        <v>0</v>
      </c>
      <c r="CX637" s="1">
        <v>0</v>
      </c>
      <c r="CY637" s="1">
        <v>0</v>
      </c>
      <c r="CZ637" s="1">
        <v>0</v>
      </c>
      <c r="DA637" s="1">
        <v>0</v>
      </c>
      <c r="DB637" s="1">
        <v>0</v>
      </c>
      <c r="DC637" s="1">
        <v>0</v>
      </c>
      <c r="DD637" s="1">
        <v>0</v>
      </c>
      <c r="DE637" s="1">
        <v>0</v>
      </c>
      <c r="DF637" s="1">
        <v>0</v>
      </c>
      <c r="DG637" s="1">
        <v>0</v>
      </c>
      <c r="DH637" s="1">
        <v>0</v>
      </c>
      <c r="DI637" s="1">
        <v>0</v>
      </c>
      <c r="DJ637" s="1">
        <v>0</v>
      </c>
      <c r="DK637" s="1">
        <v>0</v>
      </c>
      <c r="DL637" s="1">
        <v>0</v>
      </c>
      <c r="DM637" s="1">
        <v>0</v>
      </c>
      <c r="DN637" s="1">
        <v>0</v>
      </c>
      <c r="DO637" s="244">
        <v>0</v>
      </c>
      <c r="DP637" s="244">
        <v>0</v>
      </c>
      <c r="DQ637" s="244">
        <v>0</v>
      </c>
      <c r="DR637" s="244">
        <v>0</v>
      </c>
      <c r="DS637" s="241">
        <v>0</v>
      </c>
      <c r="DT637" s="242">
        <v>0</v>
      </c>
      <c r="DU637" s="242">
        <v>0</v>
      </c>
      <c r="DV637" s="243">
        <v>0</v>
      </c>
      <c r="DW637">
        <v>4</v>
      </c>
      <c r="DX637">
        <v>4</v>
      </c>
      <c r="DY637">
        <v>0</v>
      </c>
      <c r="DZ637">
        <v>2300</v>
      </c>
      <c r="EA637">
        <v>0</v>
      </c>
      <c r="EB637">
        <v>0</v>
      </c>
      <c r="EC637">
        <v>0</v>
      </c>
      <c r="ED637">
        <v>0</v>
      </c>
      <c r="EE637">
        <v>0</v>
      </c>
      <c r="EF637">
        <v>0</v>
      </c>
      <c r="EG637">
        <v>0</v>
      </c>
      <c r="EH637">
        <v>0</v>
      </c>
      <c r="EI637">
        <v>3</v>
      </c>
      <c r="EJ637">
        <v>3</v>
      </c>
      <c r="EK637">
        <v>0</v>
      </c>
      <c r="EL637">
        <v>1100</v>
      </c>
      <c r="EM637">
        <v>0</v>
      </c>
      <c r="EN637">
        <v>0</v>
      </c>
      <c r="EO637">
        <v>0</v>
      </c>
      <c r="EP637">
        <v>0</v>
      </c>
      <c r="EQ637">
        <v>0</v>
      </c>
      <c r="ER637">
        <v>0</v>
      </c>
      <c r="ES637">
        <v>0</v>
      </c>
      <c r="ET637">
        <v>0</v>
      </c>
      <c r="EU637" s="244">
        <v>0</v>
      </c>
      <c r="EV637" s="244">
        <v>0</v>
      </c>
      <c r="EW637" s="244">
        <v>0</v>
      </c>
      <c r="EX637" s="244">
        <v>0</v>
      </c>
      <c r="EY637" s="241">
        <v>3</v>
      </c>
      <c r="EZ637" s="242">
        <v>3</v>
      </c>
      <c r="FA637" s="242">
        <v>0</v>
      </c>
      <c r="FB637" s="243">
        <v>1100</v>
      </c>
      <c r="FC637">
        <v>0</v>
      </c>
      <c r="FD637">
        <v>0</v>
      </c>
      <c r="FE637">
        <v>0</v>
      </c>
      <c r="FF637">
        <v>0</v>
      </c>
      <c r="FG637">
        <v>0</v>
      </c>
      <c r="FH637">
        <v>0</v>
      </c>
      <c r="FI637">
        <v>0</v>
      </c>
      <c r="FJ637">
        <v>0</v>
      </c>
      <c r="FK637">
        <v>0</v>
      </c>
      <c r="FL637">
        <v>0</v>
      </c>
      <c r="FM637">
        <v>0</v>
      </c>
      <c r="FN637">
        <v>0</v>
      </c>
      <c r="FO637">
        <v>0</v>
      </c>
      <c r="FP637">
        <v>0</v>
      </c>
      <c r="FQ637">
        <v>0</v>
      </c>
      <c r="FR637">
        <v>0</v>
      </c>
      <c r="FS637">
        <v>0</v>
      </c>
      <c r="FT637">
        <v>0</v>
      </c>
      <c r="FU637">
        <v>0</v>
      </c>
      <c r="FV637">
        <v>0</v>
      </c>
      <c r="FW637">
        <v>0</v>
      </c>
      <c r="FX637">
        <v>0</v>
      </c>
      <c r="FY637">
        <v>0</v>
      </c>
      <c r="FZ637">
        <v>0</v>
      </c>
      <c r="GA637">
        <v>0</v>
      </c>
      <c r="GB637">
        <v>0</v>
      </c>
      <c r="GC637">
        <v>0</v>
      </c>
      <c r="GD637">
        <v>0</v>
      </c>
      <c r="GE637">
        <v>0</v>
      </c>
      <c r="GF637">
        <v>0</v>
      </c>
      <c r="GG637">
        <v>0</v>
      </c>
      <c r="GH637">
        <v>0</v>
      </c>
      <c r="GI637">
        <v>0</v>
      </c>
      <c r="GJ637">
        <v>0</v>
      </c>
      <c r="GK637">
        <v>0</v>
      </c>
      <c r="GL637">
        <v>0</v>
      </c>
      <c r="GM637">
        <v>0</v>
      </c>
      <c r="GN637">
        <v>0</v>
      </c>
      <c r="GO637">
        <v>0</v>
      </c>
      <c r="GP637">
        <v>0</v>
      </c>
      <c r="GQ637">
        <v>3</v>
      </c>
      <c r="GR637">
        <v>150</v>
      </c>
      <c r="GS637">
        <v>0</v>
      </c>
      <c r="GT637">
        <v>0</v>
      </c>
      <c r="GU637">
        <v>0</v>
      </c>
      <c r="GV637">
        <v>150</v>
      </c>
      <c r="GW637">
        <v>0</v>
      </c>
      <c r="GX637">
        <v>0</v>
      </c>
      <c r="GY637">
        <v>0</v>
      </c>
      <c r="GZ637">
        <v>0</v>
      </c>
      <c r="HA637">
        <v>0</v>
      </c>
      <c r="HB637">
        <v>0</v>
      </c>
      <c r="HC637">
        <v>0</v>
      </c>
      <c r="HD637">
        <v>0</v>
      </c>
      <c r="HE637">
        <v>0</v>
      </c>
      <c r="HF637">
        <v>0</v>
      </c>
      <c r="HG637">
        <v>0</v>
      </c>
      <c r="HH637">
        <v>0</v>
      </c>
      <c r="HI637">
        <v>0</v>
      </c>
      <c r="HJ637">
        <v>0</v>
      </c>
      <c r="HK637">
        <v>0</v>
      </c>
      <c r="HL637">
        <v>4</v>
      </c>
      <c r="HM637">
        <v>2</v>
      </c>
      <c r="HN637">
        <v>0</v>
      </c>
      <c r="HO637">
        <v>0</v>
      </c>
      <c r="HP637">
        <v>0</v>
      </c>
      <c r="HQ637" s="139">
        <v>1</v>
      </c>
      <c r="HR637" s="140">
        <v>1</v>
      </c>
      <c r="HS637" s="140">
        <v>0</v>
      </c>
      <c r="HT637" s="140">
        <v>0</v>
      </c>
      <c r="HU637" s="140">
        <v>0</v>
      </c>
      <c r="HV637" s="139">
        <v>0</v>
      </c>
      <c r="HW637" s="140">
        <v>0</v>
      </c>
      <c r="HX637" s="140">
        <v>0</v>
      </c>
      <c r="HY637" s="140">
        <v>0</v>
      </c>
      <c r="HZ637" s="140">
        <v>0</v>
      </c>
      <c r="IA637" s="139">
        <v>0</v>
      </c>
      <c r="IB637" s="140">
        <v>0</v>
      </c>
      <c r="IC637" s="140">
        <v>0</v>
      </c>
      <c r="ID637" s="140">
        <v>0</v>
      </c>
      <c r="IE637" s="140">
        <v>0</v>
      </c>
      <c r="IF637" s="139">
        <v>5</v>
      </c>
      <c r="IG637" s="140">
        <v>3</v>
      </c>
      <c r="IH637" s="140">
        <v>0</v>
      </c>
      <c r="II637" s="140">
        <v>0</v>
      </c>
      <c r="IJ637" s="140">
        <v>0</v>
      </c>
      <c r="IK637" s="140">
        <v>0</v>
      </c>
      <c r="IL637" s="140">
        <v>0</v>
      </c>
      <c r="IM637" s="140">
        <v>0</v>
      </c>
      <c r="IN637" s="139">
        <v>0</v>
      </c>
      <c r="IO637" s="140">
        <v>0</v>
      </c>
      <c r="IP637" s="140">
        <v>0</v>
      </c>
      <c r="IQ637" s="140">
        <v>0</v>
      </c>
      <c r="IR637" s="141">
        <v>0</v>
      </c>
      <c r="IS637" s="139">
        <v>0</v>
      </c>
      <c r="IT637" s="141">
        <v>1</v>
      </c>
      <c r="IU637" s="141">
        <v>6</v>
      </c>
      <c r="IV637" s="141">
        <v>2</v>
      </c>
      <c r="IW637" s="180">
        <v>8</v>
      </c>
      <c r="IX637" s="182">
        <v>0.125</v>
      </c>
      <c r="IY637" s="182">
        <v>0</v>
      </c>
      <c r="IZ637" s="183">
        <v>0</v>
      </c>
      <c r="JA637" s="140">
        <v>0</v>
      </c>
      <c r="JB637" s="140">
        <v>0</v>
      </c>
      <c r="JC637" s="1" t="s">
        <v>427</v>
      </c>
      <c r="JD637" s="1" t="s">
        <v>427</v>
      </c>
      <c r="JE637" s="1" t="s">
        <v>427</v>
      </c>
      <c r="JF637" s="1" t="s">
        <v>427</v>
      </c>
      <c r="JG637" s="1">
        <v>0</v>
      </c>
      <c r="JH637" s="1">
        <v>0</v>
      </c>
      <c r="JI637" s="284"/>
      <c r="JM637" s="261"/>
      <c r="JN637" s="262"/>
      <c r="JO637" s="284"/>
      <c r="JP637" s="284"/>
    </row>
    <row r="638" spans="1:276" x14ac:dyDescent="0.25">
      <c r="A638" s="2">
        <f>IF(OR('Table 1'!$L$2="All Regions",'Table 1'!$L$2=" "), 1,IF('Table 1'!$L$2='DATA TEMPLATE 1617'!L638,1,0))</f>
        <v>1</v>
      </c>
      <c r="B638" s="2">
        <f>IF(OR('Table 1'!$L$3="All Disciplines",'Table 1'!$L$3=" "), 1,IF('Table 1'!$L$3='DATA TEMPLATE 1617'!M638,1,0))</f>
        <v>1</v>
      </c>
      <c r="C638" s="2">
        <f>IF(OR('Table 1'!$L$4="All Organisations",'Table 1'!$L$4=" "), 1,IF('Table 1'!$L$4='DATA TEMPLATE 1617'!N638,1,0))</f>
        <v>1</v>
      </c>
      <c r="D638" s="2">
        <f t="shared" si="27"/>
        <v>3</v>
      </c>
      <c r="E638" s="236">
        <f>IF('Table 2'!$L$2="All Diverse Led",$IZ638,IF('Table 2'!$L$2='DATA TEMPLATE 1617'!JG638,4,0))</f>
        <v>0</v>
      </c>
      <c r="F638" s="236">
        <f>IF('Table 2'!$L$2="All Diverse Led",$IZ638,IF('Table 2'!$L$2='DATA TEMPLATE 1617'!JH638,4,0))</f>
        <v>0</v>
      </c>
      <c r="G638" s="237">
        <f t="shared" si="28"/>
        <v>0</v>
      </c>
      <c r="H638" s="1">
        <v>0</v>
      </c>
      <c r="I638" s="1">
        <v>0</v>
      </c>
      <c r="J638" s="1" t="b">
        <v>0</v>
      </c>
      <c r="K638" s="284">
        <v>636</v>
      </c>
      <c r="L638" t="s">
        <v>439</v>
      </c>
      <c r="M638" t="s">
        <v>438</v>
      </c>
      <c r="N638" s="323" t="s">
        <v>458</v>
      </c>
      <c r="O638" s="76">
        <v>111</v>
      </c>
      <c r="P638" s="76">
        <v>89000</v>
      </c>
      <c r="Q638" s="76">
        <v>18950</v>
      </c>
      <c r="R638" s="76">
        <v>0</v>
      </c>
      <c r="S638" s="76">
        <v>0</v>
      </c>
      <c r="T638" s="76">
        <v>108061</v>
      </c>
      <c r="U638">
        <v>41125</v>
      </c>
      <c r="V638">
        <v>8200</v>
      </c>
      <c r="W638">
        <v>15150</v>
      </c>
      <c r="X638">
        <v>1005</v>
      </c>
      <c r="Y638">
        <v>2600</v>
      </c>
      <c r="AB638">
        <v>40000</v>
      </c>
      <c r="AC638">
        <v>0</v>
      </c>
      <c r="AD638">
        <v>108080</v>
      </c>
      <c r="AE638" s="1">
        <v>0</v>
      </c>
      <c r="AF638" s="1">
        <v>0</v>
      </c>
      <c r="AG638" s="1">
        <v>0</v>
      </c>
      <c r="AH638" s="1">
        <v>0</v>
      </c>
      <c r="AI638" s="1">
        <v>0</v>
      </c>
      <c r="AJ638" s="1">
        <v>0</v>
      </c>
      <c r="AK638" s="1">
        <v>0</v>
      </c>
      <c r="AL638" s="1">
        <v>0</v>
      </c>
      <c r="AM638" s="1">
        <v>0</v>
      </c>
      <c r="AN638" s="1">
        <v>0</v>
      </c>
      <c r="AO638" s="1">
        <v>0</v>
      </c>
      <c r="AP638" s="1">
        <v>0</v>
      </c>
      <c r="AQ638" s="1">
        <v>0</v>
      </c>
      <c r="AR638" s="1">
        <v>0</v>
      </c>
      <c r="AS638" s="1">
        <v>0</v>
      </c>
      <c r="AT638" s="1">
        <v>0</v>
      </c>
      <c r="AU638" s="1">
        <v>0</v>
      </c>
      <c r="AV638" s="1">
        <v>0</v>
      </c>
      <c r="AW638" s="1">
        <v>0</v>
      </c>
      <c r="AX638" s="1">
        <v>0</v>
      </c>
      <c r="AY638" s="1">
        <v>0</v>
      </c>
      <c r="AZ638" s="1">
        <v>0</v>
      </c>
      <c r="BA638" s="1">
        <v>0</v>
      </c>
      <c r="BB638" s="1">
        <v>0</v>
      </c>
      <c r="BC638" s="3">
        <v>0</v>
      </c>
      <c r="BD638" s="3">
        <v>0</v>
      </c>
      <c r="BE638" s="3">
        <v>0</v>
      </c>
      <c r="BF638" s="3">
        <v>0</v>
      </c>
      <c r="BG638" s="241">
        <v>0</v>
      </c>
      <c r="BH638" s="242">
        <v>0</v>
      </c>
      <c r="BI638" s="242">
        <v>0</v>
      </c>
      <c r="BJ638" s="243">
        <v>0</v>
      </c>
      <c r="BK638">
        <v>0</v>
      </c>
      <c r="BL638">
        <v>0</v>
      </c>
      <c r="BM638">
        <v>0</v>
      </c>
      <c r="BN638">
        <v>0</v>
      </c>
      <c r="BO638">
        <v>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s="244">
        <v>0</v>
      </c>
      <c r="CJ638" s="244">
        <v>0</v>
      </c>
      <c r="CK638" s="244">
        <v>0</v>
      </c>
      <c r="CL638" s="244">
        <v>0</v>
      </c>
      <c r="CM638" s="241">
        <v>0</v>
      </c>
      <c r="CN638" s="242">
        <v>0</v>
      </c>
      <c r="CO638" s="242">
        <v>0</v>
      </c>
      <c r="CP638" s="243">
        <v>0</v>
      </c>
      <c r="CQ638" s="1">
        <v>0</v>
      </c>
      <c r="CR638" s="1">
        <v>0</v>
      </c>
      <c r="CS638" s="1">
        <v>0</v>
      </c>
      <c r="CT638" s="1">
        <v>0</v>
      </c>
      <c r="CU638" s="1">
        <v>0</v>
      </c>
      <c r="CV638" s="1">
        <v>0</v>
      </c>
      <c r="CW638" s="1">
        <v>0</v>
      </c>
      <c r="CX638" s="1">
        <v>0</v>
      </c>
      <c r="CY638" s="1">
        <v>0</v>
      </c>
      <c r="CZ638" s="1">
        <v>0</v>
      </c>
      <c r="DA638" s="1">
        <v>0</v>
      </c>
      <c r="DB638" s="1">
        <v>0</v>
      </c>
      <c r="DC638" s="1">
        <v>0</v>
      </c>
      <c r="DD638" s="1">
        <v>0</v>
      </c>
      <c r="DE638" s="1">
        <v>0</v>
      </c>
      <c r="DF638" s="1">
        <v>0</v>
      </c>
      <c r="DG638" s="1">
        <v>0</v>
      </c>
      <c r="DH638" s="1">
        <v>0</v>
      </c>
      <c r="DI638" s="1">
        <v>0</v>
      </c>
      <c r="DJ638" s="1">
        <v>0</v>
      </c>
      <c r="DK638" s="1">
        <v>0</v>
      </c>
      <c r="DL638" s="1">
        <v>0</v>
      </c>
      <c r="DM638" s="1">
        <v>0</v>
      </c>
      <c r="DN638" s="1">
        <v>0</v>
      </c>
      <c r="DO638" s="244">
        <v>0</v>
      </c>
      <c r="DP638" s="244">
        <v>0</v>
      </c>
      <c r="DQ638" s="244">
        <v>0</v>
      </c>
      <c r="DR638" s="244">
        <v>0</v>
      </c>
      <c r="DS638" s="241">
        <v>0</v>
      </c>
      <c r="DT638" s="242">
        <v>0</v>
      </c>
      <c r="DU638" s="242">
        <v>0</v>
      </c>
      <c r="DV638" s="243">
        <v>0</v>
      </c>
      <c r="DW638">
        <v>0</v>
      </c>
      <c r="DX638">
        <v>0</v>
      </c>
      <c r="DY638">
        <v>0</v>
      </c>
      <c r="DZ638">
        <v>0</v>
      </c>
      <c r="EA638">
        <v>0</v>
      </c>
      <c r="EB638">
        <v>0</v>
      </c>
      <c r="EC638">
        <v>0</v>
      </c>
      <c r="ED638">
        <v>0</v>
      </c>
      <c r="EE638">
        <v>0</v>
      </c>
      <c r="EF638">
        <v>0</v>
      </c>
      <c r="EG638">
        <v>0</v>
      </c>
      <c r="EH638">
        <v>0</v>
      </c>
      <c r="EI638">
        <v>0</v>
      </c>
      <c r="EJ638">
        <v>0</v>
      </c>
      <c r="EK638">
        <v>0</v>
      </c>
      <c r="EL638">
        <v>0</v>
      </c>
      <c r="EM638">
        <v>0</v>
      </c>
      <c r="EN638">
        <v>0</v>
      </c>
      <c r="EO638">
        <v>0</v>
      </c>
      <c r="EP638">
        <v>0</v>
      </c>
      <c r="EQ638">
        <v>0</v>
      </c>
      <c r="ER638">
        <v>0</v>
      </c>
      <c r="ES638">
        <v>0</v>
      </c>
      <c r="ET638">
        <v>0</v>
      </c>
      <c r="EU638" s="244">
        <v>0</v>
      </c>
      <c r="EV638" s="244">
        <v>0</v>
      </c>
      <c r="EW638" s="244">
        <v>0</v>
      </c>
      <c r="EX638" s="244">
        <v>0</v>
      </c>
      <c r="EY638" s="241">
        <v>0</v>
      </c>
      <c r="EZ638" s="242">
        <v>0</v>
      </c>
      <c r="FA638" s="242">
        <v>0</v>
      </c>
      <c r="FB638" s="243">
        <v>0</v>
      </c>
      <c r="FC638">
        <v>0</v>
      </c>
      <c r="FD638">
        <v>0</v>
      </c>
      <c r="FE638">
        <v>0</v>
      </c>
      <c r="FF638">
        <v>6</v>
      </c>
      <c r="FG638">
        <v>0</v>
      </c>
      <c r="FH638">
        <v>0</v>
      </c>
      <c r="FI638">
        <v>0</v>
      </c>
      <c r="FJ638">
        <v>0</v>
      </c>
      <c r="FK638">
        <v>0</v>
      </c>
      <c r="FL638">
        <v>0</v>
      </c>
      <c r="FM638">
        <v>0</v>
      </c>
      <c r="FN638">
        <v>0</v>
      </c>
      <c r="FO638">
        <v>0</v>
      </c>
      <c r="FP638">
        <v>6</v>
      </c>
      <c r="FQ638">
        <v>3550</v>
      </c>
      <c r="FR638">
        <v>0</v>
      </c>
      <c r="FS638">
        <v>0</v>
      </c>
      <c r="FT638">
        <v>0</v>
      </c>
      <c r="FU638">
        <v>0</v>
      </c>
      <c r="FV638">
        <v>0</v>
      </c>
      <c r="FW638">
        <v>0</v>
      </c>
      <c r="FX638">
        <v>0</v>
      </c>
      <c r="FY638">
        <v>0</v>
      </c>
      <c r="FZ638">
        <v>0</v>
      </c>
      <c r="GA638">
        <v>0</v>
      </c>
      <c r="GB638">
        <v>0</v>
      </c>
      <c r="GC638">
        <v>0</v>
      </c>
      <c r="GD638">
        <v>0</v>
      </c>
      <c r="GE638">
        <v>0</v>
      </c>
      <c r="GF638">
        <v>0</v>
      </c>
      <c r="GG638">
        <v>0</v>
      </c>
      <c r="GH638">
        <v>0</v>
      </c>
      <c r="GI638">
        <v>0</v>
      </c>
      <c r="GJ638">
        <v>0</v>
      </c>
      <c r="GK638">
        <v>0</v>
      </c>
      <c r="GL638">
        <v>0</v>
      </c>
      <c r="GM638">
        <v>0</v>
      </c>
      <c r="GN638">
        <v>0</v>
      </c>
      <c r="GO638">
        <v>0</v>
      </c>
      <c r="GP638">
        <v>0</v>
      </c>
      <c r="GQ638">
        <v>0</v>
      </c>
      <c r="GR638">
        <v>0</v>
      </c>
      <c r="GS638">
        <v>0</v>
      </c>
      <c r="GT638">
        <v>0</v>
      </c>
      <c r="GU638">
        <v>0</v>
      </c>
      <c r="GV638">
        <v>0</v>
      </c>
      <c r="GW638">
        <v>0</v>
      </c>
      <c r="GX638">
        <v>0</v>
      </c>
      <c r="GY638">
        <v>0</v>
      </c>
      <c r="GZ638">
        <v>0</v>
      </c>
      <c r="HA638">
        <v>0</v>
      </c>
      <c r="HB638">
        <v>0</v>
      </c>
      <c r="HC638">
        <v>0</v>
      </c>
      <c r="HD638">
        <v>0</v>
      </c>
      <c r="HE638">
        <v>0</v>
      </c>
      <c r="HF638">
        <v>0</v>
      </c>
      <c r="HG638">
        <v>0</v>
      </c>
      <c r="HH638">
        <v>0</v>
      </c>
      <c r="HI638">
        <v>0</v>
      </c>
      <c r="HJ638">
        <v>0</v>
      </c>
      <c r="HK638">
        <v>0</v>
      </c>
      <c r="HL638">
        <v>2</v>
      </c>
      <c r="HM638">
        <v>4</v>
      </c>
      <c r="HN638">
        <v>0</v>
      </c>
      <c r="HO638">
        <v>0</v>
      </c>
      <c r="HP638">
        <v>0</v>
      </c>
      <c r="HQ638" s="139">
        <v>1</v>
      </c>
      <c r="HR638" s="140">
        <v>0</v>
      </c>
      <c r="HS638" s="140">
        <v>0</v>
      </c>
      <c r="HT638" s="140">
        <v>0</v>
      </c>
      <c r="HU638" s="140">
        <v>0</v>
      </c>
      <c r="HV638" s="139">
        <v>0</v>
      </c>
      <c r="HW638" s="140">
        <v>0</v>
      </c>
      <c r="HX638" s="140">
        <v>0</v>
      </c>
      <c r="HY638" s="140">
        <v>0</v>
      </c>
      <c r="HZ638" s="140">
        <v>0</v>
      </c>
      <c r="IA638" s="139">
        <v>0</v>
      </c>
      <c r="IB638" s="140">
        <v>0</v>
      </c>
      <c r="IC638" s="140">
        <v>0</v>
      </c>
      <c r="ID638" s="140">
        <v>0</v>
      </c>
      <c r="IE638" s="140">
        <v>0</v>
      </c>
      <c r="IF638" s="139">
        <v>3</v>
      </c>
      <c r="IG638" s="140">
        <v>4</v>
      </c>
      <c r="IH638" s="140">
        <v>0</v>
      </c>
      <c r="II638" s="140">
        <v>0</v>
      </c>
      <c r="IJ638" s="140">
        <v>0</v>
      </c>
      <c r="IK638" s="140">
        <v>0</v>
      </c>
      <c r="IL638" s="140">
        <v>0</v>
      </c>
      <c r="IM638" s="140">
        <v>0</v>
      </c>
      <c r="IN638" s="139">
        <v>0</v>
      </c>
      <c r="IO638" s="140">
        <v>0</v>
      </c>
      <c r="IP638" s="140">
        <v>0</v>
      </c>
      <c r="IQ638" s="140">
        <v>0</v>
      </c>
      <c r="IR638" s="141">
        <v>0</v>
      </c>
      <c r="IS638" s="139">
        <v>0</v>
      </c>
      <c r="IT638" s="141">
        <v>3</v>
      </c>
      <c r="IU638" s="141">
        <v>6</v>
      </c>
      <c r="IV638" s="141">
        <v>1</v>
      </c>
      <c r="IW638" s="180">
        <v>7</v>
      </c>
      <c r="IX638" s="182">
        <v>0.42857142857142855</v>
      </c>
      <c r="IY638" s="182">
        <v>0</v>
      </c>
      <c r="IZ638" s="183">
        <v>0</v>
      </c>
      <c r="JA638" s="140">
        <v>0</v>
      </c>
      <c r="JB638" s="140">
        <v>0</v>
      </c>
      <c r="JC638" s="1" t="s">
        <v>427</v>
      </c>
      <c r="JD638" s="1" t="s">
        <v>427</v>
      </c>
      <c r="JE638" s="1" t="s">
        <v>427</v>
      </c>
      <c r="JF638" s="1" t="s">
        <v>426</v>
      </c>
      <c r="JG638" s="1">
        <v>0</v>
      </c>
      <c r="JH638" s="1">
        <v>0</v>
      </c>
      <c r="JI638" s="284"/>
      <c r="JM638" s="261"/>
      <c r="JN638" s="262"/>
      <c r="JO638" s="284"/>
      <c r="JP638" s="284"/>
    </row>
    <row r="639" spans="1:276" x14ac:dyDescent="0.25">
      <c r="A639" s="2">
        <f>IF(OR('Table 1'!$L$2="All Regions",'Table 1'!$L$2=" "), 1,IF('Table 1'!$L$2='DATA TEMPLATE 1617'!L639,1,0))</f>
        <v>1</v>
      </c>
      <c r="B639" s="2">
        <f>IF(OR('Table 1'!$L$3="All Disciplines",'Table 1'!$L$3=" "), 1,IF('Table 1'!$L$3='DATA TEMPLATE 1617'!M639,1,0))</f>
        <v>1</v>
      </c>
      <c r="C639" s="2">
        <f>IF(OR('Table 1'!$L$4="All Organisations",'Table 1'!$L$4=" "), 1,IF('Table 1'!$L$4='DATA TEMPLATE 1617'!N639,1,0))</f>
        <v>1</v>
      </c>
      <c r="D639" s="2">
        <f t="shared" si="27"/>
        <v>3</v>
      </c>
      <c r="E639" s="236">
        <f>IF('Table 2'!$L$2="All Diverse Led",$IZ639,IF('Table 2'!$L$2='DATA TEMPLATE 1617'!JG639,4,0))</f>
        <v>0</v>
      </c>
      <c r="F639" s="236">
        <f>IF('Table 2'!$L$2="All Diverse Led",$IZ639,IF('Table 2'!$L$2='DATA TEMPLATE 1617'!JH639,4,0))</f>
        <v>0</v>
      </c>
      <c r="G639" s="237">
        <f t="shared" si="28"/>
        <v>0</v>
      </c>
      <c r="H639" s="1" t="s">
        <v>471</v>
      </c>
      <c r="I639" s="1">
        <v>0</v>
      </c>
      <c r="J639" s="1" t="b">
        <v>0</v>
      </c>
      <c r="K639" s="284">
        <v>637</v>
      </c>
      <c r="L639" t="s">
        <v>439</v>
      </c>
      <c r="M639" t="s">
        <v>440</v>
      </c>
      <c r="N639" s="323" t="s">
        <v>460</v>
      </c>
      <c r="O639" s="76">
        <v>761272</v>
      </c>
      <c r="P639" s="76">
        <v>301738</v>
      </c>
      <c r="Q639" s="76">
        <v>172287</v>
      </c>
      <c r="R639" s="76">
        <v>55300</v>
      </c>
      <c r="S639" s="76">
        <v>0</v>
      </c>
      <c r="T639" s="76">
        <v>1290597</v>
      </c>
      <c r="U639">
        <v>450977</v>
      </c>
      <c r="V639">
        <v>91036</v>
      </c>
      <c r="W639">
        <v>137433</v>
      </c>
      <c r="X639">
        <v>36484</v>
      </c>
      <c r="Y639">
        <v>9325</v>
      </c>
      <c r="AB639">
        <v>505711</v>
      </c>
      <c r="AC639">
        <v>129612</v>
      </c>
      <c r="AD639">
        <v>1360578</v>
      </c>
      <c r="AE639" s="1">
        <v>186</v>
      </c>
      <c r="AF639" s="1">
        <v>82</v>
      </c>
      <c r="AG639" s="1">
        <v>25603</v>
      </c>
      <c r="AH639" s="1">
        <v>1450</v>
      </c>
      <c r="AI639" s="1">
        <v>0</v>
      </c>
      <c r="AJ639" s="1">
        <v>0</v>
      </c>
      <c r="AK639" s="1">
        <v>0</v>
      </c>
      <c r="AL639" s="1">
        <v>0</v>
      </c>
      <c r="AM639" s="1">
        <v>0</v>
      </c>
      <c r="AN639" s="1">
        <v>0</v>
      </c>
      <c r="AO639" s="1">
        <v>0</v>
      </c>
      <c r="AP639" s="1">
        <v>0</v>
      </c>
      <c r="AQ639" s="1">
        <v>140</v>
      </c>
      <c r="AR639" s="1">
        <v>38</v>
      </c>
      <c r="AS639" s="1">
        <v>20447</v>
      </c>
      <c r="AT639" s="1">
        <v>100</v>
      </c>
      <c r="AU639" s="1">
        <v>0</v>
      </c>
      <c r="AV639" s="1">
        <v>0</v>
      </c>
      <c r="AW639" s="1">
        <v>0</v>
      </c>
      <c r="AX639" s="1">
        <v>0</v>
      </c>
      <c r="AY639" s="1">
        <v>0</v>
      </c>
      <c r="AZ639" s="1">
        <v>0</v>
      </c>
      <c r="BA639" s="1">
        <v>0</v>
      </c>
      <c r="BB639" s="1">
        <v>0</v>
      </c>
      <c r="BC639" s="3">
        <v>0</v>
      </c>
      <c r="BD639" s="3">
        <v>0</v>
      </c>
      <c r="BE639" s="3">
        <v>0</v>
      </c>
      <c r="BF639" s="3">
        <v>0</v>
      </c>
      <c r="BG639" s="241">
        <v>140</v>
      </c>
      <c r="BH639" s="242">
        <v>38</v>
      </c>
      <c r="BI639" s="242">
        <v>20447</v>
      </c>
      <c r="BJ639" s="243">
        <v>100</v>
      </c>
      <c r="BK639">
        <v>3</v>
      </c>
      <c r="BL639">
        <v>182</v>
      </c>
      <c r="BM639">
        <v>0</v>
      </c>
      <c r="BN639">
        <v>4800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s="244">
        <v>0</v>
      </c>
      <c r="CJ639" s="244">
        <v>0</v>
      </c>
      <c r="CK639" s="244">
        <v>0</v>
      </c>
      <c r="CL639" s="244">
        <v>0</v>
      </c>
      <c r="CM639" s="241">
        <v>0</v>
      </c>
      <c r="CN639" s="242">
        <v>0</v>
      </c>
      <c r="CO639" s="242">
        <v>0</v>
      </c>
      <c r="CP639" s="243">
        <v>0</v>
      </c>
      <c r="CQ639" s="1">
        <v>4</v>
      </c>
      <c r="CR639" s="1">
        <v>5</v>
      </c>
      <c r="CS639" s="1">
        <v>0</v>
      </c>
      <c r="CT639" s="1">
        <v>450</v>
      </c>
      <c r="CU639" s="1">
        <v>0</v>
      </c>
      <c r="CV639" s="1">
        <v>0</v>
      </c>
      <c r="CW639" s="1">
        <v>0</v>
      </c>
      <c r="CX639" s="1">
        <v>0</v>
      </c>
      <c r="CY639" s="1">
        <v>0</v>
      </c>
      <c r="CZ639" s="1">
        <v>0</v>
      </c>
      <c r="DA639" s="1">
        <v>0</v>
      </c>
      <c r="DB639" s="1">
        <v>0</v>
      </c>
      <c r="DC639" s="1">
        <v>0</v>
      </c>
      <c r="DD639" s="1">
        <v>0</v>
      </c>
      <c r="DE639" s="1">
        <v>0</v>
      </c>
      <c r="DF639" s="1">
        <v>0</v>
      </c>
      <c r="DG639" s="1">
        <v>0</v>
      </c>
      <c r="DH639" s="1">
        <v>0</v>
      </c>
      <c r="DI639" s="1">
        <v>0</v>
      </c>
      <c r="DJ639" s="1">
        <v>0</v>
      </c>
      <c r="DK639" s="1">
        <v>0</v>
      </c>
      <c r="DL639" s="1">
        <v>0</v>
      </c>
      <c r="DM639" s="1">
        <v>0</v>
      </c>
      <c r="DN639" s="1">
        <v>0</v>
      </c>
      <c r="DO639" s="244">
        <v>0</v>
      </c>
      <c r="DP639" s="244">
        <v>0</v>
      </c>
      <c r="DQ639" s="244">
        <v>0</v>
      </c>
      <c r="DR639" s="244">
        <v>0</v>
      </c>
      <c r="DS639" s="241">
        <v>0</v>
      </c>
      <c r="DT639" s="242">
        <v>0</v>
      </c>
      <c r="DU639" s="242">
        <v>0</v>
      </c>
      <c r="DV639" s="243">
        <v>0</v>
      </c>
      <c r="DW639">
        <v>1</v>
      </c>
      <c r="DX639">
        <v>1</v>
      </c>
      <c r="DY639">
        <v>116</v>
      </c>
      <c r="DZ639">
        <v>0</v>
      </c>
      <c r="EA639">
        <v>0</v>
      </c>
      <c r="EB639">
        <v>0</v>
      </c>
      <c r="EC639">
        <v>0</v>
      </c>
      <c r="ED639">
        <v>0</v>
      </c>
      <c r="EE639">
        <v>0</v>
      </c>
      <c r="EF639">
        <v>0</v>
      </c>
      <c r="EG639">
        <v>0</v>
      </c>
      <c r="EH639">
        <v>0</v>
      </c>
      <c r="EI639">
        <v>1</v>
      </c>
      <c r="EJ639">
        <v>1</v>
      </c>
      <c r="EK639">
        <v>116</v>
      </c>
      <c r="EL639">
        <v>0</v>
      </c>
      <c r="EM639">
        <v>0</v>
      </c>
      <c r="EN639">
        <v>0</v>
      </c>
      <c r="EO639">
        <v>0</v>
      </c>
      <c r="EP639">
        <v>0</v>
      </c>
      <c r="EQ639">
        <v>0</v>
      </c>
      <c r="ER639">
        <v>0</v>
      </c>
      <c r="ES639">
        <v>0</v>
      </c>
      <c r="ET639">
        <v>0</v>
      </c>
      <c r="EU639" s="244">
        <v>0</v>
      </c>
      <c r="EV639" s="244">
        <v>0</v>
      </c>
      <c r="EW639" s="244">
        <v>0</v>
      </c>
      <c r="EX639" s="244">
        <v>0</v>
      </c>
      <c r="EY639" s="241">
        <v>1</v>
      </c>
      <c r="EZ639" s="242">
        <v>1</v>
      </c>
      <c r="FA639" s="242">
        <v>116</v>
      </c>
      <c r="FB639" s="243">
        <v>0</v>
      </c>
      <c r="FC639">
        <v>0</v>
      </c>
      <c r="FD639">
        <v>0</v>
      </c>
      <c r="FE639">
        <v>0</v>
      </c>
      <c r="FF639">
        <v>0</v>
      </c>
      <c r="FG639">
        <v>0</v>
      </c>
      <c r="FH639">
        <v>0</v>
      </c>
      <c r="FI639">
        <v>0</v>
      </c>
      <c r="FJ639">
        <v>0</v>
      </c>
      <c r="FK639">
        <v>0</v>
      </c>
      <c r="FL639">
        <v>0</v>
      </c>
      <c r="FM639">
        <v>0</v>
      </c>
      <c r="FN639">
        <v>0</v>
      </c>
      <c r="FO639">
        <v>0</v>
      </c>
      <c r="FP639">
        <v>0</v>
      </c>
      <c r="FQ639">
        <v>0</v>
      </c>
      <c r="FR639">
        <v>0</v>
      </c>
      <c r="FS639">
        <v>0</v>
      </c>
      <c r="FT639">
        <v>0</v>
      </c>
      <c r="FU639">
        <v>0</v>
      </c>
      <c r="FV639">
        <v>0</v>
      </c>
      <c r="FW639">
        <v>0</v>
      </c>
      <c r="FX639">
        <v>0</v>
      </c>
      <c r="FY639">
        <v>0</v>
      </c>
      <c r="FZ639">
        <v>0</v>
      </c>
      <c r="GA639">
        <v>0</v>
      </c>
      <c r="GB639">
        <v>0</v>
      </c>
      <c r="GC639">
        <v>0</v>
      </c>
      <c r="GD639">
        <v>0</v>
      </c>
      <c r="GE639">
        <v>0</v>
      </c>
      <c r="GF639">
        <v>0</v>
      </c>
      <c r="GG639">
        <v>0</v>
      </c>
      <c r="GH639">
        <v>0</v>
      </c>
      <c r="GI639">
        <v>0</v>
      </c>
      <c r="GJ639">
        <v>0</v>
      </c>
      <c r="GK639">
        <v>0</v>
      </c>
      <c r="GL639">
        <v>0</v>
      </c>
      <c r="GM639">
        <v>0</v>
      </c>
      <c r="GN639">
        <v>0</v>
      </c>
      <c r="GO639">
        <v>0</v>
      </c>
      <c r="GP639">
        <v>0</v>
      </c>
      <c r="GQ639">
        <v>0</v>
      </c>
      <c r="GR639">
        <v>0</v>
      </c>
      <c r="GS639">
        <v>0</v>
      </c>
      <c r="GT639">
        <v>0</v>
      </c>
      <c r="GU639">
        <v>0</v>
      </c>
      <c r="GV639">
        <v>0</v>
      </c>
      <c r="GW639">
        <v>0</v>
      </c>
      <c r="GX639">
        <v>0</v>
      </c>
      <c r="GY639">
        <v>0</v>
      </c>
      <c r="GZ639">
        <v>0</v>
      </c>
      <c r="HA639">
        <v>0</v>
      </c>
      <c r="HB639">
        <v>0</v>
      </c>
      <c r="HC639">
        <v>0</v>
      </c>
      <c r="HD639">
        <v>0</v>
      </c>
      <c r="HE639">
        <v>0</v>
      </c>
      <c r="HF639">
        <v>0</v>
      </c>
      <c r="HG639">
        <v>0</v>
      </c>
      <c r="HH639">
        <v>0</v>
      </c>
      <c r="HI639">
        <v>0</v>
      </c>
      <c r="HJ639">
        <v>0</v>
      </c>
      <c r="HK639">
        <v>0</v>
      </c>
      <c r="HL639">
        <v>3</v>
      </c>
      <c r="HM639">
        <v>5</v>
      </c>
      <c r="HN639">
        <v>0</v>
      </c>
      <c r="HO639">
        <v>0</v>
      </c>
      <c r="HP639">
        <v>0</v>
      </c>
      <c r="HQ639" s="139">
        <v>4</v>
      </c>
      <c r="HR639" s="140">
        <v>0</v>
      </c>
      <c r="HS639" s="140">
        <v>0</v>
      </c>
      <c r="HT639" s="140">
        <v>0</v>
      </c>
      <c r="HU639" s="140">
        <v>0</v>
      </c>
      <c r="HV639" s="139">
        <v>1</v>
      </c>
      <c r="HW639" s="140">
        <v>0</v>
      </c>
      <c r="HX639" s="140">
        <v>0</v>
      </c>
      <c r="HY639" s="140">
        <v>0</v>
      </c>
      <c r="HZ639" s="140">
        <v>0</v>
      </c>
      <c r="IA639" s="139">
        <v>0</v>
      </c>
      <c r="IB639" s="140">
        <v>0</v>
      </c>
      <c r="IC639" s="140">
        <v>0</v>
      </c>
      <c r="ID639" s="140">
        <v>0</v>
      </c>
      <c r="IE639" s="140">
        <v>0</v>
      </c>
      <c r="IF639" s="139">
        <v>8</v>
      </c>
      <c r="IG639" s="140">
        <v>5</v>
      </c>
      <c r="IH639" s="140">
        <v>0</v>
      </c>
      <c r="II639" s="140">
        <v>0</v>
      </c>
      <c r="IJ639" s="140">
        <v>0</v>
      </c>
      <c r="IK639" s="140">
        <v>2</v>
      </c>
      <c r="IL639" s="140">
        <v>1</v>
      </c>
      <c r="IM639" s="140">
        <v>0</v>
      </c>
      <c r="IN639" s="139">
        <v>3</v>
      </c>
      <c r="IO639" s="140">
        <v>0</v>
      </c>
      <c r="IP639" s="140">
        <v>0</v>
      </c>
      <c r="IQ639" s="140">
        <v>0</v>
      </c>
      <c r="IR639" s="141">
        <v>0</v>
      </c>
      <c r="IS639" s="139">
        <v>0</v>
      </c>
      <c r="IT639" s="141">
        <v>2</v>
      </c>
      <c r="IU639" s="141">
        <v>8</v>
      </c>
      <c r="IV639" s="141">
        <v>5</v>
      </c>
      <c r="IW639" s="180">
        <v>13</v>
      </c>
      <c r="IX639" s="182">
        <v>0.38461538461538464</v>
      </c>
      <c r="IY639" s="182">
        <v>0</v>
      </c>
      <c r="IZ639" s="183">
        <v>0</v>
      </c>
      <c r="JA639" s="140">
        <v>0</v>
      </c>
      <c r="JB639" s="140">
        <v>0</v>
      </c>
      <c r="JC639" s="1" t="s">
        <v>427</v>
      </c>
      <c r="JD639" s="1" t="s">
        <v>427</v>
      </c>
      <c r="JE639" s="1" t="s">
        <v>427</v>
      </c>
      <c r="JF639" s="1" t="s">
        <v>426</v>
      </c>
      <c r="JG639" s="1">
        <v>0</v>
      </c>
      <c r="JH639" s="1">
        <v>0</v>
      </c>
      <c r="JI639" s="284"/>
      <c r="JM639" s="261"/>
      <c r="JN639" s="262"/>
      <c r="JO639" s="284"/>
      <c r="JP639" s="284"/>
    </row>
    <row r="640" spans="1:276" x14ac:dyDescent="0.25">
      <c r="A640" s="2">
        <f>IF(OR('Table 1'!$L$2="All Regions",'Table 1'!$L$2=" "), 1,IF('Table 1'!$L$2='DATA TEMPLATE 1617'!L640,1,0))</f>
        <v>1</v>
      </c>
      <c r="B640" s="2">
        <f>IF(OR('Table 1'!$L$3="All Disciplines",'Table 1'!$L$3=" "), 1,IF('Table 1'!$L$3='DATA TEMPLATE 1617'!M640,1,0))</f>
        <v>1</v>
      </c>
      <c r="C640" s="2">
        <f>IF(OR('Table 1'!$L$4="All Organisations",'Table 1'!$L$4=" "), 1,IF('Table 1'!$L$4='DATA TEMPLATE 1617'!N640,1,0))</f>
        <v>1</v>
      </c>
      <c r="D640" s="2">
        <f t="shared" si="27"/>
        <v>3</v>
      </c>
      <c r="E640" s="236">
        <f>IF('Table 2'!$L$2="All Diverse Led",$IZ640,IF('Table 2'!$L$2='DATA TEMPLATE 1617'!JG640,4,0))</f>
        <v>0</v>
      </c>
      <c r="F640" s="236">
        <f>IF('Table 2'!$L$2="All Diverse Led",$IZ640,IF('Table 2'!$L$2='DATA TEMPLATE 1617'!JH640,4,0))</f>
        <v>0</v>
      </c>
      <c r="G640" s="237">
        <f t="shared" si="28"/>
        <v>0</v>
      </c>
      <c r="H640" s="1" t="s">
        <v>471</v>
      </c>
      <c r="I640" s="1">
        <v>0</v>
      </c>
      <c r="J640" s="1" t="b">
        <v>1</v>
      </c>
      <c r="K640" s="284">
        <v>638</v>
      </c>
      <c r="L640" t="s">
        <v>435</v>
      </c>
      <c r="M640" t="s">
        <v>451</v>
      </c>
      <c r="N640" s="323" t="s">
        <v>460</v>
      </c>
      <c r="O640" s="76">
        <v>4041769</v>
      </c>
      <c r="P640" s="76">
        <v>1382421</v>
      </c>
      <c r="Q640" s="76">
        <v>534956</v>
      </c>
      <c r="R640" s="76">
        <v>4776919</v>
      </c>
      <c r="S640" s="76">
        <v>328631</v>
      </c>
      <c r="T640" s="76">
        <v>11064696</v>
      </c>
      <c r="U640">
        <v>2879886</v>
      </c>
      <c r="V640">
        <v>361731</v>
      </c>
      <c r="W640">
        <v>596174</v>
      </c>
      <c r="X640">
        <v>91621</v>
      </c>
      <c r="Y640">
        <v>54329</v>
      </c>
      <c r="Z640">
        <v>458860</v>
      </c>
      <c r="AA640">
        <v>0</v>
      </c>
      <c r="AB640">
        <v>4469849</v>
      </c>
      <c r="AC640">
        <v>2898994</v>
      </c>
      <c r="AD640">
        <v>11811444</v>
      </c>
      <c r="AE640" s="1">
        <v>0</v>
      </c>
      <c r="AF640" s="1">
        <v>0</v>
      </c>
      <c r="AG640" s="1">
        <v>0</v>
      </c>
      <c r="AH640" s="1">
        <v>0</v>
      </c>
      <c r="AI640" s="1">
        <v>0</v>
      </c>
      <c r="AJ640" s="1">
        <v>0</v>
      </c>
      <c r="AK640" s="1">
        <v>0</v>
      </c>
      <c r="AL640" s="1">
        <v>0</v>
      </c>
      <c r="AM640" s="1">
        <v>0</v>
      </c>
      <c r="AN640" s="1">
        <v>0</v>
      </c>
      <c r="AO640" s="1">
        <v>0</v>
      </c>
      <c r="AP640" s="1">
        <v>0</v>
      </c>
      <c r="AQ640" s="1">
        <v>0</v>
      </c>
      <c r="AR640" s="1">
        <v>0</v>
      </c>
      <c r="AS640" s="1">
        <v>0</v>
      </c>
      <c r="AT640" s="1">
        <v>0</v>
      </c>
      <c r="AU640" s="1">
        <v>0</v>
      </c>
      <c r="AV640" s="1">
        <v>0</v>
      </c>
      <c r="AW640" s="1">
        <v>0</v>
      </c>
      <c r="AX640" s="1">
        <v>0</v>
      </c>
      <c r="AY640" s="1">
        <v>0</v>
      </c>
      <c r="AZ640" s="1">
        <v>0</v>
      </c>
      <c r="BA640" s="1">
        <v>0</v>
      </c>
      <c r="BB640" s="1">
        <v>0</v>
      </c>
      <c r="BC640" s="3">
        <v>0</v>
      </c>
      <c r="BD640" s="3">
        <v>0</v>
      </c>
      <c r="BE640" s="3">
        <v>0</v>
      </c>
      <c r="BF640" s="3">
        <v>0</v>
      </c>
      <c r="BG640" s="241">
        <v>0</v>
      </c>
      <c r="BH640" s="242">
        <v>0</v>
      </c>
      <c r="BI640" s="242">
        <v>0</v>
      </c>
      <c r="BJ640" s="243">
        <v>0</v>
      </c>
      <c r="BK640">
        <v>14</v>
      </c>
      <c r="BL640">
        <v>1608</v>
      </c>
      <c r="BM640">
        <v>44651</v>
      </c>
      <c r="BN640">
        <v>191056</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s="244">
        <v>0</v>
      </c>
      <c r="CJ640" s="244">
        <v>0</v>
      </c>
      <c r="CK640" s="244">
        <v>0</v>
      </c>
      <c r="CL640" s="244">
        <v>0</v>
      </c>
      <c r="CM640" s="241">
        <v>0</v>
      </c>
      <c r="CN640" s="242">
        <v>0</v>
      </c>
      <c r="CO640" s="242">
        <v>0</v>
      </c>
      <c r="CP640" s="243">
        <v>0</v>
      </c>
      <c r="CQ640" s="1">
        <v>0</v>
      </c>
      <c r="CR640" s="1">
        <v>0</v>
      </c>
      <c r="CS640" s="1">
        <v>0</v>
      </c>
      <c r="CT640" s="1">
        <v>0</v>
      </c>
      <c r="CU640" s="1">
        <v>0</v>
      </c>
      <c r="CV640" s="1">
        <v>0</v>
      </c>
      <c r="CW640" s="1">
        <v>0</v>
      </c>
      <c r="CX640" s="1">
        <v>0</v>
      </c>
      <c r="CY640" s="1">
        <v>0</v>
      </c>
      <c r="CZ640" s="1">
        <v>0</v>
      </c>
      <c r="DA640" s="1">
        <v>0</v>
      </c>
      <c r="DB640" s="1">
        <v>0</v>
      </c>
      <c r="DC640" s="1">
        <v>0</v>
      </c>
      <c r="DD640" s="1">
        <v>0</v>
      </c>
      <c r="DE640" s="1">
        <v>0</v>
      </c>
      <c r="DF640" s="1">
        <v>0</v>
      </c>
      <c r="DG640" s="1">
        <v>0</v>
      </c>
      <c r="DH640" s="1">
        <v>0</v>
      </c>
      <c r="DI640" s="1">
        <v>0</v>
      </c>
      <c r="DJ640" s="1">
        <v>0</v>
      </c>
      <c r="DK640" s="1">
        <v>0</v>
      </c>
      <c r="DL640" s="1">
        <v>0</v>
      </c>
      <c r="DM640" s="1">
        <v>0</v>
      </c>
      <c r="DN640" s="1">
        <v>0</v>
      </c>
      <c r="DO640" s="244">
        <v>0</v>
      </c>
      <c r="DP640" s="244">
        <v>0</v>
      </c>
      <c r="DQ640" s="244">
        <v>0</v>
      </c>
      <c r="DR640" s="244">
        <v>0</v>
      </c>
      <c r="DS640" s="241">
        <v>0</v>
      </c>
      <c r="DT640" s="242">
        <v>0</v>
      </c>
      <c r="DU640" s="242">
        <v>0</v>
      </c>
      <c r="DV640" s="243">
        <v>0</v>
      </c>
      <c r="DW640">
        <v>0</v>
      </c>
      <c r="DX640">
        <v>0</v>
      </c>
      <c r="DY640">
        <v>0</v>
      </c>
      <c r="DZ640">
        <v>0</v>
      </c>
      <c r="EA640">
        <v>0</v>
      </c>
      <c r="EB640">
        <v>0</v>
      </c>
      <c r="EC640">
        <v>0</v>
      </c>
      <c r="ED640">
        <v>0</v>
      </c>
      <c r="EE640">
        <v>0</v>
      </c>
      <c r="EF640">
        <v>0</v>
      </c>
      <c r="EG640">
        <v>0</v>
      </c>
      <c r="EH640">
        <v>0</v>
      </c>
      <c r="EI640">
        <v>0</v>
      </c>
      <c r="EJ640">
        <v>0</v>
      </c>
      <c r="EK640">
        <v>0</v>
      </c>
      <c r="EL640">
        <v>0</v>
      </c>
      <c r="EM640">
        <v>0</v>
      </c>
      <c r="EN640">
        <v>0</v>
      </c>
      <c r="EO640">
        <v>0</v>
      </c>
      <c r="EP640">
        <v>0</v>
      </c>
      <c r="EQ640">
        <v>0</v>
      </c>
      <c r="ER640">
        <v>0</v>
      </c>
      <c r="ES640">
        <v>0</v>
      </c>
      <c r="ET640">
        <v>0</v>
      </c>
      <c r="EU640" s="244">
        <v>0</v>
      </c>
      <c r="EV640" s="244">
        <v>0</v>
      </c>
      <c r="EW640" s="244">
        <v>0</v>
      </c>
      <c r="EX640" s="244">
        <v>0</v>
      </c>
      <c r="EY640" s="241">
        <v>0</v>
      </c>
      <c r="EZ640" s="242">
        <v>0</v>
      </c>
      <c r="FA640" s="242">
        <v>0</v>
      </c>
      <c r="FB640" s="243">
        <v>0</v>
      </c>
      <c r="FC640">
        <v>0</v>
      </c>
      <c r="FD640">
        <v>0</v>
      </c>
      <c r="FE640">
        <v>0</v>
      </c>
      <c r="FF640">
        <v>0</v>
      </c>
      <c r="FG640">
        <v>0</v>
      </c>
      <c r="FH640">
        <v>0</v>
      </c>
      <c r="FI640">
        <v>0</v>
      </c>
      <c r="FJ640">
        <v>0</v>
      </c>
      <c r="FK640">
        <v>0</v>
      </c>
      <c r="FL640">
        <v>0</v>
      </c>
      <c r="FM640">
        <v>0</v>
      </c>
      <c r="FN640">
        <v>0</v>
      </c>
      <c r="FO640">
        <v>0</v>
      </c>
      <c r="FP640">
        <v>0</v>
      </c>
      <c r="FQ640">
        <v>0</v>
      </c>
      <c r="FR640">
        <v>0</v>
      </c>
      <c r="FS640">
        <v>0</v>
      </c>
      <c r="FT640">
        <v>0</v>
      </c>
      <c r="FU640">
        <v>0</v>
      </c>
      <c r="FV640">
        <v>0</v>
      </c>
      <c r="FW640">
        <v>0</v>
      </c>
      <c r="FX640">
        <v>0</v>
      </c>
      <c r="FY640">
        <v>0</v>
      </c>
      <c r="FZ640">
        <v>0</v>
      </c>
      <c r="GA640">
        <v>0</v>
      </c>
      <c r="GB640">
        <v>0</v>
      </c>
      <c r="GC640">
        <v>0</v>
      </c>
      <c r="GD640">
        <v>0</v>
      </c>
      <c r="GE640">
        <v>0</v>
      </c>
      <c r="GF640">
        <v>0</v>
      </c>
      <c r="GG640">
        <v>0</v>
      </c>
      <c r="GH640">
        <v>0</v>
      </c>
      <c r="GI640">
        <v>0</v>
      </c>
      <c r="GJ640">
        <v>0</v>
      </c>
      <c r="GK640">
        <v>0</v>
      </c>
      <c r="GL640">
        <v>0</v>
      </c>
      <c r="GM640">
        <v>0</v>
      </c>
      <c r="GN640">
        <v>0</v>
      </c>
      <c r="GO640">
        <v>0</v>
      </c>
      <c r="GP640">
        <v>0</v>
      </c>
      <c r="GQ640">
        <v>0</v>
      </c>
      <c r="GR640">
        <v>0</v>
      </c>
      <c r="GS640">
        <v>0</v>
      </c>
      <c r="GT640">
        <v>0</v>
      </c>
      <c r="GU640">
        <v>0</v>
      </c>
      <c r="GV640">
        <v>0</v>
      </c>
      <c r="GW640">
        <v>0</v>
      </c>
      <c r="GX640">
        <v>0</v>
      </c>
      <c r="GY640">
        <v>0</v>
      </c>
      <c r="GZ640">
        <v>0</v>
      </c>
      <c r="HA640">
        <v>0</v>
      </c>
      <c r="HB640">
        <v>0</v>
      </c>
      <c r="HC640">
        <v>0</v>
      </c>
      <c r="HD640">
        <v>0</v>
      </c>
      <c r="HE640">
        <v>0</v>
      </c>
      <c r="HF640">
        <v>0</v>
      </c>
      <c r="HG640">
        <v>0</v>
      </c>
      <c r="HH640">
        <v>0</v>
      </c>
      <c r="HI640">
        <v>0</v>
      </c>
      <c r="HJ640">
        <v>0</v>
      </c>
      <c r="HK640">
        <v>0</v>
      </c>
      <c r="HL640">
        <v>4</v>
      </c>
      <c r="HM640">
        <v>7</v>
      </c>
      <c r="HN640">
        <v>0</v>
      </c>
      <c r="HO640">
        <v>0</v>
      </c>
      <c r="HP640">
        <v>0</v>
      </c>
      <c r="HQ640" s="139">
        <v>20</v>
      </c>
      <c r="HR640" s="140">
        <v>10</v>
      </c>
      <c r="HS640" s="140">
        <v>0</v>
      </c>
      <c r="HT640" s="140">
        <v>0</v>
      </c>
      <c r="HU640" s="140">
        <v>0</v>
      </c>
      <c r="HV640" s="139">
        <v>0</v>
      </c>
      <c r="HW640" s="140">
        <v>0</v>
      </c>
      <c r="HX640" s="140">
        <v>0</v>
      </c>
      <c r="HY640" s="140">
        <v>0</v>
      </c>
      <c r="HZ640" s="140">
        <v>0</v>
      </c>
      <c r="IA640" s="139">
        <v>0</v>
      </c>
      <c r="IB640" s="140">
        <v>0</v>
      </c>
      <c r="IC640" s="140">
        <v>0</v>
      </c>
      <c r="ID640" s="140">
        <v>0</v>
      </c>
      <c r="IE640" s="140">
        <v>0</v>
      </c>
      <c r="IF640" s="139">
        <v>24</v>
      </c>
      <c r="IG640" s="140">
        <v>17</v>
      </c>
      <c r="IH640" s="140">
        <v>0</v>
      </c>
      <c r="II640" s="140">
        <v>0</v>
      </c>
      <c r="IJ640" s="140">
        <v>0</v>
      </c>
      <c r="IK640" s="140">
        <v>6</v>
      </c>
      <c r="IL640" s="140">
        <v>0</v>
      </c>
      <c r="IM640" s="140">
        <v>0</v>
      </c>
      <c r="IN640" s="139">
        <v>6</v>
      </c>
      <c r="IO640" s="140">
        <v>3</v>
      </c>
      <c r="IP640" s="140">
        <v>0</v>
      </c>
      <c r="IQ640" s="140">
        <v>0</v>
      </c>
      <c r="IR640" s="141">
        <v>3</v>
      </c>
      <c r="IS640" s="139">
        <v>1</v>
      </c>
      <c r="IT640" s="141">
        <v>2</v>
      </c>
      <c r="IU640" s="141">
        <v>11</v>
      </c>
      <c r="IV640" s="141">
        <v>30</v>
      </c>
      <c r="IW640" s="180">
        <v>41</v>
      </c>
      <c r="IX640" s="182">
        <v>0.1951219512195122</v>
      </c>
      <c r="IY640" s="182">
        <v>9.7560975609756101E-2</v>
      </c>
      <c r="IZ640" s="183">
        <v>0</v>
      </c>
      <c r="JA640" s="140">
        <v>0</v>
      </c>
      <c r="JB640" s="140">
        <v>0</v>
      </c>
      <c r="JC640" s="1" t="s">
        <v>427</v>
      </c>
      <c r="JD640" s="1" t="s">
        <v>427</v>
      </c>
      <c r="JE640" s="1" t="s">
        <v>427</v>
      </c>
      <c r="JF640" s="1" t="s">
        <v>427</v>
      </c>
      <c r="JG640" s="1">
        <v>0</v>
      </c>
      <c r="JH640" s="1">
        <v>0</v>
      </c>
      <c r="JI640" s="284"/>
      <c r="JM640" s="261"/>
      <c r="JN640" s="262"/>
      <c r="JO640" s="284"/>
      <c r="JP640" s="284"/>
    </row>
    <row r="641" spans="1:276" x14ac:dyDescent="0.25">
      <c r="A641" s="2">
        <f>IF(OR('Table 1'!$L$2="All Regions",'Table 1'!$L$2=" "), 1,IF('Table 1'!$L$2='DATA TEMPLATE 1617'!L641,1,0))</f>
        <v>1</v>
      </c>
      <c r="B641" s="2">
        <f>IF(OR('Table 1'!$L$3="All Disciplines",'Table 1'!$L$3=" "), 1,IF('Table 1'!$L$3='DATA TEMPLATE 1617'!M641,1,0))</f>
        <v>1</v>
      </c>
      <c r="C641" s="2">
        <f>IF(OR('Table 1'!$L$4="All Organisations",'Table 1'!$L$4=" "), 1,IF('Table 1'!$L$4='DATA TEMPLATE 1617'!N641,1,0))</f>
        <v>1</v>
      </c>
      <c r="D641" s="2">
        <f t="shared" si="27"/>
        <v>3</v>
      </c>
      <c r="E641" s="236">
        <f>IF('Table 2'!$L$2="All Diverse Led",$IZ641,IF('Table 2'!$L$2='DATA TEMPLATE 1617'!JG641,4,0))</f>
        <v>0</v>
      </c>
      <c r="F641" s="236">
        <f>IF('Table 2'!$L$2="All Diverse Led",$IZ641,IF('Table 2'!$L$2='DATA TEMPLATE 1617'!JH641,4,0))</f>
        <v>0</v>
      </c>
      <c r="G641" s="237">
        <f t="shared" si="28"/>
        <v>0</v>
      </c>
      <c r="H641" s="1" t="s">
        <v>471</v>
      </c>
      <c r="I641" s="1">
        <v>0</v>
      </c>
      <c r="J641" s="1" t="b">
        <v>1</v>
      </c>
      <c r="K641" s="284">
        <v>639</v>
      </c>
      <c r="L641" t="s">
        <v>444</v>
      </c>
      <c r="M641" t="s">
        <v>451</v>
      </c>
      <c r="N641" s="323" t="s">
        <v>460</v>
      </c>
      <c r="O641" s="76">
        <v>264188</v>
      </c>
      <c r="P641" s="76">
        <v>1841219</v>
      </c>
      <c r="Q641" s="76">
        <v>421352</v>
      </c>
      <c r="R641" s="76">
        <v>965868</v>
      </c>
      <c r="S641" s="76">
        <v>175000</v>
      </c>
      <c r="T641" s="76">
        <v>3667627</v>
      </c>
      <c r="U641">
        <v>0</v>
      </c>
      <c r="V641">
        <v>72013</v>
      </c>
      <c r="W641">
        <v>36065</v>
      </c>
      <c r="X641">
        <v>143545</v>
      </c>
      <c r="Y641">
        <v>6724</v>
      </c>
      <c r="Z641">
        <v>14313</v>
      </c>
      <c r="AA641">
        <v>222922</v>
      </c>
      <c r="AB641">
        <v>2237927</v>
      </c>
      <c r="AC641">
        <v>0</v>
      </c>
      <c r="AD641">
        <v>2733509</v>
      </c>
      <c r="AE641" s="1">
        <v>21</v>
      </c>
      <c r="AF641" s="1">
        <v>21</v>
      </c>
      <c r="AG641" s="1">
        <v>5859</v>
      </c>
      <c r="AH641" s="1">
        <v>0</v>
      </c>
      <c r="AI641" s="1">
        <v>0</v>
      </c>
      <c r="AJ641" s="1">
        <v>0</v>
      </c>
      <c r="AK641" s="1">
        <v>0</v>
      </c>
      <c r="AL641" s="1">
        <v>0</v>
      </c>
      <c r="AM641" s="1">
        <v>0</v>
      </c>
      <c r="AN641" s="1">
        <v>0</v>
      </c>
      <c r="AO641" s="1">
        <v>0</v>
      </c>
      <c r="AP641" s="1">
        <v>0</v>
      </c>
      <c r="AQ641" s="1">
        <v>7</v>
      </c>
      <c r="AR641" s="1">
        <v>7</v>
      </c>
      <c r="AS641" s="1">
        <v>2041</v>
      </c>
      <c r="AT641" s="1">
        <v>0</v>
      </c>
      <c r="AU641" s="1">
        <v>0</v>
      </c>
      <c r="AV641" s="1">
        <v>0</v>
      </c>
      <c r="AW641" s="1">
        <v>0</v>
      </c>
      <c r="AX641" s="1">
        <v>0</v>
      </c>
      <c r="AY641" s="1">
        <v>0</v>
      </c>
      <c r="AZ641" s="1">
        <v>0</v>
      </c>
      <c r="BA641" s="1">
        <v>0</v>
      </c>
      <c r="BB641" s="1">
        <v>0</v>
      </c>
      <c r="BC641" s="3">
        <v>0</v>
      </c>
      <c r="BD641" s="3">
        <v>0</v>
      </c>
      <c r="BE641" s="3">
        <v>0</v>
      </c>
      <c r="BF641" s="3">
        <v>0</v>
      </c>
      <c r="BG641" s="241">
        <v>7</v>
      </c>
      <c r="BH641" s="242">
        <v>7</v>
      </c>
      <c r="BI641" s="242">
        <v>2041</v>
      </c>
      <c r="BJ641" s="243">
        <v>0</v>
      </c>
      <c r="BK641">
        <v>27</v>
      </c>
      <c r="BL641">
        <v>1884</v>
      </c>
      <c r="BM641">
        <v>575402</v>
      </c>
      <c r="BN641">
        <v>0</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s="244">
        <v>0</v>
      </c>
      <c r="CJ641" s="244">
        <v>0</v>
      </c>
      <c r="CK641" s="244">
        <v>0</v>
      </c>
      <c r="CL641" s="244">
        <v>0</v>
      </c>
      <c r="CM641" s="241">
        <v>0</v>
      </c>
      <c r="CN641" s="242">
        <v>0</v>
      </c>
      <c r="CO641" s="242">
        <v>0</v>
      </c>
      <c r="CP641" s="243">
        <v>0</v>
      </c>
      <c r="CQ641" s="1">
        <v>4</v>
      </c>
      <c r="CR641" s="1">
        <v>4</v>
      </c>
      <c r="CS641" s="1">
        <v>4949</v>
      </c>
      <c r="CT641" s="1">
        <v>0</v>
      </c>
      <c r="CU641" s="1">
        <v>0</v>
      </c>
      <c r="CV641" s="1">
        <v>0</v>
      </c>
      <c r="CW641" s="1">
        <v>0</v>
      </c>
      <c r="CX641" s="1">
        <v>0</v>
      </c>
      <c r="CY641" s="1">
        <v>0</v>
      </c>
      <c r="CZ641" s="1">
        <v>0</v>
      </c>
      <c r="DA641" s="1">
        <v>0</v>
      </c>
      <c r="DB641" s="1">
        <v>0</v>
      </c>
      <c r="DC641" s="1">
        <v>0</v>
      </c>
      <c r="DD641" s="1">
        <v>0</v>
      </c>
      <c r="DE641" s="1">
        <v>0</v>
      </c>
      <c r="DF641" s="1">
        <v>0</v>
      </c>
      <c r="DG641" s="1">
        <v>0</v>
      </c>
      <c r="DH641" s="1">
        <v>0</v>
      </c>
      <c r="DI641" s="1">
        <v>0</v>
      </c>
      <c r="DJ641" s="1">
        <v>0</v>
      </c>
      <c r="DK641" s="1">
        <v>0</v>
      </c>
      <c r="DL641" s="1">
        <v>0</v>
      </c>
      <c r="DM641" s="1">
        <v>0</v>
      </c>
      <c r="DN641" s="1">
        <v>0</v>
      </c>
      <c r="DO641" s="244">
        <v>0</v>
      </c>
      <c r="DP641" s="244">
        <v>0</v>
      </c>
      <c r="DQ641" s="244">
        <v>0</v>
      </c>
      <c r="DR641" s="244">
        <v>0</v>
      </c>
      <c r="DS641" s="241">
        <v>0</v>
      </c>
      <c r="DT641" s="242">
        <v>0</v>
      </c>
      <c r="DU641" s="242">
        <v>0</v>
      </c>
      <c r="DV641" s="243">
        <v>0</v>
      </c>
      <c r="DW641">
        <v>6</v>
      </c>
      <c r="DX641">
        <v>11</v>
      </c>
      <c r="DY641">
        <v>12839</v>
      </c>
      <c r="DZ641">
        <v>0</v>
      </c>
      <c r="EA641">
        <v>0</v>
      </c>
      <c r="EB641">
        <v>0</v>
      </c>
      <c r="EC641">
        <v>0</v>
      </c>
      <c r="ED641">
        <v>0</v>
      </c>
      <c r="EE641">
        <v>0</v>
      </c>
      <c r="EF641">
        <v>0</v>
      </c>
      <c r="EG641">
        <v>0</v>
      </c>
      <c r="EH641">
        <v>0</v>
      </c>
      <c r="EI641">
        <v>0</v>
      </c>
      <c r="EJ641">
        <v>0</v>
      </c>
      <c r="EK641">
        <v>0</v>
      </c>
      <c r="EL641">
        <v>0</v>
      </c>
      <c r="EM641">
        <v>0</v>
      </c>
      <c r="EN641">
        <v>0</v>
      </c>
      <c r="EO641">
        <v>0</v>
      </c>
      <c r="EP641">
        <v>0</v>
      </c>
      <c r="EQ641">
        <v>0</v>
      </c>
      <c r="ER641">
        <v>0</v>
      </c>
      <c r="ES641">
        <v>0</v>
      </c>
      <c r="ET641">
        <v>0</v>
      </c>
      <c r="EU641" s="244">
        <v>0</v>
      </c>
      <c r="EV641" s="244">
        <v>0</v>
      </c>
      <c r="EW641" s="244">
        <v>0</v>
      </c>
      <c r="EX641" s="244">
        <v>0</v>
      </c>
      <c r="EY641" s="241">
        <v>0</v>
      </c>
      <c r="EZ641" s="242">
        <v>0</v>
      </c>
      <c r="FA641" s="242">
        <v>0</v>
      </c>
      <c r="FB641" s="243">
        <v>0</v>
      </c>
      <c r="FC641">
        <v>0</v>
      </c>
      <c r="FD641">
        <v>0</v>
      </c>
      <c r="FE641">
        <v>0</v>
      </c>
      <c r="FF641">
        <v>0</v>
      </c>
      <c r="FG641">
        <v>0</v>
      </c>
      <c r="FH641">
        <v>0</v>
      </c>
      <c r="FI641">
        <v>0</v>
      </c>
      <c r="FJ641">
        <v>0</v>
      </c>
      <c r="FK641">
        <v>0</v>
      </c>
      <c r="FL641">
        <v>0</v>
      </c>
      <c r="FM641">
        <v>0</v>
      </c>
      <c r="FN641">
        <v>0</v>
      </c>
      <c r="FO641">
        <v>0</v>
      </c>
      <c r="FP641">
        <v>0</v>
      </c>
      <c r="FQ641">
        <v>0</v>
      </c>
      <c r="FR641">
        <v>0</v>
      </c>
      <c r="FS641">
        <v>0</v>
      </c>
      <c r="FT641">
        <v>0</v>
      </c>
      <c r="FU641">
        <v>0</v>
      </c>
      <c r="FV641">
        <v>0</v>
      </c>
      <c r="FW641">
        <v>0</v>
      </c>
      <c r="FX641">
        <v>0</v>
      </c>
      <c r="FY641">
        <v>0</v>
      </c>
      <c r="FZ641">
        <v>0</v>
      </c>
      <c r="GA641">
        <v>0</v>
      </c>
      <c r="GB641">
        <v>0</v>
      </c>
      <c r="GC641">
        <v>0</v>
      </c>
      <c r="GD641">
        <v>0</v>
      </c>
      <c r="GE641">
        <v>0</v>
      </c>
      <c r="GF641">
        <v>0</v>
      </c>
      <c r="GG641">
        <v>0</v>
      </c>
      <c r="GH641">
        <v>0</v>
      </c>
      <c r="GI641">
        <v>0</v>
      </c>
      <c r="GJ641">
        <v>0</v>
      </c>
      <c r="GK641">
        <v>0</v>
      </c>
      <c r="GL641">
        <v>0</v>
      </c>
      <c r="GM641">
        <v>0</v>
      </c>
      <c r="GN641">
        <v>0</v>
      </c>
      <c r="GO641">
        <v>0</v>
      </c>
      <c r="GP641">
        <v>0</v>
      </c>
      <c r="GQ641">
        <v>0</v>
      </c>
      <c r="GR641">
        <v>0</v>
      </c>
      <c r="GS641">
        <v>0</v>
      </c>
      <c r="GT641">
        <v>0</v>
      </c>
      <c r="GU641">
        <v>0</v>
      </c>
      <c r="GV641">
        <v>0</v>
      </c>
      <c r="GW641">
        <v>0</v>
      </c>
      <c r="GX641">
        <v>0</v>
      </c>
      <c r="GY641">
        <v>0</v>
      </c>
      <c r="GZ641">
        <v>0</v>
      </c>
      <c r="HA641">
        <v>0</v>
      </c>
      <c r="HB641">
        <v>0</v>
      </c>
      <c r="HC641">
        <v>0</v>
      </c>
      <c r="HD641">
        <v>0</v>
      </c>
      <c r="HE641">
        <v>0</v>
      </c>
      <c r="HF641">
        <v>0</v>
      </c>
      <c r="HG641">
        <v>0</v>
      </c>
      <c r="HH641">
        <v>0</v>
      </c>
      <c r="HI641">
        <v>0</v>
      </c>
      <c r="HJ641">
        <v>0</v>
      </c>
      <c r="HK641">
        <v>0</v>
      </c>
      <c r="HL641">
        <v>7</v>
      </c>
      <c r="HM641">
        <v>8</v>
      </c>
      <c r="HN641">
        <v>0</v>
      </c>
      <c r="HO641">
        <v>0</v>
      </c>
      <c r="HP641">
        <v>0</v>
      </c>
      <c r="HQ641" s="139">
        <v>0</v>
      </c>
      <c r="HR641" s="140">
        <v>3</v>
      </c>
      <c r="HS641" s="140">
        <v>0</v>
      </c>
      <c r="HT641" s="140">
        <v>0</v>
      </c>
      <c r="HU641" s="140">
        <v>0</v>
      </c>
      <c r="HV641" s="139">
        <v>0</v>
      </c>
      <c r="HW641" s="140">
        <v>0</v>
      </c>
      <c r="HX641" s="140">
        <v>0</v>
      </c>
      <c r="HY641" s="140">
        <v>0</v>
      </c>
      <c r="HZ641" s="140">
        <v>0</v>
      </c>
      <c r="IA641" s="139">
        <v>0</v>
      </c>
      <c r="IB641" s="140">
        <v>0</v>
      </c>
      <c r="IC641" s="140">
        <v>0</v>
      </c>
      <c r="ID641" s="140">
        <v>0</v>
      </c>
      <c r="IE641" s="140">
        <v>0</v>
      </c>
      <c r="IF641" s="139">
        <v>7</v>
      </c>
      <c r="IG641" s="140">
        <v>11</v>
      </c>
      <c r="IH641" s="140">
        <v>0</v>
      </c>
      <c r="II641" s="140">
        <v>0</v>
      </c>
      <c r="IJ641" s="140">
        <v>0</v>
      </c>
      <c r="IK641" s="140">
        <v>1</v>
      </c>
      <c r="IL641" s="140">
        <v>0</v>
      </c>
      <c r="IM641" s="140">
        <v>0</v>
      </c>
      <c r="IN641" s="139">
        <v>1</v>
      </c>
      <c r="IO641" s="140">
        <v>0</v>
      </c>
      <c r="IP641" s="140">
        <v>0</v>
      </c>
      <c r="IQ641" s="140">
        <v>0</v>
      </c>
      <c r="IR641" s="141">
        <v>0</v>
      </c>
      <c r="IS641" s="139">
        <v>2</v>
      </c>
      <c r="IT641" s="141">
        <v>1</v>
      </c>
      <c r="IU641" s="141">
        <v>15</v>
      </c>
      <c r="IV641" s="141">
        <v>3</v>
      </c>
      <c r="IW641" s="180">
        <v>18</v>
      </c>
      <c r="IX641" s="182">
        <v>0.1111111111111111</v>
      </c>
      <c r="IY641" s="182">
        <v>0.1111111111111111</v>
      </c>
      <c r="IZ641" s="183">
        <v>0</v>
      </c>
      <c r="JA641" s="140">
        <v>0</v>
      </c>
      <c r="JB641" s="140">
        <v>0</v>
      </c>
      <c r="JC641" s="1" t="s">
        <v>427</v>
      </c>
      <c r="JD641" s="1" t="s">
        <v>427</v>
      </c>
      <c r="JE641" s="1" t="s">
        <v>427</v>
      </c>
      <c r="JF641" s="1" t="s">
        <v>427</v>
      </c>
      <c r="JG641" s="1">
        <v>0</v>
      </c>
      <c r="JH641" s="1">
        <v>0</v>
      </c>
      <c r="JI641" s="284"/>
      <c r="JM641" s="261"/>
      <c r="JN641" s="262"/>
      <c r="JO641" s="284"/>
      <c r="JP641" s="284"/>
    </row>
    <row r="642" spans="1:276" x14ac:dyDescent="0.25">
      <c r="A642" s="2">
        <f>IF(OR('Table 1'!$L$2="All Regions",'Table 1'!$L$2=" "), 1,IF('Table 1'!$L$2='DATA TEMPLATE 1617'!L642,1,0))</f>
        <v>1</v>
      </c>
      <c r="B642" s="2">
        <f>IF(OR('Table 1'!$L$3="All Disciplines",'Table 1'!$L$3=" "), 1,IF('Table 1'!$L$3='DATA TEMPLATE 1617'!M642,1,0))</f>
        <v>1</v>
      </c>
      <c r="C642" s="2">
        <f>IF(OR('Table 1'!$L$4="All Organisations",'Table 1'!$L$4=" "), 1,IF('Table 1'!$L$4='DATA TEMPLATE 1617'!N642,1,0))</f>
        <v>1</v>
      </c>
      <c r="D642" s="2">
        <f t="shared" si="27"/>
        <v>3</v>
      </c>
      <c r="E642" s="236">
        <f>IF('Table 2'!$L$2="All Diverse Led",$IZ642,IF('Table 2'!$L$2='DATA TEMPLATE 1617'!JG642,4,0))</f>
        <v>0</v>
      </c>
      <c r="F642" s="236">
        <f>IF('Table 2'!$L$2="All Diverse Led",$IZ642,IF('Table 2'!$L$2='DATA TEMPLATE 1617'!JH642,4,0))</f>
        <v>0</v>
      </c>
      <c r="G642" s="237">
        <f t="shared" si="28"/>
        <v>0</v>
      </c>
      <c r="H642" s="1" t="s">
        <v>471</v>
      </c>
      <c r="I642" s="1">
        <v>0</v>
      </c>
      <c r="J642" s="1" t="b">
        <v>0</v>
      </c>
      <c r="K642" s="284">
        <v>640</v>
      </c>
      <c r="L642" t="s">
        <v>439</v>
      </c>
      <c r="M642" t="s">
        <v>438</v>
      </c>
      <c r="N642" s="323" t="s">
        <v>460</v>
      </c>
      <c r="O642" s="76">
        <v>160946</v>
      </c>
      <c r="P642" s="76">
        <v>276840</v>
      </c>
      <c r="Q642" s="76">
        <v>351603</v>
      </c>
      <c r="R642" s="76">
        <v>0</v>
      </c>
      <c r="S642" s="76">
        <v>66707</v>
      </c>
      <c r="T642" s="76">
        <v>856096</v>
      </c>
      <c r="U642">
        <v>701085</v>
      </c>
      <c r="V642">
        <v>77156</v>
      </c>
      <c r="W642">
        <v>0</v>
      </c>
      <c r="X642">
        <v>0</v>
      </c>
      <c r="Y642">
        <v>25000</v>
      </c>
      <c r="AB642">
        <v>81037</v>
      </c>
      <c r="AC642">
        <v>0</v>
      </c>
      <c r="AD642">
        <v>884278</v>
      </c>
      <c r="AE642" s="1">
        <v>12</v>
      </c>
      <c r="AF642" s="1">
        <v>8</v>
      </c>
      <c r="AG642" s="1">
        <v>20171</v>
      </c>
      <c r="AH642" s="1">
        <v>0</v>
      </c>
      <c r="AI642" s="1">
        <v>0</v>
      </c>
      <c r="AJ642" s="1">
        <v>0</v>
      </c>
      <c r="AK642" s="1">
        <v>0</v>
      </c>
      <c r="AL642" s="1">
        <v>0</v>
      </c>
      <c r="AM642" s="1">
        <v>0</v>
      </c>
      <c r="AN642" s="1">
        <v>0</v>
      </c>
      <c r="AO642" s="1">
        <v>0</v>
      </c>
      <c r="AP642" s="1">
        <v>0</v>
      </c>
      <c r="AQ642" s="1">
        <v>0</v>
      </c>
      <c r="AR642" s="1">
        <v>0</v>
      </c>
      <c r="AS642" s="1">
        <v>20171</v>
      </c>
      <c r="AT642" s="1">
        <v>0</v>
      </c>
      <c r="AU642" s="1">
        <v>0</v>
      </c>
      <c r="AV642" s="1">
        <v>0</v>
      </c>
      <c r="AW642" s="1">
        <v>0</v>
      </c>
      <c r="AX642" s="1">
        <v>0</v>
      </c>
      <c r="AY642" s="1">
        <v>0</v>
      </c>
      <c r="AZ642" s="1">
        <v>0</v>
      </c>
      <c r="BA642" s="1">
        <v>0</v>
      </c>
      <c r="BB642" s="1">
        <v>0</v>
      </c>
      <c r="BC642" s="3">
        <v>0</v>
      </c>
      <c r="BD642" s="3">
        <v>0</v>
      </c>
      <c r="BE642" s="3">
        <v>0</v>
      </c>
      <c r="BF642" s="3">
        <v>0</v>
      </c>
      <c r="BG642" s="241">
        <v>0</v>
      </c>
      <c r="BH642" s="242">
        <v>0</v>
      </c>
      <c r="BI642" s="242">
        <v>20171</v>
      </c>
      <c r="BJ642" s="243">
        <v>0</v>
      </c>
      <c r="BK642">
        <v>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s="244">
        <v>0</v>
      </c>
      <c r="CJ642" s="244">
        <v>0</v>
      </c>
      <c r="CK642" s="244">
        <v>0</v>
      </c>
      <c r="CL642" s="244">
        <v>0</v>
      </c>
      <c r="CM642" s="241">
        <v>0</v>
      </c>
      <c r="CN642" s="242">
        <v>0</v>
      </c>
      <c r="CO642" s="242">
        <v>0</v>
      </c>
      <c r="CP642" s="243">
        <v>0</v>
      </c>
      <c r="CQ642" s="1">
        <v>0</v>
      </c>
      <c r="CR642" s="1">
        <v>0</v>
      </c>
      <c r="CS642" s="1">
        <v>0</v>
      </c>
      <c r="CT642" s="1">
        <v>0</v>
      </c>
      <c r="CU642" s="1">
        <v>0</v>
      </c>
      <c r="CV642" s="1">
        <v>0</v>
      </c>
      <c r="CW642" s="1">
        <v>0</v>
      </c>
      <c r="CX642" s="1">
        <v>0</v>
      </c>
      <c r="CY642" s="1">
        <v>0</v>
      </c>
      <c r="CZ642" s="1">
        <v>0</v>
      </c>
      <c r="DA642" s="1">
        <v>0</v>
      </c>
      <c r="DB642" s="1">
        <v>0</v>
      </c>
      <c r="DC642" s="1">
        <v>0</v>
      </c>
      <c r="DD642" s="1">
        <v>0</v>
      </c>
      <c r="DE642" s="1">
        <v>0</v>
      </c>
      <c r="DF642" s="1">
        <v>0</v>
      </c>
      <c r="DG642" s="1">
        <v>0</v>
      </c>
      <c r="DH642" s="1">
        <v>0</v>
      </c>
      <c r="DI642" s="1">
        <v>0</v>
      </c>
      <c r="DJ642" s="1">
        <v>0</v>
      </c>
      <c r="DK642" s="1">
        <v>0</v>
      </c>
      <c r="DL642" s="1">
        <v>0</v>
      </c>
      <c r="DM642" s="1">
        <v>0</v>
      </c>
      <c r="DN642" s="1">
        <v>0</v>
      </c>
      <c r="DO642" s="244">
        <v>0</v>
      </c>
      <c r="DP642" s="244">
        <v>0</v>
      </c>
      <c r="DQ642" s="244">
        <v>0</v>
      </c>
      <c r="DR642" s="244">
        <v>0</v>
      </c>
      <c r="DS642" s="241">
        <v>0</v>
      </c>
      <c r="DT642" s="242">
        <v>0</v>
      </c>
      <c r="DU642" s="242">
        <v>0</v>
      </c>
      <c r="DV642" s="243">
        <v>0</v>
      </c>
      <c r="DW642">
        <v>51</v>
      </c>
      <c r="DX642">
        <v>58</v>
      </c>
      <c r="DY642">
        <v>50562</v>
      </c>
      <c r="DZ642">
        <v>0</v>
      </c>
      <c r="EA642">
        <v>0</v>
      </c>
      <c r="EB642">
        <v>0</v>
      </c>
      <c r="EC642">
        <v>0</v>
      </c>
      <c r="ED642">
        <v>0</v>
      </c>
      <c r="EE642">
        <v>0</v>
      </c>
      <c r="EF642">
        <v>0</v>
      </c>
      <c r="EG642">
        <v>0</v>
      </c>
      <c r="EH642">
        <v>0</v>
      </c>
      <c r="EI642">
        <v>0</v>
      </c>
      <c r="EJ642">
        <v>0</v>
      </c>
      <c r="EK642">
        <v>0</v>
      </c>
      <c r="EL642">
        <v>0</v>
      </c>
      <c r="EM642">
        <v>0</v>
      </c>
      <c r="EN642">
        <v>0</v>
      </c>
      <c r="EO642">
        <v>0</v>
      </c>
      <c r="EP642">
        <v>0</v>
      </c>
      <c r="EQ642">
        <v>0</v>
      </c>
      <c r="ER642">
        <v>0</v>
      </c>
      <c r="ES642">
        <v>0</v>
      </c>
      <c r="ET642">
        <v>0</v>
      </c>
      <c r="EU642" s="244">
        <v>0</v>
      </c>
      <c r="EV642" s="244">
        <v>0</v>
      </c>
      <c r="EW642" s="244">
        <v>0</v>
      </c>
      <c r="EX642" s="244">
        <v>0</v>
      </c>
      <c r="EY642" s="241">
        <v>0</v>
      </c>
      <c r="EZ642" s="242">
        <v>0</v>
      </c>
      <c r="FA642" s="242">
        <v>0</v>
      </c>
      <c r="FB642" s="243">
        <v>0</v>
      </c>
      <c r="FC642">
        <v>0</v>
      </c>
      <c r="FD642">
        <v>0</v>
      </c>
      <c r="FE642">
        <v>0</v>
      </c>
      <c r="FF642">
        <v>0</v>
      </c>
      <c r="FG642">
        <v>0</v>
      </c>
      <c r="FH642">
        <v>0</v>
      </c>
      <c r="FI642">
        <v>0</v>
      </c>
      <c r="FJ642">
        <v>0</v>
      </c>
      <c r="FK642">
        <v>0</v>
      </c>
      <c r="FL642">
        <v>0</v>
      </c>
      <c r="FM642">
        <v>0</v>
      </c>
      <c r="FN642">
        <v>0</v>
      </c>
      <c r="FO642">
        <v>0</v>
      </c>
      <c r="FP642">
        <v>0</v>
      </c>
      <c r="FQ642">
        <v>0</v>
      </c>
      <c r="FR642">
        <v>0</v>
      </c>
      <c r="FS642">
        <v>0</v>
      </c>
      <c r="FT642">
        <v>0</v>
      </c>
      <c r="FU642">
        <v>0</v>
      </c>
      <c r="FV642">
        <v>0</v>
      </c>
      <c r="FW642">
        <v>0</v>
      </c>
      <c r="FX642">
        <v>0</v>
      </c>
      <c r="FY642">
        <v>0</v>
      </c>
      <c r="FZ642">
        <v>0</v>
      </c>
      <c r="GA642">
        <v>0</v>
      </c>
      <c r="GB642">
        <v>0</v>
      </c>
      <c r="GC642">
        <v>0</v>
      </c>
      <c r="GD642">
        <v>0</v>
      </c>
      <c r="GE642">
        <v>0</v>
      </c>
      <c r="GF642">
        <v>0</v>
      </c>
      <c r="GG642">
        <v>0</v>
      </c>
      <c r="GH642">
        <v>0</v>
      </c>
      <c r="GI642">
        <v>4</v>
      </c>
      <c r="GJ642">
        <v>289</v>
      </c>
      <c r="GK642">
        <v>2</v>
      </c>
      <c r="GL642">
        <v>318</v>
      </c>
      <c r="GM642">
        <v>12</v>
      </c>
      <c r="GN642">
        <v>0</v>
      </c>
      <c r="GO642">
        <v>0</v>
      </c>
      <c r="GP642">
        <v>0</v>
      </c>
      <c r="GQ642">
        <v>0</v>
      </c>
      <c r="GR642">
        <v>0</v>
      </c>
      <c r="GS642">
        <v>0</v>
      </c>
      <c r="GT642">
        <v>0</v>
      </c>
      <c r="GU642">
        <v>0</v>
      </c>
      <c r="GV642">
        <v>0</v>
      </c>
      <c r="GW642">
        <v>0</v>
      </c>
      <c r="GX642">
        <v>0</v>
      </c>
      <c r="GY642">
        <v>0</v>
      </c>
      <c r="GZ642">
        <v>0</v>
      </c>
      <c r="HA642">
        <v>0</v>
      </c>
      <c r="HB642">
        <v>0</v>
      </c>
      <c r="HC642">
        <v>0</v>
      </c>
      <c r="HD642">
        <v>0</v>
      </c>
      <c r="HE642">
        <v>0</v>
      </c>
      <c r="HF642">
        <v>0</v>
      </c>
      <c r="HG642">
        <v>0</v>
      </c>
      <c r="HH642">
        <v>0</v>
      </c>
      <c r="HI642">
        <v>0</v>
      </c>
      <c r="HJ642">
        <v>0</v>
      </c>
      <c r="HK642">
        <v>0</v>
      </c>
      <c r="HL642">
        <v>3</v>
      </c>
      <c r="HM642">
        <v>6</v>
      </c>
      <c r="HN642">
        <v>0</v>
      </c>
      <c r="HO642">
        <v>0</v>
      </c>
      <c r="HP642">
        <v>0</v>
      </c>
      <c r="HQ642" s="139">
        <v>2</v>
      </c>
      <c r="HR642" s="140">
        <v>2</v>
      </c>
      <c r="HS642" s="140">
        <v>0</v>
      </c>
      <c r="HT642" s="140">
        <v>0</v>
      </c>
      <c r="HU642" s="140">
        <v>0</v>
      </c>
      <c r="HV642" s="139">
        <v>0</v>
      </c>
      <c r="HW642" s="140">
        <v>0</v>
      </c>
      <c r="HX642" s="140">
        <v>0</v>
      </c>
      <c r="HY642" s="140">
        <v>0</v>
      </c>
      <c r="HZ642" s="140">
        <v>0</v>
      </c>
      <c r="IA642" s="139">
        <v>0</v>
      </c>
      <c r="IB642" s="140">
        <v>0</v>
      </c>
      <c r="IC642" s="140">
        <v>0</v>
      </c>
      <c r="ID642" s="140">
        <v>0</v>
      </c>
      <c r="IE642" s="140">
        <v>0</v>
      </c>
      <c r="IF642" s="139">
        <v>5</v>
      </c>
      <c r="IG642" s="140">
        <v>8</v>
      </c>
      <c r="IH642" s="140">
        <v>0</v>
      </c>
      <c r="II642" s="140">
        <v>0</v>
      </c>
      <c r="IJ642" s="140">
        <v>0</v>
      </c>
      <c r="IK642" s="140">
        <v>0</v>
      </c>
      <c r="IL642" s="140">
        <v>0</v>
      </c>
      <c r="IM642" s="140">
        <v>0</v>
      </c>
      <c r="IN642" s="139">
        <v>0</v>
      </c>
      <c r="IO642" s="140">
        <v>0</v>
      </c>
      <c r="IP642" s="140">
        <v>0</v>
      </c>
      <c r="IQ642" s="140">
        <v>0</v>
      </c>
      <c r="IR642" s="141">
        <v>0</v>
      </c>
      <c r="IS642" s="139">
        <v>0</v>
      </c>
      <c r="IT642" s="141">
        <v>0</v>
      </c>
      <c r="IU642" s="141">
        <v>9</v>
      </c>
      <c r="IV642" s="141">
        <v>4</v>
      </c>
      <c r="IW642" s="180">
        <v>13</v>
      </c>
      <c r="IX642" s="182">
        <v>0</v>
      </c>
      <c r="IY642" s="182">
        <v>0</v>
      </c>
      <c r="IZ642" s="183">
        <v>0</v>
      </c>
      <c r="JA642" s="140">
        <v>0</v>
      </c>
      <c r="JB642" s="140">
        <v>0</v>
      </c>
      <c r="JC642" s="1" t="s">
        <v>427</v>
      </c>
      <c r="JD642" s="1" t="s">
        <v>427</v>
      </c>
      <c r="JE642" s="1" t="s">
        <v>427</v>
      </c>
      <c r="JF642" s="1" t="s">
        <v>426</v>
      </c>
      <c r="JG642" s="1">
        <v>0</v>
      </c>
      <c r="JH642" s="1">
        <v>0</v>
      </c>
      <c r="JI642" s="284"/>
      <c r="JM642" s="261"/>
      <c r="JN642" s="262"/>
      <c r="JO642" s="284"/>
      <c r="JP642" s="284"/>
    </row>
    <row r="643" spans="1:276" x14ac:dyDescent="0.25">
      <c r="A643" s="2">
        <f>IF(OR('Table 1'!$L$2="All Regions",'Table 1'!$L$2=" "), 1,IF('Table 1'!$L$2='DATA TEMPLATE 1617'!L643,1,0))</f>
        <v>1</v>
      </c>
      <c r="B643" s="2">
        <f>IF(OR('Table 1'!$L$3="All Disciplines",'Table 1'!$L$3=" "), 1,IF('Table 1'!$L$3='DATA TEMPLATE 1617'!M643,1,0))</f>
        <v>1</v>
      </c>
      <c r="C643" s="2">
        <f>IF(OR('Table 1'!$L$4="All Organisations",'Table 1'!$L$4=" "), 1,IF('Table 1'!$L$4='DATA TEMPLATE 1617'!N643,1,0))</f>
        <v>1</v>
      </c>
      <c r="D643" s="2">
        <f t="shared" si="27"/>
        <v>3</v>
      </c>
      <c r="E643" s="236">
        <f>IF('Table 2'!$L$2="All Diverse Led",$IZ643,IF('Table 2'!$L$2='DATA TEMPLATE 1617'!JG643,4,0))</f>
        <v>0</v>
      </c>
      <c r="F643" s="236">
        <f>IF('Table 2'!$L$2="All Diverse Led",$IZ643,IF('Table 2'!$L$2='DATA TEMPLATE 1617'!JH643,4,0))</f>
        <v>0</v>
      </c>
      <c r="G643" s="237">
        <f t="shared" si="28"/>
        <v>0</v>
      </c>
      <c r="H643" s="1" t="s">
        <v>471</v>
      </c>
      <c r="I643" s="1">
        <v>0</v>
      </c>
      <c r="J643" s="1" t="b">
        <v>0</v>
      </c>
      <c r="K643" s="284">
        <v>641</v>
      </c>
      <c r="L643" t="s">
        <v>447</v>
      </c>
      <c r="M643" t="s">
        <v>443</v>
      </c>
      <c r="N643" s="323" t="s">
        <v>460</v>
      </c>
      <c r="O643" s="76">
        <v>9234308</v>
      </c>
      <c r="P643" s="76">
        <v>1294000</v>
      </c>
      <c r="Q643" s="76">
        <v>105000</v>
      </c>
      <c r="R643" s="76">
        <v>0</v>
      </c>
      <c r="S643" s="76">
        <v>0</v>
      </c>
      <c r="T643" s="76">
        <v>10633308</v>
      </c>
      <c r="U643">
        <v>9349105</v>
      </c>
      <c r="V643">
        <v>24500</v>
      </c>
      <c r="W643">
        <v>305000</v>
      </c>
      <c r="X643">
        <v>285000</v>
      </c>
      <c r="Y643">
        <v>37000</v>
      </c>
      <c r="AB643">
        <v>50000</v>
      </c>
      <c r="AC643">
        <v>0</v>
      </c>
      <c r="AD643">
        <v>10050605</v>
      </c>
      <c r="AE643" s="1">
        <v>207</v>
      </c>
      <c r="AF643" s="1">
        <v>155</v>
      </c>
      <c r="AG643" s="1">
        <v>232903</v>
      </c>
      <c r="AH643" s="1">
        <v>0</v>
      </c>
      <c r="AI643" s="1">
        <v>14</v>
      </c>
      <c r="AJ643" s="1">
        <v>10</v>
      </c>
      <c r="AK643" s="1">
        <v>20243</v>
      </c>
      <c r="AL643" s="1">
        <v>0</v>
      </c>
      <c r="AM643" s="1">
        <v>68</v>
      </c>
      <c r="AN643" s="1">
        <v>50</v>
      </c>
      <c r="AO643" s="1">
        <v>75316</v>
      </c>
      <c r="AP643" s="1">
        <v>0</v>
      </c>
      <c r="AQ643" s="1">
        <v>0</v>
      </c>
      <c r="AR643" s="1">
        <v>0</v>
      </c>
      <c r="AS643" s="1">
        <v>0</v>
      </c>
      <c r="AT643" s="1">
        <v>0</v>
      </c>
      <c r="AU643" s="1">
        <v>0</v>
      </c>
      <c r="AV643" s="1">
        <v>0</v>
      </c>
      <c r="AW643" s="1">
        <v>0</v>
      </c>
      <c r="AX643" s="1">
        <v>0</v>
      </c>
      <c r="AY643" s="1">
        <v>0</v>
      </c>
      <c r="AZ643" s="1">
        <v>0</v>
      </c>
      <c r="BA643" s="1">
        <v>0</v>
      </c>
      <c r="BB643" s="1">
        <v>0</v>
      </c>
      <c r="BC643" s="3">
        <v>82</v>
      </c>
      <c r="BD643" s="3">
        <v>60</v>
      </c>
      <c r="BE643" s="3">
        <v>95559</v>
      </c>
      <c r="BF643" s="3">
        <v>0</v>
      </c>
      <c r="BG643" s="241">
        <v>0</v>
      </c>
      <c r="BH643" s="242">
        <v>0</v>
      </c>
      <c r="BI643" s="242">
        <v>0</v>
      </c>
      <c r="BJ643" s="243">
        <v>0</v>
      </c>
      <c r="BK643">
        <v>0</v>
      </c>
      <c r="BL643">
        <v>0</v>
      </c>
      <c r="BM643">
        <v>0</v>
      </c>
      <c r="BN643">
        <v>0</v>
      </c>
      <c r="BO643">
        <v>0</v>
      </c>
      <c r="BP643">
        <v>0</v>
      </c>
      <c r="BQ643">
        <v>0</v>
      </c>
      <c r="BR643">
        <v>0</v>
      </c>
      <c r="BS643">
        <v>0</v>
      </c>
      <c r="BT643">
        <v>0</v>
      </c>
      <c r="BU643">
        <v>0</v>
      </c>
      <c r="BV643">
        <v>0</v>
      </c>
      <c r="BW643">
        <v>0</v>
      </c>
      <c r="BX643">
        <v>0</v>
      </c>
      <c r="BY643">
        <v>0</v>
      </c>
      <c r="BZ643">
        <v>0</v>
      </c>
      <c r="CA643">
        <v>0</v>
      </c>
      <c r="CB643">
        <v>0</v>
      </c>
      <c r="CC643">
        <v>0</v>
      </c>
      <c r="CD643">
        <v>0</v>
      </c>
      <c r="CE643">
        <v>0</v>
      </c>
      <c r="CF643">
        <v>0</v>
      </c>
      <c r="CG643">
        <v>0</v>
      </c>
      <c r="CH643">
        <v>0</v>
      </c>
      <c r="CI643" s="244">
        <v>0</v>
      </c>
      <c r="CJ643" s="244">
        <v>0</v>
      </c>
      <c r="CK643" s="244">
        <v>0</v>
      </c>
      <c r="CL643" s="244">
        <v>0</v>
      </c>
      <c r="CM643" s="241">
        <v>0</v>
      </c>
      <c r="CN643" s="242">
        <v>0</v>
      </c>
      <c r="CO643" s="242">
        <v>0</v>
      </c>
      <c r="CP643" s="243">
        <v>0</v>
      </c>
      <c r="CQ643" s="1">
        <v>0</v>
      </c>
      <c r="CR643" s="1">
        <v>0</v>
      </c>
      <c r="CS643" s="1">
        <v>0</v>
      </c>
      <c r="CT643" s="1">
        <v>0</v>
      </c>
      <c r="CU643" s="1">
        <v>0</v>
      </c>
      <c r="CV643" s="1">
        <v>0</v>
      </c>
      <c r="CW643" s="1">
        <v>0</v>
      </c>
      <c r="CX643" s="1">
        <v>0</v>
      </c>
      <c r="CY643" s="1">
        <v>0</v>
      </c>
      <c r="CZ643" s="1">
        <v>0</v>
      </c>
      <c r="DA643" s="1">
        <v>0</v>
      </c>
      <c r="DB643" s="1">
        <v>0</v>
      </c>
      <c r="DC643" s="1">
        <v>0</v>
      </c>
      <c r="DD643" s="1">
        <v>0</v>
      </c>
      <c r="DE643" s="1">
        <v>0</v>
      </c>
      <c r="DF643" s="1">
        <v>0</v>
      </c>
      <c r="DG643" s="1">
        <v>0</v>
      </c>
      <c r="DH643" s="1">
        <v>0</v>
      </c>
      <c r="DI643" s="1">
        <v>0</v>
      </c>
      <c r="DJ643" s="1">
        <v>0</v>
      </c>
      <c r="DK643" s="1">
        <v>0</v>
      </c>
      <c r="DL643" s="1">
        <v>0</v>
      </c>
      <c r="DM643" s="1">
        <v>0</v>
      </c>
      <c r="DN643" s="1">
        <v>0</v>
      </c>
      <c r="DO643" s="244">
        <v>0</v>
      </c>
      <c r="DP643" s="244">
        <v>0</v>
      </c>
      <c r="DQ643" s="244">
        <v>0</v>
      </c>
      <c r="DR643" s="244">
        <v>0</v>
      </c>
      <c r="DS643" s="241">
        <v>0</v>
      </c>
      <c r="DT643" s="242">
        <v>0</v>
      </c>
      <c r="DU643" s="242">
        <v>0</v>
      </c>
      <c r="DV643" s="243">
        <v>0</v>
      </c>
      <c r="DW643">
        <v>0</v>
      </c>
      <c r="DX643">
        <v>0</v>
      </c>
      <c r="DY643">
        <v>0</v>
      </c>
      <c r="DZ643">
        <v>0</v>
      </c>
      <c r="EA643">
        <v>0</v>
      </c>
      <c r="EB643">
        <v>0</v>
      </c>
      <c r="EC643">
        <v>0</v>
      </c>
      <c r="ED643">
        <v>0</v>
      </c>
      <c r="EE643">
        <v>0</v>
      </c>
      <c r="EF643">
        <v>0</v>
      </c>
      <c r="EG643">
        <v>0</v>
      </c>
      <c r="EH643">
        <v>0</v>
      </c>
      <c r="EI643">
        <v>0</v>
      </c>
      <c r="EJ643">
        <v>0</v>
      </c>
      <c r="EK643">
        <v>0</v>
      </c>
      <c r="EL643">
        <v>0</v>
      </c>
      <c r="EM643">
        <v>0</v>
      </c>
      <c r="EN643">
        <v>0</v>
      </c>
      <c r="EO643">
        <v>0</v>
      </c>
      <c r="EP643">
        <v>0</v>
      </c>
      <c r="EQ643">
        <v>0</v>
      </c>
      <c r="ER643">
        <v>0</v>
      </c>
      <c r="ES643">
        <v>0</v>
      </c>
      <c r="ET643">
        <v>0</v>
      </c>
      <c r="EU643" s="244">
        <v>0</v>
      </c>
      <c r="EV643" s="244">
        <v>0</v>
      </c>
      <c r="EW643" s="244">
        <v>0</v>
      </c>
      <c r="EX643" s="244">
        <v>0</v>
      </c>
      <c r="EY643" s="241">
        <v>0</v>
      </c>
      <c r="EZ643" s="242">
        <v>0</v>
      </c>
      <c r="FA643" s="242">
        <v>0</v>
      </c>
      <c r="FB643" s="243">
        <v>0</v>
      </c>
      <c r="FC643">
        <v>0</v>
      </c>
      <c r="FD643">
        <v>0</v>
      </c>
      <c r="FE643">
        <v>0</v>
      </c>
      <c r="FF643">
        <v>0</v>
      </c>
      <c r="FG643">
        <v>0</v>
      </c>
      <c r="FH643">
        <v>0</v>
      </c>
      <c r="FI643">
        <v>0</v>
      </c>
      <c r="FJ643">
        <v>0</v>
      </c>
      <c r="FK643">
        <v>0</v>
      </c>
      <c r="FL643">
        <v>0</v>
      </c>
      <c r="FM643">
        <v>1</v>
      </c>
      <c r="FN643">
        <v>572200</v>
      </c>
      <c r="FO643">
        <v>0</v>
      </c>
      <c r="FP643">
        <v>0</v>
      </c>
      <c r="FQ643">
        <v>0</v>
      </c>
      <c r="FR643">
        <v>0</v>
      </c>
      <c r="FS643">
        <v>1</v>
      </c>
      <c r="FT643">
        <v>6543</v>
      </c>
      <c r="FU643">
        <v>271</v>
      </c>
      <c r="FV643">
        <v>14599</v>
      </c>
      <c r="FW643">
        <v>0</v>
      </c>
      <c r="FX643">
        <v>0</v>
      </c>
      <c r="FY643">
        <v>0</v>
      </c>
      <c r="FZ643">
        <v>0</v>
      </c>
      <c r="GA643">
        <v>0</v>
      </c>
      <c r="GB643">
        <v>0</v>
      </c>
      <c r="GC643">
        <v>0</v>
      </c>
      <c r="GD643">
        <v>0</v>
      </c>
      <c r="GE643">
        <v>0</v>
      </c>
      <c r="GF643">
        <v>0</v>
      </c>
      <c r="GG643">
        <v>0</v>
      </c>
      <c r="GH643">
        <v>0</v>
      </c>
      <c r="GI643">
        <v>0</v>
      </c>
      <c r="GJ643">
        <v>0</v>
      </c>
      <c r="GK643">
        <v>0</v>
      </c>
      <c r="GL643">
        <v>0</v>
      </c>
      <c r="GM643">
        <v>0</v>
      </c>
      <c r="GN643">
        <v>0</v>
      </c>
      <c r="GO643">
        <v>0</v>
      </c>
      <c r="GP643">
        <v>0</v>
      </c>
      <c r="GQ643">
        <v>0</v>
      </c>
      <c r="GR643">
        <v>0</v>
      </c>
      <c r="GS643">
        <v>0</v>
      </c>
      <c r="GT643">
        <v>0</v>
      </c>
      <c r="GU643">
        <v>0</v>
      </c>
      <c r="GV643">
        <v>0</v>
      </c>
      <c r="GW643">
        <v>0</v>
      </c>
      <c r="GX643">
        <v>0</v>
      </c>
      <c r="GY643">
        <v>0</v>
      </c>
      <c r="GZ643">
        <v>0</v>
      </c>
      <c r="HA643">
        <v>0</v>
      </c>
      <c r="HB643">
        <v>0</v>
      </c>
      <c r="HC643">
        <v>0</v>
      </c>
      <c r="HD643">
        <v>0</v>
      </c>
      <c r="HE643">
        <v>0</v>
      </c>
      <c r="HF643">
        <v>0</v>
      </c>
      <c r="HG643">
        <v>0</v>
      </c>
      <c r="HH643">
        <v>0</v>
      </c>
      <c r="HI643">
        <v>0</v>
      </c>
      <c r="HJ643">
        <v>0</v>
      </c>
      <c r="HK643">
        <v>0</v>
      </c>
      <c r="HL643">
        <v>4</v>
      </c>
      <c r="HM643">
        <v>2</v>
      </c>
      <c r="HN643">
        <v>0</v>
      </c>
      <c r="HO643">
        <v>0</v>
      </c>
      <c r="HP643">
        <v>0</v>
      </c>
      <c r="HQ643" s="139">
        <v>1</v>
      </c>
      <c r="HR643" s="140">
        <v>2</v>
      </c>
      <c r="HS643" s="140">
        <v>0</v>
      </c>
      <c r="HT643" s="140">
        <v>0</v>
      </c>
      <c r="HU643" s="140">
        <v>0</v>
      </c>
      <c r="HV643" s="139">
        <v>0</v>
      </c>
      <c r="HW643" s="140">
        <v>4</v>
      </c>
      <c r="HX643" s="140">
        <v>0</v>
      </c>
      <c r="HY643" s="140">
        <v>0</v>
      </c>
      <c r="HZ643" s="140">
        <v>0</v>
      </c>
      <c r="IA643" s="139">
        <v>0</v>
      </c>
      <c r="IB643" s="140">
        <v>0</v>
      </c>
      <c r="IC643" s="140">
        <v>0</v>
      </c>
      <c r="ID643" s="140">
        <v>0</v>
      </c>
      <c r="IE643" s="140">
        <v>0</v>
      </c>
      <c r="IF643" s="139">
        <v>5</v>
      </c>
      <c r="IG643" s="140">
        <v>8</v>
      </c>
      <c r="IH643" s="140">
        <v>0</v>
      </c>
      <c r="II643" s="140">
        <v>0</v>
      </c>
      <c r="IJ643" s="140">
        <v>0</v>
      </c>
      <c r="IK643" s="140">
        <v>2</v>
      </c>
      <c r="IL643" s="140">
        <v>0</v>
      </c>
      <c r="IM643" s="140">
        <v>0</v>
      </c>
      <c r="IN643" s="139">
        <v>2</v>
      </c>
      <c r="IO643" s="140">
        <v>0</v>
      </c>
      <c r="IP643" s="140">
        <v>1</v>
      </c>
      <c r="IQ643" s="140">
        <v>0</v>
      </c>
      <c r="IR643" s="141">
        <v>1</v>
      </c>
      <c r="IS643" s="139">
        <v>1</v>
      </c>
      <c r="IT643" s="141">
        <v>3</v>
      </c>
      <c r="IU643" s="141">
        <v>6</v>
      </c>
      <c r="IV643" s="141">
        <v>7</v>
      </c>
      <c r="IW643" s="180">
        <v>13</v>
      </c>
      <c r="IX643" s="182">
        <v>0.38461538461538464</v>
      </c>
      <c r="IY643" s="182">
        <v>0.15384615384615385</v>
      </c>
      <c r="IZ643" s="183">
        <v>0</v>
      </c>
      <c r="JA643" s="140">
        <v>0</v>
      </c>
      <c r="JB643" s="140">
        <v>0</v>
      </c>
      <c r="JC643" s="1" t="s">
        <v>427</v>
      </c>
      <c r="JD643" s="1" t="s">
        <v>427</v>
      </c>
      <c r="JE643" s="1" t="s">
        <v>427</v>
      </c>
      <c r="JF643" s="1" t="s">
        <v>427</v>
      </c>
      <c r="JG643" s="1">
        <v>0</v>
      </c>
      <c r="JH643" s="1">
        <v>0</v>
      </c>
      <c r="JI643" s="284"/>
      <c r="JM643" s="261"/>
      <c r="JN643" s="262"/>
      <c r="JO643" s="284"/>
      <c r="JP643" s="284"/>
    </row>
    <row r="644" spans="1:276" x14ac:dyDescent="0.25">
      <c r="A644" s="2">
        <f>IF(OR('Table 1'!$L$2="All Regions",'Table 1'!$L$2=" "), 1,IF('Table 1'!$L$2='DATA TEMPLATE 1617'!L644,1,0))</f>
        <v>1</v>
      </c>
      <c r="B644" s="2">
        <f>IF(OR('Table 1'!$L$3="All Disciplines",'Table 1'!$L$3=" "), 1,IF('Table 1'!$L$3='DATA TEMPLATE 1617'!M644,1,0))</f>
        <v>1</v>
      </c>
      <c r="C644" s="2">
        <f>IF(OR('Table 1'!$L$4="All Organisations",'Table 1'!$L$4=" "), 1,IF('Table 1'!$L$4='DATA TEMPLATE 1617'!N644,1,0))</f>
        <v>1</v>
      </c>
      <c r="D644" s="2">
        <f t="shared" si="27"/>
        <v>3</v>
      </c>
      <c r="E644" s="236">
        <f>IF('Table 2'!$L$2="All Diverse Led",$IZ644,IF('Table 2'!$L$2='DATA TEMPLATE 1617'!JG644,4,0))</f>
        <v>0</v>
      </c>
      <c r="F644" s="236">
        <f>IF('Table 2'!$L$2="All Diverse Led",$IZ644,IF('Table 2'!$L$2='DATA TEMPLATE 1617'!JH644,4,0))</f>
        <v>0</v>
      </c>
      <c r="G644" s="237">
        <f t="shared" si="28"/>
        <v>0</v>
      </c>
      <c r="H644" s="1" t="s">
        <v>471</v>
      </c>
      <c r="I644" s="1">
        <v>0</v>
      </c>
      <c r="J644" s="1" t="b">
        <v>0</v>
      </c>
      <c r="K644" s="284">
        <v>642</v>
      </c>
      <c r="L644" t="s">
        <v>449</v>
      </c>
      <c r="M644" t="s">
        <v>438</v>
      </c>
      <c r="N644" s="323" t="s">
        <v>458</v>
      </c>
      <c r="O644" s="76">
        <v>27644</v>
      </c>
      <c r="P644" s="76">
        <v>190000</v>
      </c>
      <c r="Q644" s="76">
        <v>5600</v>
      </c>
      <c r="R644" s="76">
        <v>0</v>
      </c>
      <c r="S644" s="76">
        <v>0</v>
      </c>
      <c r="T644" s="76">
        <v>223244</v>
      </c>
      <c r="U644">
        <v>143837</v>
      </c>
      <c r="V644">
        <v>2936</v>
      </c>
      <c r="W644">
        <v>9318</v>
      </c>
      <c r="X644">
        <v>0</v>
      </c>
      <c r="Y644">
        <v>8118</v>
      </c>
      <c r="AB644">
        <v>54872</v>
      </c>
      <c r="AC644">
        <v>0</v>
      </c>
      <c r="AD644">
        <v>219081</v>
      </c>
      <c r="AE644" s="1">
        <v>134</v>
      </c>
      <c r="AF644" s="1">
        <v>134</v>
      </c>
      <c r="AG644" s="1">
        <v>5215</v>
      </c>
      <c r="AH644" s="1">
        <v>10654</v>
      </c>
      <c r="AI644" s="1">
        <v>0</v>
      </c>
      <c r="AJ644" s="1">
        <v>0</v>
      </c>
      <c r="AK644" s="1">
        <v>0</v>
      </c>
      <c r="AL644" s="1">
        <v>0</v>
      </c>
      <c r="AM644" s="1">
        <v>0</v>
      </c>
      <c r="AN644" s="1">
        <v>0</v>
      </c>
      <c r="AO644" s="1">
        <v>0</v>
      </c>
      <c r="AP644" s="1">
        <v>0</v>
      </c>
      <c r="AQ644" s="1">
        <v>3</v>
      </c>
      <c r="AR644" s="1">
        <v>2</v>
      </c>
      <c r="AS644" s="1">
        <v>0</v>
      </c>
      <c r="AT644" s="1">
        <v>400</v>
      </c>
      <c r="AU644" s="1">
        <v>0</v>
      </c>
      <c r="AV644" s="1">
        <v>0</v>
      </c>
      <c r="AW644" s="1">
        <v>0</v>
      </c>
      <c r="AX644" s="1">
        <v>0</v>
      </c>
      <c r="AY644" s="1">
        <v>0</v>
      </c>
      <c r="AZ644" s="1">
        <v>0</v>
      </c>
      <c r="BA644" s="1">
        <v>0</v>
      </c>
      <c r="BB644" s="1">
        <v>0</v>
      </c>
      <c r="BC644" s="3">
        <v>0</v>
      </c>
      <c r="BD644" s="3">
        <v>0</v>
      </c>
      <c r="BE644" s="3">
        <v>0</v>
      </c>
      <c r="BF644" s="3">
        <v>0</v>
      </c>
      <c r="BG644" s="241">
        <v>3</v>
      </c>
      <c r="BH644" s="242">
        <v>2</v>
      </c>
      <c r="BI644" s="242">
        <v>0</v>
      </c>
      <c r="BJ644" s="243">
        <v>400</v>
      </c>
      <c r="BK644">
        <v>0</v>
      </c>
      <c r="BL644">
        <v>0</v>
      </c>
      <c r="BM644">
        <v>0</v>
      </c>
      <c r="BN644">
        <v>0</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s="244">
        <v>0</v>
      </c>
      <c r="CJ644" s="244">
        <v>0</v>
      </c>
      <c r="CK644" s="244">
        <v>0</v>
      </c>
      <c r="CL644" s="244">
        <v>0</v>
      </c>
      <c r="CM644" s="241">
        <v>0</v>
      </c>
      <c r="CN644" s="242">
        <v>0</v>
      </c>
      <c r="CO644" s="242">
        <v>0</v>
      </c>
      <c r="CP644" s="243">
        <v>0</v>
      </c>
      <c r="CQ644" s="1">
        <v>0</v>
      </c>
      <c r="CR644" s="1">
        <v>0</v>
      </c>
      <c r="CS644" s="1">
        <v>0</v>
      </c>
      <c r="CT644" s="1">
        <v>0</v>
      </c>
      <c r="CU644" s="1">
        <v>0</v>
      </c>
      <c r="CV644" s="1">
        <v>0</v>
      </c>
      <c r="CW644" s="1">
        <v>0</v>
      </c>
      <c r="CX644" s="1">
        <v>0</v>
      </c>
      <c r="CY644" s="1">
        <v>0</v>
      </c>
      <c r="CZ644" s="1">
        <v>0</v>
      </c>
      <c r="DA644" s="1">
        <v>0</v>
      </c>
      <c r="DB644" s="1">
        <v>0</v>
      </c>
      <c r="DC644" s="1">
        <v>0</v>
      </c>
      <c r="DD644" s="1">
        <v>0</v>
      </c>
      <c r="DE644" s="1">
        <v>0</v>
      </c>
      <c r="DF644" s="1">
        <v>0</v>
      </c>
      <c r="DG644" s="1">
        <v>0</v>
      </c>
      <c r="DH644" s="1">
        <v>0</v>
      </c>
      <c r="DI644" s="1">
        <v>0</v>
      </c>
      <c r="DJ644" s="1">
        <v>0</v>
      </c>
      <c r="DK644" s="1">
        <v>0</v>
      </c>
      <c r="DL644" s="1">
        <v>0</v>
      </c>
      <c r="DM644" s="1">
        <v>0</v>
      </c>
      <c r="DN644" s="1">
        <v>0</v>
      </c>
      <c r="DO644" s="244">
        <v>0</v>
      </c>
      <c r="DP644" s="244">
        <v>0</v>
      </c>
      <c r="DQ644" s="244">
        <v>0</v>
      </c>
      <c r="DR644" s="244">
        <v>0</v>
      </c>
      <c r="DS644" s="241">
        <v>0</v>
      </c>
      <c r="DT644" s="242">
        <v>0</v>
      </c>
      <c r="DU644" s="242">
        <v>0</v>
      </c>
      <c r="DV644" s="243">
        <v>0</v>
      </c>
      <c r="DW644">
        <v>0</v>
      </c>
      <c r="DX644">
        <v>0</v>
      </c>
      <c r="DY644">
        <v>0</v>
      </c>
      <c r="DZ644">
        <v>0</v>
      </c>
      <c r="EA644">
        <v>0</v>
      </c>
      <c r="EB644">
        <v>0</v>
      </c>
      <c r="EC644">
        <v>0</v>
      </c>
      <c r="ED644">
        <v>0</v>
      </c>
      <c r="EE644">
        <v>0</v>
      </c>
      <c r="EF644">
        <v>0</v>
      </c>
      <c r="EG644">
        <v>0</v>
      </c>
      <c r="EH644">
        <v>0</v>
      </c>
      <c r="EI644">
        <v>0</v>
      </c>
      <c r="EJ644">
        <v>0</v>
      </c>
      <c r="EK644">
        <v>0</v>
      </c>
      <c r="EL644">
        <v>0</v>
      </c>
      <c r="EM644">
        <v>0</v>
      </c>
      <c r="EN644">
        <v>0</v>
      </c>
      <c r="EO644">
        <v>0</v>
      </c>
      <c r="EP644">
        <v>0</v>
      </c>
      <c r="EQ644">
        <v>0</v>
      </c>
      <c r="ER644">
        <v>0</v>
      </c>
      <c r="ES644">
        <v>0</v>
      </c>
      <c r="ET644">
        <v>0</v>
      </c>
      <c r="EU644" s="244">
        <v>0</v>
      </c>
      <c r="EV644" s="244">
        <v>0</v>
      </c>
      <c r="EW644" s="244">
        <v>0</v>
      </c>
      <c r="EX644" s="244">
        <v>0</v>
      </c>
      <c r="EY644" s="241">
        <v>0</v>
      </c>
      <c r="EZ644" s="242">
        <v>0</v>
      </c>
      <c r="FA644" s="242">
        <v>0</v>
      </c>
      <c r="FB644" s="243">
        <v>0</v>
      </c>
      <c r="FC644">
        <v>0</v>
      </c>
      <c r="FD644">
        <v>0</v>
      </c>
      <c r="FE644">
        <v>0</v>
      </c>
      <c r="FF644">
        <v>0</v>
      </c>
      <c r="FG644">
        <v>0</v>
      </c>
      <c r="FH644">
        <v>0</v>
      </c>
      <c r="FI644">
        <v>0</v>
      </c>
      <c r="FJ644">
        <v>0</v>
      </c>
      <c r="FK644">
        <v>0</v>
      </c>
      <c r="FL644">
        <v>0</v>
      </c>
      <c r="FM644">
        <v>0</v>
      </c>
      <c r="FN644">
        <v>0</v>
      </c>
      <c r="FO644">
        <v>0</v>
      </c>
      <c r="FP644">
        <v>0</v>
      </c>
      <c r="FQ644">
        <v>0</v>
      </c>
      <c r="FR644">
        <v>0</v>
      </c>
      <c r="FS644">
        <v>0</v>
      </c>
      <c r="FT644">
        <v>0</v>
      </c>
      <c r="FU644">
        <v>0</v>
      </c>
      <c r="FV644">
        <v>0</v>
      </c>
      <c r="FW644">
        <v>0</v>
      </c>
      <c r="FX644">
        <v>0</v>
      </c>
      <c r="FY644">
        <v>0</v>
      </c>
      <c r="FZ644">
        <v>0</v>
      </c>
      <c r="GA644">
        <v>0</v>
      </c>
      <c r="GB644">
        <v>0</v>
      </c>
      <c r="GC644">
        <v>0</v>
      </c>
      <c r="GD644">
        <v>0</v>
      </c>
      <c r="GE644">
        <v>0</v>
      </c>
      <c r="GF644">
        <v>0</v>
      </c>
      <c r="GG644">
        <v>0</v>
      </c>
      <c r="GH644">
        <v>0</v>
      </c>
      <c r="GI644">
        <v>0</v>
      </c>
      <c r="GJ644">
        <v>0</v>
      </c>
      <c r="GK644">
        <v>0</v>
      </c>
      <c r="GL644">
        <v>0</v>
      </c>
      <c r="GM644">
        <v>0</v>
      </c>
      <c r="GN644">
        <v>0</v>
      </c>
      <c r="GO644">
        <v>0</v>
      </c>
      <c r="GP644">
        <v>0</v>
      </c>
      <c r="GQ644">
        <v>0</v>
      </c>
      <c r="GR644">
        <v>0</v>
      </c>
      <c r="GS644">
        <v>0</v>
      </c>
      <c r="GT644">
        <v>0</v>
      </c>
      <c r="GU644">
        <v>0</v>
      </c>
      <c r="GV644">
        <v>0</v>
      </c>
      <c r="GW644">
        <v>10</v>
      </c>
      <c r="GX644">
        <v>472</v>
      </c>
      <c r="GY644">
        <v>44</v>
      </c>
      <c r="GZ644">
        <v>18962</v>
      </c>
      <c r="HA644">
        <v>0</v>
      </c>
      <c r="HB644">
        <v>0</v>
      </c>
      <c r="HC644">
        <v>0</v>
      </c>
      <c r="HD644">
        <v>0</v>
      </c>
      <c r="HE644">
        <v>0</v>
      </c>
      <c r="HF644">
        <v>0</v>
      </c>
      <c r="HG644">
        <v>0</v>
      </c>
      <c r="HH644">
        <v>0</v>
      </c>
      <c r="HI644">
        <v>0</v>
      </c>
      <c r="HJ644">
        <v>0</v>
      </c>
      <c r="HK644">
        <v>0</v>
      </c>
      <c r="HL644">
        <v>3</v>
      </c>
      <c r="HM644">
        <v>4</v>
      </c>
      <c r="HN644">
        <v>0</v>
      </c>
      <c r="HO644">
        <v>0</v>
      </c>
      <c r="HP644">
        <v>0</v>
      </c>
      <c r="HQ644" s="139">
        <v>1</v>
      </c>
      <c r="HR644" s="140">
        <v>0</v>
      </c>
      <c r="HS644" s="140">
        <v>0</v>
      </c>
      <c r="HT644" s="140">
        <v>0</v>
      </c>
      <c r="HU644" s="140">
        <v>0</v>
      </c>
      <c r="HV644" s="139">
        <v>3</v>
      </c>
      <c r="HW644" s="140">
        <v>0</v>
      </c>
      <c r="HX644" s="140">
        <v>0</v>
      </c>
      <c r="HY644" s="140">
        <v>0</v>
      </c>
      <c r="HZ644" s="140">
        <v>0</v>
      </c>
      <c r="IA644" s="139">
        <v>0</v>
      </c>
      <c r="IB644" s="140">
        <v>0</v>
      </c>
      <c r="IC644" s="140">
        <v>0</v>
      </c>
      <c r="ID644" s="140">
        <v>0</v>
      </c>
      <c r="IE644" s="140">
        <v>0</v>
      </c>
      <c r="IF644" s="139">
        <v>7</v>
      </c>
      <c r="IG644" s="140">
        <v>4</v>
      </c>
      <c r="IH644" s="140">
        <v>0</v>
      </c>
      <c r="II644" s="140">
        <v>0</v>
      </c>
      <c r="IJ644" s="140">
        <v>0</v>
      </c>
      <c r="IK644" s="140">
        <v>0</v>
      </c>
      <c r="IL644" s="140">
        <v>1</v>
      </c>
      <c r="IM644" s="140">
        <v>0</v>
      </c>
      <c r="IN644" s="139">
        <v>1</v>
      </c>
      <c r="IO644" s="140">
        <v>0</v>
      </c>
      <c r="IP644" s="140">
        <v>0</v>
      </c>
      <c r="IQ644" s="140">
        <v>0</v>
      </c>
      <c r="IR644" s="141">
        <v>0</v>
      </c>
      <c r="IS644" s="139">
        <v>0</v>
      </c>
      <c r="IT644" s="141">
        <v>0</v>
      </c>
      <c r="IU644" s="141">
        <v>7</v>
      </c>
      <c r="IV644" s="141">
        <v>4</v>
      </c>
      <c r="IW644" s="180">
        <v>11</v>
      </c>
      <c r="IX644" s="182">
        <v>9.0909090909090912E-2</v>
      </c>
      <c r="IY644" s="182">
        <v>0</v>
      </c>
      <c r="IZ644" s="183">
        <v>0</v>
      </c>
      <c r="JA644" s="140">
        <v>0</v>
      </c>
      <c r="JB644" s="140">
        <v>0</v>
      </c>
      <c r="JC644" s="1" t="s">
        <v>427</v>
      </c>
      <c r="JD644" s="1" t="s">
        <v>427</v>
      </c>
      <c r="JE644" s="1" t="s">
        <v>427</v>
      </c>
      <c r="JF644" s="1" t="s">
        <v>427</v>
      </c>
      <c r="JG644" s="1">
        <v>0</v>
      </c>
      <c r="JH644" s="1">
        <v>0</v>
      </c>
      <c r="JI644" s="284"/>
      <c r="JM644" s="261"/>
      <c r="JN644" s="262"/>
      <c r="JO644" s="284"/>
      <c r="JP644" s="284"/>
    </row>
    <row r="645" spans="1:276" x14ac:dyDescent="0.25">
      <c r="A645" s="2">
        <f>IF(OR('Table 1'!$L$2="All Regions",'Table 1'!$L$2=" "), 1,IF('Table 1'!$L$2='DATA TEMPLATE 1617'!L645,1,0))</f>
        <v>1</v>
      </c>
      <c r="B645" s="2">
        <f>IF(OR('Table 1'!$L$3="All Disciplines",'Table 1'!$L$3=" "), 1,IF('Table 1'!$L$3='DATA TEMPLATE 1617'!M645,1,0))</f>
        <v>1</v>
      </c>
      <c r="C645" s="2">
        <f>IF(OR('Table 1'!$L$4="All Organisations",'Table 1'!$L$4=" "), 1,IF('Table 1'!$L$4='DATA TEMPLATE 1617'!N645,1,0))</f>
        <v>1</v>
      </c>
      <c r="D645" s="2">
        <f t="shared" si="27"/>
        <v>3</v>
      </c>
      <c r="E645" s="236">
        <f>IF('Table 2'!$L$2="All Diverse Led",$IZ645,IF('Table 2'!$L$2='DATA TEMPLATE 1617'!JG645,4,0))</f>
        <v>0</v>
      </c>
      <c r="F645" s="236">
        <f>IF('Table 2'!$L$2="All Diverse Led",$IZ645,IF('Table 2'!$L$2='DATA TEMPLATE 1617'!JH645,4,0))</f>
        <v>0</v>
      </c>
      <c r="G645" s="237">
        <f t="shared" si="28"/>
        <v>0</v>
      </c>
      <c r="H645" s="1" t="s">
        <v>471</v>
      </c>
      <c r="I645" s="1">
        <v>0</v>
      </c>
      <c r="J645" s="1" t="b">
        <v>0</v>
      </c>
      <c r="K645" s="284">
        <v>643</v>
      </c>
      <c r="L645" t="s">
        <v>449</v>
      </c>
      <c r="M645" t="s">
        <v>440</v>
      </c>
      <c r="N645" s="323" t="s">
        <v>460</v>
      </c>
      <c r="O645" s="76">
        <v>1183908</v>
      </c>
      <c r="P645" s="76">
        <v>371463</v>
      </c>
      <c r="Q645" s="76">
        <v>15326</v>
      </c>
      <c r="R645" s="76">
        <v>365160</v>
      </c>
      <c r="S645" s="76">
        <v>0</v>
      </c>
      <c r="T645" s="76">
        <v>1935857</v>
      </c>
      <c r="U645">
        <v>599870</v>
      </c>
      <c r="V645">
        <v>98979</v>
      </c>
      <c r="W645">
        <v>2000</v>
      </c>
      <c r="X645">
        <v>14463</v>
      </c>
      <c r="Y645">
        <v>4000</v>
      </c>
      <c r="AB645">
        <v>1089526</v>
      </c>
      <c r="AC645">
        <v>0</v>
      </c>
      <c r="AD645">
        <v>1808838</v>
      </c>
      <c r="AE645" s="1">
        <v>261</v>
      </c>
      <c r="AF645" s="1">
        <v>224</v>
      </c>
      <c r="AG645" s="1">
        <v>88895</v>
      </c>
      <c r="AH645" s="1">
        <v>0</v>
      </c>
      <c r="AI645" s="1">
        <v>0</v>
      </c>
      <c r="AJ645" s="1">
        <v>0</v>
      </c>
      <c r="AK645" s="1">
        <v>0</v>
      </c>
      <c r="AL645" s="1">
        <v>0</v>
      </c>
      <c r="AM645" s="1">
        <v>0</v>
      </c>
      <c r="AN645" s="1">
        <v>0</v>
      </c>
      <c r="AO645" s="1">
        <v>0</v>
      </c>
      <c r="AP645" s="1">
        <v>0</v>
      </c>
      <c r="AQ645" s="1">
        <v>44</v>
      </c>
      <c r="AR645" s="1">
        <v>90</v>
      </c>
      <c r="AS645" s="1">
        <v>24061</v>
      </c>
      <c r="AT645" s="1">
        <v>0</v>
      </c>
      <c r="AU645" s="1">
        <v>0</v>
      </c>
      <c r="AV645" s="1">
        <v>0</v>
      </c>
      <c r="AW645" s="1">
        <v>0</v>
      </c>
      <c r="AX645" s="1">
        <v>0</v>
      </c>
      <c r="AY645" s="1">
        <v>0</v>
      </c>
      <c r="AZ645" s="1">
        <v>0</v>
      </c>
      <c r="BA645" s="1">
        <v>0</v>
      </c>
      <c r="BB645" s="1">
        <v>0</v>
      </c>
      <c r="BC645" s="3">
        <v>0</v>
      </c>
      <c r="BD645" s="3">
        <v>0</v>
      </c>
      <c r="BE645" s="3">
        <v>0</v>
      </c>
      <c r="BF645" s="3">
        <v>0</v>
      </c>
      <c r="BG645" s="241">
        <v>44</v>
      </c>
      <c r="BH645" s="242">
        <v>90</v>
      </c>
      <c r="BI645" s="242">
        <v>24061</v>
      </c>
      <c r="BJ645" s="243">
        <v>0</v>
      </c>
      <c r="BK645">
        <v>3</v>
      </c>
      <c r="BL645">
        <v>80</v>
      </c>
      <c r="BM645">
        <v>0</v>
      </c>
      <c r="BN645">
        <v>700</v>
      </c>
      <c r="BO645">
        <v>0</v>
      </c>
      <c r="BP645">
        <v>0</v>
      </c>
      <c r="BQ645">
        <v>0</v>
      </c>
      <c r="BR645">
        <v>0</v>
      </c>
      <c r="BS645">
        <v>0</v>
      </c>
      <c r="BT645">
        <v>0</v>
      </c>
      <c r="BU645">
        <v>0</v>
      </c>
      <c r="BV645">
        <v>0</v>
      </c>
      <c r="BW645">
        <v>2</v>
      </c>
      <c r="BX645">
        <v>20</v>
      </c>
      <c r="BY645">
        <v>0</v>
      </c>
      <c r="BZ645">
        <v>200</v>
      </c>
      <c r="CA645">
        <v>0</v>
      </c>
      <c r="CB645">
        <v>0</v>
      </c>
      <c r="CC645">
        <v>0</v>
      </c>
      <c r="CD645">
        <v>0</v>
      </c>
      <c r="CE645">
        <v>0</v>
      </c>
      <c r="CF645">
        <v>0</v>
      </c>
      <c r="CG645">
        <v>0</v>
      </c>
      <c r="CH645">
        <v>0</v>
      </c>
      <c r="CI645" s="244">
        <v>0</v>
      </c>
      <c r="CJ645" s="244">
        <v>0</v>
      </c>
      <c r="CK645" s="244">
        <v>0</v>
      </c>
      <c r="CL645" s="244">
        <v>0</v>
      </c>
      <c r="CM645" s="241">
        <v>2</v>
      </c>
      <c r="CN645" s="242">
        <v>20</v>
      </c>
      <c r="CO645" s="242">
        <v>0</v>
      </c>
      <c r="CP645" s="243">
        <v>200</v>
      </c>
      <c r="CQ645" s="1">
        <v>10</v>
      </c>
      <c r="CR645" s="1">
        <v>10</v>
      </c>
      <c r="CS645" s="1">
        <v>666</v>
      </c>
      <c r="CT645" s="1">
        <v>0</v>
      </c>
      <c r="CU645" s="1">
        <v>0</v>
      </c>
      <c r="CV645" s="1">
        <v>0</v>
      </c>
      <c r="CW645" s="1">
        <v>0</v>
      </c>
      <c r="CX645" s="1">
        <v>0</v>
      </c>
      <c r="CY645" s="1">
        <v>0</v>
      </c>
      <c r="CZ645" s="1">
        <v>0</v>
      </c>
      <c r="DA645" s="1">
        <v>0</v>
      </c>
      <c r="DB645" s="1">
        <v>0</v>
      </c>
      <c r="DC645" s="1">
        <v>0</v>
      </c>
      <c r="DD645" s="1">
        <v>0</v>
      </c>
      <c r="DE645" s="1">
        <v>0</v>
      </c>
      <c r="DF645" s="1">
        <v>0</v>
      </c>
      <c r="DG645" s="1">
        <v>0</v>
      </c>
      <c r="DH645" s="1">
        <v>0</v>
      </c>
      <c r="DI645" s="1">
        <v>0</v>
      </c>
      <c r="DJ645" s="1">
        <v>0</v>
      </c>
      <c r="DK645" s="1">
        <v>0</v>
      </c>
      <c r="DL645" s="1">
        <v>0</v>
      </c>
      <c r="DM645" s="1">
        <v>0</v>
      </c>
      <c r="DN645" s="1">
        <v>0</v>
      </c>
      <c r="DO645" s="244">
        <v>0</v>
      </c>
      <c r="DP645" s="244">
        <v>0</v>
      </c>
      <c r="DQ645" s="244">
        <v>0</v>
      </c>
      <c r="DR645" s="244">
        <v>0</v>
      </c>
      <c r="DS645" s="241">
        <v>0</v>
      </c>
      <c r="DT645" s="242">
        <v>0</v>
      </c>
      <c r="DU645" s="242">
        <v>0</v>
      </c>
      <c r="DV645" s="243">
        <v>0</v>
      </c>
      <c r="DW645">
        <v>3</v>
      </c>
      <c r="DX645">
        <v>4</v>
      </c>
      <c r="DY645">
        <v>892</v>
      </c>
      <c r="DZ645">
        <v>730</v>
      </c>
      <c r="EA645">
        <v>0</v>
      </c>
      <c r="EB645">
        <v>0</v>
      </c>
      <c r="EC645">
        <v>0</v>
      </c>
      <c r="ED645">
        <v>0</v>
      </c>
      <c r="EE645">
        <v>0</v>
      </c>
      <c r="EF645">
        <v>0</v>
      </c>
      <c r="EG645">
        <v>0</v>
      </c>
      <c r="EH645">
        <v>0</v>
      </c>
      <c r="EI645">
        <v>1</v>
      </c>
      <c r="EJ645">
        <v>1</v>
      </c>
      <c r="EK645">
        <v>78</v>
      </c>
      <c r="EL645">
        <v>150</v>
      </c>
      <c r="EM645">
        <v>0</v>
      </c>
      <c r="EN645">
        <v>0</v>
      </c>
      <c r="EO645">
        <v>0</v>
      </c>
      <c r="EP645">
        <v>0</v>
      </c>
      <c r="EQ645">
        <v>0</v>
      </c>
      <c r="ER645">
        <v>0</v>
      </c>
      <c r="ES645">
        <v>0</v>
      </c>
      <c r="ET645">
        <v>0</v>
      </c>
      <c r="EU645" s="244">
        <v>0</v>
      </c>
      <c r="EV645" s="244">
        <v>0</v>
      </c>
      <c r="EW645" s="244">
        <v>0</v>
      </c>
      <c r="EX645" s="244">
        <v>0</v>
      </c>
      <c r="EY645" s="241">
        <v>1</v>
      </c>
      <c r="EZ645" s="242">
        <v>1</v>
      </c>
      <c r="FA645" s="242">
        <v>78</v>
      </c>
      <c r="FB645" s="243">
        <v>150</v>
      </c>
      <c r="FC645">
        <v>0</v>
      </c>
      <c r="FD645">
        <v>0</v>
      </c>
      <c r="FE645">
        <v>0</v>
      </c>
      <c r="FF645">
        <v>0</v>
      </c>
      <c r="FG645">
        <v>0</v>
      </c>
      <c r="FH645">
        <v>0</v>
      </c>
      <c r="FI645">
        <v>0</v>
      </c>
      <c r="FJ645">
        <v>0</v>
      </c>
      <c r="FK645">
        <v>0</v>
      </c>
      <c r="FL645">
        <v>0</v>
      </c>
      <c r="FM645">
        <v>0</v>
      </c>
      <c r="FN645">
        <v>0</v>
      </c>
      <c r="FO645">
        <v>0</v>
      </c>
      <c r="FP645">
        <v>0</v>
      </c>
      <c r="FQ645">
        <v>0</v>
      </c>
      <c r="FR645">
        <v>0</v>
      </c>
      <c r="FS645">
        <v>0</v>
      </c>
      <c r="FT645">
        <v>0</v>
      </c>
      <c r="FU645">
        <v>0</v>
      </c>
      <c r="FV645">
        <v>0</v>
      </c>
      <c r="FW645">
        <v>0</v>
      </c>
      <c r="FX645">
        <v>0</v>
      </c>
      <c r="FY645">
        <v>0</v>
      </c>
      <c r="FZ645">
        <v>0</v>
      </c>
      <c r="GA645">
        <v>0</v>
      </c>
      <c r="GB645">
        <v>0</v>
      </c>
      <c r="GC645">
        <v>0</v>
      </c>
      <c r="GD645">
        <v>0</v>
      </c>
      <c r="GE645">
        <v>0</v>
      </c>
      <c r="GF645">
        <v>0</v>
      </c>
      <c r="GG645">
        <v>0</v>
      </c>
      <c r="GH645">
        <v>0</v>
      </c>
      <c r="GI645">
        <v>0</v>
      </c>
      <c r="GJ645">
        <v>0</v>
      </c>
      <c r="GK645">
        <v>0</v>
      </c>
      <c r="GL645">
        <v>0</v>
      </c>
      <c r="GM645">
        <v>0</v>
      </c>
      <c r="GN645">
        <v>0</v>
      </c>
      <c r="GO645">
        <v>0</v>
      </c>
      <c r="GP645">
        <v>0</v>
      </c>
      <c r="GQ645">
        <v>0</v>
      </c>
      <c r="GR645">
        <v>0</v>
      </c>
      <c r="GS645">
        <v>0</v>
      </c>
      <c r="GT645">
        <v>0</v>
      </c>
      <c r="GU645">
        <v>0</v>
      </c>
      <c r="GV645">
        <v>0</v>
      </c>
      <c r="GW645">
        <v>0</v>
      </c>
      <c r="GX645">
        <v>0</v>
      </c>
      <c r="GY645">
        <v>0</v>
      </c>
      <c r="GZ645">
        <v>0</v>
      </c>
      <c r="HA645">
        <v>0</v>
      </c>
      <c r="HB645">
        <v>0</v>
      </c>
      <c r="HC645">
        <v>0</v>
      </c>
      <c r="HD645">
        <v>0</v>
      </c>
      <c r="HE645">
        <v>0</v>
      </c>
      <c r="HF645">
        <v>0</v>
      </c>
      <c r="HG645">
        <v>0</v>
      </c>
      <c r="HH645">
        <v>0</v>
      </c>
      <c r="HI645">
        <v>0</v>
      </c>
      <c r="HJ645">
        <v>0</v>
      </c>
      <c r="HK645">
        <v>0</v>
      </c>
      <c r="HL645">
        <v>4</v>
      </c>
      <c r="HM645">
        <v>6</v>
      </c>
      <c r="HN645">
        <v>0</v>
      </c>
      <c r="HO645">
        <v>0</v>
      </c>
      <c r="HP645">
        <v>0</v>
      </c>
      <c r="HQ645" s="139">
        <v>1</v>
      </c>
      <c r="HR645" s="140">
        <v>2</v>
      </c>
      <c r="HS645" s="140">
        <v>0</v>
      </c>
      <c r="HT645" s="140">
        <v>0</v>
      </c>
      <c r="HU645" s="140">
        <v>0</v>
      </c>
      <c r="HV645" s="139">
        <v>0</v>
      </c>
      <c r="HW645" s="140">
        <v>0</v>
      </c>
      <c r="HX645" s="140">
        <v>0</v>
      </c>
      <c r="HY645" s="140">
        <v>0</v>
      </c>
      <c r="HZ645" s="140">
        <v>0</v>
      </c>
      <c r="IA645" s="139">
        <v>0</v>
      </c>
      <c r="IB645" s="140">
        <v>0</v>
      </c>
      <c r="IC645" s="140">
        <v>0</v>
      </c>
      <c r="ID645" s="140">
        <v>0</v>
      </c>
      <c r="IE645" s="140">
        <v>0</v>
      </c>
      <c r="IF645" s="139">
        <v>5</v>
      </c>
      <c r="IG645" s="140">
        <v>8</v>
      </c>
      <c r="IH645" s="140">
        <v>0</v>
      </c>
      <c r="II645" s="140">
        <v>0</v>
      </c>
      <c r="IJ645" s="140">
        <v>0</v>
      </c>
      <c r="IK645" s="140">
        <v>0</v>
      </c>
      <c r="IL645" s="140">
        <v>0</v>
      </c>
      <c r="IM645" s="140">
        <v>0</v>
      </c>
      <c r="IN645" s="139">
        <v>0</v>
      </c>
      <c r="IO645" s="140">
        <v>0</v>
      </c>
      <c r="IP645" s="140">
        <v>0</v>
      </c>
      <c r="IQ645" s="140">
        <v>0</v>
      </c>
      <c r="IR645" s="141">
        <v>0</v>
      </c>
      <c r="IS645" s="139">
        <v>2</v>
      </c>
      <c r="IT645" s="141">
        <v>1</v>
      </c>
      <c r="IU645" s="141">
        <v>10</v>
      </c>
      <c r="IV645" s="141">
        <v>3</v>
      </c>
      <c r="IW645" s="180">
        <v>13</v>
      </c>
      <c r="IX645" s="182">
        <v>7.6923076923076927E-2</v>
      </c>
      <c r="IY645" s="182">
        <v>0.15384615384615385</v>
      </c>
      <c r="IZ645" s="183">
        <v>0</v>
      </c>
      <c r="JA645" s="140">
        <v>0</v>
      </c>
      <c r="JB645" s="140">
        <v>0</v>
      </c>
      <c r="JC645" s="1" t="s">
        <v>427</v>
      </c>
      <c r="JD645" s="1" t="s">
        <v>427</v>
      </c>
      <c r="JE645" s="1" t="s">
        <v>427</v>
      </c>
      <c r="JF645" s="1" t="s">
        <v>427</v>
      </c>
      <c r="JG645" s="1">
        <v>0</v>
      </c>
      <c r="JH645" s="1">
        <v>0</v>
      </c>
      <c r="JI645" s="284"/>
      <c r="JM645" s="261"/>
      <c r="JN645" s="262"/>
      <c r="JO645" s="284"/>
      <c r="JP645" s="284"/>
    </row>
    <row r="646" spans="1:276" x14ac:dyDescent="0.25">
      <c r="A646" s="2">
        <f>IF(OR('Table 1'!$L$2="All Regions",'Table 1'!$L$2=" "), 1,IF('Table 1'!$L$2='DATA TEMPLATE 1617'!L646,1,0))</f>
        <v>1</v>
      </c>
      <c r="B646" s="2">
        <f>IF(OR('Table 1'!$L$3="All Disciplines",'Table 1'!$L$3=" "), 1,IF('Table 1'!$L$3='DATA TEMPLATE 1617'!M646,1,0))</f>
        <v>1</v>
      </c>
      <c r="C646" s="2">
        <f>IF(OR('Table 1'!$L$4="All Organisations",'Table 1'!$L$4=" "), 1,IF('Table 1'!$L$4='DATA TEMPLATE 1617'!N646,1,0))</f>
        <v>1</v>
      </c>
      <c r="D646" s="2">
        <f t="shared" si="27"/>
        <v>3</v>
      </c>
      <c r="E646" s="236">
        <f>IF('Table 2'!$L$2="All Diverse Led",$IZ646,IF('Table 2'!$L$2='DATA TEMPLATE 1617'!JG646,4,0))</f>
        <v>0</v>
      </c>
      <c r="F646" s="236">
        <f>IF('Table 2'!$L$2="All Diverse Led",$IZ646,IF('Table 2'!$L$2='DATA TEMPLATE 1617'!JH646,4,0))</f>
        <v>0</v>
      </c>
      <c r="G646" s="237">
        <f t="shared" si="28"/>
        <v>0</v>
      </c>
      <c r="H646" s="1" t="s">
        <v>471</v>
      </c>
      <c r="I646" s="1">
        <v>0</v>
      </c>
      <c r="J646" s="1" t="b">
        <v>0</v>
      </c>
      <c r="K646" s="284">
        <v>644</v>
      </c>
      <c r="L646" t="s">
        <v>435</v>
      </c>
      <c r="M646" t="s">
        <v>436</v>
      </c>
      <c r="N646" s="323" t="s">
        <v>460</v>
      </c>
      <c r="O646" s="76">
        <v>243743</v>
      </c>
      <c r="P646" s="76">
        <v>127755</v>
      </c>
      <c r="Q646" s="76">
        <v>2552</v>
      </c>
      <c r="R646" s="76">
        <v>1194814</v>
      </c>
      <c r="S646" s="76">
        <v>143474</v>
      </c>
      <c r="T646" s="76">
        <v>1712338</v>
      </c>
      <c r="U646">
        <v>349455</v>
      </c>
      <c r="V646">
        <v>43145</v>
      </c>
      <c r="W646">
        <v>108870</v>
      </c>
      <c r="X646">
        <v>26152</v>
      </c>
      <c r="Y646">
        <v>0</v>
      </c>
      <c r="AB646">
        <v>917168</v>
      </c>
      <c r="AC646">
        <v>226976</v>
      </c>
      <c r="AD646">
        <v>1671766</v>
      </c>
      <c r="AE646" s="1">
        <v>0</v>
      </c>
      <c r="AF646" s="1">
        <v>0</v>
      </c>
      <c r="AG646" s="1">
        <v>0</v>
      </c>
      <c r="AH646" s="1">
        <v>0</v>
      </c>
      <c r="AI646" s="1">
        <v>0</v>
      </c>
      <c r="AJ646" s="1">
        <v>0</v>
      </c>
      <c r="AK646" s="1">
        <v>0</v>
      </c>
      <c r="AL646" s="1">
        <v>0</v>
      </c>
      <c r="AM646" s="1">
        <v>0</v>
      </c>
      <c r="AN646" s="1">
        <v>0</v>
      </c>
      <c r="AO646" s="1">
        <v>0</v>
      </c>
      <c r="AP646" s="1">
        <v>0</v>
      </c>
      <c r="AQ646" s="1">
        <v>0</v>
      </c>
      <c r="AR646" s="1">
        <v>0</v>
      </c>
      <c r="AS646" s="1">
        <v>0</v>
      </c>
      <c r="AT646" s="1">
        <v>0</v>
      </c>
      <c r="AU646" s="1">
        <v>0</v>
      </c>
      <c r="AV646" s="1">
        <v>0</v>
      </c>
      <c r="AW646" s="1">
        <v>0</v>
      </c>
      <c r="AX646" s="1">
        <v>0</v>
      </c>
      <c r="AY646" s="1">
        <v>0</v>
      </c>
      <c r="AZ646" s="1">
        <v>0</v>
      </c>
      <c r="BA646" s="1">
        <v>0</v>
      </c>
      <c r="BB646" s="1">
        <v>0</v>
      </c>
      <c r="BC646" s="3">
        <v>0</v>
      </c>
      <c r="BD646" s="3">
        <v>0</v>
      </c>
      <c r="BE646" s="3">
        <v>0</v>
      </c>
      <c r="BF646" s="3">
        <v>0</v>
      </c>
      <c r="BG646" s="241">
        <v>0</v>
      </c>
      <c r="BH646" s="242">
        <v>0</v>
      </c>
      <c r="BI646" s="242">
        <v>0</v>
      </c>
      <c r="BJ646" s="243">
        <v>0</v>
      </c>
      <c r="BK646">
        <v>21</v>
      </c>
      <c r="BL646">
        <v>1476</v>
      </c>
      <c r="BM646">
        <v>0</v>
      </c>
      <c r="BN646">
        <v>97723</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s="244">
        <v>0</v>
      </c>
      <c r="CJ646" s="244">
        <v>0</v>
      </c>
      <c r="CK646" s="244">
        <v>0</v>
      </c>
      <c r="CL646" s="244">
        <v>0</v>
      </c>
      <c r="CM646" s="241">
        <v>0</v>
      </c>
      <c r="CN646" s="242">
        <v>0</v>
      </c>
      <c r="CO646" s="242">
        <v>0</v>
      </c>
      <c r="CP646" s="243">
        <v>0</v>
      </c>
      <c r="CQ646" s="1">
        <v>1</v>
      </c>
      <c r="CR646" s="1">
        <v>1</v>
      </c>
      <c r="CS646" s="1">
        <v>0</v>
      </c>
      <c r="CT646" s="1">
        <v>12</v>
      </c>
      <c r="CU646" s="1">
        <v>0</v>
      </c>
      <c r="CV646" s="1">
        <v>0</v>
      </c>
      <c r="CW646" s="1">
        <v>0</v>
      </c>
      <c r="CX646" s="1">
        <v>0</v>
      </c>
      <c r="CY646" s="1">
        <v>0</v>
      </c>
      <c r="CZ646" s="1">
        <v>0</v>
      </c>
      <c r="DA646" s="1">
        <v>0</v>
      </c>
      <c r="DB646" s="1">
        <v>0</v>
      </c>
      <c r="DC646" s="1">
        <v>0</v>
      </c>
      <c r="DD646" s="1">
        <v>0</v>
      </c>
      <c r="DE646" s="1">
        <v>0</v>
      </c>
      <c r="DF646" s="1">
        <v>0</v>
      </c>
      <c r="DG646" s="1">
        <v>0</v>
      </c>
      <c r="DH646" s="1">
        <v>0</v>
      </c>
      <c r="DI646" s="1">
        <v>0</v>
      </c>
      <c r="DJ646" s="1">
        <v>0</v>
      </c>
      <c r="DK646" s="1">
        <v>0</v>
      </c>
      <c r="DL646" s="1">
        <v>0</v>
      </c>
      <c r="DM646" s="1">
        <v>0</v>
      </c>
      <c r="DN646" s="1">
        <v>0</v>
      </c>
      <c r="DO646" s="244">
        <v>0</v>
      </c>
      <c r="DP646" s="244">
        <v>0</v>
      </c>
      <c r="DQ646" s="244">
        <v>0</v>
      </c>
      <c r="DR646" s="244">
        <v>0</v>
      </c>
      <c r="DS646" s="241">
        <v>0</v>
      </c>
      <c r="DT646" s="242">
        <v>0</v>
      </c>
      <c r="DU646" s="242">
        <v>0</v>
      </c>
      <c r="DV646" s="243">
        <v>0</v>
      </c>
      <c r="DW646">
        <v>1</v>
      </c>
      <c r="DX646">
        <v>2</v>
      </c>
      <c r="DY646">
        <v>0</v>
      </c>
      <c r="DZ646">
        <v>2000</v>
      </c>
      <c r="EA646">
        <v>0</v>
      </c>
      <c r="EB646">
        <v>0</v>
      </c>
      <c r="EC646">
        <v>0</v>
      </c>
      <c r="ED646">
        <v>0</v>
      </c>
      <c r="EE646">
        <v>0</v>
      </c>
      <c r="EF646">
        <v>0</v>
      </c>
      <c r="EG646">
        <v>0</v>
      </c>
      <c r="EH646">
        <v>0</v>
      </c>
      <c r="EI646">
        <v>0</v>
      </c>
      <c r="EJ646">
        <v>0</v>
      </c>
      <c r="EK646">
        <v>0</v>
      </c>
      <c r="EL646">
        <v>0</v>
      </c>
      <c r="EM646">
        <v>0</v>
      </c>
      <c r="EN646">
        <v>0</v>
      </c>
      <c r="EO646">
        <v>0</v>
      </c>
      <c r="EP646">
        <v>0</v>
      </c>
      <c r="EQ646">
        <v>0</v>
      </c>
      <c r="ER646">
        <v>0</v>
      </c>
      <c r="ES646">
        <v>0</v>
      </c>
      <c r="ET646">
        <v>0</v>
      </c>
      <c r="EU646" s="244">
        <v>0</v>
      </c>
      <c r="EV646" s="244">
        <v>0</v>
      </c>
      <c r="EW646" s="244">
        <v>0</v>
      </c>
      <c r="EX646" s="244">
        <v>0</v>
      </c>
      <c r="EY646" s="241">
        <v>0</v>
      </c>
      <c r="EZ646" s="242">
        <v>0</v>
      </c>
      <c r="FA646" s="242">
        <v>0</v>
      </c>
      <c r="FB646" s="243">
        <v>0</v>
      </c>
      <c r="FC646">
        <v>0</v>
      </c>
      <c r="FD646">
        <v>0</v>
      </c>
      <c r="FE646">
        <v>0</v>
      </c>
      <c r="FF646">
        <v>0</v>
      </c>
      <c r="FG646">
        <v>0</v>
      </c>
      <c r="FH646">
        <v>0</v>
      </c>
      <c r="FI646">
        <v>0</v>
      </c>
      <c r="FJ646">
        <v>0</v>
      </c>
      <c r="FK646">
        <v>0</v>
      </c>
      <c r="FL646">
        <v>0</v>
      </c>
      <c r="FM646">
        <v>0</v>
      </c>
      <c r="FN646">
        <v>0</v>
      </c>
      <c r="FO646">
        <v>0</v>
      </c>
      <c r="FP646">
        <v>0</v>
      </c>
      <c r="FQ646">
        <v>0</v>
      </c>
      <c r="FR646">
        <v>0</v>
      </c>
      <c r="FS646">
        <v>0</v>
      </c>
      <c r="FT646">
        <v>0</v>
      </c>
      <c r="FU646">
        <v>0</v>
      </c>
      <c r="FV646">
        <v>0</v>
      </c>
      <c r="FW646">
        <v>0</v>
      </c>
      <c r="FX646">
        <v>0</v>
      </c>
      <c r="FY646">
        <v>0</v>
      </c>
      <c r="FZ646">
        <v>0</v>
      </c>
      <c r="GA646">
        <v>0</v>
      </c>
      <c r="GB646">
        <v>0</v>
      </c>
      <c r="GC646">
        <v>5</v>
      </c>
      <c r="GD646">
        <v>0</v>
      </c>
      <c r="GE646">
        <v>36</v>
      </c>
      <c r="GF646">
        <v>0</v>
      </c>
      <c r="GG646">
        <v>0</v>
      </c>
      <c r="GH646">
        <v>0</v>
      </c>
      <c r="GI646">
        <v>0</v>
      </c>
      <c r="GJ646">
        <v>0</v>
      </c>
      <c r="GK646">
        <v>0</v>
      </c>
      <c r="GL646">
        <v>0</v>
      </c>
      <c r="GM646">
        <v>0</v>
      </c>
      <c r="GN646">
        <v>0</v>
      </c>
      <c r="GO646">
        <v>0</v>
      </c>
      <c r="GP646">
        <v>0</v>
      </c>
      <c r="GQ646">
        <v>0</v>
      </c>
      <c r="GR646">
        <v>0</v>
      </c>
      <c r="GS646">
        <v>0</v>
      </c>
      <c r="GT646">
        <v>0</v>
      </c>
      <c r="GU646">
        <v>0</v>
      </c>
      <c r="GV646">
        <v>0</v>
      </c>
      <c r="GW646">
        <v>0</v>
      </c>
      <c r="GX646">
        <v>0</v>
      </c>
      <c r="GY646">
        <v>0</v>
      </c>
      <c r="GZ646">
        <v>0</v>
      </c>
      <c r="HA646">
        <v>1</v>
      </c>
      <c r="HB646">
        <v>1034</v>
      </c>
      <c r="HC646">
        <v>0</v>
      </c>
      <c r="HD646">
        <v>0</v>
      </c>
      <c r="HE646">
        <v>0</v>
      </c>
      <c r="HF646">
        <v>0</v>
      </c>
      <c r="HG646">
        <v>0</v>
      </c>
      <c r="HH646">
        <v>0</v>
      </c>
      <c r="HI646">
        <v>0</v>
      </c>
      <c r="HJ646">
        <v>0</v>
      </c>
      <c r="HK646">
        <v>0</v>
      </c>
      <c r="HL646">
        <v>3</v>
      </c>
      <c r="HM646">
        <v>7</v>
      </c>
      <c r="HN646">
        <v>0</v>
      </c>
      <c r="HO646">
        <v>0</v>
      </c>
      <c r="HP646">
        <v>0</v>
      </c>
      <c r="HQ646" s="139">
        <v>6</v>
      </c>
      <c r="HR646" s="140">
        <v>6</v>
      </c>
      <c r="HS646" s="140">
        <v>0</v>
      </c>
      <c r="HT646" s="140">
        <v>0</v>
      </c>
      <c r="HU646" s="140">
        <v>0</v>
      </c>
      <c r="HV646" s="139">
        <v>0</v>
      </c>
      <c r="HW646" s="140">
        <v>0</v>
      </c>
      <c r="HX646" s="140">
        <v>0</v>
      </c>
      <c r="HY646" s="140">
        <v>0</v>
      </c>
      <c r="HZ646" s="140">
        <v>0</v>
      </c>
      <c r="IA646" s="139">
        <v>4</v>
      </c>
      <c r="IB646" s="140">
        <v>0</v>
      </c>
      <c r="IC646" s="140">
        <v>0</v>
      </c>
      <c r="ID646" s="140">
        <v>0</v>
      </c>
      <c r="IE646" s="140">
        <v>0</v>
      </c>
      <c r="IF646" s="139">
        <v>13</v>
      </c>
      <c r="IG646" s="140">
        <v>13</v>
      </c>
      <c r="IH646" s="140">
        <v>0</v>
      </c>
      <c r="II646" s="140">
        <v>0</v>
      </c>
      <c r="IJ646" s="140">
        <v>0</v>
      </c>
      <c r="IK646" s="140">
        <v>0</v>
      </c>
      <c r="IL646" s="140">
        <v>0</v>
      </c>
      <c r="IM646" s="140">
        <v>0</v>
      </c>
      <c r="IN646" s="139">
        <v>0</v>
      </c>
      <c r="IO646" s="140">
        <v>1</v>
      </c>
      <c r="IP646" s="140">
        <v>0</v>
      </c>
      <c r="IQ646" s="140">
        <v>0</v>
      </c>
      <c r="IR646" s="141">
        <v>1</v>
      </c>
      <c r="IS646" s="139">
        <v>0</v>
      </c>
      <c r="IT646" s="141">
        <v>2</v>
      </c>
      <c r="IU646" s="141">
        <v>10</v>
      </c>
      <c r="IV646" s="141">
        <v>16</v>
      </c>
      <c r="IW646" s="180">
        <v>26</v>
      </c>
      <c r="IX646" s="182">
        <v>7.6923076923076927E-2</v>
      </c>
      <c r="IY646" s="182">
        <v>3.8461538461538464E-2</v>
      </c>
      <c r="IZ646" s="183">
        <v>0</v>
      </c>
      <c r="JA646" s="140">
        <v>0</v>
      </c>
      <c r="JB646" s="140">
        <v>0</v>
      </c>
      <c r="JC646" s="1" t="s">
        <v>427</v>
      </c>
      <c r="JD646" s="1" t="s">
        <v>427</v>
      </c>
      <c r="JE646" s="1" t="s">
        <v>427</v>
      </c>
      <c r="JF646" s="1" t="s">
        <v>427</v>
      </c>
      <c r="JG646" s="1">
        <v>0</v>
      </c>
      <c r="JH646" s="1">
        <v>0</v>
      </c>
      <c r="JI646" s="284"/>
      <c r="JM646" s="261"/>
      <c r="JN646" s="262"/>
      <c r="JO646" s="284"/>
      <c r="JP646" s="284"/>
    </row>
    <row r="647" spans="1:276" x14ac:dyDescent="0.25">
      <c r="A647" s="2">
        <f>IF(OR('Table 1'!$L$2="All Regions",'Table 1'!$L$2=" "), 1,IF('Table 1'!$L$2='DATA TEMPLATE 1617'!L647,1,0))</f>
        <v>1</v>
      </c>
      <c r="B647" s="2">
        <f>IF(OR('Table 1'!$L$3="All Disciplines",'Table 1'!$L$3=" "), 1,IF('Table 1'!$L$3='DATA TEMPLATE 1617'!M647,1,0))</f>
        <v>1</v>
      </c>
      <c r="C647" s="2">
        <f>IF(OR('Table 1'!$L$4="All Organisations",'Table 1'!$L$4=" "), 1,IF('Table 1'!$L$4='DATA TEMPLATE 1617'!N647,1,0))</f>
        <v>1</v>
      </c>
      <c r="D647" s="2">
        <f t="shared" si="27"/>
        <v>3</v>
      </c>
      <c r="E647" s="236">
        <f>IF('Table 2'!$L$2="All Diverse Led",$IZ647,IF('Table 2'!$L$2='DATA TEMPLATE 1617'!JG647,4,0))</f>
        <v>0</v>
      </c>
      <c r="F647" s="236">
        <f>IF('Table 2'!$L$2="All Diverse Led",$IZ647,IF('Table 2'!$L$2='DATA TEMPLATE 1617'!JH647,4,0))</f>
        <v>0</v>
      </c>
      <c r="G647" s="237">
        <f t="shared" si="28"/>
        <v>0</v>
      </c>
      <c r="H647" s="1" t="s">
        <v>471</v>
      </c>
      <c r="I647" s="1">
        <v>0</v>
      </c>
      <c r="J647" s="1" t="b">
        <v>0</v>
      </c>
      <c r="K647" s="284">
        <v>645</v>
      </c>
      <c r="L647" t="s">
        <v>449</v>
      </c>
      <c r="M647" t="s">
        <v>440</v>
      </c>
      <c r="N647" s="323" t="s">
        <v>459</v>
      </c>
      <c r="O647" s="76">
        <v>155087</v>
      </c>
      <c r="P647" s="76">
        <v>350000</v>
      </c>
      <c r="Q647" s="76">
        <v>578867</v>
      </c>
      <c r="R647" s="76">
        <v>0</v>
      </c>
      <c r="S647" s="76">
        <v>0</v>
      </c>
      <c r="T647" s="76">
        <v>1083954</v>
      </c>
      <c r="U647">
        <v>786625</v>
      </c>
      <c r="V647">
        <v>0</v>
      </c>
      <c r="W647">
        <v>0</v>
      </c>
      <c r="X647">
        <v>13264</v>
      </c>
      <c r="Y647">
        <v>0</v>
      </c>
      <c r="AB647">
        <v>46448</v>
      </c>
      <c r="AC647">
        <v>135375</v>
      </c>
      <c r="AD647">
        <v>981712</v>
      </c>
      <c r="AE647" s="1">
        <v>0</v>
      </c>
      <c r="AF647" s="1">
        <v>0</v>
      </c>
      <c r="AG647" s="1">
        <v>0</v>
      </c>
      <c r="AH647" s="1">
        <v>0</v>
      </c>
      <c r="AI647" s="1">
        <v>0</v>
      </c>
      <c r="AJ647" s="1">
        <v>0</v>
      </c>
      <c r="AK647" s="1">
        <v>0</v>
      </c>
      <c r="AL647" s="1">
        <v>0</v>
      </c>
      <c r="AM647" s="1">
        <v>0</v>
      </c>
      <c r="AN647" s="1">
        <v>0</v>
      </c>
      <c r="AO647" s="1">
        <v>0</v>
      </c>
      <c r="AP647" s="1">
        <v>0</v>
      </c>
      <c r="AQ647" s="1">
        <v>0</v>
      </c>
      <c r="AR647" s="1">
        <v>0</v>
      </c>
      <c r="AS647" s="1">
        <v>0</v>
      </c>
      <c r="AT647" s="1">
        <v>0</v>
      </c>
      <c r="AU647" s="1">
        <v>0</v>
      </c>
      <c r="AV647" s="1">
        <v>0</v>
      </c>
      <c r="AW647" s="1">
        <v>0</v>
      </c>
      <c r="AX647" s="1">
        <v>0</v>
      </c>
      <c r="AY647" s="1">
        <v>0</v>
      </c>
      <c r="AZ647" s="1">
        <v>0</v>
      </c>
      <c r="BA647" s="1">
        <v>0</v>
      </c>
      <c r="BB647" s="1">
        <v>0</v>
      </c>
      <c r="BC647" s="3">
        <v>0</v>
      </c>
      <c r="BD647" s="3">
        <v>0</v>
      </c>
      <c r="BE647" s="3">
        <v>0</v>
      </c>
      <c r="BF647" s="3">
        <v>0</v>
      </c>
      <c r="BG647" s="241">
        <v>0</v>
      </c>
      <c r="BH647" s="242">
        <v>0</v>
      </c>
      <c r="BI647" s="242">
        <v>0</v>
      </c>
      <c r="BJ647" s="243">
        <v>0</v>
      </c>
      <c r="BK647">
        <v>1</v>
      </c>
      <c r="BL647">
        <v>19</v>
      </c>
      <c r="BM647">
        <v>0</v>
      </c>
      <c r="BN647">
        <v>3000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s="244">
        <v>0</v>
      </c>
      <c r="CJ647" s="244">
        <v>0</v>
      </c>
      <c r="CK647" s="244">
        <v>0</v>
      </c>
      <c r="CL647" s="244">
        <v>0</v>
      </c>
      <c r="CM647" s="241">
        <v>0</v>
      </c>
      <c r="CN647" s="242">
        <v>0</v>
      </c>
      <c r="CO647" s="242">
        <v>0</v>
      </c>
      <c r="CP647" s="243">
        <v>0</v>
      </c>
      <c r="CQ647" s="1">
        <v>0</v>
      </c>
      <c r="CR647" s="1">
        <v>0</v>
      </c>
      <c r="CS647" s="1">
        <v>0</v>
      </c>
      <c r="CT647" s="1">
        <v>0</v>
      </c>
      <c r="CU647" s="1">
        <v>0</v>
      </c>
      <c r="CV647" s="1">
        <v>0</v>
      </c>
      <c r="CW647" s="1">
        <v>0</v>
      </c>
      <c r="CX647" s="1">
        <v>0</v>
      </c>
      <c r="CY647" s="1">
        <v>0</v>
      </c>
      <c r="CZ647" s="1">
        <v>0</v>
      </c>
      <c r="DA647" s="1">
        <v>0</v>
      </c>
      <c r="DB647" s="1">
        <v>0</v>
      </c>
      <c r="DC647" s="1">
        <v>0</v>
      </c>
      <c r="DD647" s="1">
        <v>0</v>
      </c>
      <c r="DE647" s="1">
        <v>0</v>
      </c>
      <c r="DF647" s="1">
        <v>0</v>
      </c>
      <c r="DG647" s="1">
        <v>0</v>
      </c>
      <c r="DH647" s="1">
        <v>0</v>
      </c>
      <c r="DI647" s="1">
        <v>0</v>
      </c>
      <c r="DJ647" s="1">
        <v>0</v>
      </c>
      <c r="DK647" s="1">
        <v>0</v>
      </c>
      <c r="DL647" s="1">
        <v>0</v>
      </c>
      <c r="DM647" s="1">
        <v>0</v>
      </c>
      <c r="DN647" s="1">
        <v>0</v>
      </c>
      <c r="DO647" s="244">
        <v>0</v>
      </c>
      <c r="DP647" s="244">
        <v>0</v>
      </c>
      <c r="DQ647" s="244">
        <v>0</v>
      </c>
      <c r="DR647" s="244">
        <v>0</v>
      </c>
      <c r="DS647" s="241">
        <v>0</v>
      </c>
      <c r="DT647" s="242">
        <v>0</v>
      </c>
      <c r="DU647" s="242">
        <v>0</v>
      </c>
      <c r="DV647" s="243">
        <v>0</v>
      </c>
      <c r="DW647">
        <v>1</v>
      </c>
      <c r="DX647">
        <v>3</v>
      </c>
      <c r="DY647">
        <v>1270</v>
      </c>
      <c r="DZ647">
        <v>72893</v>
      </c>
      <c r="EA647">
        <v>0</v>
      </c>
      <c r="EB647">
        <v>0</v>
      </c>
      <c r="EC647">
        <v>0</v>
      </c>
      <c r="ED647">
        <v>0</v>
      </c>
      <c r="EE647">
        <v>0</v>
      </c>
      <c r="EF647">
        <v>0</v>
      </c>
      <c r="EG647">
        <v>0</v>
      </c>
      <c r="EH647">
        <v>0</v>
      </c>
      <c r="EI647">
        <v>220</v>
      </c>
      <c r="EJ647">
        <v>0</v>
      </c>
      <c r="EK647">
        <v>0</v>
      </c>
      <c r="EL647">
        <v>0</v>
      </c>
      <c r="EM647">
        <v>0</v>
      </c>
      <c r="EN647">
        <v>0</v>
      </c>
      <c r="EO647">
        <v>0</v>
      </c>
      <c r="EP647">
        <v>0</v>
      </c>
      <c r="EQ647">
        <v>0</v>
      </c>
      <c r="ER647">
        <v>0</v>
      </c>
      <c r="ES647">
        <v>0</v>
      </c>
      <c r="ET647">
        <v>0</v>
      </c>
      <c r="EU647" s="244">
        <v>0</v>
      </c>
      <c r="EV647" s="244">
        <v>0</v>
      </c>
      <c r="EW647" s="244">
        <v>0</v>
      </c>
      <c r="EX647" s="244">
        <v>0</v>
      </c>
      <c r="EY647" s="241">
        <v>220</v>
      </c>
      <c r="EZ647" s="242">
        <v>0</v>
      </c>
      <c r="FA647" s="242">
        <v>0</v>
      </c>
      <c r="FB647" s="243">
        <v>0</v>
      </c>
      <c r="FC647">
        <v>0</v>
      </c>
      <c r="FD647">
        <v>0</v>
      </c>
      <c r="FE647">
        <v>0</v>
      </c>
      <c r="FF647">
        <v>0</v>
      </c>
      <c r="FG647">
        <v>0</v>
      </c>
      <c r="FH647">
        <v>0</v>
      </c>
      <c r="FI647">
        <v>0</v>
      </c>
      <c r="FJ647">
        <v>0</v>
      </c>
      <c r="FK647">
        <v>0</v>
      </c>
      <c r="FL647">
        <v>0</v>
      </c>
      <c r="FM647">
        <v>0</v>
      </c>
      <c r="FN647">
        <v>0</v>
      </c>
      <c r="FO647">
        <v>0</v>
      </c>
      <c r="FP647">
        <v>0</v>
      </c>
      <c r="FQ647">
        <v>0</v>
      </c>
      <c r="FR647">
        <v>0</v>
      </c>
      <c r="FS647">
        <v>0</v>
      </c>
      <c r="FT647">
        <v>0</v>
      </c>
      <c r="FU647">
        <v>0</v>
      </c>
      <c r="FV647">
        <v>0</v>
      </c>
      <c r="FW647">
        <v>0</v>
      </c>
      <c r="FX647">
        <v>0</v>
      </c>
      <c r="FY647">
        <v>0</v>
      </c>
      <c r="FZ647">
        <v>0</v>
      </c>
      <c r="GA647">
        <v>0</v>
      </c>
      <c r="GB647">
        <v>0</v>
      </c>
      <c r="GC647">
        <v>0</v>
      </c>
      <c r="GD647">
        <v>0</v>
      </c>
      <c r="GE647">
        <v>0</v>
      </c>
      <c r="GF647">
        <v>0</v>
      </c>
      <c r="GG647">
        <v>0</v>
      </c>
      <c r="GH647">
        <v>0</v>
      </c>
      <c r="GI647">
        <v>0</v>
      </c>
      <c r="GJ647">
        <v>0</v>
      </c>
      <c r="GK647">
        <v>0</v>
      </c>
      <c r="GL647">
        <v>0</v>
      </c>
      <c r="GM647">
        <v>0</v>
      </c>
      <c r="GN647">
        <v>0</v>
      </c>
      <c r="GO647">
        <v>0</v>
      </c>
      <c r="GP647">
        <v>0</v>
      </c>
      <c r="GQ647">
        <v>0</v>
      </c>
      <c r="GR647">
        <v>0</v>
      </c>
      <c r="GS647">
        <v>0</v>
      </c>
      <c r="GT647">
        <v>0</v>
      </c>
      <c r="GU647">
        <v>0</v>
      </c>
      <c r="GV647">
        <v>0</v>
      </c>
      <c r="GW647">
        <v>0</v>
      </c>
      <c r="GX647">
        <v>0</v>
      </c>
      <c r="GY647">
        <v>0</v>
      </c>
      <c r="GZ647">
        <v>0</v>
      </c>
      <c r="HA647">
        <v>0</v>
      </c>
      <c r="HB647">
        <v>0</v>
      </c>
      <c r="HC647">
        <v>0</v>
      </c>
      <c r="HD647">
        <v>0</v>
      </c>
      <c r="HE647">
        <v>0</v>
      </c>
      <c r="HF647">
        <v>0</v>
      </c>
      <c r="HG647">
        <v>0</v>
      </c>
      <c r="HH647">
        <v>0</v>
      </c>
      <c r="HI647">
        <v>0</v>
      </c>
      <c r="HJ647">
        <v>0</v>
      </c>
      <c r="HK647">
        <v>0</v>
      </c>
      <c r="HL647">
        <v>6</v>
      </c>
      <c r="HM647">
        <v>7</v>
      </c>
      <c r="HN647">
        <v>0</v>
      </c>
      <c r="HO647">
        <v>0</v>
      </c>
      <c r="HP647">
        <v>0</v>
      </c>
      <c r="HQ647" s="139">
        <v>1</v>
      </c>
      <c r="HR647" s="140">
        <v>1</v>
      </c>
      <c r="HS647" s="140">
        <v>0</v>
      </c>
      <c r="HT647" s="140">
        <v>0</v>
      </c>
      <c r="HU647" s="140">
        <v>0</v>
      </c>
      <c r="HV647" s="139">
        <v>1</v>
      </c>
      <c r="HW647" s="140">
        <v>0</v>
      </c>
      <c r="HX647" s="140">
        <v>0</v>
      </c>
      <c r="HY647" s="140">
        <v>0</v>
      </c>
      <c r="HZ647" s="140">
        <v>0</v>
      </c>
      <c r="IA647" s="139">
        <v>0</v>
      </c>
      <c r="IB647" s="140">
        <v>0</v>
      </c>
      <c r="IC647" s="140">
        <v>0</v>
      </c>
      <c r="ID647" s="140">
        <v>0</v>
      </c>
      <c r="IE647" s="140">
        <v>0</v>
      </c>
      <c r="IF647" s="139">
        <v>8</v>
      </c>
      <c r="IG647" s="140">
        <v>8</v>
      </c>
      <c r="IH647" s="140">
        <v>0</v>
      </c>
      <c r="II647" s="140">
        <v>0</v>
      </c>
      <c r="IJ647" s="140">
        <v>0</v>
      </c>
      <c r="IK647" s="140">
        <v>1</v>
      </c>
      <c r="IL647" s="140">
        <v>0</v>
      </c>
      <c r="IM647" s="140">
        <v>0</v>
      </c>
      <c r="IN647" s="139">
        <v>1</v>
      </c>
      <c r="IO647" s="140">
        <v>0</v>
      </c>
      <c r="IP647" s="140">
        <v>1</v>
      </c>
      <c r="IQ647" s="140">
        <v>0</v>
      </c>
      <c r="IR647" s="141">
        <v>1</v>
      </c>
      <c r="IS647" s="139">
        <v>1</v>
      </c>
      <c r="IT647" s="141">
        <v>1</v>
      </c>
      <c r="IU647" s="141">
        <v>13</v>
      </c>
      <c r="IV647" s="141">
        <v>3</v>
      </c>
      <c r="IW647" s="180">
        <v>16</v>
      </c>
      <c r="IX647" s="182">
        <v>0.125</v>
      </c>
      <c r="IY647" s="182">
        <v>0.125</v>
      </c>
      <c r="IZ647" s="183">
        <v>0</v>
      </c>
      <c r="JA647" s="140">
        <v>0</v>
      </c>
      <c r="JB647" s="140">
        <v>0</v>
      </c>
      <c r="JC647" s="1" t="s">
        <v>427</v>
      </c>
      <c r="JD647" s="1" t="s">
        <v>427</v>
      </c>
      <c r="JE647" s="1" t="s">
        <v>427</v>
      </c>
      <c r="JF647" s="1" t="s">
        <v>427</v>
      </c>
      <c r="JG647" s="1">
        <v>0</v>
      </c>
      <c r="JH647" s="1">
        <v>0</v>
      </c>
      <c r="JI647" s="284"/>
      <c r="JM647" s="261"/>
      <c r="JN647" s="262"/>
      <c r="JO647" s="284"/>
      <c r="JP647" s="284"/>
    </row>
    <row r="648" spans="1:276" x14ac:dyDescent="0.25">
      <c r="A648" s="2">
        <f>IF(OR('Table 1'!$L$2="All Regions",'Table 1'!$L$2=" "), 1,IF('Table 1'!$L$2='DATA TEMPLATE 1617'!L648,1,0))</f>
        <v>1</v>
      </c>
      <c r="B648" s="2">
        <f>IF(OR('Table 1'!$L$3="All Disciplines",'Table 1'!$L$3=" "), 1,IF('Table 1'!$L$3='DATA TEMPLATE 1617'!M648,1,0))</f>
        <v>1</v>
      </c>
      <c r="C648" s="2">
        <f>IF(OR('Table 1'!$L$4="All Organisations",'Table 1'!$L$4=" "), 1,IF('Table 1'!$L$4='DATA TEMPLATE 1617'!N648,1,0))</f>
        <v>1</v>
      </c>
      <c r="D648" s="2">
        <f t="shared" si="27"/>
        <v>3</v>
      </c>
      <c r="E648" s="236">
        <f>IF('Table 2'!$L$2="All Diverse Led",$IZ648,IF('Table 2'!$L$2='DATA TEMPLATE 1617'!JG648,4,0))</f>
        <v>0</v>
      </c>
      <c r="F648" s="236">
        <f>IF('Table 2'!$L$2="All Diverse Led",$IZ648,IF('Table 2'!$L$2='DATA TEMPLATE 1617'!JH648,4,0))</f>
        <v>0</v>
      </c>
      <c r="G648" s="237">
        <f t="shared" si="28"/>
        <v>0</v>
      </c>
      <c r="H648" s="1" t="s">
        <v>471</v>
      </c>
      <c r="I648" s="1">
        <v>0</v>
      </c>
      <c r="J648" s="1" t="b">
        <v>0</v>
      </c>
      <c r="K648" s="284">
        <v>646</v>
      </c>
      <c r="L648" t="s">
        <v>446</v>
      </c>
      <c r="M648" t="s">
        <v>436</v>
      </c>
      <c r="N648" s="323" t="s">
        <v>460</v>
      </c>
      <c r="O648" s="76">
        <v>1265232</v>
      </c>
      <c r="P648" s="76">
        <v>183230</v>
      </c>
      <c r="Q648" s="76">
        <v>721825</v>
      </c>
      <c r="R648" s="76">
        <v>28500</v>
      </c>
      <c r="S648" s="76">
        <v>5395005</v>
      </c>
      <c r="T648" s="76">
        <v>7593792</v>
      </c>
      <c r="U648">
        <v>1228308</v>
      </c>
      <c r="V648">
        <v>146308</v>
      </c>
      <c r="W648">
        <v>143651</v>
      </c>
      <c r="X648">
        <v>432090</v>
      </c>
      <c r="Y648">
        <v>96126</v>
      </c>
      <c r="AB648">
        <v>260900</v>
      </c>
      <c r="AC648">
        <v>0</v>
      </c>
      <c r="AD648">
        <v>2307383</v>
      </c>
      <c r="AE648" s="1">
        <v>21</v>
      </c>
      <c r="AF648" s="1">
        <v>7</v>
      </c>
      <c r="AG648" s="1">
        <v>905</v>
      </c>
      <c r="AH648" s="1">
        <v>0</v>
      </c>
      <c r="AI648" s="1">
        <v>0</v>
      </c>
      <c r="AJ648" s="1">
        <v>0</v>
      </c>
      <c r="AK648" s="1">
        <v>0</v>
      </c>
      <c r="AL648" s="1">
        <v>0</v>
      </c>
      <c r="AM648" s="1">
        <v>0</v>
      </c>
      <c r="AN648" s="1">
        <v>0</v>
      </c>
      <c r="AO648" s="1">
        <v>0</v>
      </c>
      <c r="AP648" s="1">
        <v>0</v>
      </c>
      <c r="AQ648" s="1">
        <v>0</v>
      </c>
      <c r="AR648" s="1">
        <v>0</v>
      </c>
      <c r="AS648" s="1">
        <v>0</v>
      </c>
      <c r="AT648" s="1">
        <v>0</v>
      </c>
      <c r="AU648" s="1">
        <v>0</v>
      </c>
      <c r="AV648" s="1">
        <v>0</v>
      </c>
      <c r="AW648" s="1">
        <v>0</v>
      </c>
      <c r="AX648" s="1">
        <v>0</v>
      </c>
      <c r="AY648" s="1">
        <v>0</v>
      </c>
      <c r="AZ648" s="1">
        <v>0</v>
      </c>
      <c r="BA648" s="1">
        <v>0</v>
      </c>
      <c r="BB648" s="1">
        <v>0</v>
      </c>
      <c r="BC648" s="3">
        <v>0</v>
      </c>
      <c r="BD648" s="3">
        <v>0</v>
      </c>
      <c r="BE648" s="3">
        <v>0</v>
      </c>
      <c r="BF648" s="3">
        <v>0</v>
      </c>
      <c r="BG648" s="241">
        <v>0</v>
      </c>
      <c r="BH648" s="242">
        <v>0</v>
      </c>
      <c r="BI648" s="242">
        <v>0</v>
      </c>
      <c r="BJ648" s="243">
        <v>0</v>
      </c>
      <c r="BK648">
        <v>23</v>
      </c>
      <c r="BL648">
        <v>2821</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s="244">
        <v>0</v>
      </c>
      <c r="CJ648" s="244">
        <v>0</v>
      </c>
      <c r="CK648" s="244">
        <v>0</v>
      </c>
      <c r="CL648" s="244">
        <v>0</v>
      </c>
      <c r="CM648" s="241">
        <v>0</v>
      </c>
      <c r="CN648" s="242">
        <v>0</v>
      </c>
      <c r="CO648" s="242">
        <v>0</v>
      </c>
      <c r="CP648" s="243">
        <v>0</v>
      </c>
      <c r="CQ648" s="1">
        <v>950</v>
      </c>
      <c r="CR648" s="1">
        <v>58</v>
      </c>
      <c r="CS648" s="1">
        <v>2340</v>
      </c>
      <c r="CT648" s="1">
        <v>0</v>
      </c>
      <c r="CU648" s="1">
        <v>0</v>
      </c>
      <c r="CV648" s="1">
        <v>0</v>
      </c>
      <c r="CW648" s="1">
        <v>0</v>
      </c>
      <c r="CX648" s="1">
        <v>0</v>
      </c>
      <c r="CY648" s="1">
        <v>0</v>
      </c>
      <c r="CZ648" s="1">
        <v>0</v>
      </c>
      <c r="DA648" s="1">
        <v>0</v>
      </c>
      <c r="DB648" s="1">
        <v>0</v>
      </c>
      <c r="DC648" s="1">
        <v>0</v>
      </c>
      <c r="DD648" s="1">
        <v>0</v>
      </c>
      <c r="DE648" s="1">
        <v>0</v>
      </c>
      <c r="DF648" s="1">
        <v>0</v>
      </c>
      <c r="DG648" s="1">
        <v>0</v>
      </c>
      <c r="DH648" s="1">
        <v>0</v>
      </c>
      <c r="DI648" s="1">
        <v>0</v>
      </c>
      <c r="DJ648" s="1">
        <v>0</v>
      </c>
      <c r="DK648" s="1">
        <v>0</v>
      </c>
      <c r="DL648" s="1">
        <v>0</v>
      </c>
      <c r="DM648" s="1">
        <v>0</v>
      </c>
      <c r="DN648" s="1">
        <v>0</v>
      </c>
      <c r="DO648" s="244">
        <v>0</v>
      </c>
      <c r="DP648" s="244">
        <v>0</v>
      </c>
      <c r="DQ648" s="244">
        <v>0</v>
      </c>
      <c r="DR648" s="244">
        <v>0</v>
      </c>
      <c r="DS648" s="241">
        <v>0</v>
      </c>
      <c r="DT648" s="242">
        <v>0</v>
      </c>
      <c r="DU648" s="242">
        <v>0</v>
      </c>
      <c r="DV648" s="243">
        <v>0</v>
      </c>
      <c r="DW648">
        <v>1</v>
      </c>
      <c r="DX648">
        <v>3</v>
      </c>
      <c r="DY648">
        <v>0</v>
      </c>
      <c r="DZ648">
        <v>500</v>
      </c>
      <c r="EA648">
        <v>0</v>
      </c>
      <c r="EB648">
        <v>0</v>
      </c>
      <c r="EC648">
        <v>0</v>
      </c>
      <c r="ED648">
        <v>0</v>
      </c>
      <c r="EE648">
        <v>0</v>
      </c>
      <c r="EF648">
        <v>0</v>
      </c>
      <c r="EG648">
        <v>0</v>
      </c>
      <c r="EH648">
        <v>0</v>
      </c>
      <c r="EI648">
        <v>1</v>
      </c>
      <c r="EJ648">
        <v>3</v>
      </c>
      <c r="EK648">
        <v>0</v>
      </c>
      <c r="EL648">
        <v>500</v>
      </c>
      <c r="EM648">
        <v>0</v>
      </c>
      <c r="EN648">
        <v>0</v>
      </c>
      <c r="EO648">
        <v>0</v>
      </c>
      <c r="EP648">
        <v>0</v>
      </c>
      <c r="EQ648">
        <v>0</v>
      </c>
      <c r="ER648">
        <v>0</v>
      </c>
      <c r="ES648">
        <v>0</v>
      </c>
      <c r="ET648">
        <v>0</v>
      </c>
      <c r="EU648" s="244">
        <v>0</v>
      </c>
      <c r="EV648" s="244">
        <v>0</v>
      </c>
      <c r="EW648" s="244">
        <v>0</v>
      </c>
      <c r="EX648" s="244">
        <v>0</v>
      </c>
      <c r="EY648" s="241">
        <v>1</v>
      </c>
      <c r="EZ648" s="242">
        <v>3</v>
      </c>
      <c r="FA648" s="242">
        <v>0</v>
      </c>
      <c r="FB648" s="243">
        <v>500</v>
      </c>
      <c r="FC648">
        <v>0</v>
      </c>
      <c r="FD648">
        <v>0</v>
      </c>
      <c r="FE648">
        <v>0</v>
      </c>
      <c r="FF648">
        <v>0</v>
      </c>
      <c r="FG648">
        <v>0</v>
      </c>
      <c r="FH648">
        <v>0</v>
      </c>
      <c r="FI648">
        <v>0</v>
      </c>
      <c r="FJ648">
        <v>0</v>
      </c>
      <c r="FK648">
        <v>0</v>
      </c>
      <c r="FL648">
        <v>0</v>
      </c>
      <c r="FM648">
        <v>0</v>
      </c>
      <c r="FN648">
        <v>0</v>
      </c>
      <c r="FO648">
        <v>0</v>
      </c>
      <c r="FP648">
        <v>0</v>
      </c>
      <c r="FQ648">
        <v>0</v>
      </c>
      <c r="FR648">
        <v>0</v>
      </c>
      <c r="FS648">
        <v>0</v>
      </c>
      <c r="FT648">
        <v>0</v>
      </c>
      <c r="FU648">
        <v>0</v>
      </c>
      <c r="FV648">
        <v>0</v>
      </c>
      <c r="FW648">
        <v>3</v>
      </c>
      <c r="FX648">
        <v>2700</v>
      </c>
      <c r="FY648">
        <v>0</v>
      </c>
      <c r="FZ648">
        <v>0</v>
      </c>
      <c r="GA648">
        <v>0</v>
      </c>
      <c r="GB648">
        <v>0</v>
      </c>
      <c r="GC648">
        <v>24</v>
      </c>
      <c r="GD648">
        <v>0</v>
      </c>
      <c r="GE648">
        <v>250</v>
      </c>
      <c r="GF648">
        <v>0</v>
      </c>
      <c r="GG648">
        <v>0</v>
      </c>
      <c r="GH648">
        <v>0</v>
      </c>
      <c r="GI648">
        <v>0</v>
      </c>
      <c r="GJ648">
        <v>0</v>
      </c>
      <c r="GK648">
        <v>0</v>
      </c>
      <c r="GL648">
        <v>0</v>
      </c>
      <c r="GM648">
        <v>0</v>
      </c>
      <c r="GN648">
        <v>0</v>
      </c>
      <c r="GO648">
        <v>0</v>
      </c>
      <c r="GP648">
        <v>0</v>
      </c>
      <c r="GQ648">
        <v>0</v>
      </c>
      <c r="GR648">
        <v>0</v>
      </c>
      <c r="GS648">
        <v>0</v>
      </c>
      <c r="GT648">
        <v>0</v>
      </c>
      <c r="GU648">
        <v>0</v>
      </c>
      <c r="GV648">
        <v>0</v>
      </c>
      <c r="GW648">
        <v>0</v>
      </c>
      <c r="GX648">
        <v>0</v>
      </c>
      <c r="GY648">
        <v>0</v>
      </c>
      <c r="GZ648">
        <v>0</v>
      </c>
      <c r="HA648">
        <v>0</v>
      </c>
      <c r="HB648">
        <v>0</v>
      </c>
      <c r="HC648">
        <v>0</v>
      </c>
      <c r="HD648">
        <v>0</v>
      </c>
      <c r="HE648">
        <v>0</v>
      </c>
      <c r="HF648">
        <v>0</v>
      </c>
      <c r="HG648">
        <v>0</v>
      </c>
      <c r="HH648">
        <v>0</v>
      </c>
      <c r="HI648">
        <v>0</v>
      </c>
      <c r="HJ648">
        <v>0</v>
      </c>
      <c r="HK648">
        <v>0</v>
      </c>
      <c r="HL648">
        <v>6</v>
      </c>
      <c r="HM648">
        <v>8</v>
      </c>
      <c r="HN648">
        <v>0</v>
      </c>
      <c r="HO648">
        <v>0</v>
      </c>
      <c r="HP648">
        <v>0</v>
      </c>
      <c r="HQ648" s="139">
        <v>5</v>
      </c>
      <c r="HR648" s="140">
        <v>2</v>
      </c>
      <c r="HS648" s="140">
        <v>0</v>
      </c>
      <c r="HT648" s="140">
        <v>0</v>
      </c>
      <c r="HU648" s="140">
        <v>0</v>
      </c>
      <c r="HV648" s="139">
        <v>0</v>
      </c>
      <c r="HW648" s="140">
        <v>0</v>
      </c>
      <c r="HX648" s="140">
        <v>0</v>
      </c>
      <c r="HY648" s="140">
        <v>0</v>
      </c>
      <c r="HZ648" s="140">
        <v>0</v>
      </c>
      <c r="IA648" s="139">
        <v>0</v>
      </c>
      <c r="IB648" s="140">
        <v>0</v>
      </c>
      <c r="IC648" s="140">
        <v>0</v>
      </c>
      <c r="ID648" s="140">
        <v>0</v>
      </c>
      <c r="IE648" s="140">
        <v>0</v>
      </c>
      <c r="IF648" s="139">
        <v>11</v>
      </c>
      <c r="IG648" s="140">
        <v>10</v>
      </c>
      <c r="IH648" s="140">
        <v>0</v>
      </c>
      <c r="II648" s="140">
        <v>0</v>
      </c>
      <c r="IJ648" s="140">
        <v>0</v>
      </c>
      <c r="IK648" s="140">
        <v>1</v>
      </c>
      <c r="IL648" s="140">
        <v>0</v>
      </c>
      <c r="IM648" s="140">
        <v>0</v>
      </c>
      <c r="IN648" s="139">
        <v>1</v>
      </c>
      <c r="IO648" s="140">
        <v>0</v>
      </c>
      <c r="IP648" s="140">
        <v>0</v>
      </c>
      <c r="IQ648" s="140">
        <v>0</v>
      </c>
      <c r="IR648" s="141">
        <v>0</v>
      </c>
      <c r="IS648" s="139">
        <v>0</v>
      </c>
      <c r="IT648" s="141">
        <v>0</v>
      </c>
      <c r="IU648" s="141">
        <v>14</v>
      </c>
      <c r="IV648" s="141">
        <v>7</v>
      </c>
      <c r="IW648" s="180">
        <v>21</v>
      </c>
      <c r="IX648" s="182">
        <v>4.7619047619047616E-2</v>
      </c>
      <c r="IY648" s="182">
        <v>0</v>
      </c>
      <c r="IZ648" s="183">
        <v>0</v>
      </c>
      <c r="JA648" s="140">
        <v>0</v>
      </c>
      <c r="JB648" s="140">
        <v>0</v>
      </c>
      <c r="JC648" s="1" t="s">
        <v>427</v>
      </c>
      <c r="JD648" s="1" t="s">
        <v>427</v>
      </c>
      <c r="JE648" s="1" t="s">
        <v>427</v>
      </c>
      <c r="JF648" s="1" t="s">
        <v>427</v>
      </c>
      <c r="JG648" s="1">
        <v>0</v>
      </c>
      <c r="JH648" s="1">
        <v>0</v>
      </c>
      <c r="JI648" s="284"/>
      <c r="JM648" s="261"/>
      <c r="JN648" s="262"/>
      <c r="JO648" s="284"/>
      <c r="JP648" s="284"/>
    </row>
    <row r="649" spans="1:276" x14ac:dyDescent="0.25">
      <c r="A649" s="2">
        <f>IF(OR('Table 1'!$L$2="All Regions",'Table 1'!$L$2=" "), 1,IF('Table 1'!$L$2='DATA TEMPLATE 1617'!L649,1,0))</f>
        <v>1</v>
      </c>
      <c r="B649" s="2">
        <f>IF(OR('Table 1'!$L$3="All Disciplines",'Table 1'!$L$3=" "), 1,IF('Table 1'!$L$3='DATA TEMPLATE 1617'!M649,1,0))</f>
        <v>1</v>
      </c>
      <c r="C649" s="2">
        <f>IF(OR('Table 1'!$L$4="All Organisations",'Table 1'!$L$4=" "), 1,IF('Table 1'!$L$4='DATA TEMPLATE 1617'!N649,1,0))</f>
        <v>1</v>
      </c>
      <c r="D649" s="2">
        <f t="shared" si="27"/>
        <v>3</v>
      </c>
      <c r="E649" s="236">
        <f>IF('Table 2'!$L$2="All Diverse Led",$IZ649,IF('Table 2'!$L$2='DATA TEMPLATE 1617'!JG649,4,0))</f>
        <v>2</v>
      </c>
      <c r="F649" s="236">
        <f>IF('Table 2'!$L$2="All Diverse Led",$IZ649,IF('Table 2'!$L$2='DATA TEMPLATE 1617'!JH649,4,0))</f>
        <v>2</v>
      </c>
      <c r="G649" s="237">
        <f t="shared" si="28"/>
        <v>4</v>
      </c>
      <c r="H649" s="1" t="s">
        <v>471</v>
      </c>
      <c r="I649" s="1">
        <v>0</v>
      </c>
      <c r="J649" s="1" t="b">
        <v>0</v>
      </c>
      <c r="K649" s="284">
        <v>647</v>
      </c>
      <c r="L649" t="s">
        <v>439</v>
      </c>
      <c r="M649" t="s">
        <v>438</v>
      </c>
      <c r="N649" s="323" t="s">
        <v>458</v>
      </c>
      <c r="O649" s="76">
        <v>34491</v>
      </c>
      <c r="P649" s="76">
        <v>203589</v>
      </c>
      <c r="Q649" s="76">
        <v>8755</v>
      </c>
      <c r="R649" s="76">
        <v>0</v>
      </c>
      <c r="S649" s="76">
        <v>3250</v>
      </c>
      <c r="T649" s="76">
        <v>250085</v>
      </c>
      <c r="U649">
        <v>83467</v>
      </c>
      <c r="V649">
        <v>2356</v>
      </c>
      <c r="W649">
        <v>1874</v>
      </c>
      <c r="X649">
        <v>10000</v>
      </c>
      <c r="Y649">
        <v>298</v>
      </c>
      <c r="AB649">
        <v>103041</v>
      </c>
      <c r="AC649">
        <v>10949</v>
      </c>
      <c r="AD649">
        <v>211985</v>
      </c>
      <c r="AE649" s="1">
        <v>60</v>
      </c>
      <c r="AF649" s="1">
        <v>60</v>
      </c>
      <c r="AG649" s="1">
        <v>5018</v>
      </c>
      <c r="AH649" s="1">
        <v>5000</v>
      </c>
      <c r="AI649" s="1">
        <v>0</v>
      </c>
      <c r="AJ649" s="1">
        <v>0</v>
      </c>
      <c r="AK649" s="1">
        <v>0</v>
      </c>
      <c r="AL649" s="1">
        <v>0</v>
      </c>
      <c r="AM649" s="1">
        <v>1</v>
      </c>
      <c r="AN649" s="1">
        <v>1</v>
      </c>
      <c r="AO649" s="1">
        <v>0</v>
      </c>
      <c r="AP649" s="1">
        <v>500</v>
      </c>
      <c r="AQ649" s="1">
        <v>10</v>
      </c>
      <c r="AR649" s="1">
        <v>10</v>
      </c>
      <c r="AS649" s="1">
        <v>600</v>
      </c>
      <c r="AT649" s="1">
        <v>0</v>
      </c>
      <c r="AU649" s="1">
        <v>0</v>
      </c>
      <c r="AV649" s="1">
        <v>0</v>
      </c>
      <c r="AW649" s="1">
        <v>0</v>
      </c>
      <c r="AX649" s="1">
        <v>0</v>
      </c>
      <c r="AY649" s="1">
        <v>0</v>
      </c>
      <c r="AZ649" s="1">
        <v>0</v>
      </c>
      <c r="BA649" s="1">
        <v>0</v>
      </c>
      <c r="BB649" s="1">
        <v>0</v>
      </c>
      <c r="BC649" s="3">
        <v>1</v>
      </c>
      <c r="BD649" s="3">
        <v>1</v>
      </c>
      <c r="BE649" s="3">
        <v>0</v>
      </c>
      <c r="BF649" s="3">
        <v>500</v>
      </c>
      <c r="BG649" s="241">
        <v>10</v>
      </c>
      <c r="BH649" s="242">
        <v>10</v>
      </c>
      <c r="BI649" s="242">
        <v>600</v>
      </c>
      <c r="BJ649" s="243">
        <v>0</v>
      </c>
      <c r="BK649">
        <v>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s="244">
        <v>0</v>
      </c>
      <c r="CJ649" s="244">
        <v>0</v>
      </c>
      <c r="CK649" s="244">
        <v>0</v>
      </c>
      <c r="CL649" s="244">
        <v>0</v>
      </c>
      <c r="CM649" s="241">
        <v>0</v>
      </c>
      <c r="CN649" s="242">
        <v>0</v>
      </c>
      <c r="CO649" s="242">
        <v>0</v>
      </c>
      <c r="CP649" s="243">
        <v>0</v>
      </c>
      <c r="CQ649" s="1">
        <v>7</v>
      </c>
      <c r="CR649" s="1">
        <v>7</v>
      </c>
      <c r="CS649" s="1">
        <v>210</v>
      </c>
      <c r="CT649" s="1">
        <v>0</v>
      </c>
      <c r="CU649" s="1">
        <v>0</v>
      </c>
      <c r="CV649" s="1">
        <v>0</v>
      </c>
      <c r="CW649" s="1">
        <v>0</v>
      </c>
      <c r="CX649" s="1">
        <v>0</v>
      </c>
      <c r="CY649" s="1">
        <v>0</v>
      </c>
      <c r="CZ649" s="1">
        <v>0</v>
      </c>
      <c r="DA649" s="1">
        <v>0</v>
      </c>
      <c r="DB649" s="1">
        <v>0</v>
      </c>
      <c r="DC649" s="1">
        <v>0</v>
      </c>
      <c r="DD649" s="1">
        <v>0</v>
      </c>
      <c r="DE649" s="1">
        <v>0</v>
      </c>
      <c r="DF649" s="1">
        <v>0</v>
      </c>
      <c r="DG649" s="1">
        <v>0</v>
      </c>
      <c r="DH649" s="1">
        <v>0</v>
      </c>
      <c r="DI649" s="1">
        <v>0</v>
      </c>
      <c r="DJ649" s="1">
        <v>0</v>
      </c>
      <c r="DK649" s="1">
        <v>0</v>
      </c>
      <c r="DL649" s="1">
        <v>0</v>
      </c>
      <c r="DM649" s="1">
        <v>0</v>
      </c>
      <c r="DN649" s="1">
        <v>0</v>
      </c>
      <c r="DO649" s="244">
        <v>0</v>
      </c>
      <c r="DP649" s="244">
        <v>0</v>
      </c>
      <c r="DQ649" s="244">
        <v>0</v>
      </c>
      <c r="DR649" s="244">
        <v>0</v>
      </c>
      <c r="DS649" s="241">
        <v>0</v>
      </c>
      <c r="DT649" s="242">
        <v>0</v>
      </c>
      <c r="DU649" s="242">
        <v>0</v>
      </c>
      <c r="DV649" s="243">
        <v>0</v>
      </c>
      <c r="DW649">
        <v>1</v>
      </c>
      <c r="DX649">
        <v>1</v>
      </c>
      <c r="DY649">
        <v>0</v>
      </c>
      <c r="DZ649">
        <v>5000</v>
      </c>
      <c r="EA649">
        <v>0</v>
      </c>
      <c r="EB649">
        <v>0</v>
      </c>
      <c r="EC649">
        <v>0</v>
      </c>
      <c r="ED649">
        <v>0</v>
      </c>
      <c r="EE649">
        <v>0</v>
      </c>
      <c r="EF649">
        <v>0</v>
      </c>
      <c r="EG649">
        <v>0</v>
      </c>
      <c r="EH649">
        <v>0</v>
      </c>
      <c r="EI649">
        <v>1</v>
      </c>
      <c r="EJ649">
        <v>1</v>
      </c>
      <c r="EK649">
        <v>0</v>
      </c>
      <c r="EL649">
        <v>5000</v>
      </c>
      <c r="EM649">
        <v>0</v>
      </c>
      <c r="EN649">
        <v>0</v>
      </c>
      <c r="EO649">
        <v>0</v>
      </c>
      <c r="EP649">
        <v>0</v>
      </c>
      <c r="EQ649">
        <v>0</v>
      </c>
      <c r="ER649">
        <v>0</v>
      </c>
      <c r="ES649">
        <v>0</v>
      </c>
      <c r="ET649">
        <v>0</v>
      </c>
      <c r="EU649" s="244">
        <v>0</v>
      </c>
      <c r="EV649" s="244">
        <v>0</v>
      </c>
      <c r="EW649" s="244">
        <v>0</v>
      </c>
      <c r="EX649" s="244">
        <v>0</v>
      </c>
      <c r="EY649" s="241">
        <v>1</v>
      </c>
      <c r="EZ649" s="242">
        <v>1</v>
      </c>
      <c r="FA649" s="242">
        <v>0</v>
      </c>
      <c r="FB649" s="243">
        <v>5000</v>
      </c>
      <c r="FC649">
        <v>0</v>
      </c>
      <c r="FD649">
        <v>0</v>
      </c>
      <c r="FE649">
        <v>0</v>
      </c>
      <c r="FF649">
        <v>0</v>
      </c>
      <c r="FG649">
        <v>0</v>
      </c>
      <c r="FH649">
        <v>0</v>
      </c>
      <c r="FI649">
        <v>49</v>
      </c>
      <c r="FJ649">
        <v>24500</v>
      </c>
      <c r="FK649">
        <v>0</v>
      </c>
      <c r="FL649">
        <v>0</v>
      </c>
      <c r="FM649">
        <v>0</v>
      </c>
      <c r="FN649">
        <v>0</v>
      </c>
      <c r="FO649">
        <v>0</v>
      </c>
      <c r="FP649">
        <v>0</v>
      </c>
      <c r="FQ649">
        <v>0</v>
      </c>
      <c r="FR649">
        <v>0</v>
      </c>
      <c r="FS649">
        <v>49</v>
      </c>
      <c r="FT649">
        <v>63833</v>
      </c>
      <c r="FU649">
        <v>0</v>
      </c>
      <c r="FV649">
        <v>0</v>
      </c>
      <c r="FW649">
        <v>0</v>
      </c>
      <c r="FX649">
        <v>0</v>
      </c>
      <c r="FY649">
        <v>0</v>
      </c>
      <c r="FZ649">
        <v>0</v>
      </c>
      <c r="GA649">
        <v>0</v>
      </c>
      <c r="GB649">
        <v>0</v>
      </c>
      <c r="GC649">
        <v>0</v>
      </c>
      <c r="GD649">
        <v>0</v>
      </c>
      <c r="GE649">
        <v>0</v>
      </c>
      <c r="GF649">
        <v>0</v>
      </c>
      <c r="GG649">
        <v>0</v>
      </c>
      <c r="GH649">
        <v>0</v>
      </c>
      <c r="GI649">
        <v>0</v>
      </c>
      <c r="GJ649">
        <v>0</v>
      </c>
      <c r="GK649">
        <v>0</v>
      </c>
      <c r="GL649">
        <v>0</v>
      </c>
      <c r="GM649">
        <v>1</v>
      </c>
      <c r="GN649">
        <v>0</v>
      </c>
      <c r="GO649">
        <v>52</v>
      </c>
      <c r="GP649">
        <v>0</v>
      </c>
      <c r="GQ649">
        <v>4</v>
      </c>
      <c r="GR649">
        <v>1000</v>
      </c>
      <c r="GS649">
        <v>20</v>
      </c>
      <c r="GT649">
        <v>100</v>
      </c>
      <c r="GU649">
        <v>365</v>
      </c>
      <c r="GV649">
        <v>559</v>
      </c>
      <c r="GW649">
        <v>4</v>
      </c>
      <c r="GX649">
        <v>336</v>
      </c>
      <c r="GY649">
        <v>0</v>
      </c>
      <c r="GZ649">
        <v>0</v>
      </c>
      <c r="HA649">
        <v>0</v>
      </c>
      <c r="HB649">
        <v>0</v>
      </c>
      <c r="HC649">
        <v>0</v>
      </c>
      <c r="HD649">
        <v>0</v>
      </c>
      <c r="HE649">
        <v>0</v>
      </c>
      <c r="HF649">
        <v>0</v>
      </c>
      <c r="HG649">
        <v>52</v>
      </c>
      <c r="HH649">
        <v>0</v>
      </c>
      <c r="HI649">
        <v>0</v>
      </c>
      <c r="HJ649">
        <v>0</v>
      </c>
      <c r="HK649">
        <v>0</v>
      </c>
      <c r="HL649">
        <v>1</v>
      </c>
      <c r="HM649">
        <v>5</v>
      </c>
      <c r="HN649">
        <v>0</v>
      </c>
      <c r="HO649">
        <v>0</v>
      </c>
      <c r="HP649">
        <v>0</v>
      </c>
      <c r="HQ649" s="139">
        <v>1</v>
      </c>
      <c r="HR649" s="140">
        <v>2</v>
      </c>
      <c r="HS649" s="140">
        <v>0</v>
      </c>
      <c r="HT649" s="140">
        <v>0</v>
      </c>
      <c r="HU649" s="140">
        <v>0</v>
      </c>
      <c r="HV649" s="139">
        <v>0</v>
      </c>
      <c r="HW649" s="140">
        <v>0</v>
      </c>
      <c r="HX649" s="140">
        <v>0</v>
      </c>
      <c r="HY649" s="140">
        <v>0</v>
      </c>
      <c r="HZ649" s="140">
        <v>0</v>
      </c>
      <c r="IA649" s="139">
        <v>0</v>
      </c>
      <c r="IB649" s="140">
        <v>0</v>
      </c>
      <c r="IC649" s="140">
        <v>0</v>
      </c>
      <c r="ID649" s="140">
        <v>0</v>
      </c>
      <c r="IE649" s="140">
        <v>0</v>
      </c>
      <c r="IF649" s="139">
        <v>2</v>
      </c>
      <c r="IG649" s="140">
        <v>7</v>
      </c>
      <c r="IH649" s="140">
        <v>0</v>
      </c>
      <c r="II649" s="140">
        <v>0</v>
      </c>
      <c r="IJ649" s="140">
        <v>0</v>
      </c>
      <c r="IK649" s="140">
        <v>3</v>
      </c>
      <c r="IL649" s="140">
        <v>0</v>
      </c>
      <c r="IM649" s="140">
        <v>0</v>
      </c>
      <c r="IN649" s="139">
        <v>3</v>
      </c>
      <c r="IO649" s="140">
        <v>0</v>
      </c>
      <c r="IP649" s="140">
        <v>0</v>
      </c>
      <c r="IQ649" s="140">
        <v>0</v>
      </c>
      <c r="IR649" s="141">
        <v>0</v>
      </c>
      <c r="IS649" s="139">
        <v>0</v>
      </c>
      <c r="IT649" s="141">
        <v>5</v>
      </c>
      <c r="IU649" s="141">
        <v>6</v>
      </c>
      <c r="IV649" s="141">
        <v>3</v>
      </c>
      <c r="IW649" s="180">
        <v>9</v>
      </c>
      <c r="IX649" s="182">
        <v>0.88888888888888884</v>
      </c>
      <c r="IY649" s="182">
        <v>0</v>
      </c>
      <c r="IZ649" s="183">
        <v>2</v>
      </c>
      <c r="JA649" s="140" t="s">
        <v>541</v>
      </c>
      <c r="JB649" s="140">
        <v>0</v>
      </c>
      <c r="JC649" s="1" t="s">
        <v>426</v>
      </c>
      <c r="JD649" s="1" t="s">
        <v>427</v>
      </c>
      <c r="JE649" s="1" t="s">
        <v>427</v>
      </c>
      <c r="JF649" s="1" t="s">
        <v>427</v>
      </c>
      <c r="JG649" s="140" t="s">
        <v>541</v>
      </c>
      <c r="JH649" s="1">
        <v>0</v>
      </c>
      <c r="JI649" s="284"/>
      <c r="JM649" s="261"/>
      <c r="JN649" s="262"/>
      <c r="JO649" s="284"/>
      <c r="JP649" s="284"/>
    </row>
    <row r="650" spans="1:276" x14ac:dyDescent="0.25">
      <c r="A650" s="2">
        <f>IF(OR('Table 1'!$L$2="All Regions",'Table 1'!$L$2=" "), 1,IF('Table 1'!$L$2='DATA TEMPLATE 1617'!L650,1,0))</f>
        <v>1</v>
      </c>
      <c r="B650" s="2">
        <f>IF(OR('Table 1'!$L$3="All Disciplines",'Table 1'!$L$3=" "), 1,IF('Table 1'!$L$3='DATA TEMPLATE 1617'!M650,1,0))</f>
        <v>1</v>
      </c>
      <c r="C650" s="2">
        <f>IF(OR('Table 1'!$L$4="All Organisations",'Table 1'!$L$4=" "), 1,IF('Table 1'!$L$4='DATA TEMPLATE 1617'!N650,1,0))</f>
        <v>1</v>
      </c>
      <c r="D650" s="2">
        <f t="shared" si="27"/>
        <v>3</v>
      </c>
      <c r="E650" s="236">
        <f>IF('Table 2'!$L$2="All Diverse Led",$IZ650,IF('Table 2'!$L$2='DATA TEMPLATE 1617'!JG650,4,0))</f>
        <v>0</v>
      </c>
      <c r="F650" s="236">
        <f>IF('Table 2'!$L$2="All Diverse Led",$IZ650,IF('Table 2'!$L$2='DATA TEMPLATE 1617'!JH650,4,0))</f>
        <v>0</v>
      </c>
      <c r="G650" s="237">
        <f t="shared" si="28"/>
        <v>0</v>
      </c>
      <c r="H650" s="1" t="s">
        <v>471</v>
      </c>
      <c r="I650" s="1">
        <v>0</v>
      </c>
      <c r="J650" s="1" t="b">
        <v>0</v>
      </c>
      <c r="K650" s="284">
        <v>648</v>
      </c>
      <c r="L650" t="s">
        <v>444</v>
      </c>
      <c r="M650" t="s">
        <v>440</v>
      </c>
      <c r="N650" s="323" t="s">
        <v>458</v>
      </c>
      <c r="O650" s="76">
        <v>3877326</v>
      </c>
      <c r="P650" s="76">
        <v>412638</v>
      </c>
      <c r="Q650" s="76">
        <v>8735</v>
      </c>
      <c r="R650" s="76">
        <v>3016354</v>
      </c>
      <c r="S650" s="76">
        <v>118077</v>
      </c>
      <c r="T650" s="76">
        <v>7433130</v>
      </c>
      <c r="U650">
        <v>560837</v>
      </c>
      <c r="V650">
        <v>130832</v>
      </c>
      <c r="W650">
        <v>160239</v>
      </c>
      <c r="X650">
        <v>7223</v>
      </c>
      <c r="Y650">
        <v>93670</v>
      </c>
      <c r="AB650">
        <v>1228859</v>
      </c>
      <c r="AC650">
        <v>5044564</v>
      </c>
      <c r="AD650">
        <v>7226224</v>
      </c>
      <c r="AE650" s="1">
        <v>0</v>
      </c>
      <c r="AF650" s="1">
        <v>0</v>
      </c>
      <c r="AG650" s="1">
        <v>0</v>
      </c>
      <c r="AH650" s="1">
        <v>0</v>
      </c>
      <c r="AI650" s="1">
        <v>0</v>
      </c>
      <c r="AJ650" s="1">
        <v>0</v>
      </c>
      <c r="AK650" s="1">
        <v>0</v>
      </c>
      <c r="AL650" s="1">
        <v>0</v>
      </c>
      <c r="AM650" s="1">
        <v>0</v>
      </c>
      <c r="AN650" s="1">
        <v>0</v>
      </c>
      <c r="AO650" s="1">
        <v>0</v>
      </c>
      <c r="AP650" s="1">
        <v>0</v>
      </c>
      <c r="AQ650" s="1">
        <v>0</v>
      </c>
      <c r="AR650" s="1">
        <v>0</v>
      </c>
      <c r="AS650" s="1">
        <v>0</v>
      </c>
      <c r="AT650" s="1">
        <v>0</v>
      </c>
      <c r="AU650" s="1">
        <v>0</v>
      </c>
      <c r="AV650" s="1">
        <v>0</v>
      </c>
      <c r="AW650" s="1">
        <v>0</v>
      </c>
      <c r="AX650" s="1">
        <v>0</v>
      </c>
      <c r="AY650" s="1">
        <v>0</v>
      </c>
      <c r="AZ650" s="1">
        <v>0</v>
      </c>
      <c r="BA650" s="1">
        <v>0</v>
      </c>
      <c r="BB650" s="1">
        <v>0</v>
      </c>
      <c r="BC650" s="3">
        <v>0</v>
      </c>
      <c r="BD650" s="3">
        <v>0</v>
      </c>
      <c r="BE650" s="3">
        <v>0</v>
      </c>
      <c r="BF650" s="3">
        <v>0</v>
      </c>
      <c r="BG650" s="241">
        <v>0</v>
      </c>
      <c r="BH650" s="242">
        <v>0</v>
      </c>
      <c r="BI650" s="242">
        <v>0</v>
      </c>
      <c r="BJ650" s="243">
        <v>0</v>
      </c>
      <c r="BK65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s="244">
        <v>0</v>
      </c>
      <c r="CJ650" s="244">
        <v>0</v>
      </c>
      <c r="CK650" s="244">
        <v>0</v>
      </c>
      <c r="CL650" s="244">
        <v>0</v>
      </c>
      <c r="CM650" s="241">
        <v>0</v>
      </c>
      <c r="CN650" s="242">
        <v>0</v>
      </c>
      <c r="CO650" s="242">
        <v>0</v>
      </c>
      <c r="CP650" s="243">
        <v>0</v>
      </c>
      <c r="CQ650" s="1">
        <v>0</v>
      </c>
      <c r="CR650" s="1">
        <v>0</v>
      </c>
      <c r="CS650" s="1">
        <v>0</v>
      </c>
      <c r="CT650" s="1">
        <v>0</v>
      </c>
      <c r="CU650" s="1">
        <v>0</v>
      </c>
      <c r="CV650" s="1">
        <v>0</v>
      </c>
      <c r="CW650" s="1">
        <v>0</v>
      </c>
      <c r="CX650" s="1">
        <v>0</v>
      </c>
      <c r="CY650" s="1">
        <v>0</v>
      </c>
      <c r="CZ650" s="1">
        <v>0</v>
      </c>
      <c r="DA650" s="1">
        <v>0</v>
      </c>
      <c r="DB650" s="1">
        <v>0</v>
      </c>
      <c r="DC650" s="1">
        <v>0</v>
      </c>
      <c r="DD650" s="1">
        <v>0</v>
      </c>
      <c r="DE650" s="1">
        <v>0</v>
      </c>
      <c r="DF650" s="1">
        <v>0</v>
      </c>
      <c r="DG650" s="1">
        <v>0</v>
      </c>
      <c r="DH650" s="1">
        <v>0</v>
      </c>
      <c r="DI650" s="1">
        <v>0</v>
      </c>
      <c r="DJ650" s="1">
        <v>0</v>
      </c>
      <c r="DK650" s="1">
        <v>0</v>
      </c>
      <c r="DL650" s="1">
        <v>0</v>
      </c>
      <c r="DM650" s="1">
        <v>0</v>
      </c>
      <c r="DN650" s="1">
        <v>0</v>
      </c>
      <c r="DO650" s="244">
        <v>0</v>
      </c>
      <c r="DP650" s="244">
        <v>0</v>
      </c>
      <c r="DQ650" s="244">
        <v>0</v>
      </c>
      <c r="DR650" s="244">
        <v>0</v>
      </c>
      <c r="DS650" s="241">
        <v>0</v>
      </c>
      <c r="DT650" s="242">
        <v>0</v>
      </c>
      <c r="DU650" s="242">
        <v>0</v>
      </c>
      <c r="DV650" s="243">
        <v>0</v>
      </c>
      <c r="DW650">
        <v>1</v>
      </c>
      <c r="DX650">
        <v>9</v>
      </c>
      <c r="DY650">
        <v>0</v>
      </c>
      <c r="DZ650">
        <v>40613</v>
      </c>
      <c r="EA650">
        <v>0</v>
      </c>
      <c r="EB650">
        <v>0</v>
      </c>
      <c r="EC650">
        <v>0</v>
      </c>
      <c r="ED650">
        <v>0</v>
      </c>
      <c r="EE650">
        <v>0</v>
      </c>
      <c r="EF650">
        <v>0</v>
      </c>
      <c r="EG650">
        <v>0</v>
      </c>
      <c r="EH650">
        <v>0</v>
      </c>
      <c r="EI650">
        <v>0</v>
      </c>
      <c r="EJ650">
        <v>0</v>
      </c>
      <c r="EK650">
        <v>0</v>
      </c>
      <c r="EL650">
        <v>0</v>
      </c>
      <c r="EM650">
        <v>0</v>
      </c>
      <c r="EN650">
        <v>0</v>
      </c>
      <c r="EO650">
        <v>0</v>
      </c>
      <c r="EP650">
        <v>0</v>
      </c>
      <c r="EQ650">
        <v>0</v>
      </c>
      <c r="ER650">
        <v>0</v>
      </c>
      <c r="ES650">
        <v>0</v>
      </c>
      <c r="ET650">
        <v>0</v>
      </c>
      <c r="EU650" s="244">
        <v>0</v>
      </c>
      <c r="EV650" s="244">
        <v>0</v>
      </c>
      <c r="EW650" s="244">
        <v>0</v>
      </c>
      <c r="EX650" s="244">
        <v>0</v>
      </c>
      <c r="EY650" s="241">
        <v>0</v>
      </c>
      <c r="EZ650" s="242">
        <v>0</v>
      </c>
      <c r="FA650" s="242">
        <v>0</v>
      </c>
      <c r="FB650" s="243">
        <v>0</v>
      </c>
      <c r="FC650">
        <v>0</v>
      </c>
      <c r="FD650">
        <v>0</v>
      </c>
      <c r="FE650">
        <v>0</v>
      </c>
      <c r="FF650">
        <v>0</v>
      </c>
      <c r="FG650">
        <v>0</v>
      </c>
      <c r="FH650">
        <v>0</v>
      </c>
      <c r="FI650">
        <v>0</v>
      </c>
      <c r="FJ650">
        <v>0</v>
      </c>
      <c r="FK650">
        <v>0</v>
      </c>
      <c r="FL650">
        <v>0</v>
      </c>
      <c r="FM650">
        <v>0</v>
      </c>
      <c r="FN650">
        <v>0</v>
      </c>
      <c r="FO650">
        <v>0</v>
      </c>
      <c r="FP650">
        <v>0</v>
      </c>
      <c r="FQ650">
        <v>0</v>
      </c>
      <c r="FR650">
        <v>0</v>
      </c>
      <c r="FS650">
        <v>0</v>
      </c>
      <c r="FT650">
        <v>0</v>
      </c>
      <c r="FU650">
        <v>0</v>
      </c>
      <c r="FV650">
        <v>0</v>
      </c>
      <c r="FW650">
        <v>0</v>
      </c>
      <c r="FX650">
        <v>0</v>
      </c>
      <c r="FY650">
        <v>0</v>
      </c>
      <c r="FZ650">
        <v>0</v>
      </c>
      <c r="GA650">
        <v>0</v>
      </c>
      <c r="GB650">
        <v>0</v>
      </c>
      <c r="GC650">
        <v>0</v>
      </c>
      <c r="GD650">
        <v>0</v>
      </c>
      <c r="GE650">
        <v>0</v>
      </c>
      <c r="GF650">
        <v>0</v>
      </c>
      <c r="GG650">
        <v>0</v>
      </c>
      <c r="GH650">
        <v>0</v>
      </c>
      <c r="GI650">
        <v>0</v>
      </c>
      <c r="GJ650">
        <v>0</v>
      </c>
      <c r="GK650">
        <v>0</v>
      </c>
      <c r="GL650">
        <v>0</v>
      </c>
      <c r="GM650">
        <v>0</v>
      </c>
      <c r="GN650">
        <v>0</v>
      </c>
      <c r="GO650">
        <v>0</v>
      </c>
      <c r="GP650">
        <v>0</v>
      </c>
      <c r="GQ650">
        <v>0</v>
      </c>
      <c r="GR650">
        <v>0</v>
      </c>
      <c r="GS650">
        <v>0</v>
      </c>
      <c r="GT650">
        <v>0</v>
      </c>
      <c r="GU650">
        <v>0</v>
      </c>
      <c r="GV650">
        <v>0</v>
      </c>
      <c r="GW650">
        <v>0</v>
      </c>
      <c r="GX650">
        <v>0</v>
      </c>
      <c r="GY650">
        <v>0</v>
      </c>
      <c r="GZ650">
        <v>0</v>
      </c>
      <c r="HA650">
        <v>0</v>
      </c>
      <c r="HB650">
        <v>0</v>
      </c>
      <c r="HC650">
        <v>0</v>
      </c>
      <c r="HD650">
        <v>0</v>
      </c>
      <c r="HE650">
        <v>0</v>
      </c>
      <c r="HF650">
        <v>0</v>
      </c>
      <c r="HG650">
        <v>0</v>
      </c>
      <c r="HH650">
        <v>0</v>
      </c>
      <c r="HI650">
        <v>0</v>
      </c>
      <c r="HJ650">
        <v>0</v>
      </c>
      <c r="HK650">
        <v>0</v>
      </c>
      <c r="HL650">
        <v>3</v>
      </c>
      <c r="HM650">
        <v>7</v>
      </c>
      <c r="HN650">
        <v>0</v>
      </c>
      <c r="HO650">
        <v>0</v>
      </c>
      <c r="HP650">
        <v>0</v>
      </c>
      <c r="HQ650" s="139">
        <v>0</v>
      </c>
      <c r="HR650" s="140">
        <v>3</v>
      </c>
      <c r="HS650" s="140">
        <v>0</v>
      </c>
      <c r="HT650" s="140">
        <v>0</v>
      </c>
      <c r="HU650" s="140">
        <v>0</v>
      </c>
      <c r="HV650" s="139">
        <v>0</v>
      </c>
      <c r="HW650" s="140">
        <v>0</v>
      </c>
      <c r="HX650" s="140">
        <v>0</v>
      </c>
      <c r="HY650" s="140">
        <v>0</v>
      </c>
      <c r="HZ650" s="140">
        <v>0</v>
      </c>
      <c r="IA650" s="139">
        <v>0</v>
      </c>
      <c r="IB650" s="140">
        <v>0</v>
      </c>
      <c r="IC650" s="140">
        <v>0</v>
      </c>
      <c r="ID650" s="140">
        <v>0</v>
      </c>
      <c r="IE650" s="140">
        <v>0</v>
      </c>
      <c r="IF650" s="139">
        <v>3</v>
      </c>
      <c r="IG650" s="140">
        <v>10</v>
      </c>
      <c r="IH650" s="140">
        <v>0</v>
      </c>
      <c r="II650" s="140">
        <v>0</v>
      </c>
      <c r="IJ650" s="140">
        <v>0</v>
      </c>
      <c r="IK650" s="140">
        <v>0</v>
      </c>
      <c r="IL650" s="140">
        <v>0</v>
      </c>
      <c r="IM650" s="140">
        <v>0</v>
      </c>
      <c r="IN650" s="139">
        <v>0</v>
      </c>
      <c r="IO650" s="140">
        <v>0</v>
      </c>
      <c r="IP650" s="140">
        <v>0</v>
      </c>
      <c r="IQ650" s="140">
        <v>0</v>
      </c>
      <c r="IR650" s="141">
        <v>0</v>
      </c>
      <c r="IS650" s="139">
        <v>0</v>
      </c>
      <c r="IT650" s="141">
        <v>0</v>
      </c>
      <c r="IU650" s="141">
        <v>10</v>
      </c>
      <c r="IV650" s="141">
        <v>3</v>
      </c>
      <c r="IW650" s="180">
        <v>13</v>
      </c>
      <c r="IX650" s="182">
        <v>0</v>
      </c>
      <c r="IY650" s="182">
        <v>0</v>
      </c>
      <c r="IZ650" s="183">
        <v>0</v>
      </c>
      <c r="JA650" s="140">
        <v>0</v>
      </c>
      <c r="JB650" s="140">
        <v>0</v>
      </c>
      <c r="JC650" s="1" t="s">
        <v>427</v>
      </c>
      <c r="JD650" s="1" t="s">
        <v>427</v>
      </c>
      <c r="JE650" s="1" t="s">
        <v>427</v>
      </c>
      <c r="JF650" s="1" t="s">
        <v>427</v>
      </c>
      <c r="JG650" s="1">
        <v>0</v>
      </c>
      <c r="JH650" s="1">
        <v>0</v>
      </c>
      <c r="JI650" s="284"/>
      <c r="JM650" s="261"/>
      <c r="JN650" s="262"/>
      <c r="JO650" s="284"/>
      <c r="JP650" s="284"/>
    </row>
    <row r="651" spans="1:276" x14ac:dyDescent="0.25">
      <c r="A651" s="2">
        <f>IF(OR('Table 1'!$L$2="All Regions",'Table 1'!$L$2=" "), 1,IF('Table 1'!$L$2='DATA TEMPLATE 1617'!L651,1,0))</f>
        <v>1</v>
      </c>
      <c r="B651" s="2">
        <f>IF(OR('Table 1'!$L$3="All Disciplines",'Table 1'!$L$3=" "), 1,IF('Table 1'!$L$3='DATA TEMPLATE 1617'!M651,1,0))</f>
        <v>1</v>
      </c>
      <c r="C651" s="2">
        <f>IF(OR('Table 1'!$L$4="All Organisations",'Table 1'!$L$4=" "), 1,IF('Table 1'!$L$4='DATA TEMPLATE 1617'!N651,1,0))</f>
        <v>1</v>
      </c>
      <c r="D651" s="2">
        <f t="shared" si="27"/>
        <v>3</v>
      </c>
      <c r="E651" s="236">
        <f>IF('Table 2'!$L$2="All Diverse Led",$IZ651,IF('Table 2'!$L$2='DATA TEMPLATE 1617'!JG651,4,0))</f>
        <v>0</v>
      </c>
      <c r="F651" s="236">
        <f>IF('Table 2'!$L$2="All Diverse Led",$IZ651,IF('Table 2'!$L$2='DATA TEMPLATE 1617'!JH651,4,0))</f>
        <v>0</v>
      </c>
      <c r="G651" s="237">
        <f t="shared" si="28"/>
        <v>0</v>
      </c>
      <c r="H651" s="1" t="s">
        <v>471</v>
      </c>
      <c r="I651" s="1">
        <v>0</v>
      </c>
      <c r="J651" s="1" t="b">
        <v>1</v>
      </c>
      <c r="K651" s="284">
        <v>649</v>
      </c>
      <c r="L651" t="s">
        <v>448</v>
      </c>
      <c r="M651" t="s">
        <v>451</v>
      </c>
      <c r="N651" s="323" t="s">
        <v>458</v>
      </c>
      <c r="O651" s="76">
        <v>23033</v>
      </c>
      <c r="P651" s="76">
        <v>627149</v>
      </c>
      <c r="Q651" s="76">
        <v>0</v>
      </c>
      <c r="R651" s="76">
        <v>56000</v>
      </c>
      <c r="S651" s="76">
        <v>1350</v>
      </c>
      <c r="T651" s="76">
        <v>707532</v>
      </c>
      <c r="U651">
        <v>537718</v>
      </c>
      <c r="V651">
        <v>15116</v>
      </c>
      <c r="W651">
        <v>0</v>
      </c>
      <c r="X651">
        <v>0</v>
      </c>
      <c r="Y651">
        <v>3379</v>
      </c>
      <c r="Z651">
        <v>0</v>
      </c>
      <c r="AA651">
        <v>0</v>
      </c>
      <c r="AB651">
        <v>108379</v>
      </c>
      <c r="AC651">
        <v>0</v>
      </c>
      <c r="AD651">
        <v>664592</v>
      </c>
      <c r="AE651" s="1">
        <v>121</v>
      </c>
      <c r="AF651" s="1">
        <v>55</v>
      </c>
      <c r="AG651" s="1">
        <v>10307</v>
      </c>
      <c r="AH651" s="1">
        <v>0</v>
      </c>
      <c r="AI651" s="1">
        <v>0</v>
      </c>
      <c r="AJ651" s="1">
        <v>0</v>
      </c>
      <c r="AK651" s="1">
        <v>0</v>
      </c>
      <c r="AL651" s="1">
        <v>0</v>
      </c>
      <c r="AM651" s="1">
        <v>0</v>
      </c>
      <c r="AN651" s="1">
        <v>0</v>
      </c>
      <c r="AO651" s="1">
        <v>0</v>
      </c>
      <c r="AP651" s="1">
        <v>0</v>
      </c>
      <c r="AQ651" s="1">
        <v>1</v>
      </c>
      <c r="AR651" s="1">
        <v>1</v>
      </c>
      <c r="AS651" s="1">
        <v>55</v>
      </c>
      <c r="AT651" s="1">
        <v>0</v>
      </c>
      <c r="AU651" s="1">
        <v>0</v>
      </c>
      <c r="AV651" s="1">
        <v>0</v>
      </c>
      <c r="AW651" s="1">
        <v>0</v>
      </c>
      <c r="AX651" s="1">
        <v>0</v>
      </c>
      <c r="AY651" s="1">
        <v>0</v>
      </c>
      <c r="AZ651" s="1">
        <v>0</v>
      </c>
      <c r="BA651" s="1">
        <v>0</v>
      </c>
      <c r="BB651" s="1">
        <v>0</v>
      </c>
      <c r="BC651" s="3">
        <v>0</v>
      </c>
      <c r="BD651" s="3">
        <v>0</v>
      </c>
      <c r="BE651" s="3">
        <v>0</v>
      </c>
      <c r="BF651" s="3">
        <v>0</v>
      </c>
      <c r="BG651" s="241">
        <v>1</v>
      </c>
      <c r="BH651" s="242">
        <v>1</v>
      </c>
      <c r="BI651" s="242">
        <v>55</v>
      </c>
      <c r="BJ651" s="243">
        <v>0</v>
      </c>
      <c r="BK651">
        <v>32</v>
      </c>
      <c r="BL651">
        <v>2018</v>
      </c>
      <c r="BM651">
        <v>47717</v>
      </c>
      <c r="BN651">
        <v>150128</v>
      </c>
      <c r="BO651">
        <v>0</v>
      </c>
      <c r="BP651">
        <v>0</v>
      </c>
      <c r="BQ651">
        <v>0</v>
      </c>
      <c r="BR651">
        <v>0</v>
      </c>
      <c r="BS651">
        <v>0</v>
      </c>
      <c r="BT651">
        <v>0</v>
      </c>
      <c r="BU651">
        <v>0</v>
      </c>
      <c r="BV651">
        <v>0</v>
      </c>
      <c r="BW651">
        <v>4</v>
      </c>
      <c r="BX651">
        <v>280</v>
      </c>
      <c r="BY651">
        <v>0</v>
      </c>
      <c r="BZ651">
        <v>3090</v>
      </c>
      <c r="CA651">
        <v>0</v>
      </c>
      <c r="CB651">
        <v>0</v>
      </c>
      <c r="CC651">
        <v>0</v>
      </c>
      <c r="CD651">
        <v>0</v>
      </c>
      <c r="CE651">
        <v>0</v>
      </c>
      <c r="CF651">
        <v>0</v>
      </c>
      <c r="CG651">
        <v>0</v>
      </c>
      <c r="CH651">
        <v>0</v>
      </c>
      <c r="CI651" s="244">
        <v>0</v>
      </c>
      <c r="CJ651" s="244">
        <v>0</v>
      </c>
      <c r="CK651" s="244">
        <v>0</v>
      </c>
      <c r="CL651" s="244">
        <v>0</v>
      </c>
      <c r="CM651" s="241">
        <v>4</v>
      </c>
      <c r="CN651" s="242">
        <v>280</v>
      </c>
      <c r="CO651" s="242">
        <v>0</v>
      </c>
      <c r="CP651" s="243">
        <v>3090</v>
      </c>
      <c r="CQ651" s="1">
        <v>0</v>
      </c>
      <c r="CR651" s="1">
        <v>0</v>
      </c>
      <c r="CS651" s="1">
        <v>0</v>
      </c>
      <c r="CT651" s="1">
        <v>0</v>
      </c>
      <c r="CU651" s="1">
        <v>0</v>
      </c>
      <c r="CV651" s="1">
        <v>0</v>
      </c>
      <c r="CW651" s="1">
        <v>0</v>
      </c>
      <c r="CX651" s="1">
        <v>0</v>
      </c>
      <c r="CY651" s="1">
        <v>0</v>
      </c>
      <c r="CZ651" s="1">
        <v>0</v>
      </c>
      <c r="DA651" s="1">
        <v>0</v>
      </c>
      <c r="DB651" s="1">
        <v>0</v>
      </c>
      <c r="DC651" s="1">
        <v>0</v>
      </c>
      <c r="DD651" s="1">
        <v>0</v>
      </c>
      <c r="DE651" s="1">
        <v>0</v>
      </c>
      <c r="DF651" s="1">
        <v>0</v>
      </c>
      <c r="DG651" s="1">
        <v>0</v>
      </c>
      <c r="DH651" s="1">
        <v>0</v>
      </c>
      <c r="DI651" s="1">
        <v>0</v>
      </c>
      <c r="DJ651" s="1">
        <v>0</v>
      </c>
      <c r="DK651" s="1">
        <v>0</v>
      </c>
      <c r="DL651" s="1">
        <v>0</v>
      </c>
      <c r="DM651" s="1">
        <v>0</v>
      </c>
      <c r="DN651" s="1">
        <v>0</v>
      </c>
      <c r="DO651" s="244">
        <v>0</v>
      </c>
      <c r="DP651" s="244">
        <v>0</v>
      </c>
      <c r="DQ651" s="244">
        <v>0</v>
      </c>
      <c r="DR651" s="244">
        <v>0</v>
      </c>
      <c r="DS651" s="241">
        <v>0</v>
      </c>
      <c r="DT651" s="242">
        <v>0</v>
      </c>
      <c r="DU651" s="242">
        <v>0</v>
      </c>
      <c r="DV651" s="243">
        <v>0</v>
      </c>
      <c r="DW651">
        <v>1</v>
      </c>
      <c r="DX651">
        <v>5</v>
      </c>
      <c r="DY651">
        <v>0</v>
      </c>
      <c r="DZ651">
        <v>1000</v>
      </c>
      <c r="EA651">
        <v>0</v>
      </c>
      <c r="EB651">
        <v>0</v>
      </c>
      <c r="EC651">
        <v>0</v>
      </c>
      <c r="ED651">
        <v>0</v>
      </c>
      <c r="EE651">
        <v>0</v>
      </c>
      <c r="EF651">
        <v>0</v>
      </c>
      <c r="EG651">
        <v>0</v>
      </c>
      <c r="EH651">
        <v>0</v>
      </c>
      <c r="EI651">
        <v>0</v>
      </c>
      <c r="EJ651">
        <v>0</v>
      </c>
      <c r="EK651">
        <v>0</v>
      </c>
      <c r="EL651">
        <v>0</v>
      </c>
      <c r="EM651">
        <v>0</v>
      </c>
      <c r="EN651">
        <v>0</v>
      </c>
      <c r="EO651">
        <v>0</v>
      </c>
      <c r="EP651">
        <v>0</v>
      </c>
      <c r="EQ651">
        <v>0</v>
      </c>
      <c r="ER651">
        <v>0</v>
      </c>
      <c r="ES651">
        <v>0</v>
      </c>
      <c r="ET651">
        <v>0</v>
      </c>
      <c r="EU651" s="244">
        <v>0</v>
      </c>
      <c r="EV651" s="244">
        <v>0</v>
      </c>
      <c r="EW651" s="244">
        <v>0</v>
      </c>
      <c r="EX651" s="244">
        <v>0</v>
      </c>
      <c r="EY651" s="241">
        <v>0</v>
      </c>
      <c r="EZ651" s="242">
        <v>0</v>
      </c>
      <c r="FA651" s="242">
        <v>0</v>
      </c>
      <c r="FB651" s="243">
        <v>0</v>
      </c>
      <c r="FC651">
        <v>0</v>
      </c>
      <c r="FD651">
        <v>0</v>
      </c>
      <c r="FE651">
        <v>0</v>
      </c>
      <c r="FF651">
        <v>0</v>
      </c>
      <c r="FG651">
        <v>0</v>
      </c>
      <c r="FH651">
        <v>0</v>
      </c>
      <c r="FI651">
        <v>0</v>
      </c>
      <c r="FJ651">
        <v>0</v>
      </c>
      <c r="FK651">
        <v>0</v>
      </c>
      <c r="FL651">
        <v>0</v>
      </c>
      <c r="FM651">
        <v>0</v>
      </c>
      <c r="FN651">
        <v>0</v>
      </c>
      <c r="FO651">
        <v>0</v>
      </c>
      <c r="FP651">
        <v>0</v>
      </c>
      <c r="FQ651">
        <v>0</v>
      </c>
      <c r="FR651">
        <v>0</v>
      </c>
      <c r="FS651">
        <v>0</v>
      </c>
      <c r="FT651">
        <v>0</v>
      </c>
      <c r="FU651">
        <v>0</v>
      </c>
      <c r="FV651">
        <v>0</v>
      </c>
      <c r="FW651">
        <v>2</v>
      </c>
      <c r="FX651">
        <v>5500</v>
      </c>
      <c r="FY651">
        <v>500</v>
      </c>
      <c r="FZ651">
        <v>330</v>
      </c>
      <c r="GA651">
        <v>418</v>
      </c>
      <c r="GB651">
        <v>0</v>
      </c>
      <c r="GC651">
        <v>33</v>
      </c>
      <c r="GD651">
        <v>0</v>
      </c>
      <c r="GE651">
        <v>475</v>
      </c>
      <c r="GF651">
        <v>0</v>
      </c>
      <c r="GG651">
        <v>40</v>
      </c>
      <c r="GH651">
        <v>0</v>
      </c>
      <c r="GI651">
        <v>0</v>
      </c>
      <c r="GJ651">
        <v>0</v>
      </c>
      <c r="GK651">
        <v>0</v>
      </c>
      <c r="GL651">
        <v>0</v>
      </c>
      <c r="GM651">
        <v>2</v>
      </c>
      <c r="GN651">
        <v>1500</v>
      </c>
      <c r="GO651">
        <v>8</v>
      </c>
      <c r="GP651">
        <v>1500</v>
      </c>
      <c r="GQ651">
        <v>0</v>
      </c>
      <c r="GR651">
        <v>0</v>
      </c>
      <c r="GS651">
        <v>0</v>
      </c>
      <c r="GT651">
        <v>0</v>
      </c>
      <c r="GU651">
        <v>0</v>
      </c>
      <c r="GV651">
        <v>0</v>
      </c>
      <c r="GW651">
        <v>0</v>
      </c>
      <c r="GX651">
        <v>0</v>
      </c>
      <c r="GY651">
        <v>0</v>
      </c>
      <c r="GZ651">
        <v>0</v>
      </c>
      <c r="HA651">
        <v>0</v>
      </c>
      <c r="HB651">
        <v>0</v>
      </c>
      <c r="HC651">
        <v>0</v>
      </c>
      <c r="HD651">
        <v>0</v>
      </c>
      <c r="HE651">
        <v>0</v>
      </c>
      <c r="HF651">
        <v>0</v>
      </c>
      <c r="HG651">
        <v>0</v>
      </c>
      <c r="HH651">
        <v>0</v>
      </c>
      <c r="HI651">
        <v>0</v>
      </c>
      <c r="HJ651">
        <v>0</v>
      </c>
      <c r="HK651">
        <v>0</v>
      </c>
      <c r="HL651">
        <v>4</v>
      </c>
      <c r="HM651">
        <v>4</v>
      </c>
      <c r="HN651">
        <v>0</v>
      </c>
      <c r="HO651">
        <v>0</v>
      </c>
      <c r="HP651">
        <v>0</v>
      </c>
      <c r="HQ651" s="139">
        <v>2</v>
      </c>
      <c r="HR651" s="140">
        <v>0</v>
      </c>
      <c r="HS651" s="140">
        <v>0</v>
      </c>
      <c r="HT651" s="140">
        <v>0</v>
      </c>
      <c r="HU651" s="140">
        <v>0</v>
      </c>
      <c r="HV651" s="139">
        <v>0</v>
      </c>
      <c r="HW651" s="140">
        <v>0</v>
      </c>
      <c r="HX651" s="140">
        <v>0</v>
      </c>
      <c r="HY651" s="140">
        <v>0</v>
      </c>
      <c r="HZ651" s="140">
        <v>0</v>
      </c>
      <c r="IA651" s="139">
        <v>0</v>
      </c>
      <c r="IB651" s="140">
        <v>0</v>
      </c>
      <c r="IC651" s="140">
        <v>0</v>
      </c>
      <c r="ID651" s="140">
        <v>0</v>
      </c>
      <c r="IE651" s="140">
        <v>0</v>
      </c>
      <c r="IF651" s="139">
        <v>6</v>
      </c>
      <c r="IG651" s="140">
        <v>4</v>
      </c>
      <c r="IH651" s="140">
        <v>0</v>
      </c>
      <c r="II651" s="140">
        <v>0</v>
      </c>
      <c r="IJ651" s="140">
        <v>0</v>
      </c>
      <c r="IK651" s="140">
        <v>0</v>
      </c>
      <c r="IL651" s="140">
        <v>0</v>
      </c>
      <c r="IM651" s="140">
        <v>0</v>
      </c>
      <c r="IN651" s="139">
        <v>0</v>
      </c>
      <c r="IO651" s="140">
        <v>0</v>
      </c>
      <c r="IP651" s="140">
        <v>0</v>
      </c>
      <c r="IQ651" s="140">
        <v>0</v>
      </c>
      <c r="IR651" s="141">
        <v>0</v>
      </c>
      <c r="IS651" s="139">
        <v>0</v>
      </c>
      <c r="IT651" s="141">
        <v>0</v>
      </c>
      <c r="IU651" s="141">
        <v>8</v>
      </c>
      <c r="IV651" s="141">
        <v>2</v>
      </c>
      <c r="IW651" s="180">
        <v>10</v>
      </c>
      <c r="IX651" s="182">
        <v>0</v>
      </c>
      <c r="IY651" s="182">
        <v>0</v>
      </c>
      <c r="IZ651" s="183">
        <v>0</v>
      </c>
      <c r="JA651" s="140">
        <v>0</v>
      </c>
      <c r="JB651" s="140">
        <v>0</v>
      </c>
      <c r="JC651" s="1" t="s">
        <v>427</v>
      </c>
      <c r="JD651" s="1" t="s">
        <v>427</v>
      </c>
      <c r="JE651" s="1" t="s">
        <v>427</v>
      </c>
      <c r="JF651" s="1" t="s">
        <v>427</v>
      </c>
      <c r="JG651" s="1">
        <v>0</v>
      </c>
      <c r="JH651" s="1">
        <v>0</v>
      </c>
      <c r="JI651" s="284"/>
      <c r="JM651" s="261"/>
      <c r="JN651" s="262"/>
      <c r="JO651" s="284"/>
      <c r="JP651" s="284"/>
    </row>
  </sheetData>
  <autoFilter ref="A2:JK651"/>
  <conditionalFormatting sqref="IX3:IZ651">
    <cfRule type="cellIs" dxfId="2" priority="3" operator="greaterThan">
      <formula>0.51</formula>
    </cfRule>
  </conditionalFormatting>
  <conditionalFormatting sqref="JC3:JD651">
    <cfRule type="containsText" dxfId="1" priority="1" operator="containsText" text="yes">
      <formula>NOT(ISERROR(SEARCH("yes",JC3)))</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IB656"/>
  <sheetViews>
    <sheetView zoomScale="60" zoomScaleNormal="60" workbookViewId="0">
      <pane xSplit="14" ySplit="2" topLeftCell="HE3" activePane="bottomRight" state="frozen"/>
      <selection pane="topRight" activeCell="G1" sqref="G1"/>
      <selection pane="bottomLeft" activeCell="A4" sqref="A4"/>
      <selection pane="bottomRight" activeCell="H18" sqref="H18"/>
    </sheetView>
  </sheetViews>
  <sheetFormatPr defaultRowHeight="15" x14ac:dyDescent="0.25"/>
  <cols>
    <col min="1" max="4" width="7.7109375" style="2" customWidth="1"/>
    <col min="5" max="7" width="6.140625" style="2" customWidth="1"/>
    <col min="8" max="8" width="6.140625" style="1" customWidth="1"/>
    <col min="9" max="10" width="8.42578125" style="1" customWidth="1"/>
    <col min="11" max="11" width="23.5703125" customWidth="1"/>
    <col min="12" max="14" width="13" customWidth="1"/>
    <col min="15" max="15" width="20.5703125" style="76" bestFit="1" customWidth="1"/>
    <col min="16" max="16" width="21.140625" style="76" bestFit="1" customWidth="1"/>
    <col min="17" max="17" width="21" style="76" bestFit="1" customWidth="1"/>
    <col min="18" max="18" width="20.140625" style="76" bestFit="1" customWidth="1"/>
    <col min="19" max="19" width="21.85546875" style="76" bestFit="1" customWidth="1"/>
    <col min="20" max="20" width="20.42578125" style="76" bestFit="1" customWidth="1"/>
    <col min="21" max="21" width="20.28515625" bestFit="1" customWidth="1"/>
    <col min="22" max="22" width="19.7109375" bestFit="1" customWidth="1"/>
    <col min="23" max="23" width="19.28515625" bestFit="1" customWidth="1"/>
    <col min="24" max="24" width="18.42578125" bestFit="1" customWidth="1"/>
    <col min="25" max="25" width="19" bestFit="1" customWidth="1"/>
    <col min="26" max="26" width="21.140625" bestFit="1" customWidth="1"/>
    <col min="27" max="27" width="17.140625" bestFit="1" customWidth="1"/>
    <col min="28" max="28" width="19.28515625" bestFit="1" customWidth="1"/>
    <col min="29" max="29" width="15.7109375" bestFit="1" customWidth="1"/>
    <col min="30" max="30" width="16.85546875" bestFit="1" customWidth="1"/>
    <col min="31" max="31" width="16.5703125" bestFit="1" customWidth="1"/>
    <col min="32" max="32" width="18.28515625" style="1" customWidth="1"/>
    <col min="33" max="87" width="18.28515625" customWidth="1"/>
    <col min="88" max="99" width="18.28515625" style="1" customWidth="1"/>
    <col min="100" max="151" width="18.28515625" customWidth="1"/>
    <col min="152" max="159" width="18.28515625" style="1" customWidth="1"/>
    <col min="160" max="209" width="18.28515625" customWidth="1"/>
    <col min="210" max="210" width="15" bestFit="1" customWidth="1"/>
    <col min="211" max="220" width="16.85546875" customWidth="1"/>
    <col min="221" max="221" width="15" bestFit="1" customWidth="1"/>
    <col min="222" max="222" width="15.28515625" bestFit="1" customWidth="1"/>
    <col min="223" max="223" width="13" customWidth="1"/>
  </cols>
  <sheetData>
    <row r="1" spans="1:236" s="77" customFormat="1" ht="60" x14ac:dyDescent="0.25">
      <c r="A1" s="91" t="s">
        <v>454</v>
      </c>
      <c r="B1" s="91" t="s">
        <v>455</v>
      </c>
      <c r="C1" s="91" t="s">
        <v>462</v>
      </c>
      <c r="D1" s="91" t="s">
        <v>465</v>
      </c>
      <c r="E1" s="91" t="s">
        <v>463</v>
      </c>
      <c r="F1" s="91" t="s">
        <v>464</v>
      </c>
      <c r="G1" s="233" t="s">
        <v>465</v>
      </c>
      <c r="H1" s="4" t="s">
        <v>461</v>
      </c>
      <c r="I1" s="78" t="s">
        <v>0</v>
      </c>
      <c r="J1" s="78" t="s">
        <v>1</v>
      </c>
      <c r="K1" s="78" t="s">
        <v>2</v>
      </c>
      <c r="L1" s="78" t="s">
        <v>3</v>
      </c>
      <c r="M1" s="78" t="s">
        <v>4</v>
      </c>
      <c r="N1" s="78" t="s">
        <v>456</v>
      </c>
      <c r="O1" s="79"/>
      <c r="P1" s="79"/>
      <c r="Q1" s="79"/>
      <c r="R1" s="79"/>
      <c r="S1" s="79"/>
      <c r="T1" s="79"/>
      <c r="U1" s="86"/>
      <c r="AF1" s="93" t="s">
        <v>38</v>
      </c>
      <c r="AG1" s="78" t="s">
        <v>39</v>
      </c>
      <c r="AH1" s="78" t="s">
        <v>40</v>
      </c>
      <c r="AI1" s="78" t="s">
        <v>41</v>
      </c>
      <c r="AJ1" s="78" t="s">
        <v>42</v>
      </c>
      <c r="AK1" s="78" t="s">
        <v>43</v>
      </c>
      <c r="AL1" s="78" t="s">
        <v>44</v>
      </c>
      <c r="AM1" s="78" t="s">
        <v>45</v>
      </c>
      <c r="AN1" s="78" t="s">
        <v>46</v>
      </c>
      <c r="AO1" s="78" t="s">
        <v>47</v>
      </c>
      <c r="AP1" s="78" t="s">
        <v>48</v>
      </c>
      <c r="AQ1" s="78" t="s">
        <v>49</v>
      </c>
      <c r="AR1" s="78" t="s">
        <v>50</v>
      </c>
      <c r="AS1" s="78" t="s">
        <v>51</v>
      </c>
      <c r="AT1" s="78" t="s">
        <v>52</v>
      </c>
      <c r="AU1" s="78" t="s">
        <v>53</v>
      </c>
      <c r="AV1" s="78" t="s">
        <v>54</v>
      </c>
      <c r="AW1" s="78" t="s">
        <v>55</v>
      </c>
      <c r="AX1" s="78" t="s">
        <v>56</v>
      </c>
      <c r="AY1" s="78" t="s">
        <v>57</v>
      </c>
      <c r="AZ1" s="78" t="s">
        <v>58</v>
      </c>
      <c r="BA1" s="78" t="s">
        <v>59</v>
      </c>
      <c r="BB1" s="78" t="s">
        <v>60</v>
      </c>
      <c r="BC1" s="78" t="s">
        <v>61</v>
      </c>
      <c r="BD1" s="136" t="s">
        <v>481</v>
      </c>
      <c r="BE1" s="136" t="s">
        <v>482</v>
      </c>
      <c r="BF1" s="136" t="s">
        <v>483</v>
      </c>
      <c r="BG1" s="136" t="s">
        <v>484</v>
      </c>
      <c r="BH1" s="162"/>
      <c r="BI1" s="162"/>
      <c r="BJ1" s="162"/>
      <c r="BK1" s="162"/>
      <c r="BL1" s="135" t="s">
        <v>86</v>
      </c>
      <c r="BM1" s="78" t="s">
        <v>87</v>
      </c>
      <c r="BN1" s="78" t="s">
        <v>88</v>
      </c>
      <c r="BO1" s="78" t="s">
        <v>89</v>
      </c>
      <c r="BP1" s="78" t="s">
        <v>90</v>
      </c>
      <c r="BQ1" s="78" t="s">
        <v>91</v>
      </c>
      <c r="BR1" s="78" t="s">
        <v>92</v>
      </c>
      <c r="BS1" s="78" t="s">
        <v>93</v>
      </c>
      <c r="BT1" s="78" t="s">
        <v>94</v>
      </c>
      <c r="BU1" s="78" t="s">
        <v>95</v>
      </c>
      <c r="BV1" s="78" t="s">
        <v>96</v>
      </c>
      <c r="BW1" s="78" t="s">
        <v>97</v>
      </c>
      <c r="BX1" s="78" t="s">
        <v>98</v>
      </c>
      <c r="BY1" s="78" t="s">
        <v>99</v>
      </c>
      <c r="BZ1" s="78" t="s">
        <v>100</v>
      </c>
      <c r="CA1" s="78" t="s">
        <v>101</v>
      </c>
      <c r="CB1" s="78" t="s">
        <v>102</v>
      </c>
      <c r="CC1" s="78" t="s">
        <v>103</v>
      </c>
      <c r="CD1" s="78" t="s">
        <v>104</v>
      </c>
      <c r="CE1" s="78" t="s">
        <v>105</v>
      </c>
      <c r="CF1" s="78" t="s">
        <v>106</v>
      </c>
      <c r="CG1" s="78" t="s">
        <v>107</v>
      </c>
      <c r="CH1" s="78" t="s">
        <v>108</v>
      </c>
      <c r="CI1" s="78" t="s">
        <v>109</v>
      </c>
      <c r="CJ1" s="137" t="s">
        <v>486</v>
      </c>
      <c r="CK1" s="137" t="s">
        <v>489</v>
      </c>
      <c r="CL1" s="137" t="s">
        <v>487</v>
      </c>
      <c r="CM1" s="137" t="s">
        <v>488</v>
      </c>
      <c r="CN1" s="171"/>
      <c r="CO1" s="171"/>
      <c r="CP1" s="171"/>
      <c r="CQ1" s="171"/>
      <c r="CR1" s="78" t="s">
        <v>134</v>
      </c>
      <c r="CS1" s="78" t="s">
        <v>135</v>
      </c>
      <c r="CT1" s="78" t="s">
        <v>136</v>
      </c>
      <c r="CU1" s="78" t="s">
        <v>137</v>
      </c>
      <c r="CV1" s="78" t="s">
        <v>138</v>
      </c>
      <c r="CW1" s="78" t="s">
        <v>139</v>
      </c>
      <c r="CX1" s="78" t="s">
        <v>140</v>
      </c>
      <c r="CY1" s="78" t="s">
        <v>141</v>
      </c>
      <c r="CZ1" s="78" t="s">
        <v>142</v>
      </c>
      <c r="DA1" s="78" t="s">
        <v>143</v>
      </c>
      <c r="DB1" s="78" t="s">
        <v>144</v>
      </c>
      <c r="DC1" s="78" t="s">
        <v>145</v>
      </c>
      <c r="DD1" s="78" t="s">
        <v>146</v>
      </c>
      <c r="DE1" s="78" t="s">
        <v>147</v>
      </c>
      <c r="DF1" s="78" t="s">
        <v>148</v>
      </c>
      <c r="DG1" s="78" t="s">
        <v>149</v>
      </c>
      <c r="DH1" s="78" t="s">
        <v>150</v>
      </c>
      <c r="DI1" s="78" t="s">
        <v>151</v>
      </c>
      <c r="DJ1" s="78" t="s">
        <v>152</v>
      </c>
      <c r="DK1" s="78" t="s">
        <v>153</v>
      </c>
      <c r="DL1" s="78" t="s">
        <v>154</v>
      </c>
      <c r="DM1" s="78" t="s">
        <v>155</v>
      </c>
      <c r="DN1" s="78" t="s">
        <v>156</v>
      </c>
      <c r="DO1" s="78" t="s">
        <v>157</v>
      </c>
      <c r="DP1" s="137" t="s">
        <v>491</v>
      </c>
      <c r="DQ1" s="137" t="s">
        <v>494</v>
      </c>
      <c r="DR1" s="137" t="s">
        <v>492</v>
      </c>
      <c r="DS1" s="137" t="s">
        <v>493</v>
      </c>
      <c r="DT1" s="172"/>
      <c r="DU1" s="172"/>
      <c r="DV1" s="172"/>
      <c r="DW1" s="172"/>
      <c r="DX1" s="78" t="s">
        <v>182</v>
      </c>
      <c r="DY1" s="78" t="s">
        <v>183</v>
      </c>
      <c r="DZ1" s="78" t="s">
        <v>184</v>
      </c>
      <c r="EA1" s="78" t="s">
        <v>185</v>
      </c>
      <c r="EB1" s="78" t="s">
        <v>186</v>
      </c>
      <c r="EC1" s="78" t="s">
        <v>187</v>
      </c>
      <c r="ED1" s="78" t="s">
        <v>188</v>
      </c>
      <c r="EE1" s="78" t="s">
        <v>189</v>
      </c>
      <c r="EF1" s="78" t="s">
        <v>190</v>
      </c>
      <c r="EG1" s="78" t="s">
        <v>191</v>
      </c>
      <c r="EH1" s="78" t="s">
        <v>192</v>
      </c>
      <c r="EI1" s="78" t="s">
        <v>193</v>
      </c>
      <c r="EJ1" s="78" t="s">
        <v>194</v>
      </c>
      <c r="EK1" s="78" t="s">
        <v>195</v>
      </c>
      <c r="EL1" s="78" t="s">
        <v>196</v>
      </c>
      <c r="EM1" s="78" t="s">
        <v>197</v>
      </c>
      <c r="EN1" s="78" t="s">
        <v>198</v>
      </c>
      <c r="EO1" s="78" t="s">
        <v>199</v>
      </c>
      <c r="EP1" s="78" t="s">
        <v>200</v>
      </c>
      <c r="EQ1" s="78" t="s">
        <v>201</v>
      </c>
      <c r="ER1" s="78" t="s">
        <v>202</v>
      </c>
      <c r="ES1" s="78" t="s">
        <v>203</v>
      </c>
      <c r="ET1" s="78" t="s">
        <v>204</v>
      </c>
      <c r="EU1" s="78" t="s">
        <v>205</v>
      </c>
      <c r="EV1" s="148" t="s">
        <v>496</v>
      </c>
      <c r="EW1" s="148" t="s">
        <v>497</v>
      </c>
      <c r="EX1" s="148" t="s">
        <v>498</v>
      </c>
      <c r="EY1" s="148" t="s">
        <v>499</v>
      </c>
      <c r="EZ1" s="164"/>
      <c r="FA1" s="164"/>
      <c r="FB1" s="164"/>
      <c r="FC1" s="164"/>
      <c r="FD1" s="135" t="s">
        <v>230</v>
      </c>
      <c r="FE1" s="78" t="s">
        <v>231</v>
      </c>
      <c r="FF1" s="78" t="s">
        <v>232</v>
      </c>
      <c r="FG1" s="78" t="s">
        <v>233</v>
      </c>
      <c r="FH1" s="78" t="s">
        <v>234</v>
      </c>
      <c r="FI1" s="78" t="s">
        <v>235</v>
      </c>
      <c r="FJ1" s="78" t="s">
        <v>236</v>
      </c>
      <c r="FK1" s="78" t="s">
        <v>237</v>
      </c>
      <c r="FL1" s="78" t="s">
        <v>238</v>
      </c>
      <c r="FM1" s="78" t="s">
        <v>239</v>
      </c>
      <c r="FN1" s="135" t="s">
        <v>250</v>
      </c>
      <c r="FO1" s="78" t="s">
        <v>251</v>
      </c>
      <c r="FP1" s="78" t="s">
        <v>252</v>
      </c>
      <c r="FQ1" s="78" t="s">
        <v>253</v>
      </c>
      <c r="FR1" s="78" t="s">
        <v>254</v>
      </c>
      <c r="FS1" s="78" t="s">
        <v>255</v>
      </c>
      <c r="FT1" s="78" t="s">
        <v>256</v>
      </c>
      <c r="FU1" s="78" t="s">
        <v>257</v>
      </c>
      <c r="FV1" s="78" t="s">
        <v>258</v>
      </c>
      <c r="FW1" s="78" t="s">
        <v>259</v>
      </c>
      <c r="FX1" s="78" t="s">
        <v>260</v>
      </c>
      <c r="FY1" s="78" t="s">
        <v>261</v>
      </c>
      <c r="FZ1" s="78" t="s">
        <v>262</v>
      </c>
      <c r="GA1" s="78" t="s">
        <v>263</v>
      </c>
      <c r="GB1" s="78" t="s">
        <v>264</v>
      </c>
      <c r="GC1" s="78" t="s">
        <v>265</v>
      </c>
      <c r="GD1" s="78" t="s">
        <v>266</v>
      </c>
      <c r="GE1" s="78" t="s">
        <v>267</v>
      </c>
      <c r="GF1" s="78" t="s">
        <v>268</v>
      </c>
      <c r="GG1" s="78" t="s">
        <v>269</v>
      </c>
      <c r="GH1" s="78" t="s">
        <v>270</v>
      </c>
      <c r="GI1" s="78" t="s">
        <v>271</v>
      </c>
      <c r="GJ1" s="78" t="s">
        <v>272</v>
      </c>
      <c r="GK1" s="78" t="s">
        <v>273</v>
      </c>
      <c r="GL1" s="78" t="s">
        <v>274</v>
      </c>
      <c r="GM1" s="78" t="s">
        <v>275</v>
      </c>
      <c r="GN1" s="78" t="s">
        <v>276</v>
      </c>
      <c r="GO1" s="78" t="s">
        <v>277</v>
      </c>
      <c r="GP1" s="78" t="s">
        <v>278</v>
      </c>
      <c r="GQ1" s="78" t="s">
        <v>279</v>
      </c>
      <c r="GR1" s="78" t="s">
        <v>280</v>
      </c>
      <c r="GS1" s="78" t="s">
        <v>281</v>
      </c>
      <c r="GT1" s="78" t="s">
        <v>282</v>
      </c>
      <c r="GU1" s="78" t="s">
        <v>283</v>
      </c>
      <c r="GV1" s="78" t="s">
        <v>284</v>
      </c>
      <c r="GW1" s="78" t="s">
        <v>285</v>
      </c>
      <c r="GX1" s="78" t="s">
        <v>286</v>
      </c>
      <c r="GY1" s="78" t="s">
        <v>287</v>
      </c>
      <c r="GZ1" s="78" t="s">
        <v>288</v>
      </c>
      <c r="HA1" s="78" t="s">
        <v>289</v>
      </c>
      <c r="HB1" s="78" t="s">
        <v>290</v>
      </c>
      <c r="HC1" s="173"/>
      <c r="HD1" s="173"/>
      <c r="HE1" s="175"/>
      <c r="HF1" s="175"/>
      <c r="HG1" s="175"/>
      <c r="HH1" s="175"/>
      <c r="HI1" s="175"/>
      <c r="HJ1" s="175"/>
      <c r="HK1" s="178"/>
      <c r="HL1" s="178"/>
      <c r="HM1" s="149" t="s">
        <v>346</v>
      </c>
      <c r="HN1" s="147"/>
      <c r="HO1" s="4" t="s">
        <v>685</v>
      </c>
      <c r="HQ1" s="175"/>
      <c r="HR1" s="178" t="s">
        <v>25</v>
      </c>
      <c r="HS1" s="178" t="s">
        <v>25</v>
      </c>
      <c r="HT1" s="247" t="s">
        <v>664</v>
      </c>
      <c r="HU1" s="147"/>
      <c r="HV1" s="147"/>
      <c r="HW1" s="147"/>
      <c r="HX1" s="147" t="s">
        <v>738</v>
      </c>
      <c r="HY1" s="147"/>
    </row>
    <row r="2" spans="1:236" s="6" customFormat="1" ht="75" x14ac:dyDescent="0.25">
      <c r="A2" s="91" t="s">
        <v>454</v>
      </c>
      <c r="B2" s="91" t="s">
        <v>455</v>
      </c>
      <c r="C2" s="91" t="s">
        <v>462</v>
      </c>
      <c r="D2" s="91" t="s">
        <v>465</v>
      </c>
      <c r="E2" s="234" t="s">
        <v>463</v>
      </c>
      <c r="F2" s="235" t="s">
        <v>464</v>
      </c>
      <c r="G2" s="233" t="s">
        <v>465</v>
      </c>
      <c r="H2" s="4" t="s">
        <v>461</v>
      </c>
      <c r="I2" s="4" t="s">
        <v>0</v>
      </c>
      <c r="J2" s="4" t="s">
        <v>1</v>
      </c>
      <c r="K2" s="4" t="s">
        <v>2</v>
      </c>
      <c r="L2" s="4" t="s">
        <v>3</v>
      </c>
      <c r="M2" s="4" t="s">
        <v>4</v>
      </c>
      <c r="N2" s="4" t="s">
        <v>736</v>
      </c>
      <c r="O2" s="75" t="s">
        <v>7</v>
      </c>
      <c r="P2" s="75" t="s">
        <v>8</v>
      </c>
      <c r="Q2" s="75" t="s">
        <v>9</v>
      </c>
      <c r="R2" s="75" t="s">
        <v>10</v>
      </c>
      <c r="S2" s="75" t="s">
        <v>11</v>
      </c>
      <c r="T2" s="75" t="s">
        <v>12</v>
      </c>
      <c r="U2" s="87" t="s">
        <v>13</v>
      </c>
      <c r="V2" s="4" t="s">
        <v>14</v>
      </c>
      <c r="W2" s="4" t="s">
        <v>15</v>
      </c>
      <c r="X2" s="4" t="s">
        <v>16</v>
      </c>
      <c r="Y2" s="4" t="s">
        <v>17</v>
      </c>
      <c r="Z2" s="4" t="s">
        <v>18</v>
      </c>
      <c r="AA2" s="4" t="s">
        <v>19</v>
      </c>
      <c r="AB2" s="4" t="s">
        <v>20</v>
      </c>
      <c r="AC2" s="4" t="s">
        <v>21</v>
      </c>
      <c r="AD2" s="4" t="s">
        <v>22</v>
      </c>
      <c r="AE2" s="4" t="s">
        <v>37</v>
      </c>
      <c r="AF2" s="240" t="s">
        <v>62</v>
      </c>
      <c r="AG2" s="6" t="s">
        <v>63</v>
      </c>
      <c r="AH2" s="6" t="s">
        <v>64</v>
      </c>
      <c r="AI2" s="6" t="s">
        <v>65</v>
      </c>
      <c r="AJ2" s="6" t="s">
        <v>66</v>
      </c>
      <c r="AK2" s="6" t="s">
        <v>67</v>
      </c>
      <c r="AL2" s="6" t="s">
        <v>68</v>
      </c>
      <c r="AM2" s="6" t="s">
        <v>69</v>
      </c>
      <c r="AN2" s="6" t="s">
        <v>70</v>
      </c>
      <c r="AO2" s="6" t="s">
        <v>71</v>
      </c>
      <c r="AP2" s="6" t="s">
        <v>72</v>
      </c>
      <c r="AQ2" s="6" t="s">
        <v>73</v>
      </c>
      <c r="AR2" s="6" t="s">
        <v>74</v>
      </c>
      <c r="AS2" s="6" t="s">
        <v>75</v>
      </c>
      <c r="AT2" s="6" t="s">
        <v>76</v>
      </c>
      <c r="AU2" s="6" t="s">
        <v>77</v>
      </c>
      <c r="AV2" s="6" t="s">
        <v>78</v>
      </c>
      <c r="AW2" s="6" t="s">
        <v>79</v>
      </c>
      <c r="AX2" s="6" t="s">
        <v>80</v>
      </c>
      <c r="AY2" s="6" t="s">
        <v>81</v>
      </c>
      <c r="AZ2" s="6" t="s">
        <v>82</v>
      </c>
      <c r="BA2" s="6" t="s">
        <v>83</v>
      </c>
      <c r="BB2" s="6" t="s">
        <v>84</v>
      </c>
      <c r="BC2" s="6" t="s">
        <v>85</v>
      </c>
      <c r="BD2" s="136" t="s">
        <v>481</v>
      </c>
      <c r="BE2" s="136" t="s">
        <v>482</v>
      </c>
      <c r="BF2" s="136" t="s">
        <v>483</v>
      </c>
      <c r="BG2" s="136" t="s">
        <v>484</v>
      </c>
      <c r="BH2" s="165" t="s">
        <v>518</v>
      </c>
      <c r="BI2" s="166" t="s">
        <v>519</v>
      </c>
      <c r="BJ2" s="166" t="s">
        <v>520</v>
      </c>
      <c r="BK2" s="167" t="s">
        <v>521</v>
      </c>
      <c r="BL2" s="95" t="s">
        <v>110</v>
      </c>
      <c r="BM2" s="6" t="s">
        <v>111</v>
      </c>
      <c r="BN2" s="6" t="s">
        <v>112</v>
      </c>
      <c r="BO2" s="6" t="s">
        <v>113</v>
      </c>
      <c r="BP2" s="6" t="s">
        <v>114</v>
      </c>
      <c r="BQ2" s="6" t="s">
        <v>115</v>
      </c>
      <c r="BR2" s="6" t="s">
        <v>116</v>
      </c>
      <c r="BS2" s="6" t="s">
        <v>117</v>
      </c>
      <c r="BT2" s="6" t="s">
        <v>118</v>
      </c>
      <c r="BU2" s="6" t="s">
        <v>119</v>
      </c>
      <c r="BV2" s="6" t="s">
        <v>120</v>
      </c>
      <c r="BW2" s="6" t="s">
        <v>121</v>
      </c>
      <c r="BX2" s="6" t="s">
        <v>122</v>
      </c>
      <c r="BY2" s="6" t="s">
        <v>123</v>
      </c>
      <c r="BZ2" s="6" t="s">
        <v>124</v>
      </c>
      <c r="CA2" s="6" t="s">
        <v>125</v>
      </c>
      <c r="CB2" s="6" t="s">
        <v>126</v>
      </c>
      <c r="CC2" s="6" t="s">
        <v>127</v>
      </c>
      <c r="CD2" s="6" t="s">
        <v>128</v>
      </c>
      <c r="CE2" s="6" t="s">
        <v>129</v>
      </c>
      <c r="CF2" s="6" t="s">
        <v>130</v>
      </c>
      <c r="CG2" s="6" t="s">
        <v>131</v>
      </c>
      <c r="CH2" s="6" t="s">
        <v>132</v>
      </c>
      <c r="CI2" s="6" t="s">
        <v>133</v>
      </c>
      <c r="CJ2" s="137" t="s">
        <v>486</v>
      </c>
      <c r="CK2" s="137" t="s">
        <v>489</v>
      </c>
      <c r="CL2" s="137" t="s">
        <v>487</v>
      </c>
      <c r="CM2" s="137" t="s">
        <v>488</v>
      </c>
      <c r="CN2" s="171" t="s">
        <v>522</v>
      </c>
      <c r="CO2" s="171" t="s">
        <v>523</v>
      </c>
      <c r="CP2" s="171" t="s">
        <v>524</v>
      </c>
      <c r="CQ2" s="171" t="s">
        <v>525</v>
      </c>
      <c r="CR2" s="4" t="s">
        <v>158</v>
      </c>
      <c r="CS2" s="4" t="s">
        <v>159</v>
      </c>
      <c r="CT2" s="4" t="s">
        <v>160</v>
      </c>
      <c r="CU2" s="4" t="s">
        <v>161</v>
      </c>
      <c r="CV2" s="6" t="s">
        <v>162</v>
      </c>
      <c r="CW2" s="6" t="s">
        <v>163</v>
      </c>
      <c r="CX2" s="6" t="s">
        <v>164</v>
      </c>
      <c r="CY2" s="6" t="s">
        <v>165</v>
      </c>
      <c r="CZ2" s="6" t="s">
        <v>166</v>
      </c>
      <c r="DA2" s="6" t="s">
        <v>167</v>
      </c>
      <c r="DB2" s="6" t="s">
        <v>168</v>
      </c>
      <c r="DC2" s="6" t="s">
        <v>169</v>
      </c>
      <c r="DD2" s="6" t="s">
        <v>170</v>
      </c>
      <c r="DE2" s="6" t="s">
        <v>171</v>
      </c>
      <c r="DF2" s="6" t="s">
        <v>172</v>
      </c>
      <c r="DG2" s="6" t="s">
        <v>173</v>
      </c>
      <c r="DH2" s="6" t="s">
        <v>174</v>
      </c>
      <c r="DI2" s="6" t="s">
        <v>175</v>
      </c>
      <c r="DJ2" s="6" t="s">
        <v>176</v>
      </c>
      <c r="DK2" s="6" t="s">
        <v>177</v>
      </c>
      <c r="DL2" s="6" t="s">
        <v>178</v>
      </c>
      <c r="DM2" s="6" t="s">
        <v>179</v>
      </c>
      <c r="DN2" s="6" t="s">
        <v>180</v>
      </c>
      <c r="DO2" s="6" t="s">
        <v>181</v>
      </c>
      <c r="DP2" s="137" t="s">
        <v>491</v>
      </c>
      <c r="DQ2" s="137" t="s">
        <v>494</v>
      </c>
      <c r="DR2" s="137" t="s">
        <v>492</v>
      </c>
      <c r="DS2" s="137" t="s">
        <v>493</v>
      </c>
      <c r="DT2" s="172" t="s">
        <v>530</v>
      </c>
      <c r="DU2" s="172" t="s">
        <v>531</v>
      </c>
      <c r="DV2" s="172" t="s">
        <v>532</v>
      </c>
      <c r="DW2" s="172" t="s">
        <v>533</v>
      </c>
      <c r="DX2" s="6" t="s">
        <v>206</v>
      </c>
      <c r="DY2" s="6" t="s">
        <v>207</v>
      </c>
      <c r="DZ2" s="6" t="s">
        <v>208</v>
      </c>
      <c r="EA2" s="6" t="s">
        <v>209</v>
      </c>
      <c r="EB2" s="6" t="s">
        <v>210</v>
      </c>
      <c r="EC2" s="6" t="s">
        <v>211</v>
      </c>
      <c r="ED2" s="6" t="s">
        <v>212</v>
      </c>
      <c r="EE2" s="6" t="s">
        <v>213</v>
      </c>
      <c r="EF2" s="6" t="s">
        <v>214</v>
      </c>
      <c r="EG2" s="6" t="s">
        <v>215</v>
      </c>
      <c r="EH2" s="6" t="s">
        <v>216</v>
      </c>
      <c r="EI2" s="6" t="s">
        <v>217</v>
      </c>
      <c r="EJ2" s="6" t="s">
        <v>218</v>
      </c>
      <c r="EK2" s="6" t="s">
        <v>219</v>
      </c>
      <c r="EL2" s="6" t="s">
        <v>220</v>
      </c>
      <c r="EM2" s="6" t="s">
        <v>221</v>
      </c>
      <c r="EN2" s="6" t="s">
        <v>222</v>
      </c>
      <c r="EO2" s="6" t="s">
        <v>223</v>
      </c>
      <c r="EP2" s="6" t="s">
        <v>224</v>
      </c>
      <c r="EQ2" s="6" t="s">
        <v>225</v>
      </c>
      <c r="ER2" s="6" t="s">
        <v>226</v>
      </c>
      <c r="ES2" s="6" t="s">
        <v>227</v>
      </c>
      <c r="ET2" s="6" t="s">
        <v>228</v>
      </c>
      <c r="EU2" s="6" t="s">
        <v>229</v>
      </c>
      <c r="EV2" s="148" t="s">
        <v>496</v>
      </c>
      <c r="EW2" s="148" t="s">
        <v>497</v>
      </c>
      <c r="EX2" s="148" t="s">
        <v>498</v>
      </c>
      <c r="EY2" s="148" t="s">
        <v>499</v>
      </c>
      <c r="EZ2" s="164" t="s">
        <v>526</v>
      </c>
      <c r="FA2" s="164" t="s">
        <v>527</v>
      </c>
      <c r="FB2" s="164" t="s">
        <v>528</v>
      </c>
      <c r="FC2" s="164" t="s">
        <v>529</v>
      </c>
      <c r="FD2" s="95" t="s">
        <v>240</v>
      </c>
      <c r="FE2" s="6" t="s">
        <v>241</v>
      </c>
      <c r="FF2" s="6" t="s">
        <v>242</v>
      </c>
      <c r="FG2" s="6" t="s">
        <v>243</v>
      </c>
      <c r="FH2" s="6" t="s">
        <v>244</v>
      </c>
      <c r="FI2" s="6" t="s">
        <v>245</v>
      </c>
      <c r="FJ2" s="6" t="s">
        <v>246</v>
      </c>
      <c r="FK2" s="6" t="s">
        <v>247</v>
      </c>
      <c r="FL2" s="6" t="s">
        <v>248</v>
      </c>
      <c r="FM2" s="6" t="s">
        <v>249</v>
      </c>
      <c r="FN2" s="162" t="s">
        <v>291</v>
      </c>
      <c r="FO2" s="163" t="s">
        <v>292</v>
      </c>
      <c r="FP2" s="6" t="s">
        <v>293</v>
      </c>
      <c r="FQ2" s="6" t="s">
        <v>294</v>
      </c>
      <c r="FR2" s="6" t="s">
        <v>295</v>
      </c>
      <c r="FS2" s="6" t="s">
        <v>296</v>
      </c>
      <c r="FT2" s="162" t="s">
        <v>297</v>
      </c>
      <c r="FU2" s="6" t="s">
        <v>298</v>
      </c>
      <c r="FV2" s="6" t="s">
        <v>299</v>
      </c>
      <c r="FW2" s="6" t="s">
        <v>300</v>
      </c>
      <c r="FX2" s="6" t="s">
        <v>301</v>
      </c>
      <c r="FY2" s="6" t="s">
        <v>302</v>
      </c>
      <c r="FZ2" s="162" t="s">
        <v>303</v>
      </c>
      <c r="GA2" s="6" t="s">
        <v>304</v>
      </c>
      <c r="GB2" s="162" t="s">
        <v>305</v>
      </c>
      <c r="GC2" s="6" t="s">
        <v>306</v>
      </c>
      <c r="GD2" s="162" t="s">
        <v>307</v>
      </c>
      <c r="GE2" s="6" t="s">
        <v>308</v>
      </c>
      <c r="GF2" s="162" t="s">
        <v>309</v>
      </c>
      <c r="GG2" s="6" t="s">
        <v>310</v>
      </c>
      <c r="GH2" s="162" t="s">
        <v>311</v>
      </c>
      <c r="GI2" s="6" t="s">
        <v>312</v>
      </c>
      <c r="GJ2" s="6" t="s">
        <v>313</v>
      </c>
      <c r="GK2" s="6" t="s">
        <v>314</v>
      </c>
      <c r="GL2" s="6" t="s">
        <v>315</v>
      </c>
      <c r="GM2" s="6" t="s">
        <v>316</v>
      </c>
      <c r="GN2" s="162" t="s">
        <v>317</v>
      </c>
      <c r="GO2" s="162" t="s">
        <v>318</v>
      </c>
      <c r="GP2" s="162" t="s">
        <v>319</v>
      </c>
      <c r="GQ2" s="162" t="s">
        <v>320</v>
      </c>
      <c r="GR2" s="162" t="s">
        <v>321</v>
      </c>
      <c r="GS2" s="162" t="s">
        <v>322</v>
      </c>
      <c r="GT2" s="87" t="s">
        <v>323</v>
      </c>
      <c r="GU2" s="87" t="s">
        <v>324</v>
      </c>
      <c r="GV2" s="87" t="s">
        <v>325</v>
      </c>
      <c r="GW2" s="87" t="s">
        <v>326</v>
      </c>
      <c r="GX2" s="87" t="s">
        <v>327</v>
      </c>
      <c r="GY2" s="87" t="s">
        <v>328</v>
      </c>
      <c r="GZ2" s="87" t="s">
        <v>329</v>
      </c>
      <c r="HA2" s="87" t="s">
        <v>330</v>
      </c>
      <c r="HB2" s="95" t="s">
        <v>331</v>
      </c>
      <c r="HC2" s="146" t="s">
        <v>534</v>
      </c>
      <c r="HD2" s="146" t="s">
        <v>535</v>
      </c>
      <c r="HE2" s="176" t="s">
        <v>537</v>
      </c>
      <c r="HF2" s="176" t="s">
        <v>536</v>
      </c>
      <c r="HG2" s="174" t="s">
        <v>538</v>
      </c>
      <c r="HH2" s="177" t="s">
        <v>539</v>
      </c>
      <c r="HI2" s="176" t="s">
        <v>540</v>
      </c>
      <c r="HJ2" s="176" t="s">
        <v>544</v>
      </c>
      <c r="HK2" s="179" t="s">
        <v>541</v>
      </c>
      <c r="HL2" s="179" t="s">
        <v>542</v>
      </c>
      <c r="HM2" s="5" t="s">
        <v>344</v>
      </c>
      <c r="HN2" s="5" t="s">
        <v>345</v>
      </c>
      <c r="HO2" s="4" t="s">
        <v>685</v>
      </c>
      <c r="HP2" s="4" t="s">
        <v>739</v>
      </c>
      <c r="HQ2" s="176" t="s">
        <v>544</v>
      </c>
      <c r="HR2" s="179" t="s">
        <v>541</v>
      </c>
      <c r="HS2" s="179" t="s">
        <v>542</v>
      </c>
      <c r="HT2" s="5" t="s">
        <v>660</v>
      </c>
      <c r="HU2" s="5" t="s">
        <v>661</v>
      </c>
      <c r="HV2" s="246" t="s">
        <v>662</v>
      </c>
      <c r="HW2" s="246" t="s">
        <v>663</v>
      </c>
      <c r="HX2" s="179" t="s">
        <v>541</v>
      </c>
      <c r="HY2" s="179" t="s">
        <v>542</v>
      </c>
      <c r="HZ2" s="6" t="s">
        <v>737</v>
      </c>
    </row>
    <row r="3" spans="1:236" x14ac:dyDescent="0.25">
      <c r="A3" s="2">
        <f>IF('Table 1'!$L$2="All Regions",1,IF('Table 1'!$L$2='DATA TEMPLATE 1516'!L3,1,0))</f>
        <v>1</v>
      </c>
      <c r="B3" s="2">
        <f>IF('Table 1'!$L$3="All Disciplines",1,IF('Table 1'!$L$3='DATA TEMPLATE 1516'!M3,1,0))</f>
        <v>1</v>
      </c>
      <c r="C3" s="2">
        <f>IF('Table 1'!$L$4="All Organisations",1,IF('Table 1'!$L$4='DATA TEMPLATE 1516'!N3,1,0))</f>
        <v>1</v>
      </c>
      <c r="D3" s="2">
        <f t="shared" ref="D3:D66" si="0">SUM(A3:C3)</f>
        <v>3</v>
      </c>
      <c r="E3" s="236">
        <f>IFERROR(IF('Table 2'!$L$2="All Diverse Led",$HQ3,IF('Table 2'!$L$2='DATA TEMPLATE 1516'!HX3,4,0)),"0")</f>
        <v>0</v>
      </c>
      <c r="F3" s="236">
        <f>IFERROR(IF('Table 2'!$L$2="All Diverse Led",$HQ3,IF('Table 2'!$L$2='DATA TEMPLATE 1516'!HY3,4,0)), 0)</f>
        <v>0</v>
      </c>
      <c r="G3" s="237">
        <f>SUM(E3:F3)</f>
        <v>0</v>
      </c>
      <c r="H3" s="1" t="s">
        <v>471</v>
      </c>
      <c r="I3" s="1">
        <v>0</v>
      </c>
      <c r="J3" s="1" t="b">
        <v>0</v>
      </c>
      <c r="K3">
        <v>1</v>
      </c>
      <c r="L3" t="s">
        <v>435</v>
      </c>
      <c r="M3" t="s">
        <v>436</v>
      </c>
      <c r="N3" t="s">
        <v>459</v>
      </c>
      <c r="O3" s="76">
        <v>26408</v>
      </c>
      <c r="P3" s="76">
        <v>214496</v>
      </c>
      <c r="Q3" s="76">
        <v>24812</v>
      </c>
      <c r="R3" s="76">
        <v>900</v>
      </c>
      <c r="S3" s="76">
        <v>24122</v>
      </c>
      <c r="T3" s="76">
        <v>290738</v>
      </c>
      <c r="U3">
        <v>0</v>
      </c>
      <c r="V3">
        <v>800</v>
      </c>
      <c r="W3">
        <v>0</v>
      </c>
      <c r="X3">
        <v>0</v>
      </c>
      <c r="Y3">
        <v>0</v>
      </c>
      <c r="Z3">
        <v>0</v>
      </c>
      <c r="AA3">
        <v>0</v>
      </c>
      <c r="AB3">
        <v>166230</v>
      </c>
      <c r="AC3">
        <v>51201</v>
      </c>
      <c r="AD3">
        <v>105759</v>
      </c>
      <c r="AE3">
        <v>323990</v>
      </c>
      <c r="AF3" s="1">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s="284">
        <v>0</v>
      </c>
      <c r="BF3" s="284">
        <v>0</v>
      </c>
      <c r="BG3" s="284">
        <v>0</v>
      </c>
      <c r="BH3" s="168">
        <v>0</v>
      </c>
      <c r="BI3" s="169">
        <v>0</v>
      </c>
      <c r="BJ3" s="169">
        <v>0</v>
      </c>
      <c r="BK3" s="170">
        <v>0</v>
      </c>
      <c r="BL3">
        <v>4</v>
      </c>
      <c r="BM3">
        <v>138</v>
      </c>
      <c r="BN3">
        <v>7538</v>
      </c>
      <c r="BO3">
        <v>4850</v>
      </c>
      <c r="BP3">
        <v>0</v>
      </c>
      <c r="BQ3">
        <v>0</v>
      </c>
      <c r="BR3">
        <v>0</v>
      </c>
      <c r="BS3">
        <v>0</v>
      </c>
      <c r="BT3">
        <v>0</v>
      </c>
      <c r="BU3">
        <v>0</v>
      </c>
      <c r="BV3">
        <v>0</v>
      </c>
      <c r="BW3">
        <v>0</v>
      </c>
      <c r="BX3">
        <v>0</v>
      </c>
      <c r="BY3">
        <v>0</v>
      </c>
      <c r="BZ3">
        <v>0</v>
      </c>
      <c r="CA3">
        <v>0</v>
      </c>
      <c r="CB3">
        <v>0</v>
      </c>
      <c r="CC3">
        <v>0</v>
      </c>
      <c r="CD3">
        <v>0</v>
      </c>
      <c r="CE3">
        <v>0</v>
      </c>
      <c r="CF3">
        <v>0</v>
      </c>
      <c r="CG3">
        <v>0</v>
      </c>
      <c r="CH3">
        <v>0</v>
      </c>
      <c r="CI3">
        <v>0</v>
      </c>
      <c r="CJ3" s="1">
        <v>0</v>
      </c>
      <c r="CK3" s="1">
        <v>0</v>
      </c>
      <c r="CL3" s="1">
        <v>0</v>
      </c>
      <c r="CM3" s="1">
        <v>0</v>
      </c>
      <c r="CN3" s="168">
        <v>0</v>
      </c>
      <c r="CO3" s="169">
        <v>0</v>
      </c>
      <c r="CP3" s="169">
        <v>0</v>
      </c>
      <c r="CQ3" s="170">
        <v>0</v>
      </c>
      <c r="CR3" s="1">
        <v>0</v>
      </c>
      <c r="CS3" s="1">
        <v>0</v>
      </c>
      <c r="CT3" s="1">
        <v>0</v>
      </c>
      <c r="CU3" s="1">
        <v>0</v>
      </c>
      <c r="CV3">
        <v>0</v>
      </c>
      <c r="CW3">
        <v>0</v>
      </c>
      <c r="CX3">
        <v>0</v>
      </c>
      <c r="CY3">
        <v>0</v>
      </c>
      <c r="CZ3">
        <v>0</v>
      </c>
      <c r="DA3">
        <v>0</v>
      </c>
      <c r="DB3">
        <v>0</v>
      </c>
      <c r="DC3">
        <v>0</v>
      </c>
      <c r="DD3">
        <v>0</v>
      </c>
      <c r="DE3">
        <v>0</v>
      </c>
      <c r="DF3">
        <v>0</v>
      </c>
      <c r="DG3">
        <v>0</v>
      </c>
      <c r="DH3">
        <v>0</v>
      </c>
      <c r="DI3">
        <v>0</v>
      </c>
      <c r="DJ3">
        <v>0</v>
      </c>
      <c r="DK3">
        <v>0</v>
      </c>
      <c r="DL3">
        <v>0</v>
      </c>
      <c r="DM3">
        <v>0</v>
      </c>
      <c r="DN3">
        <v>0</v>
      </c>
      <c r="DO3">
        <v>0</v>
      </c>
      <c r="DP3">
        <v>0</v>
      </c>
      <c r="DQ3" s="284">
        <v>0</v>
      </c>
      <c r="DR3" s="284">
        <v>0</v>
      </c>
      <c r="DS3" s="284">
        <v>0</v>
      </c>
      <c r="DT3" s="168">
        <v>0</v>
      </c>
      <c r="DU3" s="169">
        <v>0</v>
      </c>
      <c r="DV3" s="169">
        <v>0</v>
      </c>
      <c r="DW3" s="170">
        <v>0</v>
      </c>
      <c r="DX3">
        <v>2</v>
      </c>
      <c r="DY3">
        <v>7</v>
      </c>
      <c r="DZ3">
        <v>2500</v>
      </c>
      <c r="EA3">
        <v>0</v>
      </c>
      <c r="EB3">
        <v>0</v>
      </c>
      <c r="EC3">
        <v>0</v>
      </c>
      <c r="ED3">
        <v>0</v>
      </c>
      <c r="EE3">
        <v>0</v>
      </c>
      <c r="EF3">
        <v>0</v>
      </c>
      <c r="EG3">
        <v>0</v>
      </c>
      <c r="EH3">
        <v>0</v>
      </c>
      <c r="EI3">
        <v>0</v>
      </c>
      <c r="EJ3">
        <v>0</v>
      </c>
      <c r="EK3">
        <v>0</v>
      </c>
      <c r="EL3">
        <v>0</v>
      </c>
      <c r="EM3">
        <v>0</v>
      </c>
      <c r="EN3">
        <v>0</v>
      </c>
      <c r="EO3">
        <v>0</v>
      </c>
      <c r="EP3">
        <v>0</v>
      </c>
      <c r="EQ3">
        <v>0</v>
      </c>
      <c r="ER3">
        <v>0</v>
      </c>
      <c r="ES3">
        <v>0</v>
      </c>
      <c r="ET3">
        <v>0</v>
      </c>
      <c r="EU3">
        <v>0</v>
      </c>
      <c r="EV3" s="1">
        <v>0</v>
      </c>
      <c r="EW3" s="1">
        <v>0</v>
      </c>
      <c r="EX3" s="1">
        <v>0</v>
      </c>
      <c r="EY3" s="1">
        <v>0</v>
      </c>
      <c r="EZ3" s="168">
        <v>0</v>
      </c>
      <c r="FA3" s="169">
        <v>0</v>
      </c>
      <c r="FB3" s="169">
        <v>0</v>
      </c>
      <c r="FC3" s="170">
        <v>0</v>
      </c>
      <c r="FD3">
        <v>0</v>
      </c>
      <c r="FE3">
        <v>0</v>
      </c>
      <c r="FF3">
        <v>0</v>
      </c>
      <c r="FG3">
        <v>0</v>
      </c>
      <c r="FH3">
        <v>0</v>
      </c>
      <c r="FI3">
        <v>0</v>
      </c>
      <c r="FJ3">
        <v>0</v>
      </c>
      <c r="FK3">
        <v>0</v>
      </c>
      <c r="FL3">
        <v>0</v>
      </c>
      <c r="FM3">
        <v>0</v>
      </c>
      <c r="FN3">
        <v>1</v>
      </c>
      <c r="FO3">
        <v>1340</v>
      </c>
      <c r="FP3">
        <v>0</v>
      </c>
      <c r="FQ3">
        <v>0</v>
      </c>
      <c r="FR3">
        <v>0</v>
      </c>
      <c r="FS3">
        <v>0</v>
      </c>
      <c r="FT3">
        <v>0</v>
      </c>
      <c r="FU3">
        <v>0</v>
      </c>
      <c r="FV3">
        <v>0</v>
      </c>
      <c r="FW3">
        <v>0</v>
      </c>
      <c r="FX3">
        <v>0</v>
      </c>
      <c r="FY3">
        <v>0</v>
      </c>
      <c r="FZ3">
        <v>0</v>
      </c>
      <c r="GA3">
        <v>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s="139">
        <v>0</v>
      </c>
      <c r="HD3" s="141">
        <v>0</v>
      </c>
      <c r="HE3" s="139">
        <v>0</v>
      </c>
      <c r="HF3" s="141">
        <v>0</v>
      </c>
      <c r="HG3" s="180">
        <v>11</v>
      </c>
      <c r="HH3" s="182">
        <v>0</v>
      </c>
      <c r="HI3" s="182">
        <v>0</v>
      </c>
      <c r="HJ3" s="183">
        <v>0</v>
      </c>
      <c r="HK3" s="140">
        <v>0</v>
      </c>
      <c r="HL3" s="140">
        <v>0</v>
      </c>
      <c r="HM3" s="1" t="s">
        <v>427</v>
      </c>
      <c r="HN3" s="1" t="s">
        <v>427</v>
      </c>
      <c r="HO3" t="s">
        <v>459</v>
      </c>
      <c r="HP3" t="s">
        <v>459</v>
      </c>
      <c r="HQ3">
        <v>0</v>
      </c>
      <c r="HR3" s="284">
        <v>0</v>
      </c>
      <c r="HS3" s="284">
        <v>0</v>
      </c>
      <c r="HT3" s="284" t="s">
        <v>427</v>
      </c>
      <c r="HU3" s="284" t="s">
        <v>427</v>
      </c>
      <c r="HV3" s="284" t="s">
        <v>427</v>
      </c>
      <c r="HW3" s="284" t="s">
        <v>427</v>
      </c>
      <c r="HX3" s="284">
        <v>0</v>
      </c>
      <c r="HY3" s="284">
        <v>0</v>
      </c>
      <c r="HZ3">
        <v>314761</v>
      </c>
    </row>
    <row r="4" spans="1:236" x14ac:dyDescent="0.25">
      <c r="A4" s="2">
        <f>IF('Table 1'!$L$2="All Regions",1,IF('Table 1'!$L$2='DATA TEMPLATE 1516'!L4,1,0))</f>
        <v>1</v>
      </c>
      <c r="B4" s="2">
        <f>IF('Table 1'!$L$3="All Disciplines",1,IF('Table 1'!$L$3='DATA TEMPLATE 1516'!M4,1,0))</f>
        <v>1</v>
      </c>
      <c r="C4" s="2">
        <f>IF('Table 1'!$L$4="All Organisations",1,IF('Table 1'!$L$4='DATA TEMPLATE 1516'!N4,1,0))</f>
        <v>1</v>
      </c>
      <c r="D4" s="2">
        <f t="shared" si="0"/>
        <v>3</v>
      </c>
      <c r="E4" s="236">
        <f>IFERROR(IF('Table 2'!$L$2="All Diverse Led",$HQ4,IF('Table 2'!$L$2='DATA TEMPLATE 1516'!HX4,4,0)),"0")</f>
        <v>0</v>
      </c>
      <c r="F4" s="236">
        <f>IFERROR(IF('Table 2'!$L$2="All Diverse Led",$HQ4,IF('Table 2'!$L$2='DATA TEMPLATE 1516'!HY4,4,0)), 0)</f>
        <v>0</v>
      </c>
      <c r="G4" s="237">
        <f t="shared" ref="G4:G67" si="1">SUM(E4:F4)</f>
        <v>0</v>
      </c>
      <c r="H4" s="1" t="s">
        <v>471</v>
      </c>
      <c r="I4" s="1">
        <v>0</v>
      </c>
      <c r="J4" s="1" t="b">
        <v>0</v>
      </c>
      <c r="K4">
        <v>2</v>
      </c>
      <c r="L4" t="s">
        <v>435</v>
      </c>
      <c r="M4" t="s">
        <v>437</v>
      </c>
      <c r="N4" t="s">
        <v>459</v>
      </c>
      <c r="O4" s="76">
        <v>185496</v>
      </c>
      <c r="P4" s="76">
        <v>156865</v>
      </c>
      <c r="Q4" s="76">
        <v>10000</v>
      </c>
      <c r="R4" s="76">
        <v>9650</v>
      </c>
      <c r="S4" s="76">
        <v>0</v>
      </c>
      <c r="T4" s="76">
        <v>362011</v>
      </c>
      <c r="U4">
        <v>220746</v>
      </c>
      <c r="V4">
        <v>1600</v>
      </c>
      <c r="W4">
        <v>38736</v>
      </c>
      <c r="X4">
        <v>1600</v>
      </c>
      <c r="Y4">
        <v>1600</v>
      </c>
      <c r="Z4">
        <v>0</v>
      </c>
      <c r="AA4">
        <v>0</v>
      </c>
      <c r="AB4">
        <v>28190</v>
      </c>
      <c r="AC4">
        <v>43507</v>
      </c>
      <c r="AD4">
        <v>0</v>
      </c>
      <c r="AE4">
        <v>335979</v>
      </c>
      <c r="AF4" s="1">
        <v>17</v>
      </c>
      <c r="AG4">
        <v>36</v>
      </c>
      <c r="AH4">
        <v>998</v>
      </c>
      <c r="AI4">
        <v>13656</v>
      </c>
      <c r="AJ4">
        <v>0</v>
      </c>
      <c r="AK4">
        <v>0</v>
      </c>
      <c r="AL4">
        <v>0</v>
      </c>
      <c r="AM4">
        <v>0</v>
      </c>
      <c r="AN4">
        <v>4</v>
      </c>
      <c r="AO4">
        <v>17</v>
      </c>
      <c r="AP4">
        <v>355</v>
      </c>
      <c r="AQ4">
        <v>2213</v>
      </c>
      <c r="AR4">
        <v>0</v>
      </c>
      <c r="AS4">
        <v>0</v>
      </c>
      <c r="AT4">
        <v>0</v>
      </c>
      <c r="AU4">
        <v>0</v>
      </c>
      <c r="AV4">
        <v>0</v>
      </c>
      <c r="AW4">
        <v>0</v>
      </c>
      <c r="AX4">
        <v>0</v>
      </c>
      <c r="AY4">
        <v>0</v>
      </c>
      <c r="AZ4">
        <v>0</v>
      </c>
      <c r="BA4">
        <v>0</v>
      </c>
      <c r="BB4">
        <v>0</v>
      </c>
      <c r="BC4">
        <v>0</v>
      </c>
      <c r="BD4" s="284">
        <v>4</v>
      </c>
      <c r="BE4" s="284">
        <v>17</v>
      </c>
      <c r="BF4" s="284">
        <v>355</v>
      </c>
      <c r="BG4" s="284">
        <v>2213</v>
      </c>
      <c r="BH4" s="168">
        <v>0</v>
      </c>
      <c r="BI4" s="169">
        <v>0</v>
      </c>
      <c r="BJ4" s="169">
        <v>0</v>
      </c>
      <c r="BK4" s="170">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v>0</v>
      </c>
      <c r="CJ4" s="1">
        <v>0</v>
      </c>
      <c r="CK4" s="1">
        <v>0</v>
      </c>
      <c r="CL4" s="1">
        <v>0</v>
      </c>
      <c r="CM4" s="1">
        <v>0</v>
      </c>
      <c r="CN4" s="168">
        <v>0</v>
      </c>
      <c r="CO4" s="169">
        <v>0</v>
      </c>
      <c r="CP4" s="169">
        <v>0</v>
      </c>
      <c r="CQ4" s="170">
        <v>0</v>
      </c>
      <c r="CR4" s="1">
        <v>0</v>
      </c>
      <c r="CS4" s="1">
        <v>0</v>
      </c>
      <c r="CT4" s="1">
        <v>0</v>
      </c>
      <c r="CU4" s="1">
        <v>0</v>
      </c>
      <c r="CV4">
        <v>0</v>
      </c>
      <c r="CW4">
        <v>0</v>
      </c>
      <c r="CX4">
        <v>0</v>
      </c>
      <c r="CY4">
        <v>0</v>
      </c>
      <c r="CZ4">
        <v>0</v>
      </c>
      <c r="DA4">
        <v>0</v>
      </c>
      <c r="DB4">
        <v>0</v>
      </c>
      <c r="DC4">
        <v>0</v>
      </c>
      <c r="DD4">
        <v>0</v>
      </c>
      <c r="DE4">
        <v>0</v>
      </c>
      <c r="DF4">
        <v>0</v>
      </c>
      <c r="DG4">
        <v>0</v>
      </c>
      <c r="DH4">
        <v>0</v>
      </c>
      <c r="DI4">
        <v>0</v>
      </c>
      <c r="DJ4">
        <v>0</v>
      </c>
      <c r="DK4">
        <v>0</v>
      </c>
      <c r="DL4">
        <v>0</v>
      </c>
      <c r="DM4">
        <v>0</v>
      </c>
      <c r="DN4">
        <v>0</v>
      </c>
      <c r="DO4">
        <v>0</v>
      </c>
      <c r="DP4" s="284">
        <v>0</v>
      </c>
      <c r="DQ4" s="284">
        <v>0</v>
      </c>
      <c r="DR4" s="284">
        <v>0</v>
      </c>
      <c r="DS4" s="284">
        <v>0</v>
      </c>
      <c r="DT4" s="168">
        <v>0</v>
      </c>
      <c r="DU4" s="169">
        <v>0</v>
      </c>
      <c r="DV4" s="169">
        <v>0</v>
      </c>
      <c r="DW4" s="170">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s="1">
        <v>0</v>
      </c>
      <c r="EW4" s="1">
        <v>0</v>
      </c>
      <c r="EX4" s="1">
        <v>0</v>
      </c>
      <c r="EY4" s="1">
        <v>0</v>
      </c>
      <c r="EZ4" s="168">
        <v>0</v>
      </c>
      <c r="FA4" s="169">
        <v>0</v>
      </c>
      <c r="FB4" s="169">
        <v>0</v>
      </c>
      <c r="FC4" s="170">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s="139">
        <v>0</v>
      </c>
      <c r="HD4" s="141">
        <v>0</v>
      </c>
      <c r="HE4" s="139">
        <v>0</v>
      </c>
      <c r="HF4" s="141">
        <v>1</v>
      </c>
      <c r="HG4" s="180">
        <v>5</v>
      </c>
      <c r="HH4" s="182">
        <v>0.2</v>
      </c>
      <c r="HI4" s="182">
        <v>0</v>
      </c>
      <c r="HJ4" s="183">
        <v>0</v>
      </c>
      <c r="HK4" s="140">
        <v>0</v>
      </c>
      <c r="HL4" s="140">
        <v>0</v>
      </c>
      <c r="HM4" s="1" t="s">
        <v>427</v>
      </c>
      <c r="HN4" s="1" t="s">
        <v>427</v>
      </c>
      <c r="HO4" t="s">
        <v>459</v>
      </c>
      <c r="HP4" s="284" t="s">
        <v>459</v>
      </c>
      <c r="HQ4" s="284">
        <v>0</v>
      </c>
      <c r="HR4" s="284">
        <v>0</v>
      </c>
      <c r="HS4" s="284">
        <v>0</v>
      </c>
      <c r="HT4" s="284" t="s">
        <v>427</v>
      </c>
      <c r="HU4" s="284" t="s">
        <v>427</v>
      </c>
      <c r="HV4" s="284" t="s">
        <v>427</v>
      </c>
      <c r="HW4" s="284" t="s">
        <v>427</v>
      </c>
      <c r="HX4" s="284">
        <v>0</v>
      </c>
      <c r="HY4" s="284">
        <v>0</v>
      </c>
      <c r="HZ4" s="284">
        <v>390213</v>
      </c>
      <c r="IA4" s="284"/>
      <c r="IB4" s="284"/>
    </row>
    <row r="5" spans="1:236" x14ac:dyDescent="0.25">
      <c r="A5" s="2">
        <f>IF('Table 1'!$L$2="All Regions",1,IF('Table 1'!$L$2='DATA TEMPLATE 1516'!L5,1,0))</f>
        <v>1</v>
      </c>
      <c r="B5" s="2">
        <f>IF('Table 1'!$L$3="All Disciplines",1,IF('Table 1'!$L$3='DATA TEMPLATE 1516'!M5,1,0))</f>
        <v>1</v>
      </c>
      <c r="C5" s="2">
        <f>IF('Table 1'!$L$4="All Organisations",1,IF('Table 1'!$L$4='DATA TEMPLATE 1516'!N5,1,0))</f>
        <v>1</v>
      </c>
      <c r="D5" s="2">
        <f t="shared" si="0"/>
        <v>3</v>
      </c>
      <c r="E5" s="236">
        <f>IFERROR(IF('Table 2'!$L$2="All Diverse Led",$HQ5,IF('Table 2'!$L$2='DATA TEMPLATE 1516'!HX5,4,0)),"0")</f>
        <v>0</v>
      </c>
      <c r="F5" s="236">
        <f>IFERROR(IF('Table 2'!$L$2="All Diverse Led",$HQ5,IF('Table 2'!$L$2='DATA TEMPLATE 1516'!HY5,4,0)), 0)</f>
        <v>0</v>
      </c>
      <c r="G5" s="237">
        <f t="shared" si="1"/>
        <v>0</v>
      </c>
      <c r="H5" s="1" t="s">
        <v>471</v>
      </c>
      <c r="I5" s="1">
        <v>0</v>
      </c>
      <c r="J5" s="1" t="b">
        <v>0</v>
      </c>
      <c r="K5">
        <v>3</v>
      </c>
      <c r="L5" t="s">
        <v>435</v>
      </c>
      <c r="M5" t="s">
        <v>438</v>
      </c>
      <c r="N5" t="s">
        <v>460</v>
      </c>
      <c r="O5" s="76">
        <v>3251733</v>
      </c>
      <c r="P5" s="76">
        <v>6123000</v>
      </c>
      <c r="Q5" s="76">
        <v>1670555</v>
      </c>
      <c r="R5" s="76">
        <v>0</v>
      </c>
      <c r="S5" s="76">
        <v>5280104</v>
      </c>
      <c r="T5" s="76">
        <v>16325392</v>
      </c>
      <c r="U5">
        <v>7337247</v>
      </c>
      <c r="V5">
        <v>94236</v>
      </c>
      <c r="W5">
        <v>74309</v>
      </c>
      <c r="X5">
        <v>0</v>
      </c>
      <c r="Y5">
        <v>0</v>
      </c>
      <c r="Z5">
        <v>0</v>
      </c>
      <c r="AA5">
        <v>0</v>
      </c>
      <c r="AB5">
        <v>7742725</v>
      </c>
      <c r="AC5">
        <v>732694</v>
      </c>
      <c r="AD5">
        <v>0</v>
      </c>
      <c r="AE5">
        <v>15981211</v>
      </c>
      <c r="AF5" s="1">
        <v>27</v>
      </c>
      <c r="AG5">
        <v>93</v>
      </c>
      <c r="AH5">
        <v>62404</v>
      </c>
      <c r="AI5">
        <v>0</v>
      </c>
      <c r="AJ5">
        <v>41</v>
      </c>
      <c r="AK5">
        <v>121</v>
      </c>
      <c r="AL5">
        <v>69737</v>
      </c>
      <c r="AM5">
        <v>0</v>
      </c>
      <c r="AN5">
        <v>0</v>
      </c>
      <c r="AO5">
        <v>0</v>
      </c>
      <c r="AP5">
        <v>0</v>
      </c>
      <c r="AQ5">
        <v>0</v>
      </c>
      <c r="AR5">
        <v>1</v>
      </c>
      <c r="AS5">
        <v>1</v>
      </c>
      <c r="AT5">
        <v>15</v>
      </c>
      <c r="AU5">
        <v>0</v>
      </c>
      <c r="AV5">
        <v>3</v>
      </c>
      <c r="AW5">
        <v>5</v>
      </c>
      <c r="AX5">
        <v>1893</v>
      </c>
      <c r="AY5">
        <v>0</v>
      </c>
      <c r="AZ5">
        <v>0</v>
      </c>
      <c r="BA5">
        <v>0</v>
      </c>
      <c r="BB5">
        <v>0</v>
      </c>
      <c r="BC5">
        <v>0</v>
      </c>
      <c r="BD5" s="284">
        <v>41</v>
      </c>
      <c r="BE5" s="284">
        <v>121</v>
      </c>
      <c r="BF5" s="284">
        <v>69737</v>
      </c>
      <c r="BG5" s="284">
        <v>0</v>
      </c>
      <c r="BH5" s="168">
        <v>4</v>
      </c>
      <c r="BI5" s="169">
        <v>6</v>
      </c>
      <c r="BJ5" s="169">
        <v>1908</v>
      </c>
      <c r="BK5" s="170">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s="1">
        <v>0</v>
      </c>
      <c r="CK5" s="1">
        <v>0</v>
      </c>
      <c r="CL5" s="1">
        <v>0</v>
      </c>
      <c r="CM5" s="1">
        <v>0</v>
      </c>
      <c r="CN5" s="168">
        <v>0</v>
      </c>
      <c r="CO5" s="169">
        <v>0</v>
      </c>
      <c r="CP5" s="169">
        <v>0</v>
      </c>
      <c r="CQ5" s="170">
        <v>0</v>
      </c>
      <c r="CR5" s="1">
        <v>0</v>
      </c>
      <c r="CS5" s="1">
        <v>0</v>
      </c>
      <c r="CT5" s="1">
        <v>0</v>
      </c>
      <c r="CU5" s="1">
        <v>0</v>
      </c>
      <c r="CV5">
        <v>0</v>
      </c>
      <c r="CW5">
        <v>0</v>
      </c>
      <c r="CX5">
        <v>0</v>
      </c>
      <c r="CY5">
        <v>0</v>
      </c>
      <c r="CZ5">
        <v>0</v>
      </c>
      <c r="DA5">
        <v>0</v>
      </c>
      <c r="DB5">
        <v>0</v>
      </c>
      <c r="DC5">
        <v>0</v>
      </c>
      <c r="DD5">
        <v>0</v>
      </c>
      <c r="DE5">
        <v>0</v>
      </c>
      <c r="DF5">
        <v>0</v>
      </c>
      <c r="DG5">
        <v>0</v>
      </c>
      <c r="DH5">
        <v>0</v>
      </c>
      <c r="DI5">
        <v>0</v>
      </c>
      <c r="DJ5">
        <v>0</v>
      </c>
      <c r="DK5">
        <v>0</v>
      </c>
      <c r="DL5">
        <v>0</v>
      </c>
      <c r="DM5">
        <v>0</v>
      </c>
      <c r="DN5">
        <v>0</v>
      </c>
      <c r="DO5">
        <v>0</v>
      </c>
      <c r="DP5" s="284">
        <v>0</v>
      </c>
      <c r="DQ5" s="284">
        <v>0</v>
      </c>
      <c r="DR5" s="284">
        <v>0</v>
      </c>
      <c r="DS5" s="284">
        <v>0</v>
      </c>
      <c r="DT5" s="168">
        <v>0</v>
      </c>
      <c r="DU5" s="169">
        <v>0</v>
      </c>
      <c r="DV5" s="169">
        <v>0</v>
      </c>
      <c r="DW5" s="170">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s="1">
        <v>0</v>
      </c>
      <c r="EW5" s="1">
        <v>0</v>
      </c>
      <c r="EX5" s="1">
        <v>0</v>
      </c>
      <c r="EY5" s="1">
        <v>0</v>
      </c>
      <c r="EZ5" s="168">
        <v>0</v>
      </c>
      <c r="FA5" s="169">
        <v>0</v>
      </c>
      <c r="FB5" s="169">
        <v>0</v>
      </c>
      <c r="FC5" s="170">
        <v>0</v>
      </c>
      <c r="FD5">
        <v>2</v>
      </c>
      <c r="FE5">
        <v>452000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1</v>
      </c>
      <c r="GO5">
        <v>12500</v>
      </c>
      <c r="GP5">
        <v>0</v>
      </c>
      <c r="GQ5">
        <v>0</v>
      </c>
      <c r="GR5">
        <v>0</v>
      </c>
      <c r="GS5">
        <v>0</v>
      </c>
      <c r="GT5">
        <v>0</v>
      </c>
      <c r="GU5">
        <v>0</v>
      </c>
      <c r="GV5">
        <v>0</v>
      </c>
      <c r="GW5">
        <v>0</v>
      </c>
      <c r="GX5">
        <v>0</v>
      </c>
      <c r="GY5">
        <v>0</v>
      </c>
      <c r="GZ5">
        <v>1</v>
      </c>
      <c r="HA5">
        <v>12500</v>
      </c>
      <c r="HB5">
        <v>0</v>
      </c>
      <c r="HC5" s="139">
        <v>2</v>
      </c>
      <c r="HD5" s="141">
        <v>0</v>
      </c>
      <c r="HE5" s="139">
        <v>0</v>
      </c>
      <c r="HF5" s="141">
        <v>0</v>
      </c>
      <c r="HG5" s="180">
        <v>21</v>
      </c>
      <c r="HH5" s="182">
        <v>9.5238095238095233E-2</v>
      </c>
      <c r="HI5" s="182">
        <v>0</v>
      </c>
      <c r="HJ5" s="183">
        <v>0</v>
      </c>
      <c r="HK5" s="140">
        <v>0</v>
      </c>
      <c r="HL5" s="140">
        <v>0</v>
      </c>
      <c r="HM5" s="1" t="s">
        <v>427</v>
      </c>
      <c r="HN5" s="1" t="s">
        <v>427</v>
      </c>
      <c r="HO5" t="s">
        <v>460</v>
      </c>
      <c r="HP5" t="s">
        <v>460</v>
      </c>
      <c r="HQ5" s="284">
        <v>0</v>
      </c>
      <c r="HR5" s="284">
        <v>0</v>
      </c>
      <c r="HS5" s="284">
        <v>0</v>
      </c>
      <c r="HT5" s="284" t="s">
        <v>427</v>
      </c>
      <c r="HU5" s="284" t="s">
        <v>427</v>
      </c>
      <c r="HV5" s="284" t="s">
        <v>427</v>
      </c>
      <c r="HW5" s="284" t="s">
        <v>427</v>
      </c>
      <c r="HX5" s="284">
        <v>0</v>
      </c>
      <c r="HY5" s="284">
        <v>0</v>
      </c>
      <c r="HZ5" s="284">
        <v>15375438</v>
      </c>
      <c r="IA5" s="284"/>
      <c r="IB5" s="284"/>
    </row>
    <row r="6" spans="1:236" x14ac:dyDescent="0.25">
      <c r="A6" s="2">
        <f>IF('Table 1'!$L$2="All Regions",1,IF('Table 1'!$L$2='DATA TEMPLATE 1516'!L6,1,0))</f>
        <v>1</v>
      </c>
      <c r="B6" s="2">
        <f>IF('Table 1'!$L$3="All Disciplines",1,IF('Table 1'!$L$3='DATA TEMPLATE 1516'!M6,1,0))</f>
        <v>1</v>
      </c>
      <c r="C6" s="2">
        <f>IF('Table 1'!$L$4="All Organisations",1,IF('Table 1'!$L$4='DATA TEMPLATE 1516'!N6,1,0))</f>
        <v>1</v>
      </c>
      <c r="D6" s="2">
        <f t="shared" si="0"/>
        <v>3</v>
      </c>
      <c r="E6" s="236">
        <f>IFERROR(IF('Table 2'!$L$2="All Diverse Led",$HQ6,IF('Table 2'!$L$2='DATA TEMPLATE 1516'!HX6,4,0)),"0")</f>
        <v>0</v>
      </c>
      <c r="F6" s="236">
        <f>IFERROR(IF('Table 2'!$L$2="All Diverse Led",$HQ6,IF('Table 2'!$L$2='DATA TEMPLATE 1516'!HY6,4,0)), 0)</f>
        <v>0</v>
      </c>
      <c r="G6" s="237">
        <f t="shared" si="1"/>
        <v>0</v>
      </c>
      <c r="H6" s="1" t="s">
        <v>471</v>
      </c>
      <c r="I6" s="1">
        <v>0</v>
      </c>
      <c r="J6" s="1" t="b">
        <v>0</v>
      </c>
      <c r="K6">
        <v>4</v>
      </c>
      <c r="L6" t="s">
        <v>439</v>
      </c>
      <c r="M6" t="s">
        <v>440</v>
      </c>
      <c r="N6" t="s">
        <v>460</v>
      </c>
      <c r="O6" s="76">
        <v>22849749</v>
      </c>
      <c r="P6" s="76">
        <v>19428000</v>
      </c>
      <c r="Q6" s="76">
        <v>3868638</v>
      </c>
      <c r="R6" s="76">
        <v>0</v>
      </c>
      <c r="S6" s="76">
        <v>0</v>
      </c>
      <c r="T6" s="76">
        <v>46146387</v>
      </c>
      <c r="U6">
        <v>13194423</v>
      </c>
      <c r="V6">
        <v>489868</v>
      </c>
      <c r="W6">
        <v>0</v>
      </c>
      <c r="X6">
        <v>0</v>
      </c>
      <c r="Y6">
        <v>0</v>
      </c>
      <c r="Z6">
        <v>0</v>
      </c>
      <c r="AA6">
        <v>0</v>
      </c>
      <c r="AB6">
        <v>17605388</v>
      </c>
      <c r="AC6">
        <v>17524660</v>
      </c>
      <c r="AD6">
        <v>76399</v>
      </c>
      <c r="AE6">
        <v>48890738</v>
      </c>
      <c r="AF6" s="1">
        <v>2323</v>
      </c>
      <c r="AG6">
        <v>352</v>
      </c>
      <c r="AH6">
        <v>642748</v>
      </c>
      <c r="AI6">
        <v>384201.125</v>
      </c>
      <c r="AJ6">
        <v>6</v>
      </c>
      <c r="AK6">
        <v>21</v>
      </c>
      <c r="AL6">
        <v>3223</v>
      </c>
      <c r="AM6">
        <v>0</v>
      </c>
      <c r="AN6">
        <v>13</v>
      </c>
      <c r="AO6">
        <v>26</v>
      </c>
      <c r="AP6">
        <v>20011</v>
      </c>
      <c r="AQ6">
        <v>13200</v>
      </c>
      <c r="AR6">
        <v>180</v>
      </c>
      <c r="AS6">
        <v>89</v>
      </c>
      <c r="AT6">
        <v>0</v>
      </c>
      <c r="AU6">
        <v>107417</v>
      </c>
      <c r="AV6">
        <v>0</v>
      </c>
      <c r="AW6">
        <v>0</v>
      </c>
      <c r="AX6">
        <v>0</v>
      </c>
      <c r="AY6">
        <v>0</v>
      </c>
      <c r="AZ6">
        <v>0</v>
      </c>
      <c r="BA6">
        <v>0</v>
      </c>
      <c r="BB6">
        <v>0</v>
      </c>
      <c r="BC6">
        <v>0</v>
      </c>
      <c r="BD6" s="284">
        <v>19</v>
      </c>
      <c r="BE6" s="284">
        <v>47</v>
      </c>
      <c r="BF6" s="284">
        <v>23234</v>
      </c>
      <c r="BG6" s="284">
        <v>13200</v>
      </c>
      <c r="BH6" s="168">
        <v>180</v>
      </c>
      <c r="BI6" s="169">
        <v>89</v>
      </c>
      <c r="BJ6" s="169">
        <v>0</v>
      </c>
      <c r="BK6" s="170">
        <v>107417</v>
      </c>
      <c r="BL6">
        <v>45</v>
      </c>
      <c r="BM6">
        <v>2188</v>
      </c>
      <c r="BN6">
        <v>546072</v>
      </c>
      <c r="BO6">
        <v>3306254</v>
      </c>
      <c r="BP6">
        <v>8</v>
      </c>
      <c r="BQ6">
        <v>420</v>
      </c>
      <c r="BR6">
        <v>118288</v>
      </c>
      <c r="BS6">
        <v>14000</v>
      </c>
      <c r="BT6">
        <v>2</v>
      </c>
      <c r="BU6">
        <v>166</v>
      </c>
      <c r="BV6">
        <v>99602</v>
      </c>
      <c r="BW6">
        <v>0</v>
      </c>
      <c r="BX6">
        <v>0</v>
      </c>
      <c r="BY6">
        <v>0</v>
      </c>
      <c r="BZ6">
        <v>0</v>
      </c>
      <c r="CA6">
        <v>0</v>
      </c>
      <c r="CB6">
        <v>0</v>
      </c>
      <c r="CC6">
        <v>0</v>
      </c>
      <c r="CD6">
        <v>0</v>
      </c>
      <c r="CE6">
        <v>0</v>
      </c>
      <c r="CF6">
        <v>0</v>
      </c>
      <c r="CG6">
        <v>0</v>
      </c>
      <c r="CH6">
        <v>0</v>
      </c>
      <c r="CI6">
        <v>0</v>
      </c>
      <c r="CJ6" s="1">
        <v>10</v>
      </c>
      <c r="CK6" s="1">
        <v>586</v>
      </c>
      <c r="CL6" s="1">
        <v>217890</v>
      </c>
      <c r="CM6" s="1">
        <v>14000</v>
      </c>
      <c r="CN6" s="168">
        <v>0</v>
      </c>
      <c r="CO6" s="169">
        <v>0</v>
      </c>
      <c r="CP6" s="169">
        <v>0</v>
      </c>
      <c r="CQ6" s="170">
        <v>0</v>
      </c>
      <c r="CR6" s="1">
        <v>59</v>
      </c>
      <c r="CS6" s="1">
        <v>33</v>
      </c>
      <c r="CT6" s="1">
        <v>12032</v>
      </c>
      <c r="CU6" s="1">
        <v>0</v>
      </c>
      <c r="CV6">
        <v>0</v>
      </c>
      <c r="CW6">
        <v>0</v>
      </c>
      <c r="CX6">
        <v>0</v>
      </c>
      <c r="CY6">
        <v>0</v>
      </c>
      <c r="CZ6">
        <v>0</v>
      </c>
      <c r="DA6">
        <v>0</v>
      </c>
      <c r="DB6">
        <v>0</v>
      </c>
      <c r="DC6">
        <v>0</v>
      </c>
      <c r="DD6">
        <v>0</v>
      </c>
      <c r="DE6">
        <v>0</v>
      </c>
      <c r="DF6">
        <v>0</v>
      </c>
      <c r="DG6">
        <v>0</v>
      </c>
      <c r="DH6">
        <v>0</v>
      </c>
      <c r="DI6">
        <v>0</v>
      </c>
      <c r="DJ6">
        <v>0</v>
      </c>
      <c r="DK6">
        <v>0</v>
      </c>
      <c r="DL6">
        <v>0</v>
      </c>
      <c r="DM6">
        <v>0</v>
      </c>
      <c r="DN6">
        <v>0</v>
      </c>
      <c r="DO6">
        <v>0</v>
      </c>
      <c r="DP6" s="284">
        <v>0</v>
      </c>
      <c r="DQ6" s="284">
        <v>0</v>
      </c>
      <c r="DR6" s="284">
        <v>0</v>
      </c>
      <c r="DS6" s="284">
        <v>0</v>
      </c>
      <c r="DT6" s="168">
        <v>0</v>
      </c>
      <c r="DU6" s="169">
        <v>0</v>
      </c>
      <c r="DV6" s="169">
        <v>0</v>
      </c>
      <c r="DW6" s="170">
        <v>0</v>
      </c>
      <c r="DX6">
        <v>18</v>
      </c>
      <c r="DY6">
        <v>242</v>
      </c>
      <c r="DZ6">
        <v>139764</v>
      </c>
      <c r="EA6">
        <v>1350887</v>
      </c>
      <c r="EB6">
        <v>0</v>
      </c>
      <c r="EC6">
        <v>0</v>
      </c>
      <c r="ED6">
        <v>0</v>
      </c>
      <c r="EE6">
        <v>0</v>
      </c>
      <c r="EF6">
        <v>0</v>
      </c>
      <c r="EG6">
        <v>0</v>
      </c>
      <c r="EH6">
        <v>0</v>
      </c>
      <c r="EI6">
        <v>0</v>
      </c>
      <c r="EJ6">
        <v>18</v>
      </c>
      <c r="EK6">
        <v>0</v>
      </c>
      <c r="EL6">
        <v>47609</v>
      </c>
      <c r="EM6">
        <v>0</v>
      </c>
      <c r="EN6">
        <v>0</v>
      </c>
      <c r="EO6">
        <v>0</v>
      </c>
      <c r="EP6">
        <v>0</v>
      </c>
      <c r="EQ6">
        <v>0</v>
      </c>
      <c r="ER6">
        <v>0</v>
      </c>
      <c r="ES6">
        <v>0</v>
      </c>
      <c r="ET6">
        <v>0</v>
      </c>
      <c r="EU6">
        <v>0</v>
      </c>
      <c r="EV6" s="1">
        <v>0</v>
      </c>
      <c r="EW6" s="1">
        <v>0</v>
      </c>
      <c r="EX6" s="1">
        <v>0</v>
      </c>
      <c r="EY6" s="1">
        <v>0</v>
      </c>
      <c r="EZ6" s="168">
        <v>18</v>
      </c>
      <c r="FA6" s="169">
        <v>0</v>
      </c>
      <c r="FB6" s="169">
        <v>47609</v>
      </c>
      <c r="FC6" s="170">
        <v>0</v>
      </c>
      <c r="FD6">
        <v>0</v>
      </c>
      <c r="FE6">
        <v>0</v>
      </c>
      <c r="FF6">
        <v>0</v>
      </c>
      <c r="FG6">
        <v>16</v>
      </c>
      <c r="FH6">
        <v>0</v>
      </c>
      <c r="FI6">
        <v>250000</v>
      </c>
      <c r="FJ6">
        <v>0</v>
      </c>
      <c r="FK6">
        <v>0</v>
      </c>
      <c r="FL6">
        <v>0</v>
      </c>
      <c r="FM6">
        <v>0</v>
      </c>
      <c r="FN6">
        <v>6</v>
      </c>
      <c r="FO6">
        <v>12590</v>
      </c>
      <c r="FP6">
        <v>3089</v>
      </c>
      <c r="FQ6">
        <v>0</v>
      </c>
      <c r="FR6">
        <v>1265</v>
      </c>
      <c r="FS6">
        <v>0</v>
      </c>
      <c r="FT6">
        <v>56</v>
      </c>
      <c r="FU6">
        <v>2500</v>
      </c>
      <c r="FV6">
        <v>3464</v>
      </c>
      <c r="FW6">
        <v>0</v>
      </c>
      <c r="FX6">
        <v>4506</v>
      </c>
      <c r="FY6">
        <v>0</v>
      </c>
      <c r="FZ6">
        <v>0</v>
      </c>
      <c r="GA6">
        <v>0</v>
      </c>
      <c r="GB6">
        <v>0</v>
      </c>
      <c r="GC6">
        <v>0</v>
      </c>
      <c r="GD6">
        <v>40</v>
      </c>
      <c r="GE6">
        <v>1589000</v>
      </c>
      <c r="GF6">
        <v>0</v>
      </c>
      <c r="GG6">
        <v>0</v>
      </c>
      <c r="GH6">
        <v>0</v>
      </c>
      <c r="GI6">
        <v>0</v>
      </c>
      <c r="GJ6">
        <v>6992</v>
      </c>
      <c r="GK6">
        <v>1589000</v>
      </c>
      <c r="GL6">
        <v>0</v>
      </c>
      <c r="GM6">
        <v>0</v>
      </c>
      <c r="GN6">
        <v>275</v>
      </c>
      <c r="GO6">
        <v>1217000</v>
      </c>
      <c r="GP6">
        <v>82</v>
      </c>
      <c r="GQ6">
        <v>1247522</v>
      </c>
      <c r="GR6">
        <v>0</v>
      </c>
      <c r="GS6">
        <v>0</v>
      </c>
      <c r="GT6">
        <v>0</v>
      </c>
      <c r="GU6">
        <v>0</v>
      </c>
      <c r="GV6">
        <v>0</v>
      </c>
      <c r="GW6">
        <v>0</v>
      </c>
      <c r="GX6">
        <v>0</v>
      </c>
      <c r="GY6">
        <v>0</v>
      </c>
      <c r="GZ6">
        <v>0</v>
      </c>
      <c r="HA6">
        <v>0</v>
      </c>
      <c r="HB6">
        <v>0</v>
      </c>
      <c r="HC6" s="139">
        <v>5</v>
      </c>
      <c r="HD6" s="141">
        <v>0</v>
      </c>
      <c r="HE6" s="139">
        <v>0</v>
      </c>
      <c r="HF6" s="141">
        <v>5</v>
      </c>
      <c r="HG6" s="180">
        <v>59</v>
      </c>
      <c r="HH6" s="182">
        <v>0.16949152542372881</v>
      </c>
      <c r="HI6" s="182">
        <v>0</v>
      </c>
      <c r="HJ6" s="183">
        <v>0</v>
      </c>
      <c r="HK6" s="140">
        <v>0</v>
      </c>
      <c r="HL6" s="140">
        <v>0</v>
      </c>
      <c r="HM6" s="1" t="s">
        <v>427</v>
      </c>
      <c r="HN6" s="1" t="s">
        <v>427</v>
      </c>
      <c r="HO6" t="s">
        <v>460</v>
      </c>
      <c r="HP6" s="284" t="s">
        <v>460</v>
      </c>
      <c r="HQ6" s="284">
        <v>0</v>
      </c>
      <c r="HR6" s="284">
        <v>0</v>
      </c>
      <c r="HS6" s="284">
        <v>0</v>
      </c>
      <c r="HT6" s="284" t="s">
        <v>427</v>
      </c>
      <c r="HU6" s="284" t="s">
        <v>427</v>
      </c>
      <c r="HV6" s="284" t="s">
        <v>427</v>
      </c>
      <c r="HW6" s="284" t="s">
        <v>427</v>
      </c>
      <c r="HX6" s="284">
        <v>0</v>
      </c>
      <c r="HY6" s="284">
        <v>0</v>
      </c>
      <c r="HZ6" s="284">
        <v>49777376</v>
      </c>
      <c r="IA6" s="284"/>
      <c r="IB6" s="284"/>
    </row>
    <row r="7" spans="1:236" x14ac:dyDescent="0.25">
      <c r="A7" s="2">
        <f>IF('Table 1'!$L$2="All Regions",1,IF('Table 1'!$L$2='DATA TEMPLATE 1516'!L7,1,0))</f>
        <v>1</v>
      </c>
      <c r="B7" s="2">
        <f>IF('Table 1'!$L$3="All Disciplines",1,IF('Table 1'!$L$3='DATA TEMPLATE 1516'!M7,1,0))</f>
        <v>1</v>
      </c>
      <c r="C7" s="2">
        <f>IF('Table 1'!$L$4="All Organisations",1,IF('Table 1'!$L$4='DATA TEMPLATE 1516'!N7,1,0))</f>
        <v>1</v>
      </c>
      <c r="D7" s="2">
        <f t="shared" si="0"/>
        <v>3</v>
      </c>
      <c r="E7" s="236">
        <f>IFERROR(IF('Table 2'!$L$2="All Diverse Led",$HQ7,IF('Table 2'!$L$2='DATA TEMPLATE 1516'!HX7,4,0)),"0")</f>
        <v>0</v>
      </c>
      <c r="F7" s="236">
        <f>IFERROR(IF('Table 2'!$L$2="All Diverse Led",$HQ7,IF('Table 2'!$L$2='DATA TEMPLATE 1516'!HY7,4,0)), 0)</f>
        <v>0</v>
      </c>
      <c r="G7" s="237">
        <f t="shared" si="1"/>
        <v>0</v>
      </c>
      <c r="H7" s="1" t="s">
        <v>471</v>
      </c>
      <c r="I7" s="1">
        <v>0</v>
      </c>
      <c r="J7" s="1" t="b">
        <v>0</v>
      </c>
      <c r="K7">
        <v>5</v>
      </c>
      <c r="L7" t="s">
        <v>441</v>
      </c>
      <c r="M7" t="s">
        <v>437</v>
      </c>
      <c r="N7" t="s">
        <v>460</v>
      </c>
      <c r="O7" s="76">
        <v>1919206</v>
      </c>
      <c r="P7" s="76">
        <v>1773097</v>
      </c>
      <c r="Q7" s="76">
        <v>163056</v>
      </c>
      <c r="R7" s="76">
        <v>261200</v>
      </c>
      <c r="S7" s="76">
        <v>3000</v>
      </c>
      <c r="T7" s="76">
        <v>4119559</v>
      </c>
      <c r="U7">
        <v>0</v>
      </c>
      <c r="V7">
        <v>34551</v>
      </c>
      <c r="W7">
        <v>0</v>
      </c>
      <c r="X7">
        <v>5259</v>
      </c>
      <c r="Y7">
        <v>3506</v>
      </c>
      <c r="Z7">
        <v>0</v>
      </c>
      <c r="AA7">
        <v>0</v>
      </c>
      <c r="AB7">
        <v>1286090</v>
      </c>
      <c r="AC7">
        <v>718914</v>
      </c>
      <c r="AD7">
        <v>1788678</v>
      </c>
      <c r="AE7">
        <v>3836998</v>
      </c>
      <c r="AF7" s="1">
        <v>160</v>
      </c>
      <c r="AG7">
        <v>0</v>
      </c>
      <c r="AH7">
        <v>17351</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s="284">
        <v>0</v>
      </c>
      <c r="BE7" s="284">
        <v>0</v>
      </c>
      <c r="BF7" s="284">
        <v>0</v>
      </c>
      <c r="BG7" s="284">
        <v>0</v>
      </c>
      <c r="BH7" s="168">
        <v>0</v>
      </c>
      <c r="BI7" s="169">
        <v>0</v>
      </c>
      <c r="BJ7" s="169">
        <v>0</v>
      </c>
      <c r="BK7" s="170">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s="1">
        <v>0</v>
      </c>
      <c r="CK7" s="1">
        <v>0</v>
      </c>
      <c r="CL7" s="1">
        <v>0</v>
      </c>
      <c r="CM7" s="1">
        <v>0</v>
      </c>
      <c r="CN7" s="168">
        <v>0</v>
      </c>
      <c r="CO7" s="169">
        <v>0</v>
      </c>
      <c r="CP7" s="169">
        <v>0</v>
      </c>
      <c r="CQ7" s="170">
        <v>0</v>
      </c>
      <c r="CR7" s="1">
        <v>0</v>
      </c>
      <c r="CS7" s="1">
        <v>0</v>
      </c>
      <c r="CT7" s="1">
        <v>0</v>
      </c>
      <c r="CU7" s="1">
        <v>0</v>
      </c>
      <c r="CV7">
        <v>0</v>
      </c>
      <c r="CW7">
        <v>0</v>
      </c>
      <c r="CX7">
        <v>0</v>
      </c>
      <c r="CY7">
        <v>0</v>
      </c>
      <c r="CZ7">
        <v>0</v>
      </c>
      <c r="DA7">
        <v>0</v>
      </c>
      <c r="DB7">
        <v>0</v>
      </c>
      <c r="DC7">
        <v>0</v>
      </c>
      <c r="DD7">
        <v>0</v>
      </c>
      <c r="DE7">
        <v>0</v>
      </c>
      <c r="DF7">
        <v>0</v>
      </c>
      <c r="DG7">
        <v>0</v>
      </c>
      <c r="DH7">
        <v>0</v>
      </c>
      <c r="DI7">
        <v>0</v>
      </c>
      <c r="DJ7">
        <v>0</v>
      </c>
      <c r="DK7">
        <v>0</v>
      </c>
      <c r="DL7">
        <v>0</v>
      </c>
      <c r="DM7">
        <v>0</v>
      </c>
      <c r="DN7">
        <v>0</v>
      </c>
      <c r="DO7">
        <v>0</v>
      </c>
      <c r="DP7" s="284">
        <v>0</v>
      </c>
      <c r="DQ7" s="284">
        <v>0</v>
      </c>
      <c r="DR7" s="284">
        <v>0</v>
      </c>
      <c r="DS7" s="284">
        <v>0</v>
      </c>
      <c r="DT7" s="168">
        <v>0</v>
      </c>
      <c r="DU7" s="169">
        <v>0</v>
      </c>
      <c r="DV7" s="169">
        <v>0</v>
      </c>
      <c r="DW7" s="170">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s="1">
        <v>0</v>
      </c>
      <c r="EW7" s="1">
        <v>0</v>
      </c>
      <c r="EX7" s="1">
        <v>0</v>
      </c>
      <c r="EY7" s="1">
        <v>0</v>
      </c>
      <c r="EZ7" s="168">
        <v>0</v>
      </c>
      <c r="FA7" s="169">
        <v>0</v>
      </c>
      <c r="FB7" s="169">
        <v>0</v>
      </c>
      <c r="FC7" s="170">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s="139">
        <v>0</v>
      </c>
      <c r="HD7" s="141">
        <v>0</v>
      </c>
      <c r="HE7" s="139">
        <v>0</v>
      </c>
      <c r="HF7" s="141">
        <v>0</v>
      </c>
      <c r="HG7" s="180">
        <v>18</v>
      </c>
      <c r="HH7" s="182">
        <v>0</v>
      </c>
      <c r="HI7" s="182">
        <v>0</v>
      </c>
      <c r="HJ7" s="183">
        <v>0</v>
      </c>
      <c r="HK7" s="140">
        <v>0</v>
      </c>
      <c r="HL7" s="140">
        <v>0</v>
      </c>
      <c r="HM7" s="1" t="s">
        <v>427</v>
      </c>
      <c r="HN7" s="1" t="s">
        <v>427</v>
      </c>
      <c r="HO7" t="s">
        <v>460</v>
      </c>
      <c r="HP7" s="284" t="s">
        <v>460</v>
      </c>
      <c r="HQ7" s="284">
        <v>0</v>
      </c>
      <c r="HR7" s="284">
        <v>0</v>
      </c>
      <c r="HS7" s="284">
        <v>0</v>
      </c>
      <c r="HT7" s="284" t="s">
        <v>427</v>
      </c>
      <c r="HU7" s="284" t="s">
        <v>427</v>
      </c>
      <c r="HV7" s="284" t="s">
        <v>427</v>
      </c>
      <c r="HW7" s="284" t="s">
        <v>427</v>
      </c>
      <c r="HX7" s="284">
        <v>0</v>
      </c>
      <c r="HY7" s="284">
        <v>0</v>
      </c>
      <c r="HZ7" s="284">
        <v>4809826</v>
      </c>
      <c r="IA7" s="284"/>
      <c r="IB7" s="284"/>
    </row>
    <row r="8" spans="1:236" x14ac:dyDescent="0.25">
      <c r="A8" s="2">
        <f>IF('Table 1'!$L$2="All Regions",1,IF('Table 1'!$L$2='DATA TEMPLATE 1516'!L8,1,0))</f>
        <v>1</v>
      </c>
      <c r="B8" s="2">
        <f>IF('Table 1'!$L$3="All Disciplines",1,IF('Table 1'!$L$3='DATA TEMPLATE 1516'!M8,1,0))</f>
        <v>1</v>
      </c>
      <c r="C8" s="2">
        <f>IF('Table 1'!$L$4="All Organisations",1,IF('Table 1'!$L$4='DATA TEMPLATE 1516'!N8,1,0))</f>
        <v>1</v>
      </c>
      <c r="D8" s="2">
        <f t="shared" si="0"/>
        <v>3</v>
      </c>
      <c r="E8" s="236">
        <f>IFERROR(IF('Table 2'!$L$2="All Diverse Led",$HQ8,IF('Table 2'!$L$2='DATA TEMPLATE 1516'!HX8,4,0)),"0")</f>
        <v>0</v>
      </c>
      <c r="F8" s="236">
        <f>IFERROR(IF('Table 2'!$L$2="All Diverse Led",$HQ8,IF('Table 2'!$L$2='DATA TEMPLATE 1516'!HY8,4,0)), 0)</f>
        <v>0</v>
      </c>
      <c r="G8" s="237">
        <f t="shared" si="1"/>
        <v>0</v>
      </c>
      <c r="H8" s="1" t="s">
        <v>471</v>
      </c>
      <c r="I8" s="1">
        <v>0</v>
      </c>
      <c r="J8" s="1" t="b">
        <v>0</v>
      </c>
      <c r="K8">
        <v>6</v>
      </c>
      <c r="L8" t="s">
        <v>441</v>
      </c>
      <c r="M8" t="s">
        <v>440</v>
      </c>
      <c r="N8" t="s">
        <v>459</v>
      </c>
      <c r="O8" s="76">
        <v>462667</v>
      </c>
      <c r="P8" s="76">
        <v>205452</v>
      </c>
      <c r="Q8" s="76">
        <v>21715</v>
      </c>
      <c r="R8" s="76">
        <v>71500</v>
      </c>
      <c r="S8" s="76">
        <v>4000</v>
      </c>
      <c r="T8" s="76">
        <v>765334</v>
      </c>
      <c r="U8">
        <v>289300</v>
      </c>
      <c r="V8">
        <v>72000</v>
      </c>
      <c r="W8">
        <v>0</v>
      </c>
      <c r="X8">
        <v>30000</v>
      </c>
      <c r="Y8">
        <v>30000</v>
      </c>
      <c r="Z8">
        <v>0</v>
      </c>
      <c r="AA8">
        <v>0</v>
      </c>
      <c r="AB8">
        <v>234000</v>
      </c>
      <c r="AC8">
        <v>155981</v>
      </c>
      <c r="AD8">
        <v>0</v>
      </c>
      <c r="AE8">
        <v>811281</v>
      </c>
      <c r="AF8" s="1">
        <v>361</v>
      </c>
      <c r="AG8">
        <v>0</v>
      </c>
      <c r="AH8">
        <v>83334</v>
      </c>
      <c r="AI8">
        <v>7220</v>
      </c>
      <c r="AJ8">
        <v>0</v>
      </c>
      <c r="AK8">
        <v>0</v>
      </c>
      <c r="AL8">
        <v>0</v>
      </c>
      <c r="AM8">
        <v>0</v>
      </c>
      <c r="AN8">
        <v>0</v>
      </c>
      <c r="AO8">
        <v>0</v>
      </c>
      <c r="AP8">
        <v>0</v>
      </c>
      <c r="AQ8">
        <v>0</v>
      </c>
      <c r="AR8">
        <v>45</v>
      </c>
      <c r="AS8">
        <v>0</v>
      </c>
      <c r="AT8">
        <v>2241</v>
      </c>
      <c r="AU8">
        <v>500</v>
      </c>
      <c r="AV8">
        <v>0</v>
      </c>
      <c r="AW8">
        <v>0</v>
      </c>
      <c r="AX8">
        <v>0</v>
      </c>
      <c r="AY8">
        <v>0</v>
      </c>
      <c r="AZ8">
        <v>0</v>
      </c>
      <c r="BA8">
        <v>0</v>
      </c>
      <c r="BB8">
        <v>0</v>
      </c>
      <c r="BC8">
        <v>0</v>
      </c>
      <c r="BD8" s="284">
        <v>0</v>
      </c>
      <c r="BE8" s="284">
        <v>0</v>
      </c>
      <c r="BF8" s="284">
        <v>0</v>
      </c>
      <c r="BG8" s="284">
        <v>0</v>
      </c>
      <c r="BH8" s="168">
        <v>45</v>
      </c>
      <c r="BI8" s="169">
        <v>0</v>
      </c>
      <c r="BJ8" s="169">
        <v>2241</v>
      </c>
      <c r="BK8" s="170">
        <v>500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s="1">
        <v>0</v>
      </c>
      <c r="CK8" s="1">
        <v>0</v>
      </c>
      <c r="CL8" s="1">
        <v>0</v>
      </c>
      <c r="CM8" s="1">
        <v>0</v>
      </c>
      <c r="CN8" s="168">
        <v>0</v>
      </c>
      <c r="CO8" s="169">
        <v>0</v>
      </c>
      <c r="CP8" s="169">
        <v>0</v>
      </c>
      <c r="CQ8" s="170">
        <v>0</v>
      </c>
      <c r="CR8" s="1">
        <v>2</v>
      </c>
      <c r="CS8" s="1">
        <v>2</v>
      </c>
      <c r="CT8" s="1">
        <v>90</v>
      </c>
      <c r="CU8" s="1">
        <v>0</v>
      </c>
      <c r="CV8">
        <v>0</v>
      </c>
      <c r="CW8">
        <v>0</v>
      </c>
      <c r="CX8">
        <v>0</v>
      </c>
      <c r="CY8">
        <v>0</v>
      </c>
      <c r="CZ8">
        <v>0</v>
      </c>
      <c r="DA8">
        <v>0</v>
      </c>
      <c r="DB8">
        <v>0</v>
      </c>
      <c r="DC8">
        <v>0</v>
      </c>
      <c r="DD8">
        <v>2</v>
      </c>
      <c r="DE8">
        <v>2</v>
      </c>
      <c r="DF8">
        <v>90</v>
      </c>
      <c r="DG8">
        <v>0</v>
      </c>
      <c r="DH8">
        <v>0</v>
      </c>
      <c r="DI8">
        <v>0</v>
      </c>
      <c r="DJ8">
        <v>0</v>
      </c>
      <c r="DK8">
        <v>0</v>
      </c>
      <c r="DL8">
        <v>0</v>
      </c>
      <c r="DM8">
        <v>0</v>
      </c>
      <c r="DN8">
        <v>0</v>
      </c>
      <c r="DO8">
        <v>0</v>
      </c>
      <c r="DP8" s="284">
        <v>0</v>
      </c>
      <c r="DQ8" s="284">
        <v>0</v>
      </c>
      <c r="DR8" s="284">
        <v>0</v>
      </c>
      <c r="DS8" s="284">
        <v>0</v>
      </c>
      <c r="DT8" s="168">
        <v>2</v>
      </c>
      <c r="DU8" s="169">
        <v>2</v>
      </c>
      <c r="DV8" s="169">
        <v>90</v>
      </c>
      <c r="DW8" s="170">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s="1">
        <v>0</v>
      </c>
      <c r="EW8" s="1">
        <v>0</v>
      </c>
      <c r="EX8" s="1">
        <v>0</v>
      </c>
      <c r="EY8" s="1">
        <v>0</v>
      </c>
      <c r="EZ8" s="168">
        <v>0</v>
      </c>
      <c r="FA8" s="169">
        <v>0</v>
      </c>
      <c r="FB8" s="169">
        <v>0</v>
      </c>
      <c r="FC8" s="170">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s="139">
        <v>0</v>
      </c>
      <c r="HD8" s="141">
        <v>0</v>
      </c>
      <c r="HE8" s="139">
        <v>2</v>
      </c>
      <c r="HF8" s="141">
        <v>2</v>
      </c>
      <c r="HG8" s="180">
        <v>14</v>
      </c>
      <c r="HH8" s="182">
        <v>0.14285714285714285</v>
      </c>
      <c r="HI8" s="182">
        <v>0.14285714285714285</v>
      </c>
      <c r="HJ8" s="183">
        <v>0</v>
      </c>
      <c r="HK8" s="140">
        <v>0</v>
      </c>
      <c r="HL8" s="140">
        <v>0</v>
      </c>
      <c r="HM8" s="1" t="s">
        <v>427</v>
      </c>
      <c r="HN8" s="1" t="s">
        <v>427</v>
      </c>
      <c r="HO8" t="s">
        <v>459</v>
      </c>
      <c r="HP8" s="284" t="s">
        <v>460</v>
      </c>
      <c r="HQ8" s="284">
        <v>0</v>
      </c>
      <c r="HR8" s="284">
        <v>0</v>
      </c>
      <c r="HS8" s="284">
        <v>0</v>
      </c>
      <c r="HT8" s="284" t="s">
        <v>427</v>
      </c>
      <c r="HU8" s="284" t="s">
        <v>427</v>
      </c>
      <c r="HV8" s="284" t="s">
        <v>427</v>
      </c>
      <c r="HW8" s="284" t="s">
        <v>427</v>
      </c>
      <c r="HX8" s="284">
        <v>0</v>
      </c>
      <c r="HY8" s="284">
        <v>0</v>
      </c>
      <c r="HZ8" s="284">
        <v>829237</v>
      </c>
      <c r="IA8" s="284"/>
      <c r="IB8" s="284"/>
    </row>
    <row r="9" spans="1:236" x14ac:dyDescent="0.25">
      <c r="A9" s="2">
        <f>IF('Table 1'!$L$2="All Regions",1,IF('Table 1'!$L$2='DATA TEMPLATE 1516'!L9,1,0))</f>
        <v>1</v>
      </c>
      <c r="B9" s="2">
        <f>IF('Table 1'!$L$3="All Disciplines",1,IF('Table 1'!$L$3='DATA TEMPLATE 1516'!M9,1,0))</f>
        <v>1</v>
      </c>
      <c r="C9" s="2">
        <f>IF('Table 1'!$L$4="All Organisations",1,IF('Table 1'!$L$4='DATA TEMPLATE 1516'!N9,1,0))</f>
        <v>1</v>
      </c>
      <c r="D9" s="2">
        <f t="shared" si="0"/>
        <v>3</v>
      </c>
      <c r="E9" s="236">
        <f>IFERROR(IF('Table 2'!$L$2="All Diverse Led",$HQ9,IF('Table 2'!$L$2='DATA TEMPLATE 1516'!HX9,4,0)),"0")</f>
        <v>0</v>
      </c>
      <c r="F9" s="236">
        <f>IFERROR(IF('Table 2'!$L$2="All Diverse Led",$HQ9,IF('Table 2'!$L$2='DATA TEMPLATE 1516'!HY9,4,0)), 0)</f>
        <v>0</v>
      </c>
      <c r="G9" s="237">
        <f t="shared" si="1"/>
        <v>0</v>
      </c>
      <c r="H9" s="1" t="s">
        <v>471</v>
      </c>
      <c r="I9" s="1">
        <v>0</v>
      </c>
      <c r="J9" s="1" t="b">
        <v>0</v>
      </c>
      <c r="K9" s="284">
        <v>7</v>
      </c>
      <c r="L9" t="s">
        <v>441</v>
      </c>
      <c r="M9" t="s">
        <v>438</v>
      </c>
      <c r="N9" t="s">
        <v>460</v>
      </c>
      <c r="O9" s="76">
        <v>569402</v>
      </c>
      <c r="P9" s="76">
        <v>399261</v>
      </c>
      <c r="Q9" s="76">
        <v>565886</v>
      </c>
      <c r="R9" s="76">
        <v>57362</v>
      </c>
      <c r="S9" s="76">
        <v>0</v>
      </c>
      <c r="T9" s="76">
        <v>1591911</v>
      </c>
      <c r="U9">
        <v>900811</v>
      </c>
      <c r="V9">
        <v>11479</v>
      </c>
      <c r="W9">
        <v>40019</v>
      </c>
      <c r="X9">
        <v>0</v>
      </c>
      <c r="Y9">
        <v>0</v>
      </c>
      <c r="Z9">
        <v>0</v>
      </c>
      <c r="AA9">
        <v>0</v>
      </c>
      <c r="AB9">
        <v>504218</v>
      </c>
      <c r="AC9">
        <v>179839</v>
      </c>
      <c r="AD9">
        <v>0</v>
      </c>
      <c r="AE9">
        <v>1636366</v>
      </c>
      <c r="AF9" s="1">
        <v>63</v>
      </c>
      <c r="AG9">
        <v>0</v>
      </c>
      <c r="AH9">
        <v>20858</v>
      </c>
      <c r="AI9">
        <v>2573</v>
      </c>
      <c r="AJ9">
        <v>0</v>
      </c>
      <c r="AK9">
        <v>0</v>
      </c>
      <c r="AL9">
        <v>0</v>
      </c>
      <c r="AM9">
        <v>0</v>
      </c>
      <c r="AN9">
        <v>2</v>
      </c>
      <c r="AO9">
        <v>0</v>
      </c>
      <c r="AP9">
        <v>240</v>
      </c>
      <c r="AQ9">
        <v>1200</v>
      </c>
      <c r="AR9">
        <v>11</v>
      </c>
      <c r="AS9">
        <v>0</v>
      </c>
      <c r="AT9">
        <v>1615</v>
      </c>
      <c r="AU9">
        <v>0</v>
      </c>
      <c r="AV9">
        <v>0</v>
      </c>
      <c r="AW9">
        <v>0</v>
      </c>
      <c r="AX9">
        <v>0</v>
      </c>
      <c r="AY9">
        <v>0</v>
      </c>
      <c r="AZ9">
        <v>0</v>
      </c>
      <c r="BA9">
        <v>0</v>
      </c>
      <c r="BB9">
        <v>0</v>
      </c>
      <c r="BC9">
        <v>0</v>
      </c>
      <c r="BD9" s="284">
        <v>2</v>
      </c>
      <c r="BE9" s="284">
        <v>0</v>
      </c>
      <c r="BF9" s="284">
        <v>240</v>
      </c>
      <c r="BG9" s="284">
        <v>1200</v>
      </c>
      <c r="BH9" s="168">
        <v>11</v>
      </c>
      <c r="BI9" s="169">
        <v>0</v>
      </c>
      <c r="BJ9" s="169">
        <v>1615</v>
      </c>
      <c r="BK9" s="170">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s="1">
        <v>0</v>
      </c>
      <c r="CK9" s="1">
        <v>0</v>
      </c>
      <c r="CL9" s="1">
        <v>0</v>
      </c>
      <c r="CM9" s="1">
        <v>0</v>
      </c>
      <c r="CN9" s="168">
        <v>0</v>
      </c>
      <c r="CO9" s="169">
        <v>0</v>
      </c>
      <c r="CP9" s="169">
        <v>0</v>
      </c>
      <c r="CQ9" s="170">
        <v>0</v>
      </c>
      <c r="CR9" s="1">
        <v>0</v>
      </c>
      <c r="CS9" s="1">
        <v>0</v>
      </c>
      <c r="CT9" s="1">
        <v>0</v>
      </c>
      <c r="CU9" s="1">
        <v>0</v>
      </c>
      <c r="CV9">
        <v>0</v>
      </c>
      <c r="CW9">
        <v>0</v>
      </c>
      <c r="CX9">
        <v>0</v>
      </c>
      <c r="CY9">
        <v>0</v>
      </c>
      <c r="CZ9">
        <v>0</v>
      </c>
      <c r="DA9">
        <v>0</v>
      </c>
      <c r="DB9">
        <v>0</v>
      </c>
      <c r="DC9">
        <v>0</v>
      </c>
      <c r="DD9">
        <v>0</v>
      </c>
      <c r="DE9">
        <v>0</v>
      </c>
      <c r="DF9">
        <v>0</v>
      </c>
      <c r="DG9">
        <v>0</v>
      </c>
      <c r="DH9">
        <v>0</v>
      </c>
      <c r="DI9">
        <v>0</v>
      </c>
      <c r="DJ9">
        <v>0</v>
      </c>
      <c r="DK9">
        <v>0</v>
      </c>
      <c r="DL9">
        <v>0</v>
      </c>
      <c r="DM9">
        <v>0</v>
      </c>
      <c r="DN9">
        <v>0</v>
      </c>
      <c r="DO9">
        <v>0</v>
      </c>
      <c r="DP9" s="284">
        <v>0</v>
      </c>
      <c r="DQ9" s="284">
        <v>0</v>
      </c>
      <c r="DR9" s="284">
        <v>0</v>
      </c>
      <c r="DS9" s="284">
        <v>0</v>
      </c>
      <c r="DT9" s="168">
        <v>0</v>
      </c>
      <c r="DU9" s="169">
        <v>0</v>
      </c>
      <c r="DV9" s="169">
        <v>0</v>
      </c>
      <c r="DW9" s="170">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s="1">
        <v>0</v>
      </c>
      <c r="EW9" s="1">
        <v>0</v>
      </c>
      <c r="EX9" s="1">
        <v>0</v>
      </c>
      <c r="EY9" s="1">
        <v>0</v>
      </c>
      <c r="EZ9" s="168">
        <v>0</v>
      </c>
      <c r="FA9" s="169">
        <v>0</v>
      </c>
      <c r="FB9" s="169">
        <v>0</v>
      </c>
      <c r="FC9" s="170">
        <v>0</v>
      </c>
      <c r="FD9">
        <v>0</v>
      </c>
      <c r="FE9">
        <v>0</v>
      </c>
      <c r="FF9">
        <v>0</v>
      </c>
      <c r="FG9">
        <v>3</v>
      </c>
      <c r="FH9">
        <v>0</v>
      </c>
      <c r="FI9">
        <v>420000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s="139">
        <v>0</v>
      </c>
      <c r="HD9" s="141">
        <v>0</v>
      </c>
      <c r="HE9" s="139">
        <v>0</v>
      </c>
      <c r="HF9" s="141">
        <v>0</v>
      </c>
      <c r="HG9" s="180">
        <v>8</v>
      </c>
      <c r="HH9" s="182">
        <v>0</v>
      </c>
      <c r="HI9" s="182">
        <v>0</v>
      </c>
      <c r="HJ9" s="183">
        <v>0</v>
      </c>
      <c r="HK9" s="140">
        <v>0</v>
      </c>
      <c r="HL9" s="140">
        <v>0</v>
      </c>
      <c r="HM9" s="1" t="s">
        <v>427</v>
      </c>
      <c r="HN9" s="1" t="s">
        <v>427</v>
      </c>
      <c r="HO9" t="s">
        <v>460</v>
      </c>
      <c r="HP9" s="284" t="s">
        <v>460</v>
      </c>
      <c r="HQ9" s="284">
        <v>0</v>
      </c>
      <c r="HR9" s="284">
        <v>0</v>
      </c>
      <c r="HS9" s="284">
        <v>0</v>
      </c>
      <c r="HT9" s="284" t="s">
        <v>427</v>
      </c>
      <c r="HU9" s="284" t="s">
        <v>427</v>
      </c>
      <c r="HV9" s="284" t="s">
        <v>427</v>
      </c>
      <c r="HW9" s="284" t="s">
        <v>427</v>
      </c>
      <c r="HX9" s="284">
        <v>0</v>
      </c>
      <c r="HY9" s="284">
        <v>0</v>
      </c>
      <c r="HZ9" s="284">
        <v>1578840</v>
      </c>
      <c r="IA9" s="284"/>
      <c r="IB9" s="284"/>
    </row>
    <row r="10" spans="1:236" x14ac:dyDescent="0.25">
      <c r="A10" s="2">
        <f>IF('Table 1'!$L$2="All Regions",1,IF('Table 1'!$L$2='DATA TEMPLATE 1516'!L10,1,0))</f>
        <v>1</v>
      </c>
      <c r="B10" s="2">
        <f>IF('Table 1'!$L$3="All Disciplines",1,IF('Table 1'!$L$3='DATA TEMPLATE 1516'!M10,1,0))</f>
        <v>1</v>
      </c>
      <c r="C10" s="2">
        <f>IF('Table 1'!$L$4="All Organisations",1,IF('Table 1'!$L$4='DATA TEMPLATE 1516'!N10,1,0))</f>
        <v>1</v>
      </c>
      <c r="D10" s="2">
        <f t="shared" si="0"/>
        <v>3</v>
      </c>
      <c r="E10" s="236">
        <f>IFERROR(IF('Table 2'!$L$2="All Diverse Led",$HQ10,IF('Table 2'!$L$2='DATA TEMPLATE 1516'!HX10,4,0)),"0")</f>
        <v>0</v>
      </c>
      <c r="F10" s="236">
        <f>IFERROR(IF('Table 2'!$L$2="All Diverse Led",$HQ10,IF('Table 2'!$L$2='DATA TEMPLATE 1516'!HY10,4,0)), 0)</f>
        <v>0</v>
      </c>
      <c r="G10" s="237">
        <f t="shared" si="1"/>
        <v>0</v>
      </c>
      <c r="H10" s="1" t="s">
        <v>471</v>
      </c>
      <c r="I10" s="1">
        <v>0</v>
      </c>
      <c r="J10" s="1" t="b">
        <v>0</v>
      </c>
      <c r="K10" s="284">
        <v>8</v>
      </c>
      <c r="L10" t="s">
        <v>441</v>
      </c>
      <c r="M10" t="s">
        <v>438</v>
      </c>
      <c r="N10" t="s">
        <v>460</v>
      </c>
      <c r="O10" s="76">
        <v>1484927</v>
      </c>
      <c r="P10" s="76">
        <v>1531519</v>
      </c>
      <c r="Q10" s="76">
        <v>1887205</v>
      </c>
      <c r="R10" s="76">
        <v>20630</v>
      </c>
      <c r="S10" s="76">
        <v>131770</v>
      </c>
      <c r="T10" s="76">
        <v>5056051</v>
      </c>
      <c r="U10">
        <v>2762964</v>
      </c>
      <c r="V10">
        <v>25666</v>
      </c>
      <c r="W10">
        <v>0</v>
      </c>
      <c r="X10">
        <v>0</v>
      </c>
      <c r="Y10">
        <v>0</v>
      </c>
      <c r="Z10">
        <v>0</v>
      </c>
      <c r="AA10">
        <v>0</v>
      </c>
      <c r="AB10">
        <v>1900405</v>
      </c>
      <c r="AC10">
        <v>1014363</v>
      </c>
      <c r="AD10">
        <v>0</v>
      </c>
      <c r="AE10">
        <v>5703398</v>
      </c>
      <c r="AF10" s="1">
        <v>212</v>
      </c>
      <c r="AG10">
        <v>226</v>
      </c>
      <c r="AH10">
        <v>84542</v>
      </c>
      <c r="AI10">
        <v>8492</v>
      </c>
      <c r="AJ10">
        <v>0</v>
      </c>
      <c r="AK10">
        <v>0</v>
      </c>
      <c r="AL10">
        <v>0</v>
      </c>
      <c r="AM10">
        <v>0</v>
      </c>
      <c r="AN10">
        <v>0</v>
      </c>
      <c r="AO10">
        <v>0</v>
      </c>
      <c r="AP10">
        <v>0</v>
      </c>
      <c r="AQ10">
        <v>0</v>
      </c>
      <c r="AR10">
        <v>20</v>
      </c>
      <c r="AS10">
        <v>20</v>
      </c>
      <c r="AT10">
        <v>2980</v>
      </c>
      <c r="AU10">
        <v>525</v>
      </c>
      <c r="AV10">
        <v>0</v>
      </c>
      <c r="AW10">
        <v>0</v>
      </c>
      <c r="AX10">
        <v>0</v>
      </c>
      <c r="AY10">
        <v>0</v>
      </c>
      <c r="AZ10">
        <v>0</v>
      </c>
      <c r="BA10">
        <v>0</v>
      </c>
      <c r="BB10">
        <v>0</v>
      </c>
      <c r="BC10">
        <v>0</v>
      </c>
      <c r="BD10" s="284">
        <v>0</v>
      </c>
      <c r="BE10" s="284">
        <v>0</v>
      </c>
      <c r="BF10" s="284">
        <v>0</v>
      </c>
      <c r="BG10" s="284">
        <v>0</v>
      </c>
      <c r="BH10" s="168">
        <v>20</v>
      </c>
      <c r="BI10" s="169">
        <v>20</v>
      </c>
      <c r="BJ10" s="169">
        <v>2980</v>
      </c>
      <c r="BK10" s="170">
        <v>525</v>
      </c>
      <c r="BL10">
        <v>6</v>
      </c>
      <c r="BM10">
        <v>195</v>
      </c>
      <c r="BN10">
        <v>25300</v>
      </c>
      <c r="BO10">
        <v>40500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s="1">
        <v>0</v>
      </c>
      <c r="CK10" s="1">
        <v>0</v>
      </c>
      <c r="CL10" s="1">
        <v>0</v>
      </c>
      <c r="CM10" s="1">
        <v>0</v>
      </c>
      <c r="CN10" s="168">
        <v>0</v>
      </c>
      <c r="CO10" s="169">
        <v>0</v>
      </c>
      <c r="CP10" s="169">
        <v>0</v>
      </c>
      <c r="CQ10" s="170">
        <v>0</v>
      </c>
      <c r="CR10" s="1">
        <v>8</v>
      </c>
      <c r="CS10" s="1">
        <v>8</v>
      </c>
      <c r="CT10" s="1">
        <v>1329</v>
      </c>
      <c r="CU10" s="1">
        <v>35</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s="284">
        <v>0</v>
      </c>
      <c r="DQ10" s="284">
        <v>0</v>
      </c>
      <c r="DR10" s="284">
        <v>0</v>
      </c>
      <c r="DS10" s="284">
        <v>0</v>
      </c>
      <c r="DT10" s="168">
        <v>0</v>
      </c>
      <c r="DU10" s="169">
        <v>0</v>
      </c>
      <c r="DV10" s="169">
        <v>0</v>
      </c>
      <c r="DW10" s="17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s="1">
        <v>0</v>
      </c>
      <c r="EW10" s="1">
        <v>0</v>
      </c>
      <c r="EX10" s="1">
        <v>0</v>
      </c>
      <c r="EY10" s="1">
        <v>0</v>
      </c>
      <c r="EZ10" s="168">
        <v>0</v>
      </c>
      <c r="FA10" s="169">
        <v>0</v>
      </c>
      <c r="FB10" s="169">
        <v>0</v>
      </c>
      <c r="FC10" s="170">
        <v>0</v>
      </c>
      <c r="FD10">
        <v>0</v>
      </c>
      <c r="FE10">
        <v>0</v>
      </c>
      <c r="FF10">
        <v>0</v>
      </c>
      <c r="FG10">
        <v>4</v>
      </c>
      <c r="FH10">
        <v>320000</v>
      </c>
      <c r="FI10">
        <v>25000</v>
      </c>
      <c r="FJ10">
        <v>0</v>
      </c>
      <c r="FK10">
        <v>0</v>
      </c>
      <c r="FL10">
        <v>0</v>
      </c>
      <c r="FM10">
        <v>0</v>
      </c>
      <c r="FN10">
        <v>7</v>
      </c>
      <c r="FO10">
        <v>5950</v>
      </c>
      <c r="FP10">
        <v>7</v>
      </c>
      <c r="FQ10">
        <v>0</v>
      </c>
      <c r="FR10">
        <v>4765</v>
      </c>
      <c r="FS10">
        <v>0</v>
      </c>
      <c r="FT10">
        <v>2</v>
      </c>
      <c r="FU10">
        <v>0</v>
      </c>
      <c r="FV10">
        <v>160</v>
      </c>
      <c r="FW10">
        <v>0</v>
      </c>
      <c r="FX10">
        <v>0</v>
      </c>
      <c r="FY10">
        <v>0</v>
      </c>
      <c r="FZ10">
        <v>2</v>
      </c>
      <c r="GA10">
        <v>2</v>
      </c>
      <c r="GB10">
        <v>0</v>
      </c>
      <c r="GC10">
        <v>0</v>
      </c>
      <c r="GD10">
        <v>10</v>
      </c>
      <c r="GE10">
        <v>2100</v>
      </c>
      <c r="GF10">
        <v>9</v>
      </c>
      <c r="GG10">
        <v>0</v>
      </c>
      <c r="GH10">
        <v>0</v>
      </c>
      <c r="GI10">
        <v>0</v>
      </c>
      <c r="GJ10">
        <v>0</v>
      </c>
      <c r="GK10">
        <v>0</v>
      </c>
      <c r="GL10">
        <v>0</v>
      </c>
      <c r="GM10">
        <v>1400</v>
      </c>
      <c r="GN10">
        <v>25</v>
      </c>
      <c r="GO10">
        <v>25</v>
      </c>
      <c r="GP10">
        <v>16</v>
      </c>
      <c r="GQ10">
        <v>16</v>
      </c>
      <c r="GR10">
        <v>0</v>
      </c>
      <c r="GS10">
        <v>0</v>
      </c>
      <c r="GT10">
        <v>0</v>
      </c>
      <c r="GU10">
        <v>0</v>
      </c>
      <c r="GV10">
        <v>0</v>
      </c>
      <c r="GW10">
        <v>0</v>
      </c>
      <c r="GX10">
        <v>9</v>
      </c>
      <c r="GY10">
        <v>9</v>
      </c>
      <c r="GZ10">
        <v>25</v>
      </c>
      <c r="HA10">
        <v>25</v>
      </c>
      <c r="HB10">
        <v>0</v>
      </c>
      <c r="HC10" s="139">
        <v>2</v>
      </c>
      <c r="HD10" s="141">
        <v>0</v>
      </c>
      <c r="HE10" s="139">
        <v>0</v>
      </c>
      <c r="HF10" s="141">
        <v>2</v>
      </c>
      <c r="HG10" s="180">
        <v>19</v>
      </c>
      <c r="HH10" s="182">
        <v>0.21052631578947367</v>
      </c>
      <c r="HI10" s="182">
        <v>0</v>
      </c>
      <c r="HJ10" s="183">
        <v>0</v>
      </c>
      <c r="HK10" s="140">
        <v>0</v>
      </c>
      <c r="HL10" s="140">
        <v>0</v>
      </c>
      <c r="HM10" s="1" t="s">
        <v>427</v>
      </c>
      <c r="HN10" s="1" t="s">
        <v>427</v>
      </c>
      <c r="HO10" t="s">
        <v>460</v>
      </c>
      <c r="HP10" s="284" t="s">
        <v>460</v>
      </c>
      <c r="HQ10" s="284">
        <v>0</v>
      </c>
      <c r="HR10" s="284">
        <v>0</v>
      </c>
      <c r="HS10" s="284">
        <v>0</v>
      </c>
      <c r="HT10" s="284" t="s">
        <v>427</v>
      </c>
      <c r="HU10" s="284" t="s">
        <v>427</v>
      </c>
      <c r="HV10" s="284" t="s">
        <v>427</v>
      </c>
      <c r="HW10" s="284" t="s">
        <v>427</v>
      </c>
      <c r="HX10" s="284">
        <v>0</v>
      </c>
      <c r="HY10" s="284">
        <v>0</v>
      </c>
      <c r="HZ10" s="284">
        <v>5709316</v>
      </c>
      <c r="IA10" s="284"/>
      <c r="IB10" s="284"/>
    </row>
    <row r="11" spans="1:236" x14ac:dyDescent="0.25">
      <c r="A11" s="2">
        <f>IF('Table 1'!$L$2="All Regions",1,IF('Table 1'!$L$2='DATA TEMPLATE 1516'!L11,1,0))</f>
        <v>1</v>
      </c>
      <c r="B11" s="2">
        <f>IF('Table 1'!$L$3="All Disciplines",1,IF('Table 1'!$L$3='DATA TEMPLATE 1516'!M11,1,0))</f>
        <v>1</v>
      </c>
      <c r="C11" s="2">
        <f>IF('Table 1'!$L$4="All Organisations",1,IF('Table 1'!$L$4='DATA TEMPLATE 1516'!N11,1,0))</f>
        <v>1</v>
      </c>
      <c r="D11" s="2">
        <f t="shared" si="0"/>
        <v>3</v>
      </c>
      <c r="E11" s="236">
        <f>IFERROR(IF('Table 2'!$L$2="All Diverse Led",$HQ11,IF('Table 2'!$L$2='DATA TEMPLATE 1516'!HX11,4,0)),"0")</f>
        <v>0</v>
      </c>
      <c r="F11" s="236">
        <f>IFERROR(IF('Table 2'!$L$2="All Diverse Led",$HQ11,IF('Table 2'!$L$2='DATA TEMPLATE 1516'!HY11,4,0)), 0)</f>
        <v>0</v>
      </c>
      <c r="G11" s="237">
        <f t="shared" si="1"/>
        <v>0</v>
      </c>
      <c r="H11" s="1" t="s">
        <v>471</v>
      </c>
      <c r="I11" s="1">
        <v>0</v>
      </c>
      <c r="J11" s="1" t="b">
        <v>0</v>
      </c>
      <c r="K11" s="284">
        <v>9</v>
      </c>
      <c r="L11" t="s">
        <v>441</v>
      </c>
      <c r="M11" t="s">
        <v>440</v>
      </c>
      <c r="N11" t="s">
        <v>459</v>
      </c>
      <c r="O11" s="76">
        <v>412538</v>
      </c>
      <c r="P11" s="76">
        <v>182071</v>
      </c>
      <c r="Q11" s="76">
        <v>17390</v>
      </c>
      <c r="R11" s="76">
        <v>44767</v>
      </c>
      <c r="S11" s="76">
        <v>0</v>
      </c>
      <c r="T11" s="76">
        <v>656766</v>
      </c>
      <c r="U11">
        <v>210621</v>
      </c>
      <c r="V11">
        <v>5500</v>
      </c>
      <c r="W11">
        <v>0</v>
      </c>
      <c r="X11">
        <v>6000</v>
      </c>
      <c r="Y11">
        <v>1500</v>
      </c>
      <c r="Z11">
        <v>0</v>
      </c>
      <c r="AA11">
        <v>0</v>
      </c>
      <c r="AB11">
        <v>240378</v>
      </c>
      <c r="AC11">
        <v>72594</v>
      </c>
      <c r="AD11">
        <v>114083</v>
      </c>
      <c r="AE11">
        <v>650676</v>
      </c>
      <c r="AF11" s="1">
        <v>275</v>
      </c>
      <c r="AG11">
        <v>223</v>
      </c>
      <c r="AH11">
        <v>22640</v>
      </c>
      <c r="AI11">
        <v>10000</v>
      </c>
      <c r="AJ11">
        <v>0</v>
      </c>
      <c r="AK11">
        <v>0</v>
      </c>
      <c r="AL11">
        <v>0</v>
      </c>
      <c r="AM11">
        <v>0</v>
      </c>
      <c r="AN11">
        <v>0</v>
      </c>
      <c r="AO11">
        <v>0</v>
      </c>
      <c r="AP11">
        <v>0</v>
      </c>
      <c r="AQ11">
        <v>0</v>
      </c>
      <c r="AR11">
        <v>0</v>
      </c>
      <c r="AS11">
        <v>0</v>
      </c>
      <c r="AT11">
        <v>750</v>
      </c>
      <c r="AU11">
        <v>1000</v>
      </c>
      <c r="AV11">
        <v>0</v>
      </c>
      <c r="AW11">
        <v>0</v>
      </c>
      <c r="AX11">
        <v>0</v>
      </c>
      <c r="AY11">
        <v>0</v>
      </c>
      <c r="AZ11">
        <v>0</v>
      </c>
      <c r="BA11">
        <v>0</v>
      </c>
      <c r="BB11">
        <v>0</v>
      </c>
      <c r="BC11">
        <v>0</v>
      </c>
      <c r="BD11" s="284">
        <v>0</v>
      </c>
      <c r="BE11" s="284">
        <v>0</v>
      </c>
      <c r="BF11" s="284">
        <v>0</v>
      </c>
      <c r="BG11" s="284">
        <v>0</v>
      </c>
      <c r="BH11" s="168">
        <v>0</v>
      </c>
      <c r="BI11" s="169">
        <v>0</v>
      </c>
      <c r="BJ11" s="169">
        <v>750</v>
      </c>
      <c r="BK11" s="170">
        <v>1000</v>
      </c>
      <c r="BL11">
        <v>8</v>
      </c>
      <c r="BM11">
        <v>168</v>
      </c>
      <c r="BN11">
        <v>0</v>
      </c>
      <c r="BO11">
        <v>3000</v>
      </c>
      <c r="BP11">
        <v>0</v>
      </c>
      <c r="BQ11">
        <v>0</v>
      </c>
      <c r="BR11">
        <v>0</v>
      </c>
      <c r="BS11">
        <v>0</v>
      </c>
      <c r="BT11">
        <v>0</v>
      </c>
      <c r="BU11">
        <v>0</v>
      </c>
      <c r="BV11">
        <v>0</v>
      </c>
      <c r="BW11">
        <v>0</v>
      </c>
      <c r="BX11">
        <v>0</v>
      </c>
      <c r="BY11">
        <v>0</v>
      </c>
      <c r="BZ11">
        <v>0</v>
      </c>
      <c r="CA11">
        <v>500</v>
      </c>
      <c r="CB11">
        <v>0</v>
      </c>
      <c r="CC11">
        <v>0</v>
      </c>
      <c r="CD11">
        <v>0</v>
      </c>
      <c r="CE11">
        <v>0</v>
      </c>
      <c r="CF11">
        <v>0</v>
      </c>
      <c r="CG11">
        <v>0</v>
      </c>
      <c r="CH11">
        <v>0</v>
      </c>
      <c r="CI11">
        <v>0</v>
      </c>
      <c r="CJ11" s="1">
        <v>0</v>
      </c>
      <c r="CK11" s="1">
        <v>0</v>
      </c>
      <c r="CL11" s="1">
        <v>0</v>
      </c>
      <c r="CM11" s="1">
        <v>0</v>
      </c>
      <c r="CN11" s="168">
        <v>0</v>
      </c>
      <c r="CO11" s="169">
        <v>0</v>
      </c>
      <c r="CP11" s="169">
        <v>0</v>
      </c>
      <c r="CQ11" s="170">
        <v>500</v>
      </c>
      <c r="CR11" s="1">
        <v>3</v>
      </c>
      <c r="CS11" s="1">
        <v>3</v>
      </c>
      <c r="CT11" s="1">
        <v>220</v>
      </c>
      <c r="CU11" s="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s="284">
        <v>0</v>
      </c>
      <c r="DQ11" s="284">
        <v>0</v>
      </c>
      <c r="DR11" s="284">
        <v>0</v>
      </c>
      <c r="DS11" s="284">
        <v>0</v>
      </c>
      <c r="DT11" s="168">
        <v>0</v>
      </c>
      <c r="DU11" s="169">
        <v>0</v>
      </c>
      <c r="DV11" s="169">
        <v>0</v>
      </c>
      <c r="DW11" s="170">
        <v>0</v>
      </c>
      <c r="DX11">
        <v>20</v>
      </c>
      <c r="DY11">
        <v>3</v>
      </c>
      <c r="DZ11">
        <v>1000</v>
      </c>
      <c r="EA11">
        <v>0</v>
      </c>
      <c r="EB11">
        <v>0</v>
      </c>
      <c r="EC11">
        <v>0</v>
      </c>
      <c r="ED11">
        <v>0</v>
      </c>
      <c r="EE11">
        <v>0</v>
      </c>
      <c r="EF11">
        <v>0</v>
      </c>
      <c r="EG11">
        <v>0</v>
      </c>
      <c r="EH11">
        <v>0</v>
      </c>
      <c r="EI11">
        <v>0</v>
      </c>
      <c r="EJ11">
        <v>0</v>
      </c>
      <c r="EK11">
        <v>0</v>
      </c>
      <c r="EL11">
        <v>300</v>
      </c>
      <c r="EM11">
        <v>0</v>
      </c>
      <c r="EN11">
        <v>0</v>
      </c>
      <c r="EO11">
        <v>0</v>
      </c>
      <c r="EP11">
        <v>0</v>
      </c>
      <c r="EQ11">
        <v>0</v>
      </c>
      <c r="ER11">
        <v>0</v>
      </c>
      <c r="ES11">
        <v>0</v>
      </c>
      <c r="ET11">
        <v>0</v>
      </c>
      <c r="EU11">
        <v>0</v>
      </c>
      <c r="EV11" s="1">
        <v>0</v>
      </c>
      <c r="EW11" s="1">
        <v>0</v>
      </c>
      <c r="EX11" s="1">
        <v>0</v>
      </c>
      <c r="EY11" s="1">
        <v>0</v>
      </c>
      <c r="EZ11" s="168">
        <v>0</v>
      </c>
      <c r="FA11" s="169">
        <v>0</v>
      </c>
      <c r="FB11" s="169">
        <v>300</v>
      </c>
      <c r="FC11" s="170">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s="139">
        <v>0</v>
      </c>
      <c r="HD11" s="141">
        <v>0</v>
      </c>
      <c r="HE11" s="139">
        <v>0</v>
      </c>
      <c r="HF11" s="141">
        <v>0</v>
      </c>
      <c r="HG11" s="180">
        <v>11</v>
      </c>
      <c r="HH11" s="182">
        <v>0</v>
      </c>
      <c r="HI11" s="182">
        <v>0</v>
      </c>
      <c r="HJ11" s="183">
        <v>0</v>
      </c>
      <c r="HK11" s="140">
        <v>0</v>
      </c>
      <c r="HL11" s="140">
        <v>0</v>
      </c>
      <c r="HM11" s="1" t="s">
        <v>427</v>
      </c>
      <c r="HN11" s="1" t="s">
        <v>427</v>
      </c>
      <c r="HO11" t="s">
        <v>459</v>
      </c>
      <c r="HP11" s="284" t="s">
        <v>459</v>
      </c>
      <c r="HQ11" s="284">
        <v>0</v>
      </c>
      <c r="HR11" s="284">
        <v>0</v>
      </c>
      <c r="HS11" s="284">
        <v>0</v>
      </c>
      <c r="HT11" s="284" t="s">
        <v>427</v>
      </c>
      <c r="HU11" s="284" t="s">
        <v>427</v>
      </c>
      <c r="HV11" s="284" t="s">
        <v>427</v>
      </c>
      <c r="HW11" s="284" t="s">
        <v>427</v>
      </c>
      <c r="HX11" s="284">
        <v>0</v>
      </c>
      <c r="HY11" s="284">
        <v>0</v>
      </c>
      <c r="HZ11" s="284">
        <v>726338</v>
      </c>
      <c r="IA11" s="284"/>
      <c r="IB11" s="284"/>
    </row>
    <row r="12" spans="1:236" x14ac:dyDescent="0.25">
      <c r="A12" s="2">
        <f>IF('Table 1'!$L$2="All Regions",1,IF('Table 1'!$L$2='DATA TEMPLATE 1516'!L12,1,0))</f>
        <v>1</v>
      </c>
      <c r="B12" s="2">
        <f>IF('Table 1'!$L$3="All Disciplines",1,IF('Table 1'!$L$3='DATA TEMPLATE 1516'!M12,1,0))</f>
        <v>1</v>
      </c>
      <c r="C12" s="2">
        <f>IF('Table 1'!$L$4="All Organisations",1,IF('Table 1'!$L$4='DATA TEMPLATE 1516'!N12,1,0))</f>
        <v>1</v>
      </c>
      <c r="D12" s="2">
        <f t="shared" si="0"/>
        <v>3</v>
      </c>
      <c r="E12" s="236">
        <f>IFERROR(IF('Table 2'!$L$2="All Diverse Led",$HQ12,IF('Table 2'!$L$2='DATA TEMPLATE 1516'!HX12,4,0)),"0")</f>
        <v>0</v>
      </c>
      <c r="F12" s="236">
        <f>IFERROR(IF('Table 2'!$L$2="All Diverse Led",$HQ12,IF('Table 2'!$L$2='DATA TEMPLATE 1516'!HY12,4,0)), 0)</f>
        <v>0</v>
      </c>
      <c r="G12" s="237">
        <f t="shared" si="1"/>
        <v>0</v>
      </c>
      <c r="H12" s="1" t="s">
        <v>471</v>
      </c>
      <c r="I12" s="1">
        <v>0</v>
      </c>
      <c r="J12" s="1" t="b">
        <v>0</v>
      </c>
      <c r="K12" s="284">
        <v>10</v>
      </c>
      <c r="L12" t="s">
        <v>439</v>
      </c>
      <c r="M12" t="s">
        <v>442</v>
      </c>
      <c r="N12" t="s">
        <v>458</v>
      </c>
      <c r="O12" s="76">
        <v>71604</v>
      </c>
      <c r="P12" s="76">
        <v>40000</v>
      </c>
      <c r="Q12" s="76">
        <v>18687</v>
      </c>
      <c r="R12" s="76">
        <v>0</v>
      </c>
      <c r="S12" s="76">
        <v>0</v>
      </c>
      <c r="T12" s="76">
        <v>130291</v>
      </c>
      <c r="U12">
        <v>97728</v>
      </c>
      <c r="V12">
        <v>0</v>
      </c>
      <c r="W12">
        <v>5025</v>
      </c>
      <c r="X12">
        <v>4750</v>
      </c>
      <c r="Y12">
        <v>0</v>
      </c>
      <c r="Z12">
        <v>0</v>
      </c>
      <c r="AA12">
        <v>0</v>
      </c>
      <c r="AB12">
        <v>11010</v>
      </c>
      <c r="AC12">
        <v>16942</v>
      </c>
      <c r="AD12">
        <v>1949</v>
      </c>
      <c r="AE12">
        <v>137404</v>
      </c>
      <c r="AF12" s="1">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s="284">
        <v>0</v>
      </c>
      <c r="BE12" s="284">
        <v>0</v>
      </c>
      <c r="BF12" s="284">
        <v>0</v>
      </c>
      <c r="BG12" s="284">
        <v>0</v>
      </c>
      <c r="BH12" s="168">
        <v>0</v>
      </c>
      <c r="BI12" s="169">
        <v>0</v>
      </c>
      <c r="BJ12" s="169">
        <v>0</v>
      </c>
      <c r="BK12" s="170">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s="1">
        <v>0</v>
      </c>
      <c r="CK12" s="1">
        <v>0</v>
      </c>
      <c r="CL12" s="1">
        <v>0</v>
      </c>
      <c r="CM12" s="1">
        <v>0</v>
      </c>
      <c r="CN12" s="168">
        <v>0</v>
      </c>
      <c r="CO12" s="169">
        <v>0</v>
      </c>
      <c r="CP12" s="169">
        <v>0</v>
      </c>
      <c r="CQ12" s="170">
        <v>0</v>
      </c>
      <c r="CR12" s="1">
        <v>0</v>
      </c>
      <c r="CS12" s="1">
        <v>0</v>
      </c>
      <c r="CT12" s="1">
        <v>0</v>
      </c>
      <c r="CU12" s="1">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s="284">
        <v>0</v>
      </c>
      <c r="DQ12" s="284">
        <v>0</v>
      </c>
      <c r="DR12" s="284">
        <v>0</v>
      </c>
      <c r="DS12" s="284">
        <v>0</v>
      </c>
      <c r="DT12" s="168">
        <v>0</v>
      </c>
      <c r="DU12" s="169">
        <v>0</v>
      </c>
      <c r="DV12" s="169">
        <v>0</v>
      </c>
      <c r="DW12" s="170">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s="1">
        <v>0</v>
      </c>
      <c r="EW12" s="1">
        <v>0</v>
      </c>
      <c r="EX12" s="1">
        <v>0</v>
      </c>
      <c r="EY12" s="1">
        <v>0</v>
      </c>
      <c r="EZ12" s="168">
        <v>0</v>
      </c>
      <c r="FA12" s="169">
        <v>0</v>
      </c>
      <c r="FB12" s="169">
        <v>0</v>
      </c>
      <c r="FC12" s="170">
        <v>0</v>
      </c>
      <c r="FD12">
        <v>0</v>
      </c>
      <c r="FE12">
        <v>0</v>
      </c>
      <c r="FF12">
        <v>0</v>
      </c>
      <c r="FG12">
        <v>0</v>
      </c>
      <c r="FH12">
        <v>0</v>
      </c>
      <c r="FI12">
        <v>0</v>
      </c>
      <c r="FJ12">
        <v>0</v>
      </c>
      <c r="FK12">
        <v>0</v>
      </c>
      <c r="FL12">
        <v>0</v>
      </c>
      <c r="FM12">
        <v>0</v>
      </c>
      <c r="FN12">
        <v>10</v>
      </c>
      <c r="FO12">
        <v>12000</v>
      </c>
      <c r="FP12">
        <v>3300</v>
      </c>
      <c r="FQ12">
        <v>0</v>
      </c>
      <c r="FR12">
        <v>0</v>
      </c>
      <c r="FS12">
        <v>0</v>
      </c>
      <c r="FT12">
        <v>170</v>
      </c>
      <c r="FU12">
        <v>0</v>
      </c>
      <c r="FV12">
        <v>10000</v>
      </c>
      <c r="FW12">
        <v>0</v>
      </c>
      <c r="FX12">
        <v>0</v>
      </c>
      <c r="FY12">
        <v>230000</v>
      </c>
      <c r="FZ12">
        <v>7</v>
      </c>
      <c r="GA12">
        <v>119</v>
      </c>
      <c r="GB12">
        <v>157</v>
      </c>
      <c r="GC12">
        <v>1249</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8</v>
      </c>
      <c r="HC12" s="139">
        <v>0</v>
      </c>
      <c r="HD12" s="141">
        <v>1</v>
      </c>
      <c r="HE12" s="139">
        <v>3</v>
      </c>
      <c r="HF12" s="141">
        <v>5</v>
      </c>
      <c r="HG12" s="180">
        <v>15</v>
      </c>
      <c r="HH12" s="182">
        <v>0.33333333333333331</v>
      </c>
      <c r="HI12" s="182">
        <v>0.26666666666666666</v>
      </c>
      <c r="HJ12" s="183">
        <v>0</v>
      </c>
      <c r="HK12" s="140">
        <v>0</v>
      </c>
      <c r="HL12" s="140">
        <v>0</v>
      </c>
      <c r="HM12" s="1" t="s">
        <v>427</v>
      </c>
      <c r="HN12" s="1" t="s">
        <v>427</v>
      </c>
      <c r="HO12" t="s">
        <v>458</v>
      </c>
      <c r="HP12" t="s">
        <v>458</v>
      </c>
      <c r="HQ12" s="284">
        <v>0</v>
      </c>
      <c r="HR12" s="284">
        <v>0</v>
      </c>
      <c r="HS12" s="284">
        <v>0</v>
      </c>
      <c r="HT12" s="284" t="s">
        <v>427</v>
      </c>
      <c r="HU12" s="284" t="s">
        <v>427</v>
      </c>
      <c r="HV12" s="284" t="s">
        <v>427</v>
      </c>
      <c r="HW12" s="284" t="s">
        <v>427</v>
      </c>
      <c r="HX12" s="284">
        <v>0</v>
      </c>
      <c r="HY12" s="284">
        <v>0</v>
      </c>
      <c r="HZ12" s="284">
        <v>125430</v>
      </c>
      <c r="IA12" s="284"/>
      <c r="IB12" s="284"/>
    </row>
    <row r="13" spans="1:236" x14ac:dyDescent="0.25">
      <c r="A13" s="2">
        <f>IF('Table 1'!$L$2="All Regions",1,IF('Table 1'!$L$2='DATA TEMPLATE 1516'!L13,1,0))</f>
        <v>1</v>
      </c>
      <c r="B13" s="2">
        <f>IF('Table 1'!$L$3="All Disciplines",1,IF('Table 1'!$L$3='DATA TEMPLATE 1516'!M13,1,0))</f>
        <v>1</v>
      </c>
      <c r="C13" s="2">
        <f>IF('Table 1'!$L$4="All Organisations",1,IF('Table 1'!$L$4='DATA TEMPLATE 1516'!N13,1,0))</f>
        <v>1</v>
      </c>
      <c r="D13" s="2">
        <f t="shared" si="0"/>
        <v>3</v>
      </c>
      <c r="E13" s="236">
        <f>IFERROR(IF('Table 2'!$L$2="All Diverse Led",$HQ13,IF('Table 2'!$L$2='DATA TEMPLATE 1516'!HX13,4,0)),"0")</f>
        <v>0</v>
      </c>
      <c r="F13" s="236">
        <f>IFERROR(IF('Table 2'!$L$2="All Diverse Led",$HQ13,IF('Table 2'!$L$2='DATA TEMPLATE 1516'!HY13,4,0)), 0)</f>
        <v>0</v>
      </c>
      <c r="G13" s="237">
        <f t="shared" si="1"/>
        <v>0</v>
      </c>
      <c r="H13" s="1" t="s">
        <v>471</v>
      </c>
      <c r="I13" s="1">
        <v>0</v>
      </c>
      <c r="J13" s="1" t="b">
        <v>0</v>
      </c>
      <c r="K13" s="284">
        <v>11</v>
      </c>
      <c r="L13" t="s">
        <v>441</v>
      </c>
      <c r="M13" t="s">
        <v>437</v>
      </c>
      <c r="N13" t="s">
        <v>460</v>
      </c>
      <c r="O13" s="76">
        <v>2437744</v>
      </c>
      <c r="P13" s="76">
        <v>1177378</v>
      </c>
      <c r="Q13" s="76">
        <v>178690</v>
      </c>
      <c r="R13" s="76">
        <v>291688</v>
      </c>
      <c r="S13" s="76">
        <v>80000</v>
      </c>
      <c r="T13" s="76">
        <v>4165500</v>
      </c>
      <c r="U13">
        <v>1554247</v>
      </c>
      <c r="V13">
        <v>0</v>
      </c>
      <c r="W13">
        <v>0</v>
      </c>
      <c r="X13">
        <v>0</v>
      </c>
      <c r="Y13">
        <v>0</v>
      </c>
      <c r="Z13">
        <v>0</v>
      </c>
      <c r="AA13">
        <v>0</v>
      </c>
      <c r="AB13">
        <v>1488760</v>
      </c>
      <c r="AC13">
        <v>644695</v>
      </c>
      <c r="AD13">
        <v>0</v>
      </c>
      <c r="AE13">
        <v>3687702</v>
      </c>
      <c r="AF13" s="1">
        <v>621</v>
      </c>
      <c r="AG13">
        <v>433</v>
      </c>
      <c r="AH13">
        <v>158881</v>
      </c>
      <c r="AI13">
        <v>409</v>
      </c>
      <c r="AJ13">
        <v>20</v>
      </c>
      <c r="AK13">
        <v>14</v>
      </c>
      <c r="AL13">
        <v>3862</v>
      </c>
      <c r="AM13">
        <v>0</v>
      </c>
      <c r="AN13">
        <v>0</v>
      </c>
      <c r="AO13">
        <v>0</v>
      </c>
      <c r="AP13">
        <v>0</v>
      </c>
      <c r="AQ13">
        <v>0</v>
      </c>
      <c r="AR13">
        <v>85</v>
      </c>
      <c r="AS13">
        <v>54</v>
      </c>
      <c r="AT13">
        <v>31110</v>
      </c>
      <c r="AU13">
        <v>0</v>
      </c>
      <c r="AV13">
        <v>0</v>
      </c>
      <c r="AW13">
        <v>0</v>
      </c>
      <c r="AX13">
        <v>0</v>
      </c>
      <c r="AY13">
        <v>0</v>
      </c>
      <c r="AZ13">
        <v>0</v>
      </c>
      <c r="BA13">
        <v>0</v>
      </c>
      <c r="BB13">
        <v>0</v>
      </c>
      <c r="BC13">
        <v>0</v>
      </c>
      <c r="BD13" s="284">
        <v>20</v>
      </c>
      <c r="BE13" s="284">
        <v>14</v>
      </c>
      <c r="BF13" s="284">
        <v>3862</v>
      </c>
      <c r="BG13" s="284">
        <v>0</v>
      </c>
      <c r="BH13" s="168">
        <v>85</v>
      </c>
      <c r="BI13" s="169">
        <v>54</v>
      </c>
      <c r="BJ13" s="169">
        <v>31110</v>
      </c>
      <c r="BK13" s="170">
        <v>0</v>
      </c>
      <c r="BL13">
        <v>13</v>
      </c>
      <c r="BM13">
        <v>365</v>
      </c>
      <c r="BN13">
        <v>0</v>
      </c>
      <c r="BO13">
        <v>2500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s="1">
        <v>0</v>
      </c>
      <c r="CK13" s="1">
        <v>0</v>
      </c>
      <c r="CL13" s="1">
        <v>0</v>
      </c>
      <c r="CM13" s="1">
        <v>0</v>
      </c>
      <c r="CN13" s="168">
        <v>0</v>
      </c>
      <c r="CO13" s="169">
        <v>0</v>
      </c>
      <c r="CP13" s="169">
        <v>0</v>
      </c>
      <c r="CQ13" s="170">
        <v>0</v>
      </c>
      <c r="CR13" s="1">
        <v>0</v>
      </c>
      <c r="CS13" s="1">
        <v>0</v>
      </c>
      <c r="CT13" s="1">
        <v>0</v>
      </c>
      <c r="CU13" s="1">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s="284">
        <v>0</v>
      </c>
      <c r="DQ13" s="284">
        <v>0</v>
      </c>
      <c r="DR13" s="284">
        <v>0</v>
      </c>
      <c r="DS13" s="284">
        <v>0</v>
      </c>
      <c r="DT13" s="168">
        <v>0</v>
      </c>
      <c r="DU13" s="169">
        <v>0</v>
      </c>
      <c r="DV13" s="169">
        <v>0</v>
      </c>
      <c r="DW13" s="170">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s="1">
        <v>0</v>
      </c>
      <c r="EW13" s="1">
        <v>0</v>
      </c>
      <c r="EX13" s="1">
        <v>0</v>
      </c>
      <c r="EY13" s="1">
        <v>0</v>
      </c>
      <c r="EZ13" s="168">
        <v>0</v>
      </c>
      <c r="FA13" s="169">
        <v>0</v>
      </c>
      <c r="FB13" s="169">
        <v>0</v>
      </c>
      <c r="FC13" s="170">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s="139">
        <v>0</v>
      </c>
      <c r="HD13" s="141">
        <v>2</v>
      </c>
      <c r="HE13" s="139">
        <v>4</v>
      </c>
      <c r="HF13" s="141">
        <v>1</v>
      </c>
      <c r="HG13" s="180">
        <v>25</v>
      </c>
      <c r="HH13" s="182">
        <v>0.04</v>
      </c>
      <c r="HI13" s="182">
        <v>0.24</v>
      </c>
      <c r="HJ13" s="183">
        <v>0</v>
      </c>
      <c r="HK13" s="140">
        <v>0</v>
      </c>
      <c r="HL13" s="140">
        <v>0</v>
      </c>
      <c r="HM13" s="1" t="s">
        <v>427</v>
      </c>
      <c r="HN13" s="1" t="s">
        <v>427</v>
      </c>
      <c r="HO13" t="s">
        <v>460</v>
      </c>
      <c r="HP13" s="284" t="s">
        <v>460</v>
      </c>
      <c r="HQ13" s="284">
        <v>0</v>
      </c>
      <c r="HR13" s="284">
        <v>0</v>
      </c>
      <c r="HS13" s="284">
        <v>0</v>
      </c>
      <c r="HT13" s="284" t="s">
        <v>427</v>
      </c>
      <c r="HU13" s="284" t="s">
        <v>427</v>
      </c>
      <c r="HV13" s="284" t="s">
        <v>427</v>
      </c>
      <c r="HW13" s="284" t="s">
        <v>427</v>
      </c>
      <c r="HX13" s="284">
        <v>0</v>
      </c>
      <c r="HY13" s="284">
        <v>0</v>
      </c>
      <c r="HZ13" s="284">
        <v>3740140</v>
      </c>
      <c r="IA13" s="284"/>
      <c r="IB13" s="284"/>
    </row>
    <row r="14" spans="1:236" x14ac:dyDescent="0.25">
      <c r="A14" s="2">
        <f>IF('Table 1'!$L$2="All Regions",1,IF('Table 1'!$L$2='DATA TEMPLATE 1516'!L14,1,0))</f>
        <v>1</v>
      </c>
      <c r="B14" s="2">
        <f>IF('Table 1'!$L$3="All Disciplines",1,IF('Table 1'!$L$3='DATA TEMPLATE 1516'!M14,1,0))</f>
        <v>1</v>
      </c>
      <c r="C14" s="2">
        <f>IF('Table 1'!$L$4="All Organisations",1,IF('Table 1'!$L$4='DATA TEMPLATE 1516'!N14,1,0))</f>
        <v>1</v>
      </c>
      <c r="D14" s="2">
        <f t="shared" si="0"/>
        <v>3</v>
      </c>
      <c r="E14" s="236">
        <f>IFERROR(IF('Table 2'!$L$2="All Diverse Led",$HQ14,IF('Table 2'!$L$2='DATA TEMPLATE 1516'!HX14,4,0)),"0")</f>
        <v>0</v>
      </c>
      <c r="F14" s="236">
        <f>IFERROR(IF('Table 2'!$L$2="All Diverse Led",$HQ14,IF('Table 2'!$L$2='DATA TEMPLATE 1516'!HY14,4,0)), 0)</f>
        <v>0</v>
      </c>
      <c r="G14" s="237">
        <f t="shared" si="1"/>
        <v>0</v>
      </c>
      <c r="H14" s="1" t="s">
        <v>471</v>
      </c>
      <c r="I14" s="1">
        <v>0</v>
      </c>
      <c r="J14" s="1" t="b">
        <v>0</v>
      </c>
      <c r="K14" s="284">
        <v>12</v>
      </c>
      <c r="L14" t="s">
        <v>441</v>
      </c>
      <c r="M14" t="s">
        <v>437</v>
      </c>
      <c r="N14" t="s">
        <v>459</v>
      </c>
      <c r="O14" s="76">
        <v>219293</v>
      </c>
      <c r="P14" s="76">
        <v>405124</v>
      </c>
      <c r="Q14" s="76">
        <v>77221</v>
      </c>
      <c r="R14" s="76">
        <v>42475</v>
      </c>
      <c r="S14" s="76">
        <v>9000</v>
      </c>
      <c r="T14" s="76">
        <v>753113</v>
      </c>
      <c r="U14">
        <v>324114</v>
      </c>
      <c r="V14">
        <v>0</v>
      </c>
      <c r="W14">
        <v>0</v>
      </c>
      <c r="X14">
        <v>0</v>
      </c>
      <c r="Y14">
        <v>0</v>
      </c>
      <c r="Z14">
        <v>0</v>
      </c>
      <c r="AA14">
        <v>0</v>
      </c>
      <c r="AB14">
        <v>223010</v>
      </c>
      <c r="AC14">
        <v>50370</v>
      </c>
      <c r="AD14">
        <v>160628</v>
      </c>
      <c r="AE14">
        <v>758122</v>
      </c>
      <c r="AF14" s="1">
        <v>243</v>
      </c>
      <c r="AG14">
        <v>0</v>
      </c>
      <c r="AH14">
        <v>17152</v>
      </c>
      <c r="AI14" s="317">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s="284">
        <v>0</v>
      </c>
      <c r="BE14" s="284">
        <v>0</v>
      </c>
      <c r="BF14" s="284">
        <v>0</v>
      </c>
      <c r="BG14" s="284">
        <v>0</v>
      </c>
      <c r="BH14" s="168">
        <v>0</v>
      </c>
      <c r="BI14" s="169">
        <v>0</v>
      </c>
      <c r="BJ14" s="169">
        <v>0</v>
      </c>
      <c r="BK14" s="170">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s="1">
        <v>0</v>
      </c>
      <c r="CK14" s="1">
        <v>0</v>
      </c>
      <c r="CL14" s="1">
        <v>0</v>
      </c>
      <c r="CM14" s="1">
        <v>0</v>
      </c>
      <c r="CN14" s="168">
        <v>0</v>
      </c>
      <c r="CO14" s="169">
        <v>0</v>
      </c>
      <c r="CP14" s="169">
        <v>0</v>
      </c>
      <c r="CQ14" s="170">
        <v>0</v>
      </c>
      <c r="CR14" s="1">
        <v>0</v>
      </c>
      <c r="CS14" s="1">
        <v>0</v>
      </c>
      <c r="CT14" s="1">
        <v>0</v>
      </c>
      <c r="CU14" s="1">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s="284">
        <v>0</v>
      </c>
      <c r="DQ14" s="284">
        <v>0</v>
      </c>
      <c r="DR14" s="284">
        <v>0</v>
      </c>
      <c r="DS14" s="284">
        <v>0</v>
      </c>
      <c r="DT14" s="168">
        <v>0</v>
      </c>
      <c r="DU14" s="169">
        <v>0</v>
      </c>
      <c r="DV14" s="169">
        <v>0</v>
      </c>
      <c r="DW14" s="170">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s="1">
        <v>0</v>
      </c>
      <c r="EW14" s="1">
        <v>0</v>
      </c>
      <c r="EX14" s="1">
        <v>0</v>
      </c>
      <c r="EY14" s="1">
        <v>0</v>
      </c>
      <c r="EZ14" s="168">
        <v>0</v>
      </c>
      <c r="FA14" s="169">
        <v>0</v>
      </c>
      <c r="FB14" s="169">
        <v>0</v>
      </c>
      <c r="FC14" s="170">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s="139">
        <v>0</v>
      </c>
      <c r="HD14" s="141">
        <v>0</v>
      </c>
      <c r="HE14" s="139">
        <v>0</v>
      </c>
      <c r="HF14" s="141">
        <v>1</v>
      </c>
      <c r="HG14" s="180">
        <v>8</v>
      </c>
      <c r="HH14" s="182">
        <v>0.125</v>
      </c>
      <c r="HI14" s="182">
        <v>0</v>
      </c>
      <c r="HJ14" s="183">
        <v>0</v>
      </c>
      <c r="HK14" s="140">
        <v>0</v>
      </c>
      <c r="HL14" s="140">
        <v>0</v>
      </c>
      <c r="HM14" s="1" t="s">
        <v>427</v>
      </c>
      <c r="HN14" s="1" t="s">
        <v>427</v>
      </c>
      <c r="HO14" t="s">
        <v>459</v>
      </c>
      <c r="HP14" s="284" t="s">
        <v>459</v>
      </c>
      <c r="HQ14" s="284">
        <v>0</v>
      </c>
      <c r="HR14" s="284">
        <v>0</v>
      </c>
      <c r="HS14" s="284">
        <v>0</v>
      </c>
      <c r="HT14" s="284" t="s">
        <v>427</v>
      </c>
      <c r="HU14" s="284" t="s">
        <v>427</v>
      </c>
      <c r="HV14" s="284" t="s">
        <v>426</v>
      </c>
      <c r="HW14" s="284" t="s">
        <v>427</v>
      </c>
      <c r="HX14" s="284">
        <v>0</v>
      </c>
      <c r="HY14" s="284">
        <v>0</v>
      </c>
      <c r="HZ14" s="284">
        <v>648721</v>
      </c>
      <c r="IA14" s="284"/>
      <c r="IB14" s="284"/>
    </row>
    <row r="15" spans="1:236" x14ac:dyDescent="0.25">
      <c r="A15" s="2">
        <f>IF('Table 1'!$L$2="All Regions",1,IF('Table 1'!$L$2='DATA TEMPLATE 1516'!L15,1,0))</f>
        <v>1</v>
      </c>
      <c r="B15" s="2">
        <f>IF('Table 1'!$L$3="All Disciplines",1,IF('Table 1'!$L$3='DATA TEMPLATE 1516'!M15,1,0))</f>
        <v>1</v>
      </c>
      <c r="C15" s="2">
        <f>IF('Table 1'!$L$4="All Organisations",1,IF('Table 1'!$L$4='DATA TEMPLATE 1516'!N15,1,0))</f>
        <v>1</v>
      </c>
      <c r="D15" s="2">
        <f t="shared" si="0"/>
        <v>3</v>
      </c>
      <c r="E15" s="236">
        <f>IFERROR(IF('Table 2'!$L$2="All Diverse Led",$HQ15,IF('Table 2'!$L$2='DATA TEMPLATE 1516'!HX15,4,0)),"0")</f>
        <v>0</v>
      </c>
      <c r="F15" s="236">
        <f>IFERROR(IF('Table 2'!$L$2="All Diverse Led",$HQ15,IF('Table 2'!$L$2='DATA TEMPLATE 1516'!HY15,4,0)), 0)</f>
        <v>0</v>
      </c>
      <c r="G15" s="237">
        <f t="shared" si="1"/>
        <v>0</v>
      </c>
      <c r="H15" s="1" t="s">
        <v>471</v>
      </c>
      <c r="I15" s="1">
        <v>0</v>
      </c>
      <c r="J15" s="1" t="b">
        <v>0</v>
      </c>
      <c r="K15" s="284">
        <v>13</v>
      </c>
      <c r="L15" t="s">
        <v>441</v>
      </c>
      <c r="M15" t="s">
        <v>440</v>
      </c>
      <c r="N15" t="s">
        <v>460</v>
      </c>
      <c r="O15" s="76">
        <v>584868</v>
      </c>
      <c r="P15" s="76">
        <v>887204</v>
      </c>
      <c r="Q15" s="76">
        <v>216682</v>
      </c>
      <c r="R15" s="76">
        <v>142742</v>
      </c>
      <c r="S15" s="76">
        <v>53308</v>
      </c>
      <c r="T15" s="76">
        <v>1884804</v>
      </c>
      <c r="U15">
        <v>1122974</v>
      </c>
      <c r="V15">
        <v>22639</v>
      </c>
      <c r="W15">
        <v>0</v>
      </c>
      <c r="X15">
        <v>0</v>
      </c>
      <c r="Y15">
        <v>0</v>
      </c>
      <c r="Z15">
        <v>0</v>
      </c>
      <c r="AA15">
        <v>0</v>
      </c>
      <c r="AB15">
        <v>811454</v>
      </c>
      <c r="AC15">
        <v>104733</v>
      </c>
      <c r="AD15">
        <v>83819</v>
      </c>
      <c r="AE15">
        <v>2145619</v>
      </c>
      <c r="AF15" s="1">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s="284">
        <v>0</v>
      </c>
      <c r="BE15" s="284">
        <v>0</v>
      </c>
      <c r="BF15" s="284">
        <v>0</v>
      </c>
      <c r="BG15" s="284">
        <v>0</v>
      </c>
      <c r="BH15" s="168">
        <v>0</v>
      </c>
      <c r="BI15" s="169">
        <v>0</v>
      </c>
      <c r="BJ15" s="169">
        <v>0</v>
      </c>
      <c r="BK15" s="170">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s="1">
        <v>0</v>
      </c>
      <c r="CK15" s="1">
        <v>0</v>
      </c>
      <c r="CL15" s="1">
        <v>0</v>
      </c>
      <c r="CM15" s="1">
        <v>0</v>
      </c>
      <c r="CN15" s="168">
        <v>0</v>
      </c>
      <c r="CO15" s="169">
        <v>0</v>
      </c>
      <c r="CP15" s="169">
        <v>0</v>
      </c>
      <c r="CQ15" s="170">
        <v>0</v>
      </c>
      <c r="CR15" s="1">
        <v>0</v>
      </c>
      <c r="CS15" s="1">
        <v>0</v>
      </c>
      <c r="CT15" s="1">
        <v>0</v>
      </c>
      <c r="CU15" s="1">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s="284">
        <v>0</v>
      </c>
      <c r="DQ15" s="284">
        <v>0</v>
      </c>
      <c r="DR15" s="284">
        <v>0</v>
      </c>
      <c r="DS15" s="284">
        <v>0</v>
      </c>
      <c r="DT15" s="168">
        <v>0</v>
      </c>
      <c r="DU15" s="169">
        <v>0</v>
      </c>
      <c r="DV15" s="169">
        <v>0</v>
      </c>
      <c r="DW15" s="170">
        <v>0</v>
      </c>
      <c r="DX15">
        <v>1</v>
      </c>
      <c r="DY15">
        <v>17</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s="1">
        <v>0</v>
      </c>
      <c r="EW15" s="1">
        <v>0</v>
      </c>
      <c r="EX15" s="1">
        <v>0</v>
      </c>
      <c r="EY15" s="1">
        <v>0</v>
      </c>
      <c r="EZ15" s="168">
        <v>0</v>
      </c>
      <c r="FA15" s="169">
        <v>0</v>
      </c>
      <c r="FB15" s="169">
        <v>0</v>
      </c>
      <c r="FC15" s="170">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s="139">
        <v>1</v>
      </c>
      <c r="HD15" s="141">
        <v>1</v>
      </c>
      <c r="HE15" s="139">
        <v>1</v>
      </c>
      <c r="HF15" s="141">
        <v>0</v>
      </c>
      <c r="HG15" s="180">
        <v>18</v>
      </c>
      <c r="HH15" s="182">
        <v>5.5555555555555552E-2</v>
      </c>
      <c r="HI15" s="182">
        <v>0.1111111111111111</v>
      </c>
      <c r="HJ15" s="183">
        <v>0</v>
      </c>
      <c r="HK15" s="140">
        <v>0</v>
      </c>
      <c r="HL15" s="140">
        <v>0</v>
      </c>
      <c r="HM15" s="1" t="s">
        <v>427</v>
      </c>
      <c r="HN15" s="1" t="s">
        <v>427</v>
      </c>
      <c r="HO15" t="s">
        <v>460</v>
      </c>
      <c r="HP15" s="284" t="s">
        <v>460</v>
      </c>
      <c r="HQ15" s="284">
        <v>0</v>
      </c>
      <c r="HR15" s="284">
        <v>0</v>
      </c>
      <c r="HS15" s="284">
        <v>0</v>
      </c>
      <c r="HT15" s="284" t="s">
        <v>427</v>
      </c>
      <c r="HU15" s="284" t="s">
        <v>427</v>
      </c>
      <c r="HV15" s="284" t="s">
        <v>427</v>
      </c>
      <c r="HW15" s="284" t="s">
        <v>426</v>
      </c>
      <c r="HX15" s="284">
        <v>0</v>
      </c>
      <c r="HY15" s="284">
        <v>0</v>
      </c>
      <c r="HZ15" s="284">
        <v>1922084</v>
      </c>
      <c r="IA15" s="284"/>
      <c r="IB15" s="284"/>
    </row>
    <row r="16" spans="1:236" x14ac:dyDescent="0.25">
      <c r="A16" s="2">
        <f>IF('Table 1'!$L$2="All Regions",1,IF('Table 1'!$L$2='DATA TEMPLATE 1516'!L16,1,0))</f>
        <v>1</v>
      </c>
      <c r="B16" s="2">
        <f>IF('Table 1'!$L$3="All Disciplines",1,IF('Table 1'!$L$3='DATA TEMPLATE 1516'!M16,1,0))</f>
        <v>1</v>
      </c>
      <c r="C16" s="2">
        <f>IF('Table 1'!$L$4="All Organisations",1,IF('Table 1'!$L$4='DATA TEMPLATE 1516'!N16,1,0))</f>
        <v>1</v>
      </c>
      <c r="D16" s="2">
        <f t="shared" si="0"/>
        <v>3</v>
      </c>
      <c r="E16" s="236">
        <f>IFERROR(IF('Table 2'!$L$2="All Diverse Led",$HQ16,IF('Table 2'!$L$2='DATA TEMPLATE 1516'!HX16,4,0)),"0")</f>
        <v>0</v>
      </c>
      <c r="F16" s="236">
        <f>IFERROR(IF('Table 2'!$L$2="All Diverse Led",$HQ16,IF('Table 2'!$L$2='DATA TEMPLATE 1516'!HY16,4,0)), 0)</f>
        <v>0</v>
      </c>
      <c r="G16" s="237">
        <f t="shared" si="1"/>
        <v>0</v>
      </c>
      <c r="H16" s="1" t="s">
        <v>471</v>
      </c>
      <c r="I16" s="1">
        <v>0</v>
      </c>
      <c r="J16" s="1" t="b">
        <v>0</v>
      </c>
      <c r="K16" s="284">
        <v>14</v>
      </c>
      <c r="L16" t="s">
        <v>441</v>
      </c>
      <c r="M16" t="s">
        <v>437</v>
      </c>
      <c r="N16" t="s">
        <v>460</v>
      </c>
      <c r="O16" s="76">
        <v>1261028</v>
      </c>
      <c r="P16" s="76">
        <v>798387</v>
      </c>
      <c r="Q16" s="76">
        <v>68456</v>
      </c>
      <c r="R16" s="76">
        <v>290228</v>
      </c>
      <c r="S16" s="76">
        <v>0</v>
      </c>
      <c r="T16" s="76">
        <v>2418099</v>
      </c>
      <c r="U16">
        <v>1351420</v>
      </c>
      <c r="V16">
        <v>12636</v>
      </c>
      <c r="W16">
        <v>0</v>
      </c>
      <c r="X16">
        <v>0</v>
      </c>
      <c r="Y16">
        <v>0</v>
      </c>
      <c r="Z16">
        <v>0</v>
      </c>
      <c r="AA16">
        <v>0</v>
      </c>
      <c r="AB16">
        <v>678339</v>
      </c>
      <c r="AC16">
        <v>627660</v>
      </c>
      <c r="AD16">
        <v>3218</v>
      </c>
      <c r="AE16">
        <v>2673273</v>
      </c>
      <c r="AF16" s="1">
        <v>866</v>
      </c>
      <c r="AG16">
        <v>448</v>
      </c>
      <c r="AH16">
        <v>163278</v>
      </c>
      <c r="AI16">
        <v>0</v>
      </c>
      <c r="AJ16">
        <v>0</v>
      </c>
      <c r="AK16">
        <v>0</v>
      </c>
      <c r="AL16">
        <v>0</v>
      </c>
      <c r="AM16">
        <v>0</v>
      </c>
      <c r="AN16">
        <v>0</v>
      </c>
      <c r="AO16">
        <v>0</v>
      </c>
      <c r="AP16">
        <v>0</v>
      </c>
      <c r="AQ16">
        <v>0</v>
      </c>
      <c r="AR16">
        <v>22</v>
      </c>
      <c r="AS16">
        <v>11</v>
      </c>
      <c r="AT16">
        <v>2000</v>
      </c>
      <c r="AU16">
        <v>2000</v>
      </c>
      <c r="AV16">
        <v>0</v>
      </c>
      <c r="AW16">
        <v>0</v>
      </c>
      <c r="AX16">
        <v>0</v>
      </c>
      <c r="AY16">
        <v>0</v>
      </c>
      <c r="AZ16">
        <v>0</v>
      </c>
      <c r="BA16">
        <v>0</v>
      </c>
      <c r="BB16">
        <v>0</v>
      </c>
      <c r="BC16">
        <v>0</v>
      </c>
      <c r="BD16" s="284">
        <v>0</v>
      </c>
      <c r="BE16" s="284">
        <v>0</v>
      </c>
      <c r="BF16" s="284">
        <v>0</v>
      </c>
      <c r="BG16" s="284">
        <v>0</v>
      </c>
      <c r="BH16" s="168">
        <v>22</v>
      </c>
      <c r="BI16" s="169">
        <v>11</v>
      </c>
      <c r="BJ16" s="169">
        <v>2000</v>
      </c>
      <c r="BK16" s="170">
        <v>2000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s="1">
        <v>0</v>
      </c>
      <c r="CK16" s="1">
        <v>0</v>
      </c>
      <c r="CL16" s="1">
        <v>0</v>
      </c>
      <c r="CM16" s="1">
        <v>0</v>
      </c>
      <c r="CN16" s="168">
        <v>0</v>
      </c>
      <c r="CO16" s="169">
        <v>0</v>
      </c>
      <c r="CP16" s="169">
        <v>0</v>
      </c>
      <c r="CQ16" s="170">
        <v>0</v>
      </c>
      <c r="CR16" s="1">
        <v>0</v>
      </c>
      <c r="CS16" s="1">
        <v>0</v>
      </c>
      <c r="CT16" s="1">
        <v>0</v>
      </c>
      <c r="CU16" s="1">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s="284">
        <v>0</v>
      </c>
      <c r="DQ16" s="284">
        <v>0</v>
      </c>
      <c r="DR16" s="284">
        <v>0</v>
      </c>
      <c r="DS16" s="284">
        <v>0</v>
      </c>
      <c r="DT16" s="168">
        <v>0</v>
      </c>
      <c r="DU16" s="169">
        <v>0</v>
      </c>
      <c r="DV16" s="169">
        <v>0</v>
      </c>
      <c r="DW16" s="170">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s="1">
        <v>0</v>
      </c>
      <c r="EW16" s="1">
        <v>0</v>
      </c>
      <c r="EX16" s="1">
        <v>0</v>
      </c>
      <c r="EY16" s="1">
        <v>0</v>
      </c>
      <c r="EZ16" s="168">
        <v>0</v>
      </c>
      <c r="FA16" s="169">
        <v>0</v>
      </c>
      <c r="FB16" s="169">
        <v>0</v>
      </c>
      <c r="FC16" s="170">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s="139">
        <v>0</v>
      </c>
      <c r="HD16" s="141">
        <v>0</v>
      </c>
      <c r="HE16" s="139">
        <v>0</v>
      </c>
      <c r="HF16" s="141">
        <v>3</v>
      </c>
      <c r="HG16" s="180">
        <v>23</v>
      </c>
      <c r="HH16" s="182">
        <v>0.13043478260869565</v>
      </c>
      <c r="HI16" s="182">
        <v>0</v>
      </c>
      <c r="HJ16" s="183">
        <v>0</v>
      </c>
      <c r="HK16" s="140">
        <v>0</v>
      </c>
      <c r="HL16" s="140">
        <v>0</v>
      </c>
      <c r="HM16" s="1" t="s">
        <v>427</v>
      </c>
      <c r="HN16" s="1" t="s">
        <v>427</v>
      </c>
      <c r="HO16" t="s">
        <v>460</v>
      </c>
      <c r="HP16" s="284" t="s">
        <v>460</v>
      </c>
      <c r="HQ16" s="284">
        <v>0</v>
      </c>
      <c r="HR16" s="284">
        <v>0</v>
      </c>
      <c r="HS16" s="284">
        <v>0</v>
      </c>
      <c r="HT16" s="284" t="s">
        <v>427</v>
      </c>
      <c r="HU16" s="284" t="s">
        <v>427</v>
      </c>
      <c r="HV16" s="284" t="s">
        <v>427</v>
      </c>
      <c r="HW16" s="284" t="s">
        <v>426</v>
      </c>
      <c r="HX16" s="284">
        <v>0</v>
      </c>
      <c r="HY16" s="284">
        <v>0</v>
      </c>
      <c r="HZ16" s="284">
        <v>2411925</v>
      </c>
      <c r="IA16" s="284"/>
      <c r="IB16" s="284"/>
    </row>
    <row r="17" spans="1:236" x14ac:dyDescent="0.25">
      <c r="A17" s="2">
        <f>IF('Table 1'!$L$2="All Regions",1,IF('Table 1'!$L$2='DATA TEMPLATE 1516'!L17,1,0))</f>
        <v>1</v>
      </c>
      <c r="B17" s="2">
        <f>IF('Table 1'!$L$3="All Disciplines",1,IF('Table 1'!$L$3='DATA TEMPLATE 1516'!M17,1,0))</f>
        <v>1</v>
      </c>
      <c r="C17" s="2">
        <f>IF('Table 1'!$L$4="All Organisations",1,IF('Table 1'!$L$4='DATA TEMPLATE 1516'!N17,1,0))</f>
        <v>1</v>
      </c>
      <c r="D17" s="2">
        <f t="shared" si="0"/>
        <v>3</v>
      </c>
      <c r="E17" s="236">
        <f>IFERROR(IF('Table 2'!$L$2="All Diverse Led",$HQ17,IF('Table 2'!$L$2='DATA TEMPLATE 1516'!HX17,4,0)),"0")</f>
        <v>0</v>
      </c>
      <c r="F17" s="236">
        <f>IFERROR(IF('Table 2'!$L$2="All Diverse Led",$HQ17,IF('Table 2'!$L$2='DATA TEMPLATE 1516'!HY17,4,0)), 0)</f>
        <v>0</v>
      </c>
      <c r="G17" s="237">
        <f t="shared" si="1"/>
        <v>0</v>
      </c>
      <c r="H17" s="1" t="s">
        <v>471</v>
      </c>
      <c r="I17" s="1">
        <v>0</v>
      </c>
      <c r="J17" s="1" t="b">
        <v>0</v>
      </c>
      <c r="K17" s="284">
        <v>15</v>
      </c>
      <c r="L17" t="s">
        <v>441</v>
      </c>
      <c r="M17" t="s">
        <v>440</v>
      </c>
      <c r="N17" t="s">
        <v>459</v>
      </c>
      <c r="O17" s="76">
        <v>42933</v>
      </c>
      <c r="P17" s="76">
        <v>410060</v>
      </c>
      <c r="Q17" s="76">
        <v>0</v>
      </c>
      <c r="R17" s="76">
        <v>45164</v>
      </c>
      <c r="S17" s="76">
        <v>0</v>
      </c>
      <c r="T17" s="76">
        <v>498157</v>
      </c>
      <c r="U17">
        <v>0</v>
      </c>
      <c r="V17">
        <v>0</v>
      </c>
      <c r="W17">
        <v>0</v>
      </c>
      <c r="X17">
        <v>108052</v>
      </c>
      <c r="Y17">
        <v>55800</v>
      </c>
      <c r="Z17">
        <v>0</v>
      </c>
      <c r="AA17">
        <v>0</v>
      </c>
      <c r="AB17">
        <v>215447</v>
      </c>
      <c r="AC17">
        <v>61349</v>
      </c>
      <c r="AD17">
        <v>0</v>
      </c>
      <c r="AE17">
        <v>440648</v>
      </c>
      <c r="AF17" s="1">
        <v>93</v>
      </c>
      <c r="AG17">
        <v>93</v>
      </c>
      <c r="AH17">
        <v>3591</v>
      </c>
      <c r="AI17">
        <v>33320</v>
      </c>
      <c r="AJ17">
        <v>0</v>
      </c>
      <c r="AK17">
        <v>0</v>
      </c>
      <c r="AL17">
        <v>0</v>
      </c>
      <c r="AM17">
        <v>0</v>
      </c>
      <c r="AN17">
        <v>0</v>
      </c>
      <c r="AO17">
        <v>0</v>
      </c>
      <c r="AP17">
        <v>0</v>
      </c>
      <c r="AQ17">
        <v>0</v>
      </c>
      <c r="AR17">
        <v>16</v>
      </c>
      <c r="AS17">
        <v>35</v>
      </c>
      <c r="AT17">
        <v>1479</v>
      </c>
      <c r="AU17">
        <v>32700</v>
      </c>
      <c r="AV17">
        <v>0</v>
      </c>
      <c r="AW17">
        <v>0</v>
      </c>
      <c r="AX17">
        <v>0</v>
      </c>
      <c r="AY17">
        <v>0</v>
      </c>
      <c r="AZ17">
        <v>0</v>
      </c>
      <c r="BA17">
        <v>0</v>
      </c>
      <c r="BB17">
        <v>0</v>
      </c>
      <c r="BC17">
        <v>0</v>
      </c>
      <c r="BD17" s="284">
        <v>0</v>
      </c>
      <c r="BE17" s="284">
        <v>0</v>
      </c>
      <c r="BF17" s="284">
        <v>0</v>
      </c>
      <c r="BG17" s="284">
        <v>0</v>
      </c>
      <c r="BH17" s="168">
        <v>16</v>
      </c>
      <c r="BI17" s="169">
        <v>35</v>
      </c>
      <c r="BJ17" s="169">
        <v>1479</v>
      </c>
      <c r="BK17" s="170">
        <v>32700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s="1">
        <v>0</v>
      </c>
      <c r="CK17" s="1">
        <v>0</v>
      </c>
      <c r="CL17" s="1">
        <v>0</v>
      </c>
      <c r="CM17" s="1">
        <v>0</v>
      </c>
      <c r="CN17" s="168">
        <v>0</v>
      </c>
      <c r="CO17" s="169">
        <v>0</v>
      </c>
      <c r="CP17" s="169">
        <v>0</v>
      </c>
      <c r="CQ17" s="170">
        <v>0</v>
      </c>
      <c r="CR17" s="1">
        <v>526</v>
      </c>
      <c r="CS17" s="1">
        <v>526</v>
      </c>
      <c r="CT17" s="1">
        <v>20240</v>
      </c>
      <c r="CU17" s="1">
        <v>0</v>
      </c>
      <c r="CV17">
        <v>0</v>
      </c>
      <c r="CW17">
        <v>0</v>
      </c>
      <c r="CX17">
        <v>0</v>
      </c>
      <c r="CY17">
        <v>0</v>
      </c>
      <c r="CZ17">
        <v>0</v>
      </c>
      <c r="DA17">
        <v>0</v>
      </c>
      <c r="DB17">
        <v>0</v>
      </c>
      <c r="DC17">
        <v>0</v>
      </c>
      <c r="DD17">
        <v>37</v>
      </c>
      <c r="DE17">
        <v>37</v>
      </c>
      <c r="DF17">
        <v>1090</v>
      </c>
      <c r="DG17">
        <v>0</v>
      </c>
      <c r="DH17">
        <v>0</v>
      </c>
      <c r="DI17">
        <v>0</v>
      </c>
      <c r="DJ17">
        <v>0</v>
      </c>
      <c r="DK17">
        <v>0</v>
      </c>
      <c r="DL17">
        <v>0</v>
      </c>
      <c r="DM17">
        <v>0</v>
      </c>
      <c r="DN17">
        <v>0</v>
      </c>
      <c r="DO17">
        <v>0</v>
      </c>
      <c r="DP17" s="284">
        <v>0</v>
      </c>
      <c r="DQ17" s="284">
        <v>0</v>
      </c>
      <c r="DR17" s="284">
        <v>0</v>
      </c>
      <c r="DS17" s="284">
        <v>0</v>
      </c>
      <c r="DT17" s="168">
        <v>37</v>
      </c>
      <c r="DU17" s="169">
        <v>37</v>
      </c>
      <c r="DV17" s="169">
        <v>1090</v>
      </c>
      <c r="DW17" s="170">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s="1">
        <v>0</v>
      </c>
      <c r="EW17" s="1">
        <v>0</v>
      </c>
      <c r="EX17" s="1">
        <v>0</v>
      </c>
      <c r="EY17" s="1">
        <v>0</v>
      </c>
      <c r="EZ17" s="168">
        <v>0</v>
      </c>
      <c r="FA17" s="169">
        <v>0</v>
      </c>
      <c r="FB17" s="169">
        <v>0</v>
      </c>
      <c r="FC17" s="170">
        <v>0</v>
      </c>
      <c r="FD17">
        <v>0</v>
      </c>
      <c r="FE17">
        <v>0</v>
      </c>
      <c r="FF17">
        <v>0</v>
      </c>
      <c r="FG17">
        <v>0</v>
      </c>
      <c r="FH17">
        <v>0</v>
      </c>
      <c r="FI17">
        <v>0</v>
      </c>
      <c r="FJ17">
        <v>0</v>
      </c>
      <c r="FK17">
        <v>0</v>
      </c>
      <c r="FL17">
        <v>33</v>
      </c>
      <c r="FM17">
        <v>1190</v>
      </c>
      <c r="FN17">
        <v>1</v>
      </c>
      <c r="FO17">
        <v>500</v>
      </c>
      <c r="FP17">
        <v>0</v>
      </c>
      <c r="FQ17">
        <v>0</v>
      </c>
      <c r="FR17">
        <v>0</v>
      </c>
      <c r="FS17">
        <v>0</v>
      </c>
      <c r="FT17">
        <v>0</v>
      </c>
      <c r="FU17">
        <v>0</v>
      </c>
      <c r="FV17">
        <v>0</v>
      </c>
      <c r="FW17">
        <v>0</v>
      </c>
      <c r="FX17">
        <v>0</v>
      </c>
      <c r="FY17">
        <v>0</v>
      </c>
      <c r="FZ17">
        <v>0</v>
      </c>
      <c r="GA17">
        <v>0</v>
      </c>
      <c r="GB17">
        <v>0</v>
      </c>
      <c r="GC17">
        <v>0</v>
      </c>
      <c r="GD17">
        <v>2</v>
      </c>
      <c r="GE17">
        <v>0</v>
      </c>
      <c r="GF17">
        <v>25</v>
      </c>
      <c r="GG17">
        <v>0</v>
      </c>
      <c r="GH17">
        <v>0</v>
      </c>
      <c r="GI17">
        <v>0</v>
      </c>
      <c r="GJ17">
        <v>0</v>
      </c>
      <c r="GK17">
        <v>3531</v>
      </c>
      <c r="GL17">
        <v>0</v>
      </c>
      <c r="GM17">
        <v>0</v>
      </c>
      <c r="GN17">
        <v>0</v>
      </c>
      <c r="GO17">
        <v>0</v>
      </c>
      <c r="GP17">
        <v>0</v>
      </c>
      <c r="GQ17">
        <v>0</v>
      </c>
      <c r="GR17">
        <v>0</v>
      </c>
      <c r="GS17">
        <v>0</v>
      </c>
      <c r="GT17">
        <v>0</v>
      </c>
      <c r="GU17">
        <v>0</v>
      </c>
      <c r="GV17">
        <v>0</v>
      </c>
      <c r="GW17">
        <v>0</v>
      </c>
      <c r="GX17">
        <v>13</v>
      </c>
      <c r="GY17">
        <v>0</v>
      </c>
      <c r="GZ17">
        <v>0</v>
      </c>
      <c r="HA17">
        <v>0</v>
      </c>
      <c r="HB17">
        <v>0</v>
      </c>
      <c r="HC17" s="139">
        <v>1</v>
      </c>
      <c r="HD17" s="141">
        <v>0</v>
      </c>
      <c r="HE17" s="139">
        <v>1</v>
      </c>
      <c r="HF17" s="141">
        <v>0</v>
      </c>
      <c r="HG17" s="180">
        <v>11</v>
      </c>
      <c r="HH17" s="182">
        <v>9.0909090909090912E-2</v>
      </c>
      <c r="HI17" s="182">
        <v>9.0909090909090912E-2</v>
      </c>
      <c r="HJ17" s="183">
        <v>0</v>
      </c>
      <c r="HK17" s="140">
        <v>0</v>
      </c>
      <c r="HL17" s="140">
        <v>0</v>
      </c>
      <c r="HM17" s="1">
        <v>0</v>
      </c>
      <c r="HN17" s="1">
        <v>0</v>
      </c>
      <c r="HO17" t="s">
        <v>459</v>
      </c>
      <c r="HP17" s="284" t="s">
        <v>459</v>
      </c>
      <c r="HQ17" s="284">
        <v>0</v>
      </c>
      <c r="HR17" s="284">
        <v>0</v>
      </c>
      <c r="HS17" s="284">
        <v>0</v>
      </c>
      <c r="HT17" s="284" t="s">
        <v>427</v>
      </c>
      <c r="HU17" s="284" t="s">
        <v>427</v>
      </c>
      <c r="HV17" s="284" t="s">
        <v>427</v>
      </c>
      <c r="HW17" s="284" t="s">
        <v>427</v>
      </c>
      <c r="HX17" s="284">
        <v>0</v>
      </c>
      <c r="HY17" s="284">
        <v>0</v>
      </c>
      <c r="HZ17" s="284">
        <v>554242</v>
      </c>
      <c r="IA17" s="284"/>
      <c r="IB17" s="284"/>
    </row>
    <row r="18" spans="1:236" x14ac:dyDescent="0.25">
      <c r="A18" s="2">
        <f>IF('Table 1'!$L$2="All Regions",1,IF('Table 1'!$L$2='DATA TEMPLATE 1516'!L18,1,0))</f>
        <v>1</v>
      </c>
      <c r="B18" s="2">
        <f>IF('Table 1'!$L$3="All Disciplines",1,IF('Table 1'!$L$3='DATA TEMPLATE 1516'!M18,1,0))</f>
        <v>1</v>
      </c>
      <c r="C18" s="2">
        <f>IF('Table 1'!$L$4="All Organisations",1,IF('Table 1'!$L$4='DATA TEMPLATE 1516'!N18,1,0))</f>
        <v>1</v>
      </c>
      <c r="D18" s="2">
        <f t="shared" si="0"/>
        <v>3</v>
      </c>
      <c r="E18" s="236">
        <f>IFERROR(IF('Table 2'!$L$2="All Diverse Led",$HQ18,IF('Table 2'!$L$2='DATA TEMPLATE 1516'!HX18,4,0)),"0")</f>
        <v>0</v>
      </c>
      <c r="F18" s="236">
        <f>IFERROR(IF('Table 2'!$L$2="All Diverse Led",$HQ18,IF('Table 2'!$L$2='DATA TEMPLATE 1516'!HY18,4,0)), 0)</f>
        <v>0</v>
      </c>
      <c r="G18" s="237">
        <f t="shared" si="1"/>
        <v>0</v>
      </c>
      <c r="H18" s="1" t="s">
        <v>471</v>
      </c>
      <c r="I18" s="1">
        <v>0</v>
      </c>
      <c r="J18" s="1" t="b">
        <v>0</v>
      </c>
      <c r="K18" s="284">
        <v>16</v>
      </c>
      <c r="L18" t="s">
        <v>441</v>
      </c>
      <c r="M18" t="s">
        <v>440</v>
      </c>
      <c r="N18" t="s">
        <v>460</v>
      </c>
      <c r="O18" s="76">
        <v>1409909</v>
      </c>
      <c r="P18" s="76">
        <v>587418</v>
      </c>
      <c r="Q18" s="76">
        <v>173194</v>
      </c>
      <c r="R18" s="76">
        <v>60000</v>
      </c>
      <c r="S18" s="76">
        <v>0</v>
      </c>
      <c r="T18" s="76">
        <v>2230521</v>
      </c>
      <c r="U18">
        <v>1049956</v>
      </c>
      <c r="V18">
        <v>16825</v>
      </c>
      <c r="W18">
        <v>0</v>
      </c>
      <c r="X18">
        <v>25000</v>
      </c>
      <c r="Y18">
        <v>0</v>
      </c>
      <c r="Z18">
        <v>0</v>
      </c>
      <c r="AA18">
        <v>0</v>
      </c>
      <c r="AB18">
        <v>608302</v>
      </c>
      <c r="AC18">
        <v>534655</v>
      </c>
      <c r="AD18">
        <v>79830</v>
      </c>
      <c r="AE18">
        <v>2314568</v>
      </c>
      <c r="AF18" s="1">
        <v>288</v>
      </c>
      <c r="AG18">
        <v>339</v>
      </c>
      <c r="AH18">
        <v>96245</v>
      </c>
      <c r="AI18">
        <v>0</v>
      </c>
      <c r="AJ18">
        <v>0</v>
      </c>
      <c r="AK18">
        <v>0</v>
      </c>
      <c r="AL18">
        <v>0</v>
      </c>
      <c r="AM18">
        <v>0</v>
      </c>
      <c r="AN18">
        <v>0</v>
      </c>
      <c r="AO18">
        <v>0</v>
      </c>
      <c r="AP18">
        <v>0</v>
      </c>
      <c r="AQ18">
        <v>0</v>
      </c>
      <c r="AR18">
        <v>23</v>
      </c>
      <c r="AS18">
        <v>73</v>
      </c>
      <c r="AT18">
        <v>9270</v>
      </c>
      <c r="AU18">
        <v>0</v>
      </c>
      <c r="AV18">
        <v>0</v>
      </c>
      <c r="AW18">
        <v>0</v>
      </c>
      <c r="AX18">
        <v>0</v>
      </c>
      <c r="AY18">
        <v>0</v>
      </c>
      <c r="AZ18">
        <v>0</v>
      </c>
      <c r="BA18">
        <v>0</v>
      </c>
      <c r="BB18">
        <v>0</v>
      </c>
      <c r="BC18">
        <v>0</v>
      </c>
      <c r="BD18" s="284">
        <v>0</v>
      </c>
      <c r="BE18" s="284">
        <v>0</v>
      </c>
      <c r="BF18" s="284">
        <v>0</v>
      </c>
      <c r="BG18" s="284">
        <v>0</v>
      </c>
      <c r="BH18" s="168">
        <v>23</v>
      </c>
      <c r="BI18" s="169">
        <v>73</v>
      </c>
      <c r="BJ18" s="169">
        <v>9270</v>
      </c>
      <c r="BK18" s="170">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s="1">
        <v>0</v>
      </c>
      <c r="CK18" s="1">
        <v>0</v>
      </c>
      <c r="CL18" s="1">
        <v>0</v>
      </c>
      <c r="CM18" s="1">
        <v>0</v>
      </c>
      <c r="CN18" s="168">
        <v>0</v>
      </c>
      <c r="CO18" s="169">
        <v>0</v>
      </c>
      <c r="CP18" s="169">
        <v>0</v>
      </c>
      <c r="CQ18" s="170">
        <v>0</v>
      </c>
      <c r="CR18" s="1">
        <v>0</v>
      </c>
      <c r="CS18" s="1">
        <v>0</v>
      </c>
      <c r="CT18" s="1">
        <v>0</v>
      </c>
      <c r="CU18" s="1">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s="284">
        <v>0</v>
      </c>
      <c r="DQ18" s="284">
        <v>0</v>
      </c>
      <c r="DR18" s="284">
        <v>0</v>
      </c>
      <c r="DS18" s="284">
        <v>0</v>
      </c>
      <c r="DT18" s="168">
        <v>0</v>
      </c>
      <c r="DU18" s="169">
        <v>0</v>
      </c>
      <c r="DV18" s="169">
        <v>0</v>
      </c>
      <c r="DW18" s="170">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s="1">
        <v>0</v>
      </c>
      <c r="EW18" s="1">
        <v>0</v>
      </c>
      <c r="EX18" s="1">
        <v>0</v>
      </c>
      <c r="EY18" s="1">
        <v>0</v>
      </c>
      <c r="EZ18" s="168">
        <v>0</v>
      </c>
      <c r="FA18" s="169">
        <v>0</v>
      </c>
      <c r="FB18" s="169">
        <v>0</v>
      </c>
      <c r="FC18" s="170">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s="139">
        <v>0</v>
      </c>
      <c r="HD18" s="141">
        <v>0</v>
      </c>
      <c r="HE18" s="139">
        <v>0</v>
      </c>
      <c r="HF18" s="141">
        <v>1</v>
      </c>
      <c r="HG18" s="180">
        <v>11</v>
      </c>
      <c r="HH18" s="182">
        <v>9.0909090909090912E-2</v>
      </c>
      <c r="HI18" s="182">
        <v>0</v>
      </c>
      <c r="HJ18" s="183">
        <v>0</v>
      </c>
      <c r="HK18" s="140">
        <v>0</v>
      </c>
      <c r="HL18" s="140">
        <v>0</v>
      </c>
      <c r="HM18" s="1" t="s">
        <v>427</v>
      </c>
      <c r="HN18" s="1" t="s">
        <v>427</v>
      </c>
      <c r="HO18" t="s">
        <v>460</v>
      </c>
      <c r="HP18" s="284" t="s">
        <v>460</v>
      </c>
      <c r="HQ18" s="284">
        <v>0</v>
      </c>
      <c r="HR18" s="284">
        <v>0</v>
      </c>
      <c r="HS18" s="284">
        <v>0</v>
      </c>
      <c r="HT18" s="284" t="s">
        <v>427</v>
      </c>
      <c r="HU18" s="284" t="s">
        <v>427</v>
      </c>
      <c r="HV18" s="284" t="s">
        <v>427</v>
      </c>
      <c r="HW18" s="284" t="s">
        <v>427</v>
      </c>
      <c r="HX18" s="284">
        <v>0</v>
      </c>
      <c r="HY18" s="284">
        <v>0</v>
      </c>
      <c r="HZ18" s="284">
        <v>2482725</v>
      </c>
      <c r="IA18" s="284"/>
      <c r="IB18" s="284"/>
    </row>
    <row r="19" spans="1:236" x14ac:dyDescent="0.25">
      <c r="A19" s="2">
        <f>IF('Table 1'!$L$2="All Regions",1,IF('Table 1'!$L$2='DATA TEMPLATE 1516'!L19,1,0))</f>
        <v>1</v>
      </c>
      <c r="B19" s="2">
        <f>IF('Table 1'!$L$3="All Disciplines",1,IF('Table 1'!$L$3='DATA TEMPLATE 1516'!M19,1,0))</f>
        <v>1</v>
      </c>
      <c r="C19" s="2">
        <f>IF('Table 1'!$L$4="All Organisations",1,IF('Table 1'!$L$4='DATA TEMPLATE 1516'!N19,1,0))</f>
        <v>1</v>
      </c>
      <c r="D19" s="2">
        <f t="shared" si="0"/>
        <v>3</v>
      </c>
      <c r="E19" s="236">
        <f>IFERROR(IF('Table 2'!$L$2="All Diverse Led",$HQ19,IF('Table 2'!$L$2='DATA TEMPLATE 1516'!HX19,4,0)),"0")</f>
        <v>0</v>
      </c>
      <c r="F19" s="236">
        <f>IFERROR(IF('Table 2'!$L$2="All Diverse Led",$HQ19,IF('Table 2'!$L$2='DATA TEMPLATE 1516'!HY19,4,0)), 0)</f>
        <v>0</v>
      </c>
      <c r="G19" s="237">
        <f t="shared" si="1"/>
        <v>0</v>
      </c>
      <c r="H19" s="1" t="s">
        <v>471</v>
      </c>
      <c r="I19" s="1">
        <v>0</v>
      </c>
      <c r="J19" s="1" t="b">
        <v>0</v>
      </c>
      <c r="K19" s="284">
        <v>17</v>
      </c>
      <c r="L19" t="s">
        <v>441</v>
      </c>
      <c r="M19" t="s">
        <v>442</v>
      </c>
      <c r="N19" t="s">
        <v>460</v>
      </c>
      <c r="O19" s="76">
        <v>304677</v>
      </c>
      <c r="P19" s="76">
        <v>671543</v>
      </c>
      <c r="Q19" s="76">
        <v>222606</v>
      </c>
      <c r="R19" s="76">
        <v>45572</v>
      </c>
      <c r="S19" s="76">
        <v>212966</v>
      </c>
      <c r="T19" s="76">
        <v>1457364</v>
      </c>
      <c r="U19">
        <v>0</v>
      </c>
      <c r="V19">
        <v>66131</v>
      </c>
      <c r="W19">
        <v>0</v>
      </c>
      <c r="X19">
        <v>431652</v>
      </c>
      <c r="Y19">
        <v>0</v>
      </c>
      <c r="Z19">
        <v>0</v>
      </c>
      <c r="AA19">
        <v>0</v>
      </c>
      <c r="AB19">
        <v>0</v>
      </c>
      <c r="AC19">
        <v>403370</v>
      </c>
      <c r="AD19">
        <v>97384</v>
      </c>
      <c r="AE19">
        <v>998537</v>
      </c>
      <c r="AF19" s="1">
        <v>22</v>
      </c>
      <c r="AG19">
        <v>22</v>
      </c>
      <c r="AH19">
        <v>783</v>
      </c>
      <c r="AI19">
        <v>69</v>
      </c>
      <c r="AJ19">
        <v>0</v>
      </c>
      <c r="AK19">
        <v>0</v>
      </c>
      <c r="AL19">
        <v>0</v>
      </c>
      <c r="AM19">
        <v>0</v>
      </c>
      <c r="AN19">
        <v>0</v>
      </c>
      <c r="AO19">
        <v>0</v>
      </c>
      <c r="AP19">
        <v>0</v>
      </c>
      <c r="AQ19">
        <v>0</v>
      </c>
      <c r="AR19">
        <v>0</v>
      </c>
      <c r="AS19">
        <v>0</v>
      </c>
      <c r="AT19">
        <v>683</v>
      </c>
      <c r="AU19">
        <v>0</v>
      </c>
      <c r="AV19">
        <v>0</v>
      </c>
      <c r="AW19">
        <v>0</v>
      </c>
      <c r="AX19">
        <v>0</v>
      </c>
      <c r="AY19">
        <v>0</v>
      </c>
      <c r="AZ19">
        <v>0</v>
      </c>
      <c r="BA19">
        <v>0</v>
      </c>
      <c r="BB19">
        <v>0</v>
      </c>
      <c r="BC19">
        <v>0</v>
      </c>
      <c r="BD19" s="284">
        <v>0</v>
      </c>
      <c r="BE19" s="284">
        <v>0</v>
      </c>
      <c r="BF19" s="284">
        <v>0</v>
      </c>
      <c r="BG19" s="284">
        <v>0</v>
      </c>
      <c r="BH19" s="168">
        <v>0</v>
      </c>
      <c r="BI19" s="169">
        <v>0</v>
      </c>
      <c r="BJ19" s="169">
        <v>683</v>
      </c>
      <c r="BK19" s="170">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s="1">
        <v>0</v>
      </c>
      <c r="CK19" s="1">
        <v>0</v>
      </c>
      <c r="CL19" s="1">
        <v>0</v>
      </c>
      <c r="CM19" s="1">
        <v>0</v>
      </c>
      <c r="CN19" s="168">
        <v>0</v>
      </c>
      <c r="CO19" s="169">
        <v>0</v>
      </c>
      <c r="CP19" s="169">
        <v>0</v>
      </c>
      <c r="CQ19" s="170">
        <v>0</v>
      </c>
      <c r="CR19" s="1">
        <v>0</v>
      </c>
      <c r="CS19" s="1">
        <v>0</v>
      </c>
      <c r="CT19" s="1">
        <v>0</v>
      </c>
      <c r="CU19" s="1">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s="284">
        <v>0</v>
      </c>
      <c r="DQ19" s="284">
        <v>0</v>
      </c>
      <c r="DR19" s="284">
        <v>0</v>
      </c>
      <c r="DS19" s="284">
        <v>0</v>
      </c>
      <c r="DT19" s="168">
        <v>0</v>
      </c>
      <c r="DU19" s="169">
        <v>0</v>
      </c>
      <c r="DV19" s="169">
        <v>0</v>
      </c>
      <c r="DW19" s="170">
        <v>0</v>
      </c>
      <c r="DX19">
        <v>19</v>
      </c>
      <c r="DY19">
        <v>19</v>
      </c>
      <c r="DZ19">
        <v>2077</v>
      </c>
      <c r="EA19">
        <v>70</v>
      </c>
      <c r="EB19">
        <v>2</v>
      </c>
      <c r="EC19">
        <v>2</v>
      </c>
      <c r="ED19">
        <v>224</v>
      </c>
      <c r="EE19">
        <v>0</v>
      </c>
      <c r="EF19">
        <v>4</v>
      </c>
      <c r="EG19">
        <v>15</v>
      </c>
      <c r="EH19">
        <v>58</v>
      </c>
      <c r="EI19">
        <v>0</v>
      </c>
      <c r="EJ19">
        <v>1</v>
      </c>
      <c r="EK19">
        <v>0</v>
      </c>
      <c r="EL19">
        <v>0</v>
      </c>
      <c r="EM19">
        <v>70</v>
      </c>
      <c r="EN19">
        <v>0</v>
      </c>
      <c r="EO19">
        <v>0</v>
      </c>
      <c r="EP19">
        <v>0</v>
      </c>
      <c r="EQ19">
        <v>0</v>
      </c>
      <c r="ER19">
        <v>0</v>
      </c>
      <c r="ES19">
        <v>0</v>
      </c>
      <c r="ET19">
        <v>0</v>
      </c>
      <c r="EU19">
        <v>0</v>
      </c>
      <c r="EV19" s="1">
        <v>6</v>
      </c>
      <c r="EW19" s="1">
        <v>17</v>
      </c>
      <c r="EX19" s="1">
        <v>282</v>
      </c>
      <c r="EY19" s="1">
        <v>0</v>
      </c>
      <c r="EZ19" s="168">
        <v>1</v>
      </c>
      <c r="FA19" s="169">
        <v>0</v>
      </c>
      <c r="FB19" s="169">
        <v>0</v>
      </c>
      <c r="FC19" s="170">
        <v>70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1</v>
      </c>
      <c r="GG19">
        <v>900</v>
      </c>
      <c r="GH19">
        <v>0</v>
      </c>
      <c r="GI19">
        <v>0</v>
      </c>
      <c r="GJ19">
        <v>1125</v>
      </c>
      <c r="GK19">
        <v>888</v>
      </c>
      <c r="GL19">
        <v>0</v>
      </c>
      <c r="GM19">
        <v>0</v>
      </c>
      <c r="GN19">
        <v>35</v>
      </c>
      <c r="GO19">
        <v>5146</v>
      </c>
      <c r="GP19">
        <v>37</v>
      </c>
      <c r="GQ19">
        <v>16353</v>
      </c>
      <c r="GR19">
        <v>0</v>
      </c>
      <c r="GS19">
        <v>0</v>
      </c>
      <c r="GT19">
        <v>0</v>
      </c>
      <c r="GU19">
        <v>0</v>
      </c>
      <c r="GV19">
        <v>0</v>
      </c>
      <c r="GW19">
        <v>0</v>
      </c>
      <c r="GX19">
        <v>0</v>
      </c>
      <c r="GY19">
        <v>0</v>
      </c>
      <c r="GZ19">
        <v>0</v>
      </c>
      <c r="HA19">
        <v>0</v>
      </c>
      <c r="HB19">
        <v>0</v>
      </c>
      <c r="HC19" s="139">
        <v>0</v>
      </c>
      <c r="HD19" s="141">
        <v>1</v>
      </c>
      <c r="HE19" s="139">
        <v>0</v>
      </c>
      <c r="HF19" s="141">
        <v>1</v>
      </c>
      <c r="HG19" s="180">
        <v>17</v>
      </c>
      <c r="HH19" s="182">
        <v>5.8823529411764705E-2</v>
      </c>
      <c r="HI19" s="182">
        <v>5.8823529411764705E-2</v>
      </c>
      <c r="HJ19" s="183">
        <v>0</v>
      </c>
      <c r="HK19" s="140">
        <v>0</v>
      </c>
      <c r="HL19" s="140">
        <v>0</v>
      </c>
      <c r="HM19" s="1" t="s">
        <v>427</v>
      </c>
      <c r="HN19" s="1" t="s">
        <v>427</v>
      </c>
      <c r="HO19" t="s">
        <v>460</v>
      </c>
      <c r="HP19" s="284" t="s">
        <v>460</v>
      </c>
      <c r="HQ19" s="284">
        <v>0</v>
      </c>
      <c r="HR19" s="284">
        <v>0</v>
      </c>
      <c r="HS19" s="284">
        <v>0</v>
      </c>
      <c r="HT19" s="284" t="s">
        <v>427</v>
      </c>
      <c r="HU19" s="284" t="s">
        <v>426</v>
      </c>
      <c r="HV19" s="284" t="s">
        <v>427</v>
      </c>
      <c r="HW19" s="284" t="s">
        <v>427</v>
      </c>
      <c r="HX19" s="284">
        <v>0</v>
      </c>
      <c r="HY19" s="284">
        <v>0</v>
      </c>
      <c r="HZ19" s="284">
        <v>1400166</v>
      </c>
      <c r="IA19" s="284"/>
      <c r="IB19" s="284"/>
    </row>
    <row r="20" spans="1:236" x14ac:dyDescent="0.25">
      <c r="A20" s="2">
        <f>IF('Table 1'!$L$2="All Regions",1,IF('Table 1'!$L$2='DATA TEMPLATE 1516'!L20,1,0))</f>
        <v>1</v>
      </c>
      <c r="B20" s="2">
        <f>IF('Table 1'!$L$3="All Disciplines",1,IF('Table 1'!$L$3='DATA TEMPLATE 1516'!M20,1,0))</f>
        <v>1</v>
      </c>
      <c r="C20" s="2">
        <f>IF('Table 1'!$L$4="All Organisations",1,IF('Table 1'!$L$4='DATA TEMPLATE 1516'!N20,1,0))</f>
        <v>1</v>
      </c>
      <c r="D20" s="2">
        <f t="shared" si="0"/>
        <v>3</v>
      </c>
      <c r="E20" s="236">
        <f>IFERROR(IF('Table 2'!$L$2="All Diverse Led",$HQ20,IF('Table 2'!$L$2='DATA TEMPLATE 1516'!HX20,4,0)),"0")</f>
        <v>0</v>
      </c>
      <c r="F20" s="236">
        <f>IFERROR(IF('Table 2'!$L$2="All Diverse Led",$HQ20,IF('Table 2'!$L$2='DATA TEMPLATE 1516'!HY20,4,0)), 0)</f>
        <v>0</v>
      </c>
      <c r="G20" s="237">
        <f t="shared" si="1"/>
        <v>0</v>
      </c>
      <c r="H20" s="1" t="s">
        <v>471</v>
      </c>
      <c r="I20" s="1">
        <v>0</v>
      </c>
      <c r="J20" s="1" t="b">
        <v>0</v>
      </c>
      <c r="K20" s="284">
        <v>18</v>
      </c>
      <c r="L20" t="s">
        <v>441</v>
      </c>
      <c r="M20" t="s">
        <v>443</v>
      </c>
      <c r="N20" t="s">
        <v>460</v>
      </c>
      <c r="O20" s="76">
        <v>693077</v>
      </c>
      <c r="P20" s="76">
        <v>1061927</v>
      </c>
      <c r="Q20" s="76">
        <v>21626</v>
      </c>
      <c r="R20" s="76">
        <v>124500</v>
      </c>
      <c r="S20" s="76">
        <v>42121</v>
      </c>
      <c r="T20" s="76">
        <v>1943251</v>
      </c>
      <c r="U20">
        <v>493286</v>
      </c>
      <c r="V20">
        <v>22789</v>
      </c>
      <c r="W20">
        <v>0</v>
      </c>
      <c r="X20">
        <v>0</v>
      </c>
      <c r="Y20">
        <v>0</v>
      </c>
      <c r="Z20">
        <v>0</v>
      </c>
      <c r="AA20">
        <v>0</v>
      </c>
      <c r="AB20">
        <v>595999</v>
      </c>
      <c r="AC20">
        <v>334790</v>
      </c>
      <c r="AD20">
        <v>418512</v>
      </c>
      <c r="AE20">
        <v>1865376</v>
      </c>
      <c r="AF20" s="1">
        <v>92</v>
      </c>
      <c r="AG20">
        <v>81</v>
      </c>
      <c r="AH20">
        <v>12631</v>
      </c>
      <c r="AI20">
        <v>0</v>
      </c>
      <c r="AJ20">
        <v>0</v>
      </c>
      <c r="AK20">
        <v>0</v>
      </c>
      <c r="AL20">
        <v>0</v>
      </c>
      <c r="AM20">
        <v>0</v>
      </c>
      <c r="AN20">
        <v>0</v>
      </c>
      <c r="AO20">
        <v>0</v>
      </c>
      <c r="AP20">
        <v>0</v>
      </c>
      <c r="AQ20">
        <v>0</v>
      </c>
      <c r="AR20">
        <v>11</v>
      </c>
      <c r="AS20">
        <v>8</v>
      </c>
      <c r="AT20">
        <v>1490</v>
      </c>
      <c r="AU20">
        <v>0</v>
      </c>
      <c r="AV20">
        <v>0</v>
      </c>
      <c r="AW20">
        <v>0</v>
      </c>
      <c r="AX20">
        <v>0</v>
      </c>
      <c r="AY20">
        <v>0</v>
      </c>
      <c r="AZ20">
        <v>0</v>
      </c>
      <c r="BA20">
        <v>0</v>
      </c>
      <c r="BB20">
        <v>0</v>
      </c>
      <c r="BC20">
        <v>0</v>
      </c>
      <c r="BD20" s="284">
        <v>0</v>
      </c>
      <c r="BE20" s="284">
        <v>0</v>
      </c>
      <c r="BF20" s="284">
        <v>0</v>
      </c>
      <c r="BG20" s="284">
        <v>0</v>
      </c>
      <c r="BH20" s="168">
        <v>11</v>
      </c>
      <c r="BI20" s="169">
        <v>8</v>
      </c>
      <c r="BJ20" s="169">
        <v>1490</v>
      </c>
      <c r="BK20" s="17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s="1">
        <v>0</v>
      </c>
      <c r="CK20" s="1">
        <v>0</v>
      </c>
      <c r="CL20" s="1">
        <v>0</v>
      </c>
      <c r="CM20" s="1">
        <v>0</v>
      </c>
      <c r="CN20" s="168">
        <v>0</v>
      </c>
      <c r="CO20" s="169">
        <v>0</v>
      </c>
      <c r="CP20" s="169">
        <v>0</v>
      </c>
      <c r="CQ20" s="170">
        <v>0</v>
      </c>
      <c r="CR20" s="1">
        <v>0</v>
      </c>
      <c r="CS20" s="1">
        <v>0</v>
      </c>
      <c r="CT20" s="1">
        <v>0</v>
      </c>
      <c r="CU20" s="1">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s="284">
        <v>0</v>
      </c>
      <c r="DQ20" s="284">
        <v>0</v>
      </c>
      <c r="DR20" s="284">
        <v>0</v>
      </c>
      <c r="DS20" s="284">
        <v>0</v>
      </c>
      <c r="DT20" s="168">
        <v>0</v>
      </c>
      <c r="DU20" s="169">
        <v>0</v>
      </c>
      <c r="DV20" s="169">
        <v>0</v>
      </c>
      <c r="DW20" s="17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s="1">
        <v>0</v>
      </c>
      <c r="EW20" s="1">
        <v>0</v>
      </c>
      <c r="EX20" s="1">
        <v>0</v>
      </c>
      <c r="EY20" s="1">
        <v>0</v>
      </c>
      <c r="EZ20" s="168">
        <v>0</v>
      </c>
      <c r="FA20" s="169">
        <v>0</v>
      </c>
      <c r="FB20" s="169">
        <v>0</v>
      </c>
      <c r="FC20" s="17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3</v>
      </c>
      <c r="GE20">
        <v>60000</v>
      </c>
      <c r="GF20">
        <v>0</v>
      </c>
      <c r="GG20">
        <v>0</v>
      </c>
      <c r="GH20">
        <v>0</v>
      </c>
      <c r="GI20">
        <v>0</v>
      </c>
      <c r="GJ20">
        <v>0</v>
      </c>
      <c r="GK20">
        <v>120</v>
      </c>
      <c r="GL20">
        <v>0</v>
      </c>
      <c r="GM20">
        <v>0</v>
      </c>
      <c r="GN20">
        <v>0</v>
      </c>
      <c r="GO20">
        <v>0</v>
      </c>
      <c r="GP20">
        <v>0</v>
      </c>
      <c r="GQ20">
        <v>0</v>
      </c>
      <c r="GR20">
        <v>0</v>
      </c>
      <c r="GS20">
        <v>0</v>
      </c>
      <c r="GT20">
        <v>0</v>
      </c>
      <c r="GU20">
        <v>0</v>
      </c>
      <c r="GV20">
        <v>0</v>
      </c>
      <c r="GW20">
        <v>0</v>
      </c>
      <c r="GX20">
        <v>0</v>
      </c>
      <c r="GY20">
        <v>0</v>
      </c>
      <c r="GZ20">
        <v>0</v>
      </c>
      <c r="HA20">
        <v>0</v>
      </c>
      <c r="HB20">
        <v>0</v>
      </c>
      <c r="HC20" s="139">
        <v>0</v>
      </c>
      <c r="HD20" s="141">
        <v>0</v>
      </c>
      <c r="HE20" s="139">
        <v>0</v>
      </c>
      <c r="HF20" s="141">
        <v>0</v>
      </c>
      <c r="HG20" s="180">
        <v>11</v>
      </c>
      <c r="HH20" s="182">
        <v>0</v>
      </c>
      <c r="HI20" s="182">
        <v>0</v>
      </c>
      <c r="HJ20" s="183">
        <v>0</v>
      </c>
      <c r="HK20" s="140">
        <v>0</v>
      </c>
      <c r="HL20" s="140">
        <v>0</v>
      </c>
      <c r="HM20" s="1" t="s">
        <v>427</v>
      </c>
      <c r="HN20" s="1" t="s">
        <v>427</v>
      </c>
      <c r="HO20" t="s">
        <v>460</v>
      </c>
      <c r="HP20" s="284" t="s">
        <v>460</v>
      </c>
      <c r="HQ20" s="284">
        <v>0</v>
      </c>
      <c r="HR20" s="284">
        <v>0</v>
      </c>
      <c r="HS20" s="284">
        <v>0</v>
      </c>
      <c r="HT20" s="284" t="s">
        <v>427</v>
      </c>
      <c r="HU20" s="284" t="s">
        <v>427</v>
      </c>
      <c r="HV20" s="284" t="s">
        <v>427</v>
      </c>
      <c r="HW20" s="284" t="s">
        <v>427</v>
      </c>
      <c r="HX20" s="284">
        <v>0</v>
      </c>
      <c r="HY20" s="284">
        <v>0</v>
      </c>
      <c r="HZ20" s="284">
        <v>1759787</v>
      </c>
      <c r="IA20" s="284"/>
      <c r="IB20" s="284"/>
    </row>
    <row r="21" spans="1:236" x14ac:dyDescent="0.25">
      <c r="A21" s="2">
        <f>IF('Table 1'!$L$2="All Regions",1,IF('Table 1'!$L$2='DATA TEMPLATE 1516'!L21,1,0))</f>
        <v>1</v>
      </c>
      <c r="B21" s="2">
        <f>IF('Table 1'!$L$3="All Disciplines",1,IF('Table 1'!$L$3='DATA TEMPLATE 1516'!M21,1,0))</f>
        <v>1</v>
      </c>
      <c r="C21" s="2">
        <f>IF('Table 1'!$L$4="All Organisations",1,IF('Table 1'!$L$4='DATA TEMPLATE 1516'!N21,1,0))</f>
        <v>1</v>
      </c>
      <c r="D21" s="2">
        <f t="shared" si="0"/>
        <v>3</v>
      </c>
      <c r="E21" s="236">
        <f>IFERROR(IF('Table 2'!$L$2="All Diverse Led",$HQ21,IF('Table 2'!$L$2='DATA TEMPLATE 1516'!HX21,4,0)),"0")</f>
        <v>0</v>
      </c>
      <c r="F21" s="236">
        <f>IFERROR(IF('Table 2'!$L$2="All Diverse Led",$HQ21,IF('Table 2'!$L$2='DATA TEMPLATE 1516'!HY21,4,0)), 0)</f>
        <v>0</v>
      </c>
      <c r="G21" s="237">
        <f t="shared" si="1"/>
        <v>0</v>
      </c>
      <c r="H21" s="1" t="s">
        <v>471</v>
      </c>
      <c r="I21" s="1">
        <v>0</v>
      </c>
      <c r="J21" s="1" t="b">
        <v>0</v>
      </c>
      <c r="K21" s="284">
        <v>19</v>
      </c>
      <c r="L21" t="s">
        <v>441</v>
      </c>
      <c r="M21" t="s">
        <v>436</v>
      </c>
      <c r="N21" t="s">
        <v>459</v>
      </c>
      <c r="O21" s="76">
        <v>53887</v>
      </c>
      <c r="P21" s="76">
        <v>399768</v>
      </c>
      <c r="Q21" s="76">
        <v>200095</v>
      </c>
      <c r="R21" s="76">
        <v>0</v>
      </c>
      <c r="S21" s="76">
        <v>0</v>
      </c>
      <c r="T21" s="76">
        <v>653750</v>
      </c>
      <c r="U21">
        <v>22331</v>
      </c>
      <c r="V21">
        <v>22646</v>
      </c>
      <c r="W21">
        <v>0</v>
      </c>
      <c r="X21">
        <v>0</v>
      </c>
      <c r="Y21">
        <v>0</v>
      </c>
      <c r="Z21">
        <v>0</v>
      </c>
      <c r="AA21">
        <v>0</v>
      </c>
      <c r="AB21">
        <v>232927</v>
      </c>
      <c r="AC21">
        <v>201063</v>
      </c>
      <c r="AD21">
        <v>205324</v>
      </c>
      <c r="AE21">
        <v>684291</v>
      </c>
      <c r="AF21" s="1">
        <v>24</v>
      </c>
      <c r="AG21">
        <v>24</v>
      </c>
      <c r="AH21">
        <v>1291</v>
      </c>
      <c r="AI21">
        <v>0</v>
      </c>
      <c r="AJ21">
        <v>0</v>
      </c>
      <c r="AK21">
        <v>0</v>
      </c>
      <c r="AL21">
        <v>0</v>
      </c>
      <c r="AM21">
        <v>0</v>
      </c>
      <c r="AN21">
        <v>0</v>
      </c>
      <c r="AO21">
        <v>0</v>
      </c>
      <c r="AP21">
        <v>0</v>
      </c>
      <c r="AQ21">
        <v>0</v>
      </c>
      <c r="AR21">
        <v>1</v>
      </c>
      <c r="AS21">
        <v>1</v>
      </c>
      <c r="AT21">
        <v>150</v>
      </c>
      <c r="AU21">
        <v>0</v>
      </c>
      <c r="AV21">
        <v>0</v>
      </c>
      <c r="AW21">
        <v>0</v>
      </c>
      <c r="AX21">
        <v>0</v>
      </c>
      <c r="AY21">
        <v>0</v>
      </c>
      <c r="AZ21">
        <v>0</v>
      </c>
      <c r="BA21">
        <v>0</v>
      </c>
      <c r="BB21">
        <v>0</v>
      </c>
      <c r="BC21">
        <v>0</v>
      </c>
      <c r="BD21" s="284">
        <v>0</v>
      </c>
      <c r="BE21" s="284">
        <v>0</v>
      </c>
      <c r="BF21" s="284">
        <v>0</v>
      </c>
      <c r="BG21" s="284">
        <v>0</v>
      </c>
      <c r="BH21" s="168">
        <v>1</v>
      </c>
      <c r="BI21" s="169">
        <v>1</v>
      </c>
      <c r="BJ21" s="169">
        <v>150</v>
      </c>
      <c r="BK21" s="170">
        <v>0</v>
      </c>
      <c r="BL21">
        <v>20</v>
      </c>
      <c r="BM21">
        <v>757</v>
      </c>
      <c r="BN21">
        <v>349984</v>
      </c>
      <c r="BO21">
        <v>12430</v>
      </c>
      <c r="BP21">
        <v>0</v>
      </c>
      <c r="BQ21">
        <v>0</v>
      </c>
      <c r="BR21">
        <v>0</v>
      </c>
      <c r="BS21">
        <v>0</v>
      </c>
      <c r="BT21">
        <v>1</v>
      </c>
      <c r="BU21">
        <v>47</v>
      </c>
      <c r="BV21">
        <v>1250</v>
      </c>
      <c r="BW21">
        <v>0</v>
      </c>
      <c r="BX21">
        <v>0</v>
      </c>
      <c r="BY21">
        <v>0</v>
      </c>
      <c r="BZ21">
        <v>0</v>
      </c>
      <c r="CA21">
        <v>0</v>
      </c>
      <c r="CB21">
        <v>0</v>
      </c>
      <c r="CC21">
        <v>0</v>
      </c>
      <c r="CD21">
        <v>0</v>
      </c>
      <c r="CE21">
        <v>0</v>
      </c>
      <c r="CF21">
        <v>0</v>
      </c>
      <c r="CG21">
        <v>0</v>
      </c>
      <c r="CH21">
        <v>0</v>
      </c>
      <c r="CI21">
        <v>0</v>
      </c>
      <c r="CJ21" s="1">
        <v>1</v>
      </c>
      <c r="CK21" s="1">
        <v>47</v>
      </c>
      <c r="CL21" s="1">
        <v>1250</v>
      </c>
      <c r="CM21" s="1">
        <v>0</v>
      </c>
      <c r="CN21" s="168">
        <v>0</v>
      </c>
      <c r="CO21" s="169">
        <v>0</v>
      </c>
      <c r="CP21" s="169">
        <v>0</v>
      </c>
      <c r="CQ21" s="170">
        <v>0</v>
      </c>
      <c r="CR21" s="1">
        <v>11</v>
      </c>
      <c r="CS21" s="1">
        <v>11</v>
      </c>
      <c r="CT21" s="1">
        <v>284</v>
      </c>
      <c r="CU21" s="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s="284">
        <v>0</v>
      </c>
      <c r="DQ21" s="284">
        <v>0</v>
      </c>
      <c r="DR21" s="284">
        <v>0</v>
      </c>
      <c r="DS21" s="284">
        <v>0</v>
      </c>
      <c r="DT21" s="168">
        <v>0</v>
      </c>
      <c r="DU21" s="169">
        <v>0</v>
      </c>
      <c r="DV21" s="169">
        <v>0</v>
      </c>
      <c r="DW21" s="170">
        <v>0</v>
      </c>
      <c r="DX21">
        <v>2</v>
      </c>
      <c r="DY21">
        <v>2</v>
      </c>
      <c r="DZ21">
        <v>2218</v>
      </c>
      <c r="EA21">
        <v>0</v>
      </c>
      <c r="EB21">
        <v>0</v>
      </c>
      <c r="EC21">
        <v>0</v>
      </c>
      <c r="ED21">
        <v>0</v>
      </c>
      <c r="EE21">
        <v>0</v>
      </c>
      <c r="EF21">
        <v>0</v>
      </c>
      <c r="EG21">
        <v>0</v>
      </c>
      <c r="EH21">
        <v>0</v>
      </c>
      <c r="EI21">
        <v>0</v>
      </c>
      <c r="EJ21">
        <v>1</v>
      </c>
      <c r="EK21">
        <v>1</v>
      </c>
      <c r="EL21">
        <v>1500</v>
      </c>
      <c r="EM21">
        <v>0</v>
      </c>
      <c r="EN21">
        <v>0</v>
      </c>
      <c r="EO21">
        <v>0</v>
      </c>
      <c r="EP21">
        <v>0</v>
      </c>
      <c r="EQ21">
        <v>0</v>
      </c>
      <c r="ER21">
        <v>0</v>
      </c>
      <c r="ES21">
        <v>0</v>
      </c>
      <c r="ET21">
        <v>0</v>
      </c>
      <c r="EU21">
        <v>0</v>
      </c>
      <c r="EV21" s="1">
        <v>0</v>
      </c>
      <c r="EW21" s="1">
        <v>0</v>
      </c>
      <c r="EX21" s="1">
        <v>0</v>
      </c>
      <c r="EY21" s="1">
        <v>0</v>
      </c>
      <c r="EZ21" s="168">
        <v>1</v>
      </c>
      <c r="FA21" s="169">
        <v>1</v>
      </c>
      <c r="FB21" s="169">
        <v>1500</v>
      </c>
      <c r="FC21" s="170">
        <v>0</v>
      </c>
      <c r="FD21">
        <v>0</v>
      </c>
      <c r="FE21">
        <v>0</v>
      </c>
      <c r="FF21">
        <v>0</v>
      </c>
      <c r="FG21">
        <v>0</v>
      </c>
      <c r="FH21">
        <v>0</v>
      </c>
      <c r="FI21">
        <v>0</v>
      </c>
      <c r="FJ21">
        <v>5</v>
      </c>
      <c r="FK21">
        <v>0</v>
      </c>
      <c r="FL21">
        <v>0</v>
      </c>
      <c r="FM21">
        <v>0</v>
      </c>
      <c r="FN21">
        <v>1</v>
      </c>
      <c r="FO21">
        <v>500</v>
      </c>
      <c r="FP21">
        <v>54</v>
      </c>
      <c r="FQ21">
        <v>0</v>
      </c>
      <c r="FR21">
        <v>250</v>
      </c>
      <c r="FS21">
        <v>0</v>
      </c>
      <c r="FT21">
        <v>7</v>
      </c>
      <c r="FU21">
        <v>0</v>
      </c>
      <c r="FV21">
        <v>21</v>
      </c>
      <c r="FW21">
        <v>0</v>
      </c>
      <c r="FX21">
        <v>0</v>
      </c>
      <c r="FY21">
        <v>0</v>
      </c>
      <c r="FZ21">
        <v>0</v>
      </c>
      <c r="GA21">
        <v>0</v>
      </c>
      <c r="GB21">
        <v>0</v>
      </c>
      <c r="GC21">
        <v>0</v>
      </c>
      <c r="GD21">
        <v>2</v>
      </c>
      <c r="GE21">
        <v>50</v>
      </c>
      <c r="GF21">
        <v>1</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s="139">
        <v>0</v>
      </c>
      <c r="HD21" s="141">
        <v>0</v>
      </c>
      <c r="HE21" s="139">
        <v>0</v>
      </c>
      <c r="HF21" s="141">
        <v>2</v>
      </c>
      <c r="HG21" s="180">
        <v>15</v>
      </c>
      <c r="HH21" s="182">
        <v>0.13333333333333333</v>
      </c>
      <c r="HI21" s="182">
        <v>0</v>
      </c>
      <c r="HJ21" s="183">
        <v>0</v>
      </c>
      <c r="HK21" s="140">
        <v>0</v>
      </c>
      <c r="HL21" s="140">
        <v>0</v>
      </c>
      <c r="HM21" s="1" t="s">
        <v>427</v>
      </c>
      <c r="HN21" s="1" t="s">
        <v>427</v>
      </c>
      <c r="HO21" t="s">
        <v>459</v>
      </c>
      <c r="HP21" s="284" t="s">
        <v>459</v>
      </c>
      <c r="HQ21" s="284">
        <v>0</v>
      </c>
      <c r="HR21" s="284">
        <v>0</v>
      </c>
      <c r="HS21" s="284">
        <v>0</v>
      </c>
      <c r="HT21" s="284" t="s">
        <v>427</v>
      </c>
      <c r="HU21" s="284" t="s">
        <v>427</v>
      </c>
      <c r="HV21" s="284" t="s">
        <v>427</v>
      </c>
      <c r="HW21" s="284" t="s">
        <v>427</v>
      </c>
      <c r="HX21" s="284">
        <v>0</v>
      </c>
      <c r="HY21" s="284">
        <v>0</v>
      </c>
      <c r="HZ21" s="284">
        <v>667754</v>
      </c>
      <c r="IA21" s="284"/>
      <c r="IB21" s="284"/>
    </row>
    <row r="22" spans="1:236" x14ac:dyDescent="0.25">
      <c r="A22" s="2">
        <f>IF('Table 1'!$L$2="All Regions",1,IF('Table 1'!$L$2='DATA TEMPLATE 1516'!L22,1,0))</f>
        <v>1</v>
      </c>
      <c r="B22" s="2">
        <f>IF('Table 1'!$L$3="All Disciplines",1,IF('Table 1'!$L$3='DATA TEMPLATE 1516'!M22,1,0))</f>
        <v>1</v>
      </c>
      <c r="C22" s="2">
        <f>IF('Table 1'!$L$4="All Organisations",1,IF('Table 1'!$L$4='DATA TEMPLATE 1516'!N22,1,0))</f>
        <v>1</v>
      </c>
      <c r="D22" s="2">
        <f t="shared" si="0"/>
        <v>3</v>
      </c>
      <c r="E22" s="236">
        <f>IFERROR(IF('Table 2'!$L$2="All Diverse Led",$HQ22,IF('Table 2'!$L$2='DATA TEMPLATE 1516'!HX22,4,0)),"0")</f>
        <v>0</v>
      </c>
      <c r="F22" s="236">
        <f>IFERROR(IF('Table 2'!$L$2="All Diverse Led",$HQ22,IF('Table 2'!$L$2='DATA TEMPLATE 1516'!HY22,4,0)), 0)</f>
        <v>0</v>
      </c>
      <c r="G22" s="237">
        <f t="shared" si="1"/>
        <v>0</v>
      </c>
      <c r="H22" s="1" t="s">
        <v>471</v>
      </c>
      <c r="I22" s="1">
        <v>0</v>
      </c>
      <c r="J22" s="1" t="b">
        <v>0</v>
      </c>
      <c r="K22" s="284">
        <v>20</v>
      </c>
      <c r="L22" t="s">
        <v>444</v>
      </c>
      <c r="M22" t="s">
        <v>436</v>
      </c>
      <c r="N22" t="s">
        <v>458</v>
      </c>
      <c r="O22" s="76">
        <v>14518</v>
      </c>
      <c r="P22" s="76">
        <v>71411</v>
      </c>
      <c r="Q22" s="76">
        <v>0</v>
      </c>
      <c r="R22" s="76">
        <v>0</v>
      </c>
      <c r="S22" s="76">
        <v>4000</v>
      </c>
      <c r="T22" s="76">
        <v>89929</v>
      </c>
      <c r="U22">
        <v>0</v>
      </c>
      <c r="V22">
        <v>0</v>
      </c>
      <c r="W22">
        <v>0</v>
      </c>
      <c r="X22">
        <v>89929</v>
      </c>
      <c r="Y22">
        <v>0</v>
      </c>
      <c r="Z22">
        <v>0</v>
      </c>
      <c r="AA22">
        <v>0</v>
      </c>
      <c r="AB22">
        <v>0</v>
      </c>
      <c r="AC22">
        <v>0</v>
      </c>
      <c r="AD22">
        <v>0</v>
      </c>
      <c r="AE22">
        <v>89929</v>
      </c>
      <c r="AF22" s="1">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s="284">
        <v>0</v>
      </c>
      <c r="BE22" s="284">
        <v>0</v>
      </c>
      <c r="BF22" s="284">
        <v>0</v>
      </c>
      <c r="BG22" s="284">
        <v>0</v>
      </c>
      <c r="BH22" s="168">
        <v>0</v>
      </c>
      <c r="BI22" s="169">
        <v>0</v>
      </c>
      <c r="BJ22" s="169">
        <v>0</v>
      </c>
      <c r="BK22" s="170">
        <v>0</v>
      </c>
      <c r="BL22">
        <v>9</v>
      </c>
      <c r="BM22">
        <v>521</v>
      </c>
      <c r="BN22">
        <v>32415</v>
      </c>
      <c r="BO22">
        <v>140000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s="1">
        <v>0</v>
      </c>
      <c r="CK22" s="1">
        <v>0</v>
      </c>
      <c r="CL22" s="1">
        <v>0</v>
      </c>
      <c r="CM22" s="1">
        <v>0</v>
      </c>
      <c r="CN22" s="168">
        <v>0</v>
      </c>
      <c r="CO22" s="169">
        <v>0</v>
      </c>
      <c r="CP22" s="169">
        <v>0</v>
      </c>
      <c r="CQ22" s="170">
        <v>0</v>
      </c>
      <c r="CR22" s="1">
        <v>0</v>
      </c>
      <c r="CS22" s="1">
        <v>0</v>
      </c>
      <c r="CT22" s="1">
        <v>0</v>
      </c>
      <c r="CU22" s="1">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s="284">
        <v>0</v>
      </c>
      <c r="DQ22" s="284">
        <v>0</v>
      </c>
      <c r="DR22" s="284">
        <v>0</v>
      </c>
      <c r="DS22" s="284">
        <v>0</v>
      </c>
      <c r="DT22" s="168">
        <v>0</v>
      </c>
      <c r="DU22" s="169">
        <v>0</v>
      </c>
      <c r="DV22" s="169">
        <v>0</v>
      </c>
      <c r="DW22" s="170">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v>0</v>
      </c>
      <c r="EV22" s="1">
        <v>0</v>
      </c>
      <c r="EW22" s="1">
        <v>0</v>
      </c>
      <c r="EX22" s="1">
        <v>0</v>
      </c>
      <c r="EY22" s="1">
        <v>0</v>
      </c>
      <c r="EZ22" s="168">
        <v>0</v>
      </c>
      <c r="FA22" s="169">
        <v>0</v>
      </c>
      <c r="FB22" s="169">
        <v>0</v>
      </c>
      <c r="FC22" s="170">
        <v>0</v>
      </c>
      <c r="FD22">
        <v>0</v>
      </c>
      <c r="FE22">
        <v>0</v>
      </c>
      <c r="FF22">
        <v>0</v>
      </c>
      <c r="FG22">
        <v>0</v>
      </c>
      <c r="FH22">
        <v>0</v>
      </c>
      <c r="FI22">
        <v>0</v>
      </c>
      <c r="FJ22">
        <v>0</v>
      </c>
      <c r="FK22">
        <v>0</v>
      </c>
      <c r="FL22">
        <v>0</v>
      </c>
      <c r="FM22">
        <v>0</v>
      </c>
      <c r="FN22">
        <v>1</v>
      </c>
      <c r="FO22">
        <v>0</v>
      </c>
      <c r="FP22">
        <v>0</v>
      </c>
      <c r="FQ22">
        <v>0</v>
      </c>
      <c r="FR22">
        <v>200</v>
      </c>
      <c r="FS22">
        <v>0</v>
      </c>
      <c r="FT22">
        <v>0</v>
      </c>
      <c r="FU22">
        <v>0</v>
      </c>
      <c r="FV22">
        <v>0</v>
      </c>
      <c r="FW22">
        <v>0</v>
      </c>
      <c r="FX22">
        <v>0</v>
      </c>
      <c r="FY22">
        <v>0</v>
      </c>
      <c r="FZ22">
        <v>0</v>
      </c>
      <c r="GA22">
        <v>0</v>
      </c>
      <c r="GB22">
        <v>0</v>
      </c>
      <c r="GC22">
        <v>0</v>
      </c>
      <c r="GD22">
        <v>9</v>
      </c>
      <c r="GE22">
        <v>0</v>
      </c>
      <c r="GF22">
        <v>15</v>
      </c>
      <c r="GG22">
        <v>0</v>
      </c>
      <c r="GH22">
        <v>0</v>
      </c>
      <c r="GI22">
        <v>0</v>
      </c>
      <c r="GJ22">
        <v>0</v>
      </c>
      <c r="GK22">
        <v>2000</v>
      </c>
      <c r="GL22">
        <v>0</v>
      </c>
      <c r="GM22">
        <v>0</v>
      </c>
      <c r="GN22">
        <v>0</v>
      </c>
      <c r="GO22">
        <v>0</v>
      </c>
      <c r="GP22">
        <v>0</v>
      </c>
      <c r="GQ22">
        <v>0</v>
      </c>
      <c r="GR22">
        <v>0</v>
      </c>
      <c r="GS22">
        <v>0</v>
      </c>
      <c r="GT22">
        <v>0</v>
      </c>
      <c r="GU22">
        <v>0</v>
      </c>
      <c r="GV22">
        <v>0</v>
      </c>
      <c r="GW22">
        <v>0</v>
      </c>
      <c r="GX22">
        <v>6</v>
      </c>
      <c r="GY22">
        <v>0</v>
      </c>
      <c r="GZ22">
        <v>0</v>
      </c>
      <c r="HA22">
        <v>0</v>
      </c>
      <c r="HB22">
        <v>0</v>
      </c>
      <c r="HC22" s="139">
        <v>0</v>
      </c>
      <c r="HD22" s="141">
        <v>0</v>
      </c>
      <c r="HE22" s="139">
        <v>0</v>
      </c>
      <c r="HF22" s="141">
        <v>0</v>
      </c>
      <c r="HG22" s="180">
        <v>2</v>
      </c>
      <c r="HH22" s="182">
        <v>0</v>
      </c>
      <c r="HI22" s="182">
        <v>0</v>
      </c>
      <c r="HJ22" s="183">
        <v>0</v>
      </c>
      <c r="HK22" s="140">
        <v>0</v>
      </c>
      <c r="HL22" s="140">
        <v>0</v>
      </c>
      <c r="HM22" s="1">
        <v>0</v>
      </c>
      <c r="HN22" s="1">
        <v>0</v>
      </c>
      <c r="HO22" t="s">
        <v>458</v>
      </c>
      <c r="HP22" s="284" t="s">
        <v>458</v>
      </c>
      <c r="HQ22" s="284">
        <v>0</v>
      </c>
      <c r="HR22" s="284">
        <v>0</v>
      </c>
      <c r="HS22" s="284">
        <v>0</v>
      </c>
      <c r="HT22" s="284" t="s">
        <v>427</v>
      </c>
      <c r="HU22" s="284" t="s">
        <v>427</v>
      </c>
      <c r="HV22" s="284" t="s">
        <v>426</v>
      </c>
      <c r="HW22" s="284" t="s">
        <v>427</v>
      </c>
      <c r="HX22" s="284">
        <v>0</v>
      </c>
      <c r="HY22" s="284">
        <v>0</v>
      </c>
      <c r="HZ22" s="284">
        <v>108348</v>
      </c>
      <c r="IA22" s="284"/>
      <c r="IB22" s="284"/>
    </row>
    <row r="23" spans="1:236" x14ac:dyDescent="0.25">
      <c r="A23" s="2">
        <f>IF('Table 1'!$L$2="All Regions",1,IF('Table 1'!$L$2='DATA TEMPLATE 1516'!L23,1,0))</f>
        <v>1</v>
      </c>
      <c r="B23" s="2">
        <f>IF('Table 1'!$L$3="All Disciplines",1,IF('Table 1'!$L$3='DATA TEMPLATE 1516'!M23,1,0))</f>
        <v>1</v>
      </c>
      <c r="C23" s="2">
        <f>IF('Table 1'!$L$4="All Organisations",1,IF('Table 1'!$L$4='DATA TEMPLATE 1516'!N23,1,0))</f>
        <v>1</v>
      </c>
      <c r="D23" s="2">
        <f t="shared" si="0"/>
        <v>3</v>
      </c>
      <c r="E23" s="236">
        <f>IFERROR(IF('Table 2'!$L$2="All Diverse Led",$HQ23,IF('Table 2'!$L$2='DATA TEMPLATE 1516'!HX23,4,0)),"0")</f>
        <v>2</v>
      </c>
      <c r="F23" s="236">
        <f>IFERROR(IF('Table 2'!$L$2="All Diverse Led",$HQ23,IF('Table 2'!$L$2='DATA TEMPLATE 1516'!HY23,4,0)), 0)</f>
        <v>2</v>
      </c>
      <c r="G23" s="237">
        <f t="shared" si="1"/>
        <v>4</v>
      </c>
      <c r="H23" s="1" t="s">
        <v>471</v>
      </c>
      <c r="I23" s="1">
        <v>0</v>
      </c>
      <c r="J23" s="1" t="b">
        <v>0</v>
      </c>
      <c r="K23" s="284">
        <v>21</v>
      </c>
      <c r="L23" t="s">
        <v>444</v>
      </c>
      <c r="M23" t="s">
        <v>436</v>
      </c>
      <c r="N23" t="s">
        <v>460</v>
      </c>
      <c r="O23" s="76">
        <v>168612</v>
      </c>
      <c r="P23" s="76">
        <v>620623</v>
      </c>
      <c r="Q23" s="76">
        <v>211211</v>
      </c>
      <c r="R23" s="76">
        <v>0</v>
      </c>
      <c r="S23" s="76">
        <v>147857</v>
      </c>
      <c r="T23" s="76">
        <v>1148303</v>
      </c>
      <c r="U23">
        <v>652839</v>
      </c>
      <c r="V23">
        <v>0</v>
      </c>
      <c r="W23">
        <v>0</v>
      </c>
      <c r="X23">
        <v>0</v>
      </c>
      <c r="Y23">
        <v>0</v>
      </c>
      <c r="Z23">
        <v>0</v>
      </c>
      <c r="AA23">
        <v>0</v>
      </c>
      <c r="AB23">
        <v>344425</v>
      </c>
      <c r="AC23">
        <v>146883</v>
      </c>
      <c r="AD23">
        <v>0</v>
      </c>
      <c r="AE23">
        <v>1144147</v>
      </c>
      <c r="AF23" s="1">
        <v>51</v>
      </c>
      <c r="AG23">
        <v>51</v>
      </c>
      <c r="AH23">
        <v>2270</v>
      </c>
      <c r="AI23">
        <v>0</v>
      </c>
      <c r="AJ23">
        <v>0</v>
      </c>
      <c r="AK23">
        <v>0</v>
      </c>
      <c r="AL23">
        <v>0</v>
      </c>
      <c r="AM23">
        <v>0</v>
      </c>
      <c r="AN23">
        <v>0</v>
      </c>
      <c r="AO23">
        <v>0</v>
      </c>
      <c r="AP23">
        <v>0</v>
      </c>
      <c r="AQ23">
        <v>0</v>
      </c>
      <c r="AR23">
        <v>4</v>
      </c>
      <c r="AS23">
        <v>4</v>
      </c>
      <c r="AT23">
        <v>114</v>
      </c>
      <c r="AU23">
        <v>0</v>
      </c>
      <c r="AV23">
        <v>0</v>
      </c>
      <c r="AW23">
        <v>0</v>
      </c>
      <c r="AX23">
        <v>0</v>
      </c>
      <c r="AY23">
        <v>0</v>
      </c>
      <c r="AZ23">
        <v>0</v>
      </c>
      <c r="BA23">
        <v>0</v>
      </c>
      <c r="BB23">
        <v>0</v>
      </c>
      <c r="BC23">
        <v>0</v>
      </c>
      <c r="BD23" s="284">
        <v>0</v>
      </c>
      <c r="BE23" s="284">
        <v>0</v>
      </c>
      <c r="BF23" s="284">
        <v>0</v>
      </c>
      <c r="BG23" s="284">
        <v>0</v>
      </c>
      <c r="BH23" s="168">
        <v>4</v>
      </c>
      <c r="BI23" s="169">
        <v>4</v>
      </c>
      <c r="BJ23" s="169">
        <v>114</v>
      </c>
      <c r="BK23" s="170">
        <v>0</v>
      </c>
      <c r="BL23">
        <v>14</v>
      </c>
      <c r="BM23">
        <v>912</v>
      </c>
      <c r="BN23">
        <v>85127</v>
      </c>
      <c r="BO23">
        <v>0</v>
      </c>
      <c r="BP23">
        <v>4</v>
      </c>
      <c r="BQ23">
        <v>448</v>
      </c>
      <c r="BR23">
        <v>19371</v>
      </c>
      <c r="BS23">
        <v>0</v>
      </c>
      <c r="BT23">
        <v>1</v>
      </c>
      <c r="BU23">
        <v>84</v>
      </c>
      <c r="BV23">
        <v>10977</v>
      </c>
      <c r="BW23">
        <v>0</v>
      </c>
      <c r="BX23">
        <v>0</v>
      </c>
      <c r="BY23">
        <v>0</v>
      </c>
      <c r="BZ23">
        <v>0</v>
      </c>
      <c r="CA23">
        <v>0</v>
      </c>
      <c r="CB23">
        <v>0</v>
      </c>
      <c r="CC23">
        <v>0</v>
      </c>
      <c r="CD23">
        <v>0</v>
      </c>
      <c r="CE23">
        <v>0</v>
      </c>
      <c r="CF23">
        <v>0</v>
      </c>
      <c r="CG23">
        <v>0</v>
      </c>
      <c r="CH23">
        <v>0</v>
      </c>
      <c r="CI23">
        <v>0</v>
      </c>
      <c r="CJ23" s="1">
        <v>5</v>
      </c>
      <c r="CK23" s="1">
        <v>532</v>
      </c>
      <c r="CL23" s="1">
        <v>30348</v>
      </c>
      <c r="CM23" s="1">
        <v>0</v>
      </c>
      <c r="CN23" s="168">
        <v>0</v>
      </c>
      <c r="CO23" s="169">
        <v>0</v>
      </c>
      <c r="CP23" s="169">
        <v>0</v>
      </c>
      <c r="CQ23" s="170">
        <v>0</v>
      </c>
      <c r="CR23" s="1">
        <v>9</v>
      </c>
      <c r="CS23" s="1">
        <v>9</v>
      </c>
      <c r="CT23" s="1">
        <v>388</v>
      </c>
      <c r="CU23" s="1">
        <v>0</v>
      </c>
      <c r="CV23">
        <v>0</v>
      </c>
      <c r="CW23">
        <v>0</v>
      </c>
      <c r="CX23">
        <v>0</v>
      </c>
      <c r="CY23">
        <v>0</v>
      </c>
      <c r="CZ23">
        <v>0</v>
      </c>
      <c r="DA23">
        <v>0</v>
      </c>
      <c r="DB23">
        <v>0</v>
      </c>
      <c r="DC23">
        <v>0</v>
      </c>
      <c r="DD23">
        <v>1</v>
      </c>
      <c r="DE23">
        <v>1</v>
      </c>
      <c r="DF23">
        <v>56</v>
      </c>
      <c r="DG23">
        <v>0</v>
      </c>
      <c r="DH23">
        <v>0</v>
      </c>
      <c r="DI23">
        <v>0</v>
      </c>
      <c r="DJ23">
        <v>0</v>
      </c>
      <c r="DK23">
        <v>0</v>
      </c>
      <c r="DL23">
        <v>0</v>
      </c>
      <c r="DM23">
        <v>0</v>
      </c>
      <c r="DN23">
        <v>0</v>
      </c>
      <c r="DO23">
        <v>0</v>
      </c>
      <c r="DP23" s="284">
        <v>0</v>
      </c>
      <c r="DQ23" s="284">
        <v>0</v>
      </c>
      <c r="DR23" s="284">
        <v>0</v>
      </c>
      <c r="DS23" s="284">
        <v>0</v>
      </c>
      <c r="DT23" s="168">
        <v>1</v>
      </c>
      <c r="DU23" s="169">
        <v>1</v>
      </c>
      <c r="DV23" s="169">
        <v>56</v>
      </c>
      <c r="DW23" s="170">
        <v>0</v>
      </c>
      <c r="DX23">
        <v>6</v>
      </c>
      <c r="DY23">
        <v>6</v>
      </c>
      <c r="DZ23">
        <v>8607</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s="1">
        <v>0</v>
      </c>
      <c r="EW23" s="1">
        <v>0</v>
      </c>
      <c r="EX23" s="1">
        <v>0</v>
      </c>
      <c r="EY23" s="1">
        <v>0</v>
      </c>
      <c r="EZ23" s="168">
        <v>0</v>
      </c>
      <c r="FA23" s="169">
        <v>0</v>
      </c>
      <c r="FB23" s="169">
        <v>0</v>
      </c>
      <c r="FC23" s="170">
        <v>0</v>
      </c>
      <c r="FD23">
        <v>0</v>
      </c>
      <c r="FE23">
        <v>0</v>
      </c>
      <c r="FF23">
        <v>0</v>
      </c>
      <c r="FG23">
        <v>0</v>
      </c>
      <c r="FH23">
        <v>0</v>
      </c>
      <c r="FI23">
        <v>0</v>
      </c>
      <c r="FJ23">
        <v>0</v>
      </c>
      <c r="FK23">
        <v>0</v>
      </c>
      <c r="FL23">
        <v>0</v>
      </c>
      <c r="FM23">
        <v>0</v>
      </c>
      <c r="FN23">
        <v>3</v>
      </c>
      <c r="FO23">
        <v>3000</v>
      </c>
      <c r="FP23">
        <v>0</v>
      </c>
      <c r="FQ23">
        <v>0</v>
      </c>
      <c r="FR23">
        <v>0</v>
      </c>
      <c r="FS23">
        <v>0</v>
      </c>
      <c r="FT23">
        <v>0</v>
      </c>
      <c r="FU23">
        <v>0</v>
      </c>
      <c r="FV23">
        <v>0</v>
      </c>
      <c r="FW23">
        <v>0</v>
      </c>
      <c r="FX23">
        <v>0</v>
      </c>
      <c r="FY23">
        <v>0</v>
      </c>
      <c r="FZ23">
        <v>0</v>
      </c>
      <c r="GA23">
        <v>0</v>
      </c>
      <c r="GB23">
        <v>0</v>
      </c>
      <c r="GC23">
        <v>0</v>
      </c>
      <c r="GD23">
        <v>4</v>
      </c>
      <c r="GE23">
        <v>28000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s="139">
        <v>1</v>
      </c>
      <c r="HD23" s="141">
        <v>0</v>
      </c>
      <c r="HE23" s="139">
        <v>1</v>
      </c>
      <c r="HF23" s="141">
        <v>9</v>
      </c>
      <c r="HG23" s="180">
        <v>17</v>
      </c>
      <c r="HH23" s="182">
        <v>0.58823529411764708</v>
      </c>
      <c r="HI23" s="182">
        <v>5.8823529411764705E-2</v>
      </c>
      <c r="HJ23" s="183">
        <v>2</v>
      </c>
      <c r="HK23" s="140" t="s">
        <v>541</v>
      </c>
      <c r="HL23" s="140">
        <v>0</v>
      </c>
      <c r="HM23" s="1" t="s">
        <v>426</v>
      </c>
      <c r="HN23" s="1" t="s">
        <v>427</v>
      </c>
      <c r="HO23" t="s">
        <v>460</v>
      </c>
      <c r="HP23" s="284" t="s">
        <v>460</v>
      </c>
      <c r="HQ23" s="284">
        <v>2</v>
      </c>
      <c r="HR23" s="284" t="s">
        <v>541</v>
      </c>
      <c r="HS23" s="284">
        <v>0</v>
      </c>
      <c r="HT23" s="284" t="s">
        <v>426</v>
      </c>
      <c r="HU23" s="284" t="s">
        <v>427</v>
      </c>
      <c r="HV23" s="284" t="s">
        <v>427</v>
      </c>
      <c r="HW23" s="284" t="s">
        <v>427</v>
      </c>
      <c r="HX23" s="284" t="s">
        <v>541</v>
      </c>
      <c r="HY23" s="284">
        <v>0</v>
      </c>
      <c r="HZ23" s="284">
        <v>1184345</v>
      </c>
      <c r="IA23" s="284"/>
      <c r="IB23" s="284"/>
    </row>
    <row r="24" spans="1:236" x14ac:dyDescent="0.25">
      <c r="A24" s="2">
        <f>IF('Table 1'!$L$2="All Regions",1,IF('Table 1'!$L$2='DATA TEMPLATE 1516'!L24,1,0))</f>
        <v>1</v>
      </c>
      <c r="B24" s="2">
        <f>IF('Table 1'!$L$3="All Disciplines",1,IF('Table 1'!$L$3='DATA TEMPLATE 1516'!M24,1,0))</f>
        <v>1</v>
      </c>
      <c r="C24" s="2">
        <f>IF('Table 1'!$L$4="All Organisations",1,IF('Table 1'!$L$4='DATA TEMPLATE 1516'!N24,1,0))</f>
        <v>1</v>
      </c>
      <c r="D24" s="2">
        <f t="shared" si="0"/>
        <v>3</v>
      </c>
      <c r="E24" s="236">
        <f>IFERROR(IF('Table 2'!$L$2="All Diverse Led",$HQ24,IF('Table 2'!$L$2='DATA TEMPLATE 1516'!HX24,4,0)),"0")</f>
        <v>0</v>
      </c>
      <c r="F24" s="236">
        <f>IFERROR(IF('Table 2'!$L$2="All Diverse Led",$HQ24,IF('Table 2'!$L$2='DATA TEMPLATE 1516'!HY24,4,0)), 0)</f>
        <v>0</v>
      </c>
      <c r="G24" s="237">
        <f t="shared" si="1"/>
        <v>0</v>
      </c>
      <c r="H24" s="1" t="s">
        <v>471</v>
      </c>
      <c r="I24" s="1">
        <v>0</v>
      </c>
      <c r="J24" s="1" t="b">
        <v>0</v>
      </c>
      <c r="K24" s="284">
        <v>22</v>
      </c>
      <c r="L24" t="s">
        <v>444</v>
      </c>
      <c r="M24" t="s">
        <v>440</v>
      </c>
      <c r="N24" t="s">
        <v>459</v>
      </c>
      <c r="O24" s="76">
        <v>203263</v>
      </c>
      <c r="P24" s="76">
        <v>53408</v>
      </c>
      <c r="Q24" s="76">
        <v>25439</v>
      </c>
      <c r="R24" s="76">
        <v>35013</v>
      </c>
      <c r="S24" s="76">
        <v>2976</v>
      </c>
      <c r="T24" s="76">
        <v>320099</v>
      </c>
      <c r="U24">
        <v>71620</v>
      </c>
      <c r="V24">
        <v>8966</v>
      </c>
      <c r="W24">
        <v>0</v>
      </c>
      <c r="X24">
        <v>0</v>
      </c>
      <c r="Y24">
        <v>3971</v>
      </c>
      <c r="Z24">
        <v>0</v>
      </c>
      <c r="AA24">
        <v>0</v>
      </c>
      <c r="AB24">
        <v>189205</v>
      </c>
      <c r="AC24">
        <v>52185</v>
      </c>
      <c r="AD24">
        <v>0</v>
      </c>
      <c r="AE24">
        <v>325947</v>
      </c>
      <c r="AF24" s="1">
        <v>25</v>
      </c>
      <c r="AG24">
        <v>0</v>
      </c>
      <c r="AH24">
        <v>691</v>
      </c>
      <c r="AI24">
        <v>20330</v>
      </c>
      <c r="AJ24">
        <v>0</v>
      </c>
      <c r="AK24">
        <v>0</v>
      </c>
      <c r="AL24">
        <v>0</v>
      </c>
      <c r="AM24">
        <v>0</v>
      </c>
      <c r="AN24">
        <v>0</v>
      </c>
      <c r="AO24">
        <v>0</v>
      </c>
      <c r="AP24">
        <v>0</v>
      </c>
      <c r="AQ24">
        <v>0</v>
      </c>
      <c r="AR24">
        <v>4</v>
      </c>
      <c r="AS24">
        <v>0</v>
      </c>
      <c r="AT24">
        <v>9</v>
      </c>
      <c r="AU24">
        <v>2200</v>
      </c>
      <c r="AV24">
        <v>0</v>
      </c>
      <c r="AW24">
        <v>0</v>
      </c>
      <c r="AX24">
        <v>0</v>
      </c>
      <c r="AY24">
        <v>0</v>
      </c>
      <c r="AZ24">
        <v>0</v>
      </c>
      <c r="BA24">
        <v>0</v>
      </c>
      <c r="BB24">
        <v>0</v>
      </c>
      <c r="BC24">
        <v>0</v>
      </c>
      <c r="BD24" s="284">
        <v>0</v>
      </c>
      <c r="BE24" s="284">
        <v>0</v>
      </c>
      <c r="BF24" s="284">
        <v>0</v>
      </c>
      <c r="BG24" s="284">
        <v>0</v>
      </c>
      <c r="BH24" s="168">
        <v>4</v>
      </c>
      <c r="BI24" s="169">
        <v>0</v>
      </c>
      <c r="BJ24" s="169">
        <v>9</v>
      </c>
      <c r="BK24" s="170">
        <v>2200</v>
      </c>
      <c r="BL24">
        <v>15</v>
      </c>
      <c r="BM24">
        <v>446</v>
      </c>
      <c r="BN24">
        <v>263</v>
      </c>
      <c r="BO24">
        <v>71000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s="1">
        <v>0</v>
      </c>
      <c r="CK24" s="1">
        <v>0</v>
      </c>
      <c r="CL24" s="1">
        <v>0</v>
      </c>
      <c r="CM24" s="1">
        <v>0</v>
      </c>
      <c r="CN24" s="168">
        <v>0</v>
      </c>
      <c r="CO24" s="169">
        <v>0</v>
      </c>
      <c r="CP24" s="169">
        <v>0</v>
      </c>
      <c r="CQ24" s="170">
        <v>0</v>
      </c>
      <c r="CR24" s="1">
        <v>0</v>
      </c>
      <c r="CS24" s="1">
        <v>0</v>
      </c>
      <c r="CT24" s="1">
        <v>0</v>
      </c>
      <c r="CU24" s="1">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s="284">
        <v>0</v>
      </c>
      <c r="DQ24" s="284">
        <v>0</v>
      </c>
      <c r="DR24" s="284">
        <v>0</v>
      </c>
      <c r="DS24" s="284">
        <v>0</v>
      </c>
      <c r="DT24" s="168">
        <v>0</v>
      </c>
      <c r="DU24" s="169">
        <v>0</v>
      </c>
      <c r="DV24" s="169">
        <v>0</v>
      </c>
      <c r="DW24" s="170">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s="1">
        <v>0</v>
      </c>
      <c r="EW24" s="1">
        <v>0</v>
      </c>
      <c r="EX24" s="1">
        <v>0</v>
      </c>
      <c r="EY24" s="1">
        <v>0</v>
      </c>
      <c r="EZ24" s="168">
        <v>0</v>
      </c>
      <c r="FA24" s="169">
        <v>0</v>
      </c>
      <c r="FB24" s="169">
        <v>0</v>
      </c>
      <c r="FC24" s="170">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s="139">
        <v>0</v>
      </c>
      <c r="HD24" s="141">
        <v>0</v>
      </c>
      <c r="HE24" s="139">
        <v>1</v>
      </c>
      <c r="HF24" s="141">
        <v>1</v>
      </c>
      <c r="HG24" s="180">
        <v>10</v>
      </c>
      <c r="HH24" s="182">
        <v>0.1</v>
      </c>
      <c r="HI24" s="182">
        <v>0.1</v>
      </c>
      <c r="HJ24" s="183">
        <v>0</v>
      </c>
      <c r="HK24" s="140">
        <v>0</v>
      </c>
      <c r="HL24" s="140">
        <v>0</v>
      </c>
      <c r="HM24" s="1" t="s">
        <v>427</v>
      </c>
      <c r="HN24" s="1" t="s">
        <v>427</v>
      </c>
      <c r="HO24" t="s">
        <v>459</v>
      </c>
      <c r="HP24" s="284" t="s">
        <v>459</v>
      </c>
      <c r="HQ24" s="284">
        <v>0</v>
      </c>
      <c r="HR24" s="284">
        <v>0</v>
      </c>
      <c r="HS24" s="284">
        <v>0</v>
      </c>
      <c r="HT24" s="284" t="s">
        <v>427</v>
      </c>
      <c r="HU24" s="284" t="s">
        <v>427</v>
      </c>
      <c r="HV24" s="284" t="s">
        <v>427</v>
      </c>
      <c r="HW24" s="284" t="s">
        <v>427</v>
      </c>
      <c r="HX24" s="284">
        <v>0</v>
      </c>
      <c r="HY24" s="284">
        <v>0</v>
      </c>
      <c r="HZ24" s="284">
        <v>325050</v>
      </c>
      <c r="IA24" s="284"/>
      <c r="IB24" s="284"/>
    </row>
    <row r="25" spans="1:236" x14ac:dyDescent="0.25">
      <c r="A25" s="2">
        <f>IF('Table 1'!$L$2="All Regions",1,IF('Table 1'!$L$2='DATA TEMPLATE 1516'!L25,1,0))</f>
        <v>1</v>
      </c>
      <c r="B25" s="2">
        <f>IF('Table 1'!$L$3="All Disciplines",1,IF('Table 1'!$L$3='DATA TEMPLATE 1516'!M25,1,0))</f>
        <v>1</v>
      </c>
      <c r="C25" s="2">
        <f>IF('Table 1'!$L$4="All Organisations",1,IF('Table 1'!$L$4='DATA TEMPLATE 1516'!N25,1,0))</f>
        <v>1</v>
      </c>
      <c r="D25" s="2">
        <f t="shared" si="0"/>
        <v>3</v>
      </c>
      <c r="E25" s="236">
        <f>IFERROR(IF('Table 2'!$L$2="All Diverse Led",$HQ25,IF('Table 2'!$L$2='DATA TEMPLATE 1516'!HX25,4,0)),"0")</f>
        <v>0</v>
      </c>
      <c r="F25" s="236">
        <f>IFERROR(IF('Table 2'!$L$2="All Diverse Led",$HQ25,IF('Table 2'!$L$2='DATA TEMPLATE 1516'!HY25,4,0)), 0)</f>
        <v>0</v>
      </c>
      <c r="G25" s="237">
        <f t="shared" si="1"/>
        <v>0</v>
      </c>
      <c r="H25" s="1" t="s">
        <v>471</v>
      </c>
      <c r="I25" s="1">
        <v>0</v>
      </c>
      <c r="J25" s="1" t="b">
        <v>0</v>
      </c>
      <c r="K25" s="284">
        <v>23</v>
      </c>
      <c r="L25" t="s">
        <v>444</v>
      </c>
      <c r="M25" t="s">
        <v>440</v>
      </c>
      <c r="N25" t="s">
        <v>460</v>
      </c>
      <c r="O25" s="76">
        <v>1494956</v>
      </c>
      <c r="P25" s="76">
        <v>457753</v>
      </c>
      <c r="Q25" s="76">
        <v>25645</v>
      </c>
      <c r="R25" s="76">
        <v>193695</v>
      </c>
      <c r="S25" s="76">
        <v>27250</v>
      </c>
      <c r="T25" s="76">
        <v>2199299</v>
      </c>
      <c r="U25">
        <v>5595</v>
      </c>
      <c r="V25">
        <v>0</v>
      </c>
      <c r="W25">
        <v>0</v>
      </c>
      <c r="X25">
        <v>364119</v>
      </c>
      <c r="Y25">
        <v>157488</v>
      </c>
      <c r="Z25">
        <v>0</v>
      </c>
      <c r="AA25">
        <v>0</v>
      </c>
      <c r="AB25">
        <v>724190</v>
      </c>
      <c r="AC25">
        <v>386684</v>
      </c>
      <c r="AD25">
        <v>566005</v>
      </c>
      <c r="AE25">
        <v>2204081</v>
      </c>
      <c r="AF25" s="1">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s="284">
        <v>0</v>
      </c>
      <c r="BE25" s="284">
        <v>0</v>
      </c>
      <c r="BF25" s="284">
        <v>0</v>
      </c>
      <c r="BG25" s="284">
        <v>0</v>
      </c>
      <c r="BH25" s="168">
        <v>0</v>
      </c>
      <c r="BI25" s="169">
        <v>0</v>
      </c>
      <c r="BJ25" s="169">
        <v>0</v>
      </c>
      <c r="BK25" s="170">
        <v>0</v>
      </c>
      <c r="BL25">
        <v>31</v>
      </c>
      <c r="BM25">
        <v>1007</v>
      </c>
      <c r="BN25">
        <v>52406</v>
      </c>
      <c r="BO25">
        <v>47368</v>
      </c>
      <c r="BP25">
        <v>0</v>
      </c>
      <c r="BQ25">
        <v>0</v>
      </c>
      <c r="BR25">
        <v>0</v>
      </c>
      <c r="BS25">
        <v>0</v>
      </c>
      <c r="BT25">
        <v>5</v>
      </c>
      <c r="BU25">
        <v>269</v>
      </c>
      <c r="BV25">
        <v>10442</v>
      </c>
      <c r="BW25">
        <v>1895000</v>
      </c>
      <c r="BX25">
        <v>0</v>
      </c>
      <c r="BY25">
        <v>0</v>
      </c>
      <c r="BZ25">
        <v>3850</v>
      </c>
      <c r="CA25">
        <v>0</v>
      </c>
      <c r="CB25">
        <v>0</v>
      </c>
      <c r="CC25">
        <v>0</v>
      </c>
      <c r="CD25">
        <v>0</v>
      </c>
      <c r="CE25">
        <v>0</v>
      </c>
      <c r="CF25">
        <v>0</v>
      </c>
      <c r="CG25">
        <v>0</v>
      </c>
      <c r="CH25">
        <v>0</v>
      </c>
      <c r="CI25">
        <v>0</v>
      </c>
      <c r="CJ25" s="1">
        <v>5</v>
      </c>
      <c r="CK25" s="1">
        <v>269</v>
      </c>
      <c r="CL25" s="1">
        <v>10442</v>
      </c>
      <c r="CM25" s="1">
        <v>1895000</v>
      </c>
      <c r="CN25" s="168">
        <v>0</v>
      </c>
      <c r="CO25" s="169">
        <v>0</v>
      </c>
      <c r="CP25" s="169">
        <v>3850</v>
      </c>
      <c r="CQ25" s="170">
        <v>0</v>
      </c>
      <c r="CR25" s="1">
        <v>0</v>
      </c>
      <c r="CS25" s="1">
        <v>0</v>
      </c>
      <c r="CT25" s="1">
        <v>0</v>
      </c>
      <c r="CU25" s="1">
        <v>0</v>
      </c>
      <c r="CV25">
        <v>0</v>
      </c>
      <c r="CW25">
        <v>0</v>
      </c>
      <c r="CX25">
        <v>0</v>
      </c>
      <c r="CY25">
        <v>0</v>
      </c>
      <c r="CZ25">
        <v>6</v>
      </c>
      <c r="DA25">
        <v>17</v>
      </c>
      <c r="DB25">
        <v>0</v>
      </c>
      <c r="DC25">
        <v>4850</v>
      </c>
      <c r="DD25">
        <v>0</v>
      </c>
      <c r="DE25">
        <v>0</v>
      </c>
      <c r="DF25">
        <v>0</v>
      </c>
      <c r="DG25">
        <v>0</v>
      </c>
      <c r="DH25">
        <v>0</v>
      </c>
      <c r="DI25">
        <v>0</v>
      </c>
      <c r="DJ25">
        <v>0</v>
      </c>
      <c r="DK25">
        <v>0</v>
      </c>
      <c r="DL25">
        <v>0</v>
      </c>
      <c r="DM25">
        <v>0</v>
      </c>
      <c r="DN25">
        <v>0</v>
      </c>
      <c r="DO25">
        <v>0</v>
      </c>
      <c r="DP25" s="284">
        <v>6</v>
      </c>
      <c r="DQ25" s="284">
        <v>17</v>
      </c>
      <c r="DR25" s="284">
        <v>0</v>
      </c>
      <c r="DS25" s="284">
        <v>4850</v>
      </c>
      <c r="DT25" s="168">
        <v>0</v>
      </c>
      <c r="DU25" s="169">
        <v>0</v>
      </c>
      <c r="DV25" s="169">
        <v>0</v>
      </c>
      <c r="DW25" s="170">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s="1">
        <v>0</v>
      </c>
      <c r="EW25" s="1">
        <v>0</v>
      </c>
      <c r="EX25" s="1">
        <v>0</v>
      </c>
      <c r="EY25" s="1">
        <v>0</v>
      </c>
      <c r="EZ25" s="168">
        <v>0</v>
      </c>
      <c r="FA25" s="169">
        <v>0</v>
      </c>
      <c r="FB25" s="169">
        <v>0</v>
      </c>
      <c r="FC25" s="170">
        <v>0</v>
      </c>
      <c r="FD25">
        <v>0</v>
      </c>
      <c r="FE25">
        <v>0</v>
      </c>
      <c r="FF25">
        <v>0</v>
      </c>
      <c r="FG25">
        <v>0</v>
      </c>
      <c r="FH25">
        <v>0</v>
      </c>
      <c r="FI25">
        <v>0</v>
      </c>
      <c r="FJ25">
        <v>0</v>
      </c>
      <c r="FK25">
        <v>0</v>
      </c>
      <c r="FL25">
        <v>0</v>
      </c>
      <c r="FM25">
        <v>0</v>
      </c>
      <c r="FN25">
        <v>3</v>
      </c>
      <c r="FO25">
        <v>4100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s="139">
        <v>0</v>
      </c>
      <c r="HD25" s="141">
        <v>1</v>
      </c>
      <c r="HE25" s="139">
        <v>0</v>
      </c>
      <c r="HF25" s="141">
        <v>2</v>
      </c>
      <c r="HG25" s="180">
        <v>18</v>
      </c>
      <c r="HH25" s="182">
        <v>0.1111111111111111</v>
      </c>
      <c r="HI25" s="182">
        <v>5.5555555555555552E-2</v>
      </c>
      <c r="HJ25" s="183">
        <v>0</v>
      </c>
      <c r="HK25" s="140">
        <v>0</v>
      </c>
      <c r="HL25" s="140">
        <v>0</v>
      </c>
      <c r="HM25" s="1" t="s">
        <v>427</v>
      </c>
      <c r="HN25" s="1" t="s">
        <v>427</v>
      </c>
      <c r="HO25" t="s">
        <v>460</v>
      </c>
      <c r="HP25" s="284" t="s">
        <v>460</v>
      </c>
      <c r="HQ25" s="284">
        <v>0</v>
      </c>
      <c r="HR25" s="284">
        <v>0</v>
      </c>
      <c r="HS25" s="284">
        <v>0</v>
      </c>
      <c r="HT25" s="284" t="s">
        <v>427</v>
      </c>
      <c r="HU25" s="284" t="s">
        <v>427</v>
      </c>
      <c r="HV25" s="284" t="s">
        <v>427</v>
      </c>
      <c r="HW25" s="284" t="s">
        <v>427</v>
      </c>
      <c r="HX25" s="284">
        <v>0</v>
      </c>
      <c r="HY25" s="284">
        <v>0</v>
      </c>
      <c r="HZ25" s="284">
        <v>2396138</v>
      </c>
      <c r="IA25" s="284"/>
      <c r="IB25" s="284"/>
    </row>
    <row r="26" spans="1:236" x14ac:dyDescent="0.25">
      <c r="A26" s="2">
        <f>IF('Table 1'!$L$2="All Regions",1,IF('Table 1'!$L$2='DATA TEMPLATE 1516'!L26,1,0))</f>
        <v>1</v>
      </c>
      <c r="B26" s="2">
        <f>IF('Table 1'!$L$3="All Disciplines",1,IF('Table 1'!$L$3='DATA TEMPLATE 1516'!M26,1,0))</f>
        <v>1</v>
      </c>
      <c r="C26" s="2">
        <f>IF('Table 1'!$L$4="All Organisations",1,IF('Table 1'!$L$4='DATA TEMPLATE 1516'!N26,1,0))</f>
        <v>1</v>
      </c>
      <c r="D26" s="2">
        <f t="shared" si="0"/>
        <v>3</v>
      </c>
      <c r="E26" s="236">
        <f>IFERROR(IF('Table 2'!$L$2="All Diverse Led",$HQ26,IF('Table 2'!$L$2='DATA TEMPLATE 1516'!HX26,4,0)),"0")</f>
        <v>0</v>
      </c>
      <c r="F26" s="236">
        <f>IFERROR(IF('Table 2'!$L$2="All Diverse Led",$HQ26,IF('Table 2'!$L$2='DATA TEMPLATE 1516'!HY26,4,0)), 0)</f>
        <v>0</v>
      </c>
      <c r="G26" s="237">
        <f t="shared" si="1"/>
        <v>0</v>
      </c>
      <c r="H26" s="1" t="s">
        <v>471</v>
      </c>
      <c r="I26" s="1">
        <v>0</v>
      </c>
      <c r="J26" s="1" t="b">
        <v>0</v>
      </c>
      <c r="K26" s="284">
        <v>24</v>
      </c>
      <c r="L26" t="s">
        <v>444</v>
      </c>
      <c r="M26" t="s">
        <v>437</v>
      </c>
      <c r="N26" t="s">
        <v>460</v>
      </c>
      <c r="O26" s="76">
        <v>7490554</v>
      </c>
      <c r="P26" s="76">
        <v>1976956</v>
      </c>
      <c r="Q26" s="76">
        <v>95989</v>
      </c>
      <c r="R26" s="76">
        <v>614560</v>
      </c>
      <c r="S26" s="76">
        <v>0</v>
      </c>
      <c r="T26" s="76">
        <v>10178059</v>
      </c>
      <c r="U26">
        <v>8346805</v>
      </c>
      <c r="V26">
        <v>89450</v>
      </c>
      <c r="W26">
        <v>22496</v>
      </c>
      <c r="X26">
        <v>148474</v>
      </c>
      <c r="Y26">
        <v>46155</v>
      </c>
      <c r="Z26">
        <v>0</v>
      </c>
      <c r="AA26">
        <v>0</v>
      </c>
      <c r="AB26">
        <v>494552</v>
      </c>
      <c r="AC26">
        <v>803856</v>
      </c>
      <c r="AD26">
        <v>104966</v>
      </c>
      <c r="AE26">
        <v>10056754</v>
      </c>
      <c r="AF26" s="1">
        <v>134</v>
      </c>
      <c r="AG26">
        <v>595</v>
      </c>
      <c r="AH26">
        <v>251676</v>
      </c>
      <c r="AI26">
        <v>0</v>
      </c>
      <c r="AJ26">
        <v>2</v>
      </c>
      <c r="AK26">
        <v>50</v>
      </c>
      <c r="AL26">
        <v>32686</v>
      </c>
      <c r="AM26">
        <v>5453</v>
      </c>
      <c r="AN26">
        <v>2</v>
      </c>
      <c r="AO26">
        <v>9</v>
      </c>
      <c r="AP26">
        <v>6200</v>
      </c>
      <c r="AQ26">
        <v>1000</v>
      </c>
      <c r="AR26">
        <v>60</v>
      </c>
      <c r="AS26">
        <v>399</v>
      </c>
      <c r="AT26">
        <v>180905</v>
      </c>
      <c r="AU26">
        <v>0</v>
      </c>
      <c r="AV26">
        <v>0</v>
      </c>
      <c r="AW26">
        <v>0</v>
      </c>
      <c r="AX26">
        <v>0</v>
      </c>
      <c r="AY26">
        <v>0</v>
      </c>
      <c r="AZ26">
        <v>1</v>
      </c>
      <c r="BA26">
        <v>6</v>
      </c>
      <c r="BB26">
        <v>6200</v>
      </c>
      <c r="BC26">
        <v>0</v>
      </c>
      <c r="BD26" s="284">
        <v>4</v>
      </c>
      <c r="BE26" s="284">
        <v>59</v>
      </c>
      <c r="BF26" s="284">
        <v>38886</v>
      </c>
      <c r="BG26" s="284">
        <v>6453</v>
      </c>
      <c r="BH26" s="168">
        <v>61</v>
      </c>
      <c r="BI26" s="169">
        <v>405</v>
      </c>
      <c r="BJ26" s="169">
        <v>187105</v>
      </c>
      <c r="BK26" s="170">
        <v>0</v>
      </c>
      <c r="BL26">
        <v>7</v>
      </c>
      <c r="BM26">
        <v>236</v>
      </c>
      <c r="BN26">
        <v>0</v>
      </c>
      <c r="BO26">
        <v>22293</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s="1">
        <v>0</v>
      </c>
      <c r="CK26" s="1">
        <v>0</v>
      </c>
      <c r="CL26" s="1">
        <v>0</v>
      </c>
      <c r="CM26" s="1">
        <v>0</v>
      </c>
      <c r="CN26" s="168">
        <v>0</v>
      </c>
      <c r="CO26" s="169">
        <v>0</v>
      </c>
      <c r="CP26" s="169">
        <v>0</v>
      </c>
      <c r="CQ26" s="170">
        <v>0</v>
      </c>
      <c r="CR26" s="1">
        <v>0</v>
      </c>
      <c r="CS26" s="1">
        <v>0</v>
      </c>
      <c r="CT26" s="1">
        <v>0</v>
      </c>
      <c r="CU26" s="1">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s="284">
        <v>0</v>
      </c>
      <c r="DQ26" s="284">
        <v>0</v>
      </c>
      <c r="DR26" s="284">
        <v>0</v>
      </c>
      <c r="DS26" s="284">
        <v>0</v>
      </c>
      <c r="DT26" s="168">
        <v>0</v>
      </c>
      <c r="DU26" s="169">
        <v>0</v>
      </c>
      <c r="DV26" s="169">
        <v>0</v>
      </c>
      <c r="DW26" s="170">
        <v>0</v>
      </c>
      <c r="DX26">
        <v>3</v>
      </c>
      <c r="DY26">
        <v>29</v>
      </c>
      <c r="DZ26">
        <v>12523</v>
      </c>
      <c r="EA26">
        <v>0</v>
      </c>
      <c r="EB26">
        <v>0</v>
      </c>
      <c r="EC26">
        <v>0</v>
      </c>
      <c r="ED26">
        <v>0</v>
      </c>
      <c r="EE26">
        <v>0</v>
      </c>
      <c r="EF26">
        <v>0</v>
      </c>
      <c r="EG26">
        <v>0</v>
      </c>
      <c r="EH26">
        <v>0</v>
      </c>
      <c r="EI26">
        <v>0</v>
      </c>
      <c r="EJ26">
        <v>1</v>
      </c>
      <c r="EK26">
        <v>9</v>
      </c>
      <c r="EL26">
        <v>5181</v>
      </c>
      <c r="EM26">
        <v>0</v>
      </c>
      <c r="EN26">
        <v>0</v>
      </c>
      <c r="EO26">
        <v>0</v>
      </c>
      <c r="EP26">
        <v>0</v>
      </c>
      <c r="EQ26">
        <v>0</v>
      </c>
      <c r="ER26">
        <v>0</v>
      </c>
      <c r="ES26">
        <v>0</v>
      </c>
      <c r="ET26">
        <v>0</v>
      </c>
      <c r="EU26">
        <v>0</v>
      </c>
      <c r="EV26" s="1">
        <v>0</v>
      </c>
      <c r="EW26" s="1">
        <v>0</v>
      </c>
      <c r="EX26" s="1">
        <v>0</v>
      </c>
      <c r="EY26" s="1">
        <v>0</v>
      </c>
      <c r="EZ26" s="168">
        <v>1</v>
      </c>
      <c r="FA26" s="169">
        <v>9</v>
      </c>
      <c r="FB26" s="169">
        <v>5181</v>
      </c>
      <c r="FC26" s="170">
        <v>0</v>
      </c>
      <c r="FD26">
        <v>0</v>
      </c>
      <c r="FE26">
        <v>0</v>
      </c>
      <c r="FF26">
        <v>0</v>
      </c>
      <c r="FG26">
        <v>0</v>
      </c>
      <c r="FH26">
        <v>0</v>
      </c>
      <c r="FI26">
        <v>0</v>
      </c>
      <c r="FJ26">
        <v>1</v>
      </c>
      <c r="FK26">
        <v>7907</v>
      </c>
      <c r="FL26">
        <v>0</v>
      </c>
      <c r="FM26">
        <v>0</v>
      </c>
      <c r="FN26">
        <v>1</v>
      </c>
      <c r="FO26">
        <v>3150</v>
      </c>
      <c r="FP26">
        <v>1760</v>
      </c>
      <c r="FQ26">
        <v>0</v>
      </c>
      <c r="FR26">
        <v>0</v>
      </c>
      <c r="FS26">
        <v>0</v>
      </c>
      <c r="FT26">
        <v>0</v>
      </c>
      <c r="FU26">
        <v>0</v>
      </c>
      <c r="FV26">
        <v>0</v>
      </c>
      <c r="FW26">
        <v>0</v>
      </c>
      <c r="FX26">
        <v>0</v>
      </c>
      <c r="FY26">
        <v>0</v>
      </c>
      <c r="FZ26">
        <v>0</v>
      </c>
      <c r="GA26">
        <v>0</v>
      </c>
      <c r="GB26">
        <v>0</v>
      </c>
      <c r="GC26">
        <v>0</v>
      </c>
      <c r="GD26">
        <v>3</v>
      </c>
      <c r="GE26">
        <v>198000</v>
      </c>
      <c r="GF26">
        <v>6</v>
      </c>
      <c r="GG26">
        <v>0</v>
      </c>
      <c r="GH26">
        <v>0</v>
      </c>
      <c r="GI26">
        <v>0</v>
      </c>
      <c r="GJ26">
        <v>0</v>
      </c>
      <c r="GK26">
        <v>0</v>
      </c>
      <c r="GL26">
        <v>0</v>
      </c>
      <c r="GM26">
        <v>0</v>
      </c>
      <c r="GN26">
        <v>0</v>
      </c>
      <c r="GO26">
        <v>0</v>
      </c>
      <c r="GP26">
        <v>0</v>
      </c>
      <c r="GQ26">
        <v>0</v>
      </c>
      <c r="GR26">
        <v>1</v>
      </c>
      <c r="GS26">
        <v>543</v>
      </c>
      <c r="GT26">
        <v>0</v>
      </c>
      <c r="GU26">
        <v>0</v>
      </c>
      <c r="GV26">
        <v>0</v>
      </c>
      <c r="GW26">
        <v>0</v>
      </c>
      <c r="GX26">
        <v>0</v>
      </c>
      <c r="GY26">
        <v>0</v>
      </c>
      <c r="GZ26">
        <v>0</v>
      </c>
      <c r="HA26">
        <v>0</v>
      </c>
      <c r="HB26">
        <v>0</v>
      </c>
      <c r="HC26" s="139">
        <v>1</v>
      </c>
      <c r="HD26" s="141">
        <v>0</v>
      </c>
      <c r="HE26" s="139">
        <v>1</v>
      </c>
      <c r="HF26" s="141">
        <v>5</v>
      </c>
      <c r="HG26" s="180">
        <v>19</v>
      </c>
      <c r="HH26" s="182">
        <v>0.31578947368421051</v>
      </c>
      <c r="HI26" s="182">
        <v>5.2631578947368418E-2</v>
      </c>
      <c r="HJ26" s="183">
        <v>0</v>
      </c>
      <c r="HK26" s="140">
        <v>0</v>
      </c>
      <c r="HL26" s="140">
        <v>0</v>
      </c>
      <c r="HM26" s="1" t="s">
        <v>427</v>
      </c>
      <c r="HN26" s="1" t="s">
        <v>427</v>
      </c>
      <c r="HO26" t="s">
        <v>460</v>
      </c>
      <c r="HP26" s="284" t="s">
        <v>460</v>
      </c>
      <c r="HQ26" s="284">
        <v>0</v>
      </c>
      <c r="HR26" s="284">
        <v>0</v>
      </c>
      <c r="HS26" s="284">
        <v>0</v>
      </c>
      <c r="HT26" s="284" t="s">
        <v>427</v>
      </c>
      <c r="HU26" s="284" t="s">
        <v>427</v>
      </c>
      <c r="HV26" s="284" t="s">
        <v>427</v>
      </c>
      <c r="HW26" s="284" t="s">
        <v>427</v>
      </c>
      <c r="HX26" s="284">
        <v>0</v>
      </c>
      <c r="HY26" s="284">
        <v>0</v>
      </c>
      <c r="HZ26" s="284">
        <v>11728000</v>
      </c>
      <c r="IA26" s="284"/>
      <c r="IB26" s="284"/>
    </row>
    <row r="27" spans="1:236" x14ac:dyDescent="0.25">
      <c r="A27" s="2">
        <f>IF('Table 1'!$L$2="All Regions",1,IF('Table 1'!$L$2='DATA TEMPLATE 1516'!L27,1,0))</f>
        <v>1</v>
      </c>
      <c r="B27" s="2">
        <f>IF('Table 1'!$L$3="All Disciplines",1,IF('Table 1'!$L$3='DATA TEMPLATE 1516'!M27,1,0))</f>
        <v>1</v>
      </c>
      <c r="C27" s="2">
        <f>IF('Table 1'!$L$4="All Organisations",1,IF('Table 1'!$L$4='DATA TEMPLATE 1516'!N27,1,0))</f>
        <v>1</v>
      </c>
      <c r="D27" s="2">
        <f t="shared" si="0"/>
        <v>3</v>
      </c>
      <c r="E27" s="236">
        <f>IFERROR(IF('Table 2'!$L$2="All Diverse Led",$HQ27,IF('Table 2'!$L$2='DATA TEMPLATE 1516'!HX27,4,0)),"0")</f>
        <v>0</v>
      </c>
      <c r="F27" s="236">
        <f>IFERROR(IF('Table 2'!$L$2="All Diverse Led",$HQ27,IF('Table 2'!$L$2='DATA TEMPLATE 1516'!HY27,4,0)), 0)</f>
        <v>0</v>
      </c>
      <c r="G27" s="237">
        <f t="shared" si="1"/>
        <v>0</v>
      </c>
      <c r="H27" s="1" t="s">
        <v>471</v>
      </c>
      <c r="I27" s="1">
        <v>0</v>
      </c>
      <c r="J27" s="1" t="b">
        <v>0</v>
      </c>
      <c r="K27" s="284">
        <v>25</v>
      </c>
      <c r="L27" t="s">
        <v>444</v>
      </c>
      <c r="M27" t="s">
        <v>437</v>
      </c>
      <c r="N27" t="s">
        <v>460</v>
      </c>
      <c r="O27" s="76">
        <v>7309780</v>
      </c>
      <c r="P27" s="76">
        <v>1188159</v>
      </c>
      <c r="Q27" s="76">
        <v>186391</v>
      </c>
      <c r="R27" s="76">
        <v>635521</v>
      </c>
      <c r="S27" s="76">
        <v>14000</v>
      </c>
      <c r="T27" s="76">
        <v>9333851</v>
      </c>
      <c r="U27">
        <v>359451</v>
      </c>
      <c r="V27">
        <v>4258957</v>
      </c>
      <c r="W27">
        <v>0</v>
      </c>
      <c r="X27">
        <v>0</v>
      </c>
      <c r="Y27">
        <v>0</v>
      </c>
      <c r="Z27">
        <v>0</v>
      </c>
      <c r="AA27">
        <v>0</v>
      </c>
      <c r="AB27">
        <v>2737874</v>
      </c>
      <c r="AC27">
        <v>1501157</v>
      </c>
      <c r="AD27">
        <v>0</v>
      </c>
      <c r="AE27">
        <v>8857439</v>
      </c>
      <c r="AF27" s="1">
        <v>14</v>
      </c>
      <c r="AG27">
        <v>372</v>
      </c>
      <c r="AH27">
        <v>180060</v>
      </c>
      <c r="AI27">
        <v>0</v>
      </c>
      <c r="AJ27">
        <v>2</v>
      </c>
      <c r="AK27">
        <v>15</v>
      </c>
      <c r="AL27">
        <v>14541</v>
      </c>
      <c r="AM27">
        <v>0</v>
      </c>
      <c r="AN27">
        <v>1</v>
      </c>
      <c r="AO27">
        <v>5</v>
      </c>
      <c r="AP27">
        <v>7771</v>
      </c>
      <c r="AQ27">
        <v>0</v>
      </c>
      <c r="AR27">
        <v>5</v>
      </c>
      <c r="AS27">
        <v>70</v>
      </c>
      <c r="AT27">
        <v>19789</v>
      </c>
      <c r="AU27">
        <v>0</v>
      </c>
      <c r="AV27">
        <v>0</v>
      </c>
      <c r="AW27">
        <v>0</v>
      </c>
      <c r="AX27">
        <v>0</v>
      </c>
      <c r="AY27">
        <v>0</v>
      </c>
      <c r="AZ27">
        <v>0</v>
      </c>
      <c r="BA27">
        <v>0</v>
      </c>
      <c r="BB27">
        <v>0</v>
      </c>
      <c r="BC27">
        <v>0</v>
      </c>
      <c r="BD27" s="284">
        <v>3</v>
      </c>
      <c r="BE27" s="284">
        <v>20</v>
      </c>
      <c r="BF27" s="284">
        <v>22312</v>
      </c>
      <c r="BG27" s="284">
        <v>0</v>
      </c>
      <c r="BH27" s="168">
        <v>5</v>
      </c>
      <c r="BI27" s="169">
        <v>70</v>
      </c>
      <c r="BJ27" s="169">
        <v>19789</v>
      </c>
      <c r="BK27" s="170">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s="1">
        <v>0</v>
      </c>
      <c r="CK27" s="1">
        <v>0</v>
      </c>
      <c r="CL27" s="1">
        <v>0</v>
      </c>
      <c r="CM27" s="1">
        <v>0</v>
      </c>
      <c r="CN27" s="168">
        <v>0</v>
      </c>
      <c r="CO27" s="169">
        <v>0</v>
      </c>
      <c r="CP27" s="169">
        <v>0</v>
      </c>
      <c r="CQ27" s="170">
        <v>0</v>
      </c>
      <c r="CR27" s="1">
        <v>0</v>
      </c>
      <c r="CS27" s="1">
        <v>0</v>
      </c>
      <c r="CT27" s="1">
        <v>0</v>
      </c>
      <c r="CU27" s="1">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s="284">
        <v>0</v>
      </c>
      <c r="DQ27" s="284">
        <v>0</v>
      </c>
      <c r="DR27" s="284">
        <v>0</v>
      </c>
      <c r="DS27" s="284">
        <v>0</v>
      </c>
      <c r="DT27" s="168">
        <v>0</v>
      </c>
      <c r="DU27" s="169">
        <v>0</v>
      </c>
      <c r="DV27" s="169">
        <v>0</v>
      </c>
      <c r="DW27" s="170">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s="1">
        <v>0</v>
      </c>
      <c r="EW27" s="1">
        <v>0</v>
      </c>
      <c r="EX27" s="1">
        <v>0</v>
      </c>
      <c r="EY27" s="1">
        <v>0</v>
      </c>
      <c r="EZ27" s="168">
        <v>0</v>
      </c>
      <c r="FA27" s="169">
        <v>0</v>
      </c>
      <c r="FB27" s="169">
        <v>0</v>
      </c>
      <c r="FC27" s="170">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s="139">
        <v>1</v>
      </c>
      <c r="HD27" s="141">
        <v>0</v>
      </c>
      <c r="HE27" s="139">
        <v>0</v>
      </c>
      <c r="HF27" s="141">
        <v>1</v>
      </c>
      <c r="HG27" s="180">
        <v>18</v>
      </c>
      <c r="HH27" s="182">
        <v>0.1111111111111111</v>
      </c>
      <c r="HI27" s="182">
        <v>0</v>
      </c>
      <c r="HJ27" s="183">
        <v>0</v>
      </c>
      <c r="HK27" s="140">
        <v>0</v>
      </c>
      <c r="HL27" s="140">
        <v>0</v>
      </c>
      <c r="HM27" s="1" t="s">
        <v>427</v>
      </c>
      <c r="HN27" s="1" t="s">
        <v>427</v>
      </c>
      <c r="HO27" t="s">
        <v>460</v>
      </c>
      <c r="HP27" s="284" t="s">
        <v>460</v>
      </c>
      <c r="HQ27" s="284">
        <v>0</v>
      </c>
      <c r="HR27" s="284">
        <v>0</v>
      </c>
      <c r="HS27" s="284" t="s">
        <v>476</v>
      </c>
      <c r="HT27" s="284" t="s">
        <v>427</v>
      </c>
      <c r="HU27" s="284" t="s">
        <v>427</v>
      </c>
      <c r="HV27" s="284" t="s">
        <v>426</v>
      </c>
      <c r="HW27" s="284" t="s">
        <v>427</v>
      </c>
      <c r="HX27" s="284">
        <v>0</v>
      </c>
      <c r="HY27" s="284">
        <v>0</v>
      </c>
      <c r="HZ27" s="284">
        <v>9954234</v>
      </c>
      <c r="IA27" s="284"/>
      <c r="IB27" s="284"/>
    </row>
    <row r="28" spans="1:236" x14ac:dyDescent="0.25">
      <c r="A28" s="2">
        <f>IF('Table 1'!$L$2="All Regions",1,IF('Table 1'!$L$2='DATA TEMPLATE 1516'!L28,1,0))</f>
        <v>1</v>
      </c>
      <c r="B28" s="2">
        <f>IF('Table 1'!$L$3="All Disciplines",1,IF('Table 1'!$L$3='DATA TEMPLATE 1516'!M28,1,0))</f>
        <v>1</v>
      </c>
      <c r="C28" s="2">
        <f>IF('Table 1'!$L$4="All Organisations",1,IF('Table 1'!$L$4='DATA TEMPLATE 1516'!N28,1,0))</f>
        <v>1</v>
      </c>
      <c r="D28" s="2">
        <f t="shared" si="0"/>
        <v>3</v>
      </c>
      <c r="E28" s="236">
        <f>IFERROR(IF('Table 2'!$L$2="All Diverse Led",$HQ28,IF('Table 2'!$L$2='DATA TEMPLATE 1516'!HX28,4,0)),"0")</f>
        <v>0</v>
      </c>
      <c r="F28" s="236">
        <f>IFERROR(IF('Table 2'!$L$2="All Diverse Led",$HQ28,IF('Table 2'!$L$2='DATA TEMPLATE 1516'!HY28,4,0)), 0)</f>
        <v>0</v>
      </c>
      <c r="G28" s="237">
        <f t="shared" si="1"/>
        <v>0</v>
      </c>
      <c r="H28" s="1" t="s">
        <v>471</v>
      </c>
      <c r="I28" s="1">
        <v>0</v>
      </c>
      <c r="J28" s="1" t="b">
        <v>0</v>
      </c>
      <c r="K28" s="284">
        <v>26</v>
      </c>
      <c r="L28" t="s">
        <v>444</v>
      </c>
      <c r="M28" t="s">
        <v>438</v>
      </c>
      <c r="N28" t="s">
        <v>458</v>
      </c>
      <c r="O28" s="76">
        <v>1524</v>
      </c>
      <c r="P28" s="76">
        <v>77446</v>
      </c>
      <c r="Q28" s="76">
        <v>0</v>
      </c>
      <c r="R28" s="76">
        <v>0</v>
      </c>
      <c r="S28" s="76">
        <v>0</v>
      </c>
      <c r="T28" s="76">
        <v>78970</v>
      </c>
      <c r="U28">
        <v>0</v>
      </c>
      <c r="V28">
        <v>3830</v>
      </c>
      <c r="W28">
        <v>0</v>
      </c>
      <c r="X28">
        <v>57387</v>
      </c>
      <c r="Y28">
        <v>0</v>
      </c>
      <c r="Z28">
        <v>0</v>
      </c>
      <c r="AA28">
        <v>0</v>
      </c>
      <c r="AB28">
        <v>17250</v>
      </c>
      <c r="AC28">
        <v>0</v>
      </c>
      <c r="AD28">
        <v>1548</v>
      </c>
      <c r="AE28">
        <v>80015</v>
      </c>
      <c r="AF28" s="1">
        <v>129</v>
      </c>
      <c r="AG28">
        <v>129</v>
      </c>
      <c r="AH28">
        <v>7731</v>
      </c>
      <c r="AI28">
        <v>903</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s="284">
        <v>0</v>
      </c>
      <c r="BE28" s="284">
        <v>0</v>
      </c>
      <c r="BF28" s="284">
        <v>0</v>
      </c>
      <c r="BG28" s="284">
        <v>0</v>
      </c>
      <c r="BH28" s="168">
        <v>0</v>
      </c>
      <c r="BI28" s="169">
        <v>0</v>
      </c>
      <c r="BJ28" s="169">
        <v>0</v>
      </c>
      <c r="BK28" s="170">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s="1">
        <v>0</v>
      </c>
      <c r="CK28" s="1">
        <v>0</v>
      </c>
      <c r="CL28" s="1">
        <v>0</v>
      </c>
      <c r="CM28" s="1">
        <v>0</v>
      </c>
      <c r="CN28" s="168">
        <v>0</v>
      </c>
      <c r="CO28" s="169">
        <v>0</v>
      </c>
      <c r="CP28" s="169">
        <v>0</v>
      </c>
      <c r="CQ28" s="170">
        <v>0</v>
      </c>
      <c r="CR28" s="1">
        <v>0</v>
      </c>
      <c r="CS28" s="1">
        <v>0</v>
      </c>
      <c r="CT28" s="1">
        <v>0</v>
      </c>
      <c r="CU28" s="1">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s="284">
        <v>0</v>
      </c>
      <c r="DQ28" s="284">
        <v>0</v>
      </c>
      <c r="DR28" s="284">
        <v>0</v>
      </c>
      <c r="DS28" s="284">
        <v>0</v>
      </c>
      <c r="DT28" s="168">
        <v>0</v>
      </c>
      <c r="DU28" s="169">
        <v>0</v>
      </c>
      <c r="DV28" s="169">
        <v>0</v>
      </c>
      <c r="DW28" s="170">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
        <v>0</v>
      </c>
      <c r="EW28" s="1">
        <v>0</v>
      </c>
      <c r="EX28" s="1">
        <v>0</v>
      </c>
      <c r="EY28" s="1">
        <v>0</v>
      </c>
      <c r="EZ28" s="168">
        <v>0</v>
      </c>
      <c r="FA28" s="169">
        <v>0</v>
      </c>
      <c r="FB28" s="169">
        <v>0</v>
      </c>
      <c r="FC28" s="170">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s="139">
        <v>0</v>
      </c>
      <c r="HD28" s="141">
        <v>0</v>
      </c>
      <c r="HE28" s="139">
        <v>0</v>
      </c>
      <c r="HF28" s="141">
        <v>1</v>
      </c>
      <c r="HG28" s="180">
        <v>10</v>
      </c>
      <c r="HH28" s="182">
        <v>0.1</v>
      </c>
      <c r="HI28" s="182">
        <v>0</v>
      </c>
      <c r="HJ28" s="183">
        <v>0</v>
      </c>
      <c r="HK28" s="140">
        <v>0</v>
      </c>
      <c r="HL28" s="140">
        <v>0</v>
      </c>
      <c r="HM28" s="1" t="s">
        <v>427</v>
      </c>
      <c r="HN28" s="1" t="s">
        <v>427</v>
      </c>
      <c r="HO28" t="s">
        <v>458</v>
      </c>
      <c r="HP28" s="284" t="s">
        <v>458</v>
      </c>
      <c r="HQ28" s="284">
        <v>0</v>
      </c>
      <c r="HR28" s="284">
        <v>0</v>
      </c>
      <c r="HS28" s="284">
        <v>0</v>
      </c>
      <c r="HT28" s="284" t="s">
        <v>427</v>
      </c>
      <c r="HU28" s="284" t="s">
        <v>427</v>
      </c>
      <c r="HV28" s="284" t="s">
        <v>427</v>
      </c>
      <c r="HW28" s="284" t="s">
        <v>427</v>
      </c>
      <c r="HX28" s="284">
        <v>0</v>
      </c>
      <c r="HY28" s="284">
        <v>0</v>
      </c>
      <c r="HZ28" s="284">
        <v>82989</v>
      </c>
      <c r="IA28" s="284"/>
      <c r="IB28" s="284"/>
    </row>
    <row r="29" spans="1:236" x14ac:dyDescent="0.25">
      <c r="A29" s="2">
        <f>IF('Table 1'!$L$2="All Regions",1,IF('Table 1'!$L$2='DATA TEMPLATE 1516'!L29,1,0))</f>
        <v>1</v>
      </c>
      <c r="B29" s="2">
        <f>IF('Table 1'!$L$3="All Disciplines",1,IF('Table 1'!$L$3='DATA TEMPLATE 1516'!M29,1,0))</f>
        <v>1</v>
      </c>
      <c r="C29" s="2">
        <f>IF('Table 1'!$L$4="All Organisations",1,IF('Table 1'!$L$4='DATA TEMPLATE 1516'!N29,1,0))</f>
        <v>1</v>
      </c>
      <c r="D29" s="2">
        <f t="shared" si="0"/>
        <v>3</v>
      </c>
      <c r="E29" s="236">
        <f>IFERROR(IF('Table 2'!$L$2="All Diverse Led",$HQ29,IF('Table 2'!$L$2='DATA TEMPLATE 1516'!HX29,4,0)),"0")</f>
        <v>0</v>
      </c>
      <c r="F29" s="236">
        <f>IFERROR(IF('Table 2'!$L$2="All Diverse Led",$HQ29,IF('Table 2'!$L$2='DATA TEMPLATE 1516'!HY29,4,0)), 0)</f>
        <v>0</v>
      </c>
      <c r="G29" s="237">
        <f t="shared" si="1"/>
        <v>0</v>
      </c>
      <c r="H29" s="1" t="s">
        <v>471</v>
      </c>
      <c r="I29" s="1">
        <v>0</v>
      </c>
      <c r="J29" s="1" t="b">
        <v>0</v>
      </c>
      <c r="K29" s="284">
        <v>27</v>
      </c>
      <c r="L29" t="s">
        <v>444</v>
      </c>
      <c r="M29" t="s">
        <v>438</v>
      </c>
      <c r="N29" t="s">
        <v>459</v>
      </c>
      <c r="O29" s="76">
        <v>301443</v>
      </c>
      <c r="P29" s="76">
        <v>371692</v>
      </c>
      <c r="Q29" s="76">
        <v>27005</v>
      </c>
      <c r="R29" s="76">
        <v>26369</v>
      </c>
      <c r="S29" s="76">
        <v>4975</v>
      </c>
      <c r="T29" s="76">
        <v>731484</v>
      </c>
      <c r="U29">
        <v>37080</v>
      </c>
      <c r="V29">
        <v>0</v>
      </c>
      <c r="W29">
        <v>0</v>
      </c>
      <c r="X29">
        <v>0</v>
      </c>
      <c r="Y29">
        <v>0</v>
      </c>
      <c r="Z29">
        <v>0</v>
      </c>
      <c r="AA29">
        <v>0</v>
      </c>
      <c r="AB29">
        <v>193266</v>
      </c>
      <c r="AC29">
        <v>251062</v>
      </c>
      <c r="AD29">
        <v>125990</v>
      </c>
      <c r="AE29">
        <v>607398</v>
      </c>
      <c r="AF29" s="1">
        <v>39</v>
      </c>
      <c r="AG29">
        <v>50</v>
      </c>
      <c r="AH29">
        <v>2195</v>
      </c>
      <c r="AI29">
        <v>47410</v>
      </c>
      <c r="AJ29">
        <v>0</v>
      </c>
      <c r="AK29">
        <v>0</v>
      </c>
      <c r="AL29">
        <v>0</v>
      </c>
      <c r="AM29">
        <v>0</v>
      </c>
      <c r="AN29">
        <v>1</v>
      </c>
      <c r="AO29">
        <v>1</v>
      </c>
      <c r="AP29">
        <v>0</v>
      </c>
      <c r="AQ29">
        <v>250</v>
      </c>
      <c r="AR29">
        <v>0</v>
      </c>
      <c r="AS29">
        <v>0</v>
      </c>
      <c r="AT29">
        <v>0</v>
      </c>
      <c r="AU29">
        <v>0</v>
      </c>
      <c r="AV29">
        <v>0</v>
      </c>
      <c r="AW29">
        <v>0</v>
      </c>
      <c r="AX29">
        <v>0</v>
      </c>
      <c r="AY29">
        <v>0</v>
      </c>
      <c r="AZ29">
        <v>0</v>
      </c>
      <c r="BA29">
        <v>0</v>
      </c>
      <c r="BB29">
        <v>0</v>
      </c>
      <c r="BC29">
        <v>0</v>
      </c>
      <c r="BD29" s="284">
        <v>1</v>
      </c>
      <c r="BE29" s="284">
        <v>1</v>
      </c>
      <c r="BF29" s="284">
        <v>0</v>
      </c>
      <c r="BG29" s="284">
        <v>250</v>
      </c>
      <c r="BH29" s="168">
        <v>0</v>
      </c>
      <c r="BI29" s="169">
        <v>0</v>
      </c>
      <c r="BJ29" s="169">
        <v>0</v>
      </c>
      <c r="BK29" s="170">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s="1">
        <v>0</v>
      </c>
      <c r="CK29" s="1">
        <v>0</v>
      </c>
      <c r="CL29" s="1">
        <v>0</v>
      </c>
      <c r="CM29" s="1">
        <v>0</v>
      </c>
      <c r="CN29" s="168">
        <v>0</v>
      </c>
      <c r="CO29" s="169">
        <v>0</v>
      </c>
      <c r="CP29" s="169">
        <v>0</v>
      </c>
      <c r="CQ29" s="170">
        <v>0</v>
      </c>
      <c r="CR29" s="1">
        <v>0</v>
      </c>
      <c r="CS29" s="1">
        <v>0</v>
      </c>
      <c r="CT29" s="1">
        <v>0</v>
      </c>
      <c r="CU29" s="1">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s="284">
        <v>0</v>
      </c>
      <c r="DQ29" s="284">
        <v>0</v>
      </c>
      <c r="DR29" s="284">
        <v>0</v>
      </c>
      <c r="DS29" s="284">
        <v>0</v>
      </c>
      <c r="DT29" s="168">
        <v>0</v>
      </c>
      <c r="DU29" s="169">
        <v>0</v>
      </c>
      <c r="DV29" s="169">
        <v>0</v>
      </c>
      <c r="DW29" s="170">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s="1">
        <v>0</v>
      </c>
      <c r="EW29" s="1">
        <v>0</v>
      </c>
      <c r="EX29" s="1">
        <v>0</v>
      </c>
      <c r="EY29" s="1">
        <v>0</v>
      </c>
      <c r="EZ29" s="168">
        <v>0</v>
      </c>
      <c r="FA29" s="169">
        <v>0</v>
      </c>
      <c r="FB29" s="169">
        <v>0</v>
      </c>
      <c r="FC29" s="170">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s="139">
        <v>0</v>
      </c>
      <c r="HD29" s="141">
        <v>0</v>
      </c>
      <c r="HE29" s="139">
        <v>0</v>
      </c>
      <c r="HF29" s="141">
        <v>0</v>
      </c>
      <c r="HG29" s="180">
        <v>19</v>
      </c>
      <c r="HH29" s="182">
        <v>0</v>
      </c>
      <c r="HI29" s="182">
        <v>0</v>
      </c>
      <c r="HJ29" s="183">
        <v>0</v>
      </c>
      <c r="HK29" s="140">
        <v>0</v>
      </c>
      <c r="HL29" s="140">
        <v>0</v>
      </c>
      <c r="HM29" s="1" t="s">
        <v>427</v>
      </c>
      <c r="HN29" s="1" t="s">
        <v>427</v>
      </c>
      <c r="HO29" t="s">
        <v>459</v>
      </c>
      <c r="HP29" s="284" t="s">
        <v>460</v>
      </c>
      <c r="HQ29" s="284">
        <v>0</v>
      </c>
      <c r="HR29" s="284">
        <v>0</v>
      </c>
      <c r="HS29" s="284" t="s">
        <v>476</v>
      </c>
      <c r="HT29" s="284" t="s">
        <v>427</v>
      </c>
      <c r="HU29" s="284" t="s">
        <v>427</v>
      </c>
      <c r="HV29" s="284" t="s">
        <v>427</v>
      </c>
      <c r="HW29" s="284" t="s">
        <v>427</v>
      </c>
      <c r="HX29" s="284">
        <v>0</v>
      </c>
      <c r="HY29" s="284">
        <v>0</v>
      </c>
      <c r="HZ29" s="284">
        <v>764351</v>
      </c>
      <c r="IA29" s="284"/>
      <c r="IB29" s="284"/>
    </row>
    <row r="30" spans="1:236" x14ac:dyDescent="0.25">
      <c r="A30" s="2">
        <f>IF('Table 1'!$L$2="All Regions",1,IF('Table 1'!$L$2='DATA TEMPLATE 1516'!L30,1,0))</f>
        <v>1</v>
      </c>
      <c r="B30" s="2">
        <f>IF('Table 1'!$L$3="All Disciplines",1,IF('Table 1'!$L$3='DATA TEMPLATE 1516'!M30,1,0))</f>
        <v>1</v>
      </c>
      <c r="C30" s="2">
        <f>IF('Table 1'!$L$4="All Organisations",1,IF('Table 1'!$L$4='DATA TEMPLATE 1516'!N30,1,0))</f>
        <v>1</v>
      </c>
      <c r="D30" s="2">
        <f t="shared" si="0"/>
        <v>3</v>
      </c>
      <c r="E30" s="236">
        <f>IFERROR(IF('Table 2'!$L$2="All Diverse Led",$HQ30,IF('Table 2'!$L$2='DATA TEMPLATE 1516'!HX30,4,0)),"0")</f>
        <v>0</v>
      </c>
      <c r="F30" s="236">
        <f>IFERROR(IF('Table 2'!$L$2="All Diverse Led",$HQ30,IF('Table 2'!$L$2='DATA TEMPLATE 1516'!HY30,4,0)), 0)</f>
        <v>0</v>
      </c>
      <c r="G30" s="237">
        <f t="shared" si="1"/>
        <v>0</v>
      </c>
      <c r="H30" s="1" t="s">
        <v>471</v>
      </c>
      <c r="I30" s="1">
        <v>0</v>
      </c>
      <c r="J30" s="1" t="b">
        <v>0</v>
      </c>
      <c r="K30" s="284">
        <v>28</v>
      </c>
      <c r="L30" t="s">
        <v>444</v>
      </c>
      <c r="M30" t="s">
        <v>440</v>
      </c>
      <c r="N30" t="s">
        <v>460</v>
      </c>
      <c r="O30" s="76">
        <v>1417178</v>
      </c>
      <c r="P30" s="76">
        <v>91923</v>
      </c>
      <c r="Q30" s="76">
        <v>18020</v>
      </c>
      <c r="R30" s="76">
        <v>258540</v>
      </c>
      <c r="S30" s="76">
        <v>100804</v>
      </c>
      <c r="T30" s="76">
        <v>1886465</v>
      </c>
      <c r="U30">
        <v>558904</v>
      </c>
      <c r="V30">
        <v>4800</v>
      </c>
      <c r="W30">
        <v>0</v>
      </c>
      <c r="X30">
        <v>55428</v>
      </c>
      <c r="Y30">
        <v>5200</v>
      </c>
      <c r="Z30">
        <v>0</v>
      </c>
      <c r="AA30">
        <v>0</v>
      </c>
      <c r="AB30">
        <v>788913</v>
      </c>
      <c r="AC30">
        <v>364663</v>
      </c>
      <c r="AD30">
        <v>5703</v>
      </c>
      <c r="AE30">
        <v>1783611</v>
      </c>
      <c r="AF30" s="1">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s="284">
        <v>0</v>
      </c>
      <c r="BE30" s="284">
        <v>0</v>
      </c>
      <c r="BF30" s="284">
        <v>0</v>
      </c>
      <c r="BG30" s="284">
        <v>0</v>
      </c>
      <c r="BH30" s="168">
        <v>0</v>
      </c>
      <c r="BI30" s="169">
        <v>0</v>
      </c>
      <c r="BJ30" s="169">
        <v>0</v>
      </c>
      <c r="BK30" s="170">
        <v>0</v>
      </c>
      <c r="BL30">
        <v>7</v>
      </c>
      <c r="BM30">
        <v>215</v>
      </c>
      <c r="BN30">
        <v>0</v>
      </c>
      <c r="BO30">
        <v>19220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s="1">
        <v>0</v>
      </c>
      <c r="CK30" s="1">
        <v>0</v>
      </c>
      <c r="CL30" s="1">
        <v>0</v>
      </c>
      <c r="CM30" s="1">
        <v>0</v>
      </c>
      <c r="CN30" s="168">
        <v>0</v>
      </c>
      <c r="CO30" s="169">
        <v>0</v>
      </c>
      <c r="CP30" s="169">
        <v>0</v>
      </c>
      <c r="CQ30" s="170">
        <v>0</v>
      </c>
      <c r="CR30" s="1">
        <v>6</v>
      </c>
      <c r="CS30" s="1">
        <v>6</v>
      </c>
      <c r="CT30" s="1">
        <v>202</v>
      </c>
      <c r="CU30" s="1">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s="284">
        <v>0</v>
      </c>
      <c r="DQ30" s="284">
        <v>0</v>
      </c>
      <c r="DR30" s="284">
        <v>0</v>
      </c>
      <c r="DS30" s="284">
        <v>0</v>
      </c>
      <c r="DT30" s="168">
        <v>0</v>
      </c>
      <c r="DU30" s="169">
        <v>0</v>
      </c>
      <c r="DV30" s="169">
        <v>0</v>
      </c>
      <c r="DW30" s="170">
        <v>0</v>
      </c>
      <c r="DX30">
        <v>2</v>
      </c>
      <c r="DY30">
        <v>7</v>
      </c>
      <c r="DZ30">
        <v>0</v>
      </c>
      <c r="EA30">
        <v>0</v>
      </c>
      <c r="EB30">
        <v>0</v>
      </c>
      <c r="EC30">
        <v>0</v>
      </c>
      <c r="ED30">
        <v>0</v>
      </c>
      <c r="EE30">
        <v>0</v>
      </c>
      <c r="EF30">
        <v>0</v>
      </c>
      <c r="EG30">
        <v>0</v>
      </c>
      <c r="EH30">
        <v>0</v>
      </c>
      <c r="EI30">
        <v>0</v>
      </c>
      <c r="EJ30">
        <v>1</v>
      </c>
      <c r="EK30">
        <v>5</v>
      </c>
      <c r="EL30">
        <v>0</v>
      </c>
      <c r="EM30">
        <v>0</v>
      </c>
      <c r="EN30">
        <v>0</v>
      </c>
      <c r="EO30">
        <v>0</v>
      </c>
      <c r="EP30">
        <v>0</v>
      </c>
      <c r="EQ30">
        <v>0</v>
      </c>
      <c r="ER30">
        <v>0</v>
      </c>
      <c r="ES30">
        <v>0</v>
      </c>
      <c r="ET30">
        <v>0</v>
      </c>
      <c r="EU30">
        <v>0</v>
      </c>
      <c r="EV30" s="1">
        <v>0</v>
      </c>
      <c r="EW30" s="1">
        <v>0</v>
      </c>
      <c r="EX30" s="1">
        <v>0</v>
      </c>
      <c r="EY30" s="1">
        <v>0</v>
      </c>
      <c r="EZ30" s="168">
        <v>1</v>
      </c>
      <c r="FA30" s="169">
        <v>5</v>
      </c>
      <c r="FB30" s="169">
        <v>0</v>
      </c>
      <c r="FC30" s="17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s="139">
        <v>0</v>
      </c>
      <c r="HD30" s="141">
        <v>0</v>
      </c>
      <c r="HE30" s="139">
        <v>1</v>
      </c>
      <c r="HF30" s="141">
        <v>4</v>
      </c>
      <c r="HG30" s="180">
        <v>29</v>
      </c>
      <c r="HH30" s="182">
        <v>0.13793103448275862</v>
      </c>
      <c r="HI30" s="182">
        <v>3.4482758620689655E-2</v>
      </c>
      <c r="HJ30" s="183">
        <v>0</v>
      </c>
      <c r="HK30" s="140">
        <v>0</v>
      </c>
      <c r="HL30" s="140">
        <v>0</v>
      </c>
      <c r="HM30" s="1" t="s">
        <v>427</v>
      </c>
      <c r="HN30" s="1" t="s">
        <v>427</v>
      </c>
      <c r="HO30" t="s">
        <v>460</v>
      </c>
      <c r="HP30" s="284" t="s">
        <v>460</v>
      </c>
      <c r="HQ30" s="284">
        <v>0</v>
      </c>
      <c r="HR30" s="284">
        <v>0</v>
      </c>
      <c r="HS30" s="284">
        <v>0</v>
      </c>
      <c r="HT30" s="284" t="s">
        <v>427</v>
      </c>
      <c r="HU30" s="284" t="s">
        <v>427</v>
      </c>
      <c r="HV30" s="284" t="s">
        <v>427</v>
      </c>
      <c r="HW30" s="284" t="s">
        <v>427</v>
      </c>
      <c r="HX30" s="284">
        <v>0</v>
      </c>
      <c r="HY30" s="284">
        <v>0</v>
      </c>
      <c r="HZ30" s="284">
        <v>1838477</v>
      </c>
      <c r="IA30" s="284"/>
      <c r="IB30" s="284"/>
    </row>
    <row r="31" spans="1:236" x14ac:dyDescent="0.25">
      <c r="A31" s="2">
        <f>IF('Table 1'!$L$2="All Regions",1,IF('Table 1'!$L$2='DATA TEMPLATE 1516'!L31,1,0))</f>
        <v>1</v>
      </c>
      <c r="B31" s="2">
        <f>IF('Table 1'!$L$3="All Disciplines",1,IF('Table 1'!$L$3='DATA TEMPLATE 1516'!M31,1,0))</f>
        <v>1</v>
      </c>
      <c r="C31" s="2">
        <f>IF('Table 1'!$L$4="All Organisations",1,IF('Table 1'!$L$4='DATA TEMPLATE 1516'!N31,1,0))</f>
        <v>1</v>
      </c>
      <c r="D31" s="2">
        <f t="shared" si="0"/>
        <v>3</v>
      </c>
      <c r="E31" s="236">
        <f>IFERROR(IF('Table 2'!$L$2="All Diverse Led",$HQ31,IF('Table 2'!$L$2='DATA TEMPLATE 1516'!HX31,4,0)),"0")</f>
        <v>0</v>
      </c>
      <c r="F31" s="236">
        <f>IFERROR(IF('Table 2'!$L$2="All Diverse Led",$HQ31,IF('Table 2'!$L$2='DATA TEMPLATE 1516'!HY31,4,0)), 0)</f>
        <v>0</v>
      </c>
      <c r="G31" s="237">
        <f t="shared" si="1"/>
        <v>0</v>
      </c>
      <c r="H31" s="1" t="s">
        <v>471</v>
      </c>
      <c r="I31" s="1">
        <v>0</v>
      </c>
      <c r="J31" s="1" t="b">
        <v>0</v>
      </c>
      <c r="K31" s="284">
        <v>29</v>
      </c>
      <c r="L31" t="s">
        <v>444</v>
      </c>
      <c r="M31" t="s">
        <v>443</v>
      </c>
      <c r="N31" t="s">
        <v>460</v>
      </c>
      <c r="O31" s="76">
        <v>187963</v>
      </c>
      <c r="P31" s="76">
        <v>993988</v>
      </c>
      <c r="Q31" s="76">
        <v>31851</v>
      </c>
      <c r="R31" s="76">
        <v>48300</v>
      </c>
      <c r="S31" s="76">
        <v>223048</v>
      </c>
      <c r="T31" s="76">
        <v>1485150</v>
      </c>
      <c r="U31">
        <v>600934</v>
      </c>
      <c r="V31">
        <v>495</v>
      </c>
      <c r="W31">
        <v>0</v>
      </c>
      <c r="X31">
        <v>0</v>
      </c>
      <c r="Y31">
        <v>0</v>
      </c>
      <c r="Z31">
        <v>0</v>
      </c>
      <c r="AA31">
        <v>0</v>
      </c>
      <c r="AB31">
        <v>312187</v>
      </c>
      <c r="AC31">
        <v>25933</v>
      </c>
      <c r="AD31">
        <v>128258</v>
      </c>
      <c r="AE31">
        <v>1067807</v>
      </c>
      <c r="AF31" s="1">
        <v>147</v>
      </c>
      <c r="AG31">
        <v>147</v>
      </c>
      <c r="AH31">
        <v>6704</v>
      </c>
      <c r="AI31">
        <v>13450</v>
      </c>
      <c r="AJ31">
        <v>0</v>
      </c>
      <c r="AK31">
        <v>0</v>
      </c>
      <c r="AL31">
        <v>0</v>
      </c>
      <c r="AM31">
        <v>0</v>
      </c>
      <c r="AN31">
        <v>5</v>
      </c>
      <c r="AO31">
        <v>5</v>
      </c>
      <c r="AP31">
        <v>154</v>
      </c>
      <c r="AQ31">
        <v>0</v>
      </c>
      <c r="AR31">
        <v>1</v>
      </c>
      <c r="AS31">
        <v>3</v>
      </c>
      <c r="AT31">
        <v>650</v>
      </c>
      <c r="AU31">
        <v>0</v>
      </c>
      <c r="AV31">
        <v>0</v>
      </c>
      <c r="AW31">
        <v>0</v>
      </c>
      <c r="AX31">
        <v>0</v>
      </c>
      <c r="AY31">
        <v>0</v>
      </c>
      <c r="AZ31">
        <v>5</v>
      </c>
      <c r="BA31">
        <v>5</v>
      </c>
      <c r="BB31">
        <v>69</v>
      </c>
      <c r="BC31">
        <v>0</v>
      </c>
      <c r="BD31" s="284">
        <v>5</v>
      </c>
      <c r="BE31" s="284">
        <v>5</v>
      </c>
      <c r="BF31" s="284">
        <v>154</v>
      </c>
      <c r="BG31" s="284">
        <v>0</v>
      </c>
      <c r="BH31" s="168">
        <v>6</v>
      </c>
      <c r="BI31" s="169">
        <v>8</v>
      </c>
      <c r="BJ31" s="169">
        <v>719</v>
      </c>
      <c r="BK31" s="170">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s="1">
        <v>0</v>
      </c>
      <c r="CK31" s="1">
        <v>0</v>
      </c>
      <c r="CL31" s="1">
        <v>0</v>
      </c>
      <c r="CM31" s="1">
        <v>0</v>
      </c>
      <c r="CN31" s="168">
        <v>0</v>
      </c>
      <c r="CO31" s="169">
        <v>0</v>
      </c>
      <c r="CP31" s="169">
        <v>0</v>
      </c>
      <c r="CQ31" s="170">
        <v>0</v>
      </c>
      <c r="CR31" s="1">
        <v>0</v>
      </c>
      <c r="CS31" s="1">
        <v>0</v>
      </c>
      <c r="CT31" s="1">
        <v>0</v>
      </c>
      <c r="CU31" s="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s="284">
        <v>0</v>
      </c>
      <c r="DQ31" s="284">
        <v>0</v>
      </c>
      <c r="DR31" s="284">
        <v>0</v>
      </c>
      <c r="DS31" s="284">
        <v>0</v>
      </c>
      <c r="DT31" s="168">
        <v>0</v>
      </c>
      <c r="DU31" s="169">
        <v>0</v>
      </c>
      <c r="DV31" s="169">
        <v>0</v>
      </c>
      <c r="DW31" s="170">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s="1">
        <v>0</v>
      </c>
      <c r="EW31" s="1">
        <v>0</v>
      </c>
      <c r="EX31" s="1">
        <v>0</v>
      </c>
      <c r="EY31" s="1">
        <v>0</v>
      </c>
      <c r="EZ31" s="168">
        <v>0</v>
      </c>
      <c r="FA31" s="169">
        <v>0</v>
      </c>
      <c r="FB31" s="169">
        <v>0</v>
      </c>
      <c r="FC31" s="170">
        <v>0</v>
      </c>
      <c r="FD31">
        <v>0</v>
      </c>
      <c r="FE31">
        <v>0</v>
      </c>
      <c r="FF31">
        <v>0</v>
      </c>
      <c r="FG31">
        <v>0</v>
      </c>
      <c r="FH31">
        <v>0</v>
      </c>
      <c r="FI31">
        <v>0</v>
      </c>
      <c r="FJ31">
        <v>0</v>
      </c>
      <c r="FK31">
        <v>0</v>
      </c>
      <c r="FL31">
        <v>0</v>
      </c>
      <c r="FM31">
        <v>0</v>
      </c>
      <c r="FN31">
        <v>0</v>
      </c>
      <c r="FO31">
        <v>0</v>
      </c>
      <c r="FP31">
        <v>0</v>
      </c>
      <c r="FQ31">
        <v>0</v>
      </c>
      <c r="FR31">
        <v>0</v>
      </c>
      <c r="FS31">
        <v>0</v>
      </c>
      <c r="FT31">
        <v>2</v>
      </c>
      <c r="FU31">
        <v>0</v>
      </c>
      <c r="FV31">
        <v>0</v>
      </c>
      <c r="FW31">
        <v>0</v>
      </c>
      <c r="FX31">
        <v>0</v>
      </c>
      <c r="FY31">
        <v>0</v>
      </c>
      <c r="FZ31">
        <v>0</v>
      </c>
      <c r="GA31">
        <v>0</v>
      </c>
      <c r="GB31">
        <v>0</v>
      </c>
      <c r="GC31">
        <v>0</v>
      </c>
      <c r="GD31">
        <v>1</v>
      </c>
      <c r="GE31">
        <v>0</v>
      </c>
      <c r="GF31">
        <v>12</v>
      </c>
      <c r="GG31">
        <v>0</v>
      </c>
      <c r="GH31">
        <v>0</v>
      </c>
      <c r="GI31">
        <v>0</v>
      </c>
      <c r="GJ31">
        <v>0</v>
      </c>
      <c r="GK31">
        <v>0</v>
      </c>
      <c r="GL31">
        <v>0</v>
      </c>
      <c r="GM31">
        <v>0</v>
      </c>
      <c r="GN31">
        <v>0</v>
      </c>
      <c r="GO31">
        <v>0</v>
      </c>
      <c r="GP31">
        <v>0</v>
      </c>
      <c r="GQ31">
        <v>0</v>
      </c>
      <c r="GR31">
        <v>0</v>
      </c>
      <c r="GS31">
        <v>0</v>
      </c>
      <c r="GT31">
        <v>2</v>
      </c>
      <c r="GU31">
        <v>0</v>
      </c>
      <c r="GV31">
        <v>0</v>
      </c>
      <c r="GW31">
        <v>0</v>
      </c>
      <c r="GX31">
        <v>0</v>
      </c>
      <c r="GY31">
        <v>0</v>
      </c>
      <c r="GZ31">
        <v>0</v>
      </c>
      <c r="HA31">
        <v>0</v>
      </c>
      <c r="HB31">
        <v>0</v>
      </c>
      <c r="HC31" s="139">
        <v>0</v>
      </c>
      <c r="HD31" s="141">
        <v>0</v>
      </c>
      <c r="HE31" s="139">
        <v>0</v>
      </c>
      <c r="HF31" s="141">
        <v>1</v>
      </c>
      <c r="HG31" s="180">
        <v>10</v>
      </c>
      <c r="HH31" s="182">
        <v>0.1</v>
      </c>
      <c r="HI31" s="182">
        <v>0</v>
      </c>
      <c r="HJ31" s="183">
        <v>0</v>
      </c>
      <c r="HK31" s="140">
        <v>0</v>
      </c>
      <c r="HL31" s="140">
        <v>0</v>
      </c>
      <c r="HM31" s="1" t="s">
        <v>427</v>
      </c>
      <c r="HN31" s="1" t="s">
        <v>427</v>
      </c>
      <c r="HO31" t="s">
        <v>460</v>
      </c>
      <c r="HP31" s="284" t="s">
        <v>460</v>
      </c>
      <c r="HQ31" s="284">
        <v>0</v>
      </c>
      <c r="HR31" s="284">
        <v>0</v>
      </c>
      <c r="HS31" s="284">
        <v>0</v>
      </c>
      <c r="HT31" s="284" t="s">
        <v>427</v>
      </c>
      <c r="HU31" s="284" t="s">
        <v>427</v>
      </c>
      <c r="HV31" s="284" t="s">
        <v>427</v>
      </c>
      <c r="HW31" s="284" t="s">
        <v>427</v>
      </c>
      <c r="HX31" s="284">
        <v>0</v>
      </c>
      <c r="HY31" s="284">
        <v>0</v>
      </c>
      <c r="HZ31" s="284">
        <v>1025791</v>
      </c>
      <c r="IA31" s="284"/>
      <c r="IB31" s="284"/>
    </row>
    <row r="32" spans="1:236" x14ac:dyDescent="0.25">
      <c r="A32" s="2">
        <f>IF('Table 1'!$L$2="All Regions",1,IF('Table 1'!$L$2='DATA TEMPLATE 1516'!L32,1,0))</f>
        <v>1</v>
      </c>
      <c r="B32" s="2">
        <f>IF('Table 1'!$L$3="All Disciplines",1,IF('Table 1'!$L$3='DATA TEMPLATE 1516'!M32,1,0))</f>
        <v>1</v>
      </c>
      <c r="C32" s="2">
        <f>IF('Table 1'!$L$4="All Organisations",1,IF('Table 1'!$L$4='DATA TEMPLATE 1516'!N32,1,0))</f>
        <v>1</v>
      </c>
      <c r="D32" s="2">
        <f t="shared" si="0"/>
        <v>3</v>
      </c>
      <c r="E32" s="236">
        <f>IFERROR(IF('Table 2'!$L$2="All Diverse Led",$HQ32,IF('Table 2'!$L$2='DATA TEMPLATE 1516'!HX32,4,0)),"0")</f>
        <v>0</v>
      </c>
      <c r="F32" s="236">
        <f>IFERROR(IF('Table 2'!$L$2="All Diverse Led",$HQ32,IF('Table 2'!$L$2='DATA TEMPLATE 1516'!HY32,4,0)), 0)</f>
        <v>0</v>
      </c>
      <c r="G32" s="237">
        <f t="shared" si="1"/>
        <v>0</v>
      </c>
      <c r="H32" s="1" t="s">
        <v>471</v>
      </c>
      <c r="I32" s="1">
        <v>0</v>
      </c>
      <c r="J32" s="1" t="b">
        <v>0</v>
      </c>
      <c r="K32" s="284">
        <v>30</v>
      </c>
      <c r="L32" t="s">
        <v>444</v>
      </c>
      <c r="M32" t="s">
        <v>437</v>
      </c>
      <c r="N32" t="s">
        <v>460</v>
      </c>
      <c r="O32" s="76">
        <v>2885906</v>
      </c>
      <c r="P32" s="76">
        <v>1391827</v>
      </c>
      <c r="Q32" s="76">
        <v>116814</v>
      </c>
      <c r="R32" s="76">
        <v>160223</v>
      </c>
      <c r="S32" s="76">
        <v>12460</v>
      </c>
      <c r="T32" s="76">
        <v>4567230</v>
      </c>
      <c r="U32">
        <v>1922801</v>
      </c>
      <c r="V32">
        <v>51837</v>
      </c>
      <c r="W32">
        <v>0</v>
      </c>
      <c r="X32">
        <v>0</v>
      </c>
      <c r="Y32">
        <v>0</v>
      </c>
      <c r="Z32">
        <v>0</v>
      </c>
      <c r="AA32">
        <v>0</v>
      </c>
      <c r="AB32">
        <v>1468349</v>
      </c>
      <c r="AC32">
        <v>836659</v>
      </c>
      <c r="AD32">
        <v>16005</v>
      </c>
      <c r="AE32">
        <v>4295651</v>
      </c>
      <c r="AF32" s="1">
        <v>93</v>
      </c>
      <c r="AG32">
        <v>390</v>
      </c>
      <c r="AH32">
        <v>107363</v>
      </c>
      <c r="AI32">
        <v>0</v>
      </c>
      <c r="AJ32">
        <v>1</v>
      </c>
      <c r="AK32">
        <v>21</v>
      </c>
      <c r="AL32">
        <v>1424</v>
      </c>
      <c r="AM32">
        <v>0</v>
      </c>
      <c r="AN32">
        <v>0</v>
      </c>
      <c r="AO32">
        <v>0</v>
      </c>
      <c r="AP32">
        <v>0</v>
      </c>
      <c r="AQ32">
        <v>0</v>
      </c>
      <c r="AR32">
        <v>8</v>
      </c>
      <c r="AS32">
        <v>152</v>
      </c>
      <c r="AT32">
        <v>48543</v>
      </c>
      <c r="AU32">
        <v>1933</v>
      </c>
      <c r="AV32">
        <v>0</v>
      </c>
      <c r="AW32">
        <v>0</v>
      </c>
      <c r="AX32">
        <v>0</v>
      </c>
      <c r="AY32">
        <v>0</v>
      </c>
      <c r="AZ32">
        <v>0</v>
      </c>
      <c r="BA32">
        <v>0</v>
      </c>
      <c r="BB32">
        <v>0</v>
      </c>
      <c r="BC32">
        <v>0</v>
      </c>
      <c r="BD32" s="284">
        <v>1</v>
      </c>
      <c r="BE32" s="284">
        <v>21</v>
      </c>
      <c r="BF32" s="284">
        <v>1424</v>
      </c>
      <c r="BG32" s="284">
        <v>0</v>
      </c>
      <c r="BH32" s="168">
        <v>8</v>
      </c>
      <c r="BI32" s="169">
        <v>152</v>
      </c>
      <c r="BJ32" s="169">
        <v>48543</v>
      </c>
      <c r="BK32" s="170">
        <v>1933</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s="1">
        <v>0</v>
      </c>
      <c r="CK32" s="1">
        <v>0</v>
      </c>
      <c r="CL32" s="1">
        <v>0</v>
      </c>
      <c r="CM32" s="1">
        <v>0</v>
      </c>
      <c r="CN32" s="168">
        <v>0</v>
      </c>
      <c r="CO32" s="169">
        <v>0</v>
      </c>
      <c r="CP32" s="169">
        <v>0</v>
      </c>
      <c r="CQ32" s="170">
        <v>0</v>
      </c>
      <c r="CR32" s="1">
        <v>1</v>
      </c>
      <c r="CS32" s="1">
        <v>1</v>
      </c>
      <c r="CT32" s="1">
        <v>103</v>
      </c>
      <c r="CU32" s="1">
        <v>0</v>
      </c>
      <c r="CV32">
        <v>0</v>
      </c>
      <c r="CW32">
        <v>0</v>
      </c>
      <c r="CX32">
        <v>0</v>
      </c>
      <c r="CY32">
        <v>0</v>
      </c>
      <c r="CZ32">
        <v>0</v>
      </c>
      <c r="DA32">
        <v>0</v>
      </c>
      <c r="DB32">
        <v>0</v>
      </c>
      <c r="DC32">
        <v>0</v>
      </c>
      <c r="DD32">
        <v>1</v>
      </c>
      <c r="DE32">
        <v>1</v>
      </c>
      <c r="DF32">
        <v>103</v>
      </c>
      <c r="DG32">
        <v>0</v>
      </c>
      <c r="DH32">
        <v>0</v>
      </c>
      <c r="DI32">
        <v>0</v>
      </c>
      <c r="DJ32">
        <v>0</v>
      </c>
      <c r="DK32">
        <v>0</v>
      </c>
      <c r="DL32">
        <v>0</v>
      </c>
      <c r="DM32">
        <v>0</v>
      </c>
      <c r="DN32">
        <v>0</v>
      </c>
      <c r="DO32">
        <v>0</v>
      </c>
      <c r="DP32" s="284">
        <v>0</v>
      </c>
      <c r="DQ32" s="284">
        <v>0</v>
      </c>
      <c r="DR32" s="284">
        <v>0</v>
      </c>
      <c r="DS32" s="284">
        <v>0</v>
      </c>
      <c r="DT32" s="168">
        <v>1</v>
      </c>
      <c r="DU32" s="169">
        <v>1</v>
      </c>
      <c r="DV32" s="169">
        <v>103</v>
      </c>
      <c r="DW32" s="170">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s="1">
        <v>0</v>
      </c>
      <c r="EW32" s="1">
        <v>0</v>
      </c>
      <c r="EX32" s="1">
        <v>0</v>
      </c>
      <c r="EY32" s="1">
        <v>0</v>
      </c>
      <c r="EZ32" s="168">
        <v>0</v>
      </c>
      <c r="FA32" s="169">
        <v>0</v>
      </c>
      <c r="FB32" s="169">
        <v>0</v>
      </c>
      <c r="FC32" s="170">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45</v>
      </c>
      <c r="GA32">
        <v>5</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s="139">
        <v>0</v>
      </c>
      <c r="HD32" s="141">
        <v>0</v>
      </c>
      <c r="HE32" s="139">
        <v>1</v>
      </c>
      <c r="HF32" s="141">
        <v>1</v>
      </c>
      <c r="HG32" s="180">
        <v>13</v>
      </c>
      <c r="HH32" s="182">
        <v>7.6923076923076927E-2</v>
      </c>
      <c r="HI32" s="182">
        <v>7.6923076923076927E-2</v>
      </c>
      <c r="HJ32" s="183">
        <v>0</v>
      </c>
      <c r="HK32" s="140">
        <v>0</v>
      </c>
      <c r="HL32" s="140">
        <v>0</v>
      </c>
      <c r="HM32" s="1" t="s">
        <v>427</v>
      </c>
      <c r="HN32" s="1" t="s">
        <v>427</v>
      </c>
      <c r="HO32" t="s">
        <v>460</v>
      </c>
      <c r="HP32" s="284" t="s">
        <v>460</v>
      </c>
      <c r="HQ32" s="284">
        <v>0</v>
      </c>
      <c r="HR32" s="284">
        <v>0</v>
      </c>
      <c r="HS32" s="284">
        <v>0</v>
      </c>
      <c r="HT32" s="284" t="s">
        <v>427</v>
      </c>
      <c r="HU32" s="284" t="s">
        <v>427</v>
      </c>
      <c r="HV32" s="284" t="s">
        <v>427</v>
      </c>
      <c r="HW32" s="284" t="s">
        <v>427</v>
      </c>
      <c r="HX32" s="284">
        <v>0</v>
      </c>
      <c r="HY32" s="284">
        <v>0</v>
      </c>
      <c r="HZ32" s="284">
        <v>4880897</v>
      </c>
      <c r="IA32" s="284"/>
      <c r="IB32" s="284"/>
    </row>
    <row r="33" spans="1:236" x14ac:dyDescent="0.25">
      <c r="A33" s="2">
        <f>IF('Table 1'!$L$2="All Regions",1,IF('Table 1'!$L$2='DATA TEMPLATE 1516'!L33,1,0))</f>
        <v>1</v>
      </c>
      <c r="B33" s="2">
        <f>IF('Table 1'!$L$3="All Disciplines",1,IF('Table 1'!$L$3='DATA TEMPLATE 1516'!M33,1,0))</f>
        <v>1</v>
      </c>
      <c r="C33" s="2">
        <f>IF('Table 1'!$L$4="All Organisations",1,IF('Table 1'!$L$4='DATA TEMPLATE 1516'!N33,1,0))</f>
        <v>1</v>
      </c>
      <c r="D33" s="2">
        <f t="shared" si="0"/>
        <v>3</v>
      </c>
      <c r="E33" s="236">
        <f>IFERROR(IF('Table 2'!$L$2="All Diverse Led",$HQ33,IF('Table 2'!$L$2='DATA TEMPLATE 1516'!HX33,4,0)),"0")</f>
        <v>0</v>
      </c>
      <c r="F33" s="236">
        <f>IFERROR(IF('Table 2'!$L$2="All Diverse Led",$HQ33,IF('Table 2'!$L$2='DATA TEMPLATE 1516'!HY33,4,0)), 0)</f>
        <v>0</v>
      </c>
      <c r="G33" s="237">
        <f t="shared" si="1"/>
        <v>0</v>
      </c>
      <c r="H33" s="1" t="s">
        <v>471</v>
      </c>
      <c r="I33" s="1">
        <v>0</v>
      </c>
      <c r="J33" s="1" t="b">
        <v>0</v>
      </c>
      <c r="K33" s="284">
        <v>31</v>
      </c>
      <c r="L33" t="s">
        <v>444</v>
      </c>
      <c r="M33" t="s">
        <v>443</v>
      </c>
      <c r="N33" t="s">
        <v>459</v>
      </c>
      <c r="O33" s="76">
        <v>385087</v>
      </c>
      <c r="P33" s="76">
        <v>238374</v>
      </c>
      <c r="Q33" s="76">
        <v>54242</v>
      </c>
      <c r="R33" s="76">
        <v>65357</v>
      </c>
      <c r="S33" s="76">
        <v>0</v>
      </c>
      <c r="T33" s="76">
        <v>743060</v>
      </c>
      <c r="U33">
        <v>219468</v>
      </c>
      <c r="V33">
        <v>8514</v>
      </c>
      <c r="W33">
        <v>0</v>
      </c>
      <c r="X33">
        <v>116899</v>
      </c>
      <c r="Y33">
        <v>0</v>
      </c>
      <c r="Z33">
        <v>0</v>
      </c>
      <c r="AA33">
        <v>0</v>
      </c>
      <c r="AB33">
        <v>342343</v>
      </c>
      <c r="AC33">
        <v>28734</v>
      </c>
      <c r="AD33">
        <v>8029</v>
      </c>
      <c r="AE33">
        <v>723987</v>
      </c>
      <c r="AF33" s="1">
        <v>40</v>
      </c>
      <c r="AG33">
        <v>56</v>
      </c>
      <c r="AH33">
        <v>4692</v>
      </c>
      <c r="AI33">
        <v>0</v>
      </c>
      <c r="AJ33">
        <v>0</v>
      </c>
      <c r="AK33">
        <v>0</v>
      </c>
      <c r="AL33">
        <v>0</v>
      </c>
      <c r="AM33">
        <v>0</v>
      </c>
      <c r="AN33">
        <v>0</v>
      </c>
      <c r="AO33">
        <v>0</v>
      </c>
      <c r="AP33">
        <v>0</v>
      </c>
      <c r="AQ33">
        <v>0</v>
      </c>
      <c r="AR33">
        <v>20</v>
      </c>
      <c r="AS33">
        <v>32</v>
      </c>
      <c r="AT33">
        <v>3149</v>
      </c>
      <c r="AU33">
        <v>0</v>
      </c>
      <c r="AV33">
        <v>0</v>
      </c>
      <c r="AW33">
        <v>0</v>
      </c>
      <c r="AX33">
        <v>0</v>
      </c>
      <c r="AY33">
        <v>0</v>
      </c>
      <c r="AZ33">
        <v>0</v>
      </c>
      <c r="BA33">
        <v>0</v>
      </c>
      <c r="BB33">
        <v>0</v>
      </c>
      <c r="BC33">
        <v>0</v>
      </c>
      <c r="BD33" s="284">
        <v>0</v>
      </c>
      <c r="BE33" s="284">
        <v>0</v>
      </c>
      <c r="BF33" s="284">
        <v>0</v>
      </c>
      <c r="BG33" s="284">
        <v>0</v>
      </c>
      <c r="BH33" s="168">
        <v>20</v>
      </c>
      <c r="BI33" s="169">
        <v>32</v>
      </c>
      <c r="BJ33" s="169">
        <v>3149</v>
      </c>
      <c r="BK33" s="170">
        <v>0</v>
      </c>
      <c r="BL33">
        <v>9</v>
      </c>
      <c r="BM33">
        <v>964</v>
      </c>
      <c r="BN33">
        <v>0</v>
      </c>
      <c r="BO33">
        <v>19460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s="1">
        <v>0</v>
      </c>
      <c r="CK33" s="1">
        <v>0</v>
      </c>
      <c r="CL33" s="1">
        <v>0</v>
      </c>
      <c r="CM33" s="1">
        <v>0</v>
      </c>
      <c r="CN33" s="168">
        <v>0</v>
      </c>
      <c r="CO33" s="169">
        <v>0</v>
      </c>
      <c r="CP33" s="169">
        <v>0</v>
      </c>
      <c r="CQ33" s="170">
        <v>0</v>
      </c>
      <c r="CR33" s="1">
        <v>0</v>
      </c>
      <c r="CS33" s="1">
        <v>0</v>
      </c>
      <c r="CT33" s="1">
        <v>0</v>
      </c>
      <c r="CU33" s="1">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284">
        <v>0</v>
      </c>
      <c r="DQ33" s="284">
        <v>0</v>
      </c>
      <c r="DR33" s="284">
        <v>0</v>
      </c>
      <c r="DS33" s="284">
        <v>0</v>
      </c>
      <c r="DT33" s="168">
        <v>0</v>
      </c>
      <c r="DU33" s="169">
        <v>0</v>
      </c>
      <c r="DV33" s="169">
        <v>0</v>
      </c>
      <c r="DW33" s="170">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s="1">
        <v>0</v>
      </c>
      <c r="EW33" s="1">
        <v>0</v>
      </c>
      <c r="EX33" s="1">
        <v>0</v>
      </c>
      <c r="EY33" s="1">
        <v>0</v>
      </c>
      <c r="EZ33" s="168">
        <v>0</v>
      </c>
      <c r="FA33" s="169">
        <v>0</v>
      </c>
      <c r="FB33" s="169">
        <v>0</v>
      </c>
      <c r="FC33" s="170">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s="139">
        <v>3</v>
      </c>
      <c r="HD33" s="141">
        <v>1</v>
      </c>
      <c r="HE33" s="139">
        <v>0</v>
      </c>
      <c r="HF33" s="141">
        <v>1</v>
      </c>
      <c r="HG33" s="180">
        <v>40</v>
      </c>
      <c r="HH33" s="182">
        <v>0.1</v>
      </c>
      <c r="HI33" s="182">
        <v>2.5000000000000001E-2</v>
      </c>
      <c r="HJ33" s="183">
        <v>0</v>
      </c>
      <c r="HK33" s="140">
        <v>0</v>
      </c>
      <c r="HL33" s="140">
        <v>0</v>
      </c>
      <c r="HM33" s="1" t="s">
        <v>427</v>
      </c>
      <c r="HN33" s="1" t="s">
        <v>427</v>
      </c>
      <c r="HO33" t="s">
        <v>459</v>
      </c>
      <c r="HP33" s="284" t="s">
        <v>460</v>
      </c>
      <c r="HQ33" s="284">
        <v>0</v>
      </c>
      <c r="HR33" s="284">
        <v>0</v>
      </c>
      <c r="HS33" s="284">
        <v>0</v>
      </c>
      <c r="HT33" s="284" t="s">
        <v>427</v>
      </c>
      <c r="HU33" s="284" t="s">
        <v>427</v>
      </c>
      <c r="HV33" s="284" t="s">
        <v>427</v>
      </c>
      <c r="HW33" s="284" t="s">
        <v>427</v>
      </c>
      <c r="HX33" s="284">
        <v>0</v>
      </c>
      <c r="HY33" s="284">
        <v>0</v>
      </c>
      <c r="HZ33" s="284">
        <v>752716</v>
      </c>
      <c r="IA33" s="284"/>
      <c r="IB33" s="284"/>
    </row>
    <row r="34" spans="1:236" x14ac:dyDescent="0.25">
      <c r="A34" s="2">
        <f>IF('Table 1'!$L$2="All Regions",1,IF('Table 1'!$L$2='DATA TEMPLATE 1516'!L34,1,0))</f>
        <v>1</v>
      </c>
      <c r="B34" s="2">
        <f>IF('Table 1'!$L$3="All Disciplines",1,IF('Table 1'!$L$3='DATA TEMPLATE 1516'!M34,1,0))</f>
        <v>1</v>
      </c>
      <c r="C34" s="2">
        <f>IF('Table 1'!$L$4="All Organisations",1,IF('Table 1'!$L$4='DATA TEMPLATE 1516'!N34,1,0))</f>
        <v>1</v>
      </c>
      <c r="D34" s="2">
        <f t="shared" si="0"/>
        <v>3</v>
      </c>
      <c r="E34" s="236" t="str">
        <f>IFERROR(IF('Table 2'!$L$2="All Diverse Led",$HQ34,IF('Table 2'!$L$2='DATA TEMPLATE 1516'!HX34,4,0)),"0")</f>
        <v>-</v>
      </c>
      <c r="F34" s="236" t="str">
        <f>IFERROR(IF('Table 2'!$L$2="All Diverse Led",$HQ34,IF('Table 2'!$L$2='DATA TEMPLATE 1516'!HY34,4,0)), 0)</f>
        <v>-</v>
      </c>
      <c r="G34" s="237">
        <f t="shared" si="1"/>
        <v>0</v>
      </c>
      <c r="H34" s="1">
        <v>0</v>
      </c>
      <c r="I34" s="1">
        <v>0</v>
      </c>
      <c r="J34" s="1" t="b">
        <v>0</v>
      </c>
      <c r="K34" s="284">
        <v>32</v>
      </c>
      <c r="L34" t="s">
        <v>444</v>
      </c>
      <c r="M34" t="s">
        <v>437</v>
      </c>
      <c r="N34" t="s">
        <v>459</v>
      </c>
      <c r="O34" s="76">
        <v>150800</v>
      </c>
      <c r="P34" s="76">
        <v>305521</v>
      </c>
      <c r="Q34" s="76">
        <v>7998</v>
      </c>
      <c r="R34" s="76">
        <v>11200</v>
      </c>
      <c r="S34" s="76">
        <v>0</v>
      </c>
      <c r="T34" s="76">
        <v>475519</v>
      </c>
      <c r="U34">
        <v>314850</v>
      </c>
      <c r="V34">
        <v>0</v>
      </c>
      <c r="W34">
        <v>0</v>
      </c>
      <c r="X34">
        <v>0</v>
      </c>
      <c r="Y34">
        <v>0</v>
      </c>
      <c r="Z34">
        <v>0</v>
      </c>
      <c r="AA34">
        <v>0</v>
      </c>
      <c r="AB34">
        <v>116950</v>
      </c>
      <c r="AC34">
        <v>21755</v>
      </c>
      <c r="AD34">
        <v>2072</v>
      </c>
      <c r="AE34">
        <v>455627</v>
      </c>
      <c r="AF34" s="1">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s="284">
        <v>0</v>
      </c>
      <c r="BE34" s="284">
        <v>0</v>
      </c>
      <c r="BF34" s="284">
        <v>0</v>
      </c>
      <c r="BG34" s="284">
        <v>0</v>
      </c>
      <c r="BH34" s="168">
        <v>0</v>
      </c>
      <c r="BI34" s="169">
        <v>0</v>
      </c>
      <c r="BJ34" s="169">
        <v>0</v>
      </c>
      <c r="BK34" s="170">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s="1">
        <v>0</v>
      </c>
      <c r="CK34" s="1">
        <v>0</v>
      </c>
      <c r="CL34" s="1">
        <v>0</v>
      </c>
      <c r="CM34" s="1">
        <v>0</v>
      </c>
      <c r="CN34" s="168">
        <v>0</v>
      </c>
      <c r="CO34" s="169">
        <v>0</v>
      </c>
      <c r="CP34" s="169">
        <v>0</v>
      </c>
      <c r="CQ34" s="170">
        <v>0</v>
      </c>
      <c r="CR34" s="1">
        <v>0</v>
      </c>
      <c r="CS34" s="1">
        <v>0</v>
      </c>
      <c r="CT34" s="1">
        <v>0</v>
      </c>
      <c r="CU34" s="1">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s="284">
        <v>0</v>
      </c>
      <c r="DQ34" s="284">
        <v>0</v>
      </c>
      <c r="DR34" s="284">
        <v>0</v>
      </c>
      <c r="DS34" s="284">
        <v>0</v>
      </c>
      <c r="DT34" s="168">
        <v>0</v>
      </c>
      <c r="DU34" s="169">
        <v>0</v>
      </c>
      <c r="DV34" s="169">
        <v>0</v>
      </c>
      <c r="DW34" s="170">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s="1">
        <v>0</v>
      </c>
      <c r="EW34" s="1">
        <v>0</v>
      </c>
      <c r="EX34" s="1">
        <v>0</v>
      </c>
      <c r="EY34" s="1">
        <v>0</v>
      </c>
      <c r="EZ34" s="168">
        <v>0</v>
      </c>
      <c r="FA34" s="169">
        <v>0</v>
      </c>
      <c r="FB34" s="169">
        <v>0</v>
      </c>
      <c r="FC34" s="170">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45</v>
      </c>
      <c r="GA34">
        <v>5</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s="139">
        <v>0</v>
      </c>
      <c r="HD34" s="141">
        <v>0</v>
      </c>
      <c r="HE34" s="139">
        <v>0</v>
      </c>
      <c r="HF34" s="141">
        <v>0</v>
      </c>
      <c r="HG34" s="180">
        <v>11</v>
      </c>
      <c r="HH34" s="182">
        <v>0</v>
      </c>
      <c r="HI34" s="182">
        <v>0</v>
      </c>
      <c r="HJ34" s="183">
        <v>0</v>
      </c>
      <c r="HK34" s="140">
        <v>0</v>
      </c>
      <c r="HL34" s="140">
        <v>0</v>
      </c>
      <c r="HM34" s="1" t="s">
        <v>427</v>
      </c>
      <c r="HN34" s="1" t="s">
        <v>427</v>
      </c>
      <c r="HO34" t="s">
        <v>459</v>
      </c>
      <c r="HP34" t="e">
        <v>#N/A</v>
      </c>
      <c r="HQ34" s="403" t="s">
        <v>605</v>
      </c>
      <c r="HR34" s="403" t="s">
        <v>605</v>
      </c>
      <c r="HS34" s="403" t="s">
        <v>605</v>
      </c>
      <c r="HT34" s="403" t="s">
        <v>605</v>
      </c>
      <c r="HU34" s="403" t="s">
        <v>605</v>
      </c>
      <c r="HV34" s="403" t="s">
        <v>605</v>
      </c>
      <c r="HW34" s="403" t="s">
        <v>605</v>
      </c>
      <c r="HX34" s="403" t="s">
        <v>605</v>
      </c>
      <c r="HY34" s="403" t="s">
        <v>605</v>
      </c>
      <c r="HZ34" s="403" t="s">
        <v>605</v>
      </c>
      <c r="IA34" s="284"/>
      <c r="IB34" s="284"/>
    </row>
    <row r="35" spans="1:236" x14ac:dyDescent="0.25">
      <c r="A35" s="2">
        <f>IF('Table 1'!$L$2="All Regions",1,IF('Table 1'!$L$2='DATA TEMPLATE 1516'!L35,1,0))</f>
        <v>1</v>
      </c>
      <c r="B35" s="2">
        <f>IF('Table 1'!$L$3="All Disciplines",1,IF('Table 1'!$L$3='DATA TEMPLATE 1516'!M35,1,0))</f>
        <v>1</v>
      </c>
      <c r="C35" s="2">
        <f>IF('Table 1'!$L$4="All Organisations",1,IF('Table 1'!$L$4='DATA TEMPLATE 1516'!N35,1,0))</f>
        <v>1</v>
      </c>
      <c r="D35" s="2">
        <f t="shared" si="0"/>
        <v>3</v>
      </c>
      <c r="E35" s="236">
        <f>IFERROR(IF('Table 2'!$L$2="All Diverse Led",$HQ35,IF('Table 2'!$L$2='DATA TEMPLATE 1516'!HX35,4,0)),"0")</f>
        <v>0</v>
      </c>
      <c r="F35" s="236">
        <f>IFERROR(IF('Table 2'!$L$2="All Diverse Led",$HQ35,IF('Table 2'!$L$2='DATA TEMPLATE 1516'!HY35,4,0)), 0)</f>
        <v>0</v>
      </c>
      <c r="G35" s="237">
        <f t="shared" si="1"/>
        <v>0</v>
      </c>
      <c r="H35" s="1" t="s">
        <v>471</v>
      </c>
      <c r="I35" s="1">
        <v>0</v>
      </c>
      <c r="J35" s="1" t="b">
        <v>0</v>
      </c>
      <c r="K35" s="284">
        <v>33</v>
      </c>
      <c r="L35" t="s">
        <v>444</v>
      </c>
      <c r="M35" t="s">
        <v>438</v>
      </c>
      <c r="N35" t="s">
        <v>460</v>
      </c>
      <c r="O35" s="76">
        <v>713879</v>
      </c>
      <c r="P35" s="76">
        <v>120000</v>
      </c>
      <c r="Q35" s="76">
        <v>445524</v>
      </c>
      <c r="R35" s="76">
        <v>21480</v>
      </c>
      <c r="S35" s="76">
        <v>0</v>
      </c>
      <c r="T35" s="76">
        <v>1300883</v>
      </c>
      <c r="U35">
        <v>958239</v>
      </c>
      <c r="V35">
        <v>25973</v>
      </c>
      <c r="W35">
        <v>0</v>
      </c>
      <c r="X35">
        <v>0</v>
      </c>
      <c r="Y35">
        <v>0</v>
      </c>
      <c r="Z35">
        <v>0</v>
      </c>
      <c r="AA35">
        <v>0</v>
      </c>
      <c r="AB35">
        <v>201082</v>
      </c>
      <c r="AC35">
        <v>41761</v>
      </c>
      <c r="AD35">
        <v>10158</v>
      </c>
      <c r="AE35">
        <v>1237213</v>
      </c>
      <c r="AF35" s="1">
        <v>131</v>
      </c>
      <c r="AG35">
        <v>135</v>
      </c>
      <c r="AH35">
        <v>34834</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s="284">
        <v>0</v>
      </c>
      <c r="BE35" s="284">
        <v>0</v>
      </c>
      <c r="BF35" s="284">
        <v>0</v>
      </c>
      <c r="BG35" s="284">
        <v>0</v>
      </c>
      <c r="BH35" s="168">
        <v>0</v>
      </c>
      <c r="BI35" s="169">
        <v>0</v>
      </c>
      <c r="BJ35" s="169">
        <v>0</v>
      </c>
      <c r="BK35" s="170">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s="1">
        <v>0</v>
      </c>
      <c r="CK35" s="1">
        <v>0</v>
      </c>
      <c r="CL35" s="1">
        <v>0</v>
      </c>
      <c r="CM35" s="1">
        <v>0</v>
      </c>
      <c r="CN35" s="168">
        <v>0</v>
      </c>
      <c r="CO35" s="169">
        <v>0</v>
      </c>
      <c r="CP35" s="169">
        <v>0</v>
      </c>
      <c r="CQ35" s="170">
        <v>0</v>
      </c>
      <c r="CR35" s="1">
        <v>0</v>
      </c>
      <c r="CS35" s="1">
        <v>0</v>
      </c>
      <c r="CT35" s="1">
        <v>0</v>
      </c>
      <c r="CU35" s="1">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s="284">
        <v>0</v>
      </c>
      <c r="DQ35" s="284">
        <v>0</v>
      </c>
      <c r="DR35" s="284">
        <v>0</v>
      </c>
      <c r="DS35" s="284">
        <v>0</v>
      </c>
      <c r="DT35" s="168">
        <v>0</v>
      </c>
      <c r="DU35" s="169">
        <v>0</v>
      </c>
      <c r="DV35" s="169">
        <v>0</v>
      </c>
      <c r="DW35" s="170">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v>0</v>
      </c>
      <c r="EV35" s="1">
        <v>0</v>
      </c>
      <c r="EW35" s="1">
        <v>0</v>
      </c>
      <c r="EX35" s="1">
        <v>0</v>
      </c>
      <c r="EY35" s="1">
        <v>0</v>
      </c>
      <c r="EZ35" s="168">
        <v>0</v>
      </c>
      <c r="FA35" s="169">
        <v>0</v>
      </c>
      <c r="FB35" s="169">
        <v>0</v>
      </c>
      <c r="FC35" s="170">
        <v>0</v>
      </c>
      <c r="FD35">
        <v>0</v>
      </c>
      <c r="FE35">
        <v>0</v>
      </c>
      <c r="FF35">
        <v>0</v>
      </c>
      <c r="FG35">
        <v>0</v>
      </c>
      <c r="FH35">
        <v>0</v>
      </c>
      <c r="FI35">
        <v>0</v>
      </c>
      <c r="FJ35">
        <v>0</v>
      </c>
      <c r="FK35">
        <v>0</v>
      </c>
      <c r="FL35">
        <v>0</v>
      </c>
      <c r="FM35">
        <v>0</v>
      </c>
      <c r="FN35">
        <v>0</v>
      </c>
      <c r="FO35">
        <v>0</v>
      </c>
      <c r="FP35">
        <v>0</v>
      </c>
      <c r="FQ35">
        <v>0</v>
      </c>
      <c r="FR35">
        <v>0</v>
      </c>
      <c r="FS35">
        <v>0</v>
      </c>
      <c r="FT35">
        <v>0</v>
      </c>
      <c r="FU35">
        <v>0</v>
      </c>
      <c r="FV35">
        <v>0</v>
      </c>
      <c r="FW35">
        <v>0</v>
      </c>
      <c r="FX35">
        <v>0</v>
      </c>
      <c r="FY35">
        <v>0</v>
      </c>
      <c r="FZ35">
        <v>45</v>
      </c>
      <c r="GA35">
        <v>5</v>
      </c>
      <c r="GB35">
        <v>0</v>
      </c>
      <c r="GC35">
        <v>0</v>
      </c>
      <c r="GD35">
        <v>0</v>
      </c>
      <c r="GE35">
        <v>0</v>
      </c>
      <c r="GF35">
        <v>0</v>
      </c>
      <c r="GG35">
        <v>0</v>
      </c>
      <c r="GH35">
        <v>0</v>
      </c>
      <c r="GI35">
        <v>0</v>
      </c>
      <c r="GJ35">
        <v>0</v>
      </c>
      <c r="GK35">
        <v>0</v>
      </c>
      <c r="GL35">
        <v>0</v>
      </c>
      <c r="GM35">
        <v>0</v>
      </c>
      <c r="GN35">
        <v>0</v>
      </c>
      <c r="GO35">
        <v>0</v>
      </c>
      <c r="GP35">
        <v>0</v>
      </c>
      <c r="GQ35">
        <v>0</v>
      </c>
      <c r="GR35">
        <v>0</v>
      </c>
      <c r="GS35">
        <v>0</v>
      </c>
      <c r="GT35">
        <v>0</v>
      </c>
      <c r="GU35">
        <v>0</v>
      </c>
      <c r="GV35">
        <v>0</v>
      </c>
      <c r="GW35">
        <v>0</v>
      </c>
      <c r="GX35">
        <v>0</v>
      </c>
      <c r="GY35">
        <v>0</v>
      </c>
      <c r="GZ35">
        <v>0</v>
      </c>
      <c r="HA35">
        <v>0</v>
      </c>
      <c r="HB35">
        <v>0</v>
      </c>
      <c r="HC35" s="139">
        <v>0</v>
      </c>
      <c r="HD35" s="141">
        <v>0</v>
      </c>
      <c r="HE35" s="139">
        <v>0</v>
      </c>
      <c r="HF35" s="141">
        <v>0</v>
      </c>
      <c r="HG35" s="180">
        <v>17</v>
      </c>
      <c r="HH35" s="182">
        <v>0</v>
      </c>
      <c r="HI35" s="182">
        <v>0</v>
      </c>
      <c r="HJ35" s="183">
        <v>0</v>
      </c>
      <c r="HK35" s="140">
        <v>0</v>
      </c>
      <c r="HL35" s="140">
        <v>0</v>
      </c>
      <c r="HM35" s="1" t="s">
        <v>427</v>
      </c>
      <c r="HN35" s="1" t="s">
        <v>427</v>
      </c>
      <c r="HO35" t="s">
        <v>460</v>
      </c>
      <c r="HP35" s="284" t="s">
        <v>460</v>
      </c>
      <c r="HQ35" s="284">
        <v>0</v>
      </c>
      <c r="HR35" s="284">
        <v>0</v>
      </c>
      <c r="HS35" s="284">
        <v>0</v>
      </c>
      <c r="HT35" s="284" t="s">
        <v>427</v>
      </c>
      <c r="HU35" s="284" t="s">
        <v>427</v>
      </c>
      <c r="HV35" s="284" t="s">
        <v>427</v>
      </c>
      <c r="HW35" s="284" t="s">
        <v>427</v>
      </c>
      <c r="HX35" s="284">
        <v>0</v>
      </c>
      <c r="HY35" s="284">
        <v>0</v>
      </c>
      <c r="HZ35" s="284">
        <v>1334374</v>
      </c>
      <c r="IA35" s="284"/>
      <c r="IB35" s="284"/>
    </row>
    <row r="36" spans="1:236" x14ac:dyDescent="0.25">
      <c r="A36" s="2">
        <f>IF('Table 1'!$L$2="All Regions",1,IF('Table 1'!$L$2='DATA TEMPLATE 1516'!L36,1,0))</f>
        <v>1</v>
      </c>
      <c r="B36" s="2">
        <f>IF('Table 1'!$L$3="All Disciplines",1,IF('Table 1'!$L$3='DATA TEMPLATE 1516'!M36,1,0))</f>
        <v>1</v>
      </c>
      <c r="C36" s="2">
        <f>IF('Table 1'!$L$4="All Organisations",1,IF('Table 1'!$L$4='DATA TEMPLATE 1516'!N36,1,0))</f>
        <v>1</v>
      </c>
      <c r="D36" s="2">
        <f t="shared" si="0"/>
        <v>3</v>
      </c>
      <c r="E36" s="236">
        <f>IFERROR(IF('Table 2'!$L$2="All Diverse Led",$HQ36,IF('Table 2'!$L$2='DATA TEMPLATE 1516'!HX36,4,0)),"0")</f>
        <v>0</v>
      </c>
      <c r="F36" s="236">
        <f>IFERROR(IF('Table 2'!$L$2="All Diverse Led",$HQ36,IF('Table 2'!$L$2='DATA TEMPLATE 1516'!HY36,4,0)), 0)</f>
        <v>0</v>
      </c>
      <c r="G36" s="237">
        <f t="shared" si="1"/>
        <v>0</v>
      </c>
      <c r="H36" s="1" t="s">
        <v>471</v>
      </c>
      <c r="I36" s="1">
        <v>0</v>
      </c>
      <c r="J36" s="1" t="b">
        <v>0</v>
      </c>
      <c r="K36" s="284">
        <v>34</v>
      </c>
      <c r="L36" t="s">
        <v>444</v>
      </c>
      <c r="M36" t="s">
        <v>440</v>
      </c>
      <c r="N36" t="s">
        <v>459</v>
      </c>
      <c r="O36" s="76">
        <v>14573</v>
      </c>
      <c r="P36" s="76">
        <v>131759</v>
      </c>
      <c r="Q36" s="76">
        <v>23704</v>
      </c>
      <c r="R36" s="76">
        <v>35200</v>
      </c>
      <c r="S36" s="76">
        <v>600</v>
      </c>
      <c r="T36" s="76">
        <v>205836</v>
      </c>
      <c r="U36">
        <v>0</v>
      </c>
      <c r="V36">
        <v>0</v>
      </c>
      <c r="W36">
        <v>0</v>
      </c>
      <c r="X36">
        <v>0</v>
      </c>
      <c r="Y36">
        <v>0</v>
      </c>
      <c r="Z36">
        <v>0</v>
      </c>
      <c r="AA36">
        <v>0</v>
      </c>
      <c r="AB36">
        <v>153396</v>
      </c>
      <c r="AC36">
        <v>36527</v>
      </c>
      <c r="AD36">
        <v>38705</v>
      </c>
      <c r="AE36">
        <v>228628</v>
      </c>
      <c r="AF36" s="1">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s="284">
        <v>0</v>
      </c>
      <c r="BE36" s="284">
        <v>0</v>
      </c>
      <c r="BF36" s="284">
        <v>0</v>
      </c>
      <c r="BG36" s="284">
        <v>0</v>
      </c>
      <c r="BH36" s="168">
        <v>0</v>
      </c>
      <c r="BI36" s="169">
        <v>0</v>
      </c>
      <c r="BJ36" s="169">
        <v>0</v>
      </c>
      <c r="BK36" s="170">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s="1">
        <v>0</v>
      </c>
      <c r="CK36" s="1">
        <v>0</v>
      </c>
      <c r="CL36" s="1">
        <v>0</v>
      </c>
      <c r="CM36" s="1">
        <v>0</v>
      </c>
      <c r="CN36" s="168">
        <v>0</v>
      </c>
      <c r="CO36" s="169">
        <v>0</v>
      </c>
      <c r="CP36" s="169">
        <v>0</v>
      </c>
      <c r="CQ36" s="170">
        <v>0</v>
      </c>
      <c r="CR36" s="1">
        <v>0</v>
      </c>
      <c r="CS36" s="1">
        <v>0</v>
      </c>
      <c r="CT36" s="1">
        <v>0</v>
      </c>
      <c r="CU36" s="1">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s="284">
        <v>0</v>
      </c>
      <c r="DQ36" s="284">
        <v>0</v>
      </c>
      <c r="DR36" s="284">
        <v>0</v>
      </c>
      <c r="DS36" s="284">
        <v>0</v>
      </c>
      <c r="DT36" s="168">
        <v>0</v>
      </c>
      <c r="DU36" s="169">
        <v>0</v>
      </c>
      <c r="DV36" s="169">
        <v>0</v>
      </c>
      <c r="DW36" s="170">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v>0</v>
      </c>
      <c r="EV36" s="1">
        <v>0</v>
      </c>
      <c r="EW36" s="1">
        <v>0</v>
      </c>
      <c r="EX36" s="1">
        <v>0</v>
      </c>
      <c r="EY36" s="1">
        <v>0</v>
      </c>
      <c r="EZ36" s="168">
        <v>0</v>
      </c>
      <c r="FA36" s="169">
        <v>0</v>
      </c>
      <c r="FB36" s="169">
        <v>0</v>
      </c>
      <c r="FC36" s="170">
        <v>0</v>
      </c>
      <c r="FD36">
        <v>0</v>
      </c>
      <c r="FE36">
        <v>0</v>
      </c>
      <c r="FF36">
        <v>0</v>
      </c>
      <c r="FG36">
        <v>0</v>
      </c>
      <c r="FH36">
        <v>0</v>
      </c>
      <c r="FI36">
        <v>0</v>
      </c>
      <c r="FJ36">
        <v>0</v>
      </c>
      <c r="FK36">
        <v>0</v>
      </c>
      <c r="FL36">
        <v>0</v>
      </c>
      <c r="FM36">
        <v>0</v>
      </c>
      <c r="FN36">
        <v>2</v>
      </c>
      <c r="FO36">
        <v>400</v>
      </c>
      <c r="FP36">
        <v>0</v>
      </c>
      <c r="FQ36">
        <v>0</v>
      </c>
      <c r="FR36">
        <v>0</v>
      </c>
      <c r="FS36">
        <v>0</v>
      </c>
      <c r="FT36">
        <v>0</v>
      </c>
      <c r="FU36">
        <v>0</v>
      </c>
      <c r="FV36">
        <v>0</v>
      </c>
      <c r="FW36">
        <v>0</v>
      </c>
      <c r="FX36">
        <v>0</v>
      </c>
      <c r="FY36">
        <v>0</v>
      </c>
      <c r="FZ36">
        <v>6</v>
      </c>
      <c r="GA36">
        <v>0</v>
      </c>
      <c r="GB36">
        <v>0</v>
      </c>
      <c r="GC36">
        <v>0</v>
      </c>
      <c r="GD36">
        <v>0</v>
      </c>
      <c r="GE36">
        <v>0</v>
      </c>
      <c r="GF36">
        <v>0</v>
      </c>
      <c r="GG36">
        <v>0</v>
      </c>
      <c r="GH36">
        <v>0</v>
      </c>
      <c r="GI36">
        <v>0</v>
      </c>
      <c r="GJ36">
        <v>0</v>
      </c>
      <c r="GK36">
        <v>11550</v>
      </c>
      <c r="GL36">
        <v>0</v>
      </c>
      <c r="GM36">
        <v>0</v>
      </c>
      <c r="GN36">
        <v>0</v>
      </c>
      <c r="GO36">
        <v>0</v>
      </c>
      <c r="GP36">
        <v>0</v>
      </c>
      <c r="GQ36">
        <v>0</v>
      </c>
      <c r="GR36">
        <v>0</v>
      </c>
      <c r="GS36">
        <v>0</v>
      </c>
      <c r="GT36">
        <v>0</v>
      </c>
      <c r="GU36">
        <v>0</v>
      </c>
      <c r="GV36">
        <v>0</v>
      </c>
      <c r="GW36">
        <v>0</v>
      </c>
      <c r="GX36">
        <v>0</v>
      </c>
      <c r="GY36">
        <v>0</v>
      </c>
      <c r="GZ36">
        <v>0</v>
      </c>
      <c r="HA36">
        <v>0</v>
      </c>
      <c r="HB36">
        <v>0</v>
      </c>
      <c r="HC36" s="139">
        <v>1</v>
      </c>
      <c r="HD36" s="141">
        <v>1</v>
      </c>
      <c r="HE36" s="139">
        <v>0</v>
      </c>
      <c r="HF36" s="141">
        <v>2</v>
      </c>
      <c r="HG36" s="180">
        <v>10</v>
      </c>
      <c r="HH36" s="182">
        <v>0.3</v>
      </c>
      <c r="HI36" s="182">
        <v>0.1</v>
      </c>
      <c r="HJ36" s="183">
        <v>0</v>
      </c>
      <c r="HK36" s="140">
        <v>0</v>
      </c>
      <c r="HL36" s="140">
        <v>0</v>
      </c>
      <c r="HM36" s="1" t="s">
        <v>427</v>
      </c>
      <c r="HN36" s="1" t="s">
        <v>427</v>
      </c>
      <c r="HO36" t="s">
        <v>459</v>
      </c>
      <c r="HP36" s="284" t="s">
        <v>459</v>
      </c>
      <c r="HQ36" s="284">
        <v>0</v>
      </c>
      <c r="HR36" s="284">
        <v>0</v>
      </c>
      <c r="HS36" s="284">
        <v>0</v>
      </c>
      <c r="HT36" s="284" t="s">
        <v>427</v>
      </c>
      <c r="HU36" s="284" t="s">
        <v>427</v>
      </c>
      <c r="HV36" s="284" t="s">
        <v>427</v>
      </c>
      <c r="HW36" s="284" t="s">
        <v>427</v>
      </c>
      <c r="HX36" s="284">
        <v>0</v>
      </c>
      <c r="HY36" s="284">
        <v>0</v>
      </c>
      <c r="HZ36" s="284">
        <v>250160</v>
      </c>
      <c r="IA36" s="284"/>
      <c r="IB36" s="284"/>
    </row>
    <row r="37" spans="1:236" x14ac:dyDescent="0.25">
      <c r="A37" s="2">
        <f>IF('Table 1'!$L$2="All Regions",1,IF('Table 1'!$L$2='DATA TEMPLATE 1516'!L37,1,0))</f>
        <v>1</v>
      </c>
      <c r="B37" s="2">
        <f>IF('Table 1'!$L$3="All Disciplines",1,IF('Table 1'!$L$3='DATA TEMPLATE 1516'!M37,1,0))</f>
        <v>1</v>
      </c>
      <c r="C37" s="2">
        <f>IF('Table 1'!$L$4="All Organisations",1,IF('Table 1'!$L$4='DATA TEMPLATE 1516'!N37,1,0))</f>
        <v>1</v>
      </c>
      <c r="D37" s="2">
        <f t="shared" si="0"/>
        <v>3</v>
      </c>
      <c r="E37" s="236">
        <f>IFERROR(IF('Table 2'!$L$2="All Diverse Led",$HQ37,IF('Table 2'!$L$2='DATA TEMPLATE 1516'!HX37,4,0)),"0")</f>
        <v>0</v>
      </c>
      <c r="F37" s="236">
        <f>IFERROR(IF('Table 2'!$L$2="All Diverse Led",$HQ37,IF('Table 2'!$L$2='DATA TEMPLATE 1516'!HY37,4,0)), 0)</f>
        <v>0</v>
      </c>
      <c r="G37" s="237">
        <f t="shared" si="1"/>
        <v>0</v>
      </c>
      <c r="H37" s="1" t="s">
        <v>471</v>
      </c>
      <c r="I37" s="1">
        <v>0</v>
      </c>
      <c r="J37" s="1" t="b">
        <v>0</v>
      </c>
      <c r="K37" s="284">
        <v>35</v>
      </c>
      <c r="L37" t="s">
        <v>444</v>
      </c>
      <c r="M37" t="s">
        <v>440</v>
      </c>
      <c r="N37" t="s">
        <v>458</v>
      </c>
      <c r="O37" s="76">
        <v>57911</v>
      </c>
      <c r="P37" s="76">
        <v>138800</v>
      </c>
      <c r="Q37" s="76">
        <v>9256</v>
      </c>
      <c r="R37" s="76">
        <v>39297</v>
      </c>
      <c r="S37" s="76">
        <v>0</v>
      </c>
      <c r="T37" s="76">
        <v>245264</v>
      </c>
      <c r="U37">
        <v>9143</v>
      </c>
      <c r="V37">
        <v>500</v>
      </c>
      <c r="W37">
        <v>0</v>
      </c>
      <c r="X37">
        <v>2500</v>
      </c>
      <c r="Y37">
        <v>2500</v>
      </c>
      <c r="Z37">
        <v>0</v>
      </c>
      <c r="AA37">
        <v>0</v>
      </c>
      <c r="AB37">
        <v>158328</v>
      </c>
      <c r="AC37">
        <v>25806</v>
      </c>
      <c r="AD37">
        <v>47744</v>
      </c>
      <c r="AE37">
        <v>246521</v>
      </c>
      <c r="AF37" s="1">
        <v>4</v>
      </c>
      <c r="AG37">
        <v>22</v>
      </c>
      <c r="AH37">
        <v>919</v>
      </c>
      <c r="AI37">
        <v>0</v>
      </c>
      <c r="AJ37">
        <v>0</v>
      </c>
      <c r="AK37">
        <v>0</v>
      </c>
      <c r="AL37">
        <v>0</v>
      </c>
      <c r="AM37">
        <v>0</v>
      </c>
      <c r="AN37">
        <v>1</v>
      </c>
      <c r="AO37">
        <v>1</v>
      </c>
      <c r="AP37">
        <v>245</v>
      </c>
      <c r="AQ37">
        <v>0</v>
      </c>
      <c r="AR37">
        <v>1</v>
      </c>
      <c r="AS37">
        <v>1</v>
      </c>
      <c r="AT37">
        <v>45</v>
      </c>
      <c r="AU37">
        <v>0</v>
      </c>
      <c r="AV37">
        <v>0</v>
      </c>
      <c r="AW37">
        <v>0</v>
      </c>
      <c r="AX37">
        <v>0</v>
      </c>
      <c r="AY37">
        <v>0</v>
      </c>
      <c r="AZ37">
        <v>0</v>
      </c>
      <c r="BA37">
        <v>0</v>
      </c>
      <c r="BB37">
        <v>0</v>
      </c>
      <c r="BC37">
        <v>0</v>
      </c>
      <c r="BD37" s="284">
        <v>1</v>
      </c>
      <c r="BE37" s="284">
        <v>1</v>
      </c>
      <c r="BF37" s="284">
        <v>245</v>
      </c>
      <c r="BG37" s="284">
        <v>0</v>
      </c>
      <c r="BH37" s="168">
        <v>1</v>
      </c>
      <c r="BI37" s="169">
        <v>1</v>
      </c>
      <c r="BJ37" s="169">
        <v>45</v>
      </c>
      <c r="BK37" s="170">
        <v>0</v>
      </c>
      <c r="BL37">
        <v>6</v>
      </c>
      <c r="BM37">
        <v>246</v>
      </c>
      <c r="BN37">
        <v>16799</v>
      </c>
      <c r="BO37">
        <v>0</v>
      </c>
      <c r="BP37">
        <v>0</v>
      </c>
      <c r="BQ37">
        <v>0</v>
      </c>
      <c r="BR37">
        <v>0</v>
      </c>
      <c r="BS37">
        <v>0</v>
      </c>
      <c r="BT37">
        <v>1</v>
      </c>
      <c r="BU37">
        <v>3</v>
      </c>
      <c r="BV37">
        <v>416</v>
      </c>
      <c r="BW37">
        <v>0</v>
      </c>
      <c r="BX37">
        <v>0</v>
      </c>
      <c r="BY37">
        <v>0</v>
      </c>
      <c r="BZ37">
        <v>0</v>
      </c>
      <c r="CA37">
        <v>0</v>
      </c>
      <c r="CB37">
        <v>0</v>
      </c>
      <c r="CC37">
        <v>0</v>
      </c>
      <c r="CD37">
        <v>0</v>
      </c>
      <c r="CE37">
        <v>0</v>
      </c>
      <c r="CF37">
        <v>0</v>
      </c>
      <c r="CG37">
        <v>0</v>
      </c>
      <c r="CH37">
        <v>0</v>
      </c>
      <c r="CI37">
        <v>0</v>
      </c>
      <c r="CJ37" s="1">
        <v>1</v>
      </c>
      <c r="CK37" s="1">
        <v>3</v>
      </c>
      <c r="CL37" s="1">
        <v>416</v>
      </c>
      <c r="CM37" s="1">
        <v>0</v>
      </c>
      <c r="CN37" s="168">
        <v>0</v>
      </c>
      <c r="CO37" s="169">
        <v>0</v>
      </c>
      <c r="CP37" s="169">
        <v>0</v>
      </c>
      <c r="CQ37" s="170">
        <v>0</v>
      </c>
      <c r="CR37" s="1">
        <v>17</v>
      </c>
      <c r="CS37" s="1">
        <v>17</v>
      </c>
      <c r="CT37" s="1">
        <v>85</v>
      </c>
      <c r="CU37" s="1">
        <v>0</v>
      </c>
      <c r="CV37">
        <v>0</v>
      </c>
      <c r="CW37">
        <v>0</v>
      </c>
      <c r="CX37">
        <v>0</v>
      </c>
      <c r="CY37">
        <v>0</v>
      </c>
      <c r="CZ37">
        <v>8</v>
      </c>
      <c r="DA37">
        <v>8</v>
      </c>
      <c r="DB37">
        <v>336</v>
      </c>
      <c r="DC37">
        <v>0</v>
      </c>
      <c r="DD37">
        <v>0</v>
      </c>
      <c r="DE37">
        <v>0</v>
      </c>
      <c r="DF37">
        <v>0</v>
      </c>
      <c r="DG37">
        <v>0</v>
      </c>
      <c r="DH37">
        <v>0</v>
      </c>
      <c r="DI37">
        <v>0</v>
      </c>
      <c r="DJ37">
        <v>0</v>
      </c>
      <c r="DK37">
        <v>0</v>
      </c>
      <c r="DL37">
        <v>0</v>
      </c>
      <c r="DM37">
        <v>0</v>
      </c>
      <c r="DN37">
        <v>0</v>
      </c>
      <c r="DO37">
        <v>0</v>
      </c>
      <c r="DP37" s="284">
        <v>8</v>
      </c>
      <c r="DQ37" s="284">
        <v>8</v>
      </c>
      <c r="DR37" s="284">
        <v>336</v>
      </c>
      <c r="DS37" s="284">
        <v>0</v>
      </c>
      <c r="DT37" s="168">
        <v>0</v>
      </c>
      <c r="DU37" s="169">
        <v>0</v>
      </c>
      <c r="DV37" s="169">
        <v>0</v>
      </c>
      <c r="DW37" s="170">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v>0</v>
      </c>
      <c r="EV37" s="1">
        <v>0</v>
      </c>
      <c r="EW37" s="1">
        <v>0</v>
      </c>
      <c r="EX37" s="1">
        <v>0</v>
      </c>
      <c r="EY37" s="1">
        <v>0</v>
      </c>
      <c r="EZ37" s="168">
        <v>0</v>
      </c>
      <c r="FA37" s="169">
        <v>0</v>
      </c>
      <c r="FB37" s="169">
        <v>0</v>
      </c>
      <c r="FC37" s="170">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c r="GL37">
        <v>0</v>
      </c>
      <c r="GM37">
        <v>0</v>
      </c>
      <c r="GN37">
        <v>0</v>
      </c>
      <c r="GO37">
        <v>0</v>
      </c>
      <c r="GP37">
        <v>0</v>
      </c>
      <c r="GQ37">
        <v>0</v>
      </c>
      <c r="GR37">
        <v>0</v>
      </c>
      <c r="GS37">
        <v>0</v>
      </c>
      <c r="GT37">
        <v>0</v>
      </c>
      <c r="GU37">
        <v>0</v>
      </c>
      <c r="GV37">
        <v>0</v>
      </c>
      <c r="GW37">
        <v>0</v>
      </c>
      <c r="GX37">
        <v>0</v>
      </c>
      <c r="GY37">
        <v>0</v>
      </c>
      <c r="GZ37">
        <v>0</v>
      </c>
      <c r="HA37">
        <v>0</v>
      </c>
      <c r="HB37">
        <v>0</v>
      </c>
      <c r="HC37" s="139">
        <v>0</v>
      </c>
      <c r="HD37" s="141">
        <v>0</v>
      </c>
      <c r="HE37" s="139">
        <v>0</v>
      </c>
      <c r="HF37" s="141">
        <v>0</v>
      </c>
      <c r="HG37" s="180">
        <v>12</v>
      </c>
      <c r="HH37" s="182">
        <v>0</v>
      </c>
      <c r="HI37" s="182">
        <v>0</v>
      </c>
      <c r="HJ37" s="183">
        <v>0</v>
      </c>
      <c r="HK37" s="140">
        <v>0</v>
      </c>
      <c r="HL37" s="140">
        <v>0</v>
      </c>
      <c r="HM37" s="1" t="s">
        <v>427</v>
      </c>
      <c r="HN37" s="1" t="s">
        <v>427</v>
      </c>
      <c r="HO37" t="s">
        <v>458</v>
      </c>
      <c r="HP37" s="284" t="s">
        <v>458</v>
      </c>
      <c r="HQ37" s="284">
        <v>0</v>
      </c>
      <c r="HR37" s="284">
        <v>0</v>
      </c>
      <c r="HS37" s="284" t="s">
        <v>476</v>
      </c>
      <c r="HT37" s="284" t="s">
        <v>427</v>
      </c>
      <c r="HU37" s="284" t="s">
        <v>427</v>
      </c>
      <c r="HV37" s="284" t="s">
        <v>427</v>
      </c>
      <c r="HW37" s="284" t="s">
        <v>427</v>
      </c>
      <c r="HX37" s="284">
        <v>0</v>
      </c>
      <c r="HY37" s="284">
        <v>0</v>
      </c>
      <c r="HZ37" s="284">
        <v>209506</v>
      </c>
      <c r="IA37" s="284"/>
      <c r="IB37" s="284"/>
    </row>
    <row r="38" spans="1:236" x14ac:dyDescent="0.25">
      <c r="A38" s="2">
        <f>IF('Table 1'!$L$2="All Regions",1,IF('Table 1'!$L$2='DATA TEMPLATE 1516'!L38,1,0))</f>
        <v>1</v>
      </c>
      <c r="B38" s="2">
        <f>IF('Table 1'!$L$3="All Disciplines",1,IF('Table 1'!$L$3='DATA TEMPLATE 1516'!M38,1,0))</f>
        <v>1</v>
      </c>
      <c r="C38" s="2">
        <f>IF('Table 1'!$L$4="All Organisations",1,IF('Table 1'!$L$4='DATA TEMPLATE 1516'!N38,1,0))</f>
        <v>1</v>
      </c>
      <c r="D38" s="2">
        <f t="shared" si="0"/>
        <v>3</v>
      </c>
      <c r="E38" s="236">
        <f>IFERROR(IF('Table 2'!$L$2="All Diverse Led",$HQ38,IF('Table 2'!$L$2='DATA TEMPLATE 1516'!HX38,4,0)),"0")</f>
        <v>0</v>
      </c>
      <c r="F38" s="236">
        <f>IFERROR(IF('Table 2'!$L$2="All Diverse Led",$HQ38,IF('Table 2'!$L$2='DATA TEMPLATE 1516'!HY38,4,0)), 0)</f>
        <v>0</v>
      </c>
      <c r="G38" s="237">
        <f t="shared" si="1"/>
        <v>0</v>
      </c>
      <c r="H38" s="1" t="s">
        <v>471</v>
      </c>
      <c r="I38" s="1">
        <v>0</v>
      </c>
      <c r="J38" s="1" t="b">
        <v>0</v>
      </c>
      <c r="K38" s="284">
        <v>36</v>
      </c>
      <c r="L38" t="s">
        <v>444</v>
      </c>
      <c r="M38" t="s">
        <v>443</v>
      </c>
      <c r="N38" t="s">
        <v>460</v>
      </c>
      <c r="O38" s="76">
        <v>252795</v>
      </c>
      <c r="P38" s="76">
        <v>288245</v>
      </c>
      <c r="Q38" s="76">
        <v>150644</v>
      </c>
      <c r="R38" s="76">
        <v>5200</v>
      </c>
      <c r="S38" s="76">
        <v>21645</v>
      </c>
      <c r="T38" s="76">
        <v>718529</v>
      </c>
      <c r="U38">
        <v>88338</v>
      </c>
      <c r="V38">
        <v>0</v>
      </c>
      <c r="W38">
        <v>0</v>
      </c>
      <c r="X38">
        <v>0</v>
      </c>
      <c r="Y38">
        <v>0</v>
      </c>
      <c r="Z38">
        <v>0</v>
      </c>
      <c r="AA38">
        <v>0</v>
      </c>
      <c r="AB38">
        <v>302198</v>
      </c>
      <c r="AC38">
        <v>40631</v>
      </c>
      <c r="AD38">
        <v>286746</v>
      </c>
      <c r="AE38">
        <v>717913</v>
      </c>
      <c r="AF38" s="1">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s="284">
        <v>0</v>
      </c>
      <c r="BE38" s="284">
        <v>0</v>
      </c>
      <c r="BF38" s="284">
        <v>0</v>
      </c>
      <c r="BG38" s="284">
        <v>0</v>
      </c>
      <c r="BH38" s="168">
        <v>0</v>
      </c>
      <c r="BI38" s="169">
        <v>0</v>
      </c>
      <c r="BJ38" s="169">
        <v>0</v>
      </c>
      <c r="BK38" s="170">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s="1">
        <v>0</v>
      </c>
      <c r="CK38" s="1">
        <v>0</v>
      </c>
      <c r="CL38" s="1">
        <v>0</v>
      </c>
      <c r="CM38" s="1">
        <v>0</v>
      </c>
      <c r="CN38" s="168">
        <v>0</v>
      </c>
      <c r="CO38" s="169">
        <v>0</v>
      </c>
      <c r="CP38" s="169">
        <v>0</v>
      </c>
      <c r="CQ38" s="170">
        <v>0</v>
      </c>
      <c r="CR38" s="1">
        <v>0</v>
      </c>
      <c r="CS38" s="1">
        <v>0</v>
      </c>
      <c r="CT38" s="1">
        <v>0</v>
      </c>
      <c r="CU38" s="1">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s="284">
        <v>0</v>
      </c>
      <c r="DQ38" s="284">
        <v>0</v>
      </c>
      <c r="DR38" s="284">
        <v>0</v>
      </c>
      <c r="DS38" s="284">
        <v>0</v>
      </c>
      <c r="DT38" s="168">
        <v>0</v>
      </c>
      <c r="DU38" s="169">
        <v>0</v>
      </c>
      <c r="DV38" s="169">
        <v>0</v>
      </c>
      <c r="DW38" s="170">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s="1">
        <v>0</v>
      </c>
      <c r="EW38" s="1">
        <v>0</v>
      </c>
      <c r="EX38" s="1">
        <v>0</v>
      </c>
      <c r="EY38" s="1">
        <v>0</v>
      </c>
      <c r="EZ38" s="168">
        <v>0</v>
      </c>
      <c r="FA38" s="169">
        <v>0</v>
      </c>
      <c r="FB38" s="169">
        <v>0</v>
      </c>
      <c r="FC38" s="170">
        <v>0</v>
      </c>
      <c r="FD38">
        <v>0</v>
      </c>
      <c r="FE38">
        <v>0</v>
      </c>
      <c r="FF38">
        <v>0</v>
      </c>
      <c r="FG38">
        <v>0</v>
      </c>
      <c r="FH38">
        <v>0</v>
      </c>
      <c r="FI38">
        <v>0</v>
      </c>
      <c r="FJ38">
        <v>0</v>
      </c>
      <c r="FK38">
        <v>0</v>
      </c>
      <c r="FL38">
        <v>0</v>
      </c>
      <c r="FM38">
        <v>0</v>
      </c>
      <c r="FN38">
        <v>0</v>
      </c>
      <c r="FO38">
        <v>0</v>
      </c>
      <c r="FP38">
        <v>0</v>
      </c>
      <c r="FQ38">
        <v>0</v>
      </c>
      <c r="FR38">
        <v>0</v>
      </c>
      <c r="FS38">
        <v>0</v>
      </c>
      <c r="FT38">
        <v>0</v>
      </c>
      <c r="FU38">
        <v>0</v>
      </c>
      <c r="FV38">
        <v>200</v>
      </c>
      <c r="FW38">
        <v>200</v>
      </c>
      <c r="FX38">
        <v>0</v>
      </c>
      <c r="FY38">
        <v>0</v>
      </c>
      <c r="FZ38">
        <v>0</v>
      </c>
      <c r="GA38">
        <v>0</v>
      </c>
      <c r="GB38">
        <v>0</v>
      </c>
      <c r="GC38">
        <v>0</v>
      </c>
      <c r="GD38">
        <v>48</v>
      </c>
      <c r="GE38">
        <v>24700</v>
      </c>
      <c r="GF38">
        <v>50</v>
      </c>
      <c r="GG38">
        <v>0</v>
      </c>
      <c r="GH38">
        <v>0</v>
      </c>
      <c r="GI38">
        <v>0</v>
      </c>
      <c r="GJ38">
        <v>44</v>
      </c>
      <c r="GK38">
        <v>259350</v>
      </c>
      <c r="GL38">
        <v>0</v>
      </c>
      <c r="GM38">
        <v>0</v>
      </c>
      <c r="GN38">
        <v>0</v>
      </c>
      <c r="GO38">
        <v>0</v>
      </c>
      <c r="GP38">
        <v>31</v>
      </c>
      <c r="GQ38">
        <v>3317</v>
      </c>
      <c r="GR38">
        <v>0</v>
      </c>
      <c r="GS38">
        <v>0</v>
      </c>
      <c r="GT38">
        <v>0</v>
      </c>
      <c r="GU38">
        <v>0</v>
      </c>
      <c r="GV38">
        <v>0</v>
      </c>
      <c r="GW38">
        <v>0</v>
      </c>
      <c r="GX38">
        <v>0</v>
      </c>
      <c r="GY38">
        <v>0</v>
      </c>
      <c r="GZ38">
        <v>31</v>
      </c>
      <c r="HA38">
        <v>31</v>
      </c>
      <c r="HB38">
        <v>0</v>
      </c>
      <c r="HC38" s="139">
        <v>0</v>
      </c>
      <c r="HD38" s="141">
        <v>0</v>
      </c>
      <c r="HE38" s="139">
        <v>1</v>
      </c>
      <c r="HF38" s="141">
        <v>3</v>
      </c>
      <c r="HG38" s="180">
        <v>13</v>
      </c>
      <c r="HH38" s="182">
        <v>0.23076923076923078</v>
      </c>
      <c r="HI38" s="182">
        <v>7.6923076923076927E-2</v>
      </c>
      <c r="HJ38" s="183">
        <v>0</v>
      </c>
      <c r="HK38" s="140">
        <v>0</v>
      </c>
      <c r="HL38" s="140">
        <v>0</v>
      </c>
      <c r="HM38" s="1" t="s">
        <v>427</v>
      </c>
      <c r="HN38" s="1" t="s">
        <v>427</v>
      </c>
      <c r="HO38" t="s">
        <v>460</v>
      </c>
      <c r="HP38" s="284" t="s">
        <v>459</v>
      </c>
      <c r="HQ38" s="284">
        <v>0</v>
      </c>
      <c r="HR38" s="284">
        <v>0</v>
      </c>
      <c r="HS38" s="284">
        <v>0</v>
      </c>
      <c r="HT38" s="284" t="s">
        <v>427</v>
      </c>
      <c r="HU38" s="284" t="s">
        <v>427</v>
      </c>
      <c r="HV38" s="284" t="s">
        <v>426</v>
      </c>
      <c r="HW38" s="284" t="s">
        <v>426</v>
      </c>
      <c r="HX38" s="284">
        <v>0</v>
      </c>
      <c r="HY38" s="284">
        <v>0</v>
      </c>
      <c r="HZ38" s="284">
        <v>655189</v>
      </c>
      <c r="IA38" s="284"/>
      <c r="IB38" s="284"/>
    </row>
    <row r="39" spans="1:236" x14ac:dyDescent="0.25">
      <c r="A39" s="2">
        <f>IF('Table 1'!$L$2="All Regions",1,IF('Table 1'!$L$2='DATA TEMPLATE 1516'!L39,1,0))</f>
        <v>1</v>
      </c>
      <c r="B39" s="2">
        <f>IF('Table 1'!$L$3="All Disciplines",1,IF('Table 1'!$L$3='DATA TEMPLATE 1516'!M39,1,0))</f>
        <v>1</v>
      </c>
      <c r="C39" s="2">
        <f>IF('Table 1'!$L$4="All Organisations",1,IF('Table 1'!$L$4='DATA TEMPLATE 1516'!N39,1,0))</f>
        <v>1</v>
      </c>
      <c r="D39" s="2">
        <f t="shared" si="0"/>
        <v>3</v>
      </c>
      <c r="E39" s="236">
        <f>IFERROR(IF('Table 2'!$L$2="All Diverse Led",$HQ39,IF('Table 2'!$L$2='DATA TEMPLATE 1516'!HX39,4,0)),"0")</f>
        <v>0</v>
      </c>
      <c r="F39" s="236">
        <f>IFERROR(IF('Table 2'!$L$2="All Diverse Led",$HQ39,IF('Table 2'!$L$2='DATA TEMPLATE 1516'!HY39,4,0)), 0)</f>
        <v>0</v>
      </c>
      <c r="G39" s="237">
        <f t="shared" si="1"/>
        <v>0</v>
      </c>
      <c r="H39" s="1" t="s">
        <v>471</v>
      </c>
      <c r="I39" s="1">
        <v>0</v>
      </c>
      <c r="J39" s="1" t="b">
        <v>0</v>
      </c>
      <c r="K39" s="284">
        <v>37</v>
      </c>
      <c r="L39" t="s">
        <v>444</v>
      </c>
      <c r="M39" t="s">
        <v>440</v>
      </c>
      <c r="N39" t="s">
        <v>459</v>
      </c>
      <c r="O39" s="76">
        <v>142369</v>
      </c>
      <c r="P39" s="76">
        <v>100580</v>
      </c>
      <c r="Q39" s="76">
        <v>3606</v>
      </c>
      <c r="R39" s="76">
        <v>44046</v>
      </c>
      <c r="S39" s="76">
        <v>0</v>
      </c>
      <c r="T39" s="76">
        <v>290601</v>
      </c>
      <c r="U39">
        <v>0</v>
      </c>
      <c r="V39">
        <v>0</v>
      </c>
      <c r="W39">
        <v>0</v>
      </c>
      <c r="X39">
        <v>0</v>
      </c>
      <c r="Y39">
        <v>0</v>
      </c>
      <c r="Z39">
        <v>0</v>
      </c>
      <c r="AA39">
        <v>0</v>
      </c>
      <c r="AB39">
        <v>172105</v>
      </c>
      <c r="AC39">
        <v>30887</v>
      </c>
      <c r="AD39">
        <v>50381</v>
      </c>
      <c r="AE39">
        <v>253373</v>
      </c>
      <c r="AF39" s="1">
        <v>1</v>
      </c>
      <c r="AG39">
        <v>1</v>
      </c>
      <c r="AH39">
        <v>42</v>
      </c>
      <c r="AI39">
        <v>50</v>
      </c>
      <c r="AJ39">
        <v>0</v>
      </c>
      <c r="AK39">
        <v>0</v>
      </c>
      <c r="AL39">
        <v>0</v>
      </c>
      <c r="AM39">
        <v>0</v>
      </c>
      <c r="AN39">
        <v>0</v>
      </c>
      <c r="AO39">
        <v>0</v>
      </c>
      <c r="AP39">
        <v>0</v>
      </c>
      <c r="AQ39">
        <v>0</v>
      </c>
      <c r="AR39">
        <v>1</v>
      </c>
      <c r="AS39">
        <v>1</v>
      </c>
      <c r="AT39">
        <v>42</v>
      </c>
      <c r="AU39">
        <v>15</v>
      </c>
      <c r="AV39">
        <v>0</v>
      </c>
      <c r="AW39">
        <v>0</v>
      </c>
      <c r="AX39">
        <v>0</v>
      </c>
      <c r="AY39">
        <v>0</v>
      </c>
      <c r="AZ39">
        <v>0</v>
      </c>
      <c r="BA39">
        <v>0</v>
      </c>
      <c r="BB39">
        <v>0</v>
      </c>
      <c r="BC39">
        <v>0</v>
      </c>
      <c r="BD39" s="284">
        <v>0</v>
      </c>
      <c r="BE39" s="284">
        <v>0</v>
      </c>
      <c r="BF39" s="284">
        <v>0</v>
      </c>
      <c r="BG39" s="284">
        <v>0</v>
      </c>
      <c r="BH39" s="168">
        <v>1</v>
      </c>
      <c r="BI39" s="169">
        <v>1</v>
      </c>
      <c r="BJ39" s="169">
        <v>42</v>
      </c>
      <c r="BK39" s="170">
        <v>15</v>
      </c>
      <c r="BL39">
        <v>6</v>
      </c>
      <c r="BM39">
        <v>143</v>
      </c>
      <c r="BN39">
        <v>0</v>
      </c>
      <c r="BO39">
        <v>8023</v>
      </c>
      <c r="BP39">
        <v>0</v>
      </c>
      <c r="BQ39">
        <v>0</v>
      </c>
      <c r="BR39">
        <v>0</v>
      </c>
      <c r="BS39">
        <v>0</v>
      </c>
      <c r="BT39">
        <v>0</v>
      </c>
      <c r="BU39">
        <v>0</v>
      </c>
      <c r="BV39">
        <v>0</v>
      </c>
      <c r="BW39">
        <v>0</v>
      </c>
      <c r="BX39">
        <v>2</v>
      </c>
      <c r="BY39">
        <v>47</v>
      </c>
      <c r="BZ39">
        <v>0</v>
      </c>
      <c r="CA39">
        <v>2383</v>
      </c>
      <c r="CB39">
        <v>0</v>
      </c>
      <c r="CC39">
        <v>0</v>
      </c>
      <c r="CD39">
        <v>0</v>
      </c>
      <c r="CE39">
        <v>0</v>
      </c>
      <c r="CF39">
        <v>0</v>
      </c>
      <c r="CG39">
        <v>0</v>
      </c>
      <c r="CH39">
        <v>0</v>
      </c>
      <c r="CI39">
        <v>0</v>
      </c>
      <c r="CJ39" s="1">
        <v>0</v>
      </c>
      <c r="CK39" s="1">
        <v>0</v>
      </c>
      <c r="CL39" s="1">
        <v>0</v>
      </c>
      <c r="CM39" s="1">
        <v>0</v>
      </c>
      <c r="CN39" s="168">
        <v>2</v>
      </c>
      <c r="CO39" s="169">
        <v>47</v>
      </c>
      <c r="CP39" s="169">
        <v>0</v>
      </c>
      <c r="CQ39" s="170">
        <v>2383</v>
      </c>
      <c r="CR39" s="1">
        <v>9</v>
      </c>
      <c r="CS39" s="1">
        <v>5</v>
      </c>
      <c r="CT39" s="1">
        <v>59</v>
      </c>
      <c r="CU39" s="1">
        <v>420</v>
      </c>
      <c r="CV39">
        <v>0</v>
      </c>
      <c r="CW39">
        <v>0</v>
      </c>
      <c r="CX39">
        <v>0</v>
      </c>
      <c r="CY39">
        <v>0</v>
      </c>
      <c r="CZ39">
        <v>0</v>
      </c>
      <c r="DA39">
        <v>0</v>
      </c>
      <c r="DB39">
        <v>0</v>
      </c>
      <c r="DC39">
        <v>0</v>
      </c>
      <c r="DD39">
        <v>6</v>
      </c>
      <c r="DE39">
        <v>1</v>
      </c>
      <c r="DF39">
        <v>28</v>
      </c>
      <c r="DG39">
        <v>64</v>
      </c>
      <c r="DH39">
        <v>0</v>
      </c>
      <c r="DI39">
        <v>0</v>
      </c>
      <c r="DJ39">
        <v>0</v>
      </c>
      <c r="DK39">
        <v>0</v>
      </c>
      <c r="DL39">
        <v>0</v>
      </c>
      <c r="DM39">
        <v>0</v>
      </c>
      <c r="DN39">
        <v>0</v>
      </c>
      <c r="DO39">
        <v>0</v>
      </c>
      <c r="DP39" s="284">
        <v>0</v>
      </c>
      <c r="DQ39" s="284">
        <v>0</v>
      </c>
      <c r="DR39" s="284">
        <v>0</v>
      </c>
      <c r="DS39" s="284">
        <v>0</v>
      </c>
      <c r="DT39" s="168">
        <v>6</v>
      </c>
      <c r="DU39" s="169">
        <v>1</v>
      </c>
      <c r="DV39" s="169">
        <v>28</v>
      </c>
      <c r="DW39" s="170">
        <v>64</v>
      </c>
      <c r="DX39">
        <v>2</v>
      </c>
      <c r="DY39">
        <v>3</v>
      </c>
      <c r="DZ39">
        <v>0</v>
      </c>
      <c r="EA39">
        <v>2305</v>
      </c>
      <c r="EB39">
        <v>0</v>
      </c>
      <c r="EC39">
        <v>0</v>
      </c>
      <c r="ED39">
        <v>0</v>
      </c>
      <c r="EE39">
        <v>0</v>
      </c>
      <c r="EF39">
        <v>0</v>
      </c>
      <c r="EG39">
        <v>0</v>
      </c>
      <c r="EH39">
        <v>0</v>
      </c>
      <c r="EI39">
        <v>0</v>
      </c>
      <c r="EJ39">
        <v>2</v>
      </c>
      <c r="EK39">
        <v>3</v>
      </c>
      <c r="EL39">
        <v>0</v>
      </c>
      <c r="EM39">
        <v>1270</v>
      </c>
      <c r="EN39">
        <v>0</v>
      </c>
      <c r="EO39">
        <v>0</v>
      </c>
      <c r="EP39">
        <v>0</v>
      </c>
      <c r="EQ39">
        <v>0</v>
      </c>
      <c r="ER39">
        <v>0</v>
      </c>
      <c r="ES39">
        <v>0</v>
      </c>
      <c r="ET39">
        <v>0</v>
      </c>
      <c r="EU39">
        <v>0</v>
      </c>
      <c r="EV39" s="1">
        <v>0</v>
      </c>
      <c r="EW39" s="1">
        <v>0</v>
      </c>
      <c r="EX39" s="1">
        <v>0</v>
      </c>
      <c r="EY39" s="1">
        <v>0</v>
      </c>
      <c r="EZ39" s="168">
        <v>2</v>
      </c>
      <c r="FA39" s="169">
        <v>3</v>
      </c>
      <c r="FB39" s="169">
        <v>0</v>
      </c>
      <c r="FC39" s="170">
        <v>1270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1</v>
      </c>
      <c r="GE39">
        <v>0</v>
      </c>
      <c r="GF39">
        <v>12</v>
      </c>
      <c r="GG39">
        <v>0</v>
      </c>
      <c r="GH39">
        <v>2</v>
      </c>
      <c r="GI39">
        <v>0</v>
      </c>
      <c r="GJ39">
        <v>0</v>
      </c>
      <c r="GK39">
        <v>1300</v>
      </c>
      <c r="GL39">
        <v>0</v>
      </c>
      <c r="GM39">
        <v>110</v>
      </c>
      <c r="GN39">
        <v>0</v>
      </c>
      <c r="GO39">
        <v>0</v>
      </c>
      <c r="GP39">
        <v>3</v>
      </c>
      <c r="GQ39">
        <v>478</v>
      </c>
      <c r="GR39">
        <v>1</v>
      </c>
      <c r="GS39">
        <v>150</v>
      </c>
      <c r="GT39">
        <v>0</v>
      </c>
      <c r="GU39">
        <v>0</v>
      </c>
      <c r="GV39">
        <v>0</v>
      </c>
      <c r="GW39">
        <v>0</v>
      </c>
      <c r="GX39">
        <v>0</v>
      </c>
      <c r="GY39">
        <v>0</v>
      </c>
      <c r="GZ39">
        <v>3</v>
      </c>
      <c r="HA39">
        <v>2</v>
      </c>
      <c r="HB39">
        <v>0</v>
      </c>
      <c r="HC39" s="139">
        <v>0</v>
      </c>
      <c r="HD39" s="141">
        <v>0</v>
      </c>
      <c r="HE39" s="139">
        <v>0</v>
      </c>
      <c r="HF39" s="141">
        <v>0</v>
      </c>
      <c r="HG39" s="180">
        <v>9</v>
      </c>
      <c r="HH39" s="182">
        <v>0</v>
      </c>
      <c r="HI39" s="182">
        <v>0</v>
      </c>
      <c r="HJ39" s="183">
        <v>0</v>
      </c>
      <c r="HK39" s="140">
        <v>0</v>
      </c>
      <c r="HL39" s="140">
        <v>0</v>
      </c>
      <c r="HM39" s="1" t="s">
        <v>427</v>
      </c>
      <c r="HN39" s="1" t="s">
        <v>427</v>
      </c>
      <c r="HO39" t="s">
        <v>459</v>
      </c>
      <c r="HP39" s="284" t="s">
        <v>459</v>
      </c>
      <c r="HQ39" s="284">
        <v>0</v>
      </c>
      <c r="HR39" s="284">
        <v>0</v>
      </c>
      <c r="HS39" s="284" t="s">
        <v>476</v>
      </c>
      <c r="HT39" s="284" t="s">
        <v>427</v>
      </c>
      <c r="HU39" s="284" t="s">
        <v>427</v>
      </c>
      <c r="HV39" s="284" t="s">
        <v>427</v>
      </c>
      <c r="HW39" s="284" t="s">
        <v>427</v>
      </c>
      <c r="HX39" s="284">
        <v>0</v>
      </c>
      <c r="HY39" s="284">
        <v>0</v>
      </c>
      <c r="HZ39" s="284">
        <v>258168</v>
      </c>
      <c r="IA39" s="284"/>
      <c r="IB39" s="284"/>
    </row>
    <row r="40" spans="1:236" x14ac:dyDescent="0.25">
      <c r="A40" s="2">
        <f>IF('Table 1'!$L$2="All Regions",1,IF('Table 1'!$L$2='DATA TEMPLATE 1516'!L40,1,0))</f>
        <v>1</v>
      </c>
      <c r="B40" s="2">
        <f>IF('Table 1'!$L$3="All Disciplines",1,IF('Table 1'!$L$3='DATA TEMPLATE 1516'!M40,1,0))</f>
        <v>1</v>
      </c>
      <c r="C40" s="2">
        <f>IF('Table 1'!$L$4="All Organisations",1,IF('Table 1'!$L$4='DATA TEMPLATE 1516'!N40,1,0))</f>
        <v>1</v>
      </c>
      <c r="D40" s="2">
        <f t="shared" si="0"/>
        <v>3</v>
      </c>
      <c r="E40" s="236">
        <f>IFERROR(IF('Table 2'!$L$2="All Diverse Led",$HQ40,IF('Table 2'!$L$2='DATA TEMPLATE 1516'!HX40,4,0)),"0")</f>
        <v>0</v>
      </c>
      <c r="F40" s="236">
        <f>IFERROR(IF('Table 2'!$L$2="All Diverse Led",$HQ40,IF('Table 2'!$L$2='DATA TEMPLATE 1516'!HY40,4,0)), 0)</f>
        <v>0</v>
      </c>
      <c r="G40" s="237">
        <f t="shared" si="1"/>
        <v>0</v>
      </c>
      <c r="H40" s="1" t="s">
        <v>471</v>
      </c>
      <c r="I40" s="1">
        <v>0</v>
      </c>
      <c r="J40" s="1" t="b">
        <v>0</v>
      </c>
      <c r="K40" s="284">
        <v>38</v>
      </c>
      <c r="L40" t="s">
        <v>444</v>
      </c>
      <c r="M40" t="s">
        <v>436</v>
      </c>
      <c r="N40" t="s">
        <v>459</v>
      </c>
      <c r="O40" s="76">
        <v>206449</v>
      </c>
      <c r="P40" s="76">
        <v>170290</v>
      </c>
      <c r="Q40" s="76">
        <v>184574</v>
      </c>
      <c r="R40" s="76">
        <v>0</v>
      </c>
      <c r="S40" s="76">
        <v>0</v>
      </c>
      <c r="T40" s="76">
        <v>561313</v>
      </c>
      <c r="U40">
        <v>0</v>
      </c>
      <c r="V40">
        <v>7089</v>
      </c>
      <c r="W40">
        <v>0</v>
      </c>
      <c r="X40">
        <v>0</v>
      </c>
      <c r="Y40">
        <v>0</v>
      </c>
      <c r="Z40">
        <v>0</v>
      </c>
      <c r="AA40">
        <v>0</v>
      </c>
      <c r="AB40">
        <v>100387</v>
      </c>
      <c r="AC40">
        <v>34559</v>
      </c>
      <c r="AD40">
        <v>629513</v>
      </c>
      <c r="AE40">
        <v>771548</v>
      </c>
      <c r="AF40" s="1">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s="284">
        <v>0</v>
      </c>
      <c r="BE40" s="284">
        <v>0</v>
      </c>
      <c r="BF40" s="284">
        <v>0</v>
      </c>
      <c r="BG40" s="284">
        <v>0</v>
      </c>
      <c r="BH40" s="168">
        <v>0</v>
      </c>
      <c r="BI40" s="169">
        <v>0</v>
      </c>
      <c r="BJ40" s="169">
        <v>0</v>
      </c>
      <c r="BK40" s="170">
        <v>0</v>
      </c>
      <c r="BL40">
        <v>7</v>
      </c>
      <c r="BM40">
        <v>349</v>
      </c>
      <c r="BN40">
        <v>0</v>
      </c>
      <c r="BO40">
        <v>8480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s="1">
        <v>0</v>
      </c>
      <c r="CK40" s="1">
        <v>0</v>
      </c>
      <c r="CL40" s="1">
        <v>0</v>
      </c>
      <c r="CM40" s="1">
        <v>0</v>
      </c>
      <c r="CN40" s="168">
        <v>0</v>
      </c>
      <c r="CO40" s="169">
        <v>0</v>
      </c>
      <c r="CP40" s="169">
        <v>0</v>
      </c>
      <c r="CQ40" s="170">
        <v>0</v>
      </c>
      <c r="CR40" s="1">
        <v>0</v>
      </c>
      <c r="CS40" s="1">
        <v>0</v>
      </c>
      <c r="CT40" s="1">
        <v>0</v>
      </c>
      <c r="CU40" s="1">
        <v>0</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s="284">
        <v>0</v>
      </c>
      <c r="DQ40" s="284">
        <v>0</v>
      </c>
      <c r="DR40" s="284">
        <v>0</v>
      </c>
      <c r="DS40" s="284">
        <v>0</v>
      </c>
      <c r="DT40" s="168">
        <v>0</v>
      </c>
      <c r="DU40" s="169">
        <v>0</v>
      </c>
      <c r="DV40" s="169">
        <v>0</v>
      </c>
      <c r="DW40" s="17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s="1">
        <v>0</v>
      </c>
      <c r="EW40" s="1">
        <v>0</v>
      </c>
      <c r="EX40" s="1">
        <v>0</v>
      </c>
      <c r="EY40" s="1">
        <v>0</v>
      </c>
      <c r="EZ40" s="168">
        <v>0</v>
      </c>
      <c r="FA40" s="169">
        <v>0</v>
      </c>
      <c r="FB40" s="169">
        <v>0</v>
      </c>
      <c r="FC40" s="17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24</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s="139">
        <v>0</v>
      </c>
      <c r="HD40" s="141">
        <v>0</v>
      </c>
      <c r="HE40" s="139">
        <v>0</v>
      </c>
      <c r="HF40" s="141">
        <v>0</v>
      </c>
      <c r="HG40" s="180">
        <v>3</v>
      </c>
      <c r="HH40" s="182">
        <v>0</v>
      </c>
      <c r="HI40" s="182">
        <v>0</v>
      </c>
      <c r="HJ40" s="183">
        <v>0</v>
      </c>
      <c r="HK40" s="140">
        <v>0</v>
      </c>
      <c r="HL40" s="140">
        <v>0</v>
      </c>
      <c r="HM40" s="1">
        <v>0</v>
      </c>
      <c r="HN40" s="1">
        <v>0</v>
      </c>
      <c r="HO40" t="s">
        <v>459</v>
      </c>
      <c r="HP40" s="284" t="s">
        <v>459</v>
      </c>
      <c r="HQ40" s="284">
        <v>0</v>
      </c>
      <c r="HR40" s="284">
        <v>0</v>
      </c>
      <c r="HS40" s="284">
        <v>0</v>
      </c>
      <c r="HT40" s="284" t="s">
        <v>427</v>
      </c>
      <c r="HU40" s="284" t="s">
        <v>427</v>
      </c>
      <c r="HV40" s="284" t="s">
        <v>427</v>
      </c>
      <c r="HW40" s="284" t="s">
        <v>427</v>
      </c>
      <c r="HX40" s="284">
        <v>0</v>
      </c>
      <c r="HY40" s="284">
        <v>0</v>
      </c>
      <c r="HZ40" s="284">
        <v>257872</v>
      </c>
      <c r="IA40" s="284"/>
      <c r="IB40" s="284"/>
    </row>
    <row r="41" spans="1:236" x14ac:dyDescent="0.25">
      <c r="A41" s="2">
        <f>IF('Table 1'!$L$2="All Regions",1,IF('Table 1'!$L$2='DATA TEMPLATE 1516'!L41,1,0))</f>
        <v>1</v>
      </c>
      <c r="B41" s="2">
        <f>IF('Table 1'!$L$3="All Disciplines",1,IF('Table 1'!$L$3='DATA TEMPLATE 1516'!M41,1,0))</f>
        <v>1</v>
      </c>
      <c r="C41" s="2">
        <f>IF('Table 1'!$L$4="All Organisations",1,IF('Table 1'!$L$4='DATA TEMPLATE 1516'!N41,1,0))</f>
        <v>1</v>
      </c>
      <c r="D41" s="2">
        <f t="shared" si="0"/>
        <v>3</v>
      </c>
      <c r="E41" s="236">
        <f>IFERROR(IF('Table 2'!$L$2="All Diverse Led",$HQ41,IF('Table 2'!$L$2='DATA TEMPLATE 1516'!HX41,4,0)),"0")</f>
        <v>0</v>
      </c>
      <c r="F41" s="236">
        <f>IFERROR(IF('Table 2'!$L$2="All Diverse Led",$HQ41,IF('Table 2'!$L$2='DATA TEMPLATE 1516'!HY41,4,0)), 0)</f>
        <v>0</v>
      </c>
      <c r="G41" s="237">
        <f t="shared" si="1"/>
        <v>0</v>
      </c>
      <c r="H41" s="1" t="s">
        <v>471</v>
      </c>
      <c r="I41" s="1">
        <v>0</v>
      </c>
      <c r="J41" s="1" t="b">
        <v>0</v>
      </c>
      <c r="K41" s="284">
        <v>39</v>
      </c>
      <c r="L41" t="s">
        <v>444</v>
      </c>
      <c r="M41" t="s">
        <v>436</v>
      </c>
      <c r="N41" t="s">
        <v>460</v>
      </c>
      <c r="O41" s="76">
        <v>2281059</v>
      </c>
      <c r="P41" s="76">
        <v>206678</v>
      </c>
      <c r="Q41" s="76">
        <v>625</v>
      </c>
      <c r="R41" s="76">
        <v>0</v>
      </c>
      <c r="S41" s="76">
        <v>625600</v>
      </c>
      <c r="T41" s="76">
        <v>3113962</v>
      </c>
      <c r="U41">
        <v>1017033</v>
      </c>
      <c r="V41">
        <v>100</v>
      </c>
      <c r="W41">
        <v>0</v>
      </c>
      <c r="X41">
        <v>186308</v>
      </c>
      <c r="Y41">
        <v>510201</v>
      </c>
      <c r="Z41">
        <v>0</v>
      </c>
      <c r="AA41">
        <v>0</v>
      </c>
      <c r="AB41">
        <v>978782</v>
      </c>
      <c r="AC41">
        <v>328018</v>
      </c>
      <c r="AD41">
        <v>0</v>
      </c>
      <c r="AE41">
        <v>3020442</v>
      </c>
      <c r="AF41" s="1">
        <v>16</v>
      </c>
      <c r="AG41">
        <v>0</v>
      </c>
      <c r="AH41">
        <v>2390</v>
      </c>
      <c r="AI41">
        <v>0</v>
      </c>
      <c r="AJ41">
        <v>0</v>
      </c>
      <c r="AK41">
        <v>0</v>
      </c>
      <c r="AL41">
        <v>0</v>
      </c>
      <c r="AM41">
        <v>0</v>
      </c>
      <c r="AN41">
        <v>11</v>
      </c>
      <c r="AO41">
        <v>0</v>
      </c>
      <c r="AP41">
        <v>13100</v>
      </c>
      <c r="AQ41">
        <v>0</v>
      </c>
      <c r="AR41">
        <v>0</v>
      </c>
      <c r="AS41">
        <v>0</v>
      </c>
      <c r="AT41">
        <v>0</v>
      </c>
      <c r="AU41">
        <v>0</v>
      </c>
      <c r="AV41">
        <v>0</v>
      </c>
      <c r="AW41">
        <v>0</v>
      </c>
      <c r="AX41">
        <v>0</v>
      </c>
      <c r="AY41">
        <v>0</v>
      </c>
      <c r="AZ41">
        <v>0</v>
      </c>
      <c r="BA41">
        <v>0</v>
      </c>
      <c r="BB41">
        <v>0</v>
      </c>
      <c r="BC41">
        <v>0</v>
      </c>
      <c r="BD41" s="284">
        <v>11</v>
      </c>
      <c r="BE41" s="284">
        <v>0</v>
      </c>
      <c r="BF41" s="284">
        <v>13100</v>
      </c>
      <c r="BG41" s="284">
        <v>0</v>
      </c>
      <c r="BH41" s="168">
        <v>0</v>
      </c>
      <c r="BI41" s="169">
        <v>0</v>
      </c>
      <c r="BJ41" s="169">
        <v>0</v>
      </c>
      <c r="BK41" s="170">
        <v>0</v>
      </c>
      <c r="BL41">
        <v>5</v>
      </c>
      <c r="BM41">
        <v>62</v>
      </c>
      <c r="BN41">
        <v>3125</v>
      </c>
      <c r="BO41">
        <v>65441</v>
      </c>
      <c r="BP41">
        <v>0</v>
      </c>
      <c r="BQ41">
        <v>0</v>
      </c>
      <c r="BR41">
        <v>0</v>
      </c>
      <c r="BS41">
        <v>0</v>
      </c>
      <c r="BT41">
        <v>4</v>
      </c>
      <c r="BU41">
        <v>74</v>
      </c>
      <c r="BV41">
        <v>0</v>
      </c>
      <c r="BW41">
        <v>74800</v>
      </c>
      <c r="BX41">
        <v>0</v>
      </c>
      <c r="BY41">
        <v>0</v>
      </c>
      <c r="BZ41">
        <v>0</v>
      </c>
      <c r="CA41">
        <v>0</v>
      </c>
      <c r="CB41">
        <v>0</v>
      </c>
      <c r="CC41">
        <v>0</v>
      </c>
      <c r="CD41">
        <v>0</v>
      </c>
      <c r="CE41">
        <v>0</v>
      </c>
      <c r="CF41">
        <v>0</v>
      </c>
      <c r="CG41">
        <v>0</v>
      </c>
      <c r="CH41">
        <v>0</v>
      </c>
      <c r="CI41">
        <v>0</v>
      </c>
      <c r="CJ41" s="1">
        <v>4</v>
      </c>
      <c r="CK41" s="1">
        <v>74</v>
      </c>
      <c r="CL41" s="1">
        <v>0</v>
      </c>
      <c r="CM41" s="1">
        <v>74800</v>
      </c>
      <c r="CN41" s="168">
        <v>0</v>
      </c>
      <c r="CO41" s="169">
        <v>0</v>
      </c>
      <c r="CP41" s="169">
        <v>0</v>
      </c>
      <c r="CQ41" s="170">
        <v>0</v>
      </c>
      <c r="CR41" s="1">
        <v>1</v>
      </c>
      <c r="CS41" s="1">
        <v>4</v>
      </c>
      <c r="CT41" s="1">
        <v>889</v>
      </c>
      <c r="CU41" s="1">
        <v>0</v>
      </c>
      <c r="CV41">
        <v>0</v>
      </c>
      <c r="CW41">
        <v>0</v>
      </c>
      <c r="CX41">
        <v>0</v>
      </c>
      <c r="CY41">
        <v>0</v>
      </c>
      <c r="CZ41">
        <v>1</v>
      </c>
      <c r="DA41">
        <v>4</v>
      </c>
      <c r="DB41">
        <v>1007</v>
      </c>
      <c r="DC41">
        <v>0</v>
      </c>
      <c r="DD41">
        <v>0</v>
      </c>
      <c r="DE41">
        <v>0</v>
      </c>
      <c r="DF41">
        <v>0</v>
      </c>
      <c r="DG41">
        <v>0</v>
      </c>
      <c r="DH41">
        <v>0</v>
      </c>
      <c r="DI41">
        <v>0</v>
      </c>
      <c r="DJ41">
        <v>0</v>
      </c>
      <c r="DK41">
        <v>0</v>
      </c>
      <c r="DL41">
        <v>0</v>
      </c>
      <c r="DM41">
        <v>0</v>
      </c>
      <c r="DN41">
        <v>0</v>
      </c>
      <c r="DO41">
        <v>0</v>
      </c>
      <c r="DP41" s="284">
        <v>1</v>
      </c>
      <c r="DQ41" s="284">
        <v>4</v>
      </c>
      <c r="DR41" s="284">
        <v>1007</v>
      </c>
      <c r="DS41" s="284">
        <v>0</v>
      </c>
      <c r="DT41" s="168">
        <v>0</v>
      </c>
      <c r="DU41" s="169">
        <v>0</v>
      </c>
      <c r="DV41" s="169">
        <v>0</v>
      </c>
      <c r="DW41" s="170">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s="1">
        <v>0</v>
      </c>
      <c r="EW41" s="1">
        <v>0</v>
      </c>
      <c r="EX41" s="1">
        <v>0</v>
      </c>
      <c r="EY41" s="1">
        <v>0</v>
      </c>
      <c r="EZ41" s="168">
        <v>0</v>
      </c>
      <c r="FA41" s="169">
        <v>0</v>
      </c>
      <c r="FB41" s="169">
        <v>0</v>
      </c>
      <c r="FC41" s="170">
        <v>0</v>
      </c>
      <c r="FD41">
        <v>0</v>
      </c>
      <c r="FE41">
        <v>0</v>
      </c>
      <c r="FF41">
        <v>0</v>
      </c>
      <c r="FG41">
        <v>0</v>
      </c>
      <c r="FH41">
        <v>0</v>
      </c>
      <c r="FI41">
        <v>0</v>
      </c>
      <c r="FJ41">
        <v>1</v>
      </c>
      <c r="FK41">
        <v>97</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0</v>
      </c>
      <c r="GN41">
        <v>0</v>
      </c>
      <c r="GO41">
        <v>0</v>
      </c>
      <c r="GP41">
        <v>0</v>
      </c>
      <c r="GQ41">
        <v>0</v>
      </c>
      <c r="GR41">
        <v>0</v>
      </c>
      <c r="GS41">
        <v>0</v>
      </c>
      <c r="GT41">
        <v>0</v>
      </c>
      <c r="GU41">
        <v>0</v>
      </c>
      <c r="GV41">
        <v>0</v>
      </c>
      <c r="GW41">
        <v>0</v>
      </c>
      <c r="GX41">
        <v>0</v>
      </c>
      <c r="GY41">
        <v>0</v>
      </c>
      <c r="GZ41">
        <v>0</v>
      </c>
      <c r="HA41">
        <v>0</v>
      </c>
      <c r="HB41">
        <v>0</v>
      </c>
      <c r="HC41" s="139">
        <v>0</v>
      </c>
      <c r="HD41" s="141">
        <v>0</v>
      </c>
      <c r="HE41" s="139">
        <v>0</v>
      </c>
      <c r="HF41" s="141">
        <v>1</v>
      </c>
      <c r="HG41" s="180">
        <v>18</v>
      </c>
      <c r="HH41" s="182">
        <v>5.5555555555555552E-2</v>
      </c>
      <c r="HI41" s="182">
        <v>0</v>
      </c>
      <c r="HJ41" s="183">
        <v>0</v>
      </c>
      <c r="HK41" s="140">
        <v>0</v>
      </c>
      <c r="HL41" s="140">
        <v>0</v>
      </c>
      <c r="HM41" s="1" t="s">
        <v>427</v>
      </c>
      <c r="HN41" s="1" t="s">
        <v>427</v>
      </c>
      <c r="HO41" t="s">
        <v>460</v>
      </c>
      <c r="HP41" s="284" t="s">
        <v>460</v>
      </c>
      <c r="HQ41" s="284">
        <v>0</v>
      </c>
      <c r="HR41" s="284">
        <v>0</v>
      </c>
      <c r="HS41" s="284">
        <v>0</v>
      </c>
      <c r="HT41" s="284" t="s">
        <v>427</v>
      </c>
      <c r="HU41" s="284" t="s">
        <v>427</v>
      </c>
      <c r="HV41" s="284" t="s">
        <v>427</v>
      </c>
      <c r="HW41" s="284" t="s">
        <v>427</v>
      </c>
      <c r="HX41" s="284">
        <v>0</v>
      </c>
      <c r="HY41" s="284">
        <v>0</v>
      </c>
      <c r="HZ41" s="284">
        <v>3048392</v>
      </c>
      <c r="IA41" s="284"/>
      <c r="IB41" s="284"/>
    </row>
    <row r="42" spans="1:236" x14ac:dyDescent="0.25">
      <c r="A42" s="2">
        <f>IF('Table 1'!$L$2="All Regions",1,IF('Table 1'!$L$2='DATA TEMPLATE 1516'!L42,1,0))</f>
        <v>1</v>
      </c>
      <c r="B42" s="2">
        <f>IF('Table 1'!$L$3="All Disciplines",1,IF('Table 1'!$L$3='DATA TEMPLATE 1516'!M42,1,0))</f>
        <v>1</v>
      </c>
      <c r="C42" s="2">
        <f>IF('Table 1'!$L$4="All Organisations",1,IF('Table 1'!$L$4='DATA TEMPLATE 1516'!N42,1,0))</f>
        <v>1</v>
      </c>
      <c r="D42" s="2">
        <f t="shared" si="0"/>
        <v>3</v>
      </c>
      <c r="E42" s="236">
        <f>IFERROR(IF('Table 2'!$L$2="All Diverse Led",$HQ42,IF('Table 2'!$L$2='DATA TEMPLATE 1516'!HX42,4,0)),"0")</f>
        <v>0</v>
      </c>
      <c r="F42" s="236">
        <f>IFERROR(IF('Table 2'!$L$2="All Diverse Led",$HQ42,IF('Table 2'!$L$2='DATA TEMPLATE 1516'!HY42,4,0)), 0)</f>
        <v>0</v>
      </c>
      <c r="G42" s="237">
        <f t="shared" si="1"/>
        <v>0</v>
      </c>
      <c r="H42" s="1" t="s">
        <v>471</v>
      </c>
      <c r="I42" s="1">
        <v>0</v>
      </c>
      <c r="J42" s="1" t="b">
        <v>0</v>
      </c>
      <c r="K42" s="284">
        <v>40</v>
      </c>
      <c r="L42" t="s">
        <v>444</v>
      </c>
      <c r="M42" t="s">
        <v>440</v>
      </c>
      <c r="N42" t="s">
        <v>458</v>
      </c>
      <c r="O42" s="76">
        <v>47649</v>
      </c>
      <c r="P42" s="76">
        <v>54313</v>
      </c>
      <c r="Q42" s="76">
        <v>1200</v>
      </c>
      <c r="R42" s="76">
        <v>45230</v>
      </c>
      <c r="S42" s="76">
        <v>0</v>
      </c>
      <c r="T42" s="76">
        <v>148392</v>
      </c>
      <c r="U42">
        <v>0</v>
      </c>
      <c r="V42">
        <v>0</v>
      </c>
      <c r="W42">
        <v>0</v>
      </c>
      <c r="X42">
        <v>0</v>
      </c>
      <c r="Y42">
        <v>0</v>
      </c>
      <c r="Z42">
        <v>0</v>
      </c>
      <c r="AA42">
        <v>0</v>
      </c>
      <c r="AB42">
        <v>84126</v>
      </c>
      <c r="AC42">
        <v>21571</v>
      </c>
      <c r="AD42">
        <v>55696</v>
      </c>
      <c r="AE42">
        <v>161393</v>
      </c>
      <c r="AF42" s="1">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s="284">
        <v>0</v>
      </c>
      <c r="BE42" s="284">
        <v>0</v>
      </c>
      <c r="BF42" s="284">
        <v>0</v>
      </c>
      <c r="BG42" s="284">
        <v>0</v>
      </c>
      <c r="BH42" s="168">
        <v>0</v>
      </c>
      <c r="BI42" s="169">
        <v>0</v>
      </c>
      <c r="BJ42" s="169">
        <v>0</v>
      </c>
      <c r="BK42" s="170">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s="1">
        <v>0</v>
      </c>
      <c r="CK42" s="1">
        <v>0</v>
      </c>
      <c r="CL42" s="1">
        <v>0</v>
      </c>
      <c r="CM42" s="1">
        <v>0</v>
      </c>
      <c r="CN42" s="168">
        <v>0</v>
      </c>
      <c r="CO42" s="169">
        <v>0</v>
      </c>
      <c r="CP42" s="169">
        <v>0</v>
      </c>
      <c r="CQ42" s="170">
        <v>0</v>
      </c>
      <c r="CR42" s="1">
        <v>0</v>
      </c>
      <c r="CS42" s="1">
        <v>0</v>
      </c>
      <c r="CT42" s="1">
        <v>0</v>
      </c>
      <c r="CU42" s="1">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s="284">
        <v>0</v>
      </c>
      <c r="DQ42" s="284">
        <v>0</v>
      </c>
      <c r="DR42" s="284">
        <v>0</v>
      </c>
      <c r="DS42" s="284">
        <v>0</v>
      </c>
      <c r="DT42" s="168">
        <v>0</v>
      </c>
      <c r="DU42" s="169">
        <v>0</v>
      </c>
      <c r="DV42" s="169">
        <v>0</v>
      </c>
      <c r="DW42" s="170">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s="1">
        <v>0</v>
      </c>
      <c r="EW42" s="1">
        <v>0</v>
      </c>
      <c r="EX42" s="1">
        <v>0</v>
      </c>
      <c r="EY42" s="1">
        <v>0</v>
      </c>
      <c r="EZ42" s="168">
        <v>0</v>
      </c>
      <c r="FA42" s="169">
        <v>0</v>
      </c>
      <c r="FB42" s="169">
        <v>0</v>
      </c>
      <c r="FC42" s="170">
        <v>0</v>
      </c>
      <c r="FD42">
        <v>0</v>
      </c>
      <c r="FE42">
        <v>0</v>
      </c>
      <c r="FF42">
        <v>0</v>
      </c>
      <c r="FG42">
        <v>0</v>
      </c>
      <c r="FH42">
        <v>0</v>
      </c>
      <c r="FI42">
        <v>0</v>
      </c>
      <c r="FJ42">
        <v>0</v>
      </c>
      <c r="FK42">
        <v>0</v>
      </c>
      <c r="FL42">
        <v>0</v>
      </c>
      <c r="FM42">
        <v>0</v>
      </c>
      <c r="FN42">
        <v>1</v>
      </c>
      <c r="FO42">
        <v>200</v>
      </c>
      <c r="FP42">
        <v>15</v>
      </c>
      <c r="FQ42">
        <v>0</v>
      </c>
      <c r="FR42">
        <v>100</v>
      </c>
      <c r="FS42">
        <v>0</v>
      </c>
      <c r="FT42">
        <v>0</v>
      </c>
      <c r="FU42">
        <v>0</v>
      </c>
      <c r="FV42">
        <v>0</v>
      </c>
      <c r="FW42">
        <v>0</v>
      </c>
      <c r="FX42">
        <v>0</v>
      </c>
      <c r="FY42">
        <v>0</v>
      </c>
      <c r="FZ42">
        <v>0</v>
      </c>
      <c r="GA42">
        <v>0</v>
      </c>
      <c r="GB42">
        <v>0</v>
      </c>
      <c r="GC42">
        <v>0</v>
      </c>
      <c r="GD42">
        <v>1</v>
      </c>
      <c r="GE42">
        <v>0</v>
      </c>
      <c r="GF42">
        <v>4</v>
      </c>
      <c r="GG42">
        <v>0</v>
      </c>
      <c r="GH42">
        <v>0</v>
      </c>
      <c r="GI42">
        <v>0</v>
      </c>
      <c r="GJ42">
        <v>0</v>
      </c>
      <c r="GK42">
        <v>751</v>
      </c>
      <c r="GL42">
        <v>0</v>
      </c>
      <c r="GM42">
        <v>0</v>
      </c>
      <c r="GN42">
        <v>0</v>
      </c>
      <c r="GO42">
        <v>0</v>
      </c>
      <c r="GP42">
        <v>0</v>
      </c>
      <c r="GQ42">
        <v>0</v>
      </c>
      <c r="GR42">
        <v>0</v>
      </c>
      <c r="GS42">
        <v>0</v>
      </c>
      <c r="GT42">
        <v>0</v>
      </c>
      <c r="GU42">
        <v>0</v>
      </c>
      <c r="GV42">
        <v>0</v>
      </c>
      <c r="GW42">
        <v>0</v>
      </c>
      <c r="GX42">
        <v>0</v>
      </c>
      <c r="GY42">
        <v>0</v>
      </c>
      <c r="GZ42">
        <v>0</v>
      </c>
      <c r="HA42">
        <v>0</v>
      </c>
      <c r="HB42">
        <v>0</v>
      </c>
      <c r="HC42" s="139">
        <v>1</v>
      </c>
      <c r="HD42" s="141">
        <v>0</v>
      </c>
      <c r="HE42" s="139">
        <v>0</v>
      </c>
      <c r="HF42" s="141">
        <v>0</v>
      </c>
      <c r="HG42" s="180">
        <v>11</v>
      </c>
      <c r="HH42" s="182">
        <v>9.0909090909090912E-2</v>
      </c>
      <c r="HI42" s="182">
        <v>0</v>
      </c>
      <c r="HJ42" s="183">
        <v>0</v>
      </c>
      <c r="HK42" s="140">
        <v>0</v>
      </c>
      <c r="HL42" s="140">
        <v>0</v>
      </c>
      <c r="HM42" s="1" t="s">
        <v>427</v>
      </c>
      <c r="HN42" s="1" t="s">
        <v>427</v>
      </c>
      <c r="HO42" t="s">
        <v>458</v>
      </c>
      <c r="HP42" s="284" t="s">
        <v>458</v>
      </c>
      <c r="HQ42" s="284">
        <v>0</v>
      </c>
      <c r="HR42" s="284">
        <v>0</v>
      </c>
      <c r="HS42" s="284">
        <v>0</v>
      </c>
      <c r="HT42" s="284" t="s">
        <v>427</v>
      </c>
      <c r="HU42" s="284" t="s">
        <v>427</v>
      </c>
      <c r="HV42" s="284" t="s">
        <v>427</v>
      </c>
      <c r="HW42" s="284" t="s">
        <v>426</v>
      </c>
      <c r="HX42" s="284">
        <v>0</v>
      </c>
      <c r="HY42" s="284">
        <v>0</v>
      </c>
      <c r="HZ42" s="284">
        <v>226191</v>
      </c>
      <c r="IA42" s="284"/>
      <c r="IB42" s="284"/>
    </row>
    <row r="43" spans="1:236" x14ac:dyDescent="0.25">
      <c r="A43" s="2">
        <f>IF('Table 1'!$L$2="All Regions",1,IF('Table 1'!$L$2='DATA TEMPLATE 1516'!L43,1,0))</f>
        <v>1</v>
      </c>
      <c r="B43" s="2">
        <f>IF('Table 1'!$L$3="All Disciplines",1,IF('Table 1'!$L$3='DATA TEMPLATE 1516'!M43,1,0))</f>
        <v>1</v>
      </c>
      <c r="C43" s="2">
        <f>IF('Table 1'!$L$4="All Organisations",1,IF('Table 1'!$L$4='DATA TEMPLATE 1516'!N43,1,0))</f>
        <v>1</v>
      </c>
      <c r="D43" s="2">
        <f t="shared" si="0"/>
        <v>3</v>
      </c>
      <c r="E43" s="236">
        <f>IFERROR(IF('Table 2'!$L$2="All Diverse Led",$HQ43,IF('Table 2'!$L$2='DATA TEMPLATE 1516'!HX43,4,0)),"0")</f>
        <v>0</v>
      </c>
      <c r="F43" s="236">
        <f>IFERROR(IF('Table 2'!$L$2="All Diverse Led",$HQ43,IF('Table 2'!$L$2='DATA TEMPLATE 1516'!HY43,4,0)), 0)</f>
        <v>0</v>
      </c>
      <c r="G43" s="237">
        <f t="shared" si="1"/>
        <v>0</v>
      </c>
      <c r="H43" s="1" t="s">
        <v>471</v>
      </c>
      <c r="I43" s="1">
        <v>0</v>
      </c>
      <c r="J43" s="1" t="b">
        <v>0</v>
      </c>
      <c r="K43" s="284">
        <v>41</v>
      </c>
      <c r="L43" t="s">
        <v>444</v>
      </c>
      <c r="M43" t="s">
        <v>440</v>
      </c>
      <c r="N43" t="s">
        <v>460</v>
      </c>
      <c r="O43" s="76">
        <v>400293</v>
      </c>
      <c r="P43" s="76">
        <v>88510</v>
      </c>
      <c r="Q43" s="76">
        <v>72403</v>
      </c>
      <c r="R43" s="76">
        <v>22600</v>
      </c>
      <c r="S43" s="76">
        <v>0</v>
      </c>
      <c r="T43" s="76">
        <v>583806</v>
      </c>
      <c r="U43">
        <v>18208</v>
      </c>
      <c r="V43">
        <v>18208</v>
      </c>
      <c r="W43">
        <v>0</v>
      </c>
      <c r="X43">
        <v>2100</v>
      </c>
      <c r="Y43">
        <v>1000</v>
      </c>
      <c r="Z43">
        <v>0</v>
      </c>
      <c r="AA43">
        <v>0</v>
      </c>
      <c r="AB43">
        <v>290905</v>
      </c>
      <c r="AC43">
        <v>86461</v>
      </c>
      <c r="AD43">
        <v>70399</v>
      </c>
      <c r="AE43">
        <v>487281</v>
      </c>
      <c r="AF43" s="1">
        <v>2</v>
      </c>
      <c r="AG43">
        <v>2</v>
      </c>
      <c r="AH43">
        <v>0</v>
      </c>
      <c r="AI43">
        <v>189</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s="284">
        <v>0</v>
      </c>
      <c r="BE43" s="284">
        <v>0</v>
      </c>
      <c r="BF43" s="284">
        <v>0</v>
      </c>
      <c r="BG43" s="284">
        <v>0</v>
      </c>
      <c r="BH43" s="168">
        <v>0</v>
      </c>
      <c r="BI43" s="169">
        <v>0</v>
      </c>
      <c r="BJ43" s="169">
        <v>0</v>
      </c>
      <c r="BK43" s="170">
        <v>0</v>
      </c>
      <c r="BL43">
        <v>4</v>
      </c>
      <c r="BM43">
        <v>71</v>
      </c>
      <c r="BN43">
        <v>0</v>
      </c>
      <c r="BO43">
        <v>2951</v>
      </c>
      <c r="BP43">
        <v>0</v>
      </c>
      <c r="BQ43">
        <v>0</v>
      </c>
      <c r="BR43">
        <v>0</v>
      </c>
      <c r="BS43">
        <v>0</v>
      </c>
      <c r="BT43">
        <v>0</v>
      </c>
      <c r="BU43">
        <v>0</v>
      </c>
      <c r="BV43">
        <v>0</v>
      </c>
      <c r="BW43">
        <v>0</v>
      </c>
      <c r="BX43">
        <v>0</v>
      </c>
      <c r="BY43">
        <v>0</v>
      </c>
      <c r="BZ43">
        <v>0</v>
      </c>
      <c r="CA43">
        <v>0</v>
      </c>
      <c r="CB43">
        <v>0</v>
      </c>
      <c r="CC43">
        <v>0</v>
      </c>
      <c r="CD43">
        <v>0</v>
      </c>
      <c r="CE43">
        <v>0</v>
      </c>
      <c r="CF43">
        <v>0</v>
      </c>
      <c r="CG43">
        <v>0</v>
      </c>
      <c r="CH43">
        <v>0</v>
      </c>
      <c r="CI43">
        <v>0</v>
      </c>
      <c r="CJ43" s="1">
        <v>0</v>
      </c>
      <c r="CK43" s="1">
        <v>0</v>
      </c>
      <c r="CL43" s="1">
        <v>0</v>
      </c>
      <c r="CM43" s="1">
        <v>0</v>
      </c>
      <c r="CN43" s="168">
        <v>0</v>
      </c>
      <c r="CO43" s="169">
        <v>0</v>
      </c>
      <c r="CP43" s="169">
        <v>0</v>
      </c>
      <c r="CQ43" s="170">
        <v>0</v>
      </c>
      <c r="CR43" s="1">
        <v>3</v>
      </c>
      <c r="CS43" s="1">
        <v>3</v>
      </c>
      <c r="CT43" s="1">
        <v>0</v>
      </c>
      <c r="CU43" s="1">
        <v>353</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s="284">
        <v>0</v>
      </c>
      <c r="DQ43" s="284">
        <v>0</v>
      </c>
      <c r="DR43" s="284">
        <v>0</v>
      </c>
      <c r="DS43" s="284">
        <v>0</v>
      </c>
      <c r="DT43" s="168">
        <v>0</v>
      </c>
      <c r="DU43" s="169">
        <v>0</v>
      </c>
      <c r="DV43" s="169">
        <v>0</v>
      </c>
      <c r="DW43" s="170">
        <v>0</v>
      </c>
      <c r="DX43">
        <v>6</v>
      </c>
      <c r="DY43">
        <v>6</v>
      </c>
      <c r="DZ43">
        <v>0</v>
      </c>
      <c r="EA43">
        <v>3850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s="1">
        <v>0</v>
      </c>
      <c r="EW43" s="1">
        <v>0</v>
      </c>
      <c r="EX43" s="1">
        <v>0</v>
      </c>
      <c r="EY43" s="1">
        <v>0</v>
      </c>
      <c r="EZ43" s="168">
        <v>0</v>
      </c>
      <c r="FA43" s="169">
        <v>0</v>
      </c>
      <c r="FB43" s="169">
        <v>0</v>
      </c>
      <c r="FC43" s="170">
        <v>0</v>
      </c>
      <c r="FD43">
        <v>0</v>
      </c>
      <c r="FE43">
        <v>0</v>
      </c>
      <c r="FF43">
        <v>0</v>
      </c>
      <c r="FG43">
        <v>0</v>
      </c>
      <c r="FH43">
        <v>0</v>
      </c>
      <c r="FI43">
        <v>0</v>
      </c>
      <c r="FJ43">
        <v>0</v>
      </c>
      <c r="FK43">
        <v>0</v>
      </c>
      <c r="FL43">
        <v>0</v>
      </c>
      <c r="FM43">
        <v>0</v>
      </c>
      <c r="FN43">
        <v>1</v>
      </c>
      <c r="FO43">
        <v>1</v>
      </c>
      <c r="FP43">
        <v>0</v>
      </c>
      <c r="FQ43">
        <v>0</v>
      </c>
      <c r="FR43">
        <v>60</v>
      </c>
      <c r="FS43">
        <v>0</v>
      </c>
      <c r="FT43">
        <v>0</v>
      </c>
      <c r="FU43">
        <v>0</v>
      </c>
      <c r="FV43">
        <v>0</v>
      </c>
      <c r="FW43">
        <v>0</v>
      </c>
      <c r="FX43">
        <v>0</v>
      </c>
      <c r="FY43">
        <v>0</v>
      </c>
      <c r="FZ43">
        <v>0</v>
      </c>
      <c r="GA43">
        <v>0</v>
      </c>
      <c r="GB43">
        <v>0</v>
      </c>
      <c r="GC43">
        <v>0</v>
      </c>
      <c r="GD43">
        <v>1</v>
      </c>
      <c r="GE43">
        <v>0</v>
      </c>
      <c r="GF43">
        <v>4</v>
      </c>
      <c r="GG43">
        <v>0</v>
      </c>
      <c r="GH43">
        <v>0</v>
      </c>
      <c r="GI43">
        <v>0</v>
      </c>
      <c r="GJ43">
        <v>0</v>
      </c>
      <c r="GK43">
        <v>960</v>
      </c>
      <c r="GL43">
        <v>0</v>
      </c>
      <c r="GM43">
        <v>0</v>
      </c>
      <c r="GN43">
        <v>0</v>
      </c>
      <c r="GO43">
        <v>0</v>
      </c>
      <c r="GP43">
        <v>15</v>
      </c>
      <c r="GQ43">
        <v>172</v>
      </c>
      <c r="GR43">
        <v>0</v>
      </c>
      <c r="GS43">
        <v>0</v>
      </c>
      <c r="GT43">
        <v>0</v>
      </c>
      <c r="GU43">
        <v>0</v>
      </c>
      <c r="GV43">
        <v>0</v>
      </c>
      <c r="GW43">
        <v>0</v>
      </c>
      <c r="GX43">
        <v>0</v>
      </c>
      <c r="GY43">
        <v>0</v>
      </c>
      <c r="GZ43">
        <v>0</v>
      </c>
      <c r="HA43">
        <v>0</v>
      </c>
      <c r="HB43">
        <v>0</v>
      </c>
      <c r="HC43" s="139">
        <v>1</v>
      </c>
      <c r="HD43" s="141">
        <v>0</v>
      </c>
      <c r="HE43" s="139">
        <v>0</v>
      </c>
      <c r="HF43" s="141">
        <v>0</v>
      </c>
      <c r="HG43" s="180">
        <v>11</v>
      </c>
      <c r="HH43" s="182">
        <v>9.0909090909090912E-2</v>
      </c>
      <c r="HI43" s="182">
        <v>0</v>
      </c>
      <c r="HJ43" s="183">
        <v>0</v>
      </c>
      <c r="HK43" s="140">
        <v>0</v>
      </c>
      <c r="HL43" s="140">
        <v>0</v>
      </c>
      <c r="HM43" s="1" t="s">
        <v>427</v>
      </c>
      <c r="HN43" s="1" t="s">
        <v>427</v>
      </c>
      <c r="HO43" t="s">
        <v>460</v>
      </c>
      <c r="HP43" s="284" t="s">
        <v>459</v>
      </c>
      <c r="HQ43" s="284">
        <v>0</v>
      </c>
      <c r="HR43" s="284">
        <v>0</v>
      </c>
      <c r="HS43" s="284">
        <v>0</v>
      </c>
      <c r="HT43" s="284" t="s">
        <v>427</v>
      </c>
      <c r="HU43" s="284" t="s">
        <v>427</v>
      </c>
      <c r="HV43" s="284" t="s">
        <v>427</v>
      </c>
      <c r="HW43" s="284" t="s">
        <v>427</v>
      </c>
      <c r="HX43" s="284">
        <v>0</v>
      </c>
      <c r="HY43" s="284">
        <v>0</v>
      </c>
      <c r="HZ43" s="284">
        <v>561341</v>
      </c>
      <c r="IA43" s="284"/>
      <c r="IB43" s="284"/>
    </row>
    <row r="44" spans="1:236" x14ac:dyDescent="0.25">
      <c r="A44" s="2">
        <f>IF('Table 1'!$L$2="All Regions",1,IF('Table 1'!$L$2='DATA TEMPLATE 1516'!L44,1,0))</f>
        <v>1</v>
      </c>
      <c r="B44" s="2">
        <f>IF('Table 1'!$L$3="All Disciplines",1,IF('Table 1'!$L$3='DATA TEMPLATE 1516'!M44,1,0))</f>
        <v>1</v>
      </c>
      <c r="C44" s="2">
        <f>IF('Table 1'!$L$4="All Organisations",1,IF('Table 1'!$L$4='DATA TEMPLATE 1516'!N44,1,0))</f>
        <v>1</v>
      </c>
      <c r="D44" s="2">
        <f t="shared" si="0"/>
        <v>3</v>
      </c>
      <c r="E44" s="236">
        <f>IFERROR(IF('Table 2'!$L$2="All Diverse Led",$HQ44,IF('Table 2'!$L$2='DATA TEMPLATE 1516'!HX44,4,0)),"0")</f>
        <v>0</v>
      </c>
      <c r="F44" s="236">
        <f>IFERROR(IF('Table 2'!$L$2="All Diverse Led",$HQ44,IF('Table 2'!$L$2='DATA TEMPLATE 1516'!HY44,4,0)), 0)</f>
        <v>0</v>
      </c>
      <c r="G44" s="237">
        <f t="shared" si="1"/>
        <v>0</v>
      </c>
      <c r="H44" s="1" t="s">
        <v>471</v>
      </c>
      <c r="I44" s="1">
        <v>0</v>
      </c>
      <c r="J44" s="1" t="b">
        <v>0</v>
      </c>
      <c r="K44" s="284">
        <v>42</v>
      </c>
      <c r="L44" t="s">
        <v>444</v>
      </c>
      <c r="M44" t="s">
        <v>436</v>
      </c>
      <c r="N44" t="s">
        <v>458</v>
      </c>
      <c r="O44" s="76">
        <v>73289</v>
      </c>
      <c r="P44" s="76">
        <v>80464</v>
      </c>
      <c r="Q44" s="76">
        <v>36195</v>
      </c>
      <c r="R44" s="76">
        <v>0</v>
      </c>
      <c r="S44" s="76">
        <v>0</v>
      </c>
      <c r="T44" s="76">
        <v>189948</v>
      </c>
      <c r="U44">
        <v>16909</v>
      </c>
      <c r="V44">
        <v>0</v>
      </c>
      <c r="W44">
        <v>0</v>
      </c>
      <c r="X44">
        <v>8892</v>
      </c>
      <c r="Y44">
        <v>0</v>
      </c>
      <c r="Z44">
        <v>0</v>
      </c>
      <c r="AA44">
        <v>0</v>
      </c>
      <c r="AB44">
        <v>99590</v>
      </c>
      <c r="AC44">
        <v>38059</v>
      </c>
      <c r="AD44">
        <v>0</v>
      </c>
      <c r="AE44">
        <v>163450</v>
      </c>
      <c r="AF44" s="1">
        <v>6</v>
      </c>
      <c r="AG44">
        <v>6</v>
      </c>
      <c r="AH44">
        <v>162</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s="284">
        <v>0</v>
      </c>
      <c r="BE44" s="284">
        <v>0</v>
      </c>
      <c r="BF44" s="284">
        <v>0</v>
      </c>
      <c r="BG44" s="284">
        <v>0</v>
      </c>
      <c r="BH44" s="168">
        <v>0</v>
      </c>
      <c r="BI44" s="169">
        <v>0</v>
      </c>
      <c r="BJ44" s="169">
        <v>0</v>
      </c>
      <c r="BK44" s="170">
        <v>0</v>
      </c>
      <c r="BL44">
        <v>1</v>
      </c>
      <c r="BM44">
        <v>21</v>
      </c>
      <c r="BN44">
        <v>6330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
        <v>0</v>
      </c>
      <c r="CK44" s="1">
        <v>0</v>
      </c>
      <c r="CL44" s="1">
        <v>0</v>
      </c>
      <c r="CM44" s="1">
        <v>0</v>
      </c>
      <c r="CN44" s="168">
        <v>0</v>
      </c>
      <c r="CO44" s="169">
        <v>0</v>
      </c>
      <c r="CP44" s="169">
        <v>0</v>
      </c>
      <c r="CQ44" s="170">
        <v>0</v>
      </c>
      <c r="CR44" s="1">
        <v>0</v>
      </c>
      <c r="CS44" s="1">
        <v>0</v>
      </c>
      <c r="CT44" s="1">
        <v>0</v>
      </c>
      <c r="CU44" s="1">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s="284">
        <v>0</v>
      </c>
      <c r="DQ44" s="284">
        <v>0</v>
      </c>
      <c r="DR44" s="284">
        <v>0</v>
      </c>
      <c r="DS44" s="284">
        <v>0</v>
      </c>
      <c r="DT44" s="168">
        <v>0</v>
      </c>
      <c r="DU44" s="169">
        <v>0</v>
      </c>
      <c r="DV44" s="169">
        <v>0</v>
      </c>
      <c r="DW44" s="170">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s="1">
        <v>0</v>
      </c>
      <c r="EW44" s="1">
        <v>0</v>
      </c>
      <c r="EX44" s="1">
        <v>0</v>
      </c>
      <c r="EY44" s="1">
        <v>0</v>
      </c>
      <c r="EZ44" s="168">
        <v>0</v>
      </c>
      <c r="FA44" s="169">
        <v>0</v>
      </c>
      <c r="FB44" s="169">
        <v>0</v>
      </c>
      <c r="FC44" s="170">
        <v>0</v>
      </c>
      <c r="FD44">
        <v>0</v>
      </c>
      <c r="FE44">
        <v>0</v>
      </c>
      <c r="FF44">
        <v>0</v>
      </c>
      <c r="FG44">
        <v>0</v>
      </c>
      <c r="FH44">
        <v>0</v>
      </c>
      <c r="FI44">
        <v>0</v>
      </c>
      <c r="FJ44">
        <v>0</v>
      </c>
      <c r="FK44">
        <v>0</v>
      </c>
      <c r="FL44">
        <v>0</v>
      </c>
      <c r="FM44">
        <v>0</v>
      </c>
      <c r="FN44">
        <v>1</v>
      </c>
      <c r="FO44">
        <v>150</v>
      </c>
      <c r="FP44">
        <v>0</v>
      </c>
      <c r="FQ44">
        <v>0</v>
      </c>
      <c r="FR44">
        <v>0</v>
      </c>
      <c r="FS44">
        <v>150</v>
      </c>
      <c r="FT44">
        <v>0</v>
      </c>
      <c r="FU44">
        <v>0</v>
      </c>
      <c r="FV44">
        <v>0</v>
      </c>
      <c r="FW44">
        <v>0</v>
      </c>
      <c r="FX44">
        <v>0</v>
      </c>
      <c r="FY44">
        <v>0</v>
      </c>
      <c r="FZ44">
        <v>0</v>
      </c>
      <c r="GA44">
        <v>0</v>
      </c>
      <c r="GB44">
        <v>0</v>
      </c>
      <c r="GC44">
        <v>0</v>
      </c>
      <c r="GD44">
        <v>1</v>
      </c>
      <c r="GE44">
        <v>1000</v>
      </c>
      <c r="GF44">
        <v>1</v>
      </c>
      <c r="GG44">
        <v>0</v>
      </c>
      <c r="GH44">
        <v>1</v>
      </c>
      <c r="GI44">
        <v>100</v>
      </c>
      <c r="GJ44">
        <v>0</v>
      </c>
      <c r="GK44">
        <v>1000</v>
      </c>
      <c r="GL44">
        <v>0</v>
      </c>
      <c r="GM44">
        <v>100</v>
      </c>
      <c r="GN44">
        <v>2</v>
      </c>
      <c r="GO44">
        <v>466</v>
      </c>
      <c r="GP44">
        <v>1</v>
      </c>
      <c r="GQ44">
        <v>5836</v>
      </c>
      <c r="GR44">
        <v>0</v>
      </c>
      <c r="GS44">
        <v>0</v>
      </c>
      <c r="GT44">
        <v>1</v>
      </c>
      <c r="GU44">
        <v>0</v>
      </c>
      <c r="GV44">
        <v>0</v>
      </c>
      <c r="GW44">
        <v>0</v>
      </c>
      <c r="GX44">
        <v>0</v>
      </c>
      <c r="GY44">
        <v>0</v>
      </c>
      <c r="GZ44">
        <v>0</v>
      </c>
      <c r="HA44">
        <v>0</v>
      </c>
      <c r="HB44">
        <v>0</v>
      </c>
      <c r="HC44" s="139">
        <v>2</v>
      </c>
      <c r="HD44" s="141">
        <v>0</v>
      </c>
      <c r="HE44" s="139">
        <v>0</v>
      </c>
      <c r="HF44" s="141">
        <v>1</v>
      </c>
      <c r="HG44" s="180">
        <v>5</v>
      </c>
      <c r="HH44" s="182">
        <v>0.6</v>
      </c>
      <c r="HI44" s="182">
        <v>0</v>
      </c>
      <c r="HJ44" s="183">
        <v>2</v>
      </c>
      <c r="HK44" s="140" t="s">
        <v>541</v>
      </c>
      <c r="HL44" s="140">
        <v>0</v>
      </c>
      <c r="HM44" s="1" t="s">
        <v>426</v>
      </c>
      <c r="HN44" s="1" t="s">
        <v>427</v>
      </c>
      <c r="HO44" t="s">
        <v>458</v>
      </c>
      <c r="HP44" s="284" t="s">
        <v>458</v>
      </c>
      <c r="HQ44" s="284">
        <v>0</v>
      </c>
      <c r="HR44" s="284">
        <v>0</v>
      </c>
      <c r="HS44" s="284">
        <v>0</v>
      </c>
      <c r="HT44" s="284" t="s">
        <v>426</v>
      </c>
      <c r="HU44" s="284" t="s">
        <v>728</v>
      </c>
      <c r="HV44" s="284" t="s">
        <v>728</v>
      </c>
      <c r="HW44" s="284" t="s">
        <v>426</v>
      </c>
      <c r="HX44" s="284">
        <v>0</v>
      </c>
      <c r="HY44" s="284">
        <v>0</v>
      </c>
      <c r="HZ44" s="284">
        <v>153774</v>
      </c>
      <c r="IA44" s="284"/>
      <c r="IB44" s="284"/>
    </row>
    <row r="45" spans="1:236" x14ac:dyDescent="0.25">
      <c r="A45" s="2">
        <f>IF('Table 1'!$L$2="All Regions",1,IF('Table 1'!$L$2='DATA TEMPLATE 1516'!L45,1,0))</f>
        <v>1</v>
      </c>
      <c r="B45" s="2">
        <f>IF('Table 1'!$L$3="All Disciplines",1,IF('Table 1'!$L$3='DATA TEMPLATE 1516'!M45,1,0))</f>
        <v>1</v>
      </c>
      <c r="C45" s="2">
        <f>IF('Table 1'!$L$4="All Organisations",1,IF('Table 1'!$L$4='DATA TEMPLATE 1516'!N45,1,0))</f>
        <v>1</v>
      </c>
      <c r="D45" s="2">
        <f t="shared" si="0"/>
        <v>3</v>
      </c>
      <c r="E45" s="236">
        <f>IFERROR(IF('Table 2'!$L$2="All Diverse Led",$HQ45,IF('Table 2'!$L$2='DATA TEMPLATE 1516'!HX45,4,0)),"0")</f>
        <v>0</v>
      </c>
      <c r="F45" s="236">
        <f>IFERROR(IF('Table 2'!$L$2="All Diverse Led",$HQ45,IF('Table 2'!$L$2='DATA TEMPLATE 1516'!HY45,4,0)), 0)</f>
        <v>0</v>
      </c>
      <c r="G45" s="237">
        <f t="shared" si="1"/>
        <v>0</v>
      </c>
      <c r="H45" s="1" t="s">
        <v>471</v>
      </c>
      <c r="I45" s="1">
        <v>0</v>
      </c>
      <c r="J45" s="1" t="b">
        <v>0</v>
      </c>
      <c r="K45" s="284">
        <v>43</v>
      </c>
      <c r="L45" t="s">
        <v>439</v>
      </c>
      <c r="M45" t="s">
        <v>436</v>
      </c>
      <c r="N45" t="s">
        <v>459</v>
      </c>
      <c r="O45" s="76">
        <v>28316</v>
      </c>
      <c r="P45" s="76">
        <v>134006</v>
      </c>
      <c r="Q45" s="76">
        <v>15560</v>
      </c>
      <c r="R45" s="76">
        <v>38571</v>
      </c>
      <c r="S45" s="76">
        <v>10275</v>
      </c>
      <c r="T45" s="76">
        <v>226728</v>
      </c>
      <c r="U45">
        <v>0</v>
      </c>
      <c r="V45">
        <v>0</v>
      </c>
      <c r="W45">
        <v>0</v>
      </c>
      <c r="X45">
        <v>0</v>
      </c>
      <c r="Y45">
        <v>0</v>
      </c>
      <c r="Z45">
        <v>0</v>
      </c>
      <c r="AA45">
        <v>0</v>
      </c>
      <c r="AB45">
        <v>101834</v>
      </c>
      <c r="AC45">
        <v>159325</v>
      </c>
      <c r="AD45">
        <v>10758</v>
      </c>
      <c r="AE45">
        <v>271917</v>
      </c>
      <c r="AF45" s="1">
        <v>2</v>
      </c>
      <c r="AG45">
        <v>8</v>
      </c>
      <c r="AH45">
        <v>660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s="284">
        <v>0</v>
      </c>
      <c r="BE45" s="284">
        <v>0</v>
      </c>
      <c r="BF45" s="284">
        <v>0</v>
      </c>
      <c r="BG45" s="284">
        <v>0</v>
      </c>
      <c r="BH45" s="168">
        <v>0</v>
      </c>
      <c r="BI45" s="169">
        <v>0</v>
      </c>
      <c r="BJ45" s="169">
        <v>0</v>
      </c>
      <c r="BK45" s="170">
        <v>0</v>
      </c>
      <c r="BL45">
        <v>13</v>
      </c>
      <c r="BM45">
        <v>235</v>
      </c>
      <c r="BN45">
        <v>14510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s="1">
        <v>0</v>
      </c>
      <c r="CK45" s="1">
        <v>0</v>
      </c>
      <c r="CL45" s="1">
        <v>0</v>
      </c>
      <c r="CM45" s="1">
        <v>0</v>
      </c>
      <c r="CN45" s="168">
        <v>0</v>
      </c>
      <c r="CO45" s="169">
        <v>0</v>
      </c>
      <c r="CP45" s="169">
        <v>0</v>
      </c>
      <c r="CQ45" s="170">
        <v>0</v>
      </c>
      <c r="CR45" s="1">
        <v>2</v>
      </c>
      <c r="CS45" s="1">
        <v>2</v>
      </c>
      <c r="CT45" s="1">
        <v>145</v>
      </c>
      <c r="CU45" s="1">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s="284">
        <v>0</v>
      </c>
      <c r="DQ45" s="284">
        <v>0</v>
      </c>
      <c r="DR45" s="284">
        <v>0</v>
      </c>
      <c r="DS45" s="284">
        <v>0</v>
      </c>
      <c r="DT45" s="168">
        <v>0</v>
      </c>
      <c r="DU45" s="169">
        <v>0</v>
      </c>
      <c r="DV45" s="169">
        <v>0</v>
      </c>
      <c r="DW45" s="170">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s="1">
        <v>0</v>
      </c>
      <c r="EW45" s="1">
        <v>0</v>
      </c>
      <c r="EX45" s="1">
        <v>0</v>
      </c>
      <c r="EY45" s="1">
        <v>0</v>
      </c>
      <c r="EZ45" s="168">
        <v>0</v>
      </c>
      <c r="FA45" s="169">
        <v>0</v>
      </c>
      <c r="FB45" s="169">
        <v>0</v>
      </c>
      <c r="FC45" s="170">
        <v>0</v>
      </c>
      <c r="FD45">
        <v>0</v>
      </c>
      <c r="FE45">
        <v>0</v>
      </c>
      <c r="FF45">
        <v>0</v>
      </c>
      <c r="FG45">
        <v>0</v>
      </c>
      <c r="FH45">
        <v>0</v>
      </c>
      <c r="FI45">
        <v>0</v>
      </c>
      <c r="FJ45">
        <v>0</v>
      </c>
      <c r="FK45">
        <v>0</v>
      </c>
      <c r="FL45">
        <v>0</v>
      </c>
      <c r="FM45">
        <v>0</v>
      </c>
      <c r="FN45">
        <v>1</v>
      </c>
      <c r="FO45">
        <v>250</v>
      </c>
      <c r="FP45">
        <v>100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v>
      </c>
      <c r="GM45">
        <v>0</v>
      </c>
      <c r="GN45">
        <v>0</v>
      </c>
      <c r="GO45">
        <v>0</v>
      </c>
      <c r="GP45">
        <v>0</v>
      </c>
      <c r="GQ45">
        <v>0</v>
      </c>
      <c r="GR45">
        <v>0</v>
      </c>
      <c r="GS45">
        <v>0</v>
      </c>
      <c r="GT45">
        <v>0</v>
      </c>
      <c r="GU45">
        <v>0</v>
      </c>
      <c r="GV45">
        <v>0</v>
      </c>
      <c r="GW45">
        <v>0</v>
      </c>
      <c r="GX45">
        <v>0</v>
      </c>
      <c r="GY45">
        <v>0</v>
      </c>
      <c r="GZ45">
        <v>0</v>
      </c>
      <c r="HA45">
        <v>0</v>
      </c>
      <c r="HB45">
        <v>0</v>
      </c>
      <c r="HC45" s="139">
        <v>0</v>
      </c>
      <c r="HD45" s="141">
        <v>0</v>
      </c>
      <c r="HE45" s="139">
        <v>0</v>
      </c>
      <c r="HF45" s="141">
        <v>1</v>
      </c>
      <c r="HG45" s="180">
        <v>10</v>
      </c>
      <c r="HH45" s="182">
        <v>0.1</v>
      </c>
      <c r="HI45" s="182">
        <v>0</v>
      </c>
      <c r="HJ45" s="183">
        <v>0</v>
      </c>
      <c r="HK45" s="140">
        <v>0</v>
      </c>
      <c r="HL45" s="140">
        <v>0</v>
      </c>
      <c r="HM45" s="1" t="s">
        <v>427</v>
      </c>
      <c r="HN45" s="1" t="s">
        <v>427</v>
      </c>
      <c r="HO45" t="s">
        <v>459</v>
      </c>
      <c r="HP45" s="284" t="s">
        <v>458</v>
      </c>
      <c r="HQ45" s="284">
        <v>0</v>
      </c>
      <c r="HR45" s="284">
        <v>0</v>
      </c>
      <c r="HS45" s="284">
        <v>0</v>
      </c>
      <c r="HT45" s="284" t="s">
        <v>427</v>
      </c>
      <c r="HU45" s="284" t="s">
        <v>427</v>
      </c>
      <c r="HV45" s="284" t="s">
        <v>427</v>
      </c>
      <c r="HW45" s="284" t="s">
        <v>427</v>
      </c>
      <c r="HX45" s="284">
        <v>0</v>
      </c>
      <c r="HY45" s="284">
        <v>0</v>
      </c>
      <c r="HZ45" s="284">
        <v>227752</v>
      </c>
      <c r="IA45" s="284"/>
      <c r="IB45" s="284"/>
    </row>
    <row r="46" spans="1:236" x14ac:dyDescent="0.25">
      <c r="A46" s="2">
        <f>IF('Table 1'!$L$2="All Regions",1,IF('Table 1'!$L$2='DATA TEMPLATE 1516'!L46,1,0))</f>
        <v>1</v>
      </c>
      <c r="B46" s="2">
        <f>IF('Table 1'!$L$3="All Disciplines",1,IF('Table 1'!$L$3='DATA TEMPLATE 1516'!M46,1,0))</f>
        <v>1</v>
      </c>
      <c r="C46" s="2">
        <f>IF('Table 1'!$L$4="All Organisations",1,IF('Table 1'!$L$4='DATA TEMPLATE 1516'!N46,1,0))</f>
        <v>1</v>
      </c>
      <c r="D46" s="2">
        <f t="shared" si="0"/>
        <v>3</v>
      </c>
      <c r="E46" s="236">
        <f>IFERROR(IF('Table 2'!$L$2="All Diverse Led",$HQ46,IF('Table 2'!$L$2='DATA TEMPLATE 1516'!HX46,4,0)),"0")</f>
        <v>0</v>
      </c>
      <c r="F46" s="236">
        <f>IFERROR(IF('Table 2'!$L$2="All Diverse Led",$HQ46,IF('Table 2'!$L$2='DATA TEMPLATE 1516'!HY46,4,0)), 0)</f>
        <v>0</v>
      </c>
      <c r="G46" s="237">
        <f t="shared" si="1"/>
        <v>0</v>
      </c>
      <c r="H46" s="1" t="s">
        <v>471</v>
      </c>
      <c r="I46" s="1">
        <v>0</v>
      </c>
      <c r="J46" s="1" t="b">
        <v>0</v>
      </c>
      <c r="K46" s="284">
        <v>44</v>
      </c>
      <c r="L46" t="s">
        <v>439</v>
      </c>
      <c r="M46" t="s">
        <v>436</v>
      </c>
      <c r="N46" t="s">
        <v>459</v>
      </c>
      <c r="O46" s="76">
        <v>104115</v>
      </c>
      <c r="P46" s="76">
        <v>290806</v>
      </c>
      <c r="Q46" s="76">
        <v>54950</v>
      </c>
      <c r="R46" s="76">
        <v>800</v>
      </c>
      <c r="S46" s="76">
        <v>113302</v>
      </c>
      <c r="T46" s="76">
        <v>563973</v>
      </c>
      <c r="U46">
        <v>0</v>
      </c>
      <c r="V46">
        <v>4956</v>
      </c>
      <c r="W46">
        <v>0</v>
      </c>
      <c r="X46">
        <v>0</v>
      </c>
      <c r="Y46">
        <v>0</v>
      </c>
      <c r="Z46">
        <v>0</v>
      </c>
      <c r="AA46">
        <v>0</v>
      </c>
      <c r="AB46">
        <v>220741</v>
      </c>
      <c r="AC46">
        <v>63621</v>
      </c>
      <c r="AD46">
        <v>309803</v>
      </c>
      <c r="AE46">
        <v>599121</v>
      </c>
      <c r="AF46" s="1">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s="284">
        <v>0</v>
      </c>
      <c r="BE46" s="284">
        <v>0</v>
      </c>
      <c r="BF46" s="284">
        <v>0</v>
      </c>
      <c r="BG46" s="284">
        <v>0</v>
      </c>
      <c r="BH46" s="168">
        <v>0</v>
      </c>
      <c r="BI46" s="169">
        <v>0</v>
      </c>
      <c r="BJ46" s="169">
        <v>0</v>
      </c>
      <c r="BK46" s="170">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s="1">
        <v>0</v>
      </c>
      <c r="CK46" s="1">
        <v>0</v>
      </c>
      <c r="CL46" s="1">
        <v>0</v>
      </c>
      <c r="CM46" s="1">
        <v>0</v>
      </c>
      <c r="CN46" s="168">
        <v>0</v>
      </c>
      <c r="CO46" s="169">
        <v>0</v>
      </c>
      <c r="CP46" s="169">
        <v>0</v>
      </c>
      <c r="CQ46" s="170">
        <v>0</v>
      </c>
      <c r="CR46" s="1">
        <v>0</v>
      </c>
      <c r="CS46" s="1">
        <v>0</v>
      </c>
      <c r="CT46" s="1">
        <v>0</v>
      </c>
      <c r="CU46" s="1">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s="284">
        <v>0</v>
      </c>
      <c r="DQ46" s="284">
        <v>0</v>
      </c>
      <c r="DR46" s="284">
        <v>0</v>
      </c>
      <c r="DS46" s="284">
        <v>0</v>
      </c>
      <c r="DT46" s="168">
        <v>0</v>
      </c>
      <c r="DU46" s="169">
        <v>0</v>
      </c>
      <c r="DV46" s="169">
        <v>0</v>
      </c>
      <c r="DW46" s="170">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s="1">
        <v>0</v>
      </c>
      <c r="EW46" s="1">
        <v>0</v>
      </c>
      <c r="EX46" s="1">
        <v>0</v>
      </c>
      <c r="EY46" s="1">
        <v>0</v>
      </c>
      <c r="EZ46" s="168">
        <v>0</v>
      </c>
      <c r="FA46" s="169">
        <v>0</v>
      </c>
      <c r="FB46" s="169">
        <v>0</v>
      </c>
      <c r="FC46" s="170">
        <v>0</v>
      </c>
      <c r="FD46">
        <v>0</v>
      </c>
      <c r="FE46">
        <v>0</v>
      </c>
      <c r="FF46">
        <v>0</v>
      </c>
      <c r="FG46">
        <v>0</v>
      </c>
      <c r="FH46">
        <v>0</v>
      </c>
      <c r="FI46">
        <v>0</v>
      </c>
      <c r="FJ46">
        <v>0</v>
      </c>
      <c r="FK46">
        <v>0</v>
      </c>
      <c r="FL46">
        <v>0</v>
      </c>
      <c r="FM46">
        <v>0</v>
      </c>
      <c r="FN46">
        <v>0</v>
      </c>
      <c r="FO46">
        <v>0</v>
      </c>
      <c r="FP46">
        <v>0</v>
      </c>
      <c r="FQ46">
        <v>0</v>
      </c>
      <c r="FR46">
        <v>0</v>
      </c>
      <c r="FS46">
        <v>0</v>
      </c>
      <c r="FT46">
        <v>24</v>
      </c>
      <c r="FU46">
        <v>0</v>
      </c>
      <c r="FV46">
        <v>15</v>
      </c>
      <c r="FW46">
        <v>0</v>
      </c>
      <c r="FX46">
        <v>2</v>
      </c>
      <c r="FY46">
        <v>0</v>
      </c>
      <c r="FZ46">
        <v>0</v>
      </c>
      <c r="GA46">
        <v>0</v>
      </c>
      <c r="GB46">
        <v>0</v>
      </c>
      <c r="GC46">
        <v>0</v>
      </c>
      <c r="GD46">
        <v>6</v>
      </c>
      <c r="GE46">
        <v>0</v>
      </c>
      <c r="GF46">
        <v>74</v>
      </c>
      <c r="GG46">
        <v>0</v>
      </c>
      <c r="GH46">
        <v>0</v>
      </c>
      <c r="GI46">
        <v>0</v>
      </c>
      <c r="GJ46">
        <v>50</v>
      </c>
      <c r="GK46">
        <v>63247</v>
      </c>
      <c r="GL46">
        <v>0</v>
      </c>
      <c r="GM46">
        <v>0</v>
      </c>
      <c r="GN46">
        <v>0</v>
      </c>
      <c r="GO46">
        <v>0</v>
      </c>
      <c r="GP46">
        <v>31</v>
      </c>
      <c r="GQ46">
        <v>0</v>
      </c>
      <c r="GR46">
        <v>0</v>
      </c>
      <c r="GS46">
        <v>0</v>
      </c>
      <c r="GT46">
        <v>0</v>
      </c>
      <c r="GU46">
        <v>0</v>
      </c>
      <c r="GV46">
        <v>0</v>
      </c>
      <c r="GW46">
        <v>0</v>
      </c>
      <c r="GX46">
        <v>1</v>
      </c>
      <c r="GY46">
        <v>1</v>
      </c>
      <c r="GZ46">
        <v>14</v>
      </c>
      <c r="HA46">
        <v>14</v>
      </c>
      <c r="HB46">
        <v>0</v>
      </c>
      <c r="HC46" s="139">
        <v>0</v>
      </c>
      <c r="HD46" s="141">
        <v>0</v>
      </c>
      <c r="HE46" s="139">
        <v>2</v>
      </c>
      <c r="HF46" s="141">
        <v>2</v>
      </c>
      <c r="HG46" s="180">
        <v>15</v>
      </c>
      <c r="HH46" s="182">
        <v>0.13333333333333333</v>
      </c>
      <c r="HI46" s="182">
        <v>0.13333333333333333</v>
      </c>
      <c r="HJ46" s="183">
        <v>0</v>
      </c>
      <c r="HK46" s="140">
        <v>0</v>
      </c>
      <c r="HL46" s="140">
        <v>0</v>
      </c>
      <c r="HM46" s="1" t="s">
        <v>427</v>
      </c>
      <c r="HN46" s="1" t="s">
        <v>427</v>
      </c>
      <c r="HO46" t="s">
        <v>459</v>
      </c>
      <c r="HP46" s="284" t="s">
        <v>459</v>
      </c>
      <c r="HQ46" s="284">
        <v>0</v>
      </c>
      <c r="HR46" s="284">
        <v>0</v>
      </c>
      <c r="HS46" s="284">
        <v>0</v>
      </c>
      <c r="HT46" s="284" t="s">
        <v>427</v>
      </c>
      <c r="HU46" s="284" t="s">
        <v>427</v>
      </c>
      <c r="HV46" s="284" t="s">
        <v>427</v>
      </c>
      <c r="HW46" s="284" t="s">
        <v>427</v>
      </c>
      <c r="HX46" s="284">
        <v>0</v>
      </c>
      <c r="HY46" s="284">
        <v>0</v>
      </c>
      <c r="HZ46" s="284">
        <v>555518</v>
      </c>
      <c r="IA46" s="284"/>
      <c r="IB46" s="284"/>
    </row>
    <row r="47" spans="1:236" x14ac:dyDescent="0.25">
      <c r="A47" s="2">
        <f>IF('Table 1'!$L$2="All Regions",1,IF('Table 1'!$L$2='DATA TEMPLATE 1516'!L47,1,0))</f>
        <v>1</v>
      </c>
      <c r="B47" s="2">
        <f>IF('Table 1'!$L$3="All Disciplines",1,IF('Table 1'!$L$3='DATA TEMPLATE 1516'!M47,1,0))</f>
        <v>1</v>
      </c>
      <c r="C47" s="2">
        <f>IF('Table 1'!$L$4="All Organisations",1,IF('Table 1'!$L$4='DATA TEMPLATE 1516'!N47,1,0))</f>
        <v>1</v>
      </c>
      <c r="D47" s="2">
        <f t="shared" si="0"/>
        <v>3</v>
      </c>
      <c r="E47" s="236">
        <f>IFERROR(IF('Table 2'!$L$2="All Diverse Led",$HQ47,IF('Table 2'!$L$2='DATA TEMPLATE 1516'!HX47,4,0)),"0")</f>
        <v>0</v>
      </c>
      <c r="F47" s="236">
        <f>IFERROR(IF('Table 2'!$L$2="All Diverse Led",$HQ47,IF('Table 2'!$L$2='DATA TEMPLATE 1516'!HY47,4,0)), 0)</f>
        <v>0</v>
      </c>
      <c r="G47" s="237">
        <f t="shared" si="1"/>
        <v>0</v>
      </c>
      <c r="H47" s="1" t="s">
        <v>471</v>
      </c>
      <c r="I47" s="1">
        <v>0</v>
      </c>
      <c r="J47" s="1" t="b">
        <v>0</v>
      </c>
      <c r="K47" s="284">
        <v>45</v>
      </c>
      <c r="L47" t="s">
        <v>439</v>
      </c>
      <c r="M47" t="s">
        <v>436</v>
      </c>
      <c r="N47" t="s">
        <v>460</v>
      </c>
      <c r="O47" s="76">
        <v>3140797</v>
      </c>
      <c r="P47" s="76">
        <v>221221</v>
      </c>
      <c r="Q47" s="76">
        <v>165577</v>
      </c>
      <c r="R47" s="76">
        <v>0</v>
      </c>
      <c r="S47" s="76">
        <v>287390</v>
      </c>
      <c r="T47" s="76">
        <v>3814985</v>
      </c>
      <c r="U47">
        <v>26964</v>
      </c>
      <c r="V47">
        <v>27267</v>
      </c>
      <c r="W47">
        <v>0</v>
      </c>
      <c r="X47">
        <v>0</v>
      </c>
      <c r="Y47">
        <v>0</v>
      </c>
      <c r="Z47">
        <v>0</v>
      </c>
      <c r="AA47">
        <v>0</v>
      </c>
      <c r="AB47">
        <v>624235</v>
      </c>
      <c r="AC47">
        <v>277886</v>
      </c>
      <c r="AD47">
        <v>2816376</v>
      </c>
      <c r="AE47">
        <v>3772728</v>
      </c>
      <c r="AF47" s="1">
        <v>12</v>
      </c>
      <c r="AG47">
        <v>13</v>
      </c>
      <c r="AH47">
        <v>938</v>
      </c>
      <c r="AI47">
        <v>75</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s="284">
        <v>0</v>
      </c>
      <c r="BE47" s="284">
        <v>0</v>
      </c>
      <c r="BF47" s="284">
        <v>0</v>
      </c>
      <c r="BG47" s="284">
        <v>0</v>
      </c>
      <c r="BH47" s="168">
        <v>0</v>
      </c>
      <c r="BI47" s="169">
        <v>0</v>
      </c>
      <c r="BJ47" s="169">
        <v>0</v>
      </c>
      <c r="BK47" s="170">
        <v>0</v>
      </c>
      <c r="BL47">
        <v>7</v>
      </c>
      <c r="BM47">
        <v>149</v>
      </c>
      <c r="BN47">
        <v>3894</v>
      </c>
      <c r="BO47">
        <v>53329</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s="1">
        <v>0</v>
      </c>
      <c r="CK47" s="1">
        <v>0</v>
      </c>
      <c r="CL47" s="1">
        <v>0</v>
      </c>
      <c r="CM47" s="1">
        <v>0</v>
      </c>
      <c r="CN47" s="168">
        <v>0</v>
      </c>
      <c r="CO47" s="169">
        <v>0</v>
      </c>
      <c r="CP47" s="169">
        <v>0</v>
      </c>
      <c r="CQ47" s="170">
        <v>0</v>
      </c>
      <c r="CR47" s="1">
        <v>10</v>
      </c>
      <c r="CS47" s="1">
        <v>10</v>
      </c>
      <c r="CT47" s="1">
        <v>605</v>
      </c>
      <c r="CU47" s="1">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s="284">
        <v>0</v>
      </c>
      <c r="DQ47" s="284">
        <v>0</v>
      </c>
      <c r="DR47" s="284">
        <v>0</v>
      </c>
      <c r="DS47" s="284">
        <v>0</v>
      </c>
      <c r="DT47" s="168">
        <v>0</v>
      </c>
      <c r="DU47" s="169">
        <v>0</v>
      </c>
      <c r="DV47" s="169">
        <v>0</v>
      </c>
      <c r="DW47" s="170">
        <v>0</v>
      </c>
      <c r="DX47">
        <v>4</v>
      </c>
      <c r="DY47">
        <v>6</v>
      </c>
      <c r="DZ47">
        <v>1718</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s="1">
        <v>0</v>
      </c>
      <c r="EW47" s="1">
        <v>0</v>
      </c>
      <c r="EX47" s="1">
        <v>0</v>
      </c>
      <c r="EY47" s="1">
        <v>0</v>
      </c>
      <c r="EZ47" s="168">
        <v>0</v>
      </c>
      <c r="FA47" s="169">
        <v>0</v>
      </c>
      <c r="FB47" s="169">
        <v>0</v>
      </c>
      <c r="FC47" s="170">
        <v>0</v>
      </c>
      <c r="FD47">
        <v>0</v>
      </c>
      <c r="FE47">
        <v>0</v>
      </c>
      <c r="FF47">
        <v>0</v>
      </c>
      <c r="FG47">
        <v>0</v>
      </c>
      <c r="FH47">
        <v>0</v>
      </c>
      <c r="FI47">
        <v>0</v>
      </c>
      <c r="FJ47">
        <v>0</v>
      </c>
      <c r="FK47">
        <v>0</v>
      </c>
      <c r="FL47">
        <v>0</v>
      </c>
      <c r="FM47">
        <v>0</v>
      </c>
      <c r="FN47">
        <v>0</v>
      </c>
      <c r="FO47">
        <v>0</v>
      </c>
      <c r="FP47">
        <v>0</v>
      </c>
      <c r="FQ47">
        <v>0</v>
      </c>
      <c r="FR47">
        <v>0</v>
      </c>
      <c r="FS47">
        <v>0</v>
      </c>
      <c r="FT47">
        <v>1</v>
      </c>
      <c r="FU47">
        <v>2000</v>
      </c>
      <c r="FV47">
        <v>1</v>
      </c>
      <c r="FW47">
        <v>150</v>
      </c>
      <c r="FX47">
        <v>0</v>
      </c>
      <c r="FY47">
        <v>0</v>
      </c>
      <c r="FZ47">
        <v>0</v>
      </c>
      <c r="GA47">
        <v>0</v>
      </c>
      <c r="GB47">
        <v>0</v>
      </c>
      <c r="GC47">
        <v>0</v>
      </c>
      <c r="GD47">
        <v>1</v>
      </c>
      <c r="GE47">
        <v>500</v>
      </c>
      <c r="GF47">
        <v>0</v>
      </c>
      <c r="GG47">
        <v>0</v>
      </c>
      <c r="GH47">
        <v>0</v>
      </c>
      <c r="GI47">
        <v>0</v>
      </c>
      <c r="GJ47">
        <v>0</v>
      </c>
      <c r="GK47">
        <v>0</v>
      </c>
      <c r="GL47">
        <v>0</v>
      </c>
      <c r="GM47">
        <v>0</v>
      </c>
      <c r="GN47">
        <v>10</v>
      </c>
      <c r="GO47">
        <v>476</v>
      </c>
      <c r="GP47">
        <v>10</v>
      </c>
      <c r="GQ47">
        <v>2474</v>
      </c>
      <c r="GR47">
        <v>0</v>
      </c>
      <c r="GS47">
        <v>0</v>
      </c>
      <c r="GT47">
        <v>0</v>
      </c>
      <c r="GU47">
        <v>0</v>
      </c>
      <c r="GV47">
        <v>0</v>
      </c>
      <c r="GW47">
        <v>0</v>
      </c>
      <c r="GX47">
        <v>0</v>
      </c>
      <c r="GY47">
        <v>0</v>
      </c>
      <c r="GZ47">
        <v>0</v>
      </c>
      <c r="HA47">
        <v>0</v>
      </c>
      <c r="HB47">
        <v>0</v>
      </c>
      <c r="HC47" s="139">
        <v>4</v>
      </c>
      <c r="HD47" s="141">
        <v>0</v>
      </c>
      <c r="HE47" s="139">
        <v>0</v>
      </c>
      <c r="HF47" s="141">
        <v>2</v>
      </c>
      <c r="HG47" s="180">
        <v>18</v>
      </c>
      <c r="HH47" s="182">
        <v>0.33333333333333331</v>
      </c>
      <c r="HI47" s="182">
        <v>0</v>
      </c>
      <c r="HJ47" s="183">
        <v>0</v>
      </c>
      <c r="HK47" s="140">
        <v>0</v>
      </c>
      <c r="HL47" s="140">
        <v>0</v>
      </c>
      <c r="HM47" s="1" t="s">
        <v>427</v>
      </c>
      <c r="HN47" s="1" t="s">
        <v>427</v>
      </c>
      <c r="HO47" t="s">
        <v>460</v>
      </c>
      <c r="HP47" s="284" t="s">
        <v>460</v>
      </c>
      <c r="HQ47" s="284">
        <v>0</v>
      </c>
      <c r="HR47" s="284" t="s">
        <v>541</v>
      </c>
      <c r="HS47" s="284">
        <v>0</v>
      </c>
      <c r="HT47" s="284" t="s">
        <v>427</v>
      </c>
      <c r="HU47" s="284" t="s">
        <v>427</v>
      </c>
      <c r="HV47" s="284" t="s">
        <v>427</v>
      </c>
      <c r="HW47" s="284" t="s">
        <v>426</v>
      </c>
      <c r="HX47" s="284">
        <v>0</v>
      </c>
      <c r="HY47" s="284">
        <v>0</v>
      </c>
      <c r="HZ47" s="284">
        <v>4138818</v>
      </c>
      <c r="IA47" s="284"/>
      <c r="IB47" s="284"/>
    </row>
    <row r="48" spans="1:236" x14ac:dyDescent="0.25">
      <c r="A48" s="2">
        <f>IF('Table 1'!$L$2="All Regions",1,IF('Table 1'!$L$2='DATA TEMPLATE 1516'!L48,1,0))</f>
        <v>1</v>
      </c>
      <c r="B48" s="2">
        <f>IF('Table 1'!$L$3="All Disciplines",1,IF('Table 1'!$L$3='DATA TEMPLATE 1516'!M48,1,0))</f>
        <v>1</v>
      </c>
      <c r="C48" s="2">
        <f>IF('Table 1'!$L$4="All Organisations",1,IF('Table 1'!$L$4='DATA TEMPLATE 1516'!N48,1,0))</f>
        <v>1</v>
      </c>
      <c r="D48" s="2">
        <f t="shared" si="0"/>
        <v>3</v>
      </c>
      <c r="E48" s="236">
        <f>IFERROR(IF('Table 2'!$L$2="All Diverse Led",$HQ48,IF('Table 2'!$L$2='DATA TEMPLATE 1516'!HX48,4,0)),"0")</f>
        <v>0</v>
      </c>
      <c r="F48" s="236">
        <f>IFERROR(IF('Table 2'!$L$2="All Diverse Led",$HQ48,IF('Table 2'!$L$2='DATA TEMPLATE 1516'!HY48,4,0)), 0)</f>
        <v>0</v>
      </c>
      <c r="G48" s="237">
        <f t="shared" si="1"/>
        <v>0</v>
      </c>
      <c r="H48" s="1" t="s">
        <v>471</v>
      </c>
      <c r="I48" s="1">
        <v>0</v>
      </c>
      <c r="J48" s="1" t="b">
        <v>0</v>
      </c>
      <c r="K48" s="284">
        <v>46</v>
      </c>
      <c r="L48" t="s">
        <v>439</v>
      </c>
      <c r="M48" t="s">
        <v>442</v>
      </c>
      <c r="N48" t="s">
        <v>459</v>
      </c>
      <c r="O48" s="76">
        <v>228647</v>
      </c>
      <c r="P48" s="76">
        <v>140409</v>
      </c>
      <c r="Q48" s="76">
        <v>6522</v>
      </c>
      <c r="R48" s="76">
        <v>0</v>
      </c>
      <c r="S48" s="76">
        <v>0</v>
      </c>
      <c r="T48" s="76">
        <v>375578</v>
      </c>
      <c r="U48">
        <v>167543</v>
      </c>
      <c r="V48">
        <v>102569</v>
      </c>
      <c r="W48">
        <v>0</v>
      </c>
      <c r="X48">
        <v>0</v>
      </c>
      <c r="Y48">
        <v>0</v>
      </c>
      <c r="Z48">
        <v>0</v>
      </c>
      <c r="AA48">
        <v>0</v>
      </c>
      <c r="AB48">
        <v>0</v>
      </c>
      <c r="AC48">
        <v>85451</v>
      </c>
      <c r="AD48">
        <v>0</v>
      </c>
      <c r="AE48">
        <v>355563</v>
      </c>
      <c r="AF48" s="1">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s="284">
        <v>0</v>
      </c>
      <c r="BE48" s="284">
        <v>0</v>
      </c>
      <c r="BF48" s="284">
        <v>0</v>
      </c>
      <c r="BG48" s="284">
        <v>0</v>
      </c>
      <c r="BH48" s="168">
        <v>0</v>
      </c>
      <c r="BI48" s="169">
        <v>0</v>
      </c>
      <c r="BJ48" s="169">
        <v>0</v>
      </c>
      <c r="BK48" s="170">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s="1">
        <v>0</v>
      </c>
      <c r="CK48" s="1">
        <v>0</v>
      </c>
      <c r="CL48" s="1">
        <v>0</v>
      </c>
      <c r="CM48" s="1">
        <v>0</v>
      </c>
      <c r="CN48" s="168">
        <v>0</v>
      </c>
      <c r="CO48" s="169">
        <v>0</v>
      </c>
      <c r="CP48" s="169">
        <v>0</v>
      </c>
      <c r="CQ48" s="170">
        <v>0</v>
      </c>
      <c r="CR48" s="1">
        <v>0</v>
      </c>
      <c r="CS48" s="1">
        <v>0</v>
      </c>
      <c r="CT48" s="1">
        <v>0</v>
      </c>
      <c r="CU48" s="1">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s="284">
        <v>0</v>
      </c>
      <c r="DQ48" s="284">
        <v>0</v>
      </c>
      <c r="DR48" s="284">
        <v>0</v>
      </c>
      <c r="DS48" s="284">
        <v>0</v>
      </c>
      <c r="DT48" s="168">
        <v>0</v>
      </c>
      <c r="DU48" s="169">
        <v>0</v>
      </c>
      <c r="DV48" s="169">
        <v>0</v>
      </c>
      <c r="DW48" s="170">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s="1">
        <v>0</v>
      </c>
      <c r="EW48" s="1">
        <v>0</v>
      </c>
      <c r="EX48" s="1">
        <v>0</v>
      </c>
      <c r="EY48" s="1">
        <v>0</v>
      </c>
      <c r="EZ48" s="168">
        <v>0</v>
      </c>
      <c r="FA48" s="169">
        <v>0</v>
      </c>
      <c r="FB48" s="169">
        <v>0</v>
      </c>
      <c r="FC48" s="170">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s="139">
        <v>0</v>
      </c>
      <c r="HD48" s="141">
        <v>0</v>
      </c>
      <c r="HE48" s="139">
        <v>0</v>
      </c>
      <c r="HF48" s="141">
        <v>0</v>
      </c>
      <c r="HG48" s="180">
        <v>9</v>
      </c>
      <c r="HH48" s="182">
        <v>0</v>
      </c>
      <c r="HI48" s="182">
        <v>0</v>
      </c>
      <c r="HJ48" s="183">
        <v>0</v>
      </c>
      <c r="HK48" s="140">
        <v>0</v>
      </c>
      <c r="HL48" s="140">
        <v>0</v>
      </c>
      <c r="HM48" s="1" t="s">
        <v>427</v>
      </c>
      <c r="HN48" s="1" t="s">
        <v>427</v>
      </c>
      <c r="HO48" t="s">
        <v>459</v>
      </c>
      <c r="HP48" s="284" t="s">
        <v>459</v>
      </c>
      <c r="HQ48" s="284">
        <v>0</v>
      </c>
      <c r="HR48" s="284">
        <v>0</v>
      </c>
      <c r="HS48" s="284">
        <v>0</v>
      </c>
      <c r="HT48" s="284" t="s">
        <v>427</v>
      </c>
      <c r="HU48" s="284" t="s">
        <v>427</v>
      </c>
      <c r="HV48" s="284" t="s">
        <v>427</v>
      </c>
      <c r="HW48" s="284" t="s">
        <v>426</v>
      </c>
      <c r="HX48" s="284">
        <v>0</v>
      </c>
      <c r="HY48" s="284">
        <v>0</v>
      </c>
      <c r="HZ48" s="284">
        <v>400396</v>
      </c>
      <c r="IA48" s="284"/>
      <c r="IB48" s="284"/>
    </row>
    <row r="49" spans="1:236" x14ac:dyDescent="0.25">
      <c r="A49" s="2">
        <f>IF('Table 1'!$L$2="All Regions",1,IF('Table 1'!$L$2='DATA TEMPLATE 1516'!L49,1,0))</f>
        <v>1</v>
      </c>
      <c r="B49" s="2">
        <f>IF('Table 1'!$L$3="All Disciplines",1,IF('Table 1'!$L$3='DATA TEMPLATE 1516'!M49,1,0))</f>
        <v>1</v>
      </c>
      <c r="C49" s="2">
        <f>IF('Table 1'!$L$4="All Organisations",1,IF('Table 1'!$L$4='DATA TEMPLATE 1516'!N49,1,0))</f>
        <v>1</v>
      </c>
      <c r="D49" s="2">
        <f t="shared" si="0"/>
        <v>3</v>
      </c>
      <c r="E49" s="236">
        <f>IFERROR(IF('Table 2'!$L$2="All Diverse Led",$HQ49,IF('Table 2'!$L$2='DATA TEMPLATE 1516'!HX49,4,0)),"0")</f>
        <v>0</v>
      </c>
      <c r="F49" s="236">
        <f>IFERROR(IF('Table 2'!$L$2="All Diverse Led",$HQ49,IF('Table 2'!$L$2='DATA TEMPLATE 1516'!HY49,4,0)), 0)</f>
        <v>0</v>
      </c>
      <c r="G49" s="237">
        <f t="shared" si="1"/>
        <v>0</v>
      </c>
      <c r="H49" s="1" t="s">
        <v>471</v>
      </c>
      <c r="I49" s="1">
        <v>0</v>
      </c>
      <c r="J49" s="1" t="b">
        <v>0</v>
      </c>
      <c r="K49" s="284">
        <v>47</v>
      </c>
      <c r="L49" t="s">
        <v>439</v>
      </c>
      <c r="M49" t="s">
        <v>440</v>
      </c>
      <c r="N49" t="s">
        <v>459</v>
      </c>
      <c r="O49" s="76">
        <v>0</v>
      </c>
      <c r="P49" s="76">
        <v>150000</v>
      </c>
      <c r="Q49" s="76">
        <v>0</v>
      </c>
      <c r="R49" s="76">
        <v>0</v>
      </c>
      <c r="S49" s="76">
        <v>0</v>
      </c>
      <c r="T49" s="76">
        <v>150000</v>
      </c>
      <c r="U49">
        <v>0</v>
      </c>
      <c r="V49">
        <v>0</v>
      </c>
      <c r="W49">
        <v>0</v>
      </c>
      <c r="X49">
        <v>0</v>
      </c>
      <c r="Y49">
        <v>0</v>
      </c>
      <c r="Z49">
        <v>0</v>
      </c>
      <c r="AA49">
        <v>0</v>
      </c>
      <c r="AB49">
        <v>0</v>
      </c>
      <c r="AC49">
        <v>0</v>
      </c>
      <c r="AD49">
        <v>0</v>
      </c>
      <c r="AE49">
        <v>0</v>
      </c>
      <c r="AF49" s="1">
        <v>37</v>
      </c>
      <c r="AG49">
        <v>87</v>
      </c>
      <c r="AH49">
        <v>0</v>
      </c>
      <c r="AI49">
        <v>154276</v>
      </c>
      <c r="AJ49">
        <v>0</v>
      </c>
      <c r="AK49">
        <v>0</v>
      </c>
      <c r="AL49">
        <v>0</v>
      </c>
      <c r="AM49">
        <v>0</v>
      </c>
      <c r="AN49">
        <v>0</v>
      </c>
      <c r="AO49">
        <v>0</v>
      </c>
      <c r="AP49">
        <v>0</v>
      </c>
      <c r="AQ49">
        <v>0</v>
      </c>
      <c r="AR49">
        <v>1</v>
      </c>
      <c r="AS49">
        <v>1</v>
      </c>
      <c r="AT49">
        <v>0</v>
      </c>
      <c r="AU49">
        <v>1000</v>
      </c>
      <c r="AV49">
        <v>0</v>
      </c>
      <c r="AW49">
        <v>0</v>
      </c>
      <c r="AX49">
        <v>0</v>
      </c>
      <c r="AY49">
        <v>0</v>
      </c>
      <c r="AZ49">
        <v>0</v>
      </c>
      <c r="BA49">
        <v>0</v>
      </c>
      <c r="BB49">
        <v>0</v>
      </c>
      <c r="BC49">
        <v>0</v>
      </c>
      <c r="BD49" s="284">
        <v>0</v>
      </c>
      <c r="BE49" s="284">
        <v>0</v>
      </c>
      <c r="BF49" s="284">
        <v>0</v>
      </c>
      <c r="BG49" s="284">
        <v>0</v>
      </c>
      <c r="BH49" s="168">
        <v>1</v>
      </c>
      <c r="BI49" s="169">
        <v>1</v>
      </c>
      <c r="BJ49" s="169">
        <v>0</v>
      </c>
      <c r="BK49" s="170">
        <v>1000</v>
      </c>
      <c r="BL49">
        <v>18</v>
      </c>
      <c r="BM49">
        <v>235</v>
      </c>
      <c r="BN49">
        <v>0</v>
      </c>
      <c r="BO49">
        <v>2300000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s="1">
        <v>0</v>
      </c>
      <c r="CK49" s="1">
        <v>0</v>
      </c>
      <c r="CL49" s="1">
        <v>0</v>
      </c>
      <c r="CM49" s="1">
        <v>0</v>
      </c>
      <c r="CN49" s="168">
        <v>0</v>
      </c>
      <c r="CO49" s="169">
        <v>0</v>
      </c>
      <c r="CP49" s="169">
        <v>0</v>
      </c>
      <c r="CQ49" s="170">
        <v>0</v>
      </c>
      <c r="CR49" s="1">
        <v>5</v>
      </c>
      <c r="CS49" s="1">
        <v>19</v>
      </c>
      <c r="CT49" s="1">
        <v>0</v>
      </c>
      <c r="CU49" s="1">
        <v>13000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s="284">
        <v>0</v>
      </c>
      <c r="DQ49" s="284">
        <v>0</v>
      </c>
      <c r="DR49" s="284">
        <v>0</v>
      </c>
      <c r="DS49" s="284">
        <v>0</v>
      </c>
      <c r="DT49" s="168">
        <v>0</v>
      </c>
      <c r="DU49" s="169">
        <v>0</v>
      </c>
      <c r="DV49" s="169">
        <v>0</v>
      </c>
      <c r="DW49" s="170">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s="1">
        <v>0</v>
      </c>
      <c r="EW49" s="1">
        <v>0</v>
      </c>
      <c r="EX49" s="1">
        <v>0</v>
      </c>
      <c r="EY49" s="1">
        <v>0</v>
      </c>
      <c r="EZ49" s="168">
        <v>0</v>
      </c>
      <c r="FA49" s="169">
        <v>0</v>
      </c>
      <c r="FB49" s="169">
        <v>0</v>
      </c>
      <c r="FC49" s="170">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16</v>
      </c>
      <c r="GG49">
        <v>0</v>
      </c>
      <c r="GH49">
        <v>1</v>
      </c>
      <c r="GI49">
        <v>500</v>
      </c>
      <c r="GJ49">
        <v>0</v>
      </c>
      <c r="GK49">
        <v>38000</v>
      </c>
      <c r="GL49">
        <v>0</v>
      </c>
      <c r="GM49">
        <v>448</v>
      </c>
      <c r="GN49">
        <v>0</v>
      </c>
      <c r="GO49">
        <v>0</v>
      </c>
      <c r="GP49">
        <v>0</v>
      </c>
      <c r="GQ49">
        <v>0</v>
      </c>
      <c r="GR49">
        <v>0</v>
      </c>
      <c r="GS49">
        <v>0</v>
      </c>
      <c r="GT49">
        <v>0</v>
      </c>
      <c r="GU49">
        <v>0</v>
      </c>
      <c r="GV49">
        <v>0</v>
      </c>
      <c r="GW49">
        <v>0</v>
      </c>
      <c r="GX49">
        <v>0</v>
      </c>
      <c r="GY49">
        <v>0</v>
      </c>
      <c r="GZ49">
        <v>0</v>
      </c>
      <c r="HA49">
        <v>0</v>
      </c>
      <c r="HB49">
        <v>0</v>
      </c>
      <c r="HC49" s="139">
        <v>0</v>
      </c>
      <c r="HD49" s="141">
        <v>0</v>
      </c>
      <c r="HE49" s="139">
        <v>0</v>
      </c>
      <c r="HF49" s="141">
        <v>0</v>
      </c>
      <c r="HG49" s="180">
        <v>0</v>
      </c>
      <c r="HH49" s="182">
        <v>0</v>
      </c>
      <c r="HI49" s="182">
        <v>0</v>
      </c>
      <c r="HJ49" s="183">
        <v>0</v>
      </c>
      <c r="HK49" s="140">
        <v>0</v>
      </c>
      <c r="HL49" s="140">
        <v>0</v>
      </c>
      <c r="HM49" s="1">
        <v>0</v>
      </c>
      <c r="HN49" s="1">
        <v>0</v>
      </c>
      <c r="HO49" t="s">
        <v>459</v>
      </c>
      <c r="HP49" s="284" t="s">
        <v>460</v>
      </c>
      <c r="HQ49" s="284">
        <v>0</v>
      </c>
      <c r="HR49" s="284">
        <v>0</v>
      </c>
      <c r="HS49" s="284">
        <v>0</v>
      </c>
      <c r="HT49" s="284" t="s">
        <v>427</v>
      </c>
      <c r="HU49" s="284" t="s">
        <v>427</v>
      </c>
      <c r="HV49" s="284" t="s">
        <v>427</v>
      </c>
      <c r="HW49" s="284" t="s">
        <v>427</v>
      </c>
      <c r="HX49" s="284">
        <v>0</v>
      </c>
      <c r="HY49" s="284">
        <v>0</v>
      </c>
      <c r="HZ49" s="284">
        <v>845725</v>
      </c>
      <c r="IA49" s="284"/>
      <c r="IB49" s="284"/>
    </row>
    <row r="50" spans="1:236" x14ac:dyDescent="0.25">
      <c r="A50" s="2">
        <f>IF('Table 1'!$L$2="All Regions",1,IF('Table 1'!$L$2='DATA TEMPLATE 1516'!L50,1,0))</f>
        <v>1</v>
      </c>
      <c r="B50" s="2">
        <f>IF('Table 1'!$L$3="All Disciplines",1,IF('Table 1'!$L$3='DATA TEMPLATE 1516'!M50,1,0))</f>
        <v>1</v>
      </c>
      <c r="C50" s="2">
        <f>IF('Table 1'!$L$4="All Organisations",1,IF('Table 1'!$L$4='DATA TEMPLATE 1516'!N50,1,0))</f>
        <v>1</v>
      </c>
      <c r="D50" s="2">
        <f t="shared" si="0"/>
        <v>3</v>
      </c>
      <c r="E50" s="236">
        <f>IFERROR(IF('Table 2'!$L$2="All Diverse Led",$HQ50,IF('Table 2'!$L$2='DATA TEMPLATE 1516'!HX50,4,0)),"0")</f>
        <v>2</v>
      </c>
      <c r="F50" s="236">
        <f>IFERROR(IF('Table 2'!$L$2="All Diverse Led",$HQ50,IF('Table 2'!$L$2='DATA TEMPLATE 1516'!HY50,4,0)), 0)</f>
        <v>2</v>
      </c>
      <c r="G50" s="237">
        <f t="shared" si="1"/>
        <v>4</v>
      </c>
      <c r="H50" s="1" t="s">
        <v>471</v>
      </c>
      <c r="I50" s="1">
        <v>0</v>
      </c>
      <c r="J50" s="1" t="b">
        <v>0</v>
      </c>
      <c r="K50" s="284">
        <v>48</v>
      </c>
      <c r="L50" t="s">
        <v>441</v>
      </c>
      <c r="M50" t="s">
        <v>437</v>
      </c>
      <c r="N50" t="s">
        <v>458</v>
      </c>
      <c r="O50" s="76">
        <v>30759</v>
      </c>
      <c r="P50" s="76">
        <v>150120</v>
      </c>
      <c r="Q50" s="76">
        <v>14292</v>
      </c>
      <c r="R50" s="76">
        <v>0</v>
      </c>
      <c r="S50" s="76">
        <v>1700</v>
      </c>
      <c r="T50" s="76">
        <v>196871</v>
      </c>
      <c r="U50">
        <v>0</v>
      </c>
      <c r="V50">
        <v>0</v>
      </c>
      <c r="W50">
        <v>0</v>
      </c>
      <c r="X50">
        <v>148303</v>
      </c>
      <c r="Y50">
        <v>0</v>
      </c>
      <c r="Z50">
        <v>0</v>
      </c>
      <c r="AA50">
        <v>0</v>
      </c>
      <c r="AB50">
        <v>41333</v>
      </c>
      <c r="AC50">
        <v>14528</v>
      </c>
      <c r="AD50">
        <v>0</v>
      </c>
      <c r="AE50">
        <v>204164</v>
      </c>
      <c r="AF50" s="1">
        <v>36</v>
      </c>
      <c r="AG50">
        <v>30</v>
      </c>
      <c r="AH50">
        <v>1427</v>
      </c>
      <c r="AI50">
        <v>538</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s="284">
        <v>0</v>
      </c>
      <c r="BE50" s="284">
        <v>0</v>
      </c>
      <c r="BF50" s="284">
        <v>0</v>
      </c>
      <c r="BG50" s="284">
        <v>0</v>
      </c>
      <c r="BH50" s="168">
        <v>0</v>
      </c>
      <c r="BI50" s="169">
        <v>0</v>
      </c>
      <c r="BJ50" s="169">
        <v>0</v>
      </c>
      <c r="BK50" s="17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s="1">
        <v>0</v>
      </c>
      <c r="CK50" s="1">
        <v>0</v>
      </c>
      <c r="CL50" s="1">
        <v>0</v>
      </c>
      <c r="CM50" s="1">
        <v>0</v>
      </c>
      <c r="CN50" s="168">
        <v>0</v>
      </c>
      <c r="CO50" s="169">
        <v>0</v>
      </c>
      <c r="CP50" s="169">
        <v>0</v>
      </c>
      <c r="CQ50" s="170">
        <v>0</v>
      </c>
      <c r="CR50" s="1">
        <v>0</v>
      </c>
      <c r="CS50" s="1">
        <v>0</v>
      </c>
      <c r="CT50" s="1">
        <v>0</v>
      </c>
      <c r="CU50" s="1">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s="284">
        <v>0</v>
      </c>
      <c r="DQ50" s="284">
        <v>0</v>
      </c>
      <c r="DR50" s="284">
        <v>0</v>
      </c>
      <c r="DS50" s="284">
        <v>0</v>
      </c>
      <c r="DT50" s="168">
        <v>0</v>
      </c>
      <c r="DU50" s="169">
        <v>0</v>
      </c>
      <c r="DV50" s="169">
        <v>0</v>
      </c>
      <c r="DW50" s="170">
        <v>0</v>
      </c>
      <c r="DX50">
        <v>4</v>
      </c>
      <c r="DY50">
        <v>4</v>
      </c>
      <c r="DZ50">
        <v>94</v>
      </c>
      <c r="EA50">
        <v>135</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s="1">
        <v>0</v>
      </c>
      <c r="EW50" s="1">
        <v>0</v>
      </c>
      <c r="EX50" s="1">
        <v>0</v>
      </c>
      <c r="EY50" s="1">
        <v>0</v>
      </c>
      <c r="EZ50" s="168">
        <v>0</v>
      </c>
      <c r="FA50" s="169">
        <v>0</v>
      </c>
      <c r="FB50" s="169">
        <v>0</v>
      </c>
      <c r="FC50" s="17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s="139">
        <v>0</v>
      </c>
      <c r="HD50" s="141">
        <v>0</v>
      </c>
      <c r="HE50" s="139">
        <v>0</v>
      </c>
      <c r="HF50" s="141">
        <v>4</v>
      </c>
      <c r="HG50" s="180">
        <v>7</v>
      </c>
      <c r="HH50" s="182">
        <v>0.5714285714285714</v>
      </c>
      <c r="HI50" s="182">
        <v>0</v>
      </c>
      <c r="HJ50" s="183">
        <v>2</v>
      </c>
      <c r="HK50" s="140" t="s">
        <v>541</v>
      </c>
      <c r="HL50" s="140">
        <v>0</v>
      </c>
      <c r="HM50" s="1" t="s">
        <v>426</v>
      </c>
      <c r="HN50" s="1" t="s">
        <v>427</v>
      </c>
      <c r="HO50" t="s">
        <v>458</v>
      </c>
      <c r="HP50" s="284" t="s">
        <v>458</v>
      </c>
      <c r="HQ50" s="284">
        <v>2</v>
      </c>
      <c r="HR50" s="284" t="s">
        <v>541</v>
      </c>
      <c r="HS50" s="284">
        <v>0</v>
      </c>
      <c r="HT50" s="284" t="s">
        <v>426</v>
      </c>
      <c r="HU50" s="284" t="s">
        <v>427</v>
      </c>
      <c r="HV50" s="284" t="s">
        <v>426</v>
      </c>
      <c r="HW50" s="284" t="s">
        <v>426</v>
      </c>
      <c r="HX50" s="284" t="s">
        <v>541</v>
      </c>
      <c r="HY50" s="284">
        <v>0</v>
      </c>
      <c r="HZ50" s="284">
        <v>217517</v>
      </c>
      <c r="IA50" s="284"/>
      <c r="IB50" s="284"/>
    </row>
    <row r="51" spans="1:236" x14ac:dyDescent="0.25">
      <c r="A51" s="2">
        <f>IF('Table 1'!$L$2="All Regions",1,IF('Table 1'!$L$2='DATA TEMPLATE 1516'!L51,1,0))</f>
        <v>1</v>
      </c>
      <c r="B51" s="2">
        <f>IF('Table 1'!$L$3="All Disciplines",1,IF('Table 1'!$L$3='DATA TEMPLATE 1516'!M51,1,0))</f>
        <v>1</v>
      </c>
      <c r="C51" s="2">
        <f>IF('Table 1'!$L$4="All Organisations",1,IF('Table 1'!$L$4='DATA TEMPLATE 1516'!N51,1,0))</f>
        <v>1</v>
      </c>
      <c r="D51" s="2">
        <f t="shared" si="0"/>
        <v>3</v>
      </c>
      <c r="E51" s="236">
        <f>IFERROR(IF('Table 2'!$L$2="All Diverse Led",$HQ51,IF('Table 2'!$L$2='DATA TEMPLATE 1516'!HX51,4,0)),"0")</f>
        <v>0</v>
      </c>
      <c r="F51" s="236">
        <f>IFERROR(IF('Table 2'!$L$2="All Diverse Led",$HQ51,IF('Table 2'!$L$2='DATA TEMPLATE 1516'!HY51,4,0)), 0)</f>
        <v>0</v>
      </c>
      <c r="G51" s="237">
        <f t="shared" si="1"/>
        <v>0</v>
      </c>
      <c r="H51" s="1" t="s">
        <v>471</v>
      </c>
      <c r="I51" s="1">
        <v>0</v>
      </c>
      <c r="J51" s="1" t="b">
        <v>0</v>
      </c>
      <c r="K51" s="284">
        <v>49</v>
      </c>
      <c r="L51" t="s">
        <v>439</v>
      </c>
      <c r="M51" t="s">
        <v>443</v>
      </c>
      <c r="N51" t="s">
        <v>459</v>
      </c>
      <c r="O51" s="76">
        <v>38735</v>
      </c>
      <c r="P51" s="76">
        <v>246251</v>
      </c>
      <c r="Q51" s="76">
        <v>61210</v>
      </c>
      <c r="R51" s="76">
        <v>0</v>
      </c>
      <c r="S51" s="76">
        <v>56084</v>
      </c>
      <c r="T51" s="76">
        <v>402280</v>
      </c>
      <c r="U51">
        <v>128664</v>
      </c>
      <c r="V51">
        <v>23290</v>
      </c>
      <c r="W51">
        <v>0</v>
      </c>
      <c r="X51">
        <v>10400</v>
      </c>
      <c r="Y51">
        <v>24302</v>
      </c>
      <c r="Z51">
        <v>0</v>
      </c>
      <c r="AA51">
        <v>0</v>
      </c>
      <c r="AB51">
        <v>172620</v>
      </c>
      <c r="AC51">
        <v>54633</v>
      </c>
      <c r="AD51">
        <v>0</v>
      </c>
      <c r="AE51">
        <v>413909</v>
      </c>
      <c r="AF51" s="1">
        <v>60</v>
      </c>
      <c r="AG51">
        <v>53</v>
      </c>
      <c r="AH51">
        <v>2211</v>
      </c>
      <c r="AI51">
        <v>80000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s="284">
        <v>0</v>
      </c>
      <c r="BE51" s="284">
        <v>0</v>
      </c>
      <c r="BF51" s="284">
        <v>0</v>
      </c>
      <c r="BG51" s="284">
        <v>0</v>
      </c>
      <c r="BH51" s="168">
        <v>0</v>
      </c>
      <c r="BI51" s="169">
        <v>0</v>
      </c>
      <c r="BJ51" s="169">
        <v>0</v>
      </c>
      <c r="BK51" s="170">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s="1">
        <v>0</v>
      </c>
      <c r="CK51" s="1">
        <v>0</v>
      </c>
      <c r="CL51" s="1">
        <v>0</v>
      </c>
      <c r="CM51" s="1">
        <v>0</v>
      </c>
      <c r="CN51" s="168">
        <v>0</v>
      </c>
      <c r="CO51" s="169">
        <v>0</v>
      </c>
      <c r="CP51" s="169">
        <v>0</v>
      </c>
      <c r="CQ51" s="170">
        <v>0</v>
      </c>
      <c r="CR51" s="1">
        <v>0</v>
      </c>
      <c r="CS51" s="1">
        <v>0</v>
      </c>
      <c r="CT51" s="1">
        <v>0</v>
      </c>
      <c r="CU51" s="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s="284">
        <v>0</v>
      </c>
      <c r="DQ51" s="284">
        <v>0</v>
      </c>
      <c r="DR51" s="284">
        <v>0</v>
      </c>
      <c r="DS51" s="284">
        <v>0</v>
      </c>
      <c r="DT51" s="168">
        <v>0</v>
      </c>
      <c r="DU51" s="169">
        <v>0</v>
      </c>
      <c r="DV51" s="169">
        <v>0</v>
      </c>
      <c r="DW51" s="170">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s="1">
        <v>0</v>
      </c>
      <c r="EW51" s="1">
        <v>0</v>
      </c>
      <c r="EX51" s="1">
        <v>0</v>
      </c>
      <c r="EY51" s="1">
        <v>0</v>
      </c>
      <c r="EZ51" s="168">
        <v>0</v>
      </c>
      <c r="FA51" s="169">
        <v>0</v>
      </c>
      <c r="FB51" s="169">
        <v>0</v>
      </c>
      <c r="FC51" s="170">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s="139">
        <v>0</v>
      </c>
      <c r="HD51" s="141">
        <v>0</v>
      </c>
      <c r="HE51" s="139">
        <v>0</v>
      </c>
      <c r="HF51" s="141">
        <v>5</v>
      </c>
      <c r="HG51" s="180">
        <v>12</v>
      </c>
      <c r="HH51" s="182">
        <v>0.41666666666666669</v>
      </c>
      <c r="HI51" s="182">
        <v>0</v>
      </c>
      <c r="HJ51" s="183">
        <v>0</v>
      </c>
      <c r="HK51" s="140">
        <v>0</v>
      </c>
      <c r="HL51" s="140">
        <v>0</v>
      </c>
      <c r="HM51" s="1" t="s">
        <v>426</v>
      </c>
      <c r="HN51" s="1" t="s">
        <v>427</v>
      </c>
      <c r="HO51" t="s">
        <v>459</v>
      </c>
      <c r="HP51" s="284" t="s">
        <v>459</v>
      </c>
      <c r="HQ51" s="284">
        <v>0</v>
      </c>
      <c r="HR51" s="284">
        <v>0</v>
      </c>
      <c r="HS51" s="284">
        <v>0</v>
      </c>
      <c r="HT51" s="284" t="s">
        <v>426</v>
      </c>
      <c r="HU51" s="284" t="s">
        <v>427</v>
      </c>
      <c r="HV51" s="284" t="s">
        <v>427</v>
      </c>
      <c r="HW51" s="284" t="s">
        <v>426</v>
      </c>
      <c r="HX51" s="284">
        <v>0</v>
      </c>
      <c r="HY51" s="284">
        <v>0</v>
      </c>
      <c r="HZ51" s="284">
        <v>455661</v>
      </c>
      <c r="IA51" s="284"/>
      <c r="IB51" s="284"/>
    </row>
    <row r="52" spans="1:236" x14ac:dyDescent="0.25">
      <c r="A52" s="2">
        <f>IF('Table 1'!$L$2="All Regions",1,IF('Table 1'!$L$2='DATA TEMPLATE 1516'!L52,1,0))</f>
        <v>1</v>
      </c>
      <c r="B52" s="2">
        <f>IF('Table 1'!$L$3="All Disciplines",1,IF('Table 1'!$L$3='DATA TEMPLATE 1516'!M52,1,0))</f>
        <v>1</v>
      </c>
      <c r="C52" s="2">
        <f>IF('Table 1'!$L$4="All Organisations",1,IF('Table 1'!$L$4='DATA TEMPLATE 1516'!N52,1,0))</f>
        <v>1</v>
      </c>
      <c r="D52" s="2">
        <f t="shared" si="0"/>
        <v>3</v>
      </c>
      <c r="E52" s="236" t="str">
        <f>IFERROR(IF('Table 2'!$L$2="All Diverse Led",$HQ52,IF('Table 2'!$L$2='DATA TEMPLATE 1516'!HX52,4,0)),"0")</f>
        <v>-</v>
      </c>
      <c r="F52" s="236" t="str">
        <f>IFERROR(IF('Table 2'!$L$2="All Diverse Led",$HQ52,IF('Table 2'!$L$2='DATA TEMPLATE 1516'!HY52,4,0)), 0)</f>
        <v>-</v>
      </c>
      <c r="G52" s="237">
        <f t="shared" si="1"/>
        <v>0</v>
      </c>
      <c r="H52" s="1">
        <v>0</v>
      </c>
      <c r="I52" s="1">
        <v>0</v>
      </c>
      <c r="J52" s="1" t="b">
        <v>0</v>
      </c>
      <c r="K52" s="284">
        <v>50</v>
      </c>
      <c r="L52" t="s">
        <v>439</v>
      </c>
      <c r="M52" t="s">
        <v>436</v>
      </c>
      <c r="N52" t="s">
        <v>459</v>
      </c>
      <c r="O52" s="76">
        <v>125886</v>
      </c>
      <c r="P52" s="76">
        <v>121515</v>
      </c>
      <c r="Q52" s="76">
        <v>117256</v>
      </c>
      <c r="R52" s="76">
        <v>21485</v>
      </c>
      <c r="S52" s="76">
        <v>5012</v>
      </c>
      <c r="T52" s="76">
        <v>391154</v>
      </c>
      <c r="U52">
        <v>0</v>
      </c>
      <c r="V52">
        <v>0</v>
      </c>
      <c r="W52">
        <v>0</v>
      </c>
      <c r="X52">
        <v>0</v>
      </c>
      <c r="Y52">
        <v>0</v>
      </c>
      <c r="Z52">
        <v>0</v>
      </c>
      <c r="AA52">
        <v>0</v>
      </c>
      <c r="AB52">
        <v>126810</v>
      </c>
      <c r="AC52">
        <v>165821</v>
      </c>
      <c r="AD52">
        <v>99923</v>
      </c>
      <c r="AE52">
        <v>392554</v>
      </c>
      <c r="AF52" s="1">
        <v>1</v>
      </c>
      <c r="AG52">
        <v>1</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s="284">
        <v>0</v>
      </c>
      <c r="BE52" s="284">
        <v>0</v>
      </c>
      <c r="BF52" s="284">
        <v>0</v>
      </c>
      <c r="BG52" s="284">
        <v>0</v>
      </c>
      <c r="BH52" s="168">
        <v>0</v>
      </c>
      <c r="BI52" s="169">
        <v>0</v>
      </c>
      <c r="BJ52" s="169">
        <v>0</v>
      </c>
      <c r="BK52" s="170">
        <v>0</v>
      </c>
      <c r="BL52">
        <v>6</v>
      </c>
      <c r="BM52">
        <v>156</v>
      </c>
      <c r="BN52">
        <v>2979</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s="1">
        <v>0</v>
      </c>
      <c r="CK52" s="1">
        <v>0</v>
      </c>
      <c r="CL52" s="1">
        <v>0</v>
      </c>
      <c r="CM52" s="1">
        <v>0</v>
      </c>
      <c r="CN52" s="168">
        <v>0</v>
      </c>
      <c r="CO52" s="169">
        <v>0</v>
      </c>
      <c r="CP52" s="169">
        <v>0</v>
      </c>
      <c r="CQ52" s="170">
        <v>0</v>
      </c>
      <c r="CR52" s="1">
        <v>3</v>
      </c>
      <c r="CS52" s="1">
        <v>3</v>
      </c>
      <c r="CT52" s="1">
        <v>55</v>
      </c>
      <c r="CU52" s="1">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s="284">
        <v>0</v>
      </c>
      <c r="DQ52" s="284">
        <v>0</v>
      </c>
      <c r="DR52" s="284">
        <v>0</v>
      </c>
      <c r="DS52" s="284">
        <v>0</v>
      </c>
      <c r="DT52" s="168">
        <v>0</v>
      </c>
      <c r="DU52" s="169">
        <v>0</v>
      </c>
      <c r="DV52" s="169">
        <v>0</v>
      </c>
      <c r="DW52" s="170">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s="1">
        <v>0</v>
      </c>
      <c r="EW52" s="1">
        <v>0</v>
      </c>
      <c r="EX52" s="1">
        <v>0</v>
      </c>
      <c r="EY52" s="1">
        <v>0</v>
      </c>
      <c r="EZ52" s="168">
        <v>0</v>
      </c>
      <c r="FA52" s="169">
        <v>0</v>
      </c>
      <c r="FB52" s="169">
        <v>0</v>
      </c>
      <c r="FC52" s="170">
        <v>0</v>
      </c>
      <c r="FD52">
        <v>0</v>
      </c>
      <c r="FE52">
        <v>0</v>
      </c>
      <c r="FF52">
        <v>0</v>
      </c>
      <c r="FG52">
        <v>8</v>
      </c>
      <c r="FH52">
        <v>0</v>
      </c>
      <c r="FI52">
        <v>15000</v>
      </c>
      <c r="FJ52">
        <v>1884</v>
      </c>
      <c r="FK52">
        <v>1884</v>
      </c>
      <c r="FL52">
        <v>0</v>
      </c>
      <c r="FM52">
        <v>0</v>
      </c>
      <c r="FN52">
        <v>1</v>
      </c>
      <c r="FO52">
        <v>700</v>
      </c>
      <c r="FP52">
        <v>1</v>
      </c>
      <c r="FQ52">
        <v>700</v>
      </c>
      <c r="FR52">
        <v>1</v>
      </c>
      <c r="FS52">
        <v>700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8</v>
      </c>
      <c r="GO52">
        <v>1884</v>
      </c>
      <c r="GP52">
        <v>0</v>
      </c>
      <c r="GQ52">
        <v>0</v>
      </c>
      <c r="GR52">
        <v>0</v>
      </c>
      <c r="GS52">
        <v>0</v>
      </c>
      <c r="GT52">
        <v>0</v>
      </c>
      <c r="GU52">
        <v>0</v>
      </c>
      <c r="GV52">
        <v>0</v>
      </c>
      <c r="GW52">
        <v>0</v>
      </c>
      <c r="GX52">
        <v>0</v>
      </c>
      <c r="GY52">
        <v>0</v>
      </c>
      <c r="GZ52">
        <v>0</v>
      </c>
      <c r="HA52">
        <v>0</v>
      </c>
      <c r="HB52">
        <v>0</v>
      </c>
      <c r="HC52" s="139">
        <v>0</v>
      </c>
      <c r="HD52" s="141">
        <v>1</v>
      </c>
      <c r="HE52" s="139">
        <v>0</v>
      </c>
      <c r="HF52" s="141">
        <v>0</v>
      </c>
      <c r="HG52" s="180">
        <v>11</v>
      </c>
      <c r="HH52" s="182">
        <v>0</v>
      </c>
      <c r="HI52" s="182">
        <v>9.0909090909090912E-2</v>
      </c>
      <c r="HJ52" s="183">
        <v>0</v>
      </c>
      <c r="HK52" s="140">
        <v>0</v>
      </c>
      <c r="HL52" s="140">
        <v>0</v>
      </c>
      <c r="HM52" s="1" t="s">
        <v>427</v>
      </c>
      <c r="HN52" s="1" t="s">
        <v>427</v>
      </c>
      <c r="HO52" t="s">
        <v>459</v>
      </c>
      <c r="HP52" t="e">
        <v>#N/A</v>
      </c>
      <c r="HQ52" s="403" t="s">
        <v>605</v>
      </c>
      <c r="HR52" s="403" t="s">
        <v>605</v>
      </c>
      <c r="HS52" s="403" t="s">
        <v>605</v>
      </c>
      <c r="HT52" s="403" t="s">
        <v>605</v>
      </c>
      <c r="HU52" s="403" t="s">
        <v>605</v>
      </c>
      <c r="HV52" s="403" t="s">
        <v>605</v>
      </c>
      <c r="HW52" s="403" t="s">
        <v>605</v>
      </c>
      <c r="HX52" s="403" t="s">
        <v>605</v>
      </c>
      <c r="HY52" s="403" t="s">
        <v>605</v>
      </c>
      <c r="HZ52" s="403" t="s">
        <v>605</v>
      </c>
      <c r="IA52" s="284"/>
      <c r="IB52" s="284"/>
    </row>
    <row r="53" spans="1:236" x14ac:dyDescent="0.25">
      <c r="A53" s="2">
        <f>IF('Table 1'!$L$2="All Regions",1,IF('Table 1'!$L$2='DATA TEMPLATE 1516'!L53,1,0))</f>
        <v>1</v>
      </c>
      <c r="B53" s="2">
        <f>IF('Table 1'!$L$3="All Disciplines",1,IF('Table 1'!$L$3='DATA TEMPLATE 1516'!M53,1,0))</f>
        <v>1</v>
      </c>
      <c r="C53" s="2">
        <f>IF('Table 1'!$L$4="All Organisations",1,IF('Table 1'!$L$4='DATA TEMPLATE 1516'!N53,1,0))</f>
        <v>1</v>
      </c>
      <c r="D53" s="2">
        <f t="shared" si="0"/>
        <v>3</v>
      </c>
      <c r="E53" s="236">
        <f>IFERROR(IF('Table 2'!$L$2="All Diverse Led",$HQ53,IF('Table 2'!$L$2='DATA TEMPLATE 1516'!HX53,4,0)),"0")</f>
        <v>0</v>
      </c>
      <c r="F53" s="236">
        <f>IFERROR(IF('Table 2'!$L$2="All Diverse Led",$HQ53,IF('Table 2'!$L$2='DATA TEMPLATE 1516'!HY53,4,0)), 0)</f>
        <v>0</v>
      </c>
      <c r="G53" s="237">
        <f t="shared" si="1"/>
        <v>0</v>
      </c>
      <c r="H53" s="1" t="s">
        <v>471</v>
      </c>
      <c r="I53" s="1">
        <v>0</v>
      </c>
      <c r="J53" s="1" t="b">
        <v>0</v>
      </c>
      <c r="K53" s="284">
        <v>51</v>
      </c>
      <c r="L53" t="s">
        <v>439</v>
      </c>
      <c r="M53" t="s">
        <v>443</v>
      </c>
      <c r="N53" t="s">
        <v>459</v>
      </c>
      <c r="O53" s="76">
        <v>53949</v>
      </c>
      <c r="P53" s="76">
        <v>258732</v>
      </c>
      <c r="Q53" s="76">
        <v>102928</v>
      </c>
      <c r="R53" s="76">
        <v>0</v>
      </c>
      <c r="S53" s="76">
        <v>28534</v>
      </c>
      <c r="T53" s="76">
        <v>444143</v>
      </c>
      <c r="U53">
        <v>259567</v>
      </c>
      <c r="V53">
        <v>17449</v>
      </c>
      <c r="W53">
        <v>0</v>
      </c>
      <c r="X53">
        <v>0</v>
      </c>
      <c r="Y53">
        <v>0</v>
      </c>
      <c r="Z53">
        <v>0</v>
      </c>
      <c r="AA53">
        <v>0</v>
      </c>
      <c r="AB53">
        <v>72386</v>
      </c>
      <c r="AC53">
        <v>65023</v>
      </c>
      <c r="AD53">
        <v>0</v>
      </c>
      <c r="AE53">
        <v>414425</v>
      </c>
      <c r="AF53" s="1">
        <v>4</v>
      </c>
      <c r="AG53">
        <v>12</v>
      </c>
      <c r="AH53">
        <v>1952</v>
      </c>
      <c r="AI53">
        <v>60</v>
      </c>
      <c r="AJ53">
        <v>1</v>
      </c>
      <c r="AK53">
        <v>2</v>
      </c>
      <c r="AL53">
        <v>419</v>
      </c>
      <c r="AM53">
        <v>0</v>
      </c>
      <c r="AN53">
        <v>0</v>
      </c>
      <c r="AO53">
        <v>0</v>
      </c>
      <c r="AP53">
        <v>0</v>
      </c>
      <c r="AQ53">
        <v>0</v>
      </c>
      <c r="AR53">
        <v>0</v>
      </c>
      <c r="AS53">
        <v>0</v>
      </c>
      <c r="AT53">
        <v>0</v>
      </c>
      <c r="AU53">
        <v>0</v>
      </c>
      <c r="AV53">
        <v>0</v>
      </c>
      <c r="AW53">
        <v>0</v>
      </c>
      <c r="AX53">
        <v>0</v>
      </c>
      <c r="AY53">
        <v>0</v>
      </c>
      <c r="AZ53">
        <v>0</v>
      </c>
      <c r="BA53">
        <v>0</v>
      </c>
      <c r="BB53">
        <v>0</v>
      </c>
      <c r="BC53">
        <v>0</v>
      </c>
      <c r="BD53" s="284">
        <v>1</v>
      </c>
      <c r="BE53" s="284">
        <v>2</v>
      </c>
      <c r="BF53" s="284">
        <v>419</v>
      </c>
      <c r="BG53" s="284">
        <v>0</v>
      </c>
      <c r="BH53" s="168">
        <v>0</v>
      </c>
      <c r="BI53" s="169">
        <v>0</v>
      </c>
      <c r="BJ53" s="169">
        <v>0</v>
      </c>
      <c r="BK53" s="170">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s="1">
        <v>0</v>
      </c>
      <c r="CK53" s="1">
        <v>0</v>
      </c>
      <c r="CL53" s="1">
        <v>0</v>
      </c>
      <c r="CM53" s="1">
        <v>0</v>
      </c>
      <c r="CN53" s="168">
        <v>0</v>
      </c>
      <c r="CO53" s="169">
        <v>0</v>
      </c>
      <c r="CP53" s="169">
        <v>0</v>
      </c>
      <c r="CQ53" s="170">
        <v>0</v>
      </c>
      <c r="CR53" s="1">
        <v>0</v>
      </c>
      <c r="CS53" s="1">
        <v>0</v>
      </c>
      <c r="CT53" s="1">
        <v>0</v>
      </c>
      <c r="CU53" s="1">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v>0</v>
      </c>
      <c r="DP53" s="284">
        <v>0</v>
      </c>
      <c r="DQ53" s="284">
        <v>0</v>
      </c>
      <c r="DR53" s="284">
        <v>0</v>
      </c>
      <c r="DS53" s="284">
        <v>0</v>
      </c>
      <c r="DT53" s="168">
        <v>0</v>
      </c>
      <c r="DU53" s="169">
        <v>0</v>
      </c>
      <c r="DV53" s="169">
        <v>0</v>
      </c>
      <c r="DW53" s="170">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s="1">
        <v>0</v>
      </c>
      <c r="EW53" s="1">
        <v>0</v>
      </c>
      <c r="EX53" s="1">
        <v>0</v>
      </c>
      <c r="EY53" s="1">
        <v>0</v>
      </c>
      <c r="EZ53" s="168">
        <v>0</v>
      </c>
      <c r="FA53" s="169">
        <v>0</v>
      </c>
      <c r="FB53" s="169">
        <v>0</v>
      </c>
      <c r="FC53" s="170">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s="139">
        <v>1</v>
      </c>
      <c r="HD53" s="141">
        <v>0</v>
      </c>
      <c r="HE53" s="139">
        <v>0</v>
      </c>
      <c r="HF53" s="141">
        <v>3</v>
      </c>
      <c r="HG53" s="180">
        <v>12</v>
      </c>
      <c r="HH53" s="182">
        <v>0.33333333333333331</v>
      </c>
      <c r="HI53" s="182">
        <v>0</v>
      </c>
      <c r="HJ53" s="183">
        <v>0</v>
      </c>
      <c r="HK53" s="140">
        <v>0</v>
      </c>
      <c r="HL53" s="140">
        <v>0</v>
      </c>
      <c r="HM53" s="1" t="s">
        <v>426</v>
      </c>
      <c r="HN53" s="1" t="s">
        <v>427</v>
      </c>
      <c r="HO53" t="s">
        <v>459</v>
      </c>
      <c r="HP53" s="284" t="s">
        <v>459</v>
      </c>
      <c r="HQ53" s="284">
        <v>0</v>
      </c>
      <c r="HR53" s="284">
        <v>0</v>
      </c>
      <c r="HS53" s="284">
        <v>0</v>
      </c>
      <c r="HT53" s="284" t="s">
        <v>426</v>
      </c>
      <c r="HU53" s="284" t="s">
        <v>427</v>
      </c>
      <c r="HV53" s="284" t="s">
        <v>427</v>
      </c>
      <c r="HW53" s="284" t="s">
        <v>426</v>
      </c>
      <c r="HX53" s="284">
        <v>0</v>
      </c>
      <c r="HY53" s="284">
        <v>0</v>
      </c>
      <c r="HZ53" s="284">
        <v>537917</v>
      </c>
      <c r="IA53" s="284"/>
      <c r="IB53" s="284"/>
    </row>
    <row r="54" spans="1:236" x14ac:dyDescent="0.25">
      <c r="A54" s="2">
        <f>IF('Table 1'!$L$2="All Regions",1,IF('Table 1'!$L$2='DATA TEMPLATE 1516'!L54,1,0))</f>
        <v>1</v>
      </c>
      <c r="B54" s="2">
        <f>IF('Table 1'!$L$3="All Disciplines",1,IF('Table 1'!$L$3='DATA TEMPLATE 1516'!M54,1,0))</f>
        <v>1</v>
      </c>
      <c r="C54" s="2">
        <f>IF('Table 1'!$L$4="All Organisations",1,IF('Table 1'!$L$4='DATA TEMPLATE 1516'!N54,1,0))</f>
        <v>1</v>
      </c>
      <c r="D54" s="2">
        <f t="shared" si="0"/>
        <v>3</v>
      </c>
      <c r="E54" s="236">
        <f>IFERROR(IF('Table 2'!$L$2="All Diverse Led",$HQ54,IF('Table 2'!$L$2='DATA TEMPLATE 1516'!HX54,4,0)),"0")</f>
        <v>0</v>
      </c>
      <c r="F54" s="236">
        <f>IFERROR(IF('Table 2'!$L$2="All Diverse Led",$HQ54,IF('Table 2'!$L$2='DATA TEMPLATE 1516'!HY54,4,0)), 0)</f>
        <v>0</v>
      </c>
      <c r="G54" s="237">
        <f t="shared" si="1"/>
        <v>0</v>
      </c>
      <c r="H54" s="1" t="s">
        <v>471</v>
      </c>
      <c r="I54" s="1">
        <v>0</v>
      </c>
      <c r="J54" s="1" t="b">
        <v>0</v>
      </c>
      <c r="K54" s="284">
        <v>52</v>
      </c>
      <c r="L54" t="s">
        <v>439</v>
      </c>
      <c r="M54" t="s">
        <v>437</v>
      </c>
      <c r="N54" t="s">
        <v>459</v>
      </c>
      <c r="O54" s="76">
        <v>52855</v>
      </c>
      <c r="P54" s="76">
        <v>247500</v>
      </c>
      <c r="Q54" s="76">
        <v>83757</v>
      </c>
      <c r="R54" s="76">
        <v>0</v>
      </c>
      <c r="S54" s="76">
        <v>0</v>
      </c>
      <c r="T54" s="76">
        <v>384112</v>
      </c>
      <c r="U54">
        <v>135659</v>
      </c>
      <c r="V54">
        <v>18007</v>
      </c>
      <c r="W54">
        <v>0</v>
      </c>
      <c r="X54">
        <v>11330</v>
      </c>
      <c r="Y54">
        <v>0</v>
      </c>
      <c r="Z54">
        <v>0</v>
      </c>
      <c r="AA54">
        <v>0</v>
      </c>
      <c r="AB54">
        <v>120765</v>
      </c>
      <c r="AC54">
        <v>62005</v>
      </c>
      <c r="AD54">
        <v>10627</v>
      </c>
      <c r="AE54">
        <v>358393</v>
      </c>
      <c r="AF54" s="1">
        <v>103</v>
      </c>
      <c r="AG54">
        <v>0</v>
      </c>
      <c r="AH54">
        <v>10139</v>
      </c>
      <c r="AI54">
        <v>0</v>
      </c>
      <c r="AJ54">
        <v>0</v>
      </c>
      <c r="AK54">
        <v>0</v>
      </c>
      <c r="AL54">
        <v>0</v>
      </c>
      <c r="AM54">
        <v>0</v>
      </c>
      <c r="AN54">
        <v>0</v>
      </c>
      <c r="AO54">
        <v>0</v>
      </c>
      <c r="AP54">
        <v>0</v>
      </c>
      <c r="AQ54">
        <v>0</v>
      </c>
      <c r="AR54">
        <v>103</v>
      </c>
      <c r="AS54">
        <v>0</v>
      </c>
      <c r="AT54">
        <v>10139</v>
      </c>
      <c r="AU54">
        <v>0</v>
      </c>
      <c r="AV54">
        <v>0</v>
      </c>
      <c r="AW54">
        <v>0</v>
      </c>
      <c r="AX54">
        <v>0</v>
      </c>
      <c r="AY54">
        <v>0</v>
      </c>
      <c r="AZ54">
        <v>0</v>
      </c>
      <c r="BA54">
        <v>0</v>
      </c>
      <c r="BB54">
        <v>0</v>
      </c>
      <c r="BC54">
        <v>0</v>
      </c>
      <c r="BD54" s="284">
        <v>0</v>
      </c>
      <c r="BE54" s="284">
        <v>0</v>
      </c>
      <c r="BF54" s="284">
        <v>0</v>
      </c>
      <c r="BG54" s="284">
        <v>0</v>
      </c>
      <c r="BH54" s="168">
        <v>103</v>
      </c>
      <c r="BI54" s="169">
        <v>0</v>
      </c>
      <c r="BJ54" s="169">
        <v>10139</v>
      </c>
      <c r="BK54" s="170">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s="1">
        <v>0</v>
      </c>
      <c r="CK54" s="1">
        <v>0</v>
      </c>
      <c r="CL54" s="1">
        <v>0</v>
      </c>
      <c r="CM54" s="1">
        <v>0</v>
      </c>
      <c r="CN54" s="168">
        <v>0</v>
      </c>
      <c r="CO54" s="169">
        <v>0</v>
      </c>
      <c r="CP54" s="169">
        <v>0</v>
      </c>
      <c r="CQ54" s="170">
        <v>0</v>
      </c>
      <c r="CR54" s="1">
        <v>0</v>
      </c>
      <c r="CS54" s="1">
        <v>0</v>
      </c>
      <c r="CT54" s="1">
        <v>0</v>
      </c>
      <c r="CU54" s="1">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s="284">
        <v>0</v>
      </c>
      <c r="DQ54" s="284">
        <v>0</v>
      </c>
      <c r="DR54" s="284">
        <v>0</v>
      </c>
      <c r="DS54" s="284">
        <v>0</v>
      </c>
      <c r="DT54" s="168">
        <v>0</v>
      </c>
      <c r="DU54" s="169">
        <v>0</v>
      </c>
      <c r="DV54" s="169">
        <v>0</v>
      </c>
      <c r="DW54" s="170">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v>0</v>
      </c>
      <c r="EV54" s="1">
        <v>0</v>
      </c>
      <c r="EW54" s="1">
        <v>0</v>
      </c>
      <c r="EX54" s="1">
        <v>0</v>
      </c>
      <c r="EY54" s="1">
        <v>0</v>
      </c>
      <c r="EZ54" s="168">
        <v>0</v>
      </c>
      <c r="FA54" s="169">
        <v>0</v>
      </c>
      <c r="FB54" s="169">
        <v>0</v>
      </c>
      <c r="FC54" s="170">
        <v>0</v>
      </c>
      <c r="FD54">
        <v>0</v>
      </c>
      <c r="FE54">
        <v>0</v>
      </c>
      <c r="FF54">
        <v>0</v>
      </c>
      <c r="FG54">
        <v>0</v>
      </c>
      <c r="FH54">
        <v>0</v>
      </c>
      <c r="FI54">
        <v>0</v>
      </c>
      <c r="FJ54">
        <v>0</v>
      </c>
      <c r="FK54">
        <v>0</v>
      </c>
      <c r="FL54">
        <v>0</v>
      </c>
      <c r="FM54">
        <v>0</v>
      </c>
      <c r="FN54">
        <v>1</v>
      </c>
      <c r="FO54">
        <v>200</v>
      </c>
      <c r="FP54">
        <v>18</v>
      </c>
      <c r="FQ54">
        <v>0</v>
      </c>
      <c r="FR54">
        <v>48</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20</v>
      </c>
      <c r="GQ54">
        <v>4222</v>
      </c>
      <c r="GR54">
        <v>0</v>
      </c>
      <c r="GS54">
        <v>0</v>
      </c>
      <c r="GT54">
        <v>1</v>
      </c>
      <c r="GU54">
        <v>1</v>
      </c>
      <c r="GV54">
        <v>0</v>
      </c>
      <c r="GW54">
        <v>0</v>
      </c>
      <c r="GX54">
        <v>0</v>
      </c>
      <c r="GY54">
        <v>0</v>
      </c>
      <c r="GZ54">
        <v>20</v>
      </c>
      <c r="HA54">
        <v>20</v>
      </c>
      <c r="HB54">
        <v>0</v>
      </c>
      <c r="HC54" s="139">
        <v>0</v>
      </c>
      <c r="HD54" s="141">
        <v>0</v>
      </c>
      <c r="HE54" s="139">
        <v>0</v>
      </c>
      <c r="HF54" s="141">
        <v>3</v>
      </c>
      <c r="HG54" s="180">
        <v>13</v>
      </c>
      <c r="HH54" s="182">
        <v>0.23076923076923078</v>
      </c>
      <c r="HI54" s="182">
        <v>0</v>
      </c>
      <c r="HJ54" s="183">
        <v>0</v>
      </c>
      <c r="HK54" s="140">
        <v>0</v>
      </c>
      <c r="HL54" s="140">
        <v>0</v>
      </c>
      <c r="HM54" s="1" t="s">
        <v>427</v>
      </c>
      <c r="HN54" s="1" t="s">
        <v>427</v>
      </c>
      <c r="HO54" t="s">
        <v>459</v>
      </c>
      <c r="HP54" s="284" t="s">
        <v>459</v>
      </c>
      <c r="HQ54" s="284">
        <v>0</v>
      </c>
      <c r="HR54" s="284">
        <v>0</v>
      </c>
      <c r="HS54" s="284">
        <v>0</v>
      </c>
      <c r="HT54" s="284" t="s">
        <v>427</v>
      </c>
      <c r="HU54" s="284" t="s">
        <v>427</v>
      </c>
      <c r="HV54" s="284" t="s">
        <v>427</v>
      </c>
      <c r="HW54" s="284" t="s">
        <v>427</v>
      </c>
      <c r="HX54" s="284">
        <v>0</v>
      </c>
      <c r="HY54" s="284">
        <v>0</v>
      </c>
      <c r="HZ54" s="284">
        <v>358920</v>
      </c>
      <c r="IA54" s="284"/>
      <c r="IB54" s="284"/>
    </row>
    <row r="55" spans="1:236" x14ac:dyDescent="0.25">
      <c r="A55" s="2">
        <f>IF('Table 1'!$L$2="All Regions",1,IF('Table 1'!$L$2='DATA TEMPLATE 1516'!L55,1,0))</f>
        <v>1</v>
      </c>
      <c r="B55" s="2">
        <f>IF('Table 1'!$L$3="All Disciplines",1,IF('Table 1'!$L$3='DATA TEMPLATE 1516'!M55,1,0))</f>
        <v>1</v>
      </c>
      <c r="C55" s="2">
        <f>IF('Table 1'!$L$4="All Organisations",1,IF('Table 1'!$L$4='DATA TEMPLATE 1516'!N55,1,0))</f>
        <v>1</v>
      </c>
      <c r="D55" s="2">
        <f t="shared" si="0"/>
        <v>3</v>
      </c>
      <c r="E55" s="236">
        <f>IFERROR(IF('Table 2'!$L$2="All Diverse Led",$HQ55,IF('Table 2'!$L$2='DATA TEMPLATE 1516'!HX55,4,0)),"0")</f>
        <v>0</v>
      </c>
      <c r="F55" s="236">
        <f>IFERROR(IF('Table 2'!$L$2="All Diverse Led",$HQ55,IF('Table 2'!$L$2='DATA TEMPLATE 1516'!HY55,4,0)), 0)</f>
        <v>0</v>
      </c>
      <c r="G55" s="237">
        <f t="shared" si="1"/>
        <v>0</v>
      </c>
      <c r="H55" s="1" t="s">
        <v>471</v>
      </c>
      <c r="I55" s="1">
        <v>0</v>
      </c>
      <c r="J55" s="1" t="b">
        <v>0</v>
      </c>
      <c r="K55" s="284">
        <v>53</v>
      </c>
      <c r="L55" t="s">
        <v>439</v>
      </c>
      <c r="M55" t="s">
        <v>437</v>
      </c>
      <c r="N55" t="s">
        <v>460</v>
      </c>
      <c r="O55" s="76">
        <v>998446</v>
      </c>
      <c r="P55" s="76">
        <v>1570455</v>
      </c>
      <c r="Q55" s="76">
        <v>535838</v>
      </c>
      <c r="R55" s="76">
        <v>0</v>
      </c>
      <c r="S55" s="76">
        <v>0</v>
      </c>
      <c r="T55" s="76">
        <v>3104739</v>
      </c>
      <c r="U55">
        <v>1167221</v>
      </c>
      <c r="V55">
        <v>29323</v>
      </c>
      <c r="W55">
        <v>0</v>
      </c>
      <c r="X55">
        <v>0</v>
      </c>
      <c r="Y55">
        <v>0</v>
      </c>
      <c r="Z55">
        <v>0</v>
      </c>
      <c r="AA55">
        <v>0</v>
      </c>
      <c r="AB55">
        <v>975348</v>
      </c>
      <c r="AC55">
        <v>1034985</v>
      </c>
      <c r="AD55">
        <v>14854</v>
      </c>
      <c r="AE55">
        <v>3221731</v>
      </c>
      <c r="AF55" s="1">
        <v>607</v>
      </c>
      <c r="AG55">
        <v>0</v>
      </c>
      <c r="AH55">
        <v>56762</v>
      </c>
      <c r="AI55">
        <v>0</v>
      </c>
      <c r="AJ55">
        <v>0</v>
      </c>
      <c r="AK55">
        <v>0</v>
      </c>
      <c r="AL55">
        <v>0</v>
      </c>
      <c r="AM55">
        <v>0</v>
      </c>
      <c r="AN55">
        <v>0</v>
      </c>
      <c r="AO55">
        <v>0</v>
      </c>
      <c r="AP55">
        <v>0</v>
      </c>
      <c r="AQ55">
        <v>0</v>
      </c>
      <c r="AR55">
        <v>607</v>
      </c>
      <c r="AS55">
        <v>0</v>
      </c>
      <c r="AT55">
        <v>56762</v>
      </c>
      <c r="AU55">
        <v>0</v>
      </c>
      <c r="AV55">
        <v>0</v>
      </c>
      <c r="AW55">
        <v>0</v>
      </c>
      <c r="AX55">
        <v>0</v>
      </c>
      <c r="AY55">
        <v>0</v>
      </c>
      <c r="AZ55">
        <v>0</v>
      </c>
      <c r="BA55">
        <v>0</v>
      </c>
      <c r="BB55">
        <v>0</v>
      </c>
      <c r="BC55">
        <v>0</v>
      </c>
      <c r="BD55" s="284">
        <v>0</v>
      </c>
      <c r="BE55" s="284">
        <v>0</v>
      </c>
      <c r="BF55" s="284">
        <v>0</v>
      </c>
      <c r="BG55" s="284">
        <v>0</v>
      </c>
      <c r="BH55" s="168">
        <v>607</v>
      </c>
      <c r="BI55" s="169">
        <v>0</v>
      </c>
      <c r="BJ55" s="169">
        <v>56762</v>
      </c>
      <c r="BK55" s="170">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s="1">
        <v>0</v>
      </c>
      <c r="CK55" s="1">
        <v>0</v>
      </c>
      <c r="CL55" s="1">
        <v>0</v>
      </c>
      <c r="CM55" s="1">
        <v>0</v>
      </c>
      <c r="CN55" s="168">
        <v>0</v>
      </c>
      <c r="CO55" s="169">
        <v>0</v>
      </c>
      <c r="CP55" s="169">
        <v>0</v>
      </c>
      <c r="CQ55" s="170">
        <v>0</v>
      </c>
      <c r="CR55" s="1">
        <v>0</v>
      </c>
      <c r="CS55" s="1">
        <v>0</v>
      </c>
      <c r="CT55" s="1">
        <v>0</v>
      </c>
      <c r="CU55" s="1">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s="284">
        <v>0</v>
      </c>
      <c r="DQ55" s="284">
        <v>0</v>
      </c>
      <c r="DR55" s="284">
        <v>0</v>
      </c>
      <c r="DS55" s="284">
        <v>0</v>
      </c>
      <c r="DT55" s="168">
        <v>0</v>
      </c>
      <c r="DU55" s="169">
        <v>0</v>
      </c>
      <c r="DV55" s="169">
        <v>0</v>
      </c>
      <c r="DW55" s="170">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s="1">
        <v>0</v>
      </c>
      <c r="EW55" s="1">
        <v>0</v>
      </c>
      <c r="EX55" s="1">
        <v>0</v>
      </c>
      <c r="EY55" s="1">
        <v>0</v>
      </c>
      <c r="EZ55" s="168">
        <v>0</v>
      </c>
      <c r="FA55" s="169">
        <v>0</v>
      </c>
      <c r="FB55" s="169">
        <v>0</v>
      </c>
      <c r="FC55" s="170">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s="139">
        <v>1</v>
      </c>
      <c r="HD55" s="141">
        <v>0</v>
      </c>
      <c r="HE55" s="139">
        <v>0</v>
      </c>
      <c r="HF55" s="141">
        <v>0</v>
      </c>
      <c r="HG55" s="180">
        <v>12</v>
      </c>
      <c r="HH55" s="182">
        <v>8.3333333333333329E-2</v>
      </c>
      <c r="HI55" s="182">
        <v>0</v>
      </c>
      <c r="HJ55" s="183">
        <v>0</v>
      </c>
      <c r="HK55" s="140">
        <v>0</v>
      </c>
      <c r="HL55" s="140">
        <v>0</v>
      </c>
      <c r="HM55" s="1" t="s">
        <v>427</v>
      </c>
      <c r="HN55" s="1" t="s">
        <v>427</v>
      </c>
      <c r="HO55" t="s">
        <v>460</v>
      </c>
      <c r="HP55" s="284" t="s">
        <v>460</v>
      </c>
      <c r="HQ55" s="284">
        <v>0</v>
      </c>
      <c r="HR55" s="284">
        <v>0</v>
      </c>
      <c r="HS55" s="284">
        <v>0</v>
      </c>
      <c r="HT55" s="284" t="s">
        <v>427</v>
      </c>
      <c r="HU55" s="284" t="s">
        <v>427</v>
      </c>
      <c r="HV55" s="284" t="s">
        <v>426</v>
      </c>
      <c r="HW55" s="284" t="s">
        <v>426</v>
      </c>
      <c r="HX55" s="284">
        <v>0</v>
      </c>
      <c r="HY55" s="284">
        <v>0</v>
      </c>
      <c r="HZ55" s="284">
        <v>2746704</v>
      </c>
      <c r="IA55" s="284"/>
      <c r="IB55" s="284"/>
    </row>
    <row r="56" spans="1:236" x14ac:dyDescent="0.25">
      <c r="A56" s="2">
        <f>IF('Table 1'!$L$2="All Regions",1,IF('Table 1'!$L$2='DATA TEMPLATE 1516'!L56,1,0))</f>
        <v>1</v>
      </c>
      <c r="B56" s="2">
        <f>IF('Table 1'!$L$3="All Disciplines",1,IF('Table 1'!$L$3='DATA TEMPLATE 1516'!M56,1,0))</f>
        <v>1</v>
      </c>
      <c r="C56" s="2">
        <f>IF('Table 1'!$L$4="All Organisations",1,IF('Table 1'!$L$4='DATA TEMPLATE 1516'!N56,1,0))</f>
        <v>1</v>
      </c>
      <c r="D56" s="2">
        <f t="shared" si="0"/>
        <v>3</v>
      </c>
      <c r="E56" s="236">
        <f>IFERROR(IF('Table 2'!$L$2="All Diverse Led",$HQ56,IF('Table 2'!$L$2='DATA TEMPLATE 1516'!HX56,4,0)),"0")</f>
        <v>0</v>
      </c>
      <c r="F56" s="236">
        <f>IFERROR(IF('Table 2'!$L$2="All Diverse Led",$HQ56,IF('Table 2'!$L$2='DATA TEMPLATE 1516'!HY56,4,0)), 0)</f>
        <v>0</v>
      </c>
      <c r="G56" s="237">
        <f t="shared" si="1"/>
        <v>0</v>
      </c>
      <c r="H56" s="1" t="s">
        <v>471</v>
      </c>
      <c r="I56" s="1">
        <v>0</v>
      </c>
      <c r="J56" s="1" t="b">
        <v>0</v>
      </c>
      <c r="K56" s="284">
        <v>54</v>
      </c>
      <c r="L56" t="s">
        <v>439</v>
      </c>
      <c r="M56" t="s">
        <v>440</v>
      </c>
      <c r="N56" t="s">
        <v>460</v>
      </c>
      <c r="O56" s="76">
        <v>709272</v>
      </c>
      <c r="P56" s="76">
        <v>1002587</v>
      </c>
      <c r="Q56" s="76">
        <v>138054</v>
      </c>
      <c r="R56" s="76">
        <v>0</v>
      </c>
      <c r="S56" s="76">
        <v>342093</v>
      </c>
      <c r="T56" s="76">
        <v>2192006</v>
      </c>
      <c r="U56">
        <v>806890</v>
      </c>
      <c r="V56">
        <v>66562</v>
      </c>
      <c r="W56">
        <v>215967</v>
      </c>
      <c r="X56">
        <v>553054</v>
      </c>
      <c r="Y56">
        <v>276180</v>
      </c>
      <c r="Z56">
        <v>0</v>
      </c>
      <c r="AA56">
        <v>0</v>
      </c>
      <c r="AB56">
        <v>163578</v>
      </c>
      <c r="AC56">
        <v>420368</v>
      </c>
      <c r="AD56">
        <v>15543</v>
      </c>
      <c r="AE56">
        <v>2518142</v>
      </c>
      <c r="AF56" s="1">
        <v>80</v>
      </c>
      <c r="AG56">
        <v>196</v>
      </c>
      <c r="AH56">
        <v>7738</v>
      </c>
      <c r="AI56">
        <v>3200</v>
      </c>
      <c r="AJ56">
        <v>10</v>
      </c>
      <c r="AK56">
        <v>97</v>
      </c>
      <c r="AL56">
        <v>1766</v>
      </c>
      <c r="AM56">
        <v>4261</v>
      </c>
      <c r="AN56">
        <v>18</v>
      </c>
      <c r="AO56">
        <v>63</v>
      </c>
      <c r="AP56">
        <v>6253</v>
      </c>
      <c r="AQ56">
        <v>187684</v>
      </c>
      <c r="AR56">
        <v>1</v>
      </c>
      <c r="AS56">
        <v>13</v>
      </c>
      <c r="AT56">
        <v>0</v>
      </c>
      <c r="AU56">
        <v>250</v>
      </c>
      <c r="AV56">
        <v>0</v>
      </c>
      <c r="AW56">
        <v>0</v>
      </c>
      <c r="AX56">
        <v>0</v>
      </c>
      <c r="AY56">
        <v>0</v>
      </c>
      <c r="AZ56">
        <v>0</v>
      </c>
      <c r="BA56">
        <v>0</v>
      </c>
      <c r="BB56">
        <v>0</v>
      </c>
      <c r="BC56">
        <v>0</v>
      </c>
      <c r="BD56" s="284">
        <v>28</v>
      </c>
      <c r="BE56" s="284">
        <v>160</v>
      </c>
      <c r="BF56" s="284">
        <v>8019</v>
      </c>
      <c r="BG56" s="284">
        <v>191945</v>
      </c>
      <c r="BH56" s="168">
        <v>1</v>
      </c>
      <c r="BI56" s="169">
        <v>13</v>
      </c>
      <c r="BJ56" s="169">
        <v>0</v>
      </c>
      <c r="BK56" s="170">
        <v>250</v>
      </c>
      <c r="BL56">
        <v>14</v>
      </c>
      <c r="BM56">
        <v>156</v>
      </c>
      <c r="BN56">
        <v>7672</v>
      </c>
      <c r="BO56">
        <v>16710</v>
      </c>
      <c r="BP56">
        <v>4</v>
      </c>
      <c r="BQ56">
        <v>60</v>
      </c>
      <c r="BR56">
        <v>0</v>
      </c>
      <c r="BS56">
        <v>1175</v>
      </c>
      <c r="BT56">
        <v>7</v>
      </c>
      <c r="BU56">
        <v>297</v>
      </c>
      <c r="BV56">
        <v>1220</v>
      </c>
      <c r="BW56">
        <v>119764</v>
      </c>
      <c r="BX56">
        <v>2</v>
      </c>
      <c r="BY56">
        <v>2</v>
      </c>
      <c r="BZ56">
        <v>30</v>
      </c>
      <c r="CA56">
        <v>0</v>
      </c>
      <c r="CB56">
        <v>0</v>
      </c>
      <c r="CC56">
        <v>0</v>
      </c>
      <c r="CD56">
        <v>0</v>
      </c>
      <c r="CE56">
        <v>0</v>
      </c>
      <c r="CF56">
        <v>3</v>
      </c>
      <c r="CG56">
        <v>3</v>
      </c>
      <c r="CH56">
        <v>63</v>
      </c>
      <c r="CI56">
        <v>0</v>
      </c>
      <c r="CJ56" s="1">
        <v>11</v>
      </c>
      <c r="CK56" s="1">
        <v>357</v>
      </c>
      <c r="CL56" s="1">
        <v>1220</v>
      </c>
      <c r="CM56" s="1">
        <v>120939</v>
      </c>
      <c r="CN56" s="168">
        <v>5</v>
      </c>
      <c r="CO56" s="169">
        <v>5</v>
      </c>
      <c r="CP56" s="169">
        <v>93</v>
      </c>
      <c r="CQ56" s="170">
        <v>0</v>
      </c>
      <c r="CR56" s="1">
        <v>11</v>
      </c>
      <c r="CS56" s="1">
        <v>62</v>
      </c>
      <c r="CT56" s="1">
        <v>399</v>
      </c>
      <c r="CU56" s="1">
        <v>1463</v>
      </c>
      <c r="CV56">
        <v>10</v>
      </c>
      <c r="CW56">
        <v>116</v>
      </c>
      <c r="CX56">
        <v>0</v>
      </c>
      <c r="CY56">
        <v>5664</v>
      </c>
      <c r="CZ56">
        <v>6</v>
      </c>
      <c r="DA56">
        <v>38</v>
      </c>
      <c r="DB56">
        <v>0</v>
      </c>
      <c r="DC56">
        <v>3034</v>
      </c>
      <c r="DD56">
        <v>0</v>
      </c>
      <c r="DE56">
        <v>0</v>
      </c>
      <c r="DF56">
        <v>0</v>
      </c>
      <c r="DG56">
        <v>0</v>
      </c>
      <c r="DH56">
        <v>0</v>
      </c>
      <c r="DI56">
        <v>0</v>
      </c>
      <c r="DJ56">
        <v>0</v>
      </c>
      <c r="DK56">
        <v>0</v>
      </c>
      <c r="DL56">
        <v>0</v>
      </c>
      <c r="DM56">
        <v>0</v>
      </c>
      <c r="DN56">
        <v>0</v>
      </c>
      <c r="DO56">
        <v>0</v>
      </c>
      <c r="DP56" s="284">
        <v>16</v>
      </c>
      <c r="DQ56" s="284">
        <v>154</v>
      </c>
      <c r="DR56" s="284">
        <v>0</v>
      </c>
      <c r="DS56" s="284">
        <v>8698</v>
      </c>
      <c r="DT56" s="168">
        <v>0</v>
      </c>
      <c r="DU56" s="169">
        <v>0</v>
      </c>
      <c r="DV56" s="169">
        <v>0</v>
      </c>
      <c r="DW56" s="170">
        <v>0</v>
      </c>
      <c r="DX56">
        <v>24</v>
      </c>
      <c r="DY56">
        <v>260</v>
      </c>
      <c r="DZ56">
        <v>2095</v>
      </c>
      <c r="EA56">
        <v>13736</v>
      </c>
      <c r="EB56">
        <v>0</v>
      </c>
      <c r="EC56">
        <v>0</v>
      </c>
      <c r="ED56">
        <v>0</v>
      </c>
      <c r="EE56">
        <v>0</v>
      </c>
      <c r="EF56">
        <v>0</v>
      </c>
      <c r="EG56">
        <v>0</v>
      </c>
      <c r="EH56">
        <v>0</v>
      </c>
      <c r="EI56">
        <v>0</v>
      </c>
      <c r="EJ56">
        <v>1</v>
      </c>
      <c r="EK56">
        <v>1</v>
      </c>
      <c r="EL56">
        <v>69</v>
      </c>
      <c r="EM56">
        <v>0</v>
      </c>
      <c r="EN56">
        <v>0</v>
      </c>
      <c r="EO56">
        <v>0</v>
      </c>
      <c r="EP56">
        <v>0</v>
      </c>
      <c r="EQ56">
        <v>0</v>
      </c>
      <c r="ER56">
        <v>0</v>
      </c>
      <c r="ES56">
        <v>0</v>
      </c>
      <c r="ET56">
        <v>0</v>
      </c>
      <c r="EU56">
        <v>0</v>
      </c>
      <c r="EV56" s="1">
        <v>0</v>
      </c>
      <c r="EW56" s="1">
        <v>0</v>
      </c>
      <c r="EX56" s="1">
        <v>0</v>
      </c>
      <c r="EY56" s="1">
        <v>0</v>
      </c>
      <c r="EZ56" s="168">
        <v>1</v>
      </c>
      <c r="FA56" s="169">
        <v>1</v>
      </c>
      <c r="FB56" s="169">
        <v>69</v>
      </c>
      <c r="FC56" s="170">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s="139">
        <v>3</v>
      </c>
      <c r="HD56" s="141">
        <v>0</v>
      </c>
      <c r="HE56" s="139">
        <v>0</v>
      </c>
      <c r="HF56" s="141">
        <v>1</v>
      </c>
      <c r="HG56" s="180">
        <v>15</v>
      </c>
      <c r="HH56" s="182">
        <v>0.26666666666666666</v>
      </c>
      <c r="HI56" s="182">
        <v>0</v>
      </c>
      <c r="HJ56" s="183">
        <v>0</v>
      </c>
      <c r="HK56" s="140">
        <v>0</v>
      </c>
      <c r="HL56" s="140">
        <v>0</v>
      </c>
      <c r="HM56" s="1" t="s">
        <v>427</v>
      </c>
      <c r="HN56" s="1" t="s">
        <v>427</v>
      </c>
      <c r="HO56" t="s">
        <v>460</v>
      </c>
      <c r="HP56" s="284" t="s">
        <v>460</v>
      </c>
      <c r="HQ56" s="284">
        <v>0</v>
      </c>
      <c r="HR56" s="284">
        <v>0</v>
      </c>
      <c r="HS56" s="284">
        <v>0</v>
      </c>
      <c r="HT56" s="284" t="s">
        <v>427</v>
      </c>
      <c r="HU56" s="284" t="s">
        <v>427</v>
      </c>
      <c r="HV56" s="284" t="s">
        <v>427</v>
      </c>
      <c r="HW56" s="284" t="s">
        <v>426</v>
      </c>
      <c r="HX56" s="284">
        <v>0</v>
      </c>
      <c r="HY56" s="284">
        <v>0</v>
      </c>
      <c r="HZ56" s="284">
        <v>2241282</v>
      </c>
      <c r="IA56" s="284"/>
      <c r="IB56" s="284"/>
    </row>
    <row r="57" spans="1:236" x14ac:dyDescent="0.25">
      <c r="A57" s="2">
        <f>IF('Table 1'!$L$2="All Regions",1,IF('Table 1'!$L$2='DATA TEMPLATE 1516'!L57,1,0))</f>
        <v>1</v>
      </c>
      <c r="B57" s="2">
        <f>IF('Table 1'!$L$3="All Disciplines",1,IF('Table 1'!$L$3='DATA TEMPLATE 1516'!M57,1,0))</f>
        <v>1</v>
      </c>
      <c r="C57" s="2">
        <f>IF('Table 1'!$L$4="All Organisations",1,IF('Table 1'!$L$4='DATA TEMPLATE 1516'!N57,1,0))</f>
        <v>1</v>
      </c>
      <c r="D57" s="2">
        <f t="shared" si="0"/>
        <v>3</v>
      </c>
      <c r="E57" s="236">
        <f>IFERROR(IF('Table 2'!$L$2="All Diverse Led",$HQ57,IF('Table 2'!$L$2='DATA TEMPLATE 1516'!HX57,4,0)),"0")</f>
        <v>0</v>
      </c>
      <c r="F57" s="236">
        <f>IFERROR(IF('Table 2'!$L$2="All Diverse Led",$HQ57,IF('Table 2'!$L$2='DATA TEMPLATE 1516'!HY57,4,0)), 0)</f>
        <v>0</v>
      </c>
      <c r="G57" s="237">
        <f t="shared" si="1"/>
        <v>0</v>
      </c>
      <c r="H57" s="1" t="s">
        <v>471</v>
      </c>
      <c r="I57" s="1">
        <v>0</v>
      </c>
      <c r="J57" s="1" t="b">
        <v>0</v>
      </c>
      <c r="K57" s="284">
        <v>55</v>
      </c>
      <c r="L57" t="s">
        <v>439</v>
      </c>
      <c r="M57" t="s">
        <v>438</v>
      </c>
      <c r="N57" t="s">
        <v>458</v>
      </c>
      <c r="O57" s="76">
        <v>3175</v>
      </c>
      <c r="P57" s="76">
        <v>100580</v>
      </c>
      <c r="Q57" s="76">
        <v>112889</v>
      </c>
      <c r="R57" s="76">
        <v>0</v>
      </c>
      <c r="S57" s="76">
        <v>0</v>
      </c>
      <c r="T57" s="76">
        <v>216644</v>
      </c>
      <c r="U57">
        <v>0</v>
      </c>
      <c r="V57">
        <v>0</v>
      </c>
      <c r="W57">
        <v>0</v>
      </c>
      <c r="X57">
        <v>0</v>
      </c>
      <c r="Y57">
        <v>0</v>
      </c>
      <c r="Z57">
        <v>0</v>
      </c>
      <c r="AA57">
        <v>0</v>
      </c>
      <c r="AB57">
        <v>0</v>
      </c>
      <c r="AC57">
        <v>0</v>
      </c>
      <c r="AD57">
        <v>237166</v>
      </c>
      <c r="AE57">
        <v>237166</v>
      </c>
      <c r="AF57" s="1">
        <v>86</v>
      </c>
      <c r="AG57">
        <v>16</v>
      </c>
      <c r="AH57">
        <v>4753</v>
      </c>
      <c r="AI57">
        <v>5000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s="284">
        <v>0</v>
      </c>
      <c r="BE57" s="284">
        <v>0</v>
      </c>
      <c r="BF57" s="284">
        <v>0</v>
      </c>
      <c r="BG57" s="284">
        <v>0</v>
      </c>
      <c r="BH57" s="168">
        <v>0</v>
      </c>
      <c r="BI57" s="169">
        <v>0</v>
      </c>
      <c r="BJ57" s="169">
        <v>0</v>
      </c>
      <c r="BK57" s="170">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s="1">
        <v>0</v>
      </c>
      <c r="CK57" s="1">
        <v>0</v>
      </c>
      <c r="CL57" s="1">
        <v>0</v>
      </c>
      <c r="CM57" s="1">
        <v>0</v>
      </c>
      <c r="CN57" s="168">
        <v>0</v>
      </c>
      <c r="CO57" s="169">
        <v>0</v>
      </c>
      <c r="CP57" s="169">
        <v>0</v>
      </c>
      <c r="CQ57" s="170">
        <v>0</v>
      </c>
      <c r="CR57" s="1">
        <v>0</v>
      </c>
      <c r="CS57" s="1">
        <v>0</v>
      </c>
      <c r="CT57" s="1">
        <v>0</v>
      </c>
      <c r="CU57" s="1">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s="284">
        <v>0</v>
      </c>
      <c r="DQ57" s="284">
        <v>0</v>
      </c>
      <c r="DR57" s="284">
        <v>0</v>
      </c>
      <c r="DS57" s="284">
        <v>0</v>
      </c>
      <c r="DT57" s="168">
        <v>0</v>
      </c>
      <c r="DU57" s="169">
        <v>0</v>
      </c>
      <c r="DV57" s="169">
        <v>0</v>
      </c>
      <c r="DW57" s="170">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s="1">
        <v>0</v>
      </c>
      <c r="EW57" s="1">
        <v>0</v>
      </c>
      <c r="EX57" s="1">
        <v>0</v>
      </c>
      <c r="EY57" s="1">
        <v>0</v>
      </c>
      <c r="EZ57" s="168">
        <v>0</v>
      </c>
      <c r="FA57" s="169">
        <v>0</v>
      </c>
      <c r="FB57" s="169">
        <v>0</v>
      </c>
      <c r="FC57" s="170">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45</v>
      </c>
      <c r="GA57">
        <v>5</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s="139">
        <v>0</v>
      </c>
      <c r="HD57" s="141">
        <v>0</v>
      </c>
      <c r="HE57" s="139">
        <v>0</v>
      </c>
      <c r="HF57" s="141">
        <v>0</v>
      </c>
      <c r="HG57" s="180">
        <v>7</v>
      </c>
      <c r="HH57" s="182">
        <v>0</v>
      </c>
      <c r="HI57" s="182">
        <v>0</v>
      </c>
      <c r="HJ57" s="183">
        <v>0</v>
      </c>
      <c r="HK57" s="140">
        <v>0</v>
      </c>
      <c r="HL57" s="140">
        <v>0</v>
      </c>
      <c r="HM57" s="1" t="s">
        <v>427</v>
      </c>
      <c r="HN57" s="1" t="s">
        <v>427</v>
      </c>
      <c r="HO57" t="s">
        <v>458</v>
      </c>
      <c r="HP57" s="284" t="s">
        <v>458</v>
      </c>
      <c r="HQ57" s="284">
        <v>0</v>
      </c>
      <c r="HR57" s="284">
        <v>0</v>
      </c>
      <c r="HS57" s="284">
        <v>0</v>
      </c>
      <c r="HT57" s="284" t="s">
        <v>427</v>
      </c>
      <c r="HU57" s="284" t="s">
        <v>427</v>
      </c>
      <c r="HV57" s="284" t="s">
        <v>427</v>
      </c>
      <c r="HW57" s="284" t="s">
        <v>427</v>
      </c>
      <c r="HX57" s="284">
        <v>0</v>
      </c>
      <c r="HY57" s="284">
        <v>0</v>
      </c>
      <c r="HZ57" s="284">
        <v>163429</v>
      </c>
      <c r="IA57" s="284"/>
      <c r="IB57" s="284"/>
    </row>
    <row r="58" spans="1:236" x14ac:dyDescent="0.25">
      <c r="A58" s="2">
        <f>IF('Table 1'!$L$2="All Regions",1,IF('Table 1'!$L$2='DATA TEMPLATE 1516'!L58,1,0))</f>
        <v>1</v>
      </c>
      <c r="B58" s="2">
        <f>IF('Table 1'!$L$3="All Disciplines",1,IF('Table 1'!$L$3='DATA TEMPLATE 1516'!M58,1,0))</f>
        <v>1</v>
      </c>
      <c r="C58" s="2">
        <f>IF('Table 1'!$L$4="All Organisations",1,IF('Table 1'!$L$4='DATA TEMPLATE 1516'!N58,1,0))</f>
        <v>1</v>
      </c>
      <c r="D58" s="2">
        <f t="shared" si="0"/>
        <v>3</v>
      </c>
      <c r="E58" s="236">
        <f>IFERROR(IF('Table 2'!$L$2="All Diverse Led",$HQ58,IF('Table 2'!$L$2='DATA TEMPLATE 1516'!HX58,4,0)),"0")</f>
        <v>0</v>
      </c>
      <c r="F58" s="236">
        <f>IFERROR(IF('Table 2'!$L$2="All Diverse Led",$HQ58,IF('Table 2'!$L$2='DATA TEMPLATE 1516'!HY58,4,0)), 0)</f>
        <v>0</v>
      </c>
      <c r="G58" s="237">
        <f t="shared" si="1"/>
        <v>0</v>
      </c>
      <c r="H58" s="1" t="s">
        <v>471</v>
      </c>
      <c r="I58" s="1">
        <v>0</v>
      </c>
      <c r="J58" s="1" t="b">
        <v>0</v>
      </c>
      <c r="K58" s="284">
        <v>56</v>
      </c>
      <c r="L58" t="s">
        <v>439</v>
      </c>
      <c r="M58" t="s">
        <v>437</v>
      </c>
      <c r="N58" t="s">
        <v>460</v>
      </c>
      <c r="O58" s="76">
        <v>705493</v>
      </c>
      <c r="P58" s="76">
        <v>439422</v>
      </c>
      <c r="Q58" s="76">
        <v>58093</v>
      </c>
      <c r="R58" s="76">
        <v>0</v>
      </c>
      <c r="S58" s="76">
        <v>0</v>
      </c>
      <c r="T58" s="76">
        <v>1203008</v>
      </c>
      <c r="U58">
        <v>898918</v>
      </c>
      <c r="V58">
        <v>13007</v>
      </c>
      <c r="W58">
        <v>130284</v>
      </c>
      <c r="X58">
        <v>0</v>
      </c>
      <c r="Y58">
        <v>0</v>
      </c>
      <c r="Z58">
        <v>0</v>
      </c>
      <c r="AA58">
        <v>0</v>
      </c>
      <c r="AB58">
        <v>271254</v>
      </c>
      <c r="AC58">
        <v>103740</v>
      </c>
      <c r="AD58">
        <v>2000</v>
      </c>
      <c r="AE58">
        <v>1419203</v>
      </c>
      <c r="AF58" s="1">
        <v>163</v>
      </c>
      <c r="AG58">
        <v>133</v>
      </c>
      <c r="AH58">
        <v>21282</v>
      </c>
      <c r="AI58">
        <v>0</v>
      </c>
      <c r="AJ58">
        <v>14</v>
      </c>
      <c r="AK58">
        <v>10</v>
      </c>
      <c r="AL58">
        <v>572</v>
      </c>
      <c r="AM58">
        <v>0</v>
      </c>
      <c r="AN58">
        <v>0</v>
      </c>
      <c r="AO58">
        <v>0</v>
      </c>
      <c r="AP58">
        <v>0</v>
      </c>
      <c r="AQ58">
        <v>0</v>
      </c>
      <c r="AR58">
        <v>0</v>
      </c>
      <c r="AS58">
        <v>0</v>
      </c>
      <c r="AT58">
        <v>0</v>
      </c>
      <c r="AU58">
        <v>0</v>
      </c>
      <c r="AV58">
        <v>0</v>
      </c>
      <c r="AW58">
        <v>0</v>
      </c>
      <c r="AX58">
        <v>0</v>
      </c>
      <c r="AY58">
        <v>0</v>
      </c>
      <c r="AZ58">
        <v>0</v>
      </c>
      <c r="BA58">
        <v>0</v>
      </c>
      <c r="BB58">
        <v>0</v>
      </c>
      <c r="BC58">
        <v>0</v>
      </c>
      <c r="BD58" s="284">
        <v>14</v>
      </c>
      <c r="BE58" s="284">
        <v>10</v>
      </c>
      <c r="BF58" s="284">
        <v>572</v>
      </c>
      <c r="BG58" s="284">
        <v>0</v>
      </c>
      <c r="BH58" s="168">
        <v>0</v>
      </c>
      <c r="BI58" s="169">
        <v>0</v>
      </c>
      <c r="BJ58" s="169">
        <v>0</v>
      </c>
      <c r="BK58" s="170">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s="1">
        <v>0</v>
      </c>
      <c r="CK58" s="1">
        <v>0</v>
      </c>
      <c r="CL58" s="1">
        <v>0</v>
      </c>
      <c r="CM58" s="1">
        <v>0</v>
      </c>
      <c r="CN58" s="168">
        <v>0</v>
      </c>
      <c r="CO58" s="169">
        <v>0</v>
      </c>
      <c r="CP58" s="169">
        <v>0</v>
      </c>
      <c r="CQ58" s="170">
        <v>0</v>
      </c>
      <c r="CR58" s="1">
        <v>0</v>
      </c>
      <c r="CS58" s="1">
        <v>0</v>
      </c>
      <c r="CT58" s="1">
        <v>0</v>
      </c>
      <c r="CU58" s="1">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s="284">
        <v>0</v>
      </c>
      <c r="DQ58" s="284">
        <v>0</v>
      </c>
      <c r="DR58" s="284">
        <v>0</v>
      </c>
      <c r="DS58" s="284">
        <v>0</v>
      </c>
      <c r="DT58" s="168">
        <v>0</v>
      </c>
      <c r="DU58" s="169">
        <v>0</v>
      </c>
      <c r="DV58" s="169">
        <v>0</v>
      </c>
      <c r="DW58" s="170">
        <v>0</v>
      </c>
      <c r="DX58">
        <v>0</v>
      </c>
      <c r="DY58">
        <v>0</v>
      </c>
      <c r="DZ58">
        <v>0</v>
      </c>
      <c r="EA58">
        <v>0</v>
      </c>
      <c r="EB58">
        <v>0</v>
      </c>
      <c r="EC58">
        <v>0</v>
      </c>
      <c r="ED58">
        <v>0</v>
      </c>
      <c r="EE58">
        <v>0</v>
      </c>
      <c r="EF58">
        <v>14</v>
      </c>
      <c r="EG58">
        <v>10</v>
      </c>
      <c r="EH58">
        <v>572</v>
      </c>
      <c r="EI58">
        <v>0</v>
      </c>
      <c r="EJ58">
        <v>0</v>
      </c>
      <c r="EK58">
        <v>0</v>
      </c>
      <c r="EL58">
        <v>0</v>
      </c>
      <c r="EM58">
        <v>0</v>
      </c>
      <c r="EN58">
        <v>0</v>
      </c>
      <c r="EO58">
        <v>0</v>
      </c>
      <c r="EP58">
        <v>0</v>
      </c>
      <c r="EQ58">
        <v>0</v>
      </c>
      <c r="ER58">
        <v>0</v>
      </c>
      <c r="ES58">
        <v>0</v>
      </c>
      <c r="ET58">
        <v>0</v>
      </c>
      <c r="EU58">
        <v>0</v>
      </c>
      <c r="EV58" s="1">
        <v>14</v>
      </c>
      <c r="EW58" s="1">
        <v>10</v>
      </c>
      <c r="EX58" s="1">
        <v>572</v>
      </c>
      <c r="EY58" s="1">
        <v>0</v>
      </c>
      <c r="EZ58" s="168">
        <v>0</v>
      </c>
      <c r="FA58" s="169">
        <v>0</v>
      </c>
      <c r="FB58" s="169">
        <v>0</v>
      </c>
      <c r="FC58" s="170">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s="139">
        <v>0</v>
      </c>
      <c r="HD58" s="141">
        <v>1</v>
      </c>
      <c r="HE58" s="139">
        <v>1</v>
      </c>
      <c r="HF58" s="141">
        <v>2</v>
      </c>
      <c r="HG58" s="180">
        <v>12</v>
      </c>
      <c r="HH58" s="182">
        <v>0.16666666666666666</v>
      </c>
      <c r="HI58" s="182">
        <v>0.16666666666666666</v>
      </c>
      <c r="HJ58" s="183">
        <v>0</v>
      </c>
      <c r="HK58" s="140">
        <v>0</v>
      </c>
      <c r="HL58" s="140">
        <v>0</v>
      </c>
      <c r="HM58" s="1" t="s">
        <v>427</v>
      </c>
      <c r="HN58" s="1" t="s">
        <v>426</v>
      </c>
      <c r="HO58" t="s">
        <v>460</v>
      </c>
      <c r="HP58" s="284" t="s">
        <v>460</v>
      </c>
      <c r="HQ58" s="284">
        <v>0</v>
      </c>
      <c r="HR58" s="284">
        <v>0</v>
      </c>
      <c r="HS58" s="284">
        <v>0</v>
      </c>
      <c r="HT58" s="284">
        <v>0</v>
      </c>
      <c r="HU58" s="284" t="s">
        <v>426</v>
      </c>
      <c r="HV58" s="284">
        <v>0</v>
      </c>
      <c r="HW58" s="284">
        <v>0</v>
      </c>
      <c r="HX58" s="284">
        <v>0</v>
      </c>
      <c r="HY58" s="284">
        <v>0</v>
      </c>
      <c r="HZ58" s="284">
        <v>792932</v>
      </c>
      <c r="IA58" s="284"/>
      <c r="IB58" s="284"/>
    </row>
    <row r="59" spans="1:236" x14ac:dyDescent="0.25">
      <c r="A59" s="2">
        <f>IF('Table 1'!$L$2="All Regions",1,IF('Table 1'!$L$2='DATA TEMPLATE 1516'!L59,1,0))</f>
        <v>1</v>
      </c>
      <c r="B59" s="2">
        <f>IF('Table 1'!$L$3="All Disciplines",1,IF('Table 1'!$L$3='DATA TEMPLATE 1516'!M59,1,0))</f>
        <v>1</v>
      </c>
      <c r="C59" s="2">
        <f>IF('Table 1'!$L$4="All Organisations",1,IF('Table 1'!$L$4='DATA TEMPLATE 1516'!N59,1,0))</f>
        <v>1</v>
      </c>
      <c r="D59" s="2">
        <f t="shared" si="0"/>
        <v>3</v>
      </c>
      <c r="E59" s="236">
        <f>IFERROR(IF('Table 2'!$L$2="All Diverse Led",$HQ59,IF('Table 2'!$L$2='DATA TEMPLATE 1516'!HX59,4,0)),"0")</f>
        <v>0</v>
      </c>
      <c r="F59" s="236">
        <f>IFERROR(IF('Table 2'!$L$2="All Diverse Led",$HQ59,IF('Table 2'!$L$2='DATA TEMPLATE 1516'!HY59,4,0)), 0)</f>
        <v>0</v>
      </c>
      <c r="G59" s="237">
        <f t="shared" si="1"/>
        <v>0</v>
      </c>
      <c r="H59" s="1" t="s">
        <v>471</v>
      </c>
      <c r="I59" s="1">
        <v>0</v>
      </c>
      <c r="J59" s="1" t="b">
        <v>0</v>
      </c>
      <c r="K59" s="284">
        <v>57</v>
      </c>
      <c r="L59" t="s">
        <v>439</v>
      </c>
      <c r="M59" t="s">
        <v>437</v>
      </c>
      <c r="N59" t="s">
        <v>459</v>
      </c>
      <c r="O59" s="76">
        <v>117778</v>
      </c>
      <c r="P59" s="76">
        <v>219618</v>
      </c>
      <c r="Q59" s="76">
        <v>37755</v>
      </c>
      <c r="R59" s="76">
        <v>0</v>
      </c>
      <c r="S59" s="76">
        <v>0</v>
      </c>
      <c r="T59" s="76">
        <v>375151</v>
      </c>
      <c r="U59">
        <v>127256</v>
      </c>
      <c r="V59">
        <v>0</v>
      </c>
      <c r="W59">
        <v>31013</v>
      </c>
      <c r="X59">
        <v>0</v>
      </c>
      <c r="Y59">
        <v>0</v>
      </c>
      <c r="Z59">
        <v>0</v>
      </c>
      <c r="AA59">
        <v>0</v>
      </c>
      <c r="AB59">
        <v>164894</v>
      </c>
      <c r="AC59">
        <v>45095</v>
      </c>
      <c r="AD59">
        <v>0</v>
      </c>
      <c r="AE59">
        <v>368258</v>
      </c>
      <c r="AF59" s="1">
        <v>4</v>
      </c>
      <c r="AG59">
        <v>62</v>
      </c>
      <c r="AH59">
        <v>4735</v>
      </c>
      <c r="AI59">
        <v>0</v>
      </c>
      <c r="AJ59">
        <v>1</v>
      </c>
      <c r="AK59">
        <v>3</v>
      </c>
      <c r="AL59">
        <v>350</v>
      </c>
      <c r="AM59">
        <v>0</v>
      </c>
      <c r="AN59">
        <v>2</v>
      </c>
      <c r="AO59">
        <v>35</v>
      </c>
      <c r="AP59">
        <v>0</v>
      </c>
      <c r="AQ59">
        <v>11888</v>
      </c>
      <c r="AR59">
        <v>1</v>
      </c>
      <c r="AS59">
        <v>4</v>
      </c>
      <c r="AT59">
        <v>611</v>
      </c>
      <c r="AU59">
        <v>0</v>
      </c>
      <c r="AV59">
        <v>0</v>
      </c>
      <c r="AW59">
        <v>0</v>
      </c>
      <c r="AX59">
        <v>0</v>
      </c>
      <c r="AY59">
        <v>0</v>
      </c>
      <c r="AZ59">
        <v>0</v>
      </c>
      <c r="BA59">
        <v>0</v>
      </c>
      <c r="BB59">
        <v>0</v>
      </c>
      <c r="BC59">
        <v>0</v>
      </c>
      <c r="BD59" s="284">
        <v>3</v>
      </c>
      <c r="BE59" s="284">
        <v>38</v>
      </c>
      <c r="BF59" s="284">
        <v>350</v>
      </c>
      <c r="BG59" s="284">
        <v>11888</v>
      </c>
      <c r="BH59" s="168">
        <v>1</v>
      </c>
      <c r="BI59" s="169">
        <v>4</v>
      </c>
      <c r="BJ59" s="169">
        <v>611</v>
      </c>
      <c r="BK59" s="170">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s="1">
        <v>0</v>
      </c>
      <c r="CK59" s="1">
        <v>0</v>
      </c>
      <c r="CL59" s="1">
        <v>0</v>
      </c>
      <c r="CM59" s="1">
        <v>0</v>
      </c>
      <c r="CN59" s="168">
        <v>0</v>
      </c>
      <c r="CO59" s="169">
        <v>0</v>
      </c>
      <c r="CP59" s="169">
        <v>0</v>
      </c>
      <c r="CQ59" s="170">
        <v>0</v>
      </c>
      <c r="CR59" s="1">
        <v>0</v>
      </c>
      <c r="CS59" s="1">
        <v>0</v>
      </c>
      <c r="CT59" s="1">
        <v>0</v>
      </c>
      <c r="CU59" s="1">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s="284">
        <v>0</v>
      </c>
      <c r="DQ59" s="284">
        <v>0</v>
      </c>
      <c r="DR59" s="284">
        <v>0</v>
      </c>
      <c r="DS59" s="284">
        <v>0</v>
      </c>
      <c r="DT59" s="168">
        <v>0</v>
      </c>
      <c r="DU59" s="169">
        <v>0</v>
      </c>
      <c r="DV59" s="169">
        <v>0</v>
      </c>
      <c r="DW59" s="170">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s="1">
        <v>0</v>
      </c>
      <c r="EW59" s="1">
        <v>0</v>
      </c>
      <c r="EX59" s="1">
        <v>0</v>
      </c>
      <c r="EY59" s="1">
        <v>0</v>
      </c>
      <c r="EZ59" s="168">
        <v>0</v>
      </c>
      <c r="FA59" s="169">
        <v>0</v>
      </c>
      <c r="FB59" s="169">
        <v>0</v>
      </c>
      <c r="FC59" s="170">
        <v>0</v>
      </c>
      <c r="FD59">
        <v>0</v>
      </c>
      <c r="FE59">
        <v>0</v>
      </c>
      <c r="FF59">
        <v>0</v>
      </c>
      <c r="FG59">
        <v>0</v>
      </c>
      <c r="FH59">
        <v>0</v>
      </c>
      <c r="FI59">
        <v>0</v>
      </c>
      <c r="FJ59">
        <v>0</v>
      </c>
      <c r="FK59">
        <v>0</v>
      </c>
      <c r="FL59">
        <v>0</v>
      </c>
      <c r="FM59">
        <v>0</v>
      </c>
      <c r="FN59">
        <v>1</v>
      </c>
      <c r="FO59">
        <v>600</v>
      </c>
      <c r="FP59">
        <v>267</v>
      </c>
      <c r="FQ59">
        <v>0</v>
      </c>
      <c r="FR59">
        <v>26</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1</v>
      </c>
      <c r="HC59" s="139">
        <v>0</v>
      </c>
      <c r="HD59" s="141">
        <v>1</v>
      </c>
      <c r="HE59" s="139">
        <v>0</v>
      </c>
      <c r="HF59" s="141">
        <v>2</v>
      </c>
      <c r="HG59" s="180">
        <v>9</v>
      </c>
      <c r="HH59" s="182">
        <v>0.22222222222222221</v>
      </c>
      <c r="HI59" s="182">
        <v>0.1111111111111111</v>
      </c>
      <c r="HJ59" s="183">
        <v>0</v>
      </c>
      <c r="HK59" s="140">
        <v>0</v>
      </c>
      <c r="HL59" s="140">
        <v>0</v>
      </c>
      <c r="HM59" s="1" t="s">
        <v>427</v>
      </c>
      <c r="HN59" s="1" t="s">
        <v>427</v>
      </c>
      <c r="HO59" t="s">
        <v>459</v>
      </c>
      <c r="HP59" s="284" t="s">
        <v>459</v>
      </c>
      <c r="HQ59" s="284">
        <v>0</v>
      </c>
      <c r="HR59" s="284">
        <v>0</v>
      </c>
      <c r="HS59" s="284">
        <v>0</v>
      </c>
      <c r="HT59" s="284" t="s">
        <v>427</v>
      </c>
      <c r="HU59" s="284" t="s">
        <v>427</v>
      </c>
      <c r="HV59" s="284" t="s">
        <v>427</v>
      </c>
      <c r="HW59" s="284" t="s">
        <v>427</v>
      </c>
      <c r="HX59" s="284">
        <v>0</v>
      </c>
      <c r="HY59" s="284">
        <v>0</v>
      </c>
      <c r="HZ59" s="284">
        <v>352072</v>
      </c>
      <c r="IA59" s="284"/>
      <c r="IB59" s="284"/>
    </row>
    <row r="60" spans="1:236" x14ac:dyDescent="0.25">
      <c r="A60" s="2">
        <f>IF('Table 1'!$L$2="All Regions",1,IF('Table 1'!$L$2='DATA TEMPLATE 1516'!L60,1,0))</f>
        <v>1</v>
      </c>
      <c r="B60" s="2">
        <f>IF('Table 1'!$L$3="All Disciplines",1,IF('Table 1'!$L$3='DATA TEMPLATE 1516'!M60,1,0))</f>
        <v>1</v>
      </c>
      <c r="C60" s="2">
        <f>IF('Table 1'!$L$4="All Organisations",1,IF('Table 1'!$L$4='DATA TEMPLATE 1516'!N60,1,0))</f>
        <v>1</v>
      </c>
      <c r="D60" s="2">
        <f t="shared" si="0"/>
        <v>3</v>
      </c>
      <c r="E60" s="236">
        <f>IFERROR(IF('Table 2'!$L$2="All Diverse Led",$HQ60,IF('Table 2'!$L$2='DATA TEMPLATE 1516'!HX60,4,0)),"0")</f>
        <v>0</v>
      </c>
      <c r="F60" s="236">
        <f>IFERROR(IF('Table 2'!$L$2="All Diverse Led",$HQ60,IF('Table 2'!$L$2='DATA TEMPLATE 1516'!HY60,4,0)), 0)</f>
        <v>0</v>
      </c>
      <c r="G60" s="237">
        <f t="shared" si="1"/>
        <v>0</v>
      </c>
      <c r="H60" s="1" t="s">
        <v>471</v>
      </c>
      <c r="I60" s="1">
        <v>0</v>
      </c>
      <c r="J60" s="1" t="b">
        <v>0</v>
      </c>
      <c r="K60" s="284">
        <v>58</v>
      </c>
      <c r="L60" t="s">
        <v>439</v>
      </c>
      <c r="M60" t="s">
        <v>440</v>
      </c>
      <c r="N60" t="s">
        <v>458</v>
      </c>
      <c r="O60" s="76">
        <v>14450</v>
      </c>
      <c r="P60" s="76">
        <v>126677</v>
      </c>
      <c r="Q60" s="76">
        <v>96098</v>
      </c>
      <c r="R60" s="76">
        <v>1000</v>
      </c>
      <c r="S60" s="76">
        <v>0</v>
      </c>
      <c r="T60" s="76">
        <v>238225</v>
      </c>
      <c r="U60">
        <v>2490</v>
      </c>
      <c r="V60">
        <v>0</v>
      </c>
      <c r="W60">
        <v>0</v>
      </c>
      <c r="X60">
        <v>0</v>
      </c>
      <c r="Y60">
        <v>0</v>
      </c>
      <c r="Z60">
        <v>0</v>
      </c>
      <c r="AA60">
        <v>0</v>
      </c>
      <c r="AB60">
        <v>125257</v>
      </c>
      <c r="AC60">
        <v>14505</v>
      </c>
      <c r="AD60">
        <v>38980</v>
      </c>
      <c r="AE60">
        <v>181232</v>
      </c>
      <c r="AF60" s="1">
        <v>8</v>
      </c>
      <c r="AG60">
        <v>24</v>
      </c>
      <c r="AH60">
        <v>847</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s="284">
        <v>0</v>
      </c>
      <c r="BE60" s="284">
        <v>0</v>
      </c>
      <c r="BF60" s="284">
        <v>0</v>
      </c>
      <c r="BG60" s="284">
        <v>0</v>
      </c>
      <c r="BH60" s="168">
        <v>0</v>
      </c>
      <c r="BI60" s="169">
        <v>0</v>
      </c>
      <c r="BJ60" s="169">
        <v>0</v>
      </c>
      <c r="BK60" s="170">
        <v>0</v>
      </c>
      <c r="BL60">
        <v>5</v>
      </c>
      <c r="BM60">
        <v>486</v>
      </c>
      <c r="BN60">
        <v>131607</v>
      </c>
      <c r="BO60">
        <v>0</v>
      </c>
      <c r="BP60">
        <v>0</v>
      </c>
      <c r="BQ60">
        <v>0</v>
      </c>
      <c r="BR60">
        <v>0</v>
      </c>
      <c r="BS60">
        <v>0</v>
      </c>
      <c r="BT60">
        <v>1</v>
      </c>
      <c r="BU60">
        <v>14</v>
      </c>
      <c r="BV60">
        <v>545</v>
      </c>
      <c r="BW60">
        <v>0</v>
      </c>
      <c r="BX60">
        <v>0</v>
      </c>
      <c r="BY60">
        <v>0</v>
      </c>
      <c r="BZ60">
        <v>0</v>
      </c>
      <c r="CA60">
        <v>0</v>
      </c>
      <c r="CB60">
        <v>0</v>
      </c>
      <c r="CC60">
        <v>0</v>
      </c>
      <c r="CD60">
        <v>0</v>
      </c>
      <c r="CE60">
        <v>0</v>
      </c>
      <c r="CF60">
        <v>0</v>
      </c>
      <c r="CG60">
        <v>0</v>
      </c>
      <c r="CH60">
        <v>0</v>
      </c>
      <c r="CI60">
        <v>0</v>
      </c>
      <c r="CJ60" s="1">
        <v>1</v>
      </c>
      <c r="CK60" s="1">
        <v>14</v>
      </c>
      <c r="CL60" s="1">
        <v>545</v>
      </c>
      <c r="CM60" s="1">
        <v>0</v>
      </c>
      <c r="CN60" s="168">
        <v>0</v>
      </c>
      <c r="CO60" s="169">
        <v>0</v>
      </c>
      <c r="CP60" s="169">
        <v>0</v>
      </c>
      <c r="CQ60" s="170">
        <v>0</v>
      </c>
      <c r="CR60" s="1">
        <v>0</v>
      </c>
      <c r="CS60" s="1">
        <v>0</v>
      </c>
      <c r="CT60" s="1">
        <v>0</v>
      </c>
      <c r="CU60" s="1">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s="284">
        <v>0</v>
      </c>
      <c r="DQ60" s="284">
        <v>0</v>
      </c>
      <c r="DR60" s="284">
        <v>0</v>
      </c>
      <c r="DS60" s="284">
        <v>0</v>
      </c>
      <c r="DT60" s="168">
        <v>0</v>
      </c>
      <c r="DU60" s="169">
        <v>0</v>
      </c>
      <c r="DV60" s="169">
        <v>0</v>
      </c>
      <c r="DW60" s="17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s="1">
        <v>0</v>
      </c>
      <c r="EW60" s="1">
        <v>0</v>
      </c>
      <c r="EX60" s="1">
        <v>0</v>
      </c>
      <c r="EY60" s="1">
        <v>0</v>
      </c>
      <c r="EZ60" s="168">
        <v>0</v>
      </c>
      <c r="FA60" s="169">
        <v>0</v>
      </c>
      <c r="FB60" s="169">
        <v>0</v>
      </c>
      <c r="FC60" s="17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s="139">
        <v>1</v>
      </c>
      <c r="HD60" s="141">
        <v>2</v>
      </c>
      <c r="HE60" s="139">
        <v>2</v>
      </c>
      <c r="HF60" s="141">
        <v>1</v>
      </c>
      <c r="HG60" s="180">
        <v>7</v>
      </c>
      <c r="HH60" s="182">
        <v>0.2857142857142857</v>
      </c>
      <c r="HI60" s="182">
        <v>0.5714285714285714</v>
      </c>
      <c r="HJ60" s="183">
        <v>2</v>
      </c>
      <c r="HK60" s="140">
        <v>0</v>
      </c>
      <c r="HL60" s="140" t="s">
        <v>476</v>
      </c>
      <c r="HM60" s="1" t="s">
        <v>427</v>
      </c>
      <c r="HN60" s="1" t="s">
        <v>426</v>
      </c>
      <c r="HO60" t="s">
        <v>458</v>
      </c>
      <c r="HP60" s="284" t="s">
        <v>458</v>
      </c>
      <c r="HQ60" s="284">
        <v>0</v>
      </c>
      <c r="HR60" s="284">
        <v>0</v>
      </c>
      <c r="HS60" s="284">
        <v>0</v>
      </c>
      <c r="HT60" s="284" t="s">
        <v>427</v>
      </c>
      <c r="HU60" s="284" t="s">
        <v>426</v>
      </c>
      <c r="HV60" s="284" t="s">
        <v>427</v>
      </c>
      <c r="HW60" s="284" t="s">
        <v>426</v>
      </c>
      <c r="HX60" s="284">
        <v>0</v>
      </c>
      <c r="HY60" s="284">
        <v>0</v>
      </c>
      <c r="HZ60" s="284">
        <v>92681</v>
      </c>
      <c r="IA60" s="284"/>
      <c r="IB60" s="284"/>
    </row>
    <row r="61" spans="1:236" x14ac:dyDescent="0.25">
      <c r="A61" s="2">
        <f>IF('Table 1'!$L$2="All Regions",1,IF('Table 1'!$L$2='DATA TEMPLATE 1516'!L61,1,0))</f>
        <v>1</v>
      </c>
      <c r="B61" s="2">
        <f>IF('Table 1'!$L$3="All Disciplines",1,IF('Table 1'!$L$3='DATA TEMPLATE 1516'!M61,1,0))</f>
        <v>1</v>
      </c>
      <c r="C61" s="2">
        <f>IF('Table 1'!$L$4="All Organisations",1,IF('Table 1'!$L$4='DATA TEMPLATE 1516'!N61,1,0))</f>
        <v>1</v>
      </c>
      <c r="D61" s="2">
        <f t="shared" si="0"/>
        <v>3</v>
      </c>
      <c r="E61" s="236">
        <f>IFERROR(IF('Table 2'!$L$2="All Diverse Led",$HQ61,IF('Table 2'!$L$2='DATA TEMPLATE 1516'!HX61,4,0)),"0")</f>
        <v>0</v>
      </c>
      <c r="F61" s="236">
        <f>IFERROR(IF('Table 2'!$L$2="All Diverse Led",$HQ61,IF('Table 2'!$L$2='DATA TEMPLATE 1516'!HY61,4,0)), 0)</f>
        <v>0</v>
      </c>
      <c r="G61" s="237">
        <f t="shared" si="1"/>
        <v>0</v>
      </c>
      <c r="H61" s="1" t="s">
        <v>471</v>
      </c>
      <c r="I61" s="1">
        <v>0</v>
      </c>
      <c r="J61" s="1" t="b">
        <v>0</v>
      </c>
      <c r="K61" s="284">
        <v>59</v>
      </c>
      <c r="L61" t="s">
        <v>439</v>
      </c>
      <c r="M61" t="s">
        <v>436</v>
      </c>
      <c r="N61" t="s">
        <v>460</v>
      </c>
      <c r="O61" s="76">
        <v>389279</v>
      </c>
      <c r="P61" s="76">
        <v>187608</v>
      </c>
      <c r="Q61" s="76">
        <v>436770</v>
      </c>
      <c r="R61" s="76">
        <v>0</v>
      </c>
      <c r="S61" s="76">
        <v>1000</v>
      </c>
      <c r="T61" s="76">
        <v>1014657</v>
      </c>
      <c r="U61">
        <v>0</v>
      </c>
      <c r="V61">
        <v>32985</v>
      </c>
      <c r="W61">
        <v>0</v>
      </c>
      <c r="X61">
        <v>0</v>
      </c>
      <c r="Y61">
        <v>0</v>
      </c>
      <c r="Z61">
        <v>0</v>
      </c>
      <c r="AA61">
        <v>0</v>
      </c>
      <c r="AB61">
        <v>534587</v>
      </c>
      <c r="AC61">
        <v>165490</v>
      </c>
      <c r="AD61">
        <v>366906</v>
      </c>
      <c r="AE61">
        <v>1099968</v>
      </c>
      <c r="AF61" s="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s="284">
        <v>0</v>
      </c>
      <c r="BE61" s="284">
        <v>0</v>
      </c>
      <c r="BF61" s="284">
        <v>0</v>
      </c>
      <c r="BG61" s="284">
        <v>0</v>
      </c>
      <c r="BH61" s="168">
        <v>0</v>
      </c>
      <c r="BI61" s="169">
        <v>0</v>
      </c>
      <c r="BJ61" s="169">
        <v>0</v>
      </c>
      <c r="BK61" s="170">
        <v>0</v>
      </c>
      <c r="BL61">
        <v>4</v>
      </c>
      <c r="BM61">
        <v>37</v>
      </c>
      <c r="BN61">
        <v>600</v>
      </c>
      <c r="BO61">
        <v>2000</v>
      </c>
      <c r="BP61">
        <v>0</v>
      </c>
      <c r="BQ61">
        <v>0</v>
      </c>
      <c r="BR61">
        <v>0</v>
      </c>
      <c r="BS61">
        <v>0</v>
      </c>
      <c r="BT61">
        <v>0</v>
      </c>
      <c r="BU61">
        <v>0</v>
      </c>
      <c r="BV61">
        <v>0</v>
      </c>
      <c r="BW61">
        <v>0</v>
      </c>
      <c r="BX61">
        <v>2</v>
      </c>
      <c r="BY61">
        <v>31</v>
      </c>
      <c r="BZ61">
        <v>160</v>
      </c>
      <c r="CA61">
        <v>500</v>
      </c>
      <c r="CB61">
        <v>0</v>
      </c>
      <c r="CC61">
        <v>0</v>
      </c>
      <c r="CD61">
        <v>0</v>
      </c>
      <c r="CE61">
        <v>0</v>
      </c>
      <c r="CF61">
        <v>0</v>
      </c>
      <c r="CG61">
        <v>0</v>
      </c>
      <c r="CH61">
        <v>0</v>
      </c>
      <c r="CI61">
        <v>0</v>
      </c>
      <c r="CJ61" s="1">
        <v>0</v>
      </c>
      <c r="CK61" s="1">
        <v>0</v>
      </c>
      <c r="CL61" s="1">
        <v>0</v>
      </c>
      <c r="CM61" s="1">
        <v>0</v>
      </c>
      <c r="CN61" s="168">
        <v>2</v>
      </c>
      <c r="CO61" s="169">
        <v>31</v>
      </c>
      <c r="CP61" s="169">
        <v>160</v>
      </c>
      <c r="CQ61" s="170">
        <v>500</v>
      </c>
      <c r="CR61" s="1">
        <v>0</v>
      </c>
      <c r="CS61" s="1">
        <v>0</v>
      </c>
      <c r="CT61" s="1">
        <v>0</v>
      </c>
      <c r="CU61" s="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s="284">
        <v>0</v>
      </c>
      <c r="DQ61" s="284">
        <v>0</v>
      </c>
      <c r="DR61" s="284">
        <v>0</v>
      </c>
      <c r="DS61" s="284">
        <v>0</v>
      </c>
      <c r="DT61" s="168">
        <v>0</v>
      </c>
      <c r="DU61" s="169">
        <v>0</v>
      </c>
      <c r="DV61" s="169">
        <v>0</v>
      </c>
      <c r="DW61" s="170">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s="1">
        <v>0</v>
      </c>
      <c r="EW61" s="1">
        <v>0</v>
      </c>
      <c r="EX61" s="1">
        <v>0</v>
      </c>
      <c r="EY61" s="1">
        <v>0</v>
      </c>
      <c r="EZ61" s="168">
        <v>0</v>
      </c>
      <c r="FA61" s="169">
        <v>0</v>
      </c>
      <c r="FB61" s="169">
        <v>0</v>
      </c>
      <c r="FC61" s="170">
        <v>0</v>
      </c>
      <c r="FD61">
        <v>0</v>
      </c>
      <c r="FE61">
        <v>0</v>
      </c>
      <c r="FF61">
        <v>0</v>
      </c>
      <c r="FG61">
        <v>0</v>
      </c>
      <c r="FH61">
        <v>0</v>
      </c>
      <c r="FI61">
        <v>0</v>
      </c>
      <c r="FJ61">
        <v>0</v>
      </c>
      <c r="FK61">
        <v>0</v>
      </c>
      <c r="FL61">
        <v>0</v>
      </c>
      <c r="FM61">
        <v>0</v>
      </c>
      <c r="FN61">
        <v>1</v>
      </c>
      <c r="FO61">
        <v>1500</v>
      </c>
      <c r="FP61">
        <v>0</v>
      </c>
      <c r="FQ61">
        <v>0</v>
      </c>
      <c r="FR61">
        <v>1200</v>
      </c>
      <c r="FS61">
        <v>0</v>
      </c>
      <c r="FT61">
        <v>3</v>
      </c>
      <c r="FU61">
        <v>5000</v>
      </c>
      <c r="FV61">
        <v>0</v>
      </c>
      <c r="FW61">
        <v>0</v>
      </c>
      <c r="FX61">
        <v>150</v>
      </c>
      <c r="FY61">
        <v>0</v>
      </c>
      <c r="FZ61">
        <v>0</v>
      </c>
      <c r="GA61">
        <v>0</v>
      </c>
      <c r="GB61">
        <v>0</v>
      </c>
      <c r="GC61">
        <v>0</v>
      </c>
      <c r="GD61">
        <v>4</v>
      </c>
      <c r="GE61">
        <v>0</v>
      </c>
      <c r="GF61">
        <v>62</v>
      </c>
      <c r="GG61">
        <v>0</v>
      </c>
      <c r="GH61">
        <v>0</v>
      </c>
      <c r="GI61">
        <v>0</v>
      </c>
      <c r="GJ61">
        <v>0</v>
      </c>
      <c r="GK61">
        <v>313000</v>
      </c>
      <c r="GL61">
        <v>0</v>
      </c>
      <c r="GM61">
        <v>0</v>
      </c>
      <c r="GN61">
        <v>2</v>
      </c>
      <c r="GO61">
        <v>213</v>
      </c>
      <c r="GP61">
        <v>17</v>
      </c>
      <c r="GQ61">
        <v>2913</v>
      </c>
      <c r="GR61">
        <v>0</v>
      </c>
      <c r="GS61">
        <v>0</v>
      </c>
      <c r="GT61">
        <v>0</v>
      </c>
      <c r="GU61">
        <v>0</v>
      </c>
      <c r="GV61">
        <v>0</v>
      </c>
      <c r="GW61">
        <v>0</v>
      </c>
      <c r="GX61">
        <v>0</v>
      </c>
      <c r="GY61">
        <v>0</v>
      </c>
      <c r="GZ61">
        <v>0</v>
      </c>
      <c r="HA61">
        <v>0</v>
      </c>
      <c r="HB61">
        <v>0</v>
      </c>
      <c r="HC61" s="139">
        <v>0</v>
      </c>
      <c r="HD61" s="141">
        <v>0</v>
      </c>
      <c r="HE61" s="139">
        <v>0</v>
      </c>
      <c r="HF61" s="141">
        <v>8</v>
      </c>
      <c r="HG61" s="180">
        <v>14</v>
      </c>
      <c r="HH61" s="182">
        <v>0.5714285714285714</v>
      </c>
      <c r="HI61" s="182">
        <v>0</v>
      </c>
      <c r="HJ61" s="183">
        <v>0</v>
      </c>
      <c r="HK61" s="140">
        <v>0</v>
      </c>
      <c r="HL61" s="140">
        <v>0</v>
      </c>
      <c r="HM61" s="1" t="s">
        <v>427</v>
      </c>
      <c r="HN61" s="1" t="s">
        <v>427</v>
      </c>
      <c r="HO61" t="s">
        <v>460</v>
      </c>
      <c r="HP61" s="284" t="s">
        <v>460</v>
      </c>
      <c r="HQ61" s="284">
        <v>0</v>
      </c>
      <c r="HR61" s="284">
        <v>0</v>
      </c>
      <c r="HS61" s="284">
        <v>0</v>
      </c>
      <c r="HT61" s="284" t="s">
        <v>427</v>
      </c>
      <c r="HU61" s="284" t="s">
        <v>427</v>
      </c>
      <c r="HV61" s="284" t="s">
        <v>427</v>
      </c>
      <c r="HW61" s="284" t="s">
        <v>427</v>
      </c>
      <c r="HX61" s="284">
        <v>0</v>
      </c>
      <c r="HY61" s="284">
        <v>0</v>
      </c>
      <c r="HZ61" s="284">
        <v>1278477</v>
      </c>
      <c r="IA61" s="284"/>
      <c r="IB61" s="284"/>
    </row>
    <row r="62" spans="1:236" x14ac:dyDescent="0.25">
      <c r="A62" s="2">
        <f>IF('Table 1'!$L$2="All Regions",1,IF('Table 1'!$L$2='DATA TEMPLATE 1516'!L62,1,0))</f>
        <v>1</v>
      </c>
      <c r="B62" s="2">
        <f>IF('Table 1'!$L$3="All Disciplines",1,IF('Table 1'!$L$3='DATA TEMPLATE 1516'!M62,1,0))</f>
        <v>1</v>
      </c>
      <c r="C62" s="2">
        <f>IF('Table 1'!$L$4="All Organisations",1,IF('Table 1'!$L$4='DATA TEMPLATE 1516'!N62,1,0))</f>
        <v>1</v>
      </c>
      <c r="D62" s="2">
        <f t="shared" si="0"/>
        <v>3</v>
      </c>
      <c r="E62" s="236">
        <f>IFERROR(IF('Table 2'!$L$2="All Diverse Led",$HQ62,IF('Table 2'!$L$2='DATA TEMPLATE 1516'!HX62,4,0)),"0")</f>
        <v>0</v>
      </c>
      <c r="F62" s="236">
        <f>IFERROR(IF('Table 2'!$L$2="All Diverse Led",$HQ62,IF('Table 2'!$L$2='DATA TEMPLATE 1516'!HY62,4,0)), 0)</f>
        <v>0</v>
      </c>
      <c r="G62" s="237">
        <f t="shared" si="1"/>
        <v>0</v>
      </c>
      <c r="H62" s="1" t="s">
        <v>471</v>
      </c>
      <c r="I62" s="1">
        <v>0</v>
      </c>
      <c r="J62" s="1" t="b">
        <v>0</v>
      </c>
      <c r="K62" s="284">
        <v>60</v>
      </c>
      <c r="L62" t="s">
        <v>439</v>
      </c>
      <c r="M62" t="s">
        <v>442</v>
      </c>
      <c r="N62" t="s">
        <v>460</v>
      </c>
      <c r="O62" s="76">
        <v>2021278</v>
      </c>
      <c r="P62" s="76">
        <v>5744772</v>
      </c>
      <c r="Q62" s="76">
        <v>875651</v>
      </c>
      <c r="R62" s="76">
        <v>0</v>
      </c>
      <c r="S62" s="76">
        <v>719029</v>
      </c>
      <c r="T62" s="76">
        <v>9360730</v>
      </c>
      <c r="U62">
        <v>984299</v>
      </c>
      <c r="V62">
        <v>66552</v>
      </c>
      <c r="W62">
        <v>0</v>
      </c>
      <c r="X62">
        <v>3331445</v>
      </c>
      <c r="Y62">
        <v>484307</v>
      </c>
      <c r="Z62">
        <v>0</v>
      </c>
      <c r="AA62">
        <v>0</v>
      </c>
      <c r="AB62">
        <v>2679886</v>
      </c>
      <c r="AC62">
        <v>779007</v>
      </c>
      <c r="AD62">
        <v>0</v>
      </c>
      <c r="AE62">
        <v>8325496</v>
      </c>
      <c r="AF62" s="1">
        <v>11</v>
      </c>
      <c r="AG62">
        <v>98</v>
      </c>
      <c r="AH62">
        <v>1766</v>
      </c>
      <c r="AI62">
        <v>13475</v>
      </c>
      <c r="AJ62">
        <v>10</v>
      </c>
      <c r="AK62">
        <v>33</v>
      </c>
      <c r="AL62">
        <v>0</v>
      </c>
      <c r="AM62">
        <v>1710</v>
      </c>
      <c r="AN62">
        <v>0</v>
      </c>
      <c r="AO62">
        <v>0</v>
      </c>
      <c r="AP62">
        <v>0</v>
      </c>
      <c r="AQ62">
        <v>0</v>
      </c>
      <c r="AR62">
        <v>5</v>
      </c>
      <c r="AS62">
        <v>60</v>
      </c>
      <c r="AT62">
        <v>40</v>
      </c>
      <c r="AU62">
        <v>8074</v>
      </c>
      <c r="AV62">
        <v>8</v>
      </c>
      <c r="AW62">
        <v>28</v>
      </c>
      <c r="AX62">
        <v>0</v>
      </c>
      <c r="AY62">
        <v>1540</v>
      </c>
      <c r="AZ62">
        <v>0</v>
      </c>
      <c r="BA62">
        <v>0</v>
      </c>
      <c r="BB62">
        <v>0</v>
      </c>
      <c r="BC62">
        <v>0</v>
      </c>
      <c r="BD62" s="284">
        <v>10</v>
      </c>
      <c r="BE62" s="284">
        <v>33</v>
      </c>
      <c r="BF62" s="284">
        <v>0</v>
      </c>
      <c r="BG62" s="284">
        <v>1710</v>
      </c>
      <c r="BH62" s="168">
        <v>13</v>
      </c>
      <c r="BI62" s="169">
        <v>88</v>
      </c>
      <c r="BJ62" s="169">
        <v>40</v>
      </c>
      <c r="BK62" s="170">
        <v>9614</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s="1">
        <v>0</v>
      </c>
      <c r="CK62" s="1">
        <v>0</v>
      </c>
      <c r="CL62" s="1">
        <v>0</v>
      </c>
      <c r="CM62" s="1">
        <v>0</v>
      </c>
      <c r="CN62" s="168">
        <v>0</v>
      </c>
      <c r="CO62" s="169">
        <v>0</v>
      </c>
      <c r="CP62" s="169">
        <v>0</v>
      </c>
      <c r="CQ62" s="170">
        <v>0</v>
      </c>
      <c r="CR62" s="1">
        <v>0</v>
      </c>
      <c r="CS62" s="1">
        <v>0</v>
      </c>
      <c r="CT62" s="1">
        <v>0</v>
      </c>
      <c r="CU62" s="1">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s="284">
        <v>0</v>
      </c>
      <c r="DQ62" s="284">
        <v>0</v>
      </c>
      <c r="DR62" s="284">
        <v>0</v>
      </c>
      <c r="DS62" s="284">
        <v>0</v>
      </c>
      <c r="DT62" s="168">
        <v>0</v>
      </c>
      <c r="DU62" s="169">
        <v>0</v>
      </c>
      <c r="DV62" s="169">
        <v>0</v>
      </c>
      <c r="DW62" s="170">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s="1">
        <v>0</v>
      </c>
      <c r="EW62" s="1">
        <v>0</v>
      </c>
      <c r="EX62" s="1">
        <v>0</v>
      </c>
      <c r="EY62" s="1">
        <v>0</v>
      </c>
      <c r="EZ62" s="168">
        <v>0</v>
      </c>
      <c r="FA62" s="169">
        <v>0</v>
      </c>
      <c r="FB62" s="169">
        <v>0</v>
      </c>
      <c r="FC62" s="170">
        <v>0</v>
      </c>
      <c r="FD62">
        <v>0</v>
      </c>
      <c r="FE62">
        <v>0</v>
      </c>
      <c r="FF62">
        <v>0</v>
      </c>
      <c r="FG62">
        <v>0</v>
      </c>
      <c r="FH62">
        <v>0</v>
      </c>
      <c r="FI62">
        <v>0</v>
      </c>
      <c r="FJ62">
        <v>0</v>
      </c>
      <c r="FK62">
        <v>0</v>
      </c>
      <c r="FL62">
        <v>0</v>
      </c>
      <c r="FM62">
        <v>0</v>
      </c>
      <c r="FN62">
        <v>1</v>
      </c>
      <c r="FO62">
        <v>480000</v>
      </c>
      <c r="FP62">
        <v>0</v>
      </c>
      <c r="FQ62">
        <v>0</v>
      </c>
      <c r="FR62">
        <v>79370</v>
      </c>
      <c r="FS62">
        <v>0</v>
      </c>
      <c r="FT62">
        <v>230</v>
      </c>
      <c r="FU62">
        <v>3491773</v>
      </c>
      <c r="FV62">
        <v>436916</v>
      </c>
      <c r="FW62">
        <v>0</v>
      </c>
      <c r="FX62">
        <v>3491773</v>
      </c>
      <c r="FY62">
        <v>0</v>
      </c>
      <c r="FZ62">
        <v>3</v>
      </c>
      <c r="GA62">
        <v>8247</v>
      </c>
      <c r="GB62">
        <v>20</v>
      </c>
      <c r="GC62">
        <v>19180</v>
      </c>
      <c r="GD62">
        <v>17</v>
      </c>
      <c r="GE62">
        <v>2805862</v>
      </c>
      <c r="GF62">
        <v>0</v>
      </c>
      <c r="GG62">
        <v>0</v>
      </c>
      <c r="GH62">
        <v>1</v>
      </c>
      <c r="GI62">
        <v>21276</v>
      </c>
      <c r="GJ62">
        <v>9430</v>
      </c>
      <c r="GK62">
        <v>2805862</v>
      </c>
      <c r="GL62">
        <v>0</v>
      </c>
      <c r="GM62">
        <v>21276</v>
      </c>
      <c r="GN62">
        <v>33</v>
      </c>
      <c r="GO62">
        <v>12400</v>
      </c>
      <c r="GP62">
        <v>327</v>
      </c>
      <c r="GQ62">
        <v>97503</v>
      </c>
      <c r="GR62">
        <v>0</v>
      </c>
      <c r="GS62">
        <v>0</v>
      </c>
      <c r="GT62">
        <v>231</v>
      </c>
      <c r="GU62">
        <v>129</v>
      </c>
      <c r="GV62">
        <v>23</v>
      </c>
      <c r="GW62">
        <v>0</v>
      </c>
      <c r="GX62">
        <v>17</v>
      </c>
      <c r="GY62">
        <v>11</v>
      </c>
      <c r="GZ62">
        <v>360</v>
      </c>
      <c r="HA62">
        <v>144</v>
      </c>
      <c r="HB62">
        <v>0</v>
      </c>
      <c r="HC62" s="139">
        <v>0</v>
      </c>
      <c r="HD62" s="141">
        <v>0</v>
      </c>
      <c r="HE62" s="139">
        <v>0</v>
      </c>
      <c r="HF62" s="141">
        <v>1</v>
      </c>
      <c r="HG62" s="180">
        <v>17</v>
      </c>
      <c r="HH62" s="182">
        <v>5.8823529411764705E-2</v>
      </c>
      <c r="HI62" s="182">
        <v>0</v>
      </c>
      <c r="HJ62" s="183">
        <v>0</v>
      </c>
      <c r="HK62" s="140">
        <v>0</v>
      </c>
      <c r="HL62" s="140">
        <v>0</v>
      </c>
      <c r="HM62" s="1" t="s">
        <v>427</v>
      </c>
      <c r="HN62" s="1" t="s">
        <v>427</v>
      </c>
      <c r="HO62" t="s">
        <v>460</v>
      </c>
      <c r="HP62" s="284" t="s">
        <v>460</v>
      </c>
      <c r="HQ62" s="284">
        <v>0</v>
      </c>
      <c r="HR62" s="284">
        <v>0</v>
      </c>
      <c r="HS62" s="284">
        <v>0</v>
      </c>
      <c r="HT62" s="284" t="s">
        <v>427</v>
      </c>
      <c r="HU62" s="284" t="s">
        <v>427</v>
      </c>
      <c r="HV62" s="284" t="s">
        <v>427</v>
      </c>
      <c r="HW62" s="284" t="s">
        <v>426</v>
      </c>
      <c r="HX62" s="284">
        <v>0</v>
      </c>
      <c r="HY62" s="284">
        <v>0</v>
      </c>
      <c r="HZ62" s="284">
        <v>9363945</v>
      </c>
      <c r="IA62" s="284"/>
      <c r="IB62" s="284"/>
    </row>
    <row r="63" spans="1:236" x14ac:dyDescent="0.25">
      <c r="A63" s="2">
        <f>IF('Table 1'!$L$2="All Regions",1,IF('Table 1'!$L$2='DATA TEMPLATE 1516'!L63,1,0))</f>
        <v>1</v>
      </c>
      <c r="B63" s="2">
        <f>IF('Table 1'!$L$3="All Disciplines",1,IF('Table 1'!$L$3='DATA TEMPLATE 1516'!M63,1,0))</f>
        <v>1</v>
      </c>
      <c r="C63" s="2">
        <f>IF('Table 1'!$L$4="All Organisations",1,IF('Table 1'!$L$4='DATA TEMPLATE 1516'!N63,1,0))</f>
        <v>1</v>
      </c>
      <c r="D63" s="2">
        <f t="shared" si="0"/>
        <v>3</v>
      </c>
      <c r="E63" s="236">
        <f>IFERROR(IF('Table 2'!$L$2="All Diverse Led",$HQ63,IF('Table 2'!$L$2='DATA TEMPLATE 1516'!HX63,4,0)),"0")</f>
        <v>0</v>
      </c>
      <c r="F63" s="236">
        <f>IFERROR(IF('Table 2'!$L$2="All Diverse Led",$HQ63,IF('Table 2'!$L$2='DATA TEMPLATE 1516'!HY63,4,0)), 0)</f>
        <v>0</v>
      </c>
      <c r="G63" s="237">
        <f t="shared" si="1"/>
        <v>0</v>
      </c>
      <c r="H63" s="1" t="s">
        <v>471</v>
      </c>
      <c r="I63" s="1">
        <v>0</v>
      </c>
      <c r="J63" s="1" t="b">
        <v>0</v>
      </c>
      <c r="K63" s="284">
        <v>61</v>
      </c>
      <c r="L63" t="s">
        <v>439</v>
      </c>
      <c r="M63" t="s">
        <v>436</v>
      </c>
      <c r="N63" t="s">
        <v>460</v>
      </c>
      <c r="O63" s="76">
        <v>484965</v>
      </c>
      <c r="P63" s="76">
        <v>852333</v>
      </c>
      <c r="Q63" s="76">
        <v>370020</v>
      </c>
      <c r="R63" s="76">
        <v>300</v>
      </c>
      <c r="S63" s="76">
        <v>40000</v>
      </c>
      <c r="T63" s="76">
        <v>1747618</v>
      </c>
      <c r="U63">
        <v>0</v>
      </c>
      <c r="V63">
        <v>62158</v>
      </c>
      <c r="W63">
        <v>0</v>
      </c>
      <c r="X63">
        <v>4900</v>
      </c>
      <c r="Y63">
        <v>0</v>
      </c>
      <c r="Z63">
        <v>0</v>
      </c>
      <c r="AA63">
        <v>0</v>
      </c>
      <c r="AB63">
        <v>516517</v>
      </c>
      <c r="AC63">
        <v>173845</v>
      </c>
      <c r="AD63">
        <v>800902</v>
      </c>
      <c r="AE63">
        <v>1558322</v>
      </c>
      <c r="AF63" s="1">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s="284">
        <v>0</v>
      </c>
      <c r="BE63" s="284">
        <v>0</v>
      </c>
      <c r="BF63" s="284">
        <v>0</v>
      </c>
      <c r="BG63" s="284">
        <v>0</v>
      </c>
      <c r="BH63" s="168">
        <v>0</v>
      </c>
      <c r="BI63" s="169">
        <v>0</v>
      </c>
      <c r="BJ63" s="169">
        <v>0</v>
      </c>
      <c r="BK63" s="170">
        <v>0</v>
      </c>
      <c r="BL63">
        <v>10</v>
      </c>
      <c r="BM63">
        <v>809</v>
      </c>
      <c r="BN63">
        <v>0</v>
      </c>
      <c r="BO63">
        <v>223700</v>
      </c>
      <c r="BP63">
        <v>1</v>
      </c>
      <c r="BQ63">
        <v>8</v>
      </c>
      <c r="BR63">
        <v>0</v>
      </c>
      <c r="BS63">
        <v>300</v>
      </c>
      <c r="BT63">
        <v>5</v>
      </c>
      <c r="BU63">
        <v>657</v>
      </c>
      <c r="BV63">
        <v>0</v>
      </c>
      <c r="BW63">
        <v>188500</v>
      </c>
      <c r="BX63">
        <v>0</v>
      </c>
      <c r="BY63">
        <v>0</v>
      </c>
      <c r="BZ63">
        <v>0</v>
      </c>
      <c r="CA63">
        <v>0</v>
      </c>
      <c r="CB63">
        <v>0</v>
      </c>
      <c r="CC63">
        <v>0</v>
      </c>
      <c r="CD63">
        <v>0</v>
      </c>
      <c r="CE63">
        <v>0</v>
      </c>
      <c r="CF63">
        <v>0</v>
      </c>
      <c r="CG63">
        <v>0</v>
      </c>
      <c r="CH63">
        <v>0</v>
      </c>
      <c r="CI63">
        <v>0</v>
      </c>
      <c r="CJ63" s="1">
        <v>6</v>
      </c>
      <c r="CK63" s="1">
        <v>665</v>
      </c>
      <c r="CL63" s="1">
        <v>0</v>
      </c>
      <c r="CM63" s="1">
        <v>188800</v>
      </c>
      <c r="CN63" s="168">
        <v>0</v>
      </c>
      <c r="CO63" s="169">
        <v>0</v>
      </c>
      <c r="CP63" s="169">
        <v>0</v>
      </c>
      <c r="CQ63" s="170">
        <v>0</v>
      </c>
      <c r="CR63" s="1">
        <v>3</v>
      </c>
      <c r="CS63" s="1">
        <v>8</v>
      </c>
      <c r="CT63" s="1">
        <v>0</v>
      </c>
      <c r="CU63" s="1">
        <v>1305</v>
      </c>
      <c r="CV63">
        <v>2</v>
      </c>
      <c r="CW63">
        <v>2</v>
      </c>
      <c r="CX63">
        <v>0</v>
      </c>
      <c r="CY63">
        <v>650</v>
      </c>
      <c r="CZ63">
        <v>3</v>
      </c>
      <c r="DA63">
        <v>362</v>
      </c>
      <c r="DB63">
        <v>0</v>
      </c>
      <c r="DC63">
        <v>17500</v>
      </c>
      <c r="DD63">
        <v>0</v>
      </c>
      <c r="DE63">
        <v>0</v>
      </c>
      <c r="DF63">
        <v>0</v>
      </c>
      <c r="DG63">
        <v>0</v>
      </c>
      <c r="DH63">
        <v>0</v>
      </c>
      <c r="DI63">
        <v>0</v>
      </c>
      <c r="DJ63">
        <v>0</v>
      </c>
      <c r="DK63">
        <v>0</v>
      </c>
      <c r="DL63">
        <v>0</v>
      </c>
      <c r="DM63">
        <v>0</v>
      </c>
      <c r="DN63">
        <v>0</v>
      </c>
      <c r="DO63">
        <v>0</v>
      </c>
      <c r="DP63" s="284">
        <v>5</v>
      </c>
      <c r="DQ63" s="284">
        <v>364</v>
      </c>
      <c r="DR63" s="284">
        <v>0</v>
      </c>
      <c r="DS63" s="284">
        <v>18150</v>
      </c>
      <c r="DT63" s="168">
        <v>0</v>
      </c>
      <c r="DU63" s="169">
        <v>0</v>
      </c>
      <c r="DV63" s="169">
        <v>0</v>
      </c>
      <c r="DW63" s="170">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v>0</v>
      </c>
      <c r="EV63" s="1">
        <v>0</v>
      </c>
      <c r="EW63" s="1">
        <v>0</v>
      </c>
      <c r="EX63" s="1">
        <v>0</v>
      </c>
      <c r="EY63" s="1">
        <v>0</v>
      </c>
      <c r="EZ63" s="168">
        <v>0</v>
      </c>
      <c r="FA63" s="169">
        <v>0</v>
      </c>
      <c r="FB63" s="169">
        <v>0</v>
      </c>
      <c r="FC63" s="170">
        <v>0</v>
      </c>
      <c r="FD63">
        <v>0</v>
      </c>
      <c r="FE63">
        <v>0</v>
      </c>
      <c r="FF63">
        <v>0</v>
      </c>
      <c r="FG63">
        <v>4</v>
      </c>
      <c r="FH63">
        <v>5650000</v>
      </c>
      <c r="FI63">
        <v>0</v>
      </c>
      <c r="FJ63">
        <v>0</v>
      </c>
      <c r="FK63">
        <v>0</v>
      </c>
      <c r="FL63">
        <v>0</v>
      </c>
      <c r="FM63">
        <v>0</v>
      </c>
      <c r="FN63">
        <v>4</v>
      </c>
      <c r="FO63">
        <v>5750</v>
      </c>
      <c r="FP63">
        <v>719</v>
      </c>
      <c r="FQ63">
        <v>0</v>
      </c>
      <c r="FR63">
        <v>0</v>
      </c>
      <c r="FS63">
        <v>0</v>
      </c>
      <c r="FT63">
        <v>29</v>
      </c>
      <c r="FU63">
        <v>0</v>
      </c>
      <c r="FV63">
        <v>138</v>
      </c>
      <c r="FW63">
        <v>0</v>
      </c>
      <c r="FX63">
        <v>0</v>
      </c>
      <c r="FY63">
        <v>0</v>
      </c>
      <c r="FZ63">
        <v>0</v>
      </c>
      <c r="GA63">
        <v>0</v>
      </c>
      <c r="GB63">
        <v>0</v>
      </c>
      <c r="GC63">
        <v>0</v>
      </c>
      <c r="GD63">
        <v>0</v>
      </c>
      <c r="GE63">
        <v>0</v>
      </c>
      <c r="GF63">
        <v>0</v>
      </c>
      <c r="GG63">
        <v>0</v>
      </c>
      <c r="GH63">
        <v>2</v>
      </c>
      <c r="GI63">
        <v>0</v>
      </c>
      <c r="GJ63">
        <v>0</v>
      </c>
      <c r="GK63">
        <v>0</v>
      </c>
      <c r="GL63">
        <v>76</v>
      </c>
      <c r="GM63">
        <v>0</v>
      </c>
      <c r="GN63">
        <v>8</v>
      </c>
      <c r="GO63">
        <v>1502</v>
      </c>
      <c r="GP63">
        <v>0</v>
      </c>
      <c r="GQ63">
        <v>0</v>
      </c>
      <c r="GR63">
        <v>0</v>
      </c>
      <c r="GS63">
        <v>0</v>
      </c>
      <c r="GT63">
        <v>0</v>
      </c>
      <c r="GU63">
        <v>0</v>
      </c>
      <c r="GV63">
        <v>0</v>
      </c>
      <c r="GW63">
        <v>0</v>
      </c>
      <c r="GX63">
        <v>0</v>
      </c>
      <c r="GY63">
        <v>0</v>
      </c>
      <c r="GZ63">
        <v>0</v>
      </c>
      <c r="HA63">
        <v>0</v>
      </c>
      <c r="HB63">
        <v>0</v>
      </c>
      <c r="HC63" s="139">
        <v>0</v>
      </c>
      <c r="HD63" s="141">
        <v>0</v>
      </c>
      <c r="HE63" s="139">
        <v>12</v>
      </c>
      <c r="HF63" s="141">
        <v>9</v>
      </c>
      <c r="HG63" s="180">
        <v>13</v>
      </c>
      <c r="HH63" s="182">
        <v>0.69230769230769229</v>
      </c>
      <c r="HI63" s="182">
        <v>0.92307692307692313</v>
      </c>
      <c r="HJ63" s="183">
        <v>0</v>
      </c>
      <c r="HK63" s="140">
        <v>0</v>
      </c>
      <c r="HL63" s="140">
        <v>0</v>
      </c>
      <c r="HM63" s="1" t="s">
        <v>427</v>
      </c>
      <c r="HN63" s="1" t="s">
        <v>427</v>
      </c>
      <c r="HO63" t="s">
        <v>460</v>
      </c>
      <c r="HP63" s="284" t="s">
        <v>460</v>
      </c>
      <c r="HQ63" s="284">
        <v>0</v>
      </c>
      <c r="HR63" s="284">
        <v>0</v>
      </c>
      <c r="HS63" s="284">
        <v>0</v>
      </c>
      <c r="HT63" s="284" t="s">
        <v>427</v>
      </c>
      <c r="HU63" s="284" t="s">
        <v>427</v>
      </c>
      <c r="HV63" s="284" t="s">
        <v>427</v>
      </c>
      <c r="HW63" s="284" t="s">
        <v>427</v>
      </c>
      <c r="HX63" s="284">
        <v>0</v>
      </c>
      <c r="HY63" s="284">
        <v>0</v>
      </c>
      <c r="HZ63" s="284">
        <v>1843016</v>
      </c>
      <c r="IA63" s="284"/>
      <c r="IB63" s="284"/>
    </row>
    <row r="64" spans="1:236" x14ac:dyDescent="0.25">
      <c r="A64" s="2">
        <f>IF('Table 1'!$L$2="All Regions",1,IF('Table 1'!$L$2='DATA TEMPLATE 1516'!L64,1,0))</f>
        <v>1</v>
      </c>
      <c r="B64" s="2">
        <f>IF('Table 1'!$L$3="All Disciplines",1,IF('Table 1'!$L$3='DATA TEMPLATE 1516'!M64,1,0))</f>
        <v>1</v>
      </c>
      <c r="C64" s="2">
        <f>IF('Table 1'!$L$4="All Organisations",1,IF('Table 1'!$L$4='DATA TEMPLATE 1516'!N64,1,0))</f>
        <v>1</v>
      </c>
      <c r="D64" s="2">
        <f t="shared" si="0"/>
        <v>3</v>
      </c>
      <c r="E64" s="236">
        <f>IFERROR(IF('Table 2'!$L$2="All Diverse Led",$HQ64,IF('Table 2'!$L$2='DATA TEMPLATE 1516'!HX64,4,0)),"0")</f>
        <v>0</v>
      </c>
      <c r="F64" s="236">
        <f>IFERROR(IF('Table 2'!$L$2="All Diverse Led",$HQ64,IF('Table 2'!$L$2='DATA TEMPLATE 1516'!HY64,4,0)), 0)</f>
        <v>0</v>
      </c>
      <c r="G64" s="237">
        <f t="shared" si="1"/>
        <v>0</v>
      </c>
      <c r="H64" s="1" t="s">
        <v>471</v>
      </c>
      <c r="I64" s="1">
        <v>0</v>
      </c>
      <c r="J64" s="1" t="b">
        <v>0</v>
      </c>
      <c r="K64" s="284">
        <v>62</v>
      </c>
      <c r="L64" t="s">
        <v>439</v>
      </c>
      <c r="M64" t="s">
        <v>443</v>
      </c>
      <c r="N64" t="s">
        <v>460</v>
      </c>
      <c r="O64" s="76">
        <v>457569</v>
      </c>
      <c r="P64" s="76">
        <v>300000</v>
      </c>
      <c r="Q64" s="76">
        <v>346500</v>
      </c>
      <c r="R64" s="76">
        <v>0</v>
      </c>
      <c r="S64" s="76">
        <v>0</v>
      </c>
      <c r="T64" s="76">
        <v>1104069</v>
      </c>
      <c r="U64">
        <v>61715</v>
      </c>
      <c r="V64">
        <v>15772</v>
      </c>
      <c r="W64">
        <v>41250</v>
      </c>
      <c r="X64">
        <v>0</v>
      </c>
      <c r="Y64">
        <v>0</v>
      </c>
      <c r="Z64">
        <v>0</v>
      </c>
      <c r="AA64">
        <v>0</v>
      </c>
      <c r="AB64">
        <v>59229</v>
      </c>
      <c r="AC64">
        <v>50476</v>
      </c>
      <c r="AD64">
        <v>908989</v>
      </c>
      <c r="AE64">
        <v>1137431</v>
      </c>
      <c r="AF64" s="1">
        <v>2</v>
      </c>
      <c r="AG64">
        <v>25</v>
      </c>
      <c r="AH64">
        <v>12310</v>
      </c>
      <c r="AI64">
        <v>0</v>
      </c>
      <c r="AJ64">
        <v>0</v>
      </c>
      <c r="AK64">
        <v>0</v>
      </c>
      <c r="AL64">
        <v>0</v>
      </c>
      <c r="AM64">
        <v>0</v>
      </c>
      <c r="AN64">
        <v>1</v>
      </c>
      <c r="AO64">
        <v>22</v>
      </c>
      <c r="AP64">
        <v>12433</v>
      </c>
      <c r="AQ64">
        <v>700</v>
      </c>
      <c r="AR64">
        <v>0</v>
      </c>
      <c r="AS64">
        <v>0</v>
      </c>
      <c r="AT64">
        <v>0</v>
      </c>
      <c r="AU64">
        <v>0</v>
      </c>
      <c r="AV64">
        <v>0</v>
      </c>
      <c r="AW64">
        <v>0</v>
      </c>
      <c r="AX64">
        <v>0</v>
      </c>
      <c r="AY64">
        <v>0</v>
      </c>
      <c r="AZ64">
        <v>0</v>
      </c>
      <c r="BA64">
        <v>0</v>
      </c>
      <c r="BB64">
        <v>0</v>
      </c>
      <c r="BC64">
        <v>0</v>
      </c>
      <c r="BD64" s="284">
        <v>1</v>
      </c>
      <c r="BE64" s="284">
        <v>22</v>
      </c>
      <c r="BF64" s="284">
        <v>12433</v>
      </c>
      <c r="BG64" s="284">
        <v>700</v>
      </c>
      <c r="BH64" s="168">
        <v>0</v>
      </c>
      <c r="BI64" s="169">
        <v>0</v>
      </c>
      <c r="BJ64" s="169">
        <v>0</v>
      </c>
      <c r="BK64" s="170">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s="1">
        <v>0</v>
      </c>
      <c r="CK64" s="1">
        <v>0</v>
      </c>
      <c r="CL64" s="1">
        <v>0</v>
      </c>
      <c r="CM64" s="1">
        <v>0</v>
      </c>
      <c r="CN64" s="168">
        <v>0</v>
      </c>
      <c r="CO64" s="169">
        <v>0</v>
      </c>
      <c r="CP64" s="169">
        <v>0</v>
      </c>
      <c r="CQ64" s="170">
        <v>0</v>
      </c>
      <c r="CR64" s="1">
        <v>0</v>
      </c>
      <c r="CS64" s="1">
        <v>0</v>
      </c>
      <c r="CT64" s="1">
        <v>0</v>
      </c>
      <c r="CU64" s="1">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s="284">
        <v>0</v>
      </c>
      <c r="DQ64" s="284">
        <v>0</v>
      </c>
      <c r="DR64" s="284">
        <v>0</v>
      </c>
      <c r="DS64" s="284">
        <v>0</v>
      </c>
      <c r="DT64" s="168">
        <v>0</v>
      </c>
      <c r="DU64" s="169">
        <v>0</v>
      </c>
      <c r="DV64" s="169">
        <v>0</v>
      </c>
      <c r="DW64" s="170">
        <v>0</v>
      </c>
      <c r="DX64">
        <v>0</v>
      </c>
      <c r="DY64">
        <v>0</v>
      </c>
      <c r="DZ64">
        <v>0</v>
      </c>
      <c r="EA64">
        <v>0</v>
      </c>
      <c r="EB64">
        <v>0</v>
      </c>
      <c r="EC64">
        <v>0</v>
      </c>
      <c r="ED64">
        <v>0</v>
      </c>
      <c r="EE64">
        <v>0</v>
      </c>
      <c r="EF64">
        <v>1</v>
      </c>
      <c r="EG64">
        <v>1</v>
      </c>
      <c r="EH64">
        <v>0</v>
      </c>
      <c r="EI64">
        <v>700</v>
      </c>
      <c r="EJ64">
        <v>0</v>
      </c>
      <c r="EK64">
        <v>0</v>
      </c>
      <c r="EL64">
        <v>0</v>
      </c>
      <c r="EM64">
        <v>0</v>
      </c>
      <c r="EN64">
        <v>0</v>
      </c>
      <c r="EO64">
        <v>0</v>
      </c>
      <c r="EP64">
        <v>0</v>
      </c>
      <c r="EQ64">
        <v>0</v>
      </c>
      <c r="ER64">
        <v>0</v>
      </c>
      <c r="ES64">
        <v>0</v>
      </c>
      <c r="ET64">
        <v>0</v>
      </c>
      <c r="EU64">
        <v>0</v>
      </c>
      <c r="EV64" s="1">
        <v>1</v>
      </c>
      <c r="EW64" s="1">
        <v>1</v>
      </c>
      <c r="EX64" s="1">
        <v>0</v>
      </c>
      <c r="EY64" s="1">
        <v>700</v>
      </c>
      <c r="EZ64" s="168">
        <v>0</v>
      </c>
      <c r="FA64" s="169">
        <v>0</v>
      </c>
      <c r="FB64" s="169">
        <v>0</v>
      </c>
      <c r="FC64" s="170">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s="139">
        <v>0</v>
      </c>
      <c r="HD64" s="141">
        <v>0</v>
      </c>
      <c r="HE64" s="139">
        <v>0</v>
      </c>
      <c r="HF64" s="141">
        <v>3</v>
      </c>
      <c r="HG64" s="180">
        <v>15</v>
      </c>
      <c r="HH64" s="182">
        <v>0.2</v>
      </c>
      <c r="HI64" s="182">
        <v>0</v>
      </c>
      <c r="HJ64" s="183">
        <v>0</v>
      </c>
      <c r="HK64" s="140">
        <v>0</v>
      </c>
      <c r="HL64" s="140">
        <v>0</v>
      </c>
      <c r="HM64" s="1" t="s">
        <v>427</v>
      </c>
      <c r="HN64" s="1" t="s">
        <v>427</v>
      </c>
      <c r="HO64" t="s">
        <v>460</v>
      </c>
      <c r="HP64" s="284" t="s">
        <v>460</v>
      </c>
      <c r="HQ64" s="284">
        <v>0</v>
      </c>
      <c r="HR64" s="284">
        <v>0</v>
      </c>
      <c r="HS64" s="284">
        <v>0</v>
      </c>
      <c r="HT64" s="284" t="s">
        <v>427</v>
      </c>
      <c r="HU64" s="284" t="s">
        <v>427</v>
      </c>
      <c r="HV64" s="284" t="s">
        <v>427</v>
      </c>
      <c r="HW64" s="284" t="s">
        <v>427</v>
      </c>
      <c r="HX64" s="284">
        <v>0</v>
      </c>
      <c r="HY64" s="284">
        <v>0</v>
      </c>
      <c r="HZ64" s="284">
        <v>1749311</v>
      </c>
      <c r="IA64" s="284"/>
      <c r="IB64" s="284"/>
    </row>
    <row r="65" spans="1:236" x14ac:dyDescent="0.25">
      <c r="A65" s="2">
        <f>IF('Table 1'!$L$2="All Regions",1,IF('Table 1'!$L$2='DATA TEMPLATE 1516'!L65,1,0))</f>
        <v>1</v>
      </c>
      <c r="B65" s="2">
        <f>IF('Table 1'!$L$3="All Disciplines",1,IF('Table 1'!$L$3='DATA TEMPLATE 1516'!M65,1,0))</f>
        <v>1</v>
      </c>
      <c r="C65" s="2">
        <f>IF('Table 1'!$L$4="All Organisations",1,IF('Table 1'!$L$4='DATA TEMPLATE 1516'!N65,1,0))</f>
        <v>1</v>
      </c>
      <c r="D65" s="2">
        <f t="shared" si="0"/>
        <v>3</v>
      </c>
      <c r="E65" s="236">
        <f>IFERROR(IF('Table 2'!$L$2="All Diverse Led",$HQ65,IF('Table 2'!$L$2='DATA TEMPLATE 1516'!HX65,4,0)),"0")</f>
        <v>2</v>
      </c>
      <c r="F65" s="236">
        <f>IFERROR(IF('Table 2'!$L$2="All Diverse Led",$HQ65,IF('Table 2'!$L$2='DATA TEMPLATE 1516'!HY65,4,0)), 0)</f>
        <v>2</v>
      </c>
      <c r="G65" s="237">
        <f t="shared" si="1"/>
        <v>4</v>
      </c>
      <c r="H65" s="1" t="s">
        <v>471</v>
      </c>
      <c r="I65" s="1">
        <v>0</v>
      </c>
      <c r="J65" s="1" t="b">
        <v>0</v>
      </c>
      <c r="K65" s="284">
        <v>63</v>
      </c>
      <c r="L65" t="s">
        <v>439</v>
      </c>
      <c r="M65" t="s">
        <v>440</v>
      </c>
      <c r="N65" t="s">
        <v>459</v>
      </c>
      <c r="O65" s="76">
        <v>147952</v>
      </c>
      <c r="P65" s="76">
        <v>156637</v>
      </c>
      <c r="Q65" s="76">
        <v>0</v>
      </c>
      <c r="R65" s="76">
        <v>0</v>
      </c>
      <c r="S65" s="76">
        <v>0</v>
      </c>
      <c r="T65" s="76">
        <v>304589</v>
      </c>
      <c r="U65">
        <v>7227</v>
      </c>
      <c r="V65">
        <v>0</v>
      </c>
      <c r="W65">
        <v>2578</v>
      </c>
      <c r="X65">
        <v>7480</v>
      </c>
      <c r="Y65">
        <v>170</v>
      </c>
      <c r="Z65">
        <v>0</v>
      </c>
      <c r="AA65">
        <v>0</v>
      </c>
      <c r="AB65">
        <v>150099</v>
      </c>
      <c r="AC65">
        <v>41130</v>
      </c>
      <c r="AD65">
        <v>76772</v>
      </c>
      <c r="AE65">
        <v>285456</v>
      </c>
      <c r="AF65" s="1">
        <v>81</v>
      </c>
      <c r="AG65">
        <v>46</v>
      </c>
      <c r="AH65">
        <v>0</v>
      </c>
      <c r="AI65">
        <v>1853750</v>
      </c>
      <c r="AJ65">
        <v>1</v>
      </c>
      <c r="AK65">
        <v>1</v>
      </c>
      <c r="AL65">
        <v>0</v>
      </c>
      <c r="AM65">
        <v>10000</v>
      </c>
      <c r="AN65">
        <v>15</v>
      </c>
      <c r="AO65">
        <v>8</v>
      </c>
      <c r="AP65">
        <v>0</v>
      </c>
      <c r="AQ65">
        <v>211000</v>
      </c>
      <c r="AR65">
        <v>1</v>
      </c>
      <c r="AS65">
        <v>1</v>
      </c>
      <c r="AT65">
        <v>0</v>
      </c>
      <c r="AU65">
        <v>1853750</v>
      </c>
      <c r="AV65">
        <v>0</v>
      </c>
      <c r="AW65">
        <v>0</v>
      </c>
      <c r="AX65">
        <v>0</v>
      </c>
      <c r="AY65">
        <v>0</v>
      </c>
      <c r="AZ65">
        <v>0</v>
      </c>
      <c r="BA65">
        <v>0</v>
      </c>
      <c r="BB65">
        <v>0</v>
      </c>
      <c r="BC65">
        <v>0</v>
      </c>
      <c r="BD65" s="284">
        <v>16</v>
      </c>
      <c r="BE65" s="284">
        <v>9</v>
      </c>
      <c r="BF65" s="284">
        <v>0</v>
      </c>
      <c r="BG65" s="284">
        <v>221000</v>
      </c>
      <c r="BH65" s="168">
        <v>1</v>
      </c>
      <c r="BI65" s="169">
        <v>1</v>
      </c>
      <c r="BJ65" s="169">
        <v>0</v>
      </c>
      <c r="BK65" s="170">
        <v>1853750</v>
      </c>
      <c r="BL65">
        <v>3</v>
      </c>
      <c r="BM65">
        <v>283</v>
      </c>
      <c r="BN65">
        <v>0</v>
      </c>
      <c r="BO65">
        <v>10700</v>
      </c>
      <c r="BP65">
        <v>0</v>
      </c>
      <c r="BQ65">
        <v>0</v>
      </c>
      <c r="BR65">
        <v>0</v>
      </c>
      <c r="BS65">
        <v>0</v>
      </c>
      <c r="BT65">
        <v>0</v>
      </c>
      <c r="BU65">
        <v>0</v>
      </c>
      <c r="BV65">
        <v>0</v>
      </c>
      <c r="BW65">
        <v>0</v>
      </c>
      <c r="BX65">
        <v>0</v>
      </c>
      <c r="BY65">
        <v>262</v>
      </c>
      <c r="BZ65">
        <v>0</v>
      </c>
      <c r="CA65">
        <v>3395</v>
      </c>
      <c r="CB65">
        <v>0</v>
      </c>
      <c r="CC65">
        <v>0</v>
      </c>
      <c r="CD65">
        <v>0</v>
      </c>
      <c r="CE65">
        <v>0</v>
      </c>
      <c r="CF65">
        <v>0</v>
      </c>
      <c r="CG65">
        <v>0</v>
      </c>
      <c r="CH65">
        <v>0</v>
      </c>
      <c r="CI65">
        <v>0</v>
      </c>
      <c r="CJ65" s="1">
        <v>0</v>
      </c>
      <c r="CK65" s="1">
        <v>0</v>
      </c>
      <c r="CL65" s="1">
        <v>0</v>
      </c>
      <c r="CM65" s="1">
        <v>0</v>
      </c>
      <c r="CN65" s="168">
        <v>0</v>
      </c>
      <c r="CO65" s="169">
        <v>262</v>
      </c>
      <c r="CP65" s="169">
        <v>0</v>
      </c>
      <c r="CQ65" s="170">
        <v>3395</v>
      </c>
      <c r="CR65" s="1">
        <v>0</v>
      </c>
      <c r="CS65" s="1">
        <v>0</v>
      </c>
      <c r="CT65" s="1">
        <v>0</v>
      </c>
      <c r="CU65" s="1">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s="284">
        <v>0</v>
      </c>
      <c r="DQ65" s="284">
        <v>0</v>
      </c>
      <c r="DR65" s="284">
        <v>0</v>
      </c>
      <c r="DS65" s="284">
        <v>0</v>
      </c>
      <c r="DT65" s="168">
        <v>0</v>
      </c>
      <c r="DU65" s="169">
        <v>0</v>
      </c>
      <c r="DV65" s="169">
        <v>0</v>
      </c>
      <c r="DW65" s="170">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s="1">
        <v>0</v>
      </c>
      <c r="EW65" s="1">
        <v>0</v>
      </c>
      <c r="EX65" s="1">
        <v>0</v>
      </c>
      <c r="EY65" s="1">
        <v>0</v>
      </c>
      <c r="EZ65" s="168">
        <v>0</v>
      </c>
      <c r="FA65" s="169">
        <v>0</v>
      </c>
      <c r="FB65" s="169">
        <v>0</v>
      </c>
      <c r="FC65" s="170">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s="139">
        <v>6</v>
      </c>
      <c r="HD65" s="141">
        <v>0</v>
      </c>
      <c r="HE65" s="139">
        <v>1</v>
      </c>
      <c r="HF65" s="141">
        <v>6</v>
      </c>
      <c r="HG65" s="180">
        <v>15</v>
      </c>
      <c r="HH65" s="182">
        <v>0.8</v>
      </c>
      <c r="HI65" s="182">
        <v>6.6666666666666666E-2</v>
      </c>
      <c r="HJ65" s="183">
        <v>2</v>
      </c>
      <c r="HK65" s="140" t="s">
        <v>541</v>
      </c>
      <c r="HL65" s="140">
        <v>0</v>
      </c>
      <c r="HM65" s="1" t="s">
        <v>426</v>
      </c>
      <c r="HN65" s="1">
        <v>0</v>
      </c>
      <c r="HO65" t="s">
        <v>459</v>
      </c>
      <c r="HP65" s="284" t="s">
        <v>459</v>
      </c>
      <c r="HQ65" s="284">
        <v>2</v>
      </c>
      <c r="HR65" s="284" t="s">
        <v>541</v>
      </c>
      <c r="HS65" s="284">
        <v>0</v>
      </c>
      <c r="HT65" s="284" t="s">
        <v>426</v>
      </c>
      <c r="HU65" s="284" t="s">
        <v>427</v>
      </c>
      <c r="HV65" s="284" t="s">
        <v>427</v>
      </c>
      <c r="HW65" s="284" t="s">
        <v>427</v>
      </c>
      <c r="HX65" s="284" t="s">
        <v>541</v>
      </c>
      <c r="HY65" s="284">
        <v>0</v>
      </c>
      <c r="HZ65" s="284">
        <v>330114</v>
      </c>
      <c r="IA65" s="284"/>
      <c r="IB65" s="284"/>
    </row>
    <row r="66" spans="1:236" x14ac:dyDescent="0.25">
      <c r="A66" s="2">
        <f>IF('Table 1'!$L$2="All Regions",1,IF('Table 1'!$L$2='DATA TEMPLATE 1516'!L66,1,0))</f>
        <v>1</v>
      </c>
      <c r="B66" s="2">
        <f>IF('Table 1'!$L$3="All Disciplines",1,IF('Table 1'!$L$3='DATA TEMPLATE 1516'!M66,1,0))</f>
        <v>1</v>
      </c>
      <c r="C66" s="2">
        <f>IF('Table 1'!$L$4="All Organisations",1,IF('Table 1'!$L$4='DATA TEMPLATE 1516'!N66,1,0))</f>
        <v>1</v>
      </c>
      <c r="D66" s="2">
        <f t="shared" si="0"/>
        <v>3</v>
      </c>
      <c r="E66" s="236">
        <f>IFERROR(IF('Table 2'!$L$2="All Diverse Led",$HQ66,IF('Table 2'!$L$2='DATA TEMPLATE 1516'!HX66,4,0)),"0")</f>
        <v>0</v>
      </c>
      <c r="F66" s="236">
        <f>IFERROR(IF('Table 2'!$L$2="All Diverse Led",$HQ66,IF('Table 2'!$L$2='DATA TEMPLATE 1516'!HY66,4,0)), 0)</f>
        <v>0</v>
      </c>
      <c r="G66" s="237">
        <f t="shared" si="1"/>
        <v>0</v>
      </c>
      <c r="H66" s="1" t="s">
        <v>471</v>
      </c>
      <c r="I66" s="1">
        <v>0</v>
      </c>
      <c r="J66" s="1" t="b">
        <v>0</v>
      </c>
      <c r="K66" s="284">
        <v>64</v>
      </c>
      <c r="L66" t="s">
        <v>439</v>
      </c>
      <c r="M66" t="s">
        <v>438</v>
      </c>
      <c r="N66" t="s">
        <v>459</v>
      </c>
      <c r="O66" s="76">
        <v>276889</v>
      </c>
      <c r="P66" s="76">
        <v>133961</v>
      </c>
      <c r="Q66" s="76">
        <v>66687</v>
      </c>
      <c r="R66" s="76">
        <v>32133</v>
      </c>
      <c r="S66" s="76">
        <v>15276</v>
      </c>
      <c r="T66" s="76">
        <v>524946</v>
      </c>
      <c r="U66">
        <v>11039</v>
      </c>
      <c r="V66">
        <v>60623</v>
      </c>
      <c r="W66">
        <v>0</v>
      </c>
      <c r="X66">
        <v>4599</v>
      </c>
      <c r="Y66">
        <v>2760</v>
      </c>
      <c r="Z66">
        <v>0</v>
      </c>
      <c r="AA66">
        <v>0</v>
      </c>
      <c r="AB66">
        <v>271624</v>
      </c>
      <c r="AC66">
        <v>90265</v>
      </c>
      <c r="AD66">
        <v>33015</v>
      </c>
      <c r="AE66">
        <v>473925</v>
      </c>
      <c r="AF66" s="1">
        <v>13</v>
      </c>
      <c r="AG66">
        <v>13</v>
      </c>
      <c r="AH66">
        <v>0</v>
      </c>
      <c r="AI66">
        <v>2515</v>
      </c>
      <c r="AJ66">
        <v>0</v>
      </c>
      <c r="AK66">
        <v>0</v>
      </c>
      <c r="AL66">
        <v>0</v>
      </c>
      <c r="AM66">
        <v>0</v>
      </c>
      <c r="AN66">
        <v>0</v>
      </c>
      <c r="AO66">
        <v>0</v>
      </c>
      <c r="AP66">
        <v>0</v>
      </c>
      <c r="AQ66">
        <v>0</v>
      </c>
      <c r="AR66">
        <v>13</v>
      </c>
      <c r="AS66">
        <v>13</v>
      </c>
      <c r="AT66">
        <v>0</v>
      </c>
      <c r="AU66">
        <v>2515</v>
      </c>
      <c r="AV66">
        <v>0</v>
      </c>
      <c r="AW66">
        <v>0</v>
      </c>
      <c r="AX66">
        <v>0</v>
      </c>
      <c r="AY66">
        <v>0</v>
      </c>
      <c r="AZ66">
        <v>0</v>
      </c>
      <c r="BA66">
        <v>0</v>
      </c>
      <c r="BB66">
        <v>0</v>
      </c>
      <c r="BC66">
        <v>0</v>
      </c>
      <c r="BD66" s="284">
        <v>0</v>
      </c>
      <c r="BE66" s="284">
        <v>0</v>
      </c>
      <c r="BF66" s="284">
        <v>0</v>
      </c>
      <c r="BG66" s="284">
        <v>0</v>
      </c>
      <c r="BH66" s="168">
        <v>13</v>
      </c>
      <c r="BI66" s="169">
        <v>13</v>
      </c>
      <c r="BJ66" s="169">
        <v>0</v>
      </c>
      <c r="BK66" s="170">
        <v>2515</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s="1">
        <v>0</v>
      </c>
      <c r="CK66" s="1">
        <v>0</v>
      </c>
      <c r="CL66" s="1">
        <v>0</v>
      </c>
      <c r="CM66" s="1">
        <v>0</v>
      </c>
      <c r="CN66" s="168">
        <v>0</v>
      </c>
      <c r="CO66" s="169">
        <v>0</v>
      </c>
      <c r="CP66" s="169">
        <v>0</v>
      </c>
      <c r="CQ66" s="170">
        <v>0</v>
      </c>
      <c r="CR66" s="1">
        <v>0</v>
      </c>
      <c r="CS66" s="1">
        <v>0</v>
      </c>
      <c r="CT66" s="1">
        <v>0</v>
      </c>
      <c r="CU66" s="1">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s="284">
        <v>0</v>
      </c>
      <c r="DQ66" s="284">
        <v>0</v>
      </c>
      <c r="DR66" s="284">
        <v>0</v>
      </c>
      <c r="DS66" s="284">
        <v>0</v>
      </c>
      <c r="DT66" s="168">
        <v>0</v>
      </c>
      <c r="DU66" s="169">
        <v>0</v>
      </c>
      <c r="DV66" s="169">
        <v>0</v>
      </c>
      <c r="DW66" s="170">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s="1">
        <v>0</v>
      </c>
      <c r="EW66" s="1">
        <v>0</v>
      </c>
      <c r="EX66" s="1">
        <v>0</v>
      </c>
      <c r="EY66" s="1">
        <v>0</v>
      </c>
      <c r="EZ66" s="168">
        <v>0</v>
      </c>
      <c r="FA66" s="169">
        <v>0</v>
      </c>
      <c r="FB66" s="169">
        <v>0</v>
      </c>
      <c r="FC66" s="170">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s="139">
        <v>1</v>
      </c>
      <c r="HD66" s="141">
        <v>0</v>
      </c>
      <c r="HE66" s="139">
        <v>0</v>
      </c>
      <c r="HF66" s="141">
        <v>3</v>
      </c>
      <c r="HG66" s="180">
        <v>13</v>
      </c>
      <c r="HH66" s="182">
        <v>0.30769230769230771</v>
      </c>
      <c r="HI66" s="182">
        <v>0</v>
      </c>
      <c r="HJ66" s="183">
        <v>0</v>
      </c>
      <c r="HK66" s="140">
        <v>0</v>
      </c>
      <c r="HL66" s="140">
        <v>0</v>
      </c>
      <c r="HM66" s="1" t="s">
        <v>427</v>
      </c>
      <c r="HN66" s="1" t="s">
        <v>427</v>
      </c>
      <c r="HO66" t="s">
        <v>459</v>
      </c>
      <c r="HP66" s="284" t="s">
        <v>459</v>
      </c>
      <c r="HQ66" s="284">
        <v>0</v>
      </c>
      <c r="HR66" s="284">
        <v>0</v>
      </c>
      <c r="HS66" s="284">
        <v>0</v>
      </c>
      <c r="HT66" s="284" t="s">
        <v>427</v>
      </c>
      <c r="HU66" s="284" t="s">
        <v>427</v>
      </c>
      <c r="HV66" s="284" t="s">
        <v>427</v>
      </c>
      <c r="HW66" s="284" t="s">
        <v>426</v>
      </c>
      <c r="HX66" s="284">
        <v>0</v>
      </c>
      <c r="HY66" s="284">
        <v>0</v>
      </c>
      <c r="HZ66" s="284">
        <v>634905</v>
      </c>
      <c r="IA66" s="284"/>
      <c r="IB66" s="284"/>
    </row>
    <row r="67" spans="1:236" x14ac:dyDescent="0.25">
      <c r="A67" s="2">
        <f>IF('Table 1'!$L$2="All Regions",1,IF('Table 1'!$L$2='DATA TEMPLATE 1516'!L67,1,0))</f>
        <v>1</v>
      </c>
      <c r="B67" s="2">
        <f>IF('Table 1'!$L$3="All Disciplines",1,IF('Table 1'!$L$3='DATA TEMPLATE 1516'!M67,1,0))</f>
        <v>1</v>
      </c>
      <c r="C67" s="2">
        <f>IF('Table 1'!$L$4="All Organisations",1,IF('Table 1'!$L$4='DATA TEMPLATE 1516'!N67,1,0))</f>
        <v>1</v>
      </c>
      <c r="D67" s="2">
        <f t="shared" ref="D67:D130" si="2">SUM(A67:C67)</f>
        <v>3</v>
      </c>
      <c r="E67" s="236">
        <f>IFERROR(IF('Table 2'!$L$2="All Diverse Led",$HQ67,IF('Table 2'!$L$2='DATA TEMPLATE 1516'!HX67,4,0)),"0")</f>
        <v>0</v>
      </c>
      <c r="F67" s="236">
        <f>IFERROR(IF('Table 2'!$L$2="All Diverse Led",$HQ67,IF('Table 2'!$L$2='DATA TEMPLATE 1516'!HY67,4,0)), 0)</f>
        <v>0</v>
      </c>
      <c r="G67" s="237">
        <f t="shared" si="1"/>
        <v>0</v>
      </c>
      <c r="H67" s="1" t="s">
        <v>471</v>
      </c>
      <c r="I67" s="1">
        <v>0</v>
      </c>
      <c r="J67" s="1" t="b">
        <v>0</v>
      </c>
      <c r="K67" s="284">
        <v>65</v>
      </c>
      <c r="L67" t="s">
        <v>439</v>
      </c>
      <c r="M67" t="s">
        <v>437</v>
      </c>
      <c r="N67" t="s">
        <v>459</v>
      </c>
      <c r="O67" s="76">
        <v>132781</v>
      </c>
      <c r="P67" s="76">
        <v>225999</v>
      </c>
      <c r="Q67" s="76">
        <v>30185</v>
      </c>
      <c r="R67" s="76">
        <v>30000</v>
      </c>
      <c r="S67" s="76">
        <v>7070</v>
      </c>
      <c r="T67" s="76">
        <v>426035</v>
      </c>
      <c r="U67">
        <v>45316</v>
      </c>
      <c r="V67">
        <v>12320</v>
      </c>
      <c r="W67">
        <v>2448</v>
      </c>
      <c r="X67">
        <v>4417</v>
      </c>
      <c r="Y67">
        <v>12320</v>
      </c>
      <c r="Z67">
        <v>0</v>
      </c>
      <c r="AA67">
        <v>0</v>
      </c>
      <c r="AB67">
        <v>24011</v>
      </c>
      <c r="AC67">
        <v>7731</v>
      </c>
      <c r="AD67">
        <v>316619</v>
      </c>
      <c r="AE67">
        <v>425182</v>
      </c>
      <c r="AF67" s="1">
        <v>115</v>
      </c>
      <c r="AG67">
        <v>115</v>
      </c>
      <c r="AH67">
        <v>23395</v>
      </c>
      <c r="AI67">
        <v>680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s="284">
        <v>0</v>
      </c>
      <c r="BE67" s="284">
        <v>0</v>
      </c>
      <c r="BF67" s="284">
        <v>0</v>
      </c>
      <c r="BG67" s="284">
        <v>0</v>
      </c>
      <c r="BH67" s="168">
        <v>0</v>
      </c>
      <c r="BI67" s="169">
        <v>0</v>
      </c>
      <c r="BJ67" s="169">
        <v>0</v>
      </c>
      <c r="BK67" s="170">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s="1">
        <v>0</v>
      </c>
      <c r="CK67" s="1">
        <v>0</v>
      </c>
      <c r="CL67" s="1">
        <v>0</v>
      </c>
      <c r="CM67" s="1">
        <v>0</v>
      </c>
      <c r="CN67" s="168">
        <v>0</v>
      </c>
      <c r="CO67" s="169">
        <v>0</v>
      </c>
      <c r="CP67" s="169">
        <v>0</v>
      </c>
      <c r="CQ67" s="170">
        <v>0</v>
      </c>
      <c r="CR67" s="1">
        <v>0</v>
      </c>
      <c r="CS67" s="1">
        <v>0</v>
      </c>
      <c r="CT67" s="1">
        <v>0</v>
      </c>
      <c r="CU67" s="1">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s="284">
        <v>0</v>
      </c>
      <c r="DQ67" s="284">
        <v>0</v>
      </c>
      <c r="DR67" s="284">
        <v>0</v>
      </c>
      <c r="DS67" s="284">
        <v>0</v>
      </c>
      <c r="DT67" s="168">
        <v>0</v>
      </c>
      <c r="DU67" s="169">
        <v>0</v>
      </c>
      <c r="DV67" s="169">
        <v>0</v>
      </c>
      <c r="DW67" s="170">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s="1">
        <v>0</v>
      </c>
      <c r="EW67" s="1">
        <v>0</v>
      </c>
      <c r="EX67" s="1">
        <v>0</v>
      </c>
      <c r="EY67" s="1">
        <v>0</v>
      </c>
      <c r="EZ67" s="168">
        <v>0</v>
      </c>
      <c r="FA67" s="169">
        <v>0</v>
      </c>
      <c r="FB67" s="169">
        <v>0</v>
      </c>
      <c r="FC67" s="170">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45</v>
      </c>
      <c r="GA67">
        <v>5</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s="139">
        <v>0</v>
      </c>
      <c r="HD67" s="141">
        <v>0</v>
      </c>
      <c r="HE67" s="139">
        <v>1</v>
      </c>
      <c r="HF67" s="141">
        <v>3</v>
      </c>
      <c r="HG67" s="180">
        <v>3</v>
      </c>
      <c r="HH67" s="182">
        <v>1</v>
      </c>
      <c r="HI67" s="182">
        <v>0.33333333333333331</v>
      </c>
      <c r="HJ67" s="183">
        <v>0</v>
      </c>
      <c r="HK67" s="140">
        <v>0</v>
      </c>
      <c r="HL67" s="140">
        <v>0</v>
      </c>
      <c r="HM67" s="1">
        <v>0</v>
      </c>
      <c r="HN67" s="1">
        <v>0</v>
      </c>
      <c r="HO67" t="s">
        <v>459</v>
      </c>
      <c r="HP67" s="284" t="s">
        <v>459</v>
      </c>
      <c r="HQ67" s="284">
        <v>0</v>
      </c>
      <c r="HR67" s="284" t="s">
        <v>541</v>
      </c>
      <c r="HS67" s="284">
        <v>0</v>
      </c>
      <c r="HT67" s="284" t="s">
        <v>427</v>
      </c>
      <c r="HU67" s="284" t="s">
        <v>427</v>
      </c>
      <c r="HV67" s="284" t="s">
        <v>426</v>
      </c>
      <c r="HW67" s="284" t="s">
        <v>427</v>
      </c>
      <c r="HX67" s="284">
        <v>0</v>
      </c>
      <c r="HY67" s="284">
        <v>0</v>
      </c>
      <c r="HZ67" s="284">
        <v>612894</v>
      </c>
      <c r="IA67" s="284"/>
      <c r="IB67" s="284"/>
    </row>
    <row r="68" spans="1:236" x14ac:dyDescent="0.25">
      <c r="A68" s="2">
        <f>IF('Table 1'!$L$2="All Regions",1,IF('Table 1'!$L$2='DATA TEMPLATE 1516'!L68,1,0))</f>
        <v>1</v>
      </c>
      <c r="B68" s="2">
        <f>IF('Table 1'!$L$3="All Disciplines",1,IF('Table 1'!$L$3='DATA TEMPLATE 1516'!M68,1,0))</f>
        <v>1</v>
      </c>
      <c r="C68" s="2">
        <f>IF('Table 1'!$L$4="All Organisations",1,IF('Table 1'!$L$4='DATA TEMPLATE 1516'!N68,1,0))</f>
        <v>1</v>
      </c>
      <c r="D68" s="2">
        <f t="shared" si="2"/>
        <v>3</v>
      </c>
      <c r="E68" s="236">
        <f>IFERROR(IF('Table 2'!$L$2="All Diverse Led",$HQ68,IF('Table 2'!$L$2='DATA TEMPLATE 1516'!HX68,4,0)),"0")</f>
        <v>0</v>
      </c>
      <c r="F68" s="236">
        <f>IFERROR(IF('Table 2'!$L$2="All Diverse Led",$HQ68,IF('Table 2'!$L$2='DATA TEMPLATE 1516'!HY68,4,0)), 0)</f>
        <v>0</v>
      </c>
      <c r="G68" s="237">
        <f t="shared" ref="G68:G131" si="3">SUM(E68:F68)</f>
        <v>0</v>
      </c>
      <c r="H68" s="1" t="s">
        <v>471</v>
      </c>
      <c r="I68" s="1">
        <v>0</v>
      </c>
      <c r="J68" s="1" t="b">
        <v>0</v>
      </c>
      <c r="K68" s="284">
        <v>66</v>
      </c>
      <c r="L68" t="s">
        <v>439</v>
      </c>
      <c r="M68" t="s">
        <v>443</v>
      </c>
      <c r="N68" t="s">
        <v>460</v>
      </c>
      <c r="O68" s="76">
        <v>164845</v>
      </c>
      <c r="P68" s="76">
        <v>414035</v>
      </c>
      <c r="Q68" s="76">
        <v>3506</v>
      </c>
      <c r="R68" s="76">
        <v>0</v>
      </c>
      <c r="S68" s="76">
        <v>0</v>
      </c>
      <c r="T68" s="76">
        <v>582386</v>
      </c>
      <c r="U68">
        <v>54936</v>
      </c>
      <c r="V68">
        <v>30000</v>
      </c>
      <c r="W68">
        <v>311301</v>
      </c>
      <c r="X68">
        <v>10000</v>
      </c>
      <c r="Y68">
        <v>0</v>
      </c>
      <c r="Z68">
        <v>0</v>
      </c>
      <c r="AA68">
        <v>0</v>
      </c>
      <c r="AB68">
        <v>230590</v>
      </c>
      <c r="AC68">
        <v>98800</v>
      </c>
      <c r="AD68">
        <v>0</v>
      </c>
      <c r="AE68">
        <v>735627</v>
      </c>
      <c r="AF68" s="1">
        <v>4</v>
      </c>
      <c r="AG68">
        <v>3</v>
      </c>
      <c r="AH68">
        <v>1357</v>
      </c>
      <c r="AI68">
        <v>0</v>
      </c>
      <c r="AJ68">
        <v>0</v>
      </c>
      <c r="AK68">
        <v>0</v>
      </c>
      <c r="AL68">
        <v>0</v>
      </c>
      <c r="AM68">
        <v>0</v>
      </c>
      <c r="AN68">
        <v>17</v>
      </c>
      <c r="AO68">
        <v>16</v>
      </c>
      <c r="AP68">
        <v>11900</v>
      </c>
      <c r="AQ68">
        <v>0</v>
      </c>
      <c r="AR68">
        <v>4</v>
      </c>
      <c r="AS68">
        <v>3</v>
      </c>
      <c r="AT68">
        <v>1357</v>
      </c>
      <c r="AU68">
        <v>0</v>
      </c>
      <c r="AV68">
        <v>0</v>
      </c>
      <c r="AW68">
        <v>0</v>
      </c>
      <c r="AX68">
        <v>0</v>
      </c>
      <c r="AY68">
        <v>0</v>
      </c>
      <c r="AZ68">
        <v>17</v>
      </c>
      <c r="BA68">
        <v>16</v>
      </c>
      <c r="BB68">
        <v>11900</v>
      </c>
      <c r="BC68">
        <v>0</v>
      </c>
      <c r="BD68" s="284">
        <v>17</v>
      </c>
      <c r="BE68" s="284">
        <v>16</v>
      </c>
      <c r="BF68" s="284">
        <v>11900</v>
      </c>
      <c r="BG68" s="284">
        <v>0</v>
      </c>
      <c r="BH68" s="168">
        <v>21</v>
      </c>
      <c r="BI68" s="169">
        <v>19</v>
      </c>
      <c r="BJ68" s="169">
        <v>13257</v>
      </c>
      <c r="BK68" s="170">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s="1">
        <v>0</v>
      </c>
      <c r="CK68" s="1">
        <v>0</v>
      </c>
      <c r="CL68" s="1">
        <v>0</v>
      </c>
      <c r="CM68" s="1">
        <v>0</v>
      </c>
      <c r="CN68" s="168">
        <v>0</v>
      </c>
      <c r="CO68" s="169">
        <v>0</v>
      </c>
      <c r="CP68" s="169">
        <v>0</v>
      </c>
      <c r="CQ68" s="170">
        <v>0</v>
      </c>
      <c r="CR68" s="1">
        <v>0</v>
      </c>
      <c r="CS68" s="1">
        <v>0</v>
      </c>
      <c r="CT68" s="1">
        <v>0</v>
      </c>
      <c r="CU68" s="1">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s="284">
        <v>0</v>
      </c>
      <c r="DQ68" s="284">
        <v>0</v>
      </c>
      <c r="DR68" s="284">
        <v>0</v>
      </c>
      <c r="DS68" s="284">
        <v>0</v>
      </c>
      <c r="DT68" s="168">
        <v>0</v>
      </c>
      <c r="DU68" s="169">
        <v>0</v>
      </c>
      <c r="DV68" s="169">
        <v>0</v>
      </c>
      <c r="DW68" s="170">
        <v>0</v>
      </c>
      <c r="DX68">
        <v>0</v>
      </c>
      <c r="DY68">
        <v>0</v>
      </c>
      <c r="DZ68">
        <v>0</v>
      </c>
      <c r="EA68">
        <v>0</v>
      </c>
      <c r="EB68">
        <v>0</v>
      </c>
      <c r="EC68">
        <v>0</v>
      </c>
      <c r="ED68">
        <v>0</v>
      </c>
      <c r="EE68">
        <v>0</v>
      </c>
      <c r="EF68">
        <v>4</v>
      </c>
      <c r="EG68">
        <v>4</v>
      </c>
      <c r="EH68">
        <v>46</v>
      </c>
      <c r="EI68">
        <v>200</v>
      </c>
      <c r="EJ68">
        <v>0</v>
      </c>
      <c r="EK68">
        <v>0</v>
      </c>
      <c r="EL68">
        <v>0</v>
      </c>
      <c r="EM68">
        <v>0</v>
      </c>
      <c r="EN68">
        <v>0</v>
      </c>
      <c r="EO68">
        <v>0</v>
      </c>
      <c r="EP68">
        <v>0</v>
      </c>
      <c r="EQ68">
        <v>0</v>
      </c>
      <c r="ER68">
        <v>4</v>
      </c>
      <c r="ES68">
        <v>4</v>
      </c>
      <c r="ET68">
        <v>46</v>
      </c>
      <c r="EU68">
        <v>200</v>
      </c>
      <c r="EV68" s="1">
        <v>4</v>
      </c>
      <c r="EW68" s="1">
        <v>4</v>
      </c>
      <c r="EX68" s="1">
        <v>46</v>
      </c>
      <c r="EY68" s="1">
        <v>200</v>
      </c>
      <c r="EZ68" s="168">
        <v>4</v>
      </c>
      <c r="FA68" s="169">
        <v>4</v>
      </c>
      <c r="FB68" s="169">
        <v>46</v>
      </c>
      <c r="FC68" s="170">
        <v>200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22</v>
      </c>
      <c r="GQ68">
        <v>128981</v>
      </c>
      <c r="GR68">
        <v>0</v>
      </c>
      <c r="GS68">
        <v>0</v>
      </c>
      <c r="GT68">
        <v>0</v>
      </c>
      <c r="GU68">
        <v>0</v>
      </c>
      <c r="GV68">
        <v>0</v>
      </c>
      <c r="GW68">
        <v>0</v>
      </c>
      <c r="GX68">
        <v>0</v>
      </c>
      <c r="GY68">
        <v>0</v>
      </c>
      <c r="GZ68">
        <v>0</v>
      </c>
      <c r="HA68">
        <v>0</v>
      </c>
      <c r="HB68">
        <v>0</v>
      </c>
      <c r="HC68" s="139">
        <v>1</v>
      </c>
      <c r="HD68" s="141">
        <v>0</v>
      </c>
      <c r="HE68" s="139">
        <v>0</v>
      </c>
      <c r="HF68" s="141">
        <v>2</v>
      </c>
      <c r="HG68" s="180">
        <v>8</v>
      </c>
      <c r="HH68" s="182">
        <v>0.375</v>
      </c>
      <c r="HI68" s="182">
        <v>0</v>
      </c>
      <c r="HJ68" s="183">
        <v>0</v>
      </c>
      <c r="HK68" s="140">
        <v>0</v>
      </c>
      <c r="HL68" s="140">
        <v>0</v>
      </c>
      <c r="HM68" s="1" t="s">
        <v>427</v>
      </c>
      <c r="HN68" s="1" t="s">
        <v>427</v>
      </c>
      <c r="HO68" t="s">
        <v>460</v>
      </c>
      <c r="HP68" s="284" t="s">
        <v>458</v>
      </c>
      <c r="HQ68" s="284">
        <v>0</v>
      </c>
      <c r="HR68" s="284">
        <v>0</v>
      </c>
      <c r="HS68" s="284">
        <v>0</v>
      </c>
      <c r="HT68" s="284" t="s">
        <v>427</v>
      </c>
      <c r="HU68" s="284" t="s">
        <v>427</v>
      </c>
      <c r="HV68" s="284" t="s">
        <v>427</v>
      </c>
      <c r="HW68" s="284" t="s">
        <v>427</v>
      </c>
      <c r="HX68" s="284">
        <v>0</v>
      </c>
      <c r="HY68" s="284">
        <v>0</v>
      </c>
      <c r="HZ68" s="284">
        <v>105838</v>
      </c>
      <c r="IA68" s="284"/>
      <c r="IB68" s="284"/>
    </row>
    <row r="69" spans="1:236" x14ac:dyDescent="0.25">
      <c r="A69" s="2">
        <f>IF('Table 1'!$L$2="All Regions",1,IF('Table 1'!$L$2='DATA TEMPLATE 1516'!L69,1,0))</f>
        <v>1</v>
      </c>
      <c r="B69" s="2">
        <f>IF('Table 1'!$L$3="All Disciplines",1,IF('Table 1'!$L$3='DATA TEMPLATE 1516'!M69,1,0))</f>
        <v>1</v>
      </c>
      <c r="C69" s="2">
        <f>IF('Table 1'!$L$4="All Organisations",1,IF('Table 1'!$L$4='DATA TEMPLATE 1516'!N69,1,0))</f>
        <v>1</v>
      </c>
      <c r="D69" s="2">
        <f t="shared" si="2"/>
        <v>3</v>
      </c>
      <c r="E69" s="236">
        <f>IFERROR(IF('Table 2'!$L$2="All Diverse Led",$HQ69,IF('Table 2'!$L$2='DATA TEMPLATE 1516'!HX69,4,0)),"0")</f>
        <v>0</v>
      </c>
      <c r="F69" s="236">
        <f>IFERROR(IF('Table 2'!$L$2="All Diverse Led",$HQ69,IF('Table 2'!$L$2='DATA TEMPLATE 1516'!HY69,4,0)), 0)</f>
        <v>0</v>
      </c>
      <c r="G69" s="237">
        <f t="shared" si="3"/>
        <v>0</v>
      </c>
      <c r="H69" s="1" t="s">
        <v>471</v>
      </c>
      <c r="I69" s="1">
        <v>0</v>
      </c>
      <c r="J69" s="1" t="b">
        <v>0</v>
      </c>
      <c r="K69" s="284">
        <v>67</v>
      </c>
      <c r="L69" t="s">
        <v>439</v>
      </c>
      <c r="M69" t="s">
        <v>442</v>
      </c>
      <c r="N69" t="s">
        <v>458</v>
      </c>
      <c r="O69" s="76">
        <v>32102</v>
      </c>
      <c r="P69" s="76">
        <v>55013</v>
      </c>
      <c r="Q69" s="76">
        <v>1665</v>
      </c>
      <c r="R69" s="76">
        <v>0</v>
      </c>
      <c r="S69" s="76">
        <v>0</v>
      </c>
      <c r="T69" s="76">
        <v>88780</v>
      </c>
      <c r="U69">
        <v>0</v>
      </c>
      <c r="V69">
        <v>0</v>
      </c>
      <c r="W69">
        <v>0</v>
      </c>
      <c r="X69">
        <v>1560</v>
      </c>
      <c r="Y69">
        <v>864</v>
      </c>
      <c r="Z69">
        <v>0</v>
      </c>
      <c r="AA69">
        <v>0</v>
      </c>
      <c r="AB69">
        <v>52434</v>
      </c>
      <c r="AC69">
        <v>7683</v>
      </c>
      <c r="AD69">
        <v>25475</v>
      </c>
      <c r="AE69">
        <v>88016</v>
      </c>
      <c r="AF69" s="1">
        <v>3</v>
      </c>
      <c r="AG69">
        <v>3</v>
      </c>
      <c r="AH69">
        <v>353</v>
      </c>
      <c r="AI69">
        <v>0</v>
      </c>
      <c r="AJ69">
        <v>0</v>
      </c>
      <c r="AK69">
        <v>0</v>
      </c>
      <c r="AL69">
        <v>0</v>
      </c>
      <c r="AM69">
        <v>0</v>
      </c>
      <c r="AN69">
        <v>1</v>
      </c>
      <c r="AO69">
        <v>1</v>
      </c>
      <c r="AP69">
        <v>0</v>
      </c>
      <c r="AQ69">
        <v>40</v>
      </c>
      <c r="AR69">
        <v>0</v>
      </c>
      <c r="AS69">
        <v>0</v>
      </c>
      <c r="AT69">
        <v>0</v>
      </c>
      <c r="AU69">
        <v>0</v>
      </c>
      <c r="AV69">
        <v>0</v>
      </c>
      <c r="AW69">
        <v>0</v>
      </c>
      <c r="AX69">
        <v>0</v>
      </c>
      <c r="AY69">
        <v>0</v>
      </c>
      <c r="AZ69">
        <v>0</v>
      </c>
      <c r="BA69">
        <v>0</v>
      </c>
      <c r="BB69">
        <v>0</v>
      </c>
      <c r="BC69">
        <v>0</v>
      </c>
      <c r="BD69" s="284">
        <v>1</v>
      </c>
      <c r="BE69" s="284">
        <v>1</v>
      </c>
      <c r="BF69" s="284">
        <v>0</v>
      </c>
      <c r="BG69" s="284">
        <v>40</v>
      </c>
      <c r="BH69" s="168">
        <v>0</v>
      </c>
      <c r="BI69" s="169">
        <v>0</v>
      </c>
      <c r="BJ69" s="169">
        <v>0</v>
      </c>
      <c r="BK69" s="170">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s="1">
        <v>0</v>
      </c>
      <c r="CK69" s="1">
        <v>0</v>
      </c>
      <c r="CL69" s="1">
        <v>0</v>
      </c>
      <c r="CM69" s="1">
        <v>0</v>
      </c>
      <c r="CN69" s="168">
        <v>0</v>
      </c>
      <c r="CO69" s="169">
        <v>0</v>
      </c>
      <c r="CP69" s="169">
        <v>0</v>
      </c>
      <c r="CQ69" s="170">
        <v>0</v>
      </c>
      <c r="CR69" s="1">
        <v>0</v>
      </c>
      <c r="CS69" s="1">
        <v>0</v>
      </c>
      <c r="CT69" s="1">
        <v>0</v>
      </c>
      <c r="CU69" s="1">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s="284">
        <v>0</v>
      </c>
      <c r="DQ69" s="284">
        <v>0</v>
      </c>
      <c r="DR69" s="284">
        <v>0</v>
      </c>
      <c r="DS69" s="284">
        <v>0</v>
      </c>
      <c r="DT69" s="168">
        <v>0</v>
      </c>
      <c r="DU69" s="169">
        <v>0</v>
      </c>
      <c r="DV69" s="169">
        <v>0</v>
      </c>
      <c r="DW69" s="170">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s="1">
        <v>0</v>
      </c>
      <c r="EW69" s="1">
        <v>0</v>
      </c>
      <c r="EX69" s="1">
        <v>0</v>
      </c>
      <c r="EY69" s="1">
        <v>0</v>
      </c>
      <c r="EZ69" s="168">
        <v>0</v>
      </c>
      <c r="FA69" s="169">
        <v>0</v>
      </c>
      <c r="FB69" s="169">
        <v>0</v>
      </c>
      <c r="FC69" s="170">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1</v>
      </c>
      <c r="GE69">
        <v>2835</v>
      </c>
      <c r="GF69">
        <v>3</v>
      </c>
      <c r="GG69">
        <v>2835</v>
      </c>
      <c r="GH69">
        <v>0</v>
      </c>
      <c r="GI69">
        <v>0</v>
      </c>
      <c r="GJ69">
        <v>1597</v>
      </c>
      <c r="GK69">
        <v>2252</v>
      </c>
      <c r="GL69">
        <v>0</v>
      </c>
      <c r="GM69">
        <v>0</v>
      </c>
      <c r="GN69">
        <v>0</v>
      </c>
      <c r="GO69">
        <v>0</v>
      </c>
      <c r="GP69">
        <v>0</v>
      </c>
      <c r="GQ69">
        <v>0</v>
      </c>
      <c r="GR69">
        <v>0</v>
      </c>
      <c r="GS69">
        <v>0</v>
      </c>
      <c r="GT69">
        <v>0</v>
      </c>
      <c r="GU69">
        <v>0</v>
      </c>
      <c r="GV69">
        <v>0</v>
      </c>
      <c r="GW69">
        <v>0</v>
      </c>
      <c r="GX69">
        <v>0</v>
      </c>
      <c r="GY69">
        <v>0</v>
      </c>
      <c r="GZ69">
        <v>0</v>
      </c>
      <c r="HA69">
        <v>0</v>
      </c>
      <c r="HB69">
        <v>0</v>
      </c>
      <c r="HC69" s="139">
        <v>2</v>
      </c>
      <c r="HD69" s="141">
        <v>0</v>
      </c>
      <c r="HE69" s="139">
        <v>0</v>
      </c>
      <c r="HF69" s="141">
        <v>3</v>
      </c>
      <c r="HG69" s="180">
        <v>13</v>
      </c>
      <c r="HH69" s="182">
        <v>0.38461538461538464</v>
      </c>
      <c r="HI69" s="182">
        <v>0</v>
      </c>
      <c r="HJ69" s="183">
        <v>0</v>
      </c>
      <c r="HK69" s="140">
        <v>0</v>
      </c>
      <c r="HL69" s="140">
        <v>0</v>
      </c>
      <c r="HM69" s="1" t="s">
        <v>427</v>
      </c>
      <c r="HN69" s="1" t="s">
        <v>427</v>
      </c>
      <c r="HO69" t="s">
        <v>458</v>
      </c>
      <c r="HP69" s="284" t="s">
        <v>458</v>
      </c>
      <c r="HQ69" s="284">
        <v>0</v>
      </c>
      <c r="HR69" s="284">
        <v>0</v>
      </c>
      <c r="HS69" s="284">
        <v>0</v>
      </c>
      <c r="HT69" s="284" t="s">
        <v>427</v>
      </c>
      <c r="HU69" s="284" t="s">
        <v>427</v>
      </c>
      <c r="HV69" s="284" t="s">
        <v>427</v>
      </c>
      <c r="HW69" s="284" t="s">
        <v>427</v>
      </c>
      <c r="HX69" s="284">
        <v>0</v>
      </c>
      <c r="HY69" s="284">
        <v>0</v>
      </c>
      <c r="HZ69" s="284">
        <v>113669</v>
      </c>
      <c r="IA69" s="284"/>
      <c r="IB69" s="284"/>
    </row>
    <row r="70" spans="1:236" x14ac:dyDescent="0.25">
      <c r="A70" s="2">
        <f>IF('Table 1'!$L$2="All Regions",1,IF('Table 1'!$L$2='DATA TEMPLATE 1516'!L70,1,0))</f>
        <v>1</v>
      </c>
      <c r="B70" s="2">
        <f>IF('Table 1'!$L$3="All Disciplines",1,IF('Table 1'!$L$3='DATA TEMPLATE 1516'!M70,1,0))</f>
        <v>1</v>
      </c>
      <c r="C70" s="2">
        <f>IF('Table 1'!$L$4="All Organisations",1,IF('Table 1'!$L$4='DATA TEMPLATE 1516'!N70,1,0))</f>
        <v>1</v>
      </c>
      <c r="D70" s="2">
        <f t="shared" si="2"/>
        <v>3</v>
      </c>
      <c r="E70" s="236">
        <f>IFERROR(IF('Table 2'!$L$2="All Diverse Led",$HQ70,IF('Table 2'!$L$2='DATA TEMPLATE 1516'!HX70,4,0)),"0")</f>
        <v>0</v>
      </c>
      <c r="F70" s="236">
        <f>IFERROR(IF('Table 2'!$L$2="All Diverse Led",$HQ70,IF('Table 2'!$L$2='DATA TEMPLATE 1516'!HY70,4,0)), 0)</f>
        <v>0</v>
      </c>
      <c r="G70" s="237">
        <f t="shared" si="3"/>
        <v>0</v>
      </c>
      <c r="H70" s="1" t="s">
        <v>471</v>
      </c>
      <c r="I70" s="1">
        <v>0</v>
      </c>
      <c r="J70" s="1" t="b">
        <v>0</v>
      </c>
      <c r="K70" s="284">
        <v>68</v>
      </c>
      <c r="L70" t="s">
        <v>439</v>
      </c>
      <c r="M70" t="s">
        <v>437</v>
      </c>
      <c r="N70" t="s">
        <v>460</v>
      </c>
      <c r="O70" s="76">
        <v>969940</v>
      </c>
      <c r="P70" s="76">
        <v>363622</v>
      </c>
      <c r="Q70" s="76">
        <v>179868</v>
      </c>
      <c r="R70" s="76">
        <v>0</v>
      </c>
      <c r="S70" s="76">
        <v>0</v>
      </c>
      <c r="T70" s="76">
        <v>1513430</v>
      </c>
      <c r="U70">
        <v>848934</v>
      </c>
      <c r="V70">
        <v>2038</v>
      </c>
      <c r="W70">
        <v>57993</v>
      </c>
      <c r="X70">
        <v>8673</v>
      </c>
      <c r="Y70">
        <v>0</v>
      </c>
      <c r="Z70">
        <v>0</v>
      </c>
      <c r="AA70">
        <v>0</v>
      </c>
      <c r="AB70">
        <v>251758</v>
      </c>
      <c r="AC70">
        <v>92404</v>
      </c>
      <c r="AD70">
        <v>14665</v>
      </c>
      <c r="AE70">
        <v>1276465</v>
      </c>
      <c r="AF70" s="1">
        <v>3</v>
      </c>
      <c r="AG70">
        <v>80</v>
      </c>
      <c r="AH70">
        <v>47960</v>
      </c>
      <c r="AI70">
        <v>48710</v>
      </c>
      <c r="AJ70">
        <v>1</v>
      </c>
      <c r="AK70">
        <v>13</v>
      </c>
      <c r="AL70">
        <v>6188</v>
      </c>
      <c r="AM70" s="317">
        <v>0</v>
      </c>
      <c r="AN70">
        <v>4</v>
      </c>
      <c r="AO70">
        <v>33</v>
      </c>
      <c r="AP70">
        <v>10166</v>
      </c>
      <c r="AQ70">
        <v>10366</v>
      </c>
      <c r="AR70">
        <v>2</v>
      </c>
      <c r="AS70">
        <v>2</v>
      </c>
      <c r="AT70">
        <v>0</v>
      </c>
      <c r="AU70">
        <v>750</v>
      </c>
      <c r="AV70">
        <v>0</v>
      </c>
      <c r="AW70">
        <v>0</v>
      </c>
      <c r="AX70">
        <v>0</v>
      </c>
      <c r="AY70">
        <v>0</v>
      </c>
      <c r="AZ70">
        <v>0</v>
      </c>
      <c r="BA70">
        <v>0</v>
      </c>
      <c r="BB70">
        <v>0</v>
      </c>
      <c r="BC70">
        <v>0</v>
      </c>
      <c r="BD70" s="284">
        <v>5</v>
      </c>
      <c r="BE70" s="284">
        <v>46</v>
      </c>
      <c r="BF70" s="284">
        <v>16354</v>
      </c>
      <c r="BG70" s="284">
        <v>10366</v>
      </c>
      <c r="BH70" s="168">
        <v>2</v>
      </c>
      <c r="BI70" s="169">
        <v>2</v>
      </c>
      <c r="BJ70" s="169">
        <v>0</v>
      </c>
      <c r="BK70" s="170">
        <v>750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s="1">
        <v>0</v>
      </c>
      <c r="CK70" s="1">
        <v>0</v>
      </c>
      <c r="CL70" s="1">
        <v>0</v>
      </c>
      <c r="CM70" s="1">
        <v>0</v>
      </c>
      <c r="CN70" s="168">
        <v>0</v>
      </c>
      <c r="CO70" s="169">
        <v>0</v>
      </c>
      <c r="CP70" s="169">
        <v>0</v>
      </c>
      <c r="CQ70" s="170">
        <v>0</v>
      </c>
      <c r="CR70" s="1">
        <v>0</v>
      </c>
      <c r="CS70" s="1">
        <v>0</v>
      </c>
      <c r="CT70" s="1">
        <v>0</v>
      </c>
      <c r="CU70" s="1">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s="284">
        <v>0</v>
      </c>
      <c r="DQ70" s="284">
        <v>0</v>
      </c>
      <c r="DR70" s="284">
        <v>0</v>
      </c>
      <c r="DS70" s="284">
        <v>0</v>
      </c>
      <c r="DT70" s="168">
        <v>0</v>
      </c>
      <c r="DU70" s="169">
        <v>0</v>
      </c>
      <c r="DV70" s="169">
        <v>0</v>
      </c>
      <c r="DW70" s="1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s="1">
        <v>0</v>
      </c>
      <c r="EW70" s="1">
        <v>0</v>
      </c>
      <c r="EX70" s="1">
        <v>0</v>
      </c>
      <c r="EY70" s="1">
        <v>0</v>
      </c>
      <c r="EZ70" s="168">
        <v>0</v>
      </c>
      <c r="FA70" s="169">
        <v>0</v>
      </c>
      <c r="FB70" s="169">
        <v>0</v>
      </c>
      <c r="FC70" s="170">
        <v>0</v>
      </c>
      <c r="FD70">
        <v>0</v>
      </c>
      <c r="FE70">
        <v>0</v>
      </c>
      <c r="FF70">
        <v>0</v>
      </c>
      <c r="FG70">
        <v>0</v>
      </c>
      <c r="FH70">
        <v>0</v>
      </c>
      <c r="FI70">
        <v>0</v>
      </c>
      <c r="FJ70">
        <v>1</v>
      </c>
      <c r="FK70">
        <v>67532</v>
      </c>
      <c r="FL70">
        <v>0</v>
      </c>
      <c r="FM70">
        <v>0</v>
      </c>
      <c r="FN70">
        <v>1</v>
      </c>
      <c r="FO70">
        <v>1000</v>
      </c>
      <c r="FP70">
        <v>331</v>
      </c>
      <c r="FQ70">
        <v>0</v>
      </c>
      <c r="FR70">
        <v>0</v>
      </c>
      <c r="FS70">
        <v>0</v>
      </c>
      <c r="FT70">
        <v>9</v>
      </c>
      <c r="FU70">
        <v>1000</v>
      </c>
      <c r="FV70">
        <v>613</v>
      </c>
      <c r="FW70">
        <v>0</v>
      </c>
      <c r="FX70">
        <v>0</v>
      </c>
      <c r="FY70">
        <v>0</v>
      </c>
      <c r="FZ70">
        <v>0</v>
      </c>
      <c r="GA70">
        <v>0</v>
      </c>
      <c r="GB70">
        <v>0</v>
      </c>
      <c r="GC70">
        <v>0</v>
      </c>
      <c r="GD70">
        <v>1</v>
      </c>
      <c r="GE70">
        <v>200</v>
      </c>
      <c r="GF70">
        <v>4</v>
      </c>
      <c r="GG70">
        <v>0</v>
      </c>
      <c r="GH70">
        <v>1</v>
      </c>
      <c r="GI70">
        <v>0</v>
      </c>
      <c r="GJ70">
        <v>0</v>
      </c>
      <c r="GK70">
        <v>732</v>
      </c>
      <c r="GL70">
        <v>1</v>
      </c>
      <c r="GM70">
        <v>1</v>
      </c>
      <c r="GN70">
        <v>0</v>
      </c>
      <c r="GO70">
        <v>0</v>
      </c>
      <c r="GP70">
        <v>0</v>
      </c>
      <c r="GQ70">
        <v>0</v>
      </c>
      <c r="GR70">
        <v>0</v>
      </c>
      <c r="GS70">
        <v>0</v>
      </c>
      <c r="GT70">
        <v>0</v>
      </c>
      <c r="GU70">
        <v>0</v>
      </c>
      <c r="GV70">
        <v>0</v>
      </c>
      <c r="GW70">
        <v>0</v>
      </c>
      <c r="GX70">
        <v>0</v>
      </c>
      <c r="GY70">
        <v>0</v>
      </c>
      <c r="GZ70">
        <v>1</v>
      </c>
      <c r="HA70">
        <v>1</v>
      </c>
      <c r="HB70">
        <v>0</v>
      </c>
      <c r="HC70" s="139">
        <v>0</v>
      </c>
      <c r="HD70" s="141">
        <v>0</v>
      </c>
      <c r="HE70" s="139">
        <v>1</v>
      </c>
      <c r="HF70" s="141">
        <v>2</v>
      </c>
      <c r="HG70" s="180">
        <v>8</v>
      </c>
      <c r="HH70" s="182">
        <v>0.25</v>
      </c>
      <c r="HI70" s="182">
        <v>0.125</v>
      </c>
      <c r="HJ70" s="183">
        <v>0</v>
      </c>
      <c r="HK70" s="140">
        <v>0</v>
      </c>
      <c r="HL70" s="140">
        <v>0</v>
      </c>
      <c r="HM70" s="1" t="s">
        <v>427</v>
      </c>
      <c r="HN70" s="1" t="s">
        <v>427</v>
      </c>
      <c r="HO70" t="s">
        <v>460</v>
      </c>
      <c r="HP70" s="284" t="s">
        <v>460</v>
      </c>
      <c r="HQ70" s="284">
        <v>0</v>
      </c>
      <c r="HR70" s="284">
        <v>0</v>
      </c>
      <c r="HS70" s="284">
        <v>0</v>
      </c>
      <c r="HT70" s="284" t="s">
        <v>427</v>
      </c>
      <c r="HU70" s="284" t="s">
        <v>427</v>
      </c>
      <c r="HV70" s="284" t="s">
        <v>427</v>
      </c>
      <c r="HW70" s="284" t="s">
        <v>427</v>
      </c>
      <c r="HX70" s="284">
        <v>0</v>
      </c>
      <c r="HY70" s="284">
        <v>0</v>
      </c>
      <c r="HZ70" s="284">
        <v>2159208</v>
      </c>
      <c r="IA70" s="284"/>
      <c r="IB70" s="284"/>
    </row>
    <row r="71" spans="1:236" x14ac:dyDescent="0.25">
      <c r="A71" s="2">
        <f>IF('Table 1'!$L$2="All Regions",1,IF('Table 1'!$L$2='DATA TEMPLATE 1516'!L71,1,0))</f>
        <v>1</v>
      </c>
      <c r="B71" s="2">
        <f>IF('Table 1'!$L$3="All Disciplines",1,IF('Table 1'!$L$3='DATA TEMPLATE 1516'!M71,1,0))</f>
        <v>1</v>
      </c>
      <c r="C71" s="2">
        <f>IF('Table 1'!$L$4="All Organisations",1,IF('Table 1'!$L$4='DATA TEMPLATE 1516'!N71,1,0))</f>
        <v>1</v>
      </c>
      <c r="D71" s="2">
        <f t="shared" si="2"/>
        <v>3</v>
      </c>
      <c r="E71" s="236">
        <f>IFERROR(IF('Table 2'!$L$2="All Diverse Led",$HQ71,IF('Table 2'!$L$2='DATA TEMPLATE 1516'!HX71,4,0)),"0")</f>
        <v>0</v>
      </c>
      <c r="F71" s="236">
        <f>IFERROR(IF('Table 2'!$L$2="All Diverse Led",$HQ71,IF('Table 2'!$L$2='DATA TEMPLATE 1516'!HY71,4,0)), 0)</f>
        <v>0</v>
      </c>
      <c r="G71" s="237">
        <f t="shared" si="3"/>
        <v>0</v>
      </c>
      <c r="H71" s="1" t="s">
        <v>471</v>
      </c>
      <c r="I71" s="1">
        <v>0</v>
      </c>
      <c r="J71" s="1" t="b">
        <v>0</v>
      </c>
      <c r="K71" s="284">
        <v>69</v>
      </c>
      <c r="L71" t="s">
        <v>439</v>
      </c>
      <c r="M71" t="s">
        <v>442</v>
      </c>
      <c r="N71" t="s">
        <v>459</v>
      </c>
      <c r="O71" s="76">
        <v>18011</v>
      </c>
      <c r="P71" s="76">
        <v>229984</v>
      </c>
      <c r="Q71" s="76">
        <v>487590</v>
      </c>
      <c r="R71" s="76">
        <v>0</v>
      </c>
      <c r="S71" s="76">
        <v>0</v>
      </c>
      <c r="T71" s="76">
        <v>735585</v>
      </c>
      <c r="U71">
        <v>312</v>
      </c>
      <c r="V71">
        <v>148449</v>
      </c>
      <c r="W71">
        <v>61735</v>
      </c>
      <c r="X71">
        <v>127411</v>
      </c>
      <c r="Y71">
        <v>0</v>
      </c>
      <c r="Z71">
        <v>0</v>
      </c>
      <c r="AA71">
        <v>0</v>
      </c>
      <c r="AB71">
        <v>406181</v>
      </c>
      <c r="AC71">
        <v>83302</v>
      </c>
      <c r="AD71">
        <v>17208</v>
      </c>
      <c r="AE71">
        <v>844598</v>
      </c>
      <c r="AF71" s="1">
        <v>63</v>
      </c>
      <c r="AG71">
        <v>63</v>
      </c>
      <c r="AH71">
        <v>8903</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s="284">
        <v>0</v>
      </c>
      <c r="BE71" s="284">
        <v>0</v>
      </c>
      <c r="BF71" s="284">
        <v>0</v>
      </c>
      <c r="BG71" s="284">
        <v>0</v>
      </c>
      <c r="BH71" s="168">
        <v>0</v>
      </c>
      <c r="BI71" s="169">
        <v>0</v>
      </c>
      <c r="BJ71" s="169">
        <v>0</v>
      </c>
      <c r="BK71" s="170">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s="1">
        <v>0</v>
      </c>
      <c r="CK71" s="1">
        <v>0</v>
      </c>
      <c r="CL71" s="1">
        <v>0</v>
      </c>
      <c r="CM71" s="1">
        <v>0</v>
      </c>
      <c r="CN71" s="168">
        <v>0</v>
      </c>
      <c r="CO71" s="169">
        <v>0</v>
      </c>
      <c r="CP71" s="169">
        <v>0</v>
      </c>
      <c r="CQ71" s="170">
        <v>0</v>
      </c>
      <c r="CR71" s="1">
        <v>2</v>
      </c>
      <c r="CS71" s="1">
        <v>1</v>
      </c>
      <c r="CT71" s="1">
        <v>166</v>
      </c>
      <c r="CU71" s="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s="284">
        <v>0</v>
      </c>
      <c r="DQ71" s="284">
        <v>0</v>
      </c>
      <c r="DR71" s="284">
        <v>0</v>
      </c>
      <c r="DS71" s="284">
        <v>0</v>
      </c>
      <c r="DT71" s="168">
        <v>0</v>
      </c>
      <c r="DU71" s="169">
        <v>0</v>
      </c>
      <c r="DV71" s="169">
        <v>0</v>
      </c>
      <c r="DW71" s="170">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s="1">
        <v>0</v>
      </c>
      <c r="EW71" s="1">
        <v>0</v>
      </c>
      <c r="EX71" s="1">
        <v>0</v>
      </c>
      <c r="EY71" s="1">
        <v>0</v>
      </c>
      <c r="EZ71" s="168">
        <v>0</v>
      </c>
      <c r="FA71" s="169">
        <v>0</v>
      </c>
      <c r="FB71" s="169">
        <v>0</v>
      </c>
      <c r="FC71" s="170">
        <v>0</v>
      </c>
      <c r="FD71">
        <v>0</v>
      </c>
      <c r="FE71">
        <v>0</v>
      </c>
      <c r="FF71">
        <v>0</v>
      </c>
      <c r="FG71">
        <v>0</v>
      </c>
      <c r="FH71">
        <v>0</v>
      </c>
      <c r="FI71">
        <v>0</v>
      </c>
      <c r="FJ71">
        <v>0</v>
      </c>
      <c r="FK71">
        <v>0</v>
      </c>
      <c r="FL71">
        <v>0</v>
      </c>
      <c r="FM71">
        <v>0</v>
      </c>
      <c r="FN71">
        <v>2</v>
      </c>
      <c r="FO71">
        <v>1586</v>
      </c>
      <c r="FP71">
        <v>0</v>
      </c>
      <c r="FQ71">
        <v>0</v>
      </c>
      <c r="FR71">
        <v>0</v>
      </c>
      <c r="FS71">
        <v>0</v>
      </c>
      <c r="FT71">
        <v>0</v>
      </c>
      <c r="FU71">
        <v>0</v>
      </c>
      <c r="FV71">
        <v>0</v>
      </c>
      <c r="FW71">
        <v>0</v>
      </c>
      <c r="FX71">
        <v>0</v>
      </c>
      <c r="FY71">
        <v>0</v>
      </c>
      <c r="FZ71">
        <v>0</v>
      </c>
      <c r="GA71">
        <v>0</v>
      </c>
      <c r="GB71">
        <v>0</v>
      </c>
      <c r="GC71">
        <v>0</v>
      </c>
      <c r="GD71">
        <v>1</v>
      </c>
      <c r="GE71">
        <v>330</v>
      </c>
      <c r="GF71">
        <v>0</v>
      </c>
      <c r="GG71">
        <v>0</v>
      </c>
      <c r="GH71">
        <v>0</v>
      </c>
      <c r="GI71">
        <v>0</v>
      </c>
      <c r="GJ71">
        <v>0</v>
      </c>
      <c r="GK71">
        <v>0</v>
      </c>
      <c r="GL71">
        <v>0</v>
      </c>
      <c r="GM71">
        <v>0</v>
      </c>
      <c r="GN71">
        <v>25</v>
      </c>
      <c r="GO71">
        <v>779</v>
      </c>
      <c r="GP71">
        <v>0</v>
      </c>
      <c r="GQ71">
        <v>0</v>
      </c>
      <c r="GR71">
        <v>0</v>
      </c>
      <c r="GS71">
        <v>0</v>
      </c>
      <c r="GT71">
        <v>0</v>
      </c>
      <c r="GU71">
        <v>0</v>
      </c>
      <c r="GV71">
        <v>0</v>
      </c>
      <c r="GW71">
        <v>0</v>
      </c>
      <c r="GX71">
        <v>0</v>
      </c>
      <c r="GY71">
        <v>0</v>
      </c>
      <c r="GZ71">
        <v>0</v>
      </c>
      <c r="HA71">
        <v>0</v>
      </c>
      <c r="HB71">
        <v>2</v>
      </c>
      <c r="HC71" s="139">
        <v>2</v>
      </c>
      <c r="HD71" s="141">
        <v>1</v>
      </c>
      <c r="HE71" s="139">
        <v>11</v>
      </c>
      <c r="HF71" s="141">
        <v>3</v>
      </c>
      <c r="HG71" s="180">
        <v>15</v>
      </c>
      <c r="HH71" s="182">
        <v>0.33333333333333331</v>
      </c>
      <c r="HI71" s="182">
        <v>0.8</v>
      </c>
      <c r="HJ71" s="183">
        <v>0</v>
      </c>
      <c r="HK71" s="140">
        <v>0</v>
      </c>
      <c r="HL71" s="140">
        <v>0</v>
      </c>
      <c r="HM71" s="1" t="s">
        <v>427</v>
      </c>
      <c r="HN71" s="1" t="s">
        <v>427</v>
      </c>
      <c r="HO71" t="s">
        <v>459</v>
      </c>
      <c r="HP71" s="284" t="s">
        <v>460</v>
      </c>
      <c r="HQ71" s="284">
        <v>0</v>
      </c>
      <c r="HR71" s="284">
        <v>0</v>
      </c>
      <c r="HS71" s="284">
        <v>0</v>
      </c>
      <c r="HT71" s="284" t="s">
        <v>427</v>
      </c>
      <c r="HU71" s="284" t="s">
        <v>427</v>
      </c>
      <c r="HV71" s="284" t="s">
        <v>427</v>
      </c>
      <c r="HW71" s="284" t="s">
        <v>427</v>
      </c>
      <c r="HX71" s="284">
        <v>0</v>
      </c>
      <c r="HY71" s="284">
        <v>0</v>
      </c>
      <c r="HZ71" s="284">
        <v>872764</v>
      </c>
      <c r="IA71" s="284"/>
      <c r="IB71" s="284"/>
    </row>
    <row r="72" spans="1:236" x14ac:dyDescent="0.25">
      <c r="A72" s="2">
        <f>IF('Table 1'!$L$2="All Regions",1,IF('Table 1'!$L$2='DATA TEMPLATE 1516'!L72,1,0))</f>
        <v>1</v>
      </c>
      <c r="B72" s="2">
        <f>IF('Table 1'!$L$3="All Disciplines",1,IF('Table 1'!$L$3='DATA TEMPLATE 1516'!M72,1,0))</f>
        <v>1</v>
      </c>
      <c r="C72" s="2">
        <f>IF('Table 1'!$L$4="All Organisations",1,IF('Table 1'!$L$4='DATA TEMPLATE 1516'!N72,1,0))</f>
        <v>1</v>
      </c>
      <c r="D72" s="2">
        <f t="shared" si="2"/>
        <v>3</v>
      </c>
      <c r="E72" s="236">
        <f>IFERROR(IF('Table 2'!$L$2="All Diverse Led",$HQ72,IF('Table 2'!$L$2='DATA TEMPLATE 1516'!HX72,4,0)),"0")</f>
        <v>0</v>
      </c>
      <c r="F72" s="236">
        <f>IFERROR(IF('Table 2'!$L$2="All Diverse Led",$HQ72,IF('Table 2'!$L$2='DATA TEMPLATE 1516'!HY72,4,0)), 0)</f>
        <v>0</v>
      </c>
      <c r="G72" s="237">
        <f t="shared" si="3"/>
        <v>0</v>
      </c>
      <c r="H72" s="1" t="s">
        <v>471</v>
      </c>
      <c r="I72" s="1">
        <v>0</v>
      </c>
      <c r="J72" s="1" t="b">
        <v>0</v>
      </c>
      <c r="K72" s="284">
        <v>70</v>
      </c>
      <c r="L72" t="s">
        <v>439</v>
      </c>
      <c r="M72" t="s">
        <v>437</v>
      </c>
      <c r="N72" t="s">
        <v>460</v>
      </c>
      <c r="O72" s="76">
        <v>3932987</v>
      </c>
      <c r="P72" s="76">
        <v>1100000</v>
      </c>
      <c r="Q72" s="76">
        <v>922252</v>
      </c>
      <c r="R72" s="76">
        <v>230000</v>
      </c>
      <c r="S72" s="76">
        <v>36526</v>
      </c>
      <c r="T72" s="76">
        <v>6221765</v>
      </c>
      <c r="U72">
        <v>2446078</v>
      </c>
      <c r="V72">
        <v>23262</v>
      </c>
      <c r="W72">
        <v>0</v>
      </c>
      <c r="X72">
        <v>0</v>
      </c>
      <c r="Y72">
        <v>0</v>
      </c>
      <c r="Z72">
        <v>0</v>
      </c>
      <c r="AA72">
        <v>0</v>
      </c>
      <c r="AB72">
        <v>2697931</v>
      </c>
      <c r="AC72">
        <v>259172</v>
      </c>
      <c r="AD72">
        <v>247545</v>
      </c>
      <c r="AE72">
        <v>5673988</v>
      </c>
      <c r="AF72" s="1">
        <v>639</v>
      </c>
      <c r="AG72">
        <v>0</v>
      </c>
      <c r="AH72">
        <v>167053</v>
      </c>
      <c r="AI72">
        <v>0</v>
      </c>
      <c r="AJ72">
        <v>20</v>
      </c>
      <c r="AK72">
        <v>0</v>
      </c>
      <c r="AL72">
        <v>7367</v>
      </c>
      <c r="AM72">
        <v>0</v>
      </c>
      <c r="AN72">
        <v>0</v>
      </c>
      <c r="AO72">
        <v>0</v>
      </c>
      <c r="AP72">
        <v>0</v>
      </c>
      <c r="AQ72">
        <v>0</v>
      </c>
      <c r="AR72">
        <v>0</v>
      </c>
      <c r="AS72">
        <v>0</v>
      </c>
      <c r="AT72">
        <v>0</v>
      </c>
      <c r="AU72">
        <v>0</v>
      </c>
      <c r="AV72">
        <v>0</v>
      </c>
      <c r="AW72">
        <v>0</v>
      </c>
      <c r="AX72">
        <v>0</v>
      </c>
      <c r="AY72">
        <v>0</v>
      </c>
      <c r="AZ72">
        <v>0</v>
      </c>
      <c r="BA72">
        <v>0</v>
      </c>
      <c r="BB72">
        <v>0</v>
      </c>
      <c r="BC72">
        <v>0</v>
      </c>
      <c r="BD72" s="284">
        <v>20</v>
      </c>
      <c r="BE72" s="284">
        <v>0</v>
      </c>
      <c r="BF72" s="284">
        <v>7367</v>
      </c>
      <c r="BG72" s="284">
        <v>0</v>
      </c>
      <c r="BH72" s="168">
        <v>0</v>
      </c>
      <c r="BI72" s="169">
        <v>0</v>
      </c>
      <c r="BJ72" s="169">
        <v>0</v>
      </c>
      <c r="BK72" s="170">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v>0</v>
      </c>
      <c r="CJ72" s="1">
        <v>0</v>
      </c>
      <c r="CK72" s="1">
        <v>0</v>
      </c>
      <c r="CL72" s="1">
        <v>0</v>
      </c>
      <c r="CM72" s="1">
        <v>0</v>
      </c>
      <c r="CN72" s="168">
        <v>0</v>
      </c>
      <c r="CO72" s="169">
        <v>0</v>
      </c>
      <c r="CP72" s="169">
        <v>0</v>
      </c>
      <c r="CQ72" s="170">
        <v>0</v>
      </c>
      <c r="CR72" s="1">
        <v>5</v>
      </c>
      <c r="CS72" s="1">
        <v>5</v>
      </c>
      <c r="CT72" s="1">
        <v>75</v>
      </c>
      <c r="CU72" s="1">
        <v>0</v>
      </c>
      <c r="CV72">
        <v>0</v>
      </c>
      <c r="CW72">
        <v>0</v>
      </c>
      <c r="CX72">
        <v>0</v>
      </c>
      <c r="CY72">
        <v>0</v>
      </c>
      <c r="CZ72">
        <v>0</v>
      </c>
      <c r="DA72">
        <v>0</v>
      </c>
      <c r="DB72">
        <v>0</v>
      </c>
      <c r="DC72">
        <v>0</v>
      </c>
      <c r="DD72">
        <v>2</v>
      </c>
      <c r="DE72">
        <v>2</v>
      </c>
      <c r="DF72">
        <v>46</v>
      </c>
      <c r="DG72">
        <v>0</v>
      </c>
      <c r="DH72">
        <v>0</v>
      </c>
      <c r="DI72">
        <v>0</v>
      </c>
      <c r="DJ72">
        <v>0</v>
      </c>
      <c r="DK72">
        <v>0</v>
      </c>
      <c r="DL72">
        <v>0</v>
      </c>
      <c r="DM72">
        <v>0</v>
      </c>
      <c r="DN72">
        <v>0</v>
      </c>
      <c r="DO72">
        <v>0</v>
      </c>
      <c r="DP72" s="284">
        <v>0</v>
      </c>
      <c r="DQ72" s="284">
        <v>0</v>
      </c>
      <c r="DR72" s="284">
        <v>0</v>
      </c>
      <c r="DS72" s="284">
        <v>0</v>
      </c>
      <c r="DT72" s="168">
        <v>2</v>
      </c>
      <c r="DU72" s="169">
        <v>2</v>
      </c>
      <c r="DV72" s="169">
        <v>46</v>
      </c>
      <c r="DW72" s="170">
        <v>0</v>
      </c>
      <c r="DX72">
        <v>1</v>
      </c>
      <c r="DY72">
        <v>2</v>
      </c>
      <c r="DZ72">
        <v>1421</v>
      </c>
      <c r="EA72">
        <v>0</v>
      </c>
      <c r="EB72">
        <v>0</v>
      </c>
      <c r="EC72">
        <v>0</v>
      </c>
      <c r="ED72">
        <v>0</v>
      </c>
      <c r="EE72">
        <v>0</v>
      </c>
      <c r="EF72">
        <v>0</v>
      </c>
      <c r="EG72">
        <v>0</v>
      </c>
      <c r="EH72">
        <v>0</v>
      </c>
      <c r="EI72">
        <v>0</v>
      </c>
      <c r="EJ72">
        <v>1</v>
      </c>
      <c r="EK72">
        <v>2</v>
      </c>
      <c r="EL72">
        <v>1421</v>
      </c>
      <c r="EM72">
        <v>0</v>
      </c>
      <c r="EN72">
        <v>0</v>
      </c>
      <c r="EO72">
        <v>0</v>
      </c>
      <c r="EP72">
        <v>0</v>
      </c>
      <c r="EQ72">
        <v>0</v>
      </c>
      <c r="ER72">
        <v>0</v>
      </c>
      <c r="ES72">
        <v>0</v>
      </c>
      <c r="ET72">
        <v>0</v>
      </c>
      <c r="EU72">
        <v>0</v>
      </c>
      <c r="EV72" s="1">
        <v>0</v>
      </c>
      <c r="EW72" s="1">
        <v>0</v>
      </c>
      <c r="EX72" s="1">
        <v>0</v>
      </c>
      <c r="EY72" s="1">
        <v>0</v>
      </c>
      <c r="EZ72" s="168">
        <v>1</v>
      </c>
      <c r="FA72" s="169">
        <v>2</v>
      </c>
      <c r="FB72" s="169">
        <v>1421</v>
      </c>
      <c r="FC72" s="170">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s="139">
        <v>1</v>
      </c>
      <c r="HD72" s="141">
        <v>0</v>
      </c>
      <c r="HE72" s="139">
        <v>0</v>
      </c>
      <c r="HF72" s="141">
        <v>2</v>
      </c>
      <c r="HG72" s="180">
        <v>13</v>
      </c>
      <c r="HH72" s="182">
        <v>0.23076923076923078</v>
      </c>
      <c r="HI72" s="182">
        <v>0</v>
      </c>
      <c r="HJ72" s="183">
        <v>0</v>
      </c>
      <c r="HK72" s="140">
        <v>0</v>
      </c>
      <c r="HL72" s="140">
        <v>0</v>
      </c>
      <c r="HM72" s="1" t="s">
        <v>427</v>
      </c>
      <c r="HN72" s="1" t="s">
        <v>427</v>
      </c>
      <c r="HO72" t="s">
        <v>460</v>
      </c>
      <c r="HP72" s="284" t="s">
        <v>460</v>
      </c>
      <c r="HQ72" s="284">
        <v>0</v>
      </c>
      <c r="HR72" s="284">
        <v>0</v>
      </c>
      <c r="HS72" s="284">
        <v>0</v>
      </c>
      <c r="HT72" s="284" t="s">
        <v>427</v>
      </c>
      <c r="HU72" s="284" t="s">
        <v>427</v>
      </c>
      <c r="HV72" s="284" t="s">
        <v>427</v>
      </c>
      <c r="HW72" s="284" t="s">
        <v>427</v>
      </c>
      <c r="HX72" s="284">
        <v>0</v>
      </c>
      <c r="HY72" s="284">
        <v>0</v>
      </c>
      <c r="HZ72" s="284">
        <v>5608550</v>
      </c>
      <c r="IA72" s="284"/>
      <c r="IB72" s="284"/>
    </row>
    <row r="73" spans="1:236" x14ac:dyDescent="0.25">
      <c r="A73" s="2">
        <f>IF('Table 1'!$L$2="All Regions",1,IF('Table 1'!$L$2='DATA TEMPLATE 1516'!L73,1,0))</f>
        <v>1</v>
      </c>
      <c r="B73" s="2">
        <f>IF('Table 1'!$L$3="All Disciplines",1,IF('Table 1'!$L$3='DATA TEMPLATE 1516'!M73,1,0))</f>
        <v>1</v>
      </c>
      <c r="C73" s="2">
        <f>IF('Table 1'!$L$4="All Organisations",1,IF('Table 1'!$L$4='DATA TEMPLATE 1516'!N73,1,0))</f>
        <v>1</v>
      </c>
      <c r="D73" s="2">
        <f t="shared" si="2"/>
        <v>3</v>
      </c>
      <c r="E73" s="236">
        <f>IFERROR(IF('Table 2'!$L$2="All Diverse Led",$HQ73,IF('Table 2'!$L$2='DATA TEMPLATE 1516'!HX73,4,0)),"0")</f>
        <v>0</v>
      </c>
      <c r="F73" s="236">
        <f>IFERROR(IF('Table 2'!$L$2="All Diverse Led",$HQ73,IF('Table 2'!$L$2='DATA TEMPLATE 1516'!HY73,4,0)), 0)</f>
        <v>0</v>
      </c>
      <c r="G73" s="237">
        <f t="shared" si="3"/>
        <v>0</v>
      </c>
      <c r="H73" s="1" t="s">
        <v>471</v>
      </c>
      <c r="I73" s="1">
        <v>0</v>
      </c>
      <c r="J73" s="1" t="b">
        <v>0</v>
      </c>
      <c r="K73" s="284">
        <v>71</v>
      </c>
      <c r="L73" t="s">
        <v>439</v>
      </c>
      <c r="M73" t="s">
        <v>437</v>
      </c>
      <c r="N73" t="s">
        <v>459</v>
      </c>
      <c r="O73" s="76">
        <v>315669</v>
      </c>
      <c r="P73" s="76">
        <v>218773</v>
      </c>
      <c r="Q73" s="76">
        <v>186952</v>
      </c>
      <c r="R73" s="76">
        <v>0</v>
      </c>
      <c r="S73" s="76">
        <v>75000</v>
      </c>
      <c r="T73" s="76">
        <v>796394</v>
      </c>
      <c r="U73">
        <v>275916</v>
      </c>
      <c r="V73">
        <v>7716</v>
      </c>
      <c r="W73">
        <v>0</v>
      </c>
      <c r="X73">
        <v>0</v>
      </c>
      <c r="Y73">
        <v>55117</v>
      </c>
      <c r="Z73">
        <v>0</v>
      </c>
      <c r="AA73">
        <v>0</v>
      </c>
      <c r="AB73">
        <v>302250</v>
      </c>
      <c r="AC73">
        <v>53708</v>
      </c>
      <c r="AD73">
        <v>30852</v>
      </c>
      <c r="AE73">
        <v>725559</v>
      </c>
      <c r="AF73" s="1">
        <v>303</v>
      </c>
      <c r="AG73">
        <v>303</v>
      </c>
      <c r="AH73">
        <v>4032</v>
      </c>
      <c r="AI73">
        <v>2437</v>
      </c>
      <c r="AJ73">
        <v>9</v>
      </c>
      <c r="AK73">
        <v>9</v>
      </c>
      <c r="AL73">
        <v>29</v>
      </c>
      <c r="AM73">
        <v>71</v>
      </c>
      <c r="AN73">
        <v>0</v>
      </c>
      <c r="AO73">
        <v>0</v>
      </c>
      <c r="AP73">
        <v>0</v>
      </c>
      <c r="AQ73">
        <v>0</v>
      </c>
      <c r="AR73">
        <v>40</v>
      </c>
      <c r="AS73">
        <v>0</v>
      </c>
      <c r="AT73">
        <v>839</v>
      </c>
      <c r="AU73">
        <v>546</v>
      </c>
      <c r="AV73">
        <v>1</v>
      </c>
      <c r="AW73">
        <v>1</v>
      </c>
      <c r="AX73">
        <v>2</v>
      </c>
      <c r="AY73">
        <v>0</v>
      </c>
      <c r="AZ73">
        <v>0</v>
      </c>
      <c r="BA73">
        <v>0</v>
      </c>
      <c r="BB73">
        <v>0</v>
      </c>
      <c r="BC73">
        <v>0</v>
      </c>
      <c r="BD73" s="284">
        <v>9</v>
      </c>
      <c r="BE73" s="284">
        <v>9</v>
      </c>
      <c r="BF73" s="284">
        <v>29</v>
      </c>
      <c r="BG73" s="284">
        <v>71</v>
      </c>
      <c r="BH73" s="168">
        <v>41</v>
      </c>
      <c r="BI73" s="169">
        <v>1</v>
      </c>
      <c r="BJ73" s="169">
        <v>841</v>
      </c>
      <c r="BK73" s="170">
        <v>546</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v>0</v>
      </c>
      <c r="CJ73" s="1">
        <v>0</v>
      </c>
      <c r="CK73" s="1">
        <v>0</v>
      </c>
      <c r="CL73" s="1">
        <v>0</v>
      </c>
      <c r="CM73" s="1">
        <v>0</v>
      </c>
      <c r="CN73" s="168">
        <v>0</v>
      </c>
      <c r="CO73" s="169">
        <v>0</v>
      </c>
      <c r="CP73" s="169">
        <v>0</v>
      </c>
      <c r="CQ73" s="170">
        <v>0</v>
      </c>
      <c r="CR73" s="1">
        <v>50</v>
      </c>
      <c r="CS73" s="1">
        <v>6</v>
      </c>
      <c r="CT73" s="1">
        <v>1085</v>
      </c>
      <c r="CU73" s="1">
        <v>0</v>
      </c>
      <c r="CV73">
        <v>6</v>
      </c>
      <c r="CW73">
        <v>6</v>
      </c>
      <c r="CX73">
        <v>132</v>
      </c>
      <c r="CY73">
        <v>0</v>
      </c>
      <c r="CZ73">
        <v>0</v>
      </c>
      <c r="DA73">
        <v>0</v>
      </c>
      <c r="DB73">
        <v>0</v>
      </c>
      <c r="DC73">
        <v>0</v>
      </c>
      <c r="DD73">
        <v>0</v>
      </c>
      <c r="DE73">
        <v>0</v>
      </c>
      <c r="DF73">
        <v>0</v>
      </c>
      <c r="DG73">
        <v>0</v>
      </c>
      <c r="DH73">
        <v>0</v>
      </c>
      <c r="DI73">
        <v>0</v>
      </c>
      <c r="DJ73">
        <v>0</v>
      </c>
      <c r="DK73">
        <v>0</v>
      </c>
      <c r="DL73">
        <v>0</v>
      </c>
      <c r="DM73">
        <v>0</v>
      </c>
      <c r="DN73">
        <v>0</v>
      </c>
      <c r="DO73">
        <v>0</v>
      </c>
      <c r="DP73" s="284">
        <v>6</v>
      </c>
      <c r="DQ73" s="284">
        <v>6</v>
      </c>
      <c r="DR73" s="284">
        <v>132</v>
      </c>
      <c r="DS73" s="284">
        <v>0</v>
      </c>
      <c r="DT73" s="168">
        <v>0</v>
      </c>
      <c r="DU73" s="169">
        <v>0</v>
      </c>
      <c r="DV73" s="169">
        <v>0</v>
      </c>
      <c r="DW73" s="170">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s="1">
        <v>0</v>
      </c>
      <c r="EW73" s="1">
        <v>0</v>
      </c>
      <c r="EX73" s="1">
        <v>0</v>
      </c>
      <c r="EY73" s="1">
        <v>0</v>
      </c>
      <c r="EZ73" s="168">
        <v>0</v>
      </c>
      <c r="FA73" s="169">
        <v>0</v>
      </c>
      <c r="FB73" s="169">
        <v>0</v>
      </c>
      <c r="FC73" s="170">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v>
      </c>
      <c r="GA73">
        <v>0</v>
      </c>
      <c r="GB73">
        <v>0</v>
      </c>
      <c r="GC73">
        <v>0</v>
      </c>
      <c r="GD73">
        <v>3</v>
      </c>
      <c r="GE73">
        <v>140</v>
      </c>
      <c r="GF73">
        <v>4</v>
      </c>
      <c r="GG73">
        <v>560</v>
      </c>
      <c r="GH73">
        <v>0</v>
      </c>
      <c r="GI73">
        <v>0</v>
      </c>
      <c r="GJ73">
        <v>0</v>
      </c>
      <c r="GK73">
        <v>0</v>
      </c>
      <c r="GL73">
        <v>0</v>
      </c>
      <c r="GM73">
        <v>0</v>
      </c>
      <c r="GN73">
        <v>0</v>
      </c>
      <c r="GO73">
        <v>0</v>
      </c>
      <c r="GP73">
        <v>0</v>
      </c>
      <c r="GQ73">
        <v>0</v>
      </c>
      <c r="GR73">
        <v>0</v>
      </c>
      <c r="GS73">
        <v>0</v>
      </c>
      <c r="GT73">
        <v>0</v>
      </c>
      <c r="GU73">
        <v>0</v>
      </c>
      <c r="GV73">
        <v>0</v>
      </c>
      <c r="GW73">
        <v>0</v>
      </c>
      <c r="GX73">
        <v>0</v>
      </c>
      <c r="GY73">
        <v>0</v>
      </c>
      <c r="GZ73">
        <v>0</v>
      </c>
      <c r="HA73">
        <v>0</v>
      </c>
      <c r="HB73">
        <v>0</v>
      </c>
      <c r="HC73" s="139">
        <v>0</v>
      </c>
      <c r="HD73" s="141">
        <v>0</v>
      </c>
      <c r="HE73" s="139">
        <v>5</v>
      </c>
      <c r="HF73" s="141">
        <v>1</v>
      </c>
      <c r="HG73" s="180">
        <v>11</v>
      </c>
      <c r="HH73" s="182">
        <v>9.0909090909090912E-2</v>
      </c>
      <c r="HI73" s="182">
        <v>0.45454545454545453</v>
      </c>
      <c r="HJ73" s="183">
        <v>0</v>
      </c>
      <c r="HK73" s="140">
        <v>0</v>
      </c>
      <c r="HL73" s="140">
        <v>0</v>
      </c>
      <c r="HM73" s="1" t="s">
        <v>427</v>
      </c>
      <c r="HN73" s="1" t="s">
        <v>426</v>
      </c>
      <c r="HO73" t="s">
        <v>459</v>
      </c>
      <c r="HP73" s="284" t="s">
        <v>460</v>
      </c>
      <c r="HQ73" s="284">
        <v>0</v>
      </c>
      <c r="HR73" s="284">
        <v>0</v>
      </c>
      <c r="HS73" s="284">
        <v>0</v>
      </c>
      <c r="HT73" s="284" t="s">
        <v>427</v>
      </c>
      <c r="HU73" s="284" t="s">
        <v>426</v>
      </c>
      <c r="HV73" s="284" t="s">
        <v>427</v>
      </c>
      <c r="HW73" s="284" t="s">
        <v>426</v>
      </c>
      <c r="HX73" s="284">
        <v>0</v>
      </c>
      <c r="HY73" s="284">
        <v>0</v>
      </c>
      <c r="HZ73" s="284">
        <v>756253</v>
      </c>
      <c r="IA73" s="284"/>
      <c r="IB73" s="284"/>
    </row>
    <row r="74" spans="1:236" x14ac:dyDescent="0.25">
      <c r="A74" s="2">
        <f>IF('Table 1'!$L$2="All Regions",1,IF('Table 1'!$L$2='DATA TEMPLATE 1516'!L74,1,0))</f>
        <v>1</v>
      </c>
      <c r="B74" s="2">
        <f>IF('Table 1'!$L$3="All Disciplines",1,IF('Table 1'!$L$3='DATA TEMPLATE 1516'!M74,1,0))</f>
        <v>1</v>
      </c>
      <c r="C74" s="2">
        <f>IF('Table 1'!$L$4="All Organisations",1,IF('Table 1'!$L$4='DATA TEMPLATE 1516'!N74,1,0))</f>
        <v>1</v>
      </c>
      <c r="D74" s="2">
        <f t="shared" si="2"/>
        <v>3</v>
      </c>
      <c r="E74" s="236">
        <f>IFERROR(IF('Table 2'!$L$2="All Diverse Led",$HQ74,IF('Table 2'!$L$2='DATA TEMPLATE 1516'!HX74,4,0)),"0")</f>
        <v>0</v>
      </c>
      <c r="F74" s="236">
        <f>IFERROR(IF('Table 2'!$L$2="All Diverse Led",$HQ74,IF('Table 2'!$L$2='DATA TEMPLATE 1516'!HY74,4,0)), 0)</f>
        <v>0</v>
      </c>
      <c r="G74" s="237">
        <f t="shared" si="3"/>
        <v>0</v>
      </c>
      <c r="H74" s="1" t="s">
        <v>471</v>
      </c>
      <c r="I74" s="1">
        <v>0</v>
      </c>
      <c r="J74" s="1" t="b">
        <v>0</v>
      </c>
      <c r="K74" s="284">
        <v>72</v>
      </c>
      <c r="L74" t="s">
        <v>439</v>
      </c>
      <c r="M74" t="s">
        <v>437</v>
      </c>
      <c r="N74" t="s">
        <v>459</v>
      </c>
      <c r="O74" s="76">
        <v>318676</v>
      </c>
      <c r="P74" s="76">
        <v>175810</v>
      </c>
      <c r="Q74" s="76">
        <v>70562</v>
      </c>
      <c r="R74" s="76">
        <v>0</v>
      </c>
      <c r="S74" s="76">
        <v>0</v>
      </c>
      <c r="T74" s="76">
        <v>565048</v>
      </c>
      <c r="U74">
        <v>274773</v>
      </c>
      <c r="V74">
        <v>3680</v>
      </c>
      <c r="W74">
        <v>5730</v>
      </c>
      <c r="X74">
        <v>0</v>
      </c>
      <c r="Y74">
        <v>0</v>
      </c>
      <c r="Z74">
        <v>0</v>
      </c>
      <c r="AA74">
        <v>0</v>
      </c>
      <c r="AB74">
        <v>198306</v>
      </c>
      <c r="AC74">
        <v>60251</v>
      </c>
      <c r="AD74">
        <v>16418</v>
      </c>
      <c r="AE74">
        <v>559158</v>
      </c>
      <c r="AF74" s="1">
        <v>164</v>
      </c>
      <c r="AG74">
        <v>0</v>
      </c>
      <c r="AH74">
        <v>0</v>
      </c>
      <c r="AI74">
        <v>0</v>
      </c>
      <c r="AJ74">
        <v>2</v>
      </c>
      <c r="AK74">
        <v>0</v>
      </c>
      <c r="AL74">
        <v>0</v>
      </c>
      <c r="AM74">
        <v>0</v>
      </c>
      <c r="AN74">
        <v>0</v>
      </c>
      <c r="AO74">
        <v>0</v>
      </c>
      <c r="AP74">
        <v>0</v>
      </c>
      <c r="AQ74">
        <v>0</v>
      </c>
      <c r="AR74">
        <v>24</v>
      </c>
      <c r="AS74">
        <v>0</v>
      </c>
      <c r="AT74">
        <v>0</v>
      </c>
      <c r="AU74">
        <v>0</v>
      </c>
      <c r="AV74">
        <v>0</v>
      </c>
      <c r="AW74">
        <v>0</v>
      </c>
      <c r="AX74">
        <v>0</v>
      </c>
      <c r="AY74">
        <v>0</v>
      </c>
      <c r="AZ74">
        <v>0</v>
      </c>
      <c r="BA74">
        <v>0</v>
      </c>
      <c r="BB74">
        <v>0</v>
      </c>
      <c r="BC74">
        <v>0</v>
      </c>
      <c r="BD74" s="284">
        <v>2</v>
      </c>
      <c r="BE74" s="284">
        <v>0</v>
      </c>
      <c r="BF74" s="284">
        <v>0</v>
      </c>
      <c r="BG74" s="284">
        <v>0</v>
      </c>
      <c r="BH74" s="168">
        <v>24</v>
      </c>
      <c r="BI74" s="169">
        <v>0</v>
      </c>
      <c r="BJ74" s="169">
        <v>0</v>
      </c>
      <c r="BK74" s="170">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s="1">
        <v>0</v>
      </c>
      <c r="CK74" s="1">
        <v>0</v>
      </c>
      <c r="CL74" s="1">
        <v>0</v>
      </c>
      <c r="CM74" s="1">
        <v>0</v>
      </c>
      <c r="CN74" s="168">
        <v>0</v>
      </c>
      <c r="CO74" s="169">
        <v>0</v>
      </c>
      <c r="CP74" s="169">
        <v>0</v>
      </c>
      <c r="CQ74" s="170">
        <v>0</v>
      </c>
      <c r="CR74" s="1">
        <v>0</v>
      </c>
      <c r="CS74" s="1">
        <v>0</v>
      </c>
      <c r="CT74" s="1">
        <v>0</v>
      </c>
      <c r="CU74" s="1">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s="284">
        <v>0</v>
      </c>
      <c r="DQ74" s="284">
        <v>0</v>
      </c>
      <c r="DR74" s="284">
        <v>0</v>
      </c>
      <c r="DS74" s="284">
        <v>0</v>
      </c>
      <c r="DT74" s="168">
        <v>0</v>
      </c>
      <c r="DU74" s="169">
        <v>0</v>
      </c>
      <c r="DV74" s="169">
        <v>0</v>
      </c>
      <c r="DW74" s="170">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s="1">
        <v>0</v>
      </c>
      <c r="EW74" s="1">
        <v>0</v>
      </c>
      <c r="EX74" s="1">
        <v>0</v>
      </c>
      <c r="EY74" s="1">
        <v>0</v>
      </c>
      <c r="EZ74" s="168">
        <v>0</v>
      </c>
      <c r="FA74" s="169">
        <v>0</v>
      </c>
      <c r="FB74" s="169">
        <v>0</v>
      </c>
      <c r="FC74" s="170">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4</v>
      </c>
      <c r="GG74">
        <v>3000</v>
      </c>
      <c r="GH74">
        <v>0</v>
      </c>
      <c r="GI74">
        <v>0</v>
      </c>
      <c r="GJ74">
        <v>0</v>
      </c>
      <c r="GK74">
        <v>0</v>
      </c>
      <c r="GL74">
        <v>0</v>
      </c>
      <c r="GM74">
        <v>0</v>
      </c>
      <c r="GN74">
        <v>200</v>
      </c>
      <c r="GO74">
        <v>1650</v>
      </c>
      <c r="GP74">
        <v>0</v>
      </c>
      <c r="GQ74">
        <v>0</v>
      </c>
      <c r="GR74">
        <v>0</v>
      </c>
      <c r="GS74">
        <v>0</v>
      </c>
      <c r="GT74">
        <v>0</v>
      </c>
      <c r="GU74">
        <v>0</v>
      </c>
      <c r="GV74">
        <v>0</v>
      </c>
      <c r="GW74">
        <v>0</v>
      </c>
      <c r="GX74">
        <v>0</v>
      </c>
      <c r="GY74">
        <v>0</v>
      </c>
      <c r="GZ74">
        <v>0</v>
      </c>
      <c r="HA74">
        <v>0</v>
      </c>
      <c r="HB74">
        <v>0</v>
      </c>
      <c r="HC74" s="139">
        <v>1</v>
      </c>
      <c r="HD74" s="141">
        <v>0</v>
      </c>
      <c r="HE74" s="139">
        <v>5</v>
      </c>
      <c r="HF74" s="141">
        <v>3</v>
      </c>
      <c r="HG74" s="180">
        <v>13</v>
      </c>
      <c r="HH74" s="182">
        <v>0.30769230769230771</v>
      </c>
      <c r="HI74" s="182">
        <v>0.38461538461538464</v>
      </c>
      <c r="HJ74" s="183">
        <v>0</v>
      </c>
      <c r="HK74" s="140">
        <v>0</v>
      </c>
      <c r="HL74" s="140">
        <v>0</v>
      </c>
      <c r="HM74" s="1" t="s">
        <v>427</v>
      </c>
      <c r="HN74" s="1" t="s">
        <v>427</v>
      </c>
      <c r="HO74" t="s">
        <v>459</v>
      </c>
      <c r="HP74" s="284" t="s">
        <v>459</v>
      </c>
      <c r="HQ74" s="284">
        <v>0</v>
      </c>
      <c r="HR74" s="284">
        <v>0</v>
      </c>
      <c r="HS74" s="284" t="s">
        <v>476</v>
      </c>
      <c r="HT74" s="284" t="s">
        <v>427</v>
      </c>
      <c r="HU74" s="284" t="s">
        <v>427</v>
      </c>
      <c r="HV74" s="284" t="s">
        <v>427</v>
      </c>
      <c r="HW74" s="284" t="s">
        <v>427</v>
      </c>
      <c r="HX74" s="284">
        <v>0</v>
      </c>
      <c r="HY74" s="284">
        <v>0</v>
      </c>
      <c r="HZ74" s="284">
        <v>551552</v>
      </c>
      <c r="IA74" s="284"/>
      <c r="IB74" s="284"/>
    </row>
    <row r="75" spans="1:236" x14ac:dyDescent="0.25">
      <c r="A75" s="2">
        <f>IF('Table 1'!$L$2="All Regions",1,IF('Table 1'!$L$2='DATA TEMPLATE 1516'!L75,1,0))</f>
        <v>1</v>
      </c>
      <c r="B75" s="2">
        <f>IF('Table 1'!$L$3="All Disciplines",1,IF('Table 1'!$L$3='DATA TEMPLATE 1516'!M75,1,0))</f>
        <v>1</v>
      </c>
      <c r="C75" s="2">
        <f>IF('Table 1'!$L$4="All Organisations",1,IF('Table 1'!$L$4='DATA TEMPLATE 1516'!N75,1,0))</f>
        <v>1</v>
      </c>
      <c r="D75" s="2">
        <f t="shared" si="2"/>
        <v>3</v>
      </c>
      <c r="E75" s="236">
        <f>IFERROR(IF('Table 2'!$L$2="All Diverse Led",$HQ75,IF('Table 2'!$L$2='DATA TEMPLATE 1516'!HX75,4,0)),"0")</f>
        <v>0</v>
      </c>
      <c r="F75" s="236">
        <f>IFERROR(IF('Table 2'!$L$2="All Diverse Led",$HQ75,IF('Table 2'!$L$2='DATA TEMPLATE 1516'!HY75,4,0)), 0)</f>
        <v>0</v>
      </c>
      <c r="G75" s="237">
        <f t="shared" si="3"/>
        <v>0</v>
      </c>
      <c r="H75" s="1" t="s">
        <v>471</v>
      </c>
      <c r="I75" s="1">
        <v>0</v>
      </c>
      <c r="J75" s="1" t="b">
        <v>0</v>
      </c>
      <c r="K75" s="284">
        <v>73</v>
      </c>
      <c r="L75" t="s">
        <v>439</v>
      </c>
      <c r="M75" t="s">
        <v>437</v>
      </c>
      <c r="N75" t="s">
        <v>460</v>
      </c>
      <c r="O75" s="76">
        <v>136605</v>
      </c>
      <c r="P75" s="76">
        <v>591393</v>
      </c>
      <c r="Q75" s="76">
        <v>214553</v>
      </c>
      <c r="R75" s="76">
        <v>0</v>
      </c>
      <c r="S75" s="76">
        <v>197247</v>
      </c>
      <c r="T75" s="76">
        <v>1139798</v>
      </c>
      <c r="U75">
        <v>13350</v>
      </c>
      <c r="V75">
        <v>27943</v>
      </c>
      <c r="W75">
        <v>345</v>
      </c>
      <c r="X75">
        <v>0</v>
      </c>
      <c r="Y75">
        <v>0</v>
      </c>
      <c r="Z75">
        <v>0</v>
      </c>
      <c r="AA75">
        <v>0</v>
      </c>
      <c r="AB75">
        <v>696928</v>
      </c>
      <c r="AC75">
        <v>260646</v>
      </c>
      <c r="AD75">
        <v>151749</v>
      </c>
      <c r="AE75">
        <v>1150961</v>
      </c>
      <c r="AF75" s="1">
        <v>74</v>
      </c>
      <c r="AG75">
        <v>70</v>
      </c>
      <c r="AH75">
        <v>9541</v>
      </c>
      <c r="AI75">
        <v>602</v>
      </c>
      <c r="AJ75">
        <v>31</v>
      </c>
      <c r="AK75">
        <v>29</v>
      </c>
      <c r="AL75">
        <v>3467</v>
      </c>
      <c r="AM75">
        <v>0</v>
      </c>
      <c r="AN75">
        <v>4</v>
      </c>
      <c r="AO75">
        <v>4</v>
      </c>
      <c r="AP75">
        <v>0</v>
      </c>
      <c r="AQ75">
        <v>2235</v>
      </c>
      <c r="AR75">
        <v>5</v>
      </c>
      <c r="AS75">
        <v>4</v>
      </c>
      <c r="AT75">
        <v>385</v>
      </c>
      <c r="AU75">
        <v>200</v>
      </c>
      <c r="AV75">
        <v>0</v>
      </c>
      <c r="AW75">
        <v>0</v>
      </c>
      <c r="AX75">
        <v>0</v>
      </c>
      <c r="AY75">
        <v>0</v>
      </c>
      <c r="AZ75">
        <v>1</v>
      </c>
      <c r="BA75">
        <v>1</v>
      </c>
      <c r="BB75">
        <v>0</v>
      </c>
      <c r="BC75">
        <v>135</v>
      </c>
      <c r="BD75" s="284">
        <v>35</v>
      </c>
      <c r="BE75" s="284">
        <v>33</v>
      </c>
      <c r="BF75" s="284">
        <v>3467</v>
      </c>
      <c r="BG75" s="284">
        <v>2235</v>
      </c>
      <c r="BH75" s="168">
        <v>6</v>
      </c>
      <c r="BI75" s="169">
        <v>5</v>
      </c>
      <c r="BJ75" s="169">
        <v>385</v>
      </c>
      <c r="BK75" s="170">
        <v>335</v>
      </c>
      <c r="BL75">
        <v>1</v>
      </c>
      <c r="BM75">
        <v>27</v>
      </c>
      <c r="BN75">
        <v>0</v>
      </c>
      <c r="BO75">
        <v>870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s="1">
        <v>0</v>
      </c>
      <c r="CK75" s="1">
        <v>0</v>
      </c>
      <c r="CL75" s="1">
        <v>0</v>
      </c>
      <c r="CM75" s="1">
        <v>0</v>
      </c>
      <c r="CN75" s="168">
        <v>0</v>
      </c>
      <c r="CO75" s="169">
        <v>0</v>
      </c>
      <c r="CP75" s="169">
        <v>0</v>
      </c>
      <c r="CQ75" s="170">
        <v>0</v>
      </c>
      <c r="CR75" s="1">
        <v>1</v>
      </c>
      <c r="CS75" s="1">
        <v>1</v>
      </c>
      <c r="CT75" s="1">
        <v>0</v>
      </c>
      <c r="CU75" s="1">
        <v>70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s="284">
        <v>0</v>
      </c>
      <c r="DQ75" s="284">
        <v>0</v>
      </c>
      <c r="DR75" s="284">
        <v>0</v>
      </c>
      <c r="DS75" s="284">
        <v>0</v>
      </c>
      <c r="DT75" s="168">
        <v>0</v>
      </c>
      <c r="DU75" s="169">
        <v>0</v>
      </c>
      <c r="DV75" s="169">
        <v>0</v>
      </c>
      <c r="DW75" s="170">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s="1">
        <v>0</v>
      </c>
      <c r="EW75" s="1">
        <v>0</v>
      </c>
      <c r="EX75" s="1">
        <v>0</v>
      </c>
      <c r="EY75" s="1">
        <v>0</v>
      </c>
      <c r="EZ75" s="168">
        <v>0</v>
      </c>
      <c r="FA75" s="169">
        <v>0</v>
      </c>
      <c r="FB75" s="169">
        <v>0</v>
      </c>
      <c r="FC75" s="170">
        <v>0</v>
      </c>
      <c r="FD75">
        <v>0</v>
      </c>
      <c r="FE75">
        <v>0</v>
      </c>
      <c r="FF75">
        <v>0</v>
      </c>
      <c r="FG75">
        <v>0</v>
      </c>
      <c r="FH75">
        <v>0</v>
      </c>
      <c r="FI75">
        <v>0</v>
      </c>
      <c r="FJ75">
        <v>0</v>
      </c>
      <c r="FK75">
        <v>0</v>
      </c>
      <c r="FL75">
        <v>0</v>
      </c>
      <c r="FM75">
        <v>0</v>
      </c>
      <c r="FN75">
        <v>1</v>
      </c>
      <c r="FO75">
        <v>1200</v>
      </c>
      <c r="FP75">
        <v>559</v>
      </c>
      <c r="FQ75">
        <v>0</v>
      </c>
      <c r="FR75">
        <v>0</v>
      </c>
      <c r="FS75">
        <v>0</v>
      </c>
      <c r="FT75">
        <v>0</v>
      </c>
      <c r="FU75">
        <v>0</v>
      </c>
      <c r="FV75">
        <v>0</v>
      </c>
      <c r="FW75">
        <v>0</v>
      </c>
      <c r="FX75">
        <v>0</v>
      </c>
      <c r="FY75">
        <v>0</v>
      </c>
      <c r="FZ75">
        <v>0</v>
      </c>
      <c r="GA75">
        <v>0</v>
      </c>
      <c r="GB75">
        <v>0</v>
      </c>
      <c r="GC75">
        <v>0</v>
      </c>
      <c r="GD75">
        <v>1</v>
      </c>
      <c r="GE75">
        <v>1000</v>
      </c>
      <c r="GF75">
        <v>0</v>
      </c>
      <c r="GG75">
        <v>0</v>
      </c>
      <c r="GH75">
        <v>0</v>
      </c>
      <c r="GI75">
        <v>0</v>
      </c>
      <c r="GJ75">
        <v>0</v>
      </c>
      <c r="GK75">
        <v>0</v>
      </c>
      <c r="GL75">
        <v>0</v>
      </c>
      <c r="GM75">
        <v>0</v>
      </c>
      <c r="GN75">
        <v>6</v>
      </c>
      <c r="GO75">
        <v>75</v>
      </c>
      <c r="GP75">
        <v>30</v>
      </c>
      <c r="GQ75">
        <v>15076</v>
      </c>
      <c r="GR75">
        <v>0</v>
      </c>
      <c r="GS75">
        <v>0</v>
      </c>
      <c r="GT75">
        <v>0</v>
      </c>
      <c r="GU75">
        <v>0</v>
      </c>
      <c r="GV75">
        <v>0</v>
      </c>
      <c r="GW75">
        <v>0</v>
      </c>
      <c r="GX75">
        <v>0</v>
      </c>
      <c r="GY75">
        <v>0</v>
      </c>
      <c r="GZ75">
        <v>0</v>
      </c>
      <c r="HA75">
        <v>0</v>
      </c>
      <c r="HB75">
        <v>0</v>
      </c>
      <c r="HC75" s="139">
        <v>0</v>
      </c>
      <c r="HD75" s="141">
        <v>0</v>
      </c>
      <c r="HE75" s="139">
        <v>4</v>
      </c>
      <c r="HF75" s="141">
        <v>2</v>
      </c>
      <c r="HG75" s="180">
        <v>12</v>
      </c>
      <c r="HH75" s="182">
        <v>0.16666666666666666</v>
      </c>
      <c r="HI75" s="182">
        <v>0.33333333333333331</v>
      </c>
      <c r="HJ75" s="183">
        <v>0</v>
      </c>
      <c r="HK75" s="140">
        <v>0</v>
      </c>
      <c r="HL75" s="140">
        <v>0</v>
      </c>
      <c r="HM75" s="1" t="s">
        <v>427</v>
      </c>
      <c r="HN75" s="1" t="s">
        <v>426</v>
      </c>
      <c r="HO75" t="s">
        <v>460</v>
      </c>
      <c r="HP75" s="284" t="s">
        <v>460</v>
      </c>
      <c r="HQ75" s="284">
        <v>0</v>
      </c>
      <c r="HR75" s="284">
        <v>0</v>
      </c>
      <c r="HS75" s="284">
        <v>0</v>
      </c>
      <c r="HT75" s="284" t="s">
        <v>427</v>
      </c>
      <c r="HU75" s="284" t="s">
        <v>426</v>
      </c>
      <c r="HV75" s="284" t="s">
        <v>427</v>
      </c>
      <c r="HW75" s="284" t="s">
        <v>427</v>
      </c>
      <c r="HX75" s="284">
        <v>0</v>
      </c>
      <c r="HY75" s="284">
        <v>0</v>
      </c>
      <c r="HZ75" s="284">
        <v>1070170</v>
      </c>
      <c r="IA75" s="284"/>
      <c r="IB75" s="284"/>
    </row>
    <row r="76" spans="1:236" x14ac:dyDescent="0.25">
      <c r="A76" s="2">
        <f>IF('Table 1'!$L$2="All Regions",1,IF('Table 1'!$L$2='DATA TEMPLATE 1516'!L76,1,0))</f>
        <v>1</v>
      </c>
      <c r="B76" s="2">
        <f>IF('Table 1'!$L$3="All Disciplines",1,IF('Table 1'!$L$3='DATA TEMPLATE 1516'!M76,1,0))</f>
        <v>1</v>
      </c>
      <c r="C76" s="2">
        <f>IF('Table 1'!$L$4="All Organisations",1,IF('Table 1'!$L$4='DATA TEMPLATE 1516'!N76,1,0))</f>
        <v>1</v>
      </c>
      <c r="D76" s="2">
        <f t="shared" si="2"/>
        <v>3</v>
      </c>
      <c r="E76" s="236">
        <f>IFERROR(IF('Table 2'!$L$2="All Diverse Led",$HQ76,IF('Table 2'!$L$2='DATA TEMPLATE 1516'!HX76,4,0)),"0")</f>
        <v>0</v>
      </c>
      <c r="F76" s="236">
        <f>IFERROR(IF('Table 2'!$L$2="All Diverse Led",$HQ76,IF('Table 2'!$L$2='DATA TEMPLATE 1516'!HY76,4,0)), 0)</f>
        <v>0</v>
      </c>
      <c r="G76" s="237">
        <f t="shared" si="3"/>
        <v>0</v>
      </c>
      <c r="H76" s="1" t="s">
        <v>471</v>
      </c>
      <c r="I76" s="1">
        <v>0</v>
      </c>
      <c r="J76" s="1" t="b">
        <v>0</v>
      </c>
      <c r="K76" s="284">
        <v>74</v>
      </c>
      <c r="L76" t="s">
        <v>439</v>
      </c>
      <c r="M76" t="s">
        <v>437</v>
      </c>
      <c r="N76" t="s">
        <v>460</v>
      </c>
      <c r="O76" s="76">
        <v>214113</v>
      </c>
      <c r="P76" s="76">
        <v>306330</v>
      </c>
      <c r="Q76" s="76">
        <v>205434</v>
      </c>
      <c r="R76" s="76">
        <v>6960</v>
      </c>
      <c r="S76" s="76">
        <v>0</v>
      </c>
      <c r="T76" s="76">
        <v>732837</v>
      </c>
      <c r="U76">
        <v>367291</v>
      </c>
      <c r="V76">
        <v>6221</v>
      </c>
      <c r="W76">
        <v>0</v>
      </c>
      <c r="X76">
        <v>0</v>
      </c>
      <c r="Y76">
        <v>0</v>
      </c>
      <c r="Z76">
        <v>0</v>
      </c>
      <c r="AA76">
        <v>0</v>
      </c>
      <c r="AB76">
        <v>233963</v>
      </c>
      <c r="AC76">
        <v>166664</v>
      </c>
      <c r="AD76">
        <v>0</v>
      </c>
      <c r="AE76">
        <v>774139</v>
      </c>
      <c r="AF76" s="1">
        <v>8</v>
      </c>
      <c r="AG76">
        <v>171</v>
      </c>
      <c r="AH76">
        <v>10481</v>
      </c>
      <c r="AI76">
        <v>0</v>
      </c>
      <c r="AJ76">
        <v>1</v>
      </c>
      <c r="AK76">
        <v>21</v>
      </c>
      <c r="AL76">
        <v>3959</v>
      </c>
      <c r="AM76">
        <v>0</v>
      </c>
      <c r="AN76">
        <v>0</v>
      </c>
      <c r="AO76">
        <v>0</v>
      </c>
      <c r="AP76">
        <v>0</v>
      </c>
      <c r="AQ76">
        <v>0</v>
      </c>
      <c r="AR76">
        <v>5</v>
      </c>
      <c r="AS76">
        <v>5</v>
      </c>
      <c r="AT76">
        <v>189</v>
      </c>
      <c r="AU76">
        <v>0</v>
      </c>
      <c r="AV76">
        <v>0</v>
      </c>
      <c r="AW76">
        <v>0</v>
      </c>
      <c r="AX76">
        <v>0</v>
      </c>
      <c r="AY76">
        <v>0</v>
      </c>
      <c r="AZ76">
        <v>0</v>
      </c>
      <c r="BA76">
        <v>0</v>
      </c>
      <c r="BB76">
        <v>0</v>
      </c>
      <c r="BC76">
        <v>0</v>
      </c>
      <c r="BD76" s="284">
        <v>1</v>
      </c>
      <c r="BE76" s="284">
        <v>21</v>
      </c>
      <c r="BF76" s="284">
        <v>3959</v>
      </c>
      <c r="BG76" s="284">
        <v>0</v>
      </c>
      <c r="BH76" s="168">
        <v>5</v>
      </c>
      <c r="BI76" s="169">
        <v>5</v>
      </c>
      <c r="BJ76" s="169">
        <v>189</v>
      </c>
      <c r="BK76" s="170">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s="1">
        <v>0</v>
      </c>
      <c r="CK76" s="1">
        <v>0</v>
      </c>
      <c r="CL76" s="1">
        <v>0</v>
      </c>
      <c r="CM76" s="1">
        <v>0</v>
      </c>
      <c r="CN76" s="168">
        <v>0</v>
      </c>
      <c r="CO76" s="169">
        <v>0</v>
      </c>
      <c r="CP76" s="169">
        <v>0</v>
      </c>
      <c r="CQ76" s="170">
        <v>0</v>
      </c>
      <c r="CR76" s="1">
        <v>0</v>
      </c>
      <c r="CS76" s="1">
        <v>0</v>
      </c>
      <c r="CT76" s="1">
        <v>0</v>
      </c>
      <c r="CU76" s="1">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s="284">
        <v>0</v>
      </c>
      <c r="DQ76" s="284">
        <v>0</v>
      </c>
      <c r="DR76" s="284">
        <v>0</v>
      </c>
      <c r="DS76" s="284">
        <v>0</v>
      </c>
      <c r="DT76" s="168">
        <v>0</v>
      </c>
      <c r="DU76" s="169">
        <v>0</v>
      </c>
      <c r="DV76" s="169">
        <v>0</v>
      </c>
      <c r="DW76" s="170">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s="1">
        <v>0</v>
      </c>
      <c r="EW76" s="1">
        <v>0</v>
      </c>
      <c r="EX76" s="1">
        <v>0</v>
      </c>
      <c r="EY76" s="1">
        <v>0</v>
      </c>
      <c r="EZ76" s="168">
        <v>0</v>
      </c>
      <c r="FA76" s="169">
        <v>0</v>
      </c>
      <c r="FB76" s="169">
        <v>0</v>
      </c>
      <c r="FC76" s="170">
        <v>0</v>
      </c>
      <c r="FD76">
        <v>0</v>
      </c>
      <c r="FE76">
        <v>0</v>
      </c>
      <c r="FF76">
        <v>0</v>
      </c>
      <c r="FG76">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0</v>
      </c>
      <c r="GN76">
        <v>0</v>
      </c>
      <c r="GO76">
        <v>0</v>
      </c>
      <c r="GP76">
        <v>0</v>
      </c>
      <c r="GQ76">
        <v>0</v>
      </c>
      <c r="GR76">
        <v>0</v>
      </c>
      <c r="GS76">
        <v>0</v>
      </c>
      <c r="GT76">
        <v>0</v>
      </c>
      <c r="GU76">
        <v>0</v>
      </c>
      <c r="GV76">
        <v>0</v>
      </c>
      <c r="GW76">
        <v>0</v>
      </c>
      <c r="GX76">
        <v>0</v>
      </c>
      <c r="GY76">
        <v>0</v>
      </c>
      <c r="GZ76">
        <v>0</v>
      </c>
      <c r="HA76">
        <v>0</v>
      </c>
      <c r="HB76">
        <v>0</v>
      </c>
      <c r="HC76" s="139">
        <v>1</v>
      </c>
      <c r="HD76" s="141">
        <v>0</v>
      </c>
      <c r="HE76" s="139">
        <v>0</v>
      </c>
      <c r="HF76" s="141">
        <v>4</v>
      </c>
      <c r="HG76" s="180">
        <v>16</v>
      </c>
      <c r="HH76" s="182">
        <v>0.3125</v>
      </c>
      <c r="HI76" s="182">
        <v>0</v>
      </c>
      <c r="HJ76" s="183">
        <v>0</v>
      </c>
      <c r="HK76" s="140">
        <v>0</v>
      </c>
      <c r="HL76" s="140">
        <v>0</v>
      </c>
      <c r="HM76" s="1" t="s">
        <v>427</v>
      </c>
      <c r="HN76" s="1" t="s">
        <v>427</v>
      </c>
      <c r="HO76" t="s">
        <v>460</v>
      </c>
      <c r="HP76" s="284" t="s">
        <v>459</v>
      </c>
      <c r="HQ76" s="284">
        <v>0</v>
      </c>
      <c r="HR76" s="284">
        <v>0</v>
      </c>
      <c r="HS76" s="284">
        <v>0</v>
      </c>
      <c r="HT76" s="284" t="s">
        <v>427</v>
      </c>
      <c r="HU76" s="284" t="s">
        <v>427</v>
      </c>
      <c r="HV76" s="284" t="s">
        <v>427</v>
      </c>
      <c r="HW76" s="284" t="s">
        <v>427</v>
      </c>
      <c r="HX76" s="284">
        <v>0</v>
      </c>
      <c r="HY76" s="284">
        <v>0</v>
      </c>
      <c r="HZ76" s="284">
        <v>716098</v>
      </c>
      <c r="IA76" s="284"/>
      <c r="IB76" s="284"/>
    </row>
    <row r="77" spans="1:236" x14ac:dyDescent="0.25">
      <c r="A77" s="2">
        <f>IF('Table 1'!$L$2="All Regions",1,IF('Table 1'!$L$2='DATA TEMPLATE 1516'!L77,1,0))</f>
        <v>1</v>
      </c>
      <c r="B77" s="2">
        <f>IF('Table 1'!$L$3="All Disciplines",1,IF('Table 1'!$L$3='DATA TEMPLATE 1516'!M77,1,0))</f>
        <v>1</v>
      </c>
      <c r="C77" s="2">
        <f>IF('Table 1'!$L$4="All Organisations",1,IF('Table 1'!$L$4='DATA TEMPLATE 1516'!N77,1,0))</f>
        <v>1</v>
      </c>
      <c r="D77" s="2">
        <f t="shared" si="2"/>
        <v>3</v>
      </c>
      <c r="E77" s="236">
        <f>IFERROR(IF('Table 2'!$L$2="All Diverse Led",$HQ77,IF('Table 2'!$L$2='DATA TEMPLATE 1516'!HX77,4,0)),"0")</f>
        <v>0</v>
      </c>
      <c r="F77" s="236">
        <f>IFERROR(IF('Table 2'!$L$2="All Diverse Led",$HQ77,IF('Table 2'!$L$2='DATA TEMPLATE 1516'!HY77,4,0)), 0)</f>
        <v>0</v>
      </c>
      <c r="G77" s="237">
        <f t="shared" si="3"/>
        <v>0</v>
      </c>
      <c r="H77" s="1" t="s">
        <v>471</v>
      </c>
      <c r="I77" s="1">
        <v>0</v>
      </c>
      <c r="J77" s="1" t="b">
        <v>0</v>
      </c>
      <c r="K77" s="284">
        <v>75</v>
      </c>
      <c r="L77" t="s">
        <v>439</v>
      </c>
      <c r="M77" t="s">
        <v>437</v>
      </c>
      <c r="N77" t="s">
        <v>460</v>
      </c>
      <c r="O77" s="76">
        <v>150251</v>
      </c>
      <c r="P77" s="76">
        <v>216195</v>
      </c>
      <c r="Q77" s="76">
        <v>732208</v>
      </c>
      <c r="R77" s="76">
        <v>22812</v>
      </c>
      <c r="S77" s="76">
        <v>0</v>
      </c>
      <c r="T77" s="76">
        <v>1121466</v>
      </c>
      <c r="U77">
        <v>0</v>
      </c>
      <c r="V77">
        <v>119738</v>
      </c>
      <c r="W77">
        <v>0</v>
      </c>
      <c r="X77">
        <v>0</v>
      </c>
      <c r="Y77">
        <v>0</v>
      </c>
      <c r="Z77">
        <v>0</v>
      </c>
      <c r="AA77">
        <v>0</v>
      </c>
      <c r="AB77">
        <v>682368</v>
      </c>
      <c r="AC77">
        <v>4000</v>
      </c>
      <c r="AD77">
        <v>303200</v>
      </c>
      <c r="AE77">
        <v>1109306</v>
      </c>
      <c r="AF77" s="1">
        <v>50</v>
      </c>
      <c r="AG77">
        <v>33</v>
      </c>
      <c r="AH77">
        <v>2148</v>
      </c>
      <c r="AI77">
        <v>2430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s="284">
        <v>0</v>
      </c>
      <c r="BE77" s="284">
        <v>0</v>
      </c>
      <c r="BF77" s="284">
        <v>0</v>
      </c>
      <c r="BG77" s="284">
        <v>0</v>
      </c>
      <c r="BH77" s="168">
        <v>0</v>
      </c>
      <c r="BI77" s="169">
        <v>0</v>
      </c>
      <c r="BJ77" s="169">
        <v>0</v>
      </c>
      <c r="BK77" s="170">
        <v>0</v>
      </c>
      <c r="BL77">
        <v>1</v>
      </c>
      <c r="BM77">
        <v>120</v>
      </c>
      <c r="BN77">
        <v>0</v>
      </c>
      <c r="BO77">
        <v>3600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s="1">
        <v>0</v>
      </c>
      <c r="CK77" s="1">
        <v>0</v>
      </c>
      <c r="CL77" s="1">
        <v>0</v>
      </c>
      <c r="CM77" s="1">
        <v>0</v>
      </c>
      <c r="CN77" s="168">
        <v>0</v>
      </c>
      <c r="CO77" s="169">
        <v>0</v>
      </c>
      <c r="CP77" s="169">
        <v>0</v>
      </c>
      <c r="CQ77" s="170">
        <v>0</v>
      </c>
      <c r="CR77" s="1">
        <v>0</v>
      </c>
      <c r="CS77" s="1">
        <v>0</v>
      </c>
      <c r="CT77" s="1">
        <v>0</v>
      </c>
      <c r="CU77" s="1">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s="284">
        <v>0</v>
      </c>
      <c r="DQ77" s="284">
        <v>0</v>
      </c>
      <c r="DR77" s="284">
        <v>0</v>
      </c>
      <c r="DS77" s="284">
        <v>0</v>
      </c>
      <c r="DT77" s="168">
        <v>0</v>
      </c>
      <c r="DU77" s="169">
        <v>0</v>
      </c>
      <c r="DV77" s="169">
        <v>0</v>
      </c>
      <c r="DW77" s="170">
        <v>0</v>
      </c>
      <c r="DX77">
        <v>13</v>
      </c>
      <c r="DY77">
        <v>2</v>
      </c>
      <c r="DZ77">
        <v>210</v>
      </c>
      <c r="EA77" s="31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s="1">
        <v>0</v>
      </c>
      <c r="EW77" s="1">
        <v>0</v>
      </c>
      <c r="EX77" s="1">
        <v>0</v>
      </c>
      <c r="EY77" s="1">
        <v>0</v>
      </c>
      <c r="EZ77" s="168">
        <v>0</v>
      </c>
      <c r="FA77" s="169">
        <v>0</v>
      </c>
      <c r="FB77" s="169">
        <v>0</v>
      </c>
      <c r="FC77" s="170">
        <v>0</v>
      </c>
      <c r="FD77">
        <v>0</v>
      </c>
      <c r="FE77">
        <v>0</v>
      </c>
      <c r="FF77">
        <v>0</v>
      </c>
      <c r="FG77">
        <v>0</v>
      </c>
      <c r="FH77">
        <v>0</v>
      </c>
      <c r="FI77">
        <v>0</v>
      </c>
      <c r="FJ77">
        <v>0</v>
      </c>
      <c r="FK77">
        <v>0</v>
      </c>
      <c r="FL77">
        <v>0</v>
      </c>
      <c r="FM77">
        <v>0</v>
      </c>
      <c r="FN77">
        <v>1</v>
      </c>
      <c r="FO77">
        <v>250</v>
      </c>
      <c r="FP77">
        <v>227.25</v>
      </c>
      <c r="FQ77">
        <v>250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0</v>
      </c>
      <c r="HC77" s="139">
        <v>1</v>
      </c>
      <c r="HD77" s="141">
        <v>1</v>
      </c>
      <c r="HE77" s="139">
        <v>2</v>
      </c>
      <c r="HF77" s="141">
        <v>5</v>
      </c>
      <c r="HG77" s="180">
        <v>23</v>
      </c>
      <c r="HH77" s="182">
        <v>0.2608695652173913</v>
      </c>
      <c r="HI77" s="182">
        <v>0.13043478260869565</v>
      </c>
      <c r="HJ77" s="183">
        <v>0</v>
      </c>
      <c r="HK77" s="140">
        <v>0</v>
      </c>
      <c r="HL77" s="140">
        <v>0</v>
      </c>
      <c r="HM77" s="1">
        <v>0</v>
      </c>
      <c r="HN77" s="1">
        <v>0</v>
      </c>
      <c r="HO77" t="s">
        <v>460</v>
      </c>
      <c r="HP77" s="284" t="s">
        <v>460</v>
      </c>
      <c r="HQ77" s="284">
        <v>0</v>
      </c>
      <c r="HR77" s="284">
        <v>0</v>
      </c>
      <c r="HS77" s="284">
        <v>0</v>
      </c>
      <c r="HT77" s="284" t="s">
        <v>427</v>
      </c>
      <c r="HU77" s="284" t="s">
        <v>427</v>
      </c>
      <c r="HV77" s="284" t="s">
        <v>427</v>
      </c>
      <c r="HW77" s="284" t="s">
        <v>426</v>
      </c>
      <c r="HX77" s="284">
        <v>0</v>
      </c>
      <c r="HY77" s="284">
        <v>0</v>
      </c>
      <c r="HZ77" s="284">
        <v>1144590</v>
      </c>
      <c r="IA77" s="284"/>
      <c r="IB77" s="284"/>
    </row>
    <row r="78" spans="1:236" x14ac:dyDescent="0.25">
      <c r="A78" s="2">
        <f>IF('Table 1'!$L$2="All Regions",1,IF('Table 1'!$L$2='DATA TEMPLATE 1516'!L78,1,0))</f>
        <v>1</v>
      </c>
      <c r="B78" s="2">
        <f>IF('Table 1'!$L$3="All Disciplines",1,IF('Table 1'!$L$3='DATA TEMPLATE 1516'!M78,1,0))</f>
        <v>1</v>
      </c>
      <c r="C78" s="2">
        <f>IF('Table 1'!$L$4="All Organisations",1,IF('Table 1'!$L$4='DATA TEMPLATE 1516'!N78,1,0))</f>
        <v>1</v>
      </c>
      <c r="D78" s="2">
        <f t="shared" si="2"/>
        <v>3</v>
      </c>
      <c r="E78" s="236">
        <f>IFERROR(IF('Table 2'!$L$2="All Diverse Led",$HQ78,IF('Table 2'!$L$2='DATA TEMPLATE 1516'!HX78,4,0)),"0")</f>
        <v>0</v>
      </c>
      <c r="F78" s="236">
        <f>IFERROR(IF('Table 2'!$L$2="All Diverse Led",$HQ78,IF('Table 2'!$L$2='DATA TEMPLATE 1516'!HY78,4,0)), 0)</f>
        <v>0</v>
      </c>
      <c r="G78" s="237">
        <f t="shared" si="3"/>
        <v>0</v>
      </c>
      <c r="H78" s="1" t="s">
        <v>471</v>
      </c>
      <c r="I78" s="1">
        <v>0</v>
      </c>
      <c r="J78" s="1" t="b">
        <v>0</v>
      </c>
      <c r="K78" s="284">
        <v>76</v>
      </c>
      <c r="L78" t="s">
        <v>439</v>
      </c>
      <c r="M78" t="s">
        <v>442</v>
      </c>
      <c r="N78" t="s">
        <v>459</v>
      </c>
      <c r="O78" s="76">
        <v>62008</v>
      </c>
      <c r="P78" s="76">
        <v>495000</v>
      </c>
      <c r="Q78" s="76">
        <v>131825</v>
      </c>
      <c r="R78" s="76">
        <v>1001</v>
      </c>
      <c r="S78" s="76">
        <v>52912</v>
      </c>
      <c r="T78" s="76">
        <v>742746</v>
      </c>
      <c r="U78">
        <v>0</v>
      </c>
      <c r="V78">
        <v>25739</v>
      </c>
      <c r="W78">
        <v>0</v>
      </c>
      <c r="X78">
        <v>2049</v>
      </c>
      <c r="Y78">
        <v>567</v>
      </c>
      <c r="Z78">
        <v>0</v>
      </c>
      <c r="AA78">
        <v>0</v>
      </c>
      <c r="AB78">
        <v>287300</v>
      </c>
      <c r="AC78">
        <v>66840</v>
      </c>
      <c r="AD78">
        <v>320368</v>
      </c>
      <c r="AE78">
        <v>702863</v>
      </c>
      <c r="AF78" s="1">
        <v>194</v>
      </c>
      <c r="AG78">
        <v>194</v>
      </c>
      <c r="AH78">
        <v>1964</v>
      </c>
      <c r="AI78">
        <v>7531</v>
      </c>
      <c r="AJ78">
        <v>0</v>
      </c>
      <c r="AK78">
        <v>0</v>
      </c>
      <c r="AL78">
        <v>0</v>
      </c>
      <c r="AM78">
        <v>0</v>
      </c>
      <c r="AN78">
        <v>0</v>
      </c>
      <c r="AO78">
        <v>0</v>
      </c>
      <c r="AP78">
        <v>0</v>
      </c>
      <c r="AQ78">
        <v>0</v>
      </c>
      <c r="AR78">
        <v>5</v>
      </c>
      <c r="AS78">
        <v>5</v>
      </c>
      <c r="AT78">
        <v>0</v>
      </c>
      <c r="AU78">
        <v>1098</v>
      </c>
      <c r="AV78">
        <v>0</v>
      </c>
      <c r="AW78">
        <v>0</v>
      </c>
      <c r="AX78">
        <v>0</v>
      </c>
      <c r="AY78">
        <v>0</v>
      </c>
      <c r="AZ78">
        <v>0</v>
      </c>
      <c r="BA78">
        <v>0</v>
      </c>
      <c r="BB78">
        <v>0</v>
      </c>
      <c r="BC78">
        <v>0</v>
      </c>
      <c r="BD78" s="284">
        <v>0</v>
      </c>
      <c r="BE78" s="284">
        <v>0</v>
      </c>
      <c r="BF78" s="284">
        <v>0</v>
      </c>
      <c r="BG78" s="284">
        <v>0</v>
      </c>
      <c r="BH78" s="168">
        <v>5</v>
      </c>
      <c r="BI78" s="169">
        <v>5</v>
      </c>
      <c r="BJ78" s="169">
        <v>0</v>
      </c>
      <c r="BK78" s="170">
        <v>1098</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s="1">
        <v>0</v>
      </c>
      <c r="CK78" s="1">
        <v>0</v>
      </c>
      <c r="CL78" s="1">
        <v>0</v>
      </c>
      <c r="CM78" s="1">
        <v>0</v>
      </c>
      <c r="CN78" s="168">
        <v>0</v>
      </c>
      <c r="CO78" s="169">
        <v>0</v>
      </c>
      <c r="CP78" s="169">
        <v>0</v>
      </c>
      <c r="CQ78" s="170">
        <v>0</v>
      </c>
      <c r="CR78" s="1">
        <v>0</v>
      </c>
      <c r="CS78" s="1">
        <v>0</v>
      </c>
      <c r="CT78" s="1">
        <v>0</v>
      </c>
      <c r="CU78" s="1">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s="284">
        <v>0</v>
      </c>
      <c r="DQ78" s="284">
        <v>0</v>
      </c>
      <c r="DR78" s="284">
        <v>0</v>
      </c>
      <c r="DS78" s="284">
        <v>0</v>
      </c>
      <c r="DT78" s="168">
        <v>0</v>
      </c>
      <c r="DU78" s="169">
        <v>0</v>
      </c>
      <c r="DV78" s="169">
        <v>0</v>
      </c>
      <c r="DW78" s="170">
        <v>0</v>
      </c>
      <c r="DX78">
        <v>4</v>
      </c>
      <c r="DY78">
        <v>4</v>
      </c>
      <c r="DZ78">
        <v>0</v>
      </c>
      <c r="EA78">
        <v>5200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s="1">
        <v>0</v>
      </c>
      <c r="EW78" s="1">
        <v>0</v>
      </c>
      <c r="EX78" s="1">
        <v>0</v>
      </c>
      <c r="EY78" s="1">
        <v>0</v>
      </c>
      <c r="EZ78" s="168">
        <v>0</v>
      </c>
      <c r="FA78" s="169">
        <v>0</v>
      </c>
      <c r="FB78" s="169">
        <v>0</v>
      </c>
      <c r="FC78" s="170">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17</v>
      </c>
      <c r="GO78">
        <v>4821</v>
      </c>
      <c r="GP78">
        <v>14</v>
      </c>
      <c r="GQ78">
        <v>25327</v>
      </c>
      <c r="GR78">
        <v>0</v>
      </c>
      <c r="GS78">
        <v>0</v>
      </c>
      <c r="GT78">
        <v>0</v>
      </c>
      <c r="GU78">
        <v>0</v>
      </c>
      <c r="GV78">
        <v>0</v>
      </c>
      <c r="GW78">
        <v>0</v>
      </c>
      <c r="GX78">
        <v>0</v>
      </c>
      <c r="GY78">
        <v>0</v>
      </c>
      <c r="GZ78">
        <v>0</v>
      </c>
      <c r="HA78">
        <v>0</v>
      </c>
      <c r="HB78">
        <v>0</v>
      </c>
      <c r="HC78" s="139">
        <v>0</v>
      </c>
      <c r="HD78" s="141">
        <v>1</v>
      </c>
      <c r="HE78" s="139">
        <v>0</v>
      </c>
      <c r="HF78" s="141">
        <v>0</v>
      </c>
      <c r="HG78" s="180">
        <v>9</v>
      </c>
      <c r="HH78" s="182">
        <v>0</v>
      </c>
      <c r="HI78" s="182">
        <v>0.1111111111111111</v>
      </c>
      <c r="HJ78" s="183">
        <v>0</v>
      </c>
      <c r="HK78" s="140">
        <v>0</v>
      </c>
      <c r="HL78" s="140">
        <v>0</v>
      </c>
      <c r="HM78" s="1" t="s">
        <v>427</v>
      </c>
      <c r="HN78" s="1" t="s">
        <v>427</v>
      </c>
      <c r="HO78" t="s">
        <v>459</v>
      </c>
      <c r="HP78" s="284" t="s">
        <v>459</v>
      </c>
      <c r="HQ78" s="284">
        <v>0</v>
      </c>
      <c r="HR78" s="284">
        <v>0</v>
      </c>
      <c r="HS78" s="284">
        <v>0</v>
      </c>
      <c r="HT78" s="284" t="s">
        <v>427</v>
      </c>
      <c r="HU78" s="284" t="s">
        <v>427</v>
      </c>
      <c r="HV78" s="284" t="s">
        <v>427</v>
      </c>
      <c r="HW78" s="284" t="s">
        <v>427</v>
      </c>
      <c r="HX78" s="284">
        <v>0</v>
      </c>
      <c r="HY78" s="284">
        <v>0</v>
      </c>
      <c r="HZ78" s="284">
        <v>668144</v>
      </c>
      <c r="IA78" s="284"/>
      <c r="IB78" s="284"/>
    </row>
    <row r="79" spans="1:236" x14ac:dyDescent="0.25">
      <c r="A79" s="2">
        <f>IF('Table 1'!$L$2="All Regions",1,IF('Table 1'!$L$2='DATA TEMPLATE 1516'!L79,1,0))</f>
        <v>1</v>
      </c>
      <c r="B79" s="2">
        <f>IF('Table 1'!$L$3="All Disciplines",1,IF('Table 1'!$L$3='DATA TEMPLATE 1516'!M79,1,0))</f>
        <v>1</v>
      </c>
      <c r="C79" s="2">
        <f>IF('Table 1'!$L$4="All Organisations",1,IF('Table 1'!$L$4='DATA TEMPLATE 1516'!N79,1,0))</f>
        <v>1</v>
      </c>
      <c r="D79" s="2">
        <f t="shared" si="2"/>
        <v>3</v>
      </c>
      <c r="E79" s="236">
        <f>IFERROR(IF('Table 2'!$L$2="All Diverse Led",$HQ79,IF('Table 2'!$L$2='DATA TEMPLATE 1516'!HX79,4,0)),"0")</f>
        <v>0</v>
      </c>
      <c r="F79" s="236">
        <f>IFERROR(IF('Table 2'!$L$2="All Diverse Led",$HQ79,IF('Table 2'!$L$2='DATA TEMPLATE 1516'!HY79,4,0)), 0)</f>
        <v>0</v>
      </c>
      <c r="G79" s="237">
        <f t="shared" si="3"/>
        <v>0</v>
      </c>
      <c r="H79" s="1" t="s">
        <v>471</v>
      </c>
      <c r="I79" s="1">
        <v>0</v>
      </c>
      <c r="J79" s="1" t="b">
        <v>0</v>
      </c>
      <c r="K79" s="284">
        <v>77</v>
      </c>
      <c r="L79" t="s">
        <v>439</v>
      </c>
      <c r="M79" t="s">
        <v>440</v>
      </c>
      <c r="N79" t="s">
        <v>460</v>
      </c>
      <c r="O79" s="76">
        <v>2271527</v>
      </c>
      <c r="P79" s="76">
        <v>524863</v>
      </c>
      <c r="Q79" s="76">
        <v>136405</v>
      </c>
      <c r="R79" s="76">
        <v>5000</v>
      </c>
      <c r="S79" s="76">
        <v>17500</v>
      </c>
      <c r="T79" s="76">
        <v>2955295</v>
      </c>
      <c r="U79">
        <v>946686</v>
      </c>
      <c r="V79">
        <v>0</v>
      </c>
      <c r="W79">
        <v>0</v>
      </c>
      <c r="X79">
        <v>0</v>
      </c>
      <c r="Y79">
        <v>0</v>
      </c>
      <c r="Z79">
        <v>0</v>
      </c>
      <c r="AA79">
        <v>0</v>
      </c>
      <c r="AB79">
        <v>1150365</v>
      </c>
      <c r="AC79">
        <v>946021</v>
      </c>
      <c r="AD79">
        <v>0</v>
      </c>
      <c r="AE79">
        <v>3043072</v>
      </c>
      <c r="AF79" s="1">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s="284">
        <v>0</v>
      </c>
      <c r="BE79" s="284">
        <v>0</v>
      </c>
      <c r="BF79" s="284">
        <v>0</v>
      </c>
      <c r="BG79" s="284">
        <v>0</v>
      </c>
      <c r="BH79" s="168">
        <v>0</v>
      </c>
      <c r="BI79" s="169">
        <v>0</v>
      </c>
      <c r="BJ79" s="169">
        <v>0</v>
      </c>
      <c r="BK79" s="170">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s="1">
        <v>0</v>
      </c>
      <c r="CK79" s="1">
        <v>0</v>
      </c>
      <c r="CL79" s="1">
        <v>0</v>
      </c>
      <c r="CM79" s="1">
        <v>0</v>
      </c>
      <c r="CN79" s="168">
        <v>0</v>
      </c>
      <c r="CO79" s="169">
        <v>0</v>
      </c>
      <c r="CP79" s="169">
        <v>0</v>
      </c>
      <c r="CQ79" s="170">
        <v>0</v>
      </c>
      <c r="CR79" s="1">
        <v>0</v>
      </c>
      <c r="CS79" s="1">
        <v>0</v>
      </c>
      <c r="CT79" s="1">
        <v>0</v>
      </c>
      <c r="CU79" s="1">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s="284">
        <v>0</v>
      </c>
      <c r="DQ79" s="284">
        <v>0</v>
      </c>
      <c r="DR79" s="284">
        <v>0</v>
      </c>
      <c r="DS79" s="284">
        <v>0</v>
      </c>
      <c r="DT79" s="168">
        <v>0</v>
      </c>
      <c r="DU79" s="169">
        <v>0</v>
      </c>
      <c r="DV79" s="169">
        <v>0</v>
      </c>
      <c r="DW79" s="170">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s="1">
        <v>0</v>
      </c>
      <c r="EW79" s="1">
        <v>0</v>
      </c>
      <c r="EX79" s="1">
        <v>0</v>
      </c>
      <c r="EY79" s="1">
        <v>0</v>
      </c>
      <c r="EZ79" s="168">
        <v>0</v>
      </c>
      <c r="FA79" s="169">
        <v>0</v>
      </c>
      <c r="FB79" s="169">
        <v>0</v>
      </c>
      <c r="FC79" s="170">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s="139">
        <v>2</v>
      </c>
      <c r="HD79" s="141">
        <v>0</v>
      </c>
      <c r="HE79" s="139">
        <v>0</v>
      </c>
      <c r="HF79" s="141">
        <v>8</v>
      </c>
      <c r="HG79" s="180">
        <v>18</v>
      </c>
      <c r="HH79" s="182">
        <v>0.55555555555555558</v>
      </c>
      <c r="HI79" s="182">
        <v>0</v>
      </c>
      <c r="HJ79" s="183">
        <v>2</v>
      </c>
      <c r="HK79" s="140" t="s">
        <v>541</v>
      </c>
      <c r="HL79" s="140">
        <v>0</v>
      </c>
      <c r="HM79" s="1" t="s">
        <v>426</v>
      </c>
      <c r="HN79" s="1" t="s">
        <v>427</v>
      </c>
      <c r="HO79" t="s">
        <v>460</v>
      </c>
      <c r="HP79" s="284" t="s">
        <v>460</v>
      </c>
      <c r="HQ79" s="284">
        <v>0</v>
      </c>
      <c r="HR79" s="284">
        <v>0</v>
      </c>
      <c r="HS79" s="284">
        <v>0</v>
      </c>
      <c r="HT79" s="284" t="s">
        <v>427</v>
      </c>
      <c r="HU79" s="284" t="s">
        <v>427</v>
      </c>
      <c r="HV79" s="284" t="s">
        <v>427</v>
      </c>
      <c r="HW79" s="284" t="s">
        <v>427</v>
      </c>
      <c r="HX79" s="284">
        <v>0</v>
      </c>
      <c r="HY79" s="284">
        <v>0</v>
      </c>
      <c r="HZ79" s="284">
        <v>2617715</v>
      </c>
      <c r="IA79" s="284"/>
      <c r="IB79" s="284"/>
    </row>
    <row r="80" spans="1:236" x14ac:dyDescent="0.25">
      <c r="A80" s="2">
        <f>IF('Table 1'!$L$2="All Regions",1,IF('Table 1'!$L$2='DATA TEMPLATE 1516'!L80,1,0))</f>
        <v>1</v>
      </c>
      <c r="B80" s="2">
        <f>IF('Table 1'!$L$3="All Disciplines",1,IF('Table 1'!$L$3='DATA TEMPLATE 1516'!M80,1,0))</f>
        <v>1</v>
      </c>
      <c r="C80" s="2">
        <f>IF('Table 1'!$L$4="All Organisations",1,IF('Table 1'!$L$4='DATA TEMPLATE 1516'!N80,1,0))</f>
        <v>1</v>
      </c>
      <c r="D80" s="2">
        <f t="shared" si="2"/>
        <v>3</v>
      </c>
      <c r="E80" s="236">
        <f>IFERROR(IF('Table 2'!$L$2="All Diverse Led",$HQ80,IF('Table 2'!$L$2='DATA TEMPLATE 1516'!HX80,4,0)),"0")</f>
        <v>0</v>
      </c>
      <c r="F80" s="236">
        <f>IFERROR(IF('Table 2'!$L$2="All Diverse Led",$HQ80,IF('Table 2'!$L$2='DATA TEMPLATE 1516'!HY80,4,0)), 0)</f>
        <v>0</v>
      </c>
      <c r="G80" s="237">
        <f t="shared" si="3"/>
        <v>0</v>
      </c>
      <c r="H80" s="1" t="s">
        <v>471</v>
      </c>
      <c r="I80" s="1">
        <v>0</v>
      </c>
      <c r="J80" s="1" t="b">
        <v>0</v>
      </c>
      <c r="K80" s="284">
        <v>78</v>
      </c>
      <c r="L80" t="s">
        <v>439</v>
      </c>
      <c r="M80" t="s">
        <v>440</v>
      </c>
      <c r="N80" t="s">
        <v>460</v>
      </c>
      <c r="O80" s="76">
        <v>32142</v>
      </c>
      <c r="P80" s="76">
        <v>365258</v>
      </c>
      <c r="Q80" s="76">
        <v>277554</v>
      </c>
      <c r="R80" s="76">
        <v>74950</v>
      </c>
      <c r="S80" s="76">
        <v>30000</v>
      </c>
      <c r="T80" s="76">
        <v>779904</v>
      </c>
      <c r="U80">
        <v>0</v>
      </c>
      <c r="V80">
        <v>15687</v>
      </c>
      <c r="W80">
        <v>0</v>
      </c>
      <c r="X80">
        <v>20644</v>
      </c>
      <c r="Y80">
        <v>5932</v>
      </c>
      <c r="Z80">
        <v>0</v>
      </c>
      <c r="AA80">
        <v>0</v>
      </c>
      <c r="AB80">
        <v>279241</v>
      </c>
      <c r="AC80">
        <v>121914</v>
      </c>
      <c r="AD80">
        <v>401883</v>
      </c>
      <c r="AE80">
        <v>845301</v>
      </c>
      <c r="AF80" s="1">
        <v>48</v>
      </c>
      <c r="AG80">
        <v>81</v>
      </c>
      <c r="AH80">
        <v>435</v>
      </c>
      <c r="AI80">
        <v>10634</v>
      </c>
      <c r="AJ80">
        <v>0</v>
      </c>
      <c r="AK80">
        <v>0</v>
      </c>
      <c r="AL80">
        <v>1</v>
      </c>
      <c r="AM80" s="317">
        <v>0</v>
      </c>
      <c r="AN80">
        <v>0</v>
      </c>
      <c r="AO80">
        <v>0</v>
      </c>
      <c r="AP80">
        <v>0</v>
      </c>
      <c r="AQ80">
        <v>135</v>
      </c>
      <c r="AR80">
        <v>4</v>
      </c>
      <c r="AS80">
        <v>13</v>
      </c>
      <c r="AT80">
        <v>435</v>
      </c>
      <c r="AU80">
        <v>1100</v>
      </c>
      <c r="AV80">
        <v>0</v>
      </c>
      <c r="AW80">
        <v>0</v>
      </c>
      <c r="AX80">
        <v>0</v>
      </c>
      <c r="AY80">
        <v>0</v>
      </c>
      <c r="AZ80">
        <v>0</v>
      </c>
      <c r="BA80">
        <v>0</v>
      </c>
      <c r="BB80">
        <v>0</v>
      </c>
      <c r="BC80">
        <v>0</v>
      </c>
      <c r="BD80" s="284">
        <v>0</v>
      </c>
      <c r="BE80" s="284">
        <v>0</v>
      </c>
      <c r="BF80" s="284">
        <v>1</v>
      </c>
      <c r="BG80" s="284">
        <v>135</v>
      </c>
      <c r="BH80" s="168">
        <v>4</v>
      </c>
      <c r="BI80" s="169">
        <v>13</v>
      </c>
      <c r="BJ80" s="169">
        <v>435</v>
      </c>
      <c r="BK80" s="170">
        <v>1100</v>
      </c>
      <c r="BL80">
        <v>3</v>
      </c>
      <c r="BM80">
        <v>5</v>
      </c>
      <c r="BN80">
        <v>238</v>
      </c>
      <c r="BO80">
        <v>2930</v>
      </c>
      <c r="BP80">
        <v>0</v>
      </c>
      <c r="BQ80">
        <v>0</v>
      </c>
      <c r="BR80">
        <v>0</v>
      </c>
      <c r="BS80">
        <v>0</v>
      </c>
      <c r="BT80">
        <v>0</v>
      </c>
      <c r="BU80">
        <v>0</v>
      </c>
      <c r="BV80">
        <v>0</v>
      </c>
      <c r="BW80">
        <v>0</v>
      </c>
      <c r="BX80">
        <v>1</v>
      </c>
      <c r="BY80">
        <v>1</v>
      </c>
      <c r="BZ80">
        <v>238</v>
      </c>
      <c r="CA80">
        <v>0</v>
      </c>
      <c r="CB80">
        <v>0</v>
      </c>
      <c r="CC80">
        <v>0</v>
      </c>
      <c r="CD80">
        <v>0</v>
      </c>
      <c r="CE80">
        <v>0</v>
      </c>
      <c r="CF80">
        <v>0</v>
      </c>
      <c r="CG80">
        <v>0</v>
      </c>
      <c r="CH80">
        <v>0</v>
      </c>
      <c r="CI80">
        <v>0</v>
      </c>
      <c r="CJ80" s="1">
        <v>0</v>
      </c>
      <c r="CK80" s="1">
        <v>0</v>
      </c>
      <c r="CL80" s="1">
        <v>0</v>
      </c>
      <c r="CM80" s="1">
        <v>0</v>
      </c>
      <c r="CN80" s="168">
        <v>1</v>
      </c>
      <c r="CO80" s="169">
        <v>1</v>
      </c>
      <c r="CP80" s="169">
        <v>238</v>
      </c>
      <c r="CQ80" s="170">
        <v>0</v>
      </c>
      <c r="CR80" s="1">
        <v>4</v>
      </c>
      <c r="CS80" s="1">
        <v>4</v>
      </c>
      <c r="CT80" s="1">
        <v>0</v>
      </c>
      <c r="CU80" s="1">
        <v>2970</v>
      </c>
      <c r="CV80">
        <v>0</v>
      </c>
      <c r="CW80">
        <v>0</v>
      </c>
      <c r="CX80">
        <v>0</v>
      </c>
      <c r="CY80">
        <v>0</v>
      </c>
      <c r="CZ80">
        <v>1</v>
      </c>
      <c r="DA80">
        <v>1</v>
      </c>
      <c r="DB80">
        <v>0</v>
      </c>
      <c r="DC80">
        <v>200</v>
      </c>
      <c r="DD80">
        <v>0</v>
      </c>
      <c r="DE80">
        <v>0</v>
      </c>
      <c r="DF80">
        <v>0</v>
      </c>
      <c r="DG80">
        <v>0</v>
      </c>
      <c r="DH80">
        <v>0</v>
      </c>
      <c r="DI80">
        <v>0</v>
      </c>
      <c r="DJ80">
        <v>0</v>
      </c>
      <c r="DK80">
        <v>0</v>
      </c>
      <c r="DL80">
        <v>0</v>
      </c>
      <c r="DM80">
        <v>0</v>
      </c>
      <c r="DN80">
        <v>0</v>
      </c>
      <c r="DO80">
        <v>0</v>
      </c>
      <c r="DP80" s="284">
        <v>1</v>
      </c>
      <c r="DQ80" s="284">
        <v>1</v>
      </c>
      <c r="DR80" s="284">
        <v>0</v>
      </c>
      <c r="DS80" s="284">
        <v>200</v>
      </c>
      <c r="DT80" s="168">
        <v>0</v>
      </c>
      <c r="DU80" s="169">
        <v>0</v>
      </c>
      <c r="DV80" s="169">
        <v>0</v>
      </c>
      <c r="DW80" s="170">
        <v>0</v>
      </c>
      <c r="DX80">
        <v>8</v>
      </c>
      <c r="DY80">
        <v>9</v>
      </c>
      <c r="DZ80">
        <v>0</v>
      </c>
      <c r="EA80">
        <v>3780</v>
      </c>
      <c r="EB80">
        <v>1</v>
      </c>
      <c r="EC80">
        <v>1</v>
      </c>
      <c r="ED80">
        <v>0</v>
      </c>
      <c r="EE80">
        <v>200</v>
      </c>
      <c r="EF80">
        <v>0</v>
      </c>
      <c r="EG80">
        <v>0</v>
      </c>
      <c r="EH80">
        <v>0</v>
      </c>
      <c r="EI80">
        <v>0</v>
      </c>
      <c r="EJ80">
        <v>2</v>
      </c>
      <c r="EK80">
        <v>2</v>
      </c>
      <c r="EL80">
        <v>0</v>
      </c>
      <c r="EM80">
        <v>300</v>
      </c>
      <c r="EN80">
        <v>0</v>
      </c>
      <c r="EO80">
        <v>0</v>
      </c>
      <c r="EP80">
        <v>0</v>
      </c>
      <c r="EQ80">
        <v>0</v>
      </c>
      <c r="ER80">
        <v>0</v>
      </c>
      <c r="ES80">
        <v>0</v>
      </c>
      <c r="ET80">
        <v>0</v>
      </c>
      <c r="EU80">
        <v>0</v>
      </c>
      <c r="EV80" s="1">
        <v>1</v>
      </c>
      <c r="EW80" s="1">
        <v>1</v>
      </c>
      <c r="EX80" s="1">
        <v>0</v>
      </c>
      <c r="EY80" s="1">
        <v>200</v>
      </c>
      <c r="EZ80" s="168">
        <v>2</v>
      </c>
      <c r="FA80" s="169">
        <v>2</v>
      </c>
      <c r="FB80" s="169">
        <v>0</v>
      </c>
      <c r="FC80" s="170">
        <v>300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45</v>
      </c>
      <c r="GA80">
        <v>5</v>
      </c>
      <c r="GB80">
        <v>0</v>
      </c>
      <c r="GC80">
        <v>0</v>
      </c>
      <c r="GD80">
        <v>0</v>
      </c>
      <c r="GE80">
        <v>0</v>
      </c>
      <c r="GF80">
        <v>0</v>
      </c>
      <c r="GG80">
        <v>0</v>
      </c>
      <c r="GH80">
        <v>1</v>
      </c>
      <c r="GI80">
        <v>300</v>
      </c>
      <c r="GJ80">
        <v>0</v>
      </c>
      <c r="GK80">
        <v>0</v>
      </c>
      <c r="GL80">
        <v>40</v>
      </c>
      <c r="GM80">
        <v>0</v>
      </c>
      <c r="GN80">
        <v>7</v>
      </c>
      <c r="GO80">
        <v>0</v>
      </c>
      <c r="GP80">
        <v>124</v>
      </c>
      <c r="GQ80">
        <v>0</v>
      </c>
      <c r="GR80">
        <v>0</v>
      </c>
      <c r="GS80">
        <v>0</v>
      </c>
      <c r="GT80">
        <v>0</v>
      </c>
      <c r="GU80">
        <v>0</v>
      </c>
      <c r="GV80">
        <v>0</v>
      </c>
      <c r="GW80">
        <v>0</v>
      </c>
      <c r="GX80">
        <v>0</v>
      </c>
      <c r="GY80">
        <v>0</v>
      </c>
      <c r="GZ80">
        <v>0</v>
      </c>
      <c r="HA80">
        <v>0</v>
      </c>
      <c r="HB80">
        <v>0</v>
      </c>
      <c r="HC80" s="139">
        <v>0</v>
      </c>
      <c r="HD80" s="141">
        <v>0</v>
      </c>
      <c r="HE80" s="139">
        <v>5</v>
      </c>
      <c r="HF80" s="141">
        <v>2</v>
      </c>
      <c r="HG80" s="180">
        <v>13</v>
      </c>
      <c r="HH80" s="182">
        <v>0.15384615384615385</v>
      </c>
      <c r="HI80" s="182">
        <v>0.38461538461538464</v>
      </c>
      <c r="HJ80" s="183">
        <v>0</v>
      </c>
      <c r="HK80" s="140">
        <v>0</v>
      </c>
      <c r="HL80" s="140">
        <v>0</v>
      </c>
      <c r="HM80" s="1" t="s">
        <v>427</v>
      </c>
      <c r="HN80" s="1" t="s">
        <v>426</v>
      </c>
      <c r="HO80" t="s">
        <v>460</v>
      </c>
      <c r="HP80" s="284" t="s">
        <v>460</v>
      </c>
      <c r="HQ80" s="284">
        <v>0</v>
      </c>
      <c r="HR80" s="284">
        <v>0</v>
      </c>
      <c r="HS80" s="284">
        <v>0</v>
      </c>
      <c r="HT80" s="284" t="s">
        <v>427</v>
      </c>
      <c r="HU80" s="284" t="s">
        <v>426</v>
      </c>
      <c r="HV80" s="284" t="s">
        <v>427</v>
      </c>
      <c r="HW80" s="284" t="s">
        <v>427</v>
      </c>
      <c r="HX80" s="284">
        <v>0</v>
      </c>
      <c r="HY80" s="284">
        <v>0</v>
      </c>
      <c r="HZ80" s="284">
        <v>757318</v>
      </c>
      <c r="IA80" s="284"/>
      <c r="IB80" s="284"/>
    </row>
    <row r="81" spans="1:236" x14ac:dyDescent="0.25">
      <c r="A81" s="2">
        <f>IF('Table 1'!$L$2="All Regions",1,IF('Table 1'!$L$2='DATA TEMPLATE 1516'!L81,1,0))</f>
        <v>1</v>
      </c>
      <c r="B81" s="2">
        <f>IF('Table 1'!$L$3="All Disciplines",1,IF('Table 1'!$L$3='DATA TEMPLATE 1516'!M81,1,0))</f>
        <v>1</v>
      </c>
      <c r="C81" s="2">
        <f>IF('Table 1'!$L$4="All Organisations",1,IF('Table 1'!$L$4='DATA TEMPLATE 1516'!N81,1,0))</f>
        <v>1</v>
      </c>
      <c r="D81" s="2">
        <f t="shared" si="2"/>
        <v>3</v>
      </c>
      <c r="E81" s="236">
        <f>IFERROR(IF('Table 2'!$L$2="All Diverse Led",$HQ81,IF('Table 2'!$L$2='DATA TEMPLATE 1516'!HX81,4,0)),"0")</f>
        <v>2</v>
      </c>
      <c r="F81" s="236">
        <f>IFERROR(IF('Table 2'!$L$2="All Diverse Led",$HQ81,IF('Table 2'!$L$2='DATA TEMPLATE 1516'!HY81,4,0)), 0)</f>
        <v>2</v>
      </c>
      <c r="G81" s="237">
        <f t="shared" si="3"/>
        <v>4</v>
      </c>
      <c r="H81" s="1" t="s">
        <v>471</v>
      </c>
      <c r="I81" s="1">
        <v>0</v>
      </c>
      <c r="J81" s="1" t="b">
        <v>0</v>
      </c>
      <c r="K81" s="284">
        <v>79</v>
      </c>
      <c r="L81" t="s">
        <v>439</v>
      </c>
      <c r="M81" t="s">
        <v>437</v>
      </c>
      <c r="N81" t="s">
        <v>459</v>
      </c>
      <c r="O81" s="76">
        <v>108754</v>
      </c>
      <c r="P81" s="76">
        <v>372144</v>
      </c>
      <c r="Q81" s="76">
        <v>42250</v>
      </c>
      <c r="R81" s="76">
        <v>0</v>
      </c>
      <c r="S81" s="76">
        <v>0</v>
      </c>
      <c r="T81" s="76">
        <v>523148</v>
      </c>
      <c r="U81">
        <v>223527</v>
      </c>
      <c r="V81">
        <v>4467</v>
      </c>
      <c r="W81">
        <v>0</v>
      </c>
      <c r="X81">
        <v>0</v>
      </c>
      <c r="Y81">
        <v>0</v>
      </c>
      <c r="Z81">
        <v>0</v>
      </c>
      <c r="AA81">
        <v>0</v>
      </c>
      <c r="AB81">
        <v>192798</v>
      </c>
      <c r="AC81">
        <v>109380</v>
      </c>
      <c r="AD81">
        <v>0</v>
      </c>
      <c r="AE81">
        <v>530172</v>
      </c>
      <c r="AF81" s="1">
        <v>3</v>
      </c>
      <c r="AG81">
        <v>3</v>
      </c>
      <c r="AH81">
        <v>141</v>
      </c>
      <c r="AI81">
        <v>220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s="284">
        <v>0</v>
      </c>
      <c r="BE81" s="284">
        <v>0</v>
      </c>
      <c r="BF81" s="284">
        <v>0</v>
      </c>
      <c r="BG81" s="284">
        <v>0</v>
      </c>
      <c r="BH81" s="168">
        <v>0</v>
      </c>
      <c r="BI81" s="169">
        <v>0</v>
      </c>
      <c r="BJ81" s="169">
        <v>0</v>
      </c>
      <c r="BK81" s="170">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s="1">
        <v>0</v>
      </c>
      <c r="CK81" s="1">
        <v>0</v>
      </c>
      <c r="CL81" s="1">
        <v>0</v>
      </c>
      <c r="CM81" s="1">
        <v>0</v>
      </c>
      <c r="CN81" s="168">
        <v>0</v>
      </c>
      <c r="CO81" s="169">
        <v>0</v>
      </c>
      <c r="CP81" s="169">
        <v>0</v>
      </c>
      <c r="CQ81" s="170">
        <v>0</v>
      </c>
      <c r="CR81" s="1">
        <v>0</v>
      </c>
      <c r="CS81" s="1">
        <v>0</v>
      </c>
      <c r="CT81" s="1">
        <v>0</v>
      </c>
      <c r="CU81" s="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s="284">
        <v>0</v>
      </c>
      <c r="DQ81" s="284">
        <v>0</v>
      </c>
      <c r="DR81" s="284">
        <v>0</v>
      </c>
      <c r="DS81" s="284">
        <v>0</v>
      </c>
      <c r="DT81" s="168">
        <v>0</v>
      </c>
      <c r="DU81" s="169">
        <v>0</v>
      </c>
      <c r="DV81" s="169">
        <v>0</v>
      </c>
      <c r="DW81" s="170">
        <v>0</v>
      </c>
      <c r="DX81">
        <v>1</v>
      </c>
      <c r="DY81">
        <v>9</v>
      </c>
      <c r="DZ81">
        <v>217</v>
      </c>
      <c r="EA81">
        <v>145</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s="1">
        <v>0</v>
      </c>
      <c r="EW81" s="1">
        <v>0</v>
      </c>
      <c r="EX81" s="1">
        <v>0</v>
      </c>
      <c r="EY81" s="1">
        <v>0</v>
      </c>
      <c r="EZ81" s="168">
        <v>0</v>
      </c>
      <c r="FA81" s="169">
        <v>0</v>
      </c>
      <c r="FB81" s="169">
        <v>0</v>
      </c>
      <c r="FC81" s="170">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s="139">
        <v>3</v>
      </c>
      <c r="HD81" s="141">
        <v>0</v>
      </c>
      <c r="HE81" s="139">
        <v>0</v>
      </c>
      <c r="HF81" s="141">
        <v>5</v>
      </c>
      <c r="HG81" s="180">
        <v>12</v>
      </c>
      <c r="HH81" s="182">
        <v>0.66666666666666663</v>
      </c>
      <c r="HI81" s="182">
        <v>0</v>
      </c>
      <c r="HJ81" s="183">
        <v>2</v>
      </c>
      <c r="HK81" s="140" t="s">
        <v>541</v>
      </c>
      <c r="HL81" s="140">
        <v>0</v>
      </c>
      <c r="HM81" s="1" t="s">
        <v>426</v>
      </c>
      <c r="HN81" s="1" t="s">
        <v>427</v>
      </c>
      <c r="HO81" t="s">
        <v>459</v>
      </c>
      <c r="HP81" s="284" t="s">
        <v>459</v>
      </c>
      <c r="HQ81" s="284">
        <v>2</v>
      </c>
      <c r="HR81" s="284" t="s">
        <v>541</v>
      </c>
      <c r="HS81" s="284">
        <v>0</v>
      </c>
      <c r="HT81" s="284" t="s">
        <v>426</v>
      </c>
      <c r="HU81" s="284" t="s">
        <v>427</v>
      </c>
      <c r="HV81" s="284" t="s">
        <v>427</v>
      </c>
      <c r="HW81" s="284" t="s">
        <v>427</v>
      </c>
      <c r="HX81" s="284" t="s">
        <v>541</v>
      </c>
      <c r="HY81" s="284">
        <v>0</v>
      </c>
      <c r="HZ81" s="284">
        <v>640575</v>
      </c>
      <c r="IA81" s="284"/>
      <c r="IB81" s="284"/>
    </row>
    <row r="82" spans="1:236" x14ac:dyDescent="0.25">
      <c r="A82" s="2">
        <f>IF('Table 1'!$L$2="All Regions",1,IF('Table 1'!$L$2='DATA TEMPLATE 1516'!L82,1,0))</f>
        <v>1</v>
      </c>
      <c r="B82" s="2">
        <f>IF('Table 1'!$L$3="All Disciplines",1,IF('Table 1'!$L$3='DATA TEMPLATE 1516'!M82,1,0))</f>
        <v>1</v>
      </c>
      <c r="C82" s="2">
        <f>IF('Table 1'!$L$4="All Organisations",1,IF('Table 1'!$L$4='DATA TEMPLATE 1516'!N82,1,0))</f>
        <v>1</v>
      </c>
      <c r="D82" s="2">
        <f t="shared" si="2"/>
        <v>3</v>
      </c>
      <c r="E82" s="236">
        <f>IFERROR(IF('Table 2'!$L$2="All Diverse Led",$HQ82,IF('Table 2'!$L$2='DATA TEMPLATE 1516'!HX82,4,0)),"0")</f>
        <v>0</v>
      </c>
      <c r="F82" s="236">
        <f>IFERROR(IF('Table 2'!$L$2="All Diverse Led",$HQ82,IF('Table 2'!$L$2='DATA TEMPLATE 1516'!HY82,4,0)), 0)</f>
        <v>0</v>
      </c>
      <c r="G82" s="237">
        <f t="shared" si="3"/>
        <v>0</v>
      </c>
      <c r="H82" s="1" t="s">
        <v>471</v>
      </c>
      <c r="I82" s="1">
        <v>0</v>
      </c>
      <c r="J82" s="1" t="b">
        <v>0</v>
      </c>
      <c r="K82" s="284">
        <v>80</v>
      </c>
      <c r="L82" t="s">
        <v>439</v>
      </c>
      <c r="M82" t="s">
        <v>436</v>
      </c>
      <c r="N82" t="s">
        <v>459</v>
      </c>
      <c r="O82" s="76">
        <v>433171</v>
      </c>
      <c r="P82" s="76">
        <v>975719</v>
      </c>
      <c r="Q82" s="76">
        <v>41531</v>
      </c>
      <c r="R82" s="76">
        <v>0</v>
      </c>
      <c r="S82" s="76">
        <v>6680</v>
      </c>
      <c r="T82" s="76">
        <v>1457101</v>
      </c>
      <c r="U82">
        <v>204071</v>
      </c>
      <c r="V82">
        <v>0</v>
      </c>
      <c r="W82">
        <v>0</v>
      </c>
      <c r="X82">
        <v>0</v>
      </c>
      <c r="Y82">
        <v>0</v>
      </c>
      <c r="Z82">
        <v>0</v>
      </c>
      <c r="AA82">
        <v>0</v>
      </c>
      <c r="AB82">
        <v>439825</v>
      </c>
      <c r="AC82">
        <v>566470</v>
      </c>
      <c r="AD82">
        <v>243712</v>
      </c>
      <c r="AE82">
        <v>1454078</v>
      </c>
      <c r="AF82" s="1">
        <v>5</v>
      </c>
      <c r="AG82">
        <v>5</v>
      </c>
      <c r="AH82">
        <v>554</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s="284">
        <v>0</v>
      </c>
      <c r="BE82" s="284">
        <v>0</v>
      </c>
      <c r="BF82" s="284">
        <v>0</v>
      </c>
      <c r="BG82" s="284">
        <v>0</v>
      </c>
      <c r="BH82" s="168">
        <v>0</v>
      </c>
      <c r="BI82" s="169">
        <v>0</v>
      </c>
      <c r="BJ82" s="169">
        <v>0</v>
      </c>
      <c r="BK82" s="170">
        <v>0</v>
      </c>
      <c r="BL82">
        <v>11</v>
      </c>
      <c r="BM82">
        <v>349</v>
      </c>
      <c r="BN82">
        <v>85521</v>
      </c>
      <c r="BO82">
        <v>30000</v>
      </c>
      <c r="BP82">
        <v>0</v>
      </c>
      <c r="BQ82">
        <v>0</v>
      </c>
      <c r="BR82">
        <v>0</v>
      </c>
      <c r="BS82">
        <v>0</v>
      </c>
      <c r="BT82">
        <v>6</v>
      </c>
      <c r="BU82">
        <v>333</v>
      </c>
      <c r="BV82">
        <v>53017</v>
      </c>
      <c r="BW82">
        <v>1000</v>
      </c>
      <c r="BX82">
        <v>1</v>
      </c>
      <c r="BY82">
        <v>0</v>
      </c>
      <c r="BZ82">
        <v>0</v>
      </c>
      <c r="CA82">
        <v>0</v>
      </c>
      <c r="CB82">
        <v>0</v>
      </c>
      <c r="CC82">
        <v>0</v>
      </c>
      <c r="CD82">
        <v>0</v>
      </c>
      <c r="CE82">
        <v>0</v>
      </c>
      <c r="CF82">
        <v>0</v>
      </c>
      <c r="CG82">
        <v>0</v>
      </c>
      <c r="CH82">
        <v>0</v>
      </c>
      <c r="CI82">
        <v>0</v>
      </c>
      <c r="CJ82" s="1">
        <v>6</v>
      </c>
      <c r="CK82" s="1">
        <v>333</v>
      </c>
      <c r="CL82" s="1">
        <v>53017</v>
      </c>
      <c r="CM82" s="1">
        <v>1000</v>
      </c>
      <c r="CN82" s="168">
        <v>1</v>
      </c>
      <c r="CO82" s="169">
        <v>0</v>
      </c>
      <c r="CP82" s="169">
        <v>0</v>
      </c>
      <c r="CQ82" s="170">
        <v>0</v>
      </c>
      <c r="CR82" s="1">
        <v>5</v>
      </c>
      <c r="CS82" s="1">
        <v>8</v>
      </c>
      <c r="CT82" s="1">
        <v>329</v>
      </c>
      <c r="CU82" s="1">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s="284">
        <v>0</v>
      </c>
      <c r="DQ82" s="284">
        <v>0</v>
      </c>
      <c r="DR82" s="284">
        <v>0</v>
      </c>
      <c r="DS82" s="284">
        <v>0</v>
      </c>
      <c r="DT82" s="168">
        <v>0</v>
      </c>
      <c r="DU82" s="169">
        <v>0</v>
      </c>
      <c r="DV82" s="169">
        <v>0</v>
      </c>
      <c r="DW82" s="170">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s="1">
        <v>0</v>
      </c>
      <c r="EW82" s="1">
        <v>0</v>
      </c>
      <c r="EX82" s="1">
        <v>0</v>
      </c>
      <c r="EY82" s="1">
        <v>0</v>
      </c>
      <c r="EZ82" s="168">
        <v>0</v>
      </c>
      <c r="FA82" s="169">
        <v>0</v>
      </c>
      <c r="FB82" s="169">
        <v>0</v>
      </c>
      <c r="FC82" s="170">
        <v>0</v>
      </c>
      <c r="FD82">
        <v>0</v>
      </c>
      <c r="FE82">
        <v>0</v>
      </c>
      <c r="FF82">
        <v>0</v>
      </c>
      <c r="FG82">
        <v>0</v>
      </c>
      <c r="FH82">
        <v>0</v>
      </c>
      <c r="FI82">
        <v>0</v>
      </c>
      <c r="FJ82">
        <v>0</v>
      </c>
      <c r="FK82">
        <v>0</v>
      </c>
      <c r="FL82">
        <v>0</v>
      </c>
      <c r="FM82">
        <v>0</v>
      </c>
      <c r="FN82">
        <v>3</v>
      </c>
      <c r="FO82">
        <v>6250</v>
      </c>
      <c r="FP82">
        <v>718</v>
      </c>
      <c r="FQ82">
        <v>0</v>
      </c>
      <c r="FR82">
        <v>100</v>
      </c>
      <c r="FS82">
        <v>0</v>
      </c>
      <c r="FT82">
        <v>28</v>
      </c>
      <c r="FU82">
        <v>0</v>
      </c>
      <c r="FV82">
        <v>1973</v>
      </c>
      <c r="FW82">
        <v>0</v>
      </c>
      <c r="FX82">
        <v>1805</v>
      </c>
      <c r="FY82">
        <v>0</v>
      </c>
      <c r="FZ82">
        <v>0</v>
      </c>
      <c r="GA82">
        <v>0</v>
      </c>
      <c r="GB82">
        <v>0</v>
      </c>
      <c r="GC82">
        <v>0</v>
      </c>
      <c r="GD82">
        <v>1</v>
      </c>
      <c r="GE82">
        <v>0</v>
      </c>
      <c r="GF82">
        <v>12</v>
      </c>
      <c r="GG82">
        <v>1000</v>
      </c>
      <c r="GH82">
        <v>0</v>
      </c>
      <c r="GI82">
        <v>0</v>
      </c>
      <c r="GJ82">
        <v>13</v>
      </c>
      <c r="GK82">
        <v>70012</v>
      </c>
      <c r="GL82">
        <v>0</v>
      </c>
      <c r="GM82">
        <v>0</v>
      </c>
      <c r="GN82">
        <v>0</v>
      </c>
      <c r="GO82">
        <v>0</v>
      </c>
      <c r="GP82">
        <v>0</v>
      </c>
      <c r="GQ82">
        <v>0</v>
      </c>
      <c r="GR82">
        <v>0</v>
      </c>
      <c r="GS82">
        <v>0</v>
      </c>
      <c r="GT82">
        <v>0</v>
      </c>
      <c r="GU82">
        <v>0</v>
      </c>
      <c r="GV82">
        <v>0</v>
      </c>
      <c r="GW82">
        <v>0</v>
      </c>
      <c r="GX82">
        <v>0</v>
      </c>
      <c r="GY82">
        <v>0</v>
      </c>
      <c r="GZ82">
        <v>0</v>
      </c>
      <c r="HA82">
        <v>0</v>
      </c>
      <c r="HB82">
        <v>2</v>
      </c>
      <c r="HC82" s="139">
        <v>2</v>
      </c>
      <c r="HD82" s="141">
        <v>1</v>
      </c>
      <c r="HE82" s="139">
        <v>0</v>
      </c>
      <c r="HF82" s="141">
        <v>6</v>
      </c>
      <c r="HG82" s="180">
        <v>17</v>
      </c>
      <c r="HH82" s="182">
        <v>0.47058823529411764</v>
      </c>
      <c r="HI82" s="182">
        <v>5.8823529411764705E-2</v>
      </c>
      <c r="HJ82" s="183">
        <v>0</v>
      </c>
      <c r="HK82" s="140">
        <v>0</v>
      </c>
      <c r="HL82" s="140">
        <v>0</v>
      </c>
      <c r="HM82" s="1" t="s">
        <v>426</v>
      </c>
      <c r="HN82" s="1" t="s">
        <v>427</v>
      </c>
      <c r="HO82" t="s">
        <v>459</v>
      </c>
      <c r="HP82" s="284" t="s">
        <v>460</v>
      </c>
      <c r="HQ82" s="284">
        <v>0</v>
      </c>
      <c r="HR82" s="284">
        <v>0</v>
      </c>
      <c r="HS82" s="284">
        <v>0</v>
      </c>
      <c r="HT82" s="284" t="s">
        <v>426</v>
      </c>
      <c r="HU82" s="284" t="s">
        <v>427</v>
      </c>
      <c r="HV82" s="284" t="s">
        <v>427</v>
      </c>
      <c r="HW82" s="284" t="s">
        <v>427</v>
      </c>
      <c r="HX82" s="284">
        <v>0</v>
      </c>
      <c r="HY82" s="284">
        <v>0</v>
      </c>
      <c r="HZ82" s="284">
        <v>1550672</v>
      </c>
      <c r="IA82" s="284"/>
      <c r="IB82" s="284"/>
    </row>
    <row r="83" spans="1:236" x14ac:dyDescent="0.25">
      <c r="A83" s="2">
        <f>IF('Table 1'!$L$2="All Regions",1,IF('Table 1'!$L$2='DATA TEMPLATE 1516'!L83,1,0))</f>
        <v>1</v>
      </c>
      <c r="B83" s="2">
        <f>IF('Table 1'!$L$3="All Disciplines",1,IF('Table 1'!$L$3='DATA TEMPLATE 1516'!M83,1,0))</f>
        <v>1</v>
      </c>
      <c r="C83" s="2">
        <f>IF('Table 1'!$L$4="All Organisations",1,IF('Table 1'!$L$4='DATA TEMPLATE 1516'!N83,1,0))</f>
        <v>1</v>
      </c>
      <c r="D83" s="2">
        <f t="shared" si="2"/>
        <v>3</v>
      </c>
      <c r="E83" s="236">
        <f>IFERROR(IF('Table 2'!$L$2="All Diverse Led",$HQ83,IF('Table 2'!$L$2='DATA TEMPLATE 1516'!HX83,4,0)),"0")</f>
        <v>0</v>
      </c>
      <c r="F83" s="236">
        <f>IFERROR(IF('Table 2'!$L$2="All Diverse Led",$HQ83,IF('Table 2'!$L$2='DATA TEMPLATE 1516'!HY83,4,0)), 0)</f>
        <v>0</v>
      </c>
      <c r="G83" s="237">
        <f t="shared" si="3"/>
        <v>0</v>
      </c>
      <c r="H83" s="1" t="s">
        <v>471</v>
      </c>
      <c r="I83" s="1">
        <v>0</v>
      </c>
      <c r="J83" s="1" t="b">
        <v>0</v>
      </c>
      <c r="K83" s="284">
        <v>81</v>
      </c>
      <c r="L83" t="s">
        <v>439</v>
      </c>
      <c r="M83" t="s">
        <v>437</v>
      </c>
      <c r="N83" t="s">
        <v>460</v>
      </c>
      <c r="O83" s="76">
        <v>705293</v>
      </c>
      <c r="P83" s="76">
        <v>301738</v>
      </c>
      <c r="Q83" s="76">
        <v>83407</v>
      </c>
      <c r="R83" s="76">
        <v>0</v>
      </c>
      <c r="S83" s="76">
        <v>14854</v>
      </c>
      <c r="T83" s="76">
        <v>1105292</v>
      </c>
      <c r="U83">
        <v>24126</v>
      </c>
      <c r="V83">
        <v>7506</v>
      </c>
      <c r="W83">
        <v>0</v>
      </c>
      <c r="X83">
        <v>1000</v>
      </c>
      <c r="Y83">
        <v>1000</v>
      </c>
      <c r="Z83">
        <v>0</v>
      </c>
      <c r="AA83">
        <v>0</v>
      </c>
      <c r="AB83">
        <v>454633</v>
      </c>
      <c r="AC83">
        <v>212851</v>
      </c>
      <c r="AD83">
        <v>437012</v>
      </c>
      <c r="AE83">
        <v>1138128</v>
      </c>
      <c r="AF83" s="1">
        <v>617</v>
      </c>
      <c r="AG83">
        <v>617</v>
      </c>
      <c r="AH83">
        <v>49111</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s="284">
        <v>0</v>
      </c>
      <c r="BE83" s="284">
        <v>0</v>
      </c>
      <c r="BF83" s="284">
        <v>0</v>
      </c>
      <c r="BG83" s="284">
        <v>0</v>
      </c>
      <c r="BH83" s="168">
        <v>0</v>
      </c>
      <c r="BI83" s="169">
        <v>0</v>
      </c>
      <c r="BJ83" s="169">
        <v>0</v>
      </c>
      <c r="BK83" s="170">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v>0</v>
      </c>
      <c r="CJ83" s="1">
        <v>0</v>
      </c>
      <c r="CK83" s="1">
        <v>0</v>
      </c>
      <c r="CL83" s="1">
        <v>0</v>
      </c>
      <c r="CM83" s="1">
        <v>0</v>
      </c>
      <c r="CN83" s="168">
        <v>0</v>
      </c>
      <c r="CO83" s="169">
        <v>0</v>
      </c>
      <c r="CP83" s="169">
        <v>0</v>
      </c>
      <c r="CQ83" s="170">
        <v>0</v>
      </c>
      <c r="CR83" s="1">
        <v>0</v>
      </c>
      <c r="CS83" s="1">
        <v>0</v>
      </c>
      <c r="CT83" s="1">
        <v>0</v>
      </c>
      <c r="CU83" s="1">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v>0</v>
      </c>
      <c r="DP83" s="284">
        <v>0</v>
      </c>
      <c r="DQ83" s="284">
        <v>0</v>
      </c>
      <c r="DR83" s="284">
        <v>0</v>
      </c>
      <c r="DS83" s="284">
        <v>0</v>
      </c>
      <c r="DT83" s="168">
        <v>0</v>
      </c>
      <c r="DU83" s="169">
        <v>0</v>
      </c>
      <c r="DV83" s="169">
        <v>0</v>
      </c>
      <c r="DW83" s="170">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s="1">
        <v>0</v>
      </c>
      <c r="EW83" s="1">
        <v>0</v>
      </c>
      <c r="EX83" s="1">
        <v>0</v>
      </c>
      <c r="EY83" s="1">
        <v>0</v>
      </c>
      <c r="EZ83" s="168">
        <v>0</v>
      </c>
      <c r="FA83" s="169">
        <v>0</v>
      </c>
      <c r="FB83" s="169">
        <v>0</v>
      </c>
      <c r="FC83" s="170">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45</v>
      </c>
      <c r="GA83">
        <v>5</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s="139">
        <v>0</v>
      </c>
      <c r="HD83" s="141">
        <v>0</v>
      </c>
      <c r="HE83" s="139">
        <v>0</v>
      </c>
      <c r="HF83" s="141">
        <v>3</v>
      </c>
      <c r="HG83" s="180">
        <v>6</v>
      </c>
      <c r="HH83" s="182">
        <v>0.5</v>
      </c>
      <c r="HI83" s="182">
        <v>0</v>
      </c>
      <c r="HJ83" s="183">
        <v>0</v>
      </c>
      <c r="HK83" s="140">
        <v>0</v>
      </c>
      <c r="HL83" s="140">
        <v>0</v>
      </c>
      <c r="HM83" s="1" t="s">
        <v>426</v>
      </c>
      <c r="HN83" s="1" t="s">
        <v>427</v>
      </c>
      <c r="HO83" t="s">
        <v>460</v>
      </c>
      <c r="HP83" s="284" t="s">
        <v>460</v>
      </c>
      <c r="HQ83" s="284">
        <v>0</v>
      </c>
      <c r="HR83" s="284">
        <v>0</v>
      </c>
      <c r="HS83" s="284">
        <v>0</v>
      </c>
      <c r="HT83" s="284" t="s">
        <v>426</v>
      </c>
      <c r="HU83" s="284" t="s">
        <v>427</v>
      </c>
      <c r="HV83" s="284" t="s">
        <v>427</v>
      </c>
      <c r="HW83" s="284" t="s">
        <v>427</v>
      </c>
      <c r="HX83" s="284">
        <v>0</v>
      </c>
      <c r="HY83" s="284">
        <v>0</v>
      </c>
      <c r="HZ83" s="284">
        <v>1335016</v>
      </c>
      <c r="IA83" s="284"/>
      <c r="IB83" s="284"/>
    </row>
    <row r="84" spans="1:236" x14ac:dyDescent="0.25">
      <c r="A84" s="2">
        <f>IF('Table 1'!$L$2="All Regions",1,IF('Table 1'!$L$2='DATA TEMPLATE 1516'!L84,1,0))</f>
        <v>1</v>
      </c>
      <c r="B84" s="2">
        <f>IF('Table 1'!$L$3="All Disciplines",1,IF('Table 1'!$L$3='DATA TEMPLATE 1516'!M84,1,0))</f>
        <v>1</v>
      </c>
      <c r="C84" s="2">
        <f>IF('Table 1'!$L$4="All Organisations",1,IF('Table 1'!$L$4='DATA TEMPLATE 1516'!N84,1,0))</f>
        <v>1</v>
      </c>
      <c r="D84" s="2">
        <f t="shared" si="2"/>
        <v>3</v>
      </c>
      <c r="E84" s="236">
        <f>IFERROR(IF('Table 2'!$L$2="All Diverse Led",$HQ84,IF('Table 2'!$L$2='DATA TEMPLATE 1516'!HX84,4,0)),"0")</f>
        <v>0</v>
      </c>
      <c r="F84" s="236">
        <f>IFERROR(IF('Table 2'!$L$2="All Diverse Led",$HQ84,IF('Table 2'!$L$2='DATA TEMPLATE 1516'!HY84,4,0)), 0)</f>
        <v>0</v>
      </c>
      <c r="G84" s="237">
        <f t="shared" si="3"/>
        <v>0</v>
      </c>
      <c r="H84" s="1" t="s">
        <v>471</v>
      </c>
      <c r="I84" s="1">
        <v>0</v>
      </c>
      <c r="J84" s="1" t="b">
        <v>0</v>
      </c>
      <c r="K84" s="284">
        <v>82</v>
      </c>
      <c r="L84" t="s">
        <v>439</v>
      </c>
      <c r="M84" t="s">
        <v>436</v>
      </c>
      <c r="N84" t="s">
        <v>458</v>
      </c>
      <c r="O84" s="76">
        <v>171485</v>
      </c>
      <c r="P84" s="76">
        <v>40232</v>
      </c>
      <c r="Q84" s="76">
        <v>0</v>
      </c>
      <c r="R84" s="76">
        <v>0</v>
      </c>
      <c r="S84" s="76">
        <v>0</v>
      </c>
      <c r="T84" s="76">
        <v>211717</v>
      </c>
      <c r="U84">
        <v>63509</v>
      </c>
      <c r="V84">
        <v>0</v>
      </c>
      <c r="W84">
        <v>0</v>
      </c>
      <c r="X84">
        <v>0</v>
      </c>
      <c r="Y84">
        <v>0</v>
      </c>
      <c r="Z84">
        <v>0</v>
      </c>
      <c r="AA84">
        <v>0</v>
      </c>
      <c r="AB84">
        <v>100729</v>
      </c>
      <c r="AC84">
        <v>42417</v>
      </c>
      <c r="AD84">
        <v>1740</v>
      </c>
      <c r="AE84">
        <v>208395</v>
      </c>
      <c r="AF84" s="1">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s="284">
        <v>0</v>
      </c>
      <c r="BE84" s="284">
        <v>0</v>
      </c>
      <c r="BF84" s="284">
        <v>0</v>
      </c>
      <c r="BG84" s="284">
        <v>0</v>
      </c>
      <c r="BH84" s="168">
        <v>0</v>
      </c>
      <c r="BI84" s="169">
        <v>0</v>
      </c>
      <c r="BJ84" s="169">
        <v>0</v>
      </c>
      <c r="BK84" s="170">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s="1">
        <v>0</v>
      </c>
      <c r="CK84" s="1">
        <v>0</v>
      </c>
      <c r="CL84" s="1">
        <v>0</v>
      </c>
      <c r="CM84" s="1">
        <v>0</v>
      </c>
      <c r="CN84" s="168">
        <v>0</v>
      </c>
      <c r="CO84" s="169">
        <v>0</v>
      </c>
      <c r="CP84" s="169">
        <v>0</v>
      </c>
      <c r="CQ84" s="170">
        <v>0</v>
      </c>
      <c r="CR84" s="1">
        <v>0</v>
      </c>
      <c r="CS84" s="1">
        <v>0</v>
      </c>
      <c r="CT84" s="1">
        <v>0</v>
      </c>
      <c r="CU84" s="1">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s="284">
        <v>0</v>
      </c>
      <c r="DQ84" s="284">
        <v>0</v>
      </c>
      <c r="DR84" s="284">
        <v>0</v>
      </c>
      <c r="DS84" s="284">
        <v>0</v>
      </c>
      <c r="DT84" s="168">
        <v>0</v>
      </c>
      <c r="DU84" s="169">
        <v>0</v>
      </c>
      <c r="DV84" s="169">
        <v>0</v>
      </c>
      <c r="DW84" s="170">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s="1">
        <v>0</v>
      </c>
      <c r="EW84" s="1">
        <v>0</v>
      </c>
      <c r="EX84" s="1">
        <v>0</v>
      </c>
      <c r="EY84" s="1">
        <v>0</v>
      </c>
      <c r="EZ84" s="168">
        <v>0</v>
      </c>
      <c r="FA84" s="169">
        <v>0</v>
      </c>
      <c r="FB84" s="169">
        <v>0</v>
      </c>
      <c r="FC84" s="170">
        <v>0</v>
      </c>
      <c r="FD84">
        <v>0</v>
      </c>
      <c r="FE84">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2</v>
      </c>
      <c r="GE84">
        <v>28800</v>
      </c>
      <c r="GF84">
        <v>20</v>
      </c>
      <c r="GG84">
        <v>0</v>
      </c>
      <c r="GH84">
        <v>0</v>
      </c>
      <c r="GI84">
        <v>0</v>
      </c>
      <c r="GJ84">
        <v>21248</v>
      </c>
      <c r="GK84">
        <v>132001</v>
      </c>
      <c r="GL84">
        <v>0</v>
      </c>
      <c r="GM84">
        <v>0</v>
      </c>
      <c r="GN84">
        <v>10</v>
      </c>
      <c r="GO84">
        <v>10787</v>
      </c>
      <c r="GP84">
        <v>0</v>
      </c>
      <c r="GQ84">
        <v>0</v>
      </c>
      <c r="GR84">
        <v>0</v>
      </c>
      <c r="GS84">
        <v>0</v>
      </c>
      <c r="GT84">
        <v>0</v>
      </c>
      <c r="GU84">
        <v>0</v>
      </c>
      <c r="GV84">
        <v>0</v>
      </c>
      <c r="GW84">
        <v>0</v>
      </c>
      <c r="GX84">
        <v>0</v>
      </c>
      <c r="GY84">
        <v>0</v>
      </c>
      <c r="GZ84">
        <v>0</v>
      </c>
      <c r="HA84">
        <v>0</v>
      </c>
      <c r="HB84">
        <v>0</v>
      </c>
      <c r="HC84" s="139">
        <v>0</v>
      </c>
      <c r="HD84" s="141">
        <v>0</v>
      </c>
      <c r="HE84" s="139">
        <v>0</v>
      </c>
      <c r="HF84" s="141">
        <v>0</v>
      </c>
      <c r="HG84" s="180">
        <v>2</v>
      </c>
      <c r="HH84" s="182">
        <v>0</v>
      </c>
      <c r="HI84" s="182">
        <v>0</v>
      </c>
      <c r="HJ84" s="183">
        <v>0</v>
      </c>
      <c r="HK84" s="140">
        <v>0</v>
      </c>
      <c r="HL84" s="140">
        <v>0</v>
      </c>
      <c r="HM84" s="1">
        <v>0</v>
      </c>
      <c r="HN84" s="1">
        <v>0</v>
      </c>
      <c r="HO84" t="s">
        <v>458</v>
      </c>
      <c r="HP84" s="284" t="s">
        <v>458</v>
      </c>
      <c r="HQ84" s="284">
        <v>0</v>
      </c>
      <c r="HR84" s="284">
        <v>0</v>
      </c>
      <c r="HS84" s="284">
        <v>0</v>
      </c>
      <c r="HT84" s="284" t="s">
        <v>427</v>
      </c>
      <c r="HU84" s="284" t="s">
        <v>427</v>
      </c>
      <c r="HV84" s="284" t="s">
        <v>427</v>
      </c>
      <c r="HW84" s="284" t="s">
        <v>426</v>
      </c>
      <c r="HX84" s="284">
        <v>0</v>
      </c>
      <c r="HY84" s="284">
        <v>0</v>
      </c>
      <c r="HZ84" s="284">
        <v>192208</v>
      </c>
      <c r="IA84" s="284"/>
      <c r="IB84" s="284"/>
    </row>
    <row r="85" spans="1:236" x14ac:dyDescent="0.25">
      <c r="A85" s="2">
        <f>IF('Table 1'!$L$2="All Regions",1,IF('Table 1'!$L$2='DATA TEMPLATE 1516'!L85,1,0))</f>
        <v>1</v>
      </c>
      <c r="B85" s="2">
        <f>IF('Table 1'!$L$3="All Disciplines",1,IF('Table 1'!$L$3='DATA TEMPLATE 1516'!M85,1,0))</f>
        <v>1</v>
      </c>
      <c r="C85" s="2">
        <f>IF('Table 1'!$L$4="All Organisations",1,IF('Table 1'!$L$4='DATA TEMPLATE 1516'!N85,1,0))</f>
        <v>1</v>
      </c>
      <c r="D85" s="2">
        <f t="shared" si="2"/>
        <v>3</v>
      </c>
      <c r="E85" s="236">
        <f>IFERROR(IF('Table 2'!$L$2="All Diverse Led",$HQ85,IF('Table 2'!$L$2='DATA TEMPLATE 1516'!HX85,4,0)),"0")</f>
        <v>0</v>
      </c>
      <c r="F85" s="236">
        <f>IFERROR(IF('Table 2'!$L$2="All Diverse Led",$HQ85,IF('Table 2'!$L$2='DATA TEMPLATE 1516'!HY85,4,0)), 0)</f>
        <v>0</v>
      </c>
      <c r="G85" s="237">
        <f t="shared" si="3"/>
        <v>0</v>
      </c>
      <c r="H85" s="1" t="s">
        <v>471</v>
      </c>
      <c r="I85" s="1">
        <v>0</v>
      </c>
      <c r="J85" s="1" t="b">
        <v>0</v>
      </c>
      <c r="K85" s="284">
        <v>83</v>
      </c>
      <c r="L85" t="s">
        <v>439</v>
      </c>
      <c r="M85" t="s">
        <v>436</v>
      </c>
      <c r="N85" t="s">
        <v>459</v>
      </c>
      <c r="O85" s="76">
        <v>67498</v>
      </c>
      <c r="P85" s="76">
        <v>138038</v>
      </c>
      <c r="Q85" s="76">
        <v>0</v>
      </c>
      <c r="R85" s="76">
        <v>0</v>
      </c>
      <c r="S85" s="76">
        <v>96400</v>
      </c>
      <c r="T85" s="76">
        <v>301936</v>
      </c>
      <c r="U85">
        <v>0</v>
      </c>
      <c r="V85">
        <v>46987</v>
      </c>
      <c r="W85">
        <v>0</v>
      </c>
      <c r="X85">
        <v>0</v>
      </c>
      <c r="Y85">
        <v>0</v>
      </c>
      <c r="Z85">
        <v>0</v>
      </c>
      <c r="AA85">
        <v>0</v>
      </c>
      <c r="AB85">
        <v>80900</v>
      </c>
      <c r="AC85">
        <v>96690</v>
      </c>
      <c r="AD85">
        <v>81025</v>
      </c>
      <c r="AE85">
        <v>305602</v>
      </c>
      <c r="AF85" s="1">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s="284">
        <v>0</v>
      </c>
      <c r="BE85" s="284">
        <v>0</v>
      </c>
      <c r="BF85" s="284">
        <v>0</v>
      </c>
      <c r="BG85" s="284">
        <v>0</v>
      </c>
      <c r="BH85" s="168">
        <v>0</v>
      </c>
      <c r="BI85" s="169">
        <v>0</v>
      </c>
      <c r="BJ85" s="169">
        <v>0</v>
      </c>
      <c r="BK85" s="170">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s="1">
        <v>0</v>
      </c>
      <c r="CK85" s="1">
        <v>0</v>
      </c>
      <c r="CL85" s="1">
        <v>0</v>
      </c>
      <c r="CM85" s="1">
        <v>0</v>
      </c>
      <c r="CN85" s="168">
        <v>0</v>
      </c>
      <c r="CO85" s="169">
        <v>0</v>
      </c>
      <c r="CP85" s="169">
        <v>0</v>
      </c>
      <c r="CQ85" s="170">
        <v>0</v>
      </c>
      <c r="CR85" s="1">
        <v>0</v>
      </c>
      <c r="CS85" s="1">
        <v>0</v>
      </c>
      <c r="CT85" s="1">
        <v>0</v>
      </c>
      <c r="CU85" s="1">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s="284">
        <v>0</v>
      </c>
      <c r="DQ85" s="284">
        <v>0</v>
      </c>
      <c r="DR85" s="284">
        <v>0</v>
      </c>
      <c r="DS85" s="284">
        <v>0</v>
      </c>
      <c r="DT85" s="168">
        <v>0</v>
      </c>
      <c r="DU85" s="169">
        <v>0</v>
      </c>
      <c r="DV85" s="169">
        <v>0</v>
      </c>
      <c r="DW85" s="170">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s="1">
        <v>0</v>
      </c>
      <c r="EW85" s="1">
        <v>0</v>
      </c>
      <c r="EX85" s="1">
        <v>0</v>
      </c>
      <c r="EY85" s="1">
        <v>0</v>
      </c>
      <c r="EZ85" s="168">
        <v>0</v>
      </c>
      <c r="FA85" s="169">
        <v>0</v>
      </c>
      <c r="FB85" s="169">
        <v>0</v>
      </c>
      <c r="FC85" s="170">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1</v>
      </c>
      <c r="GC85">
        <v>795</v>
      </c>
      <c r="GD85">
        <v>0</v>
      </c>
      <c r="GE85">
        <v>0</v>
      </c>
      <c r="GF85">
        <v>0</v>
      </c>
      <c r="GG85">
        <v>0</v>
      </c>
      <c r="GH85">
        <v>0</v>
      </c>
      <c r="GI85">
        <v>0</v>
      </c>
      <c r="GJ85">
        <v>0</v>
      </c>
      <c r="GK85">
        <v>0</v>
      </c>
      <c r="GL85">
        <v>0</v>
      </c>
      <c r="GM85">
        <v>0</v>
      </c>
      <c r="GN85">
        <v>12</v>
      </c>
      <c r="GO85">
        <v>3686</v>
      </c>
      <c r="GP85">
        <v>1</v>
      </c>
      <c r="GQ85">
        <v>281</v>
      </c>
      <c r="GR85">
        <v>0</v>
      </c>
      <c r="GS85">
        <v>0</v>
      </c>
      <c r="GT85">
        <v>0</v>
      </c>
      <c r="GU85">
        <v>0</v>
      </c>
      <c r="GV85">
        <v>0</v>
      </c>
      <c r="GW85">
        <v>0</v>
      </c>
      <c r="GX85">
        <v>0</v>
      </c>
      <c r="GY85">
        <v>0</v>
      </c>
      <c r="GZ85">
        <v>0</v>
      </c>
      <c r="HA85">
        <v>0</v>
      </c>
      <c r="HB85">
        <v>0</v>
      </c>
      <c r="HC85" s="139">
        <v>0</v>
      </c>
      <c r="HD85" s="141">
        <v>0</v>
      </c>
      <c r="HE85" s="139">
        <v>0</v>
      </c>
      <c r="HF85" s="141">
        <v>0</v>
      </c>
      <c r="HG85" s="180">
        <v>12</v>
      </c>
      <c r="HH85" s="182">
        <v>0</v>
      </c>
      <c r="HI85" s="182">
        <v>0</v>
      </c>
      <c r="HJ85" s="183">
        <v>0</v>
      </c>
      <c r="HK85" s="140">
        <v>0</v>
      </c>
      <c r="HL85" s="140">
        <v>0</v>
      </c>
      <c r="HM85" s="1" t="s">
        <v>427</v>
      </c>
      <c r="HN85" s="1" t="s">
        <v>427</v>
      </c>
      <c r="HO85" t="s">
        <v>459</v>
      </c>
      <c r="HP85" s="284" t="s">
        <v>459</v>
      </c>
      <c r="HQ85" s="284">
        <v>0</v>
      </c>
      <c r="HR85" s="284">
        <v>0</v>
      </c>
      <c r="HS85" s="284">
        <v>0</v>
      </c>
      <c r="HT85" s="284" t="s">
        <v>427</v>
      </c>
      <c r="HU85" s="284" t="s">
        <v>427</v>
      </c>
      <c r="HV85" s="284" t="s">
        <v>427</v>
      </c>
      <c r="HW85" s="284" t="s">
        <v>427</v>
      </c>
      <c r="HX85" s="284">
        <v>0</v>
      </c>
      <c r="HY85" s="284">
        <v>0</v>
      </c>
      <c r="HZ85" s="284">
        <v>320371</v>
      </c>
      <c r="IA85" s="284"/>
      <c r="IB85" s="284"/>
    </row>
    <row r="86" spans="1:236" x14ac:dyDescent="0.25">
      <c r="A86" s="2">
        <f>IF('Table 1'!$L$2="All Regions",1,IF('Table 1'!$L$2='DATA TEMPLATE 1516'!L86,1,0))</f>
        <v>1</v>
      </c>
      <c r="B86" s="2">
        <f>IF('Table 1'!$L$3="All Disciplines",1,IF('Table 1'!$L$3='DATA TEMPLATE 1516'!M86,1,0))</f>
        <v>1</v>
      </c>
      <c r="C86" s="2">
        <f>IF('Table 1'!$L$4="All Organisations",1,IF('Table 1'!$L$4='DATA TEMPLATE 1516'!N86,1,0))</f>
        <v>1</v>
      </c>
      <c r="D86" s="2">
        <f t="shared" si="2"/>
        <v>3</v>
      </c>
      <c r="E86" s="236">
        <f>IFERROR(IF('Table 2'!$L$2="All Diverse Led",$HQ86,IF('Table 2'!$L$2='DATA TEMPLATE 1516'!HX86,4,0)),"0")</f>
        <v>0</v>
      </c>
      <c r="F86" s="236">
        <f>IFERROR(IF('Table 2'!$L$2="All Diverse Led",$HQ86,IF('Table 2'!$L$2='DATA TEMPLATE 1516'!HY86,4,0)), 0)</f>
        <v>0</v>
      </c>
      <c r="G86" s="237">
        <f t="shared" si="3"/>
        <v>0</v>
      </c>
      <c r="H86" s="1" t="s">
        <v>471</v>
      </c>
      <c r="I86" s="1">
        <v>0</v>
      </c>
      <c r="J86" s="1" t="b">
        <v>0</v>
      </c>
      <c r="K86" s="284">
        <v>84</v>
      </c>
      <c r="L86" t="s">
        <v>439</v>
      </c>
      <c r="M86" t="s">
        <v>436</v>
      </c>
      <c r="N86" t="s">
        <v>459</v>
      </c>
      <c r="O86" s="76">
        <v>0</v>
      </c>
      <c r="P86" s="76">
        <v>134517</v>
      </c>
      <c r="Q86" s="76">
        <v>118064</v>
      </c>
      <c r="R86" s="76">
        <v>0</v>
      </c>
      <c r="S86" s="76">
        <v>0</v>
      </c>
      <c r="T86" s="76">
        <v>252581</v>
      </c>
      <c r="U86">
        <v>0</v>
      </c>
      <c r="V86">
        <v>0</v>
      </c>
      <c r="W86">
        <v>0</v>
      </c>
      <c r="X86">
        <v>69004</v>
      </c>
      <c r="Y86">
        <v>0</v>
      </c>
      <c r="Z86">
        <v>0</v>
      </c>
      <c r="AA86">
        <v>0</v>
      </c>
      <c r="AB86">
        <v>92554</v>
      </c>
      <c r="AC86">
        <v>49887</v>
      </c>
      <c r="AD86">
        <v>36551</v>
      </c>
      <c r="AE86">
        <v>247996</v>
      </c>
      <c r="AF86" s="1">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s="284">
        <v>0</v>
      </c>
      <c r="BE86" s="284">
        <v>0</v>
      </c>
      <c r="BF86" s="284">
        <v>0</v>
      </c>
      <c r="BG86" s="284">
        <v>0</v>
      </c>
      <c r="BH86" s="168">
        <v>0</v>
      </c>
      <c r="BI86" s="169">
        <v>0</v>
      </c>
      <c r="BJ86" s="169">
        <v>0</v>
      </c>
      <c r="BK86" s="170">
        <v>0</v>
      </c>
      <c r="BL86">
        <v>0</v>
      </c>
      <c r="BM86">
        <v>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v>0</v>
      </c>
      <c r="CJ86" s="1">
        <v>0</v>
      </c>
      <c r="CK86" s="1">
        <v>0</v>
      </c>
      <c r="CL86" s="1">
        <v>0</v>
      </c>
      <c r="CM86" s="1">
        <v>0</v>
      </c>
      <c r="CN86" s="168">
        <v>0</v>
      </c>
      <c r="CO86" s="169">
        <v>0</v>
      </c>
      <c r="CP86" s="169">
        <v>0</v>
      </c>
      <c r="CQ86" s="170">
        <v>0</v>
      </c>
      <c r="CR86" s="1">
        <v>0</v>
      </c>
      <c r="CS86" s="1">
        <v>0</v>
      </c>
      <c r="CT86" s="1">
        <v>0</v>
      </c>
      <c r="CU86" s="1">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v>0</v>
      </c>
      <c r="DP86" s="284">
        <v>0</v>
      </c>
      <c r="DQ86" s="284">
        <v>0</v>
      </c>
      <c r="DR86" s="284">
        <v>0</v>
      </c>
      <c r="DS86" s="284">
        <v>0</v>
      </c>
      <c r="DT86" s="168">
        <v>0</v>
      </c>
      <c r="DU86" s="169">
        <v>0</v>
      </c>
      <c r="DV86" s="169">
        <v>0</v>
      </c>
      <c r="DW86" s="170">
        <v>0</v>
      </c>
      <c r="DX86">
        <v>0</v>
      </c>
      <c r="DY86">
        <v>0</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v>0</v>
      </c>
      <c r="EV86" s="1">
        <v>0</v>
      </c>
      <c r="EW86" s="1">
        <v>0</v>
      </c>
      <c r="EX86" s="1">
        <v>0</v>
      </c>
      <c r="EY86" s="1">
        <v>0</v>
      </c>
      <c r="EZ86" s="168">
        <v>0</v>
      </c>
      <c r="FA86" s="169">
        <v>0</v>
      </c>
      <c r="FB86" s="169">
        <v>0</v>
      </c>
      <c r="FC86" s="170">
        <v>0</v>
      </c>
      <c r="FD86">
        <v>0</v>
      </c>
      <c r="FE86">
        <v>0</v>
      </c>
      <c r="FF86">
        <v>0</v>
      </c>
      <c r="FG86">
        <v>0</v>
      </c>
      <c r="FH86">
        <v>0</v>
      </c>
      <c r="FI86">
        <v>0</v>
      </c>
      <c r="FJ86">
        <v>0</v>
      </c>
      <c r="FK86">
        <v>0</v>
      </c>
      <c r="FL86">
        <v>0</v>
      </c>
      <c r="FM86">
        <v>0</v>
      </c>
      <c r="FN86">
        <v>0</v>
      </c>
      <c r="FO86">
        <v>0</v>
      </c>
      <c r="FP86">
        <v>0</v>
      </c>
      <c r="FQ86">
        <v>2</v>
      </c>
      <c r="FR86">
        <v>0</v>
      </c>
      <c r="FS86">
        <v>0</v>
      </c>
      <c r="FT86">
        <v>12</v>
      </c>
      <c r="FU86">
        <v>1000</v>
      </c>
      <c r="FV86">
        <v>0</v>
      </c>
      <c r="FW86">
        <v>0</v>
      </c>
      <c r="FX86">
        <v>2000</v>
      </c>
      <c r="FY86">
        <v>0</v>
      </c>
      <c r="FZ86">
        <v>0</v>
      </c>
      <c r="GA86">
        <v>0</v>
      </c>
      <c r="GB86">
        <v>7</v>
      </c>
      <c r="GC86">
        <v>425</v>
      </c>
      <c r="GD86">
        <v>20</v>
      </c>
      <c r="GE86">
        <v>0</v>
      </c>
      <c r="GF86">
        <v>0</v>
      </c>
      <c r="GG86">
        <v>0</v>
      </c>
      <c r="GH86">
        <v>0</v>
      </c>
      <c r="GI86">
        <v>0</v>
      </c>
      <c r="GJ86">
        <v>0</v>
      </c>
      <c r="GK86">
        <v>8000</v>
      </c>
      <c r="GL86">
        <v>0</v>
      </c>
      <c r="GM86">
        <v>0</v>
      </c>
      <c r="GN86">
        <v>0</v>
      </c>
      <c r="GO86">
        <v>0</v>
      </c>
      <c r="GP86">
        <v>7</v>
      </c>
      <c r="GQ86">
        <v>22</v>
      </c>
      <c r="GR86">
        <v>0</v>
      </c>
      <c r="GS86">
        <v>0</v>
      </c>
      <c r="GT86">
        <v>0</v>
      </c>
      <c r="GU86">
        <v>0</v>
      </c>
      <c r="GV86">
        <v>0</v>
      </c>
      <c r="GW86">
        <v>0</v>
      </c>
      <c r="GX86">
        <v>0</v>
      </c>
      <c r="GY86">
        <v>0</v>
      </c>
      <c r="GZ86">
        <v>0</v>
      </c>
      <c r="HA86">
        <v>0</v>
      </c>
      <c r="HB86">
        <v>0</v>
      </c>
      <c r="HC86" s="139">
        <v>1</v>
      </c>
      <c r="HD86" s="141">
        <v>0</v>
      </c>
      <c r="HE86" s="139">
        <v>0</v>
      </c>
      <c r="HF86" s="141">
        <v>2</v>
      </c>
      <c r="HG86" s="180">
        <v>9</v>
      </c>
      <c r="HH86" s="182">
        <v>0.33333333333333331</v>
      </c>
      <c r="HI86" s="182">
        <v>0</v>
      </c>
      <c r="HJ86" s="183">
        <v>0</v>
      </c>
      <c r="HK86" s="140">
        <v>0</v>
      </c>
      <c r="HL86" s="140">
        <v>0</v>
      </c>
      <c r="HM86" s="1" t="s">
        <v>427</v>
      </c>
      <c r="HN86" s="1" t="s">
        <v>427</v>
      </c>
      <c r="HO86" t="s">
        <v>459</v>
      </c>
      <c r="HP86" s="284" t="s">
        <v>458</v>
      </c>
      <c r="HQ86" s="284">
        <v>0</v>
      </c>
      <c r="HR86" s="284">
        <v>0</v>
      </c>
      <c r="HS86" s="284">
        <v>0</v>
      </c>
      <c r="HT86" s="284" t="s">
        <v>427</v>
      </c>
      <c r="HU86" s="284" t="s">
        <v>427</v>
      </c>
      <c r="HV86" s="284" t="s">
        <v>427</v>
      </c>
      <c r="HW86" s="284" t="s">
        <v>426</v>
      </c>
      <c r="HX86" s="284">
        <v>0</v>
      </c>
      <c r="HY86" s="284">
        <v>0</v>
      </c>
      <c r="HZ86" s="284">
        <v>217294</v>
      </c>
      <c r="IA86" s="284"/>
      <c r="IB86" s="284"/>
    </row>
    <row r="87" spans="1:236" x14ac:dyDescent="0.25">
      <c r="A87" s="2">
        <f>IF('Table 1'!$L$2="All Regions",1,IF('Table 1'!$L$2='DATA TEMPLATE 1516'!L87,1,0))</f>
        <v>1</v>
      </c>
      <c r="B87" s="2">
        <f>IF('Table 1'!$L$3="All Disciplines",1,IF('Table 1'!$L$3='DATA TEMPLATE 1516'!M87,1,0))</f>
        <v>1</v>
      </c>
      <c r="C87" s="2">
        <f>IF('Table 1'!$L$4="All Organisations",1,IF('Table 1'!$L$4='DATA TEMPLATE 1516'!N87,1,0))</f>
        <v>1</v>
      </c>
      <c r="D87" s="2">
        <f t="shared" si="2"/>
        <v>3</v>
      </c>
      <c r="E87" s="236">
        <f>IFERROR(IF('Table 2'!$L$2="All Diverse Led",$HQ87,IF('Table 2'!$L$2='DATA TEMPLATE 1516'!HX87,4,0)),"0")</f>
        <v>2</v>
      </c>
      <c r="F87" s="236">
        <f>IFERROR(IF('Table 2'!$L$2="All Diverse Led",$HQ87,IF('Table 2'!$L$2='DATA TEMPLATE 1516'!HY87,4,0)), 0)</f>
        <v>2</v>
      </c>
      <c r="G87" s="237">
        <f t="shared" si="3"/>
        <v>4</v>
      </c>
      <c r="H87" s="1" t="s">
        <v>471</v>
      </c>
      <c r="I87" s="1">
        <v>0</v>
      </c>
      <c r="J87" s="1" t="b">
        <v>0</v>
      </c>
      <c r="K87" s="284">
        <v>85</v>
      </c>
      <c r="L87" t="s">
        <v>439</v>
      </c>
      <c r="M87" t="s">
        <v>436</v>
      </c>
      <c r="N87" t="s">
        <v>459</v>
      </c>
      <c r="O87" s="76">
        <v>53856</v>
      </c>
      <c r="P87" s="76">
        <v>180000</v>
      </c>
      <c r="Q87" s="76">
        <v>0</v>
      </c>
      <c r="R87" s="76">
        <v>0</v>
      </c>
      <c r="S87" s="76">
        <v>96042</v>
      </c>
      <c r="T87" s="76">
        <v>329898</v>
      </c>
      <c r="U87">
        <v>28629</v>
      </c>
      <c r="V87">
        <v>0</v>
      </c>
      <c r="W87">
        <v>51053</v>
      </c>
      <c r="X87">
        <v>95684</v>
      </c>
      <c r="Y87">
        <v>0</v>
      </c>
      <c r="Z87">
        <v>0</v>
      </c>
      <c r="AA87">
        <v>0</v>
      </c>
      <c r="AB87">
        <v>20700</v>
      </c>
      <c r="AC87">
        <v>0</v>
      </c>
      <c r="AD87">
        <v>113145</v>
      </c>
      <c r="AE87">
        <v>309211</v>
      </c>
      <c r="AF87" s="1">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s="284">
        <v>0</v>
      </c>
      <c r="BE87" s="284">
        <v>0</v>
      </c>
      <c r="BF87" s="284">
        <v>0</v>
      </c>
      <c r="BG87" s="284">
        <v>0</v>
      </c>
      <c r="BH87" s="168">
        <v>0</v>
      </c>
      <c r="BI87" s="169">
        <v>0</v>
      </c>
      <c r="BJ87" s="169">
        <v>0</v>
      </c>
      <c r="BK87" s="170">
        <v>0</v>
      </c>
      <c r="BL87">
        <v>1</v>
      </c>
      <c r="BM87">
        <v>150</v>
      </c>
      <c r="BN87">
        <v>0</v>
      </c>
      <c r="BO87">
        <v>421000</v>
      </c>
      <c r="BP87">
        <v>0</v>
      </c>
      <c r="BQ87">
        <v>0</v>
      </c>
      <c r="BR87">
        <v>0</v>
      </c>
      <c r="BS87">
        <v>0</v>
      </c>
      <c r="BT87">
        <v>0</v>
      </c>
      <c r="BU87">
        <v>0</v>
      </c>
      <c r="BV87">
        <v>0</v>
      </c>
      <c r="BW87">
        <v>0</v>
      </c>
      <c r="BX87">
        <v>0</v>
      </c>
      <c r="BY87">
        <v>0</v>
      </c>
      <c r="BZ87">
        <v>0</v>
      </c>
      <c r="CA87">
        <v>28500</v>
      </c>
      <c r="CB87">
        <v>0</v>
      </c>
      <c r="CC87">
        <v>0</v>
      </c>
      <c r="CD87">
        <v>0</v>
      </c>
      <c r="CE87">
        <v>0</v>
      </c>
      <c r="CF87">
        <v>0</v>
      </c>
      <c r="CG87">
        <v>0</v>
      </c>
      <c r="CH87">
        <v>0</v>
      </c>
      <c r="CI87">
        <v>0</v>
      </c>
      <c r="CJ87" s="1">
        <v>0</v>
      </c>
      <c r="CK87" s="1">
        <v>0</v>
      </c>
      <c r="CL87" s="1">
        <v>0</v>
      </c>
      <c r="CM87" s="1">
        <v>0</v>
      </c>
      <c r="CN87" s="168">
        <v>0</v>
      </c>
      <c r="CO87" s="169">
        <v>0</v>
      </c>
      <c r="CP87" s="169">
        <v>0</v>
      </c>
      <c r="CQ87" s="170">
        <v>28500</v>
      </c>
      <c r="CR87" s="1">
        <v>0</v>
      </c>
      <c r="CS87" s="1">
        <v>0</v>
      </c>
      <c r="CT87" s="1">
        <v>0</v>
      </c>
      <c r="CU87" s="1">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s="284">
        <v>0</v>
      </c>
      <c r="DQ87" s="284">
        <v>0</v>
      </c>
      <c r="DR87" s="284">
        <v>0</v>
      </c>
      <c r="DS87" s="284">
        <v>0</v>
      </c>
      <c r="DT87" s="168">
        <v>0</v>
      </c>
      <c r="DU87" s="169">
        <v>0</v>
      </c>
      <c r="DV87" s="169">
        <v>0</v>
      </c>
      <c r="DW87" s="170">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s="1">
        <v>0</v>
      </c>
      <c r="EW87" s="1">
        <v>0</v>
      </c>
      <c r="EX87" s="1">
        <v>0</v>
      </c>
      <c r="EY87" s="1">
        <v>0</v>
      </c>
      <c r="EZ87" s="168">
        <v>0</v>
      </c>
      <c r="FA87" s="169">
        <v>0</v>
      </c>
      <c r="FB87" s="169">
        <v>0</v>
      </c>
      <c r="FC87" s="170">
        <v>0</v>
      </c>
      <c r="FD87">
        <v>0</v>
      </c>
      <c r="FE87">
        <v>0</v>
      </c>
      <c r="FF87">
        <v>0</v>
      </c>
      <c r="FG87">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v>0</v>
      </c>
      <c r="GC87">
        <v>0</v>
      </c>
      <c r="GD87">
        <v>0</v>
      </c>
      <c r="GE87">
        <v>0</v>
      </c>
      <c r="GF87">
        <v>0</v>
      </c>
      <c r="GG87">
        <v>0</v>
      </c>
      <c r="GH87">
        <v>0</v>
      </c>
      <c r="GI87">
        <v>0</v>
      </c>
      <c r="GJ87">
        <v>0</v>
      </c>
      <c r="GK87">
        <v>0</v>
      </c>
      <c r="GL87">
        <v>0</v>
      </c>
      <c r="GM87">
        <v>0</v>
      </c>
      <c r="GN87">
        <v>0</v>
      </c>
      <c r="GO87">
        <v>0</v>
      </c>
      <c r="GP87">
        <v>0</v>
      </c>
      <c r="GQ87">
        <v>0</v>
      </c>
      <c r="GR87">
        <v>0</v>
      </c>
      <c r="GS87">
        <v>0</v>
      </c>
      <c r="GT87">
        <v>0</v>
      </c>
      <c r="GU87">
        <v>0</v>
      </c>
      <c r="GV87">
        <v>0</v>
      </c>
      <c r="GW87">
        <v>0</v>
      </c>
      <c r="GX87">
        <v>0</v>
      </c>
      <c r="GY87">
        <v>0</v>
      </c>
      <c r="GZ87">
        <v>0</v>
      </c>
      <c r="HA87">
        <v>0</v>
      </c>
      <c r="HB87">
        <v>0</v>
      </c>
      <c r="HC87" s="139">
        <v>1</v>
      </c>
      <c r="HD87" s="141">
        <v>0</v>
      </c>
      <c r="HE87" s="139">
        <v>0</v>
      </c>
      <c r="HF87" s="141">
        <v>4</v>
      </c>
      <c r="HG87" s="180">
        <v>7</v>
      </c>
      <c r="HH87" s="182">
        <v>0.7142857142857143</v>
      </c>
      <c r="HI87" s="182">
        <v>0</v>
      </c>
      <c r="HJ87" s="183">
        <v>2</v>
      </c>
      <c r="HK87" s="140" t="s">
        <v>541</v>
      </c>
      <c r="HL87" s="140">
        <v>0</v>
      </c>
      <c r="HM87" s="1" t="s">
        <v>426</v>
      </c>
      <c r="HN87" s="1" t="s">
        <v>427</v>
      </c>
      <c r="HO87" t="s">
        <v>459</v>
      </c>
      <c r="HP87" s="284" t="s">
        <v>459</v>
      </c>
      <c r="HQ87" s="284">
        <v>2</v>
      </c>
      <c r="HR87" s="284" t="s">
        <v>541</v>
      </c>
      <c r="HS87" s="284">
        <v>0</v>
      </c>
      <c r="HT87" s="284" t="s">
        <v>426</v>
      </c>
      <c r="HU87" s="284" t="s">
        <v>427</v>
      </c>
      <c r="HV87" s="284" t="s">
        <v>427</v>
      </c>
      <c r="HW87" s="284" t="s">
        <v>427</v>
      </c>
      <c r="HX87" s="284" t="s">
        <v>541</v>
      </c>
      <c r="HY87" s="284">
        <v>0</v>
      </c>
      <c r="HZ87" s="284">
        <v>365000</v>
      </c>
      <c r="IA87" s="284"/>
      <c r="IB87" s="284"/>
    </row>
    <row r="88" spans="1:236" x14ac:dyDescent="0.25">
      <c r="A88" s="2">
        <f>IF('Table 1'!$L$2="All Regions",1,IF('Table 1'!$L$2='DATA TEMPLATE 1516'!L88,1,0))</f>
        <v>1</v>
      </c>
      <c r="B88" s="2">
        <f>IF('Table 1'!$L$3="All Disciplines",1,IF('Table 1'!$L$3='DATA TEMPLATE 1516'!M88,1,0))</f>
        <v>1</v>
      </c>
      <c r="C88" s="2">
        <f>IF('Table 1'!$L$4="All Organisations",1,IF('Table 1'!$L$4='DATA TEMPLATE 1516'!N88,1,0))</f>
        <v>1</v>
      </c>
      <c r="D88" s="2">
        <f t="shared" si="2"/>
        <v>3</v>
      </c>
      <c r="E88" s="236">
        <f>IFERROR(IF('Table 2'!$L$2="All Diverse Led",$HQ88,IF('Table 2'!$L$2='DATA TEMPLATE 1516'!HX88,4,0)),"0")</f>
        <v>0</v>
      </c>
      <c r="F88" s="236">
        <f>IFERROR(IF('Table 2'!$L$2="All Diverse Led",$HQ88,IF('Table 2'!$L$2='DATA TEMPLATE 1516'!HY88,4,0)), 0)</f>
        <v>0</v>
      </c>
      <c r="G88" s="237">
        <f t="shared" si="3"/>
        <v>0</v>
      </c>
      <c r="H88" s="1" t="s">
        <v>471</v>
      </c>
      <c r="I88" s="1">
        <v>0</v>
      </c>
      <c r="J88" s="1" t="b">
        <v>0</v>
      </c>
      <c r="K88" s="284">
        <v>86</v>
      </c>
      <c r="L88" t="s">
        <v>439</v>
      </c>
      <c r="M88" t="s">
        <v>437</v>
      </c>
      <c r="N88" t="s">
        <v>460</v>
      </c>
      <c r="O88" s="76">
        <v>1140483</v>
      </c>
      <c r="P88" s="76">
        <v>5697636</v>
      </c>
      <c r="Q88" s="76">
        <v>1151121</v>
      </c>
      <c r="R88" s="76">
        <v>80276</v>
      </c>
      <c r="S88" s="76">
        <v>0</v>
      </c>
      <c r="T88" s="76">
        <v>8069516</v>
      </c>
      <c r="U88">
        <v>539299</v>
      </c>
      <c r="V88">
        <v>113034</v>
      </c>
      <c r="W88">
        <v>89104</v>
      </c>
      <c r="X88">
        <v>0</v>
      </c>
      <c r="Y88">
        <v>0</v>
      </c>
      <c r="Z88">
        <v>0</v>
      </c>
      <c r="AA88">
        <v>0</v>
      </c>
      <c r="AB88">
        <v>1397933</v>
      </c>
      <c r="AC88">
        <v>1532016</v>
      </c>
      <c r="AD88">
        <v>272567</v>
      </c>
      <c r="AE88">
        <v>3943953</v>
      </c>
      <c r="AF88" s="1">
        <v>619</v>
      </c>
      <c r="AG88">
        <v>221</v>
      </c>
      <c r="AH88">
        <v>28795</v>
      </c>
      <c r="AI88">
        <v>0</v>
      </c>
      <c r="AJ88">
        <v>0</v>
      </c>
      <c r="AK88">
        <v>0</v>
      </c>
      <c r="AL88">
        <v>0</v>
      </c>
      <c r="AM88">
        <v>0</v>
      </c>
      <c r="AN88">
        <v>0</v>
      </c>
      <c r="AO88">
        <v>0</v>
      </c>
      <c r="AP88">
        <v>0</v>
      </c>
      <c r="AQ88">
        <v>0</v>
      </c>
      <c r="AR88">
        <v>175</v>
      </c>
      <c r="AS88">
        <v>0</v>
      </c>
      <c r="AT88">
        <v>3046</v>
      </c>
      <c r="AU88">
        <v>0</v>
      </c>
      <c r="AV88">
        <v>0</v>
      </c>
      <c r="AW88">
        <v>0</v>
      </c>
      <c r="AX88">
        <v>0</v>
      </c>
      <c r="AY88">
        <v>0</v>
      </c>
      <c r="AZ88">
        <v>0</v>
      </c>
      <c r="BA88">
        <v>0</v>
      </c>
      <c r="BB88">
        <v>0</v>
      </c>
      <c r="BC88">
        <v>0</v>
      </c>
      <c r="BD88" s="284">
        <v>0</v>
      </c>
      <c r="BE88" s="284">
        <v>0</v>
      </c>
      <c r="BF88" s="284">
        <v>0</v>
      </c>
      <c r="BG88" s="284">
        <v>0</v>
      </c>
      <c r="BH88" s="168">
        <v>175</v>
      </c>
      <c r="BI88" s="169">
        <v>0</v>
      </c>
      <c r="BJ88" s="169">
        <v>3046</v>
      </c>
      <c r="BK88" s="170">
        <v>0</v>
      </c>
      <c r="BL88">
        <v>5</v>
      </c>
      <c r="BM88">
        <v>310</v>
      </c>
      <c r="BN88">
        <v>0</v>
      </c>
      <c r="BO88">
        <v>20000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s="1">
        <v>0</v>
      </c>
      <c r="CK88" s="1">
        <v>0</v>
      </c>
      <c r="CL88" s="1">
        <v>0</v>
      </c>
      <c r="CM88" s="1">
        <v>0</v>
      </c>
      <c r="CN88" s="168">
        <v>0</v>
      </c>
      <c r="CO88" s="169">
        <v>0</v>
      </c>
      <c r="CP88" s="169">
        <v>0</v>
      </c>
      <c r="CQ88" s="170">
        <v>0</v>
      </c>
      <c r="CR88" s="1">
        <v>1</v>
      </c>
      <c r="CS88" s="1">
        <v>1</v>
      </c>
      <c r="CT88" s="1">
        <v>32</v>
      </c>
      <c r="CU88" s="1">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s="284">
        <v>0</v>
      </c>
      <c r="DQ88" s="284">
        <v>0</v>
      </c>
      <c r="DR88" s="284">
        <v>0</v>
      </c>
      <c r="DS88" s="284">
        <v>0</v>
      </c>
      <c r="DT88" s="168">
        <v>0</v>
      </c>
      <c r="DU88" s="169">
        <v>0</v>
      </c>
      <c r="DV88" s="169">
        <v>0</v>
      </c>
      <c r="DW88" s="170">
        <v>0</v>
      </c>
      <c r="DX88">
        <v>8</v>
      </c>
      <c r="DY88">
        <v>3</v>
      </c>
      <c r="DZ88">
        <v>399</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s="1">
        <v>0</v>
      </c>
      <c r="EW88" s="1">
        <v>0</v>
      </c>
      <c r="EX88" s="1">
        <v>0</v>
      </c>
      <c r="EY88" s="1">
        <v>0</v>
      </c>
      <c r="EZ88" s="168">
        <v>0</v>
      </c>
      <c r="FA88" s="169">
        <v>0</v>
      </c>
      <c r="FB88" s="169">
        <v>0</v>
      </c>
      <c r="FC88" s="170">
        <v>0</v>
      </c>
      <c r="FD88">
        <v>0</v>
      </c>
      <c r="FE88">
        <v>0</v>
      </c>
      <c r="FF88">
        <v>0</v>
      </c>
      <c r="FG88">
        <v>0</v>
      </c>
      <c r="FH88">
        <v>0</v>
      </c>
      <c r="FI88">
        <v>0</v>
      </c>
      <c r="FJ88">
        <v>1</v>
      </c>
      <c r="FK88">
        <v>111640</v>
      </c>
      <c r="FL88">
        <v>0</v>
      </c>
      <c r="FM88">
        <v>0</v>
      </c>
      <c r="FN88">
        <v>1</v>
      </c>
      <c r="FO88">
        <v>50</v>
      </c>
      <c r="FP88">
        <v>30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s="139">
        <v>2</v>
      </c>
      <c r="HD88" s="141">
        <v>0</v>
      </c>
      <c r="HE88" s="139">
        <v>0</v>
      </c>
      <c r="HF88" s="141">
        <v>2</v>
      </c>
      <c r="HG88" s="180">
        <v>30</v>
      </c>
      <c r="HH88" s="182">
        <v>0.13333333333333333</v>
      </c>
      <c r="HI88" s="182">
        <v>0</v>
      </c>
      <c r="HJ88" s="183">
        <v>0</v>
      </c>
      <c r="HK88" s="140">
        <v>0</v>
      </c>
      <c r="HL88" s="140">
        <v>0</v>
      </c>
      <c r="HM88" s="1" t="s">
        <v>427</v>
      </c>
      <c r="HN88" s="1" t="s">
        <v>427</v>
      </c>
      <c r="HO88" t="s">
        <v>460</v>
      </c>
      <c r="HP88" s="284" t="s">
        <v>460</v>
      </c>
      <c r="HQ88" s="284">
        <v>0</v>
      </c>
      <c r="HR88" s="284">
        <v>0</v>
      </c>
      <c r="HS88" s="284">
        <v>0</v>
      </c>
      <c r="HT88" s="284" t="s">
        <v>427</v>
      </c>
      <c r="HU88" s="284" t="s">
        <v>427</v>
      </c>
      <c r="HV88" s="284" t="s">
        <v>427</v>
      </c>
      <c r="HW88" s="284" t="s">
        <v>427</v>
      </c>
      <c r="HX88" s="284">
        <v>0</v>
      </c>
      <c r="HY88" s="284">
        <v>0</v>
      </c>
      <c r="HZ88" s="284">
        <v>5653898</v>
      </c>
      <c r="IA88" s="284"/>
      <c r="IB88" s="284"/>
    </row>
    <row r="89" spans="1:236" x14ac:dyDescent="0.25">
      <c r="A89" s="2">
        <f>IF('Table 1'!$L$2="All Regions",1,IF('Table 1'!$L$2='DATA TEMPLATE 1516'!L89,1,0))</f>
        <v>1</v>
      </c>
      <c r="B89" s="2">
        <f>IF('Table 1'!$L$3="All Disciplines",1,IF('Table 1'!$L$3='DATA TEMPLATE 1516'!M89,1,0))</f>
        <v>1</v>
      </c>
      <c r="C89" s="2">
        <f>IF('Table 1'!$L$4="All Organisations",1,IF('Table 1'!$L$4='DATA TEMPLATE 1516'!N89,1,0))</f>
        <v>1</v>
      </c>
      <c r="D89" s="2">
        <f t="shared" si="2"/>
        <v>3</v>
      </c>
      <c r="E89" s="236">
        <f>IFERROR(IF('Table 2'!$L$2="All Diverse Led",$HQ89,IF('Table 2'!$L$2='DATA TEMPLATE 1516'!HX89,4,0)),"0")</f>
        <v>0</v>
      </c>
      <c r="F89" s="236">
        <f>IFERROR(IF('Table 2'!$L$2="All Diverse Led",$HQ89,IF('Table 2'!$L$2='DATA TEMPLATE 1516'!HY89,4,0)), 0)</f>
        <v>0</v>
      </c>
      <c r="G89" s="237">
        <f t="shared" si="3"/>
        <v>0</v>
      </c>
      <c r="H89" s="1" t="s">
        <v>471</v>
      </c>
      <c r="I89" s="1">
        <v>0</v>
      </c>
      <c r="J89" s="1" t="b">
        <v>0</v>
      </c>
      <c r="K89" s="284">
        <v>87</v>
      </c>
      <c r="L89" t="s">
        <v>439</v>
      </c>
      <c r="M89" t="s">
        <v>443</v>
      </c>
      <c r="N89" t="s">
        <v>460</v>
      </c>
      <c r="O89" s="76">
        <v>6841733</v>
      </c>
      <c r="P89" s="76">
        <v>6466000</v>
      </c>
      <c r="Q89" s="76">
        <v>1853554</v>
      </c>
      <c r="R89" s="76">
        <v>0</v>
      </c>
      <c r="S89" s="76">
        <v>30293</v>
      </c>
      <c r="T89" s="76">
        <v>15191580</v>
      </c>
      <c r="U89">
        <v>5110909</v>
      </c>
      <c r="V89">
        <v>323311</v>
      </c>
      <c r="W89">
        <v>631764</v>
      </c>
      <c r="X89">
        <v>0</v>
      </c>
      <c r="Y89">
        <v>30293</v>
      </c>
      <c r="Z89">
        <v>0</v>
      </c>
      <c r="AA89">
        <v>0</v>
      </c>
      <c r="AB89">
        <v>7992482</v>
      </c>
      <c r="AC89">
        <v>823674</v>
      </c>
      <c r="AD89">
        <v>0</v>
      </c>
      <c r="AE89">
        <v>14912433</v>
      </c>
      <c r="AF89" s="1">
        <v>147</v>
      </c>
      <c r="AG89">
        <v>100</v>
      </c>
      <c r="AH89">
        <v>197621</v>
      </c>
      <c r="AI89">
        <v>0</v>
      </c>
      <c r="AJ89">
        <v>0</v>
      </c>
      <c r="AK89">
        <v>0</v>
      </c>
      <c r="AL89">
        <v>0</v>
      </c>
      <c r="AM89">
        <v>0</v>
      </c>
      <c r="AN89">
        <v>37</v>
      </c>
      <c r="AO89">
        <v>32</v>
      </c>
      <c r="AP89">
        <v>18667</v>
      </c>
      <c r="AQ89">
        <v>17949</v>
      </c>
      <c r="AR89">
        <v>58</v>
      </c>
      <c r="AS89">
        <v>41</v>
      </c>
      <c r="AT89">
        <v>54624</v>
      </c>
      <c r="AU89">
        <v>0</v>
      </c>
      <c r="AV89">
        <v>0</v>
      </c>
      <c r="AW89">
        <v>0</v>
      </c>
      <c r="AX89">
        <v>0</v>
      </c>
      <c r="AY89">
        <v>0</v>
      </c>
      <c r="AZ89">
        <v>0</v>
      </c>
      <c r="BA89">
        <v>0</v>
      </c>
      <c r="BB89">
        <v>0</v>
      </c>
      <c r="BC89">
        <v>0</v>
      </c>
      <c r="BD89" s="284">
        <v>37</v>
      </c>
      <c r="BE89" s="284">
        <v>32</v>
      </c>
      <c r="BF89" s="284">
        <v>18667</v>
      </c>
      <c r="BG89" s="284">
        <v>17949</v>
      </c>
      <c r="BH89" s="168">
        <v>58</v>
      </c>
      <c r="BI89" s="169">
        <v>41</v>
      </c>
      <c r="BJ89" s="169">
        <v>54624</v>
      </c>
      <c r="BK89" s="170">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s="1">
        <v>0</v>
      </c>
      <c r="CK89" s="1">
        <v>0</v>
      </c>
      <c r="CL89" s="1">
        <v>0</v>
      </c>
      <c r="CM89" s="1">
        <v>0</v>
      </c>
      <c r="CN89" s="168">
        <v>0</v>
      </c>
      <c r="CO89" s="169">
        <v>0</v>
      </c>
      <c r="CP89" s="169">
        <v>0</v>
      </c>
      <c r="CQ89" s="170">
        <v>0</v>
      </c>
      <c r="CR89" s="1">
        <v>1</v>
      </c>
      <c r="CS89" s="1">
        <v>1</v>
      </c>
      <c r="CT89" s="1">
        <v>0</v>
      </c>
      <c r="CU89" s="1">
        <v>300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s="284">
        <v>0</v>
      </c>
      <c r="DQ89" s="284">
        <v>0</v>
      </c>
      <c r="DR89" s="284">
        <v>0</v>
      </c>
      <c r="DS89" s="284">
        <v>0</v>
      </c>
      <c r="DT89" s="168">
        <v>0</v>
      </c>
      <c r="DU89" s="169">
        <v>0</v>
      </c>
      <c r="DV89" s="169">
        <v>0</v>
      </c>
      <c r="DW89" s="170">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s="1">
        <v>0</v>
      </c>
      <c r="EW89" s="1">
        <v>0</v>
      </c>
      <c r="EX89" s="1">
        <v>0</v>
      </c>
      <c r="EY89" s="1">
        <v>0</v>
      </c>
      <c r="EZ89" s="168">
        <v>0</v>
      </c>
      <c r="FA89" s="169">
        <v>0</v>
      </c>
      <c r="FB89" s="169">
        <v>0</v>
      </c>
      <c r="FC89" s="170">
        <v>0</v>
      </c>
      <c r="FD89">
        <v>0</v>
      </c>
      <c r="FE89">
        <v>0</v>
      </c>
      <c r="FF89">
        <v>0</v>
      </c>
      <c r="FG89">
        <v>0</v>
      </c>
      <c r="FH89">
        <v>0</v>
      </c>
      <c r="FI89">
        <v>0</v>
      </c>
      <c r="FJ89">
        <v>1</v>
      </c>
      <c r="FK89">
        <v>2059</v>
      </c>
      <c r="FL89">
        <v>0</v>
      </c>
      <c r="FM89">
        <v>0</v>
      </c>
      <c r="FN89">
        <v>0</v>
      </c>
      <c r="FO89">
        <v>0</v>
      </c>
      <c r="FP89">
        <v>0</v>
      </c>
      <c r="FQ89">
        <v>0</v>
      </c>
      <c r="FR89">
        <v>0</v>
      </c>
      <c r="FS89">
        <v>0</v>
      </c>
      <c r="FT89">
        <v>0</v>
      </c>
      <c r="FU89">
        <v>0</v>
      </c>
      <c r="FV89">
        <v>0</v>
      </c>
      <c r="FW89">
        <v>0</v>
      </c>
      <c r="FX89">
        <v>0</v>
      </c>
      <c r="FY89">
        <v>0</v>
      </c>
      <c r="FZ89">
        <v>0</v>
      </c>
      <c r="GA89">
        <v>0</v>
      </c>
      <c r="GB89">
        <v>0</v>
      </c>
      <c r="GC89">
        <v>0</v>
      </c>
      <c r="GD89">
        <v>9</v>
      </c>
      <c r="GE89">
        <v>33790</v>
      </c>
      <c r="GF89">
        <v>1</v>
      </c>
      <c r="GG89">
        <v>2500</v>
      </c>
      <c r="GH89">
        <v>0</v>
      </c>
      <c r="GI89">
        <v>0</v>
      </c>
      <c r="GJ89">
        <v>27719</v>
      </c>
      <c r="GK89">
        <v>1800</v>
      </c>
      <c r="GL89">
        <v>4035</v>
      </c>
      <c r="GM89">
        <v>0</v>
      </c>
      <c r="GN89">
        <v>1</v>
      </c>
      <c r="GO89">
        <v>271</v>
      </c>
      <c r="GP89">
        <v>26</v>
      </c>
      <c r="GQ89">
        <v>856729</v>
      </c>
      <c r="GR89">
        <v>0</v>
      </c>
      <c r="GS89">
        <v>0</v>
      </c>
      <c r="GT89">
        <v>0</v>
      </c>
      <c r="GU89">
        <v>0</v>
      </c>
      <c r="GV89">
        <v>0</v>
      </c>
      <c r="GW89">
        <v>0</v>
      </c>
      <c r="GX89">
        <v>7000</v>
      </c>
      <c r="GY89">
        <v>0</v>
      </c>
      <c r="GZ89">
        <v>0</v>
      </c>
      <c r="HA89">
        <v>0</v>
      </c>
      <c r="HB89">
        <v>0</v>
      </c>
      <c r="HC89" s="139">
        <v>3</v>
      </c>
      <c r="HD89" s="141">
        <v>1</v>
      </c>
      <c r="HE89" s="139">
        <v>0</v>
      </c>
      <c r="HF89" s="141">
        <v>0</v>
      </c>
      <c r="HG89" s="180">
        <v>21</v>
      </c>
      <c r="HH89" s="182">
        <v>0.14285714285714285</v>
      </c>
      <c r="HI89" s="182">
        <v>4.7619047619047616E-2</v>
      </c>
      <c r="HJ89" s="183">
        <v>0</v>
      </c>
      <c r="HK89" s="140">
        <v>0</v>
      </c>
      <c r="HL89" s="140">
        <v>0</v>
      </c>
      <c r="HM89" s="1" t="s">
        <v>427</v>
      </c>
      <c r="HN89" s="1" t="s">
        <v>427</v>
      </c>
      <c r="HO89" t="s">
        <v>460</v>
      </c>
      <c r="HP89" s="284" t="s">
        <v>460</v>
      </c>
      <c r="HQ89" s="284">
        <v>0</v>
      </c>
      <c r="HR89" s="284">
        <v>0</v>
      </c>
      <c r="HS89" s="284">
        <v>0</v>
      </c>
      <c r="HT89" s="284" t="s">
        <v>427</v>
      </c>
      <c r="HU89" s="284" t="s">
        <v>427</v>
      </c>
      <c r="HV89" s="284" t="s">
        <v>427</v>
      </c>
      <c r="HW89" s="284" t="s">
        <v>426</v>
      </c>
      <c r="HX89" s="284">
        <v>0</v>
      </c>
      <c r="HY89" s="284">
        <v>0</v>
      </c>
      <c r="HZ89" s="284">
        <v>16736515</v>
      </c>
      <c r="IA89" s="284"/>
      <c r="IB89" s="284"/>
    </row>
    <row r="90" spans="1:236" x14ac:dyDescent="0.25">
      <c r="A90" s="2">
        <f>IF('Table 1'!$L$2="All Regions",1,IF('Table 1'!$L$2='DATA TEMPLATE 1516'!L90,1,0))</f>
        <v>1</v>
      </c>
      <c r="B90" s="2">
        <f>IF('Table 1'!$L$3="All Disciplines",1,IF('Table 1'!$L$3='DATA TEMPLATE 1516'!M90,1,0))</f>
        <v>1</v>
      </c>
      <c r="C90" s="2">
        <f>IF('Table 1'!$L$4="All Organisations",1,IF('Table 1'!$L$4='DATA TEMPLATE 1516'!N90,1,0))</f>
        <v>1</v>
      </c>
      <c r="D90" s="2">
        <f t="shared" si="2"/>
        <v>3</v>
      </c>
      <c r="E90" s="236">
        <f>IFERROR(IF('Table 2'!$L$2="All Diverse Led",$HQ90,IF('Table 2'!$L$2='DATA TEMPLATE 1516'!HX90,4,0)),"0")</f>
        <v>0</v>
      </c>
      <c r="F90" s="236">
        <f>IFERROR(IF('Table 2'!$L$2="All Diverse Led",$HQ90,IF('Table 2'!$L$2='DATA TEMPLATE 1516'!HY90,4,0)), 0)</f>
        <v>0</v>
      </c>
      <c r="G90" s="237">
        <f t="shared" si="3"/>
        <v>0</v>
      </c>
      <c r="H90" s="1" t="s">
        <v>471</v>
      </c>
      <c r="I90" s="1">
        <v>0</v>
      </c>
      <c r="J90" s="1" t="b">
        <v>0</v>
      </c>
      <c r="K90" s="284">
        <v>88</v>
      </c>
      <c r="L90" t="s">
        <v>439</v>
      </c>
      <c r="M90" t="s">
        <v>436</v>
      </c>
      <c r="N90" t="s">
        <v>460</v>
      </c>
      <c r="O90" s="76">
        <v>270307</v>
      </c>
      <c r="P90" s="76">
        <v>995578</v>
      </c>
      <c r="Q90" s="76">
        <v>326926</v>
      </c>
      <c r="R90" s="76">
        <v>0</v>
      </c>
      <c r="S90" s="76">
        <v>21876</v>
      </c>
      <c r="T90" s="76">
        <v>1614687</v>
      </c>
      <c r="U90">
        <v>41956</v>
      </c>
      <c r="V90">
        <v>93575</v>
      </c>
      <c r="W90">
        <v>0</v>
      </c>
      <c r="X90">
        <v>0</v>
      </c>
      <c r="Y90">
        <v>0</v>
      </c>
      <c r="Z90">
        <v>0</v>
      </c>
      <c r="AA90">
        <v>0</v>
      </c>
      <c r="AB90">
        <v>735065</v>
      </c>
      <c r="AC90">
        <v>604674</v>
      </c>
      <c r="AD90">
        <v>513113</v>
      </c>
      <c r="AE90">
        <v>1988383</v>
      </c>
      <c r="AF90" s="1">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s="284">
        <v>0</v>
      </c>
      <c r="BE90" s="284">
        <v>0</v>
      </c>
      <c r="BF90" s="284">
        <v>0</v>
      </c>
      <c r="BG90" s="284">
        <v>0</v>
      </c>
      <c r="BH90" s="168">
        <v>0</v>
      </c>
      <c r="BI90" s="169">
        <v>0</v>
      </c>
      <c r="BJ90" s="169">
        <v>0</v>
      </c>
      <c r="BK90" s="170">
        <v>0</v>
      </c>
      <c r="BL90">
        <v>8</v>
      </c>
      <c r="BM90">
        <v>260</v>
      </c>
      <c r="BN90">
        <v>91825</v>
      </c>
      <c r="BO90">
        <v>0</v>
      </c>
      <c r="BP90">
        <v>0</v>
      </c>
      <c r="BQ90">
        <v>0</v>
      </c>
      <c r="BR90">
        <v>0</v>
      </c>
      <c r="BS90">
        <v>0</v>
      </c>
      <c r="BT90">
        <v>0</v>
      </c>
      <c r="BU90">
        <v>0</v>
      </c>
      <c r="BV90">
        <v>0</v>
      </c>
      <c r="BW90">
        <v>0</v>
      </c>
      <c r="BX90">
        <v>8</v>
      </c>
      <c r="BY90">
        <v>260</v>
      </c>
      <c r="BZ90">
        <v>91825</v>
      </c>
      <c r="CA90">
        <v>0</v>
      </c>
      <c r="CB90">
        <v>0</v>
      </c>
      <c r="CC90">
        <v>0</v>
      </c>
      <c r="CD90">
        <v>0</v>
      </c>
      <c r="CE90">
        <v>0</v>
      </c>
      <c r="CF90">
        <v>0</v>
      </c>
      <c r="CG90">
        <v>0</v>
      </c>
      <c r="CH90">
        <v>0</v>
      </c>
      <c r="CI90">
        <v>0</v>
      </c>
      <c r="CJ90" s="1">
        <v>0</v>
      </c>
      <c r="CK90" s="1">
        <v>0</v>
      </c>
      <c r="CL90" s="1">
        <v>0</v>
      </c>
      <c r="CM90" s="1">
        <v>0</v>
      </c>
      <c r="CN90" s="168">
        <v>8</v>
      </c>
      <c r="CO90" s="169">
        <v>260</v>
      </c>
      <c r="CP90" s="169">
        <v>91825</v>
      </c>
      <c r="CQ90" s="170">
        <v>0</v>
      </c>
      <c r="CR90" s="1">
        <v>0</v>
      </c>
      <c r="CS90" s="1">
        <v>0</v>
      </c>
      <c r="CT90" s="1">
        <v>0</v>
      </c>
      <c r="CU90" s="1">
        <v>0</v>
      </c>
      <c r="CV90">
        <v>0</v>
      </c>
      <c r="CW90">
        <v>0</v>
      </c>
      <c r="CX90">
        <v>0</v>
      </c>
      <c r="CY90">
        <v>0</v>
      </c>
      <c r="CZ90">
        <v>0</v>
      </c>
      <c r="DA90">
        <v>0</v>
      </c>
      <c r="DB90">
        <v>0</v>
      </c>
      <c r="DC90">
        <v>0</v>
      </c>
      <c r="DD90">
        <v>9</v>
      </c>
      <c r="DE90">
        <v>9</v>
      </c>
      <c r="DF90">
        <v>554</v>
      </c>
      <c r="DG90">
        <v>0</v>
      </c>
      <c r="DH90">
        <v>0</v>
      </c>
      <c r="DI90">
        <v>0</v>
      </c>
      <c r="DJ90">
        <v>0</v>
      </c>
      <c r="DK90">
        <v>0</v>
      </c>
      <c r="DL90">
        <v>0</v>
      </c>
      <c r="DM90">
        <v>0</v>
      </c>
      <c r="DN90">
        <v>0</v>
      </c>
      <c r="DO90">
        <v>0</v>
      </c>
      <c r="DP90" s="284">
        <v>0</v>
      </c>
      <c r="DQ90" s="284">
        <v>0</v>
      </c>
      <c r="DR90" s="284">
        <v>0</v>
      </c>
      <c r="DS90" s="284">
        <v>0</v>
      </c>
      <c r="DT90" s="168">
        <v>9</v>
      </c>
      <c r="DU90" s="169">
        <v>9</v>
      </c>
      <c r="DV90" s="169">
        <v>554</v>
      </c>
      <c r="DW90" s="17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s="1">
        <v>0</v>
      </c>
      <c r="EW90" s="1">
        <v>0</v>
      </c>
      <c r="EX90" s="1">
        <v>0</v>
      </c>
      <c r="EY90" s="1">
        <v>0</v>
      </c>
      <c r="EZ90" s="168">
        <v>0</v>
      </c>
      <c r="FA90" s="169">
        <v>0</v>
      </c>
      <c r="FB90" s="169">
        <v>0</v>
      </c>
      <c r="FC90" s="170">
        <v>0</v>
      </c>
      <c r="FD90">
        <v>0</v>
      </c>
      <c r="FE90">
        <v>0</v>
      </c>
      <c r="FF90">
        <v>0</v>
      </c>
      <c r="FG90">
        <v>0</v>
      </c>
      <c r="FH90">
        <v>0</v>
      </c>
      <c r="FI90">
        <v>0</v>
      </c>
      <c r="FJ90">
        <v>0</v>
      </c>
      <c r="FK90">
        <v>0</v>
      </c>
      <c r="FL90">
        <v>0</v>
      </c>
      <c r="FM90">
        <v>0</v>
      </c>
      <c r="FN90">
        <v>1</v>
      </c>
      <c r="FO90">
        <v>2500</v>
      </c>
      <c r="FP90">
        <v>108</v>
      </c>
      <c r="FQ90">
        <v>0</v>
      </c>
      <c r="FR90">
        <v>0</v>
      </c>
      <c r="FS90">
        <v>0</v>
      </c>
      <c r="FT90">
        <v>19</v>
      </c>
      <c r="FU90">
        <v>19000</v>
      </c>
      <c r="FV90">
        <v>163</v>
      </c>
      <c r="FW90">
        <v>0</v>
      </c>
      <c r="FX90">
        <v>43</v>
      </c>
      <c r="FY90">
        <v>0</v>
      </c>
      <c r="FZ90">
        <v>0</v>
      </c>
      <c r="GA90">
        <v>0</v>
      </c>
      <c r="GB90">
        <v>0</v>
      </c>
      <c r="GC90">
        <v>0</v>
      </c>
      <c r="GD90">
        <v>6</v>
      </c>
      <c r="GE90">
        <v>6000</v>
      </c>
      <c r="GF90">
        <v>0</v>
      </c>
      <c r="GG90">
        <v>0</v>
      </c>
      <c r="GH90">
        <v>0</v>
      </c>
      <c r="GI90">
        <v>0</v>
      </c>
      <c r="GJ90">
        <v>3344</v>
      </c>
      <c r="GK90">
        <v>0</v>
      </c>
      <c r="GL90">
        <v>0</v>
      </c>
      <c r="GM90">
        <v>0</v>
      </c>
      <c r="GN90">
        <v>0</v>
      </c>
      <c r="GO90">
        <v>0</v>
      </c>
      <c r="GP90">
        <v>0</v>
      </c>
      <c r="GQ90">
        <v>0</v>
      </c>
      <c r="GR90">
        <v>0</v>
      </c>
      <c r="GS90">
        <v>0</v>
      </c>
      <c r="GT90">
        <v>0</v>
      </c>
      <c r="GU90">
        <v>0</v>
      </c>
      <c r="GV90">
        <v>0</v>
      </c>
      <c r="GW90">
        <v>0</v>
      </c>
      <c r="GX90">
        <v>0</v>
      </c>
      <c r="GY90">
        <v>0</v>
      </c>
      <c r="GZ90">
        <v>0</v>
      </c>
      <c r="HA90">
        <v>0</v>
      </c>
      <c r="HB90">
        <v>0</v>
      </c>
      <c r="HC90" s="139">
        <v>1</v>
      </c>
      <c r="HD90" s="141">
        <v>0</v>
      </c>
      <c r="HE90" s="139">
        <v>1</v>
      </c>
      <c r="HF90" s="141">
        <v>3</v>
      </c>
      <c r="HG90" s="180">
        <v>17</v>
      </c>
      <c r="HH90" s="182">
        <v>0.23529411764705882</v>
      </c>
      <c r="HI90" s="182">
        <v>5.8823529411764705E-2</v>
      </c>
      <c r="HJ90" s="183">
        <v>0</v>
      </c>
      <c r="HK90" s="140">
        <v>0</v>
      </c>
      <c r="HL90" s="140">
        <v>0</v>
      </c>
      <c r="HM90" s="1" t="s">
        <v>427</v>
      </c>
      <c r="HN90" s="1" t="s">
        <v>427</v>
      </c>
      <c r="HO90" t="s">
        <v>460</v>
      </c>
      <c r="HP90" s="284" t="s">
        <v>460</v>
      </c>
      <c r="HQ90" s="284">
        <v>0</v>
      </c>
      <c r="HR90" s="284">
        <v>0</v>
      </c>
      <c r="HS90" s="284">
        <v>0</v>
      </c>
      <c r="HT90" s="284" t="s">
        <v>427</v>
      </c>
      <c r="HU90" s="284" t="s">
        <v>427</v>
      </c>
      <c r="HV90" s="284" t="s">
        <v>427</v>
      </c>
      <c r="HW90" s="284" t="s">
        <v>427</v>
      </c>
      <c r="HX90" s="284">
        <v>0</v>
      </c>
      <c r="HY90" s="284">
        <v>0</v>
      </c>
      <c r="HZ90" s="284">
        <v>1906860</v>
      </c>
      <c r="IA90" s="284"/>
      <c r="IB90" s="284"/>
    </row>
    <row r="91" spans="1:236" x14ac:dyDescent="0.25">
      <c r="A91" s="2">
        <f>IF('Table 1'!$L$2="All Regions",1,IF('Table 1'!$L$2='DATA TEMPLATE 1516'!L91,1,0))</f>
        <v>1</v>
      </c>
      <c r="B91" s="2">
        <f>IF('Table 1'!$L$3="All Disciplines",1,IF('Table 1'!$L$3='DATA TEMPLATE 1516'!M91,1,0))</f>
        <v>1</v>
      </c>
      <c r="C91" s="2">
        <f>IF('Table 1'!$L$4="All Organisations",1,IF('Table 1'!$L$4='DATA TEMPLATE 1516'!N91,1,0))</f>
        <v>1</v>
      </c>
      <c r="D91" s="2">
        <f t="shared" si="2"/>
        <v>3</v>
      </c>
      <c r="E91" s="236">
        <f>IFERROR(IF('Table 2'!$L$2="All Diverse Led",$HQ91,IF('Table 2'!$L$2='DATA TEMPLATE 1516'!HX91,4,0)),"0")</f>
        <v>0</v>
      </c>
      <c r="F91" s="236">
        <f>IFERROR(IF('Table 2'!$L$2="All Diverse Led",$HQ91,IF('Table 2'!$L$2='DATA TEMPLATE 1516'!HY91,4,0)), 0)</f>
        <v>0</v>
      </c>
      <c r="G91" s="237">
        <f t="shared" si="3"/>
        <v>0</v>
      </c>
      <c r="H91" s="1" t="s">
        <v>471</v>
      </c>
      <c r="I91" s="1">
        <v>0</v>
      </c>
      <c r="J91" s="1" t="b">
        <v>0</v>
      </c>
      <c r="K91" s="284">
        <v>89</v>
      </c>
      <c r="L91" t="s">
        <v>439</v>
      </c>
      <c r="M91" t="s">
        <v>443</v>
      </c>
      <c r="N91" t="s">
        <v>459</v>
      </c>
      <c r="O91" s="76">
        <v>205027</v>
      </c>
      <c r="P91" s="76">
        <v>398189</v>
      </c>
      <c r="Q91" s="76">
        <v>11522</v>
      </c>
      <c r="R91" s="76">
        <v>0</v>
      </c>
      <c r="S91" s="76">
        <v>0</v>
      </c>
      <c r="T91" s="76">
        <v>614738</v>
      </c>
      <c r="U91">
        <v>169001</v>
      </c>
      <c r="V91">
        <v>8981</v>
      </c>
      <c r="W91">
        <v>649</v>
      </c>
      <c r="X91">
        <v>0</v>
      </c>
      <c r="Y91">
        <v>0</v>
      </c>
      <c r="Z91">
        <v>0</v>
      </c>
      <c r="AA91">
        <v>0</v>
      </c>
      <c r="AB91">
        <v>479826</v>
      </c>
      <c r="AC91">
        <v>62670</v>
      </c>
      <c r="AD91">
        <v>0</v>
      </c>
      <c r="AE91">
        <v>721127</v>
      </c>
      <c r="AF91" s="1">
        <v>24</v>
      </c>
      <c r="AG91">
        <v>0</v>
      </c>
      <c r="AH91">
        <v>5114</v>
      </c>
      <c r="AI91">
        <v>881</v>
      </c>
      <c r="AJ91">
        <v>4</v>
      </c>
      <c r="AK91">
        <v>0</v>
      </c>
      <c r="AL91">
        <v>1791</v>
      </c>
      <c r="AM91">
        <v>0</v>
      </c>
      <c r="AN91">
        <v>14</v>
      </c>
      <c r="AO91">
        <v>0</v>
      </c>
      <c r="AP91">
        <v>2458</v>
      </c>
      <c r="AQ91">
        <v>1630</v>
      </c>
      <c r="AR91">
        <v>1</v>
      </c>
      <c r="AS91">
        <v>0</v>
      </c>
      <c r="AT91">
        <v>160</v>
      </c>
      <c r="AU91">
        <v>0</v>
      </c>
      <c r="AV91">
        <v>0</v>
      </c>
      <c r="AW91">
        <v>0</v>
      </c>
      <c r="AX91">
        <v>0</v>
      </c>
      <c r="AY91">
        <v>0</v>
      </c>
      <c r="AZ91">
        <v>0</v>
      </c>
      <c r="BA91">
        <v>0</v>
      </c>
      <c r="BB91">
        <v>0</v>
      </c>
      <c r="BC91">
        <v>0</v>
      </c>
      <c r="BD91" s="284">
        <v>18</v>
      </c>
      <c r="BE91" s="284">
        <v>0</v>
      </c>
      <c r="BF91" s="284">
        <v>4249</v>
      </c>
      <c r="BG91" s="284">
        <v>1630</v>
      </c>
      <c r="BH91" s="168">
        <v>1</v>
      </c>
      <c r="BI91" s="169">
        <v>0</v>
      </c>
      <c r="BJ91" s="169">
        <v>160</v>
      </c>
      <c r="BK91" s="170">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s="1">
        <v>0</v>
      </c>
      <c r="CK91" s="1">
        <v>0</v>
      </c>
      <c r="CL91" s="1">
        <v>0</v>
      </c>
      <c r="CM91" s="1">
        <v>0</v>
      </c>
      <c r="CN91" s="168">
        <v>0</v>
      </c>
      <c r="CO91" s="169">
        <v>0</v>
      </c>
      <c r="CP91" s="169">
        <v>0</v>
      </c>
      <c r="CQ91" s="170">
        <v>0</v>
      </c>
      <c r="CR91" s="1">
        <v>0</v>
      </c>
      <c r="CS91" s="1">
        <v>0</v>
      </c>
      <c r="CT91" s="1">
        <v>0</v>
      </c>
      <c r="CU91" s="1">
        <v>0</v>
      </c>
      <c r="CV91">
        <v>0</v>
      </c>
      <c r="CW91">
        <v>0</v>
      </c>
      <c r="CX91">
        <v>0</v>
      </c>
      <c r="CY91">
        <v>0</v>
      </c>
      <c r="CZ91">
        <v>1</v>
      </c>
      <c r="DA91">
        <v>1</v>
      </c>
      <c r="DB91">
        <v>0</v>
      </c>
      <c r="DC91">
        <v>60</v>
      </c>
      <c r="DD91">
        <v>0</v>
      </c>
      <c r="DE91">
        <v>0</v>
      </c>
      <c r="DF91">
        <v>0</v>
      </c>
      <c r="DG91">
        <v>0</v>
      </c>
      <c r="DH91">
        <v>0</v>
      </c>
      <c r="DI91">
        <v>0</v>
      </c>
      <c r="DJ91">
        <v>0</v>
      </c>
      <c r="DK91">
        <v>0</v>
      </c>
      <c r="DL91">
        <v>0</v>
      </c>
      <c r="DM91">
        <v>0</v>
      </c>
      <c r="DN91">
        <v>0</v>
      </c>
      <c r="DO91">
        <v>0</v>
      </c>
      <c r="DP91" s="284">
        <v>1</v>
      </c>
      <c r="DQ91" s="284">
        <v>1</v>
      </c>
      <c r="DR91" s="284">
        <v>0</v>
      </c>
      <c r="DS91" s="284">
        <v>60</v>
      </c>
      <c r="DT91" s="168">
        <v>0</v>
      </c>
      <c r="DU91" s="169">
        <v>0</v>
      </c>
      <c r="DV91" s="169">
        <v>0</v>
      </c>
      <c r="DW91" s="170">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s="1">
        <v>0</v>
      </c>
      <c r="EW91" s="1">
        <v>0</v>
      </c>
      <c r="EX91" s="1">
        <v>0</v>
      </c>
      <c r="EY91" s="1">
        <v>0</v>
      </c>
      <c r="EZ91" s="168">
        <v>0</v>
      </c>
      <c r="FA91" s="169">
        <v>0</v>
      </c>
      <c r="FB91" s="169">
        <v>0</v>
      </c>
      <c r="FC91" s="170">
        <v>0</v>
      </c>
      <c r="FD91">
        <v>0</v>
      </c>
      <c r="FE91">
        <v>0</v>
      </c>
      <c r="FF91">
        <v>0</v>
      </c>
      <c r="FG91">
        <v>0</v>
      </c>
      <c r="FH91">
        <v>0</v>
      </c>
      <c r="FI91">
        <v>0</v>
      </c>
      <c r="FJ91">
        <v>0</v>
      </c>
      <c r="FK91">
        <v>0</v>
      </c>
      <c r="FL91">
        <v>0</v>
      </c>
      <c r="FM91">
        <v>0</v>
      </c>
      <c r="FN91">
        <v>0</v>
      </c>
      <c r="FO91">
        <v>0</v>
      </c>
      <c r="FP91">
        <v>0</v>
      </c>
      <c r="FQ91">
        <v>0</v>
      </c>
      <c r="FR91">
        <v>0</v>
      </c>
      <c r="FS91">
        <v>0</v>
      </c>
      <c r="FT91">
        <v>1</v>
      </c>
      <c r="FU91">
        <v>0</v>
      </c>
      <c r="FV91">
        <v>15</v>
      </c>
      <c r="FW91">
        <v>0</v>
      </c>
      <c r="FX91">
        <v>15</v>
      </c>
      <c r="FY91">
        <v>0</v>
      </c>
      <c r="FZ91">
        <v>1</v>
      </c>
      <c r="GA91">
        <v>476</v>
      </c>
      <c r="GB91">
        <v>0</v>
      </c>
      <c r="GC91">
        <v>0</v>
      </c>
      <c r="GD91">
        <v>0</v>
      </c>
      <c r="GE91">
        <v>0</v>
      </c>
      <c r="GF91">
        <v>0</v>
      </c>
      <c r="GG91">
        <v>0</v>
      </c>
      <c r="GH91">
        <v>0</v>
      </c>
      <c r="GI91">
        <v>0</v>
      </c>
      <c r="GJ91">
        <v>0</v>
      </c>
      <c r="GK91">
        <v>0</v>
      </c>
      <c r="GL91">
        <v>5</v>
      </c>
      <c r="GM91">
        <v>5</v>
      </c>
      <c r="GN91">
        <v>0</v>
      </c>
      <c r="GO91">
        <v>0</v>
      </c>
      <c r="GP91">
        <v>11</v>
      </c>
      <c r="GQ91">
        <v>59586</v>
      </c>
      <c r="GR91">
        <v>0</v>
      </c>
      <c r="GS91">
        <v>0</v>
      </c>
      <c r="GT91">
        <v>0</v>
      </c>
      <c r="GU91">
        <v>0</v>
      </c>
      <c r="GV91">
        <v>0</v>
      </c>
      <c r="GW91">
        <v>0</v>
      </c>
      <c r="GX91">
        <v>0</v>
      </c>
      <c r="GY91">
        <v>0</v>
      </c>
      <c r="GZ91">
        <v>4</v>
      </c>
      <c r="HA91">
        <v>0</v>
      </c>
      <c r="HB91">
        <v>0</v>
      </c>
      <c r="HC91" s="139">
        <v>0</v>
      </c>
      <c r="HD91" s="141">
        <v>0</v>
      </c>
      <c r="HE91" s="139">
        <v>3</v>
      </c>
      <c r="HF91" s="141">
        <v>5</v>
      </c>
      <c r="HG91" s="180">
        <v>11</v>
      </c>
      <c r="HH91" s="182">
        <v>0.45454545454545453</v>
      </c>
      <c r="HI91" s="182">
        <v>0.27272727272727271</v>
      </c>
      <c r="HJ91" s="183">
        <v>0</v>
      </c>
      <c r="HK91" s="140">
        <v>0</v>
      </c>
      <c r="HL91" s="140">
        <v>0</v>
      </c>
      <c r="HM91" s="1" t="s">
        <v>427</v>
      </c>
      <c r="HN91" s="1" t="s">
        <v>427</v>
      </c>
      <c r="HO91" t="s">
        <v>459</v>
      </c>
      <c r="HP91" s="284" t="s">
        <v>460</v>
      </c>
      <c r="HQ91" s="284">
        <v>0</v>
      </c>
      <c r="HR91" s="284">
        <v>0</v>
      </c>
      <c r="HS91" s="284">
        <v>0</v>
      </c>
      <c r="HT91" s="284" t="s">
        <v>427</v>
      </c>
      <c r="HU91" s="284" t="s">
        <v>427</v>
      </c>
      <c r="HV91" s="284" t="s">
        <v>427</v>
      </c>
      <c r="HW91" s="284" t="s">
        <v>427</v>
      </c>
      <c r="HX91" s="284">
        <v>0</v>
      </c>
      <c r="HY91" s="284">
        <v>0</v>
      </c>
      <c r="HZ91" s="284">
        <v>905497</v>
      </c>
      <c r="IA91" s="284"/>
      <c r="IB91" s="284"/>
    </row>
    <row r="92" spans="1:236" x14ac:dyDescent="0.25">
      <c r="A92" s="2">
        <f>IF('Table 1'!$L$2="All Regions",1,IF('Table 1'!$L$2='DATA TEMPLATE 1516'!L92,1,0))</f>
        <v>1</v>
      </c>
      <c r="B92" s="2">
        <f>IF('Table 1'!$L$3="All Disciplines",1,IF('Table 1'!$L$3='DATA TEMPLATE 1516'!M92,1,0))</f>
        <v>1</v>
      </c>
      <c r="C92" s="2">
        <f>IF('Table 1'!$L$4="All Organisations",1,IF('Table 1'!$L$4='DATA TEMPLATE 1516'!N92,1,0))</f>
        <v>1</v>
      </c>
      <c r="D92" s="2">
        <f t="shared" si="2"/>
        <v>3</v>
      </c>
      <c r="E92" s="236">
        <f>IFERROR(IF('Table 2'!$L$2="All Diverse Led",$HQ92,IF('Table 2'!$L$2='DATA TEMPLATE 1516'!HX92,4,0)),"0")</f>
        <v>0</v>
      </c>
      <c r="F92" s="236">
        <f>IFERROR(IF('Table 2'!$L$2="All Diverse Led",$HQ92,IF('Table 2'!$L$2='DATA TEMPLATE 1516'!HY92,4,0)), 0)</f>
        <v>0</v>
      </c>
      <c r="G92" s="237">
        <f t="shared" si="3"/>
        <v>0</v>
      </c>
      <c r="H92" s="1" t="s">
        <v>471</v>
      </c>
      <c r="I92" s="1">
        <v>0</v>
      </c>
      <c r="J92" s="1" t="b">
        <v>0</v>
      </c>
      <c r="K92" s="284">
        <v>90</v>
      </c>
      <c r="L92" t="s">
        <v>439</v>
      </c>
      <c r="M92" t="s">
        <v>437</v>
      </c>
      <c r="N92" t="s">
        <v>459</v>
      </c>
      <c r="O92" s="76">
        <v>65523</v>
      </c>
      <c r="P92" s="76">
        <v>187263</v>
      </c>
      <c r="Q92" s="76">
        <v>1833</v>
      </c>
      <c r="R92" s="76">
        <v>0</v>
      </c>
      <c r="S92" s="76">
        <v>60774</v>
      </c>
      <c r="T92" s="76">
        <v>315393</v>
      </c>
      <c r="U92">
        <v>122685</v>
      </c>
      <c r="V92">
        <v>4141</v>
      </c>
      <c r="W92">
        <v>116043</v>
      </c>
      <c r="X92">
        <v>5918</v>
      </c>
      <c r="Y92">
        <v>0</v>
      </c>
      <c r="Z92">
        <v>0</v>
      </c>
      <c r="AA92">
        <v>0</v>
      </c>
      <c r="AB92">
        <v>97771</v>
      </c>
      <c r="AC92">
        <v>48200</v>
      </c>
      <c r="AD92">
        <v>0</v>
      </c>
      <c r="AE92">
        <v>394758</v>
      </c>
      <c r="AF92" s="1">
        <v>18</v>
      </c>
      <c r="AG92">
        <v>79</v>
      </c>
      <c r="AH92">
        <v>4168</v>
      </c>
      <c r="AI92">
        <v>395</v>
      </c>
      <c r="AJ92">
        <v>0</v>
      </c>
      <c r="AK92">
        <v>0</v>
      </c>
      <c r="AL92">
        <v>0</v>
      </c>
      <c r="AM92">
        <v>0</v>
      </c>
      <c r="AN92">
        <v>10</v>
      </c>
      <c r="AO92">
        <v>10</v>
      </c>
      <c r="AP92">
        <v>614</v>
      </c>
      <c r="AQ92">
        <v>0</v>
      </c>
      <c r="AR92">
        <v>6</v>
      </c>
      <c r="AS92">
        <v>68</v>
      </c>
      <c r="AT92">
        <v>3602</v>
      </c>
      <c r="AU92">
        <v>395</v>
      </c>
      <c r="AV92">
        <v>0</v>
      </c>
      <c r="AW92">
        <v>0</v>
      </c>
      <c r="AX92">
        <v>0</v>
      </c>
      <c r="AY92">
        <v>0</v>
      </c>
      <c r="AZ92">
        <v>4</v>
      </c>
      <c r="BA92">
        <v>4</v>
      </c>
      <c r="BB92">
        <v>77</v>
      </c>
      <c r="BC92">
        <v>0</v>
      </c>
      <c r="BD92" s="284">
        <v>10</v>
      </c>
      <c r="BE92" s="284">
        <v>10</v>
      </c>
      <c r="BF92" s="284">
        <v>614</v>
      </c>
      <c r="BG92" s="284">
        <v>0</v>
      </c>
      <c r="BH92" s="168">
        <v>10</v>
      </c>
      <c r="BI92" s="169">
        <v>72</v>
      </c>
      <c r="BJ92" s="169">
        <v>3679</v>
      </c>
      <c r="BK92" s="170">
        <v>395</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s="1">
        <v>0</v>
      </c>
      <c r="CK92" s="1">
        <v>0</v>
      </c>
      <c r="CL92" s="1">
        <v>0</v>
      </c>
      <c r="CM92" s="1">
        <v>0</v>
      </c>
      <c r="CN92" s="168">
        <v>0</v>
      </c>
      <c r="CO92" s="169">
        <v>0</v>
      </c>
      <c r="CP92" s="169">
        <v>0</v>
      </c>
      <c r="CQ92" s="170">
        <v>0</v>
      </c>
      <c r="CR92" s="1">
        <v>0</v>
      </c>
      <c r="CS92" s="1">
        <v>0</v>
      </c>
      <c r="CT92" s="1">
        <v>0</v>
      </c>
      <c r="CU92" s="1">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s="284">
        <v>0</v>
      </c>
      <c r="DQ92" s="284">
        <v>0</v>
      </c>
      <c r="DR92" s="284">
        <v>0</v>
      </c>
      <c r="DS92" s="284">
        <v>0</v>
      </c>
      <c r="DT92" s="168">
        <v>0</v>
      </c>
      <c r="DU92" s="169">
        <v>0</v>
      </c>
      <c r="DV92" s="169">
        <v>0</v>
      </c>
      <c r="DW92" s="170">
        <v>0</v>
      </c>
      <c r="DX92">
        <v>2</v>
      </c>
      <c r="DY92">
        <v>3</v>
      </c>
      <c r="DZ92">
        <v>566</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s="1">
        <v>0</v>
      </c>
      <c r="EW92" s="1">
        <v>0</v>
      </c>
      <c r="EX92" s="1">
        <v>0</v>
      </c>
      <c r="EY92" s="1">
        <v>0</v>
      </c>
      <c r="EZ92" s="168">
        <v>0</v>
      </c>
      <c r="FA92" s="169">
        <v>0</v>
      </c>
      <c r="FB92" s="169">
        <v>0</v>
      </c>
      <c r="FC92" s="170">
        <v>0</v>
      </c>
      <c r="FD92">
        <v>0</v>
      </c>
      <c r="FE92">
        <v>0</v>
      </c>
      <c r="FF92">
        <v>0</v>
      </c>
      <c r="FG92">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s="139">
        <v>0</v>
      </c>
      <c r="HD92" s="141">
        <v>0</v>
      </c>
      <c r="HE92" s="139">
        <v>1</v>
      </c>
      <c r="HF92" s="141">
        <v>0</v>
      </c>
      <c r="HG92" s="180">
        <v>14</v>
      </c>
      <c r="HH92" s="182">
        <v>0</v>
      </c>
      <c r="HI92" s="182">
        <v>7.1428571428571425E-2</v>
      </c>
      <c r="HJ92" s="183">
        <v>0</v>
      </c>
      <c r="HK92" s="140">
        <v>0</v>
      </c>
      <c r="HL92" s="140">
        <v>0</v>
      </c>
      <c r="HM92" s="1" t="s">
        <v>427</v>
      </c>
      <c r="HN92" s="1" t="s">
        <v>427</v>
      </c>
      <c r="HO92" t="s">
        <v>459</v>
      </c>
      <c r="HP92" s="284" t="s">
        <v>459</v>
      </c>
      <c r="HQ92" s="284">
        <v>0</v>
      </c>
      <c r="HR92" s="284">
        <v>0</v>
      </c>
      <c r="HS92" s="284">
        <v>0</v>
      </c>
      <c r="HT92" s="284" t="s">
        <v>427</v>
      </c>
      <c r="HU92" s="284" t="s">
        <v>427</v>
      </c>
      <c r="HV92" s="284" t="s">
        <v>427</v>
      </c>
      <c r="HW92" s="284" t="s">
        <v>427</v>
      </c>
      <c r="HX92" s="284">
        <v>0</v>
      </c>
      <c r="HY92" s="284">
        <v>0</v>
      </c>
      <c r="HZ92" s="284">
        <v>254660</v>
      </c>
      <c r="IA92" s="284"/>
      <c r="IB92" s="284"/>
    </row>
    <row r="93" spans="1:236" x14ac:dyDescent="0.25">
      <c r="A93" s="2">
        <f>IF('Table 1'!$L$2="All Regions",1,IF('Table 1'!$L$2='DATA TEMPLATE 1516'!L93,1,0))</f>
        <v>1</v>
      </c>
      <c r="B93" s="2">
        <f>IF('Table 1'!$L$3="All Disciplines",1,IF('Table 1'!$L$3='DATA TEMPLATE 1516'!M93,1,0))</f>
        <v>1</v>
      </c>
      <c r="C93" s="2">
        <f>IF('Table 1'!$L$4="All Organisations",1,IF('Table 1'!$L$4='DATA TEMPLATE 1516'!N93,1,0))</f>
        <v>1</v>
      </c>
      <c r="D93" s="2">
        <f t="shared" si="2"/>
        <v>3</v>
      </c>
      <c r="E93" s="236">
        <f>IFERROR(IF('Table 2'!$L$2="All Diverse Led",$HQ93,IF('Table 2'!$L$2='DATA TEMPLATE 1516'!HX93,4,0)),"0")</f>
        <v>0</v>
      </c>
      <c r="F93" s="236">
        <f>IFERROR(IF('Table 2'!$L$2="All Diverse Led",$HQ93,IF('Table 2'!$L$2='DATA TEMPLATE 1516'!HY93,4,0)), 0)</f>
        <v>0</v>
      </c>
      <c r="G93" s="237">
        <f t="shared" si="3"/>
        <v>0</v>
      </c>
      <c r="H93" s="1" t="s">
        <v>471</v>
      </c>
      <c r="I93" s="1">
        <v>0</v>
      </c>
      <c r="J93" s="1" t="b">
        <v>0</v>
      </c>
      <c r="K93" s="284">
        <v>91</v>
      </c>
      <c r="L93" t="s">
        <v>439</v>
      </c>
      <c r="M93" t="s">
        <v>440</v>
      </c>
      <c r="N93" t="s">
        <v>459</v>
      </c>
      <c r="O93" s="76">
        <v>157829</v>
      </c>
      <c r="P93" s="76">
        <v>383526</v>
      </c>
      <c r="Q93" s="76">
        <v>1939</v>
      </c>
      <c r="R93" s="76">
        <v>0</v>
      </c>
      <c r="S93" s="76">
        <v>12200</v>
      </c>
      <c r="T93" s="76">
        <v>555494</v>
      </c>
      <c r="U93">
        <v>355300</v>
      </c>
      <c r="V93">
        <v>898</v>
      </c>
      <c r="W93">
        <v>36705</v>
      </c>
      <c r="X93">
        <v>0</v>
      </c>
      <c r="Y93">
        <v>0</v>
      </c>
      <c r="Z93">
        <v>0</v>
      </c>
      <c r="AA93">
        <v>0</v>
      </c>
      <c r="AB93">
        <v>187554</v>
      </c>
      <c r="AC93">
        <v>37631</v>
      </c>
      <c r="AD93">
        <v>47</v>
      </c>
      <c r="AE93">
        <v>618135</v>
      </c>
      <c r="AF93" s="1">
        <v>111</v>
      </c>
      <c r="AG93">
        <v>99</v>
      </c>
      <c r="AH93">
        <v>12670</v>
      </c>
      <c r="AI93">
        <v>1688</v>
      </c>
      <c r="AJ93">
        <v>18</v>
      </c>
      <c r="AK93">
        <v>20</v>
      </c>
      <c r="AL93">
        <v>2245</v>
      </c>
      <c r="AM93">
        <v>0</v>
      </c>
      <c r="AN93">
        <v>0</v>
      </c>
      <c r="AO93">
        <v>0</v>
      </c>
      <c r="AP93">
        <v>0</v>
      </c>
      <c r="AQ93">
        <v>0</v>
      </c>
      <c r="AR93">
        <v>0</v>
      </c>
      <c r="AS93">
        <v>0</v>
      </c>
      <c r="AT93">
        <v>333</v>
      </c>
      <c r="AU93">
        <v>1688</v>
      </c>
      <c r="AV93">
        <v>0</v>
      </c>
      <c r="AW93">
        <v>0</v>
      </c>
      <c r="AX93">
        <v>0</v>
      </c>
      <c r="AY93">
        <v>0</v>
      </c>
      <c r="AZ93">
        <v>0</v>
      </c>
      <c r="BA93">
        <v>0</v>
      </c>
      <c r="BB93">
        <v>0</v>
      </c>
      <c r="BC93">
        <v>0</v>
      </c>
      <c r="BD93" s="284">
        <v>18</v>
      </c>
      <c r="BE93" s="284">
        <v>20</v>
      </c>
      <c r="BF93" s="284">
        <v>2245</v>
      </c>
      <c r="BG93" s="284">
        <v>0</v>
      </c>
      <c r="BH93" s="168">
        <v>0</v>
      </c>
      <c r="BI93" s="169">
        <v>0</v>
      </c>
      <c r="BJ93" s="169">
        <v>333</v>
      </c>
      <c r="BK93" s="170">
        <v>1688</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s="1">
        <v>0</v>
      </c>
      <c r="CK93" s="1">
        <v>0</v>
      </c>
      <c r="CL93" s="1">
        <v>0</v>
      </c>
      <c r="CM93" s="1">
        <v>0</v>
      </c>
      <c r="CN93" s="168">
        <v>0</v>
      </c>
      <c r="CO93" s="169">
        <v>0</v>
      </c>
      <c r="CP93" s="169">
        <v>0</v>
      </c>
      <c r="CQ93" s="170">
        <v>0</v>
      </c>
      <c r="CR93" s="1">
        <v>0</v>
      </c>
      <c r="CS93" s="1">
        <v>0</v>
      </c>
      <c r="CT93" s="1">
        <v>0</v>
      </c>
      <c r="CU93" s="1">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s="284">
        <v>0</v>
      </c>
      <c r="DQ93" s="284">
        <v>0</v>
      </c>
      <c r="DR93" s="284">
        <v>0</v>
      </c>
      <c r="DS93" s="284">
        <v>0</v>
      </c>
      <c r="DT93" s="168">
        <v>0</v>
      </c>
      <c r="DU93" s="169">
        <v>0</v>
      </c>
      <c r="DV93" s="169">
        <v>0</v>
      </c>
      <c r="DW93" s="170">
        <v>0</v>
      </c>
      <c r="DX93">
        <v>1</v>
      </c>
      <c r="DY93">
        <v>3</v>
      </c>
      <c r="DZ93">
        <v>576</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s="1">
        <v>0</v>
      </c>
      <c r="EW93" s="1">
        <v>0</v>
      </c>
      <c r="EX93" s="1">
        <v>0</v>
      </c>
      <c r="EY93" s="1">
        <v>0</v>
      </c>
      <c r="EZ93" s="168">
        <v>0</v>
      </c>
      <c r="FA93" s="169">
        <v>0</v>
      </c>
      <c r="FB93" s="169">
        <v>0</v>
      </c>
      <c r="FC93" s="170">
        <v>0</v>
      </c>
      <c r="FD93">
        <v>0</v>
      </c>
      <c r="FE93">
        <v>0</v>
      </c>
      <c r="FF93">
        <v>0</v>
      </c>
      <c r="FG93">
        <v>0</v>
      </c>
      <c r="FH93">
        <v>0</v>
      </c>
      <c r="FI93">
        <v>0</v>
      </c>
      <c r="FJ93">
        <v>2</v>
      </c>
      <c r="FK93">
        <v>2903</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18</v>
      </c>
      <c r="GG93">
        <v>0</v>
      </c>
      <c r="GH93">
        <v>0</v>
      </c>
      <c r="GI93">
        <v>0</v>
      </c>
      <c r="GJ93">
        <v>0</v>
      </c>
      <c r="GK93">
        <v>16962</v>
      </c>
      <c r="GL93">
        <v>0</v>
      </c>
      <c r="GM93">
        <v>0</v>
      </c>
      <c r="GN93">
        <v>0</v>
      </c>
      <c r="GO93">
        <v>0</v>
      </c>
      <c r="GP93">
        <v>12</v>
      </c>
      <c r="GQ93">
        <v>62428</v>
      </c>
      <c r="GR93">
        <v>0</v>
      </c>
      <c r="GS93">
        <v>0</v>
      </c>
      <c r="GT93">
        <v>0</v>
      </c>
      <c r="GU93">
        <v>0</v>
      </c>
      <c r="GV93">
        <v>0</v>
      </c>
      <c r="GW93">
        <v>0</v>
      </c>
      <c r="GX93">
        <v>0</v>
      </c>
      <c r="GY93">
        <v>0</v>
      </c>
      <c r="GZ93">
        <v>0</v>
      </c>
      <c r="HA93">
        <v>0</v>
      </c>
      <c r="HB93">
        <v>0</v>
      </c>
      <c r="HC93" s="139">
        <v>0</v>
      </c>
      <c r="HD93" s="141">
        <v>0</v>
      </c>
      <c r="HE93" s="139">
        <v>1</v>
      </c>
      <c r="HF93" s="141">
        <v>3</v>
      </c>
      <c r="HG93" s="180">
        <v>8</v>
      </c>
      <c r="HH93" s="182">
        <v>0.375</v>
      </c>
      <c r="HI93" s="182">
        <v>0.125</v>
      </c>
      <c r="HJ93" s="183">
        <v>0</v>
      </c>
      <c r="HK93" s="140">
        <v>0</v>
      </c>
      <c r="HL93" s="140">
        <v>0</v>
      </c>
      <c r="HM93" s="1" t="s">
        <v>427</v>
      </c>
      <c r="HN93" s="1" t="s">
        <v>427</v>
      </c>
      <c r="HO93" t="s">
        <v>459</v>
      </c>
      <c r="HP93" s="284" t="s">
        <v>459</v>
      </c>
      <c r="HQ93" s="284">
        <v>0</v>
      </c>
      <c r="HR93" s="284">
        <v>0</v>
      </c>
      <c r="HS93" s="284">
        <v>0</v>
      </c>
      <c r="HT93" s="284" t="s">
        <v>427</v>
      </c>
      <c r="HU93" s="284" t="s">
        <v>427</v>
      </c>
      <c r="HV93" s="284" t="s">
        <v>427</v>
      </c>
      <c r="HW93" s="284" t="s">
        <v>426</v>
      </c>
      <c r="HX93" s="284">
        <v>0</v>
      </c>
      <c r="HY93" s="284">
        <v>0</v>
      </c>
      <c r="HZ93" s="284">
        <v>610007</v>
      </c>
      <c r="IA93" s="284"/>
      <c r="IB93" s="284"/>
    </row>
    <row r="94" spans="1:236" x14ac:dyDescent="0.25">
      <c r="A94" s="2">
        <f>IF('Table 1'!$L$2="All Regions",1,IF('Table 1'!$L$2='DATA TEMPLATE 1516'!L94,1,0))</f>
        <v>1</v>
      </c>
      <c r="B94" s="2">
        <f>IF('Table 1'!$L$3="All Disciplines",1,IF('Table 1'!$L$3='DATA TEMPLATE 1516'!M94,1,0))</f>
        <v>1</v>
      </c>
      <c r="C94" s="2">
        <f>IF('Table 1'!$L$4="All Organisations",1,IF('Table 1'!$L$4='DATA TEMPLATE 1516'!N94,1,0))</f>
        <v>1</v>
      </c>
      <c r="D94" s="2">
        <f t="shared" si="2"/>
        <v>3</v>
      </c>
      <c r="E94" s="236">
        <f>IFERROR(IF('Table 2'!$L$2="All Diverse Led",$HQ94,IF('Table 2'!$L$2='DATA TEMPLATE 1516'!HX94,4,0)),"0")</f>
        <v>0</v>
      </c>
      <c r="F94" s="236">
        <f>IFERROR(IF('Table 2'!$L$2="All Diverse Led",$HQ94,IF('Table 2'!$L$2='DATA TEMPLATE 1516'!HY94,4,0)), 0)</f>
        <v>0</v>
      </c>
      <c r="G94" s="237">
        <f t="shared" si="3"/>
        <v>0</v>
      </c>
      <c r="H94" s="1" t="s">
        <v>471</v>
      </c>
      <c r="I94" s="1">
        <v>0</v>
      </c>
      <c r="J94" s="1" t="b">
        <v>0</v>
      </c>
      <c r="K94" s="284">
        <v>92</v>
      </c>
      <c r="L94" t="s">
        <v>439</v>
      </c>
      <c r="M94" t="s">
        <v>437</v>
      </c>
      <c r="N94" t="s">
        <v>459</v>
      </c>
      <c r="O94" s="76">
        <v>25270</v>
      </c>
      <c r="P94" s="76">
        <v>162110</v>
      </c>
      <c r="Q94" s="76">
        <v>119605</v>
      </c>
      <c r="R94" s="76">
        <v>0</v>
      </c>
      <c r="S94" s="76">
        <v>72032</v>
      </c>
      <c r="T94" s="76">
        <v>379017</v>
      </c>
      <c r="U94">
        <v>206820</v>
      </c>
      <c r="V94">
        <v>289</v>
      </c>
      <c r="W94">
        <v>0</v>
      </c>
      <c r="X94">
        <v>0</v>
      </c>
      <c r="Y94">
        <v>0</v>
      </c>
      <c r="Z94">
        <v>0</v>
      </c>
      <c r="AA94">
        <v>0</v>
      </c>
      <c r="AB94">
        <v>123211</v>
      </c>
      <c r="AC94">
        <v>43641</v>
      </c>
      <c r="AD94">
        <v>0</v>
      </c>
      <c r="AE94">
        <v>373961</v>
      </c>
      <c r="AF94" s="1">
        <v>40</v>
      </c>
      <c r="AG94">
        <v>39</v>
      </c>
      <c r="AH94">
        <v>1877</v>
      </c>
      <c r="AI94">
        <v>120</v>
      </c>
      <c r="AJ94">
        <v>0</v>
      </c>
      <c r="AK94">
        <v>0</v>
      </c>
      <c r="AL94">
        <v>0</v>
      </c>
      <c r="AM94">
        <v>0</v>
      </c>
      <c r="AN94">
        <v>0</v>
      </c>
      <c r="AO94">
        <v>0</v>
      </c>
      <c r="AP94">
        <v>0</v>
      </c>
      <c r="AQ94">
        <v>0</v>
      </c>
      <c r="AR94">
        <v>16</v>
      </c>
      <c r="AS94">
        <v>11</v>
      </c>
      <c r="AT94">
        <v>921</v>
      </c>
      <c r="AU94">
        <v>240</v>
      </c>
      <c r="AV94">
        <v>0</v>
      </c>
      <c r="AW94">
        <v>0</v>
      </c>
      <c r="AX94">
        <v>0</v>
      </c>
      <c r="AY94">
        <v>0</v>
      </c>
      <c r="AZ94">
        <v>0</v>
      </c>
      <c r="BA94">
        <v>0</v>
      </c>
      <c r="BB94">
        <v>0</v>
      </c>
      <c r="BC94">
        <v>0</v>
      </c>
      <c r="BD94" s="284">
        <v>0</v>
      </c>
      <c r="BE94" s="284">
        <v>0</v>
      </c>
      <c r="BF94" s="284">
        <v>0</v>
      </c>
      <c r="BG94" s="284">
        <v>0</v>
      </c>
      <c r="BH94" s="168">
        <v>16</v>
      </c>
      <c r="BI94" s="169">
        <v>11</v>
      </c>
      <c r="BJ94" s="169">
        <v>921</v>
      </c>
      <c r="BK94" s="170">
        <v>240</v>
      </c>
      <c r="BL94">
        <v>1</v>
      </c>
      <c r="BM94">
        <v>150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s="1">
        <v>0</v>
      </c>
      <c r="CK94" s="1">
        <v>0</v>
      </c>
      <c r="CL94" s="1">
        <v>0</v>
      </c>
      <c r="CM94" s="1">
        <v>0</v>
      </c>
      <c r="CN94" s="168">
        <v>0</v>
      </c>
      <c r="CO94" s="169">
        <v>0</v>
      </c>
      <c r="CP94" s="169">
        <v>0</v>
      </c>
      <c r="CQ94" s="170">
        <v>0</v>
      </c>
      <c r="CR94" s="1">
        <v>0</v>
      </c>
      <c r="CS94" s="1">
        <v>0</v>
      </c>
      <c r="CT94" s="1">
        <v>0</v>
      </c>
      <c r="CU94" s="1">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s="284">
        <v>0</v>
      </c>
      <c r="DQ94" s="284">
        <v>0</v>
      </c>
      <c r="DR94" s="284">
        <v>0</v>
      </c>
      <c r="DS94" s="284">
        <v>0</v>
      </c>
      <c r="DT94" s="168">
        <v>0</v>
      </c>
      <c r="DU94" s="169">
        <v>0</v>
      </c>
      <c r="DV94" s="169">
        <v>0</v>
      </c>
      <c r="DW94" s="170">
        <v>0</v>
      </c>
      <c r="DX94">
        <v>2</v>
      </c>
      <c r="DY94">
        <v>1</v>
      </c>
      <c r="DZ94">
        <v>0</v>
      </c>
      <c r="EA94">
        <v>120</v>
      </c>
      <c r="EB94">
        <v>0</v>
      </c>
      <c r="EC94">
        <v>0</v>
      </c>
      <c r="ED94">
        <v>0</v>
      </c>
      <c r="EE94">
        <v>0</v>
      </c>
      <c r="EF94">
        <v>0</v>
      </c>
      <c r="EG94">
        <v>0</v>
      </c>
      <c r="EH94">
        <v>0</v>
      </c>
      <c r="EI94">
        <v>0</v>
      </c>
      <c r="EJ94">
        <v>2</v>
      </c>
      <c r="EK94">
        <v>1</v>
      </c>
      <c r="EL94">
        <v>0</v>
      </c>
      <c r="EM94">
        <v>120</v>
      </c>
      <c r="EN94">
        <v>0</v>
      </c>
      <c r="EO94">
        <v>0</v>
      </c>
      <c r="EP94">
        <v>0</v>
      </c>
      <c r="EQ94">
        <v>0</v>
      </c>
      <c r="ER94">
        <v>0</v>
      </c>
      <c r="ES94">
        <v>0</v>
      </c>
      <c r="ET94">
        <v>0</v>
      </c>
      <c r="EU94">
        <v>0</v>
      </c>
      <c r="EV94" s="1">
        <v>0</v>
      </c>
      <c r="EW94" s="1">
        <v>0</v>
      </c>
      <c r="EX94" s="1">
        <v>0</v>
      </c>
      <c r="EY94" s="1">
        <v>0</v>
      </c>
      <c r="EZ94" s="168">
        <v>2</v>
      </c>
      <c r="FA94" s="169">
        <v>1</v>
      </c>
      <c r="FB94" s="169">
        <v>0</v>
      </c>
      <c r="FC94" s="170">
        <v>120</v>
      </c>
      <c r="FD94">
        <v>0</v>
      </c>
      <c r="FE94">
        <v>0</v>
      </c>
      <c r="FF94">
        <v>0</v>
      </c>
      <c r="FG94">
        <v>0</v>
      </c>
      <c r="FH94">
        <v>0</v>
      </c>
      <c r="FI94">
        <v>0</v>
      </c>
      <c r="FJ94">
        <v>0</v>
      </c>
      <c r="FK94">
        <v>0</v>
      </c>
      <c r="FL94">
        <v>0</v>
      </c>
      <c r="FM94">
        <v>0</v>
      </c>
      <c r="FN94">
        <v>1</v>
      </c>
      <c r="FO94">
        <v>0</v>
      </c>
      <c r="FP94">
        <v>0</v>
      </c>
      <c r="FQ94">
        <v>0</v>
      </c>
      <c r="FR94">
        <v>0</v>
      </c>
      <c r="FS94">
        <v>0</v>
      </c>
      <c r="FT94">
        <v>0</v>
      </c>
      <c r="FU94">
        <v>0</v>
      </c>
      <c r="FV94">
        <v>0</v>
      </c>
      <c r="FW94">
        <v>0</v>
      </c>
      <c r="FX94">
        <v>0</v>
      </c>
      <c r="FY94">
        <v>0</v>
      </c>
      <c r="FZ94">
        <v>1</v>
      </c>
      <c r="GA94">
        <v>0</v>
      </c>
      <c r="GB94">
        <v>0</v>
      </c>
      <c r="GC94">
        <v>0</v>
      </c>
      <c r="GD94">
        <v>12</v>
      </c>
      <c r="GE94">
        <v>0</v>
      </c>
      <c r="GF94">
        <v>0</v>
      </c>
      <c r="GG94">
        <v>0</v>
      </c>
      <c r="GH94">
        <v>0</v>
      </c>
      <c r="GI94">
        <v>0</v>
      </c>
      <c r="GJ94">
        <v>0</v>
      </c>
      <c r="GK94">
        <v>0</v>
      </c>
      <c r="GL94">
        <v>9</v>
      </c>
      <c r="GM94">
        <v>0</v>
      </c>
      <c r="GN94">
        <v>0</v>
      </c>
      <c r="GO94">
        <v>0</v>
      </c>
      <c r="GP94">
        <v>0</v>
      </c>
      <c r="GQ94">
        <v>0</v>
      </c>
      <c r="GR94">
        <v>0</v>
      </c>
      <c r="GS94">
        <v>0</v>
      </c>
      <c r="GT94">
        <v>1</v>
      </c>
      <c r="GU94">
        <v>1</v>
      </c>
      <c r="GV94">
        <v>1</v>
      </c>
      <c r="GW94">
        <v>1</v>
      </c>
      <c r="GX94">
        <v>0</v>
      </c>
      <c r="GY94">
        <v>0</v>
      </c>
      <c r="GZ94">
        <v>0</v>
      </c>
      <c r="HA94">
        <v>0</v>
      </c>
      <c r="HB94">
        <v>0</v>
      </c>
      <c r="HC94" s="139">
        <v>0</v>
      </c>
      <c r="HD94" s="141">
        <v>0</v>
      </c>
      <c r="HE94" s="139">
        <v>4</v>
      </c>
      <c r="HF94" s="141">
        <v>1</v>
      </c>
      <c r="HG94" s="180">
        <v>11</v>
      </c>
      <c r="HH94" s="182">
        <v>9.0909090909090912E-2</v>
      </c>
      <c r="HI94" s="182">
        <v>0.36363636363636365</v>
      </c>
      <c r="HJ94" s="183">
        <v>0</v>
      </c>
      <c r="HK94" s="140">
        <v>0</v>
      </c>
      <c r="HL94" s="140">
        <v>0</v>
      </c>
      <c r="HM94" s="1">
        <v>0</v>
      </c>
      <c r="HN94" s="1" t="s">
        <v>426</v>
      </c>
      <c r="HO94" t="s">
        <v>459</v>
      </c>
      <c r="HP94" s="284" t="s">
        <v>459</v>
      </c>
      <c r="HQ94" s="284">
        <v>0</v>
      </c>
      <c r="HR94" s="284">
        <v>0</v>
      </c>
      <c r="HS94" s="284">
        <v>0</v>
      </c>
      <c r="HT94" s="284" t="s">
        <v>427</v>
      </c>
      <c r="HU94" s="284" t="s">
        <v>426</v>
      </c>
      <c r="HV94" s="284" t="s">
        <v>427</v>
      </c>
      <c r="HW94" s="284" t="s">
        <v>427</v>
      </c>
      <c r="HX94" s="284">
        <v>0</v>
      </c>
      <c r="HY94" s="284">
        <v>0</v>
      </c>
      <c r="HZ94" s="284">
        <v>271160</v>
      </c>
      <c r="IA94" s="284"/>
      <c r="IB94" s="284"/>
    </row>
    <row r="95" spans="1:236" x14ac:dyDescent="0.25">
      <c r="A95" s="2">
        <f>IF('Table 1'!$L$2="All Regions",1,IF('Table 1'!$L$2='DATA TEMPLATE 1516'!L95,1,0))</f>
        <v>1</v>
      </c>
      <c r="B95" s="2">
        <f>IF('Table 1'!$L$3="All Disciplines",1,IF('Table 1'!$L$3='DATA TEMPLATE 1516'!M95,1,0))</f>
        <v>1</v>
      </c>
      <c r="C95" s="2">
        <f>IF('Table 1'!$L$4="All Organisations",1,IF('Table 1'!$L$4='DATA TEMPLATE 1516'!N95,1,0))</f>
        <v>1</v>
      </c>
      <c r="D95" s="2">
        <f t="shared" si="2"/>
        <v>3</v>
      </c>
      <c r="E95" s="236">
        <f>IFERROR(IF('Table 2'!$L$2="All Diverse Led",$HQ95,IF('Table 2'!$L$2='DATA TEMPLATE 1516'!HX95,4,0)),"0")</f>
        <v>0</v>
      </c>
      <c r="F95" s="236">
        <f>IFERROR(IF('Table 2'!$L$2="All Diverse Led",$HQ95,IF('Table 2'!$L$2='DATA TEMPLATE 1516'!HY95,4,0)), 0)</f>
        <v>0</v>
      </c>
      <c r="G95" s="237">
        <f t="shared" si="3"/>
        <v>0</v>
      </c>
      <c r="H95" s="1" t="s">
        <v>471</v>
      </c>
      <c r="I95" s="1">
        <v>0</v>
      </c>
      <c r="J95" s="1" t="b">
        <v>0</v>
      </c>
      <c r="K95" s="284">
        <v>93</v>
      </c>
      <c r="L95" t="s">
        <v>439</v>
      </c>
      <c r="M95" t="s">
        <v>437</v>
      </c>
      <c r="N95" t="s">
        <v>460</v>
      </c>
      <c r="O95" s="76">
        <v>600332</v>
      </c>
      <c r="P95" s="76">
        <v>117924</v>
      </c>
      <c r="Q95" s="76">
        <v>40750</v>
      </c>
      <c r="R95" s="76">
        <v>30000</v>
      </c>
      <c r="S95" s="76">
        <v>30000</v>
      </c>
      <c r="T95" s="76">
        <v>819006</v>
      </c>
      <c r="U95">
        <v>566935</v>
      </c>
      <c r="V95">
        <v>0</v>
      </c>
      <c r="W95">
        <v>0</v>
      </c>
      <c r="X95">
        <v>4000</v>
      </c>
      <c r="Y95">
        <v>5000</v>
      </c>
      <c r="Z95">
        <v>0</v>
      </c>
      <c r="AA95">
        <v>0</v>
      </c>
      <c r="AB95">
        <v>119247</v>
      </c>
      <c r="AC95">
        <v>121500</v>
      </c>
      <c r="AD95">
        <v>0</v>
      </c>
      <c r="AE95">
        <v>816682</v>
      </c>
      <c r="AF95" s="1">
        <v>68</v>
      </c>
      <c r="AG95">
        <v>0</v>
      </c>
      <c r="AH95">
        <v>0</v>
      </c>
      <c r="AI95">
        <v>763621</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s="284">
        <v>0</v>
      </c>
      <c r="BE95" s="284">
        <v>0</v>
      </c>
      <c r="BF95" s="284">
        <v>0</v>
      </c>
      <c r="BG95" s="284">
        <v>0</v>
      </c>
      <c r="BH95" s="168">
        <v>0</v>
      </c>
      <c r="BI95" s="169">
        <v>0</v>
      </c>
      <c r="BJ95" s="169">
        <v>0</v>
      </c>
      <c r="BK95" s="170">
        <v>0</v>
      </c>
      <c r="BL95">
        <v>1</v>
      </c>
      <c r="BM95">
        <v>30</v>
      </c>
      <c r="BN95">
        <v>0</v>
      </c>
      <c r="BO95">
        <v>4800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s="1">
        <v>0</v>
      </c>
      <c r="CK95" s="1">
        <v>0</v>
      </c>
      <c r="CL95" s="1">
        <v>0</v>
      </c>
      <c r="CM95" s="1">
        <v>0</v>
      </c>
      <c r="CN95" s="168">
        <v>0</v>
      </c>
      <c r="CO95" s="169">
        <v>0</v>
      </c>
      <c r="CP95" s="169">
        <v>0</v>
      </c>
      <c r="CQ95" s="170">
        <v>0</v>
      </c>
      <c r="CR95" s="1">
        <v>0</v>
      </c>
      <c r="CS95" s="1">
        <v>0</v>
      </c>
      <c r="CT95" s="1">
        <v>0</v>
      </c>
      <c r="CU95" s="1">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s="284">
        <v>0</v>
      </c>
      <c r="DQ95" s="284">
        <v>0</v>
      </c>
      <c r="DR95" s="284">
        <v>0</v>
      </c>
      <c r="DS95" s="284">
        <v>0</v>
      </c>
      <c r="DT95" s="168">
        <v>0</v>
      </c>
      <c r="DU95" s="169">
        <v>0</v>
      </c>
      <c r="DV95" s="169">
        <v>0</v>
      </c>
      <c r="DW95" s="170">
        <v>0</v>
      </c>
      <c r="DX95">
        <v>5</v>
      </c>
      <c r="DY95">
        <v>9</v>
      </c>
      <c r="DZ95">
        <v>0</v>
      </c>
      <c r="EA95">
        <v>101000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s="1">
        <v>0</v>
      </c>
      <c r="EW95" s="1">
        <v>0</v>
      </c>
      <c r="EX95" s="1">
        <v>0</v>
      </c>
      <c r="EY95" s="1">
        <v>0</v>
      </c>
      <c r="EZ95" s="168">
        <v>0</v>
      </c>
      <c r="FA95" s="169">
        <v>0</v>
      </c>
      <c r="FB95" s="169">
        <v>0</v>
      </c>
      <c r="FC95" s="170">
        <v>0</v>
      </c>
      <c r="FD95">
        <v>1</v>
      </c>
      <c r="FE95">
        <v>0</v>
      </c>
      <c r="FF95">
        <v>700000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s="139">
        <v>1</v>
      </c>
      <c r="HD95" s="141">
        <v>2</v>
      </c>
      <c r="HE95" s="139">
        <v>0</v>
      </c>
      <c r="HF95" s="141">
        <v>2</v>
      </c>
      <c r="HG95" s="180">
        <v>17</v>
      </c>
      <c r="HH95" s="182">
        <v>0.17647058823529413</v>
      </c>
      <c r="HI95" s="182">
        <v>0.11764705882352941</v>
      </c>
      <c r="HJ95" s="183">
        <v>0</v>
      </c>
      <c r="HK95" s="140">
        <v>0</v>
      </c>
      <c r="HL95" s="140">
        <v>0</v>
      </c>
      <c r="HM95" s="1" t="s">
        <v>427</v>
      </c>
      <c r="HN95" s="1" t="s">
        <v>427</v>
      </c>
      <c r="HO95" t="s">
        <v>460</v>
      </c>
      <c r="HP95" s="284" t="s">
        <v>460</v>
      </c>
      <c r="HQ95" s="284">
        <v>0</v>
      </c>
      <c r="HR95" s="284">
        <v>0</v>
      </c>
      <c r="HS95" s="284">
        <v>0</v>
      </c>
      <c r="HT95" s="284" t="s">
        <v>427</v>
      </c>
      <c r="HU95" s="284" t="s">
        <v>427</v>
      </c>
      <c r="HV95" s="284" t="s">
        <v>427</v>
      </c>
      <c r="HW95" s="284" t="s">
        <v>427</v>
      </c>
      <c r="HX95" s="284">
        <v>0</v>
      </c>
      <c r="HY95" s="284">
        <v>0</v>
      </c>
      <c r="HZ95" s="284">
        <v>961281</v>
      </c>
      <c r="IA95" s="284"/>
      <c r="IB95" s="284"/>
    </row>
    <row r="96" spans="1:236" x14ac:dyDescent="0.25">
      <c r="A96" s="2">
        <f>IF('Table 1'!$L$2="All Regions",1,IF('Table 1'!$L$2='DATA TEMPLATE 1516'!L96,1,0))</f>
        <v>1</v>
      </c>
      <c r="B96" s="2">
        <f>IF('Table 1'!$L$3="All Disciplines",1,IF('Table 1'!$L$3='DATA TEMPLATE 1516'!M96,1,0))</f>
        <v>1</v>
      </c>
      <c r="C96" s="2">
        <f>IF('Table 1'!$L$4="All Organisations",1,IF('Table 1'!$L$4='DATA TEMPLATE 1516'!N96,1,0))</f>
        <v>1</v>
      </c>
      <c r="D96" s="2">
        <f t="shared" si="2"/>
        <v>3</v>
      </c>
      <c r="E96" s="236">
        <f>IFERROR(IF('Table 2'!$L$2="All Diverse Led",$HQ96,IF('Table 2'!$L$2='DATA TEMPLATE 1516'!HX96,4,0)),"0")</f>
        <v>0</v>
      </c>
      <c r="F96" s="236">
        <f>IFERROR(IF('Table 2'!$L$2="All Diverse Led",$HQ96,IF('Table 2'!$L$2='DATA TEMPLATE 1516'!HY96,4,0)), 0)</f>
        <v>0</v>
      </c>
      <c r="G96" s="237">
        <f t="shared" si="3"/>
        <v>0</v>
      </c>
      <c r="H96" s="1" t="s">
        <v>471</v>
      </c>
      <c r="I96" s="1">
        <v>0</v>
      </c>
      <c r="J96" s="1" t="b">
        <v>0</v>
      </c>
      <c r="K96" s="284">
        <v>94</v>
      </c>
      <c r="L96" t="s">
        <v>439</v>
      </c>
      <c r="M96" t="s">
        <v>436</v>
      </c>
      <c r="N96" t="s">
        <v>459</v>
      </c>
      <c r="O96" s="76">
        <v>98936</v>
      </c>
      <c r="P96" s="76">
        <v>385476</v>
      </c>
      <c r="Q96" s="76">
        <v>167008</v>
      </c>
      <c r="R96" s="76">
        <v>0</v>
      </c>
      <c r="S96" s="76">
        <v>15000</v>
      </c>
      <c r="T96" s="76">
        <v>666420</v>
      </c>
      <c r="U96">
        <v>31342</v>
      </c>
      <c r="V96">
        <v>20300</v>
      </c>
      <c r="W96">
        <v>0</v>
      </c>
      <c r="X96">
        <v>23225</v>
      </c>
      <c r="Y96">
        <v>0</v>
      </c>
      <c r="Z96">
        <v>0</v>
      </c>
      <c r="AA96">
        <v>0</v>
      </c>
      <c r="AB96">
        <v>24287</v>
      </c>
      <c r="AC96">
        <v>75552</v>
      </c>
      <c r="AD96">
        <v>355880</v>
      </c>
      <c r="AE96">
        <v>530586</v>
      </c>
      <c r="AF96" s="1">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s="284">
        <v>0</v>
      </c>
      <c r="BE96" s="284">
        <v>0</v>
      </c>
      <c r="BF96" s="284">
        <v>0</v>
      </c>
      <c r="BG96" s="284">
        <v>0</v>
      </c>
      <c r="BH96" s="168">
        <v>0</v>
      </c>
      <c r="BI96" s="169">
        <v>0</v>
      </c>
      <c r="BJ96" s="169">
        <v>0</v>
      </c>
      <c r="BK96" s="170">
        <v>0</v>
      </c>
      <c r="BL96">
        <v>19</v>
      </c>
      <c r="BM96">
        <v>1318</v>
      </c>
      <c r="BN96">
        <v>245667</v>
      </c>
      <c r="BO96">
        <v>0</v>
      </c>
      <c r="BP96">
        <v>2</v>
      </c>
      <c r="BQ96">
        <v>94</v>
      </c>
      <c r="BR96">
        <v>38514</v>
      </c>
      <c r="BS96">
        <v>0</v>
      </c>
      <c r="BT96">
        <v>11</v>
      </c>
      <c r="BU96">
        <v>353</v>
      </c>
      <c r="BV96">
        <v>239560</v>
      </c>
      <c r="BW96">
        <v>0</v>
      </c>
      <c r="BX96">
        <v>0</v>
      </c>
      <c r="BY96">
        <v>0</v>
      </c>
      <c r="BZ96">
        <v>0</v>
      </c>
      <c r="CA96">
        <v>0</v>
      </c>
      <c r="CB96">
        <v>0</v>
      </c>
      <c r="CC96">
        <v>0</v>
      </c>
      <c r="CD96">
        <v>0</v>
      </c>
      <c r="CE96">
        <v>0</v>
      </c>
      <c r="CF96">
        <v>0</v>
      </c>
      <c r="CG96">
        <v>0</v>
      </c>
      <c r="CH96">
        <v>0</v>
      </c>
      <c r="CI96">
        <v>0</v>
      </c>
      <c r="CJ96" s="1">
        <v>13</v>
      </c>
      <c r="CK96" s="1">
        <v>447</v>
      </c>
      <c r="CL96" s="1">
        <v>278074</v>
      </c>
      <c r="CM96" s="1">
        <v>0</v>
      </c>
      <c r="CN96" s="168">
        <v>0</v>
      </c>
      <c r="CO96" s="169">
        <v>0</v>
      </c>
      <c r="CP96" s="169">
        <v>0</v>
      </c>
      <c r="CQ96" s="170">
        <v>0</v>
      </c>
      <c r="CR96" s="1">
        <v>20</v>
      </c>
      <c r="CS96" s="1">
        <v>27</v>
      </c>
      <c r="CT96" s="1">
        <v>2526</v>
      </c>
      <c r="CU96" s="1">
        <v>0</v>
      </c>
      <c r="CV96">
        <v>3</v>
      </c>
      <c r="CW96">
        <v>3</v>
      </c>
      <c r="CX96">
        <v>174</v>
      </c>
      <c r="CY96">
        <v>0</v>
      </c>
      <c r="CZ96">
        <v>13</v>
      </c>
      <c r="DA96">
        <v>13</v>
      </c>
      <c r="DB96">
        <v>1382</v>
      </c>
      <c r="DC96">
        <v>0</v>
      </c>
      <c r="DD96">
        <v>0</v>
      </c>
      <c r="DE96">
        <v>0</v>
      </c>
      <c r="DF96">
        <v>0</v>
      </c>
      <c r="DG96">
        <v>0</v>
      </c>
      <c r="DH96">
        <v>0</v>
      </c>
      <c r="DI96">
        <v>0</v>
      </c>
      <c r="DJ96">
        <v>0</v>
      </c>
      <c r="DK96">
        <v>0</v>
      </c>
      <c r="DL96">
        <v>0</v>
      </c>
      <c r="DM96">
        <v>0</v>
      </c>
      <c r="DN96">
        <v>0</v>
      </c>
      <c r="DO96">
        <v>0</v>
      </c>
      <c r="DP96" s="284">
        <v>16</v>
      </c>
      <c r="DQ96" s="284">
        <v>16</v>
      </c>
      <c r="DR96" s="284">
        <v>1556</v>
      </c>
      <c r="DS96" s="284">
        <v>0</v>
      </c>
      <c r="DT96" s="168">
        <v>0</v>
      </c>
      <c r="DU96" s="169">
        <v>0</v>
      </c>
      <c r="DV96" s="169">
        <v>0</v>
      </c>
      <c r="DW96" s="170">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s="1">
        <v>0</v>
      </c>
      <c r="EW96" s="1">
        <v>0</v>
      </c>
      <c r="EX96" s="1">
        <v>0</v>
      </c>
      <c r="EY96" s="1">
        <v>0</v>
      </c>
      <c r="EZ96" s="168">
        <v>0</v>
      </c>
      <c r="FA96" s="169">
        <v>0</v>
      </c>
      <c r="FB96" s="169">
        <v>0</v>
      </c>
      <c r="FC96" s="170">
        <v>0</v>
      </c>
      <c r="FD96">
        <v>0</v>
      </c>
      <c r="FE96">
        <v>0</v>
      </c>
      <c r="FF96">
        <v>0</v>
      </c>
      <c r="FG96">
        <v>0</v>
      </c>
      <c r="FH96">
        <v>0</v>
      </c>
      <c r="FI96">
        <v>0</v>
      </c>
      <c r="FJ96">
        <v>0</v>
      </c>
      <c r="FK96">
        <v>0</v>
      </c>
      <c r="FL96">
        <v>0</v>
      </c>
      <c r="FM96">
        <v>0</v>
      </c>
      <c r="FN96">
        <v>3</v>
      </c>
      <c r="FO96">
        <v>1900</v>
      </c>
      <c r="FP96">
        <v>165</v>
      </c>
      <c r="FQ96">
        <v>0</v>
      </c>
      <c r="FR96">
        <v>76</v>
      </c>
      <c r="FS96">
        <v>0</v>
      </c>
      <c r="FT96">
        <v>52</v>
      </c>
      <c r="FU96">
        <v>40830</v>
      </c>
      <c r="FV96">
        <v>152</v>
      </c>
      <c r="FW96">
        <v>0</v>
      </c>
      <c r="FX96">
        <v>123</v>
      </c>
      <c r="FY96">
        <v>0</v>
      </c>
      <c r="FZ96">
        <v>0</v>
      </c>
      <c r="GA96">
        <v>0</v>
      </c>
      <c r="GB96">
        <v>7</v>
      </c>
      <c r="GC96">
        <v>405</v>
      </c>
      <c r="GD96">
        <v>6</v>
      </c>
      <c r="GE96">
        <v>71066</v>
      </c>
      <c r="GF96">
        <v>19</v>
      </c>
      <c r="GG96">
        <v>0</v>
      </c>
      <c r="GH96">
        <v>0</v>
      </c>
      <c r="GI96">
        <v>0</v>
      </c>
      <c r="GJ96">
        <v>0</v>
      </c>
      <c r="GK96">
        <v>71066</v>
      </c>
      <c r="GL96">
        <v>0</v>
      </c>
      <c r="GM96">
        <v>0</v>
      </c>
      <c r="GN96">
        <v>0</v>
      </c>
      <c r="GO96">
        <v>0</v>
      </c>
      <c r="GP96">
        <v>0</v>
      </c>
      <c r="GQ96">
        <v>0</v>
      </c>
      <c r="GR96">
        <v>3</v>
      </c>
      <c r="GS96">
        <v>50</v>
      </c>
      <c r="GT96">
        <v>0</v>
      </c>
      <c r="GU96">
        <v>0</v>
      </c>
      <c r="GV96">
        <v>0</v>
      </c>
      <c r="GW96">
        <v>0</v>
      </c>
      <c r="GX96">
        <v>0</v>
      </c>
      <c r="GY96">
        <v>0</v>
      </c>
      <c r="GZ96">
        <v>0</v>
      </c>
      <c r="HA96">
        <v>0</v>
      </c>
      <c r="HB96">
        <v>0</v>
      </c>
      <c r="HC96" s="139">
        <v>0</v>
      </c>
      <c r="HD96" s="141">
        <v>0</v>
      </c>
      <c r="HE96" s="139">
        <v>0</v>
      </c>
      <c r="HF96" s="141">
        <v>2</v>
      </c>
      <c r="HG96" s="180">
        <v>11</v>
      </c>
      <c r="HH96" s="182">
        <v>0.18181818181818182</v>
      </c>
      <c r="HI96" s="182">
        <v>0</v>
      </c>
      <c r="HJ96" s="183">
        <v>0</v>
      </c>
      <c r="HK96" s="140">
        <v>0</v>
      </c>
      <c r="HL96" s="140">
        <v>0</v>
      </c>
      <c r="HM96" s="1" t="s">
        <v>427</v>
      </c>
      <c r="HN96" s="1" t="s">
        <v>427</v>
      </c>
      <c r="HO96" t="s">
        <v>459</v>
      </c>
      <c r="HP96" s="284" t="s">
        <v>460</v>
      </c>
      <c r="HQ96" s="284">
        <v>0</v>
      </c>
      <c r="HR96" s="284">
        <v>0</v>
      </c>
      <c r="HS96" s="284">
        <v>0</v>
      </c>
      <c r="HT96" s="284" t="s">
        <v>427</v>
      </c>
      <c r="HU96" s="284" t="s">
        <v>427</v>
      </c>
      <c r="HV96" s="284" t="s">
        <v>427</v>
      </c>
      <c r="HW96" s="284" t="s">
        <v>427</v>
      </c>
      <c r="HX96" s="284">
        <v>0</v>
      </c>
      <c r="HY96" s="284">
        <v>0</v>
      </c>
      <c r="HZ96" s="284">
        <v>804909</v>
      </c>
      <c r="IA96" s="284"/>
      <c r="IB96" s="284"/>
    </row>
    <row r="97" spans="1:236" x14ac:dyDescent="0.25">
      <c r="A97" s="2">
        <f>IF('Table 1'!$L$2="All Regions",1,IF('Table 1'!$L$2='DATA TEMPLATE 1516'!L97,1,0))</f>
        <v>1</v>
      </c>
      <c r="B97" s="2">
        <f>IF('Table 1'!$L$3="All Disciplines",1,IF('Table 1'!$L$3='DATA TEMPLATE 1516'!M97,1,0))</f>
        <v>1</v>
      </c>
      <c r="C97" s="2">
        <f>IF('Table 1'!$L$4="All Organisations",1,IF('Table 1'!$L$4='DATA TEMPLATE 1516'!N97,1,0))</f>
        <v>1</v>
      </c>
      <c r="D97" s="2">
        <f t="shared" si="2"/>
        <v>3</v>
      </c>
      <c r="E97" s="236">
        <f>IFERROR(IF('Table 2'!$L$2="All Diverse Led",$HQ97,IF('Table 2'!$L$2='DATA TEMPLATE 1516'!HX97,4,0)),"0")</f>
        <v>0</v>
      </c>
      <c r="F97" s="236">
        <f>IFERROR(IF('Table 2'!$L$2="All Diverse Led",$HQ97,IF('Table 2'!$L$2='DATA TEMPLATE 1516'!HY97,4,0)), 0)</f>
        <v>0</v>
      </c>
      <c r="G97" s="237">
        <f t="shared" si="3"/>
        <v>0</v>
      </c>
      <c r="H97" s="1" t="s">
        <v>471</v>
      </c>
      <c r="I97" s="1">
        <v>0</v>
      </c>
      <c r="J97" s="1" t="b">
        <v>0</v>
      </c>
      <c r="K97" s="284">
        <v>95</v>
      </c>
      <c r="L97" t="s">
        <v>439</v>
      </c>
      <c r="M97" t="s">
        <v>443</v>
      </c>
      <c r="N97" t="s">
        <v>460</v>
      </c>
      <c r="O97" s="76">
        <v>287335</v>
      </c>
      <c r="P97" s="76">
        <v>320000</v>
      </c>
      <c r="Q97" s="76">
        <v>11690</v>
      </c>
      <c r="R97" s="76">
        <v>151000</v>
      </c>
      <c r="S97" s="76">
        <v>21425</v>
      </c>
      <c r="T97" s="76">
        <v>791450</v>
      </c>
      <c r="U97">
        <v>20671</v>
      </c>
      <c r="V97">
        <v>12680</v>
      </c>
      <c r="W97">
        <v>8203</v>
      </c>
      <c r="X97">
        <v>12791</v>
      </c>
      <c r="Y97">
        <v>9697</v>
      </c>
      <c r="Z97">
        <v>0</v>
      </c>
      <c r="AA97">
        <v>0</v>
      </c>
      <c r="AB97">
        <v>277287</v>
      </c>
      <c r="AC97">
        <v>131804</v>
      </c>
      <c r="AD97">
        <v>306102</v>
      </c>
      <c r="AE97">
        <v>779235</v>
      </c>
      <c r="AF97" s="1">
        <v>24</v>
      </c>
      <c r="AG97">
        <v>170</v>
      </c>
      <c r="AH97">
        <v>6746</v>
      </c>
      <c r="AI97">
        <v>3772</v>
      </c>
      <c r="AJ97">
        <v>0</v>
      </c>
      <c r="AK97">
        <v>0</v>
      </c>
      <c r="AL97">
        <v>0</v>
      </c>
      <c r="AM97">
        <v>0</v>
      </c>
      <c r="AN97">
        <v>0</v>
      </c>
      <c r="AO97">
        <v>0</v>
      </c>
      <c r="AP97">
        <v>0</v>
      </c>
      <c r="AQ97">
        <v>0</v>
      </c>
      <c r="AR97">
        <v>6</v>
      </c>
      <c r="AS97">
        <v>88</v>
      </c>
      <c r="AT97">
        <v>2224</v>
      </c>
      <c r="AU97">
        <v>2000</v>
      </c>
      <c r="AV97">
        <v>0</v>
      </c>
      <c r="AW97">
        <v>0</v>
      </c>
      <c r="AX97">
        <v>0</v>
      </c>
      <c r="AY97">
        <v>0</v>
      </c>
      <c r="AZ97">
        <v>0</v>
      </c>
      <c r="BA97">
        <v>0</v>
      </c>
      <c r="BB97">
        <v>0</v>
      </c>
      <c r="BC97">
        <v>0</v>
      </c>
      <c r="BD97" s="284">
        <v>0</v>
      </c>
      <c r="BE97" s="284">
        <v>0</v>
      </c>
      <c r="BF97" s="284">
        <v>0</v>
      </c>
      <c r="BG97" s="284">
        <v>0</v>
      </c>
      <c r="BH97" s="168">
        <v>6</v>
      </c>
      <c r="BI97" s="169">
        <v>88</v>
      </c>
      <c r="BJ97" s="169">
        <v>2224</v>
      </c>
      <c r="BK97" s="170">
        <v>2000</v>
      </c>
      <c r="BL97">
        <v>6</v>
      </c>
      <c r="BM97">
        <v>137</v>
      </c>
      <c r="BN97">
        <v>0</v>
      </c>
      <c r="BO97">
        <v>1947</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s="1">
        <v>0</v>
      </c>
      <c r="CK97" s="1">
        <v>0</v>
      </c>
      <c r="CL97" s="1">
        <v>0</v>
      </c>
      <c r="CM97" s="1">
        <v>0</v>
      </c>
      <c r="CN97" s="168">
        <v>0</v>
      </c>
      <c r="CO97" s="169">
        <v>0</v>
      </c>
      <c r="CP97" s="169">
        <v>0</v>
      </c>
      <c r="CQ97" s="170">
        <v>0</v>
      </c>
      <c r="CR97" s="1">
        <v>1</v>
      </c>
      <c r="CS97" s="1">
        <v>3</v>
      </c>
      <c r="CT97" s="1">
        <v>250</v>
      </c>
      <c r="CU97" s="1">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s="284">
        <v>0</v>
      </c>
      <c r="DQ97" s="284">
        <v>0</v>
      </c>
      <c r="DR97" s="284">
        <v>0</v>
      </c>
      <c r="DS97" s="284">
        <v>0</v>
      </c>
      <c r="DT97" s="168">
        <v>0</v>
      </c>
      <c r="DU97" s="169">
        <v>0</v>
      </c>
      <c r="DV97" s="169">
        <v>0</v>
      </c>
      <c r="DW97" s="170">
        <v>0</v>
      </c>
      <c r="DX97">
        <v>1</v>
      </c>
      <c r="DY97">
        <v>1</v>
      </c>
      <c r="DZ97">
        <v>0</v>
      </c>
      <c r="EA97">
        <v>1750</v>
      </c>
      <c r="EB97">
        <v>0</v>
      </c>
      <c r="EC97">
        <v>0</v>
      </c>
      <c r="ED97">
        <v>0</v>
      </c>
      <c r="EE97">
        <v>0</v>
      </c>
      <c r="EF97">
        <v>0</v>
      </c>
      <c r="EG97">
        <v>0</v>
      </c>
      <c r="EH97">
        <v>0</v>
      </c>
      <c r="EI97">
        <v>0</v>
      </c>
      <c r="EJ97">
        <v>1</v>
      </c>
      <c r="EK97">
        <v>1</v>
      </c>
      <c r="EL97">
        <v>0</v>
      </c>
      <c r="EM97">
        <v>420</v>
      </c>
      <c r="EN97">
        <v>0</v>
      </c>
      <c r="EO97">
        <v>0</v>
      </c>
      <c r="EP97">
        <v>0</v>
      </c>
      <c r="EQ97">
        <v>0</v>
      </c>
      <c r="ER97">
        <v>0</v>
      </c>
      <c r="ES97">
        <v>0</v>
      </c>
      <c r="ET97">
        <v>0</v>
      </c>
      <c r="EU97">
        <v>0</v>
      </c>
      <c r="EV97" s="1">
        <v>0</v>
      </c>
      <c r="EW97" s="1">
        <v>0</v>
      </c>
      <c r="EX97" s="1">
        <v>0</v>
      </c>
      <c r="EY97" s="1">
        <v>0</v>
      </c>
      <c r="EZ97" s="168">
        <v>1</v>
      </c>
      <c r="FA97" s="169">
        <v>1</v>
      </c>
      <c r="FB97" s="169">
        <v>0</v>
      </c>
      <c r="FC97" s="170">
        <v>420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s="139">
        <v>0</v>
      </c>
      <c r="HD97" s="141">
        <v>0</v>
      </c>
      <c r="HE97" s="139">
        <v>0</v>
      </c>
      <c r="HF97" s="141">
        <v>1</v>
      </c>
      <c r="HG97" s="180">
        <v>15</v>
      </c>
      <c r="HH97" s="182">
        <v>6.6666666666666666E-2</v>
      </c>
      <c r="HI97" s="182">
        <v>0</v>
      </c>
      <c r="HJ97" s="183">
        <v>0</v>
      </c>
      <c r="HK97" s="140">
        <v>0</v>
      </c>
      <c r="HL97" s="140">
        <v>0</v>
      </c>
      <c r="HM97" s="1" t="s">
        <v>427</v>
      </c>
      <c r="HN97" s="1" t="s">
        <v>427</v>
      </c>
      <c r="HO97" t="s">
        <v>460</v>
      </c>
      <c r="HP97" s="284" t="s">
        <v>460</v>
      </c>
      <c r="HQ97" s="284">
        <v>0</v>
      </c>
      <c r="HR97" s="284">
        <v>0</v>
      </c>
      <c r="HS97" s="284">
        <v>0</v>
      </c>
      <c r="HT97" s="284" t="s">
        <v>427</v>
      </c>
      <c r="HU97" s="284" t="s">
        <v>427</v>
      </c>
      <c r="HV97" s="284" t="s">
        <v>427</v>
      </c>
      <c r="HW97" s="284" t="s">
        <v>426</v>
      </c>
      <c r="HX97" s="284">
        <v>0</v>
      </c>
      <c r="HY97" s="284">
        <v>0</v>
      </c>
      <c r="HZ97" s="284">
        <v>805760</v>
      </c>
      <c r="IA97" s="284"/>
      <c r="IB97" s="284"/>
    </row>
    <row r="98" spans="1:236" x14ac:dyDescent="0.25">
      <c r="A98" s="2">
        <f>IF('Table 1'!$L$2="All Regions",1,IF('Table 1'!$L$2='DATA TEMPLATE 1516'!L98,1,0))</f>
        <v>1</v>
      </c>
      <c r="B98" s="2">
        <f>IF('Table 1'!$L$3="All Disciplines",1,IF('Table 1'!$L$3='DATA TEMPLATE 1516'!M98,1,0))</f>
        <v>1</v>
      </c>
      <c r="C98" s="2">
        <f>IF('Table 1'!$L$4="All Organisations",1,IF('Table 1'!$L$4='DATA TEMPLATE 1516'!N98,1,0))</f>
        <v>1</v>
      </c>
      <c r="D98" s="2">
        <f t="shared" si="2"/>
        <v>3</v>
      </c>
      <c r="E98" s="236">
        <f>IFERROR(IF('Table 2'!$L$2="All Diverse Led",$HQ98,IF('Table 2'!$L$2='DATA TEMPLATE 1516'!HX98,4,0)),"0")</f>
        <v>0</v>
      </c>
      <c r="F98" s="236">
        <f>IFERROR(IF('Table 2'!$L$2="All Diverse Led",$HQ98,IF('Table 2'!$L$2='DATA TEMPLATE 1516'!HY98,4,0)), 0)</f>
        <v>0</v>
      </c>
      <c r="G98" s="237">
        <f t="shared" si="3"/>
        <v>0</v>
      </c>
      <c r="H98" s="1" t="s">
        <v>471</v>
      </c>
      <c r="I98" s="1">
        <v>0</v>
      </c>
      <c r="J98" s="1" t="b">
        <v>0</v>
      </c>
      <c r="K98" s="284">
        <v>96</v>
      </c>
      <c r="L98" t="s">
        <v>439</v>
      </c>
      <c r="M98" t="s">
        <v>437</v>
      </c>
      <c r="N98" t="s">
        <v>460</v>
      </c>
      <c r="O98" s="76">
        <v>2193969</v>
      </c>
      <c r="P98" s="76">
        <v>368514</v>
      </c>
      <c r="Q98" s="76">
        <v>126865</v>
      </c>
      <c r="R98" s="76">
        <v>100000</v>
      </c>
      <c r="S98" s="76">
        <v>0</v>
      </c>
      <c r="T98" s="76">
        <v>2789348</v>
      </c>
      <c r="U98">
        <v>854321</v>
      </c>
      <c r="V98">
        <v>85155</v>
      </c>
      <c r="W98">
        <v>0</v>
      </c>
      <c r="X98">
        <v>0</v>
      </c>
      <c r="Y98">
        <v>0</v>
      </c>
      <c r="Z98">
        <v>0</v>
      </c>
      <c r="AA98">
        <v>0</v>
      </c>
      <c r="AB98">
        <v>916896</v>
      </c>
      <c r="AC98">
        <v>73106</v>
      </c>
      <c r="AD98">
        <v>0</v>
      </c>
      <c r="AE98">
        <v>1929478</v>
      </c>
      <c r="AF98" s="1">
        <v>213</v>
      </c>
      <c r="AG98">
        <v>0</v>
      </c>
      <c r="AH98">
        <v>131530</v>
      </c>
      <c r="AI98">
        <v>30</v>
      </c>
      <c r="AJ98">
        <v>0</v>
      </c>
      <c r="AK98">
        <v>0</v>
      </c>
      <c r="AL98">
        <v>0</v>
      </c>
      <c r="AM98">
        <v>0</v>
      </c>
      <c r="AN98">
        <v>0</v>
      </c>
      <c r="AO98">
        <v>0</v>
      </c>
      <c r="AP98">
        <v>0</v>
      </c>
      <c r="AQ98">
        <v>0</v>
      </c>
      <c r="AR98">
        <v>122</v>
      </c>
      <c r="AS98">
        <v>0</v>
      </c>
      <c r="AT98">
        <v>0</v>
      </c>
      <c r="AU98">
        <v>0</v>
      </c>
      <c r="AV98">
        <v>0</v>
      </c>
      <c r="AW98">
        <v>0</v>
      </c>
      <c r="AX98">
        <v>0</v>
      </c>
      <c r="AY98">
        <v>0</v>
      </c>
      <c r="AZ98">
        <v>0</v>
      </c>
      <c r="BA98">
        <v>0</v>
      </c>
      <c r="BB98">
        <v>0</v>
      </c>
      <c r="BC98">
        <v>0</v>
      </c>
      <c r="BD98" s="284">
        <v>0</v>
      </c>
      <c r="BE98" s="284">
        <v>0</v>
      </c>
      <c r="BF98" s="284">
        <v>0</v>
      </c>
      <c r="BG98" s="284">
        <v>0</v>
      </c>
      <c r="BH98" s="168">
        <v>122</v>
      </c>
      <c r="BI98" s="169">
        <v>0</v>
      </c>
      <c r="BJ98" s="169">
        <v>0</v>
      </c>
      <c r="BK98" s="170">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s="1">
        <v>0</v>
      </c>
      <c r="CK98" s="1">
        <v>0</v>
      </c>
      <c r="CL98" s="1">
        <v>0</v>
      </c>
      <c r="CM98" s="1">
        <v>0</v>
      </c>
      <c r="CN98" s="168">
        <v>0</v>
      </c>
      <c r="CO98" s="169">
        <v>0</v>
      </c>
      <c r="CP98" s="169">
        <v>0</v>
      </c>
      <c r="CQ98" s="170">
        <v>0</v>
      </c>
      <c r="CR98" s="1">
        <v>0</v>
      </c>
      <c r="CS98" s="1">
        <v>0</v>
      </c>
      <c r="CT98" s="1">
        <v>0</v>
      </c>
      <c r="CU98" s="1">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s="284">
        <v>0</v>
      </c>
      <c r="DQ98" s="284">
        <v>0</v>
      </c>
      <c r="DR98" s="284">
        <v>0</v>
      </c>
      <c r="DS98" s="284">
        <v>0</v>
      </c>
      <c r="DT98" s="168">
        <v>0</v>
      </c>
      <c r="DU98" s="169">
        <v>0</v>
      </c>
      <c r="DV98" s="169">
        <v>0</v>
      </c>
      <c r="DW98" s="170">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s="1">
        <v>0</v>
      </c>
      <c r="EW98" s="1">
        <v>0</v>
      </c>
      <c r="EX98" s="1">
        <v>0</v>
      </c>
      <c r="EY98" s="1">
        <v>0</v>
      </c>
      <c r="EZ98" s="168">
        <v>0</v>
      </c>
      <c r="FA98" s="169">
        <v>0</v>
      </c>
      <c r="FB98" s="169">
        <v>0</v>
      </c>
      <c r="FC98" s="170">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v>0</v>
      </c>
      <c r="GA98">
        <v>0</v>
      </c>
      <c r="GB98">
        <v>0</v>
      </c>
      <c r="GC98">
        <v>0</v>
      </c>
      <c r="GD98">
        <v>0</v>
      </c>
      <c r="GE98">
        <v>0</v>
      </c>
      <c r="GF98">
        <v>0</v>
      </c>
      <c r="GG98">
        <v>0</v>
      </c>
      <c r="GH98">
        <v>0</v>
      </c>
      <c r="GI98">
        <v>0</v>
      </c>
      <c r="GJ98">
        <v>0</v>
      </c>
      <c r="GK98">
        <v>0</v>
      </c>
      <c r="GL98">
        <v>0</v>
      </c>
      <c r="GM98">
        <v>0</v>
      </c>
      <c r="GN98">
        <v>0</v>
      </c>
      <c r="GO98">
        <v>0</v>
      </c>
      <c r="GP98">
        <v>0</v>
      </c>
      <c r="GQ98">
        <v>0</v>
      </c>
      <c r="GR98">
        <v>0</v>
      </c>
      <c r="GS98">
        <v>0</v>
      </c>
      <c r="GT98">
        <v>0</v>
      </c>
      <c r="GU98">
        <v>0</v>
      </c>
      <c r="GV98">
        <v>0</v>
      </c>
      <c r="GW98">
        <v>0</v>
      </c>
      <c r="GX98">
        <v>0</v>
      </c>
      <c r="GY98">
        <v>0</v>
      </c>
      <c r="GZ98">
        <v>0</v>
      </c>
      <c r="HA98">
        <v>0</v>
      </c>
      <c r="HB98">
        <v>0</v>
      </c>
      <c r="HC98" s="139">
        <v>1</v>
      </c>
      <c r="HD98" s="141">
        <v>1</v>
      </c>
      <c r="HE98" s="139">
        <v>0</v>
      </c>
      <c r="HF98" s="141">
        <v>2</v>
      </c>
      <c r="HG98" s="180">
        <v>12</v>
      </c>
      <c r="HH98" s="182">
        <v>0.25</v>
      </c>
      <c r="HI98" s="182">
        <v>8.3333333333333329E-2</v>
      </c>
      <c r="HJ98" s="183">
        <v>0</v>
      </c>
      <c r="HK98" s="140">
        <v>0</v>
      </c>
      <c r="HL98" s="140">
        <v>0</v>
      </c>
      <c r="HM98" s="1">
        <v>0</v>
      </c>
      <c r="HN98" s="1">
        <v>0</v>
      </c>
      <c r="HO98" t="s">
        <v>460</v>
      </c>
      <c r="HP98" s="284" t="s">
        <v>460</v>
      </c>
      <c r="HQ98" s="284">
        <v>0</v>
      </c>
      <c r="HR98" s="284">
        <v>0</v>
      </c>
      <c r="HS98" s="284">
        <v>0</v>
      </c>
      <c r="HT98" s="284" t="s">
        <v>427</v>
      </c>
      <c r="HU98" s="284" t="s">
        <v>427</v>
      </c>
      <c r="HV98" s="284" t="s">
        <v>427</v>
      </c>
      <c r="HW98" s="284" t="s">
        <v>427</v>
      </c>
      <c r="HX98" s="284">
        <v>0</v>
      </c>
      <c r="HY98" s="284">
        <v>0</v>
      </c>
      <c r="HZ98" s="284">
        <v>3014756</v>
      </c>
      <c r="IA98" s="284"/>
      <c r="IB98" s="284"/>
    </row>
    <row r="99" spans="1:236" x14ac:dyDescent="0.25">
      <c r="A99" s="2">
        <f>IF('Table 1'!$L$2="All Regions",1,IF('Table 1'!$L$2='DATA TEMPLATE 1516'!L99,1,0))</f>
        <v>1</v>
      </c>
      <c r="B99" s="2">
        <f>IF('Table 1'!$L$3="All Disciplines",1,IF('Table 1'!$L$3='DATA TEMPLATE 1516'!M99,1,0))</f>
        <v>1</v>
      </c>
      <c r="C99" s="2">
        <f>IF('Table 1'!$L$4="All Organisations",1,IF('Table 1'!$L$4='DATA TEMPLATE 1516'!N99,1,0))</f>
        <v>1</v>
      </c>
      <c r="D99" s="2">
        <f t="shared" si="2"/>
        <v>3</v>
      </c>
      <c r="E99" s="236">
        <f>IFERROR(IF('Table 2'!$L$2="All Diverse Led",$HQ99,IF('Table 2'!$L$2='DATA TEMPLATE 1516'!HX99,4,0)),"0")</f>
        <v>0</v>
      </c>
      <c r="F99" s="236">
        <f>IFERROR(IF('Table 2'!$L$2="All Diverse Led",$HQ99,IF('Table 2'!$L$2='DATA TEMPLATE 1516'!HY99,4,0)), 0)</f>
        <v>0</v>
      </c>
      <c r="G99" s="237">
        <f t="shared" si="3"/>
        <v>0</v>
      </c>
      <c r="H99" s="1" t="s">
        <v>471</v>
      </c>
      <c r="I99" s="1">
        <v>0</v>
      </c>
      <c r="J99" s="1" t="b">
        <v>0</v>
      </c>
      <c r="K99" s="284">
        <v>97</v>
      </c>
      <c r="L99" t="s">
        <v>439</v>
      </c>
      <c r="M99" t="s">
        <v>437</v>
      </c>
      <c r="N99" t="s">
        <v>460</v>
      </c>
      <c r="O99" s="76">
        <v>3528555</v>
      </c>
      <c r="P99" s="76">
        <v>874607</v>
      </c>
      <c r="Q99" s="76">
        <v>1097747</v>
      </c>
      <c r="R99" s="76">
        <v>0</v>
      </c>
      <c r="S99" s="76">
        <v>0</v>
      </c>
      <c r="T99" s="76">
        <v>5500909</v>
      </c>
      <c r="U99">
        <v>3385802</v>
      </c>
      <c r="V99">
        <v>83970</v>
      </c>
      <c r="W99">
        <v>0</v>
      </c>
      <c r="X99">
        <v>33518</v>
      </c>
      <c r="Y99">
        <v>0</v>
      </c>
      <c r="Z99">
        <v>0</v>
      </c>
      <c r="AA99">
        <v>0</v>
      </c>
      <c r="AB99">
        <v>938356</v>
      </c>
      <c r="AC99">
        <v>403882</v>
      </c>
      <c r="AD99">
        <v>312873</v>
      </c>
      <c r="AE99">
        <v>5158401</v>
      </c>
      <c r="AF99" s="1">
        <v>14</v>
      </c>
      <c r="AG99">
        <v>582</v>
      </c>
      <c r="AH99">
        <v>116611</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s="284">
        <v>0</v>
      </c>
      <c r="BE99" s="284">
        <v>0</v>
      </c>
      <c r="BF99" s="284">
        <v>0</v>
      </c>
      <c r="BG99" s="284">
        <v>0</v>
      </c>
      <c r="BH99" s="168">
        <v>0</v>
      </c>
      <c r="BI99" s="169">
        <v>0</v>
      </c>
      <c r="BJ99" s="169">
        <v>0</v>
      </c>
      <c r="BK99" s="170">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s="1">
        <v>0</v>
      </c>
      <c r="CK99" s="1">
        <v>0</v>
      </c>
      <c r="CL99" s="1">
        <v>0</v>
      </c>
      <c r="CM99" s="1">
        <v>0</v>
      </c>
      <c r="CN99" s="168">
        <v>0</v>
      </c>
      <c r="CO99" s="169">
        <v>0</v>
      </c>
      <c r="CP99" s="169">
        <v>0</v>
      </c>
      <c r="CQ99" s="170">
        <v>0</v>
      </c>
      <c r="CR99" s="1">
        <v>0</v>
      </c>
      <c r="CS99" s="1">
        <v>0</v>
      </c>
      <c r="CT99" s="1">
        <v>0</v>
      </c>
      <c r="CU99" s="1">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s="284">
        <v>0</v>
      </c>
      <c r="DQ99" s="284">
        <v>0</v>
      </c>
      <c r="DR99" s="284">
        <v>0</v>
      </c>
      <c r="DS99" s="284">
        <v>0</v>
      </c>
      <c r="DT99" s="168">
        <v>0</v>
      </c>
      <c r="DU99" s="169">
        <v>0</v>
      </c>
      <c r="DV99" s="169">
        <v>0</v>
      </c>
      <c r="DW99" s="170">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s="1">
        <v>0</v>
      </c>
      <c r="EW99" s="1">
        <v>0</v>
      </c>
      <c r="EX99" s="1">
        <v>0</v>
      </c>
      <c r="EY99" s="1">
        <v>0</v>
      </c>
      <c r="EZ99" s="168">
        <v>0</v>
      </c>
      <c r="FA99" s="169">
        <v>0</v>
      </c>
      <c r="FB99" s="169">
        <v>0</v>
      </c>
      <c r="FC99" s="170">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45</v>
      </c>
      <c r="GA99">
        <v>5</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s="139">
        <v>1</v>
      </c>
      <c r="HD99" s="141">
        <v>0</v>
      </c>
      <c r="HE99" s="139">
        <v>0</v>
      </c>
      <c r="HF99" s="141">
        <v>1</v>
      </c>
      <c r="HG99" s="180">
        <v>24</v>
      </c>
      <c r="HH99" s="182">
        <v>8.3333333333333329E-2</v>
      </c>
      <c r="HI99" s="182">
        <v>0</v>
      </c>
      <c r="HJ99" s="183">
        <v>0</v>
      </c>
      <c r="HK99" s="140">
        <v>0</v>
      </c>
      <c r="HL99" s="140">
        <v>0</v>
      </c>
      <c r="HM99" s="1" t="s">
        <v>427</v>
      </c>
      <c r="HN99" s="1" t="s">
        <v>427</v>
      </c>
      <c r="HO99" t="s">
        <v>460</v>
      </c>
      <c r="HP99" s="284" t="s">
        <v>460</v>
      </c>
      <c r="HQ99" s="284">
        <v>0</v>
      </c>
      <c r="HR99" s="284">
        <v>0</v>
      </c>
      <c r="HS99" s="284">
        <v>0</v>
      </c>
      <c r="HT99" s="284" t="s">
        <v>427</v>
      </c>
      <c r="HU99" s="284" t="s">
        <v>427</v>
      </c>
      <c r="HV99" s="284" t="s">
        <v>427</v>
      </c>
      <c r="HW99" s="284" t="s">
        <v>427</v>
      </c>
      <c r="HX99" s="284">
        <v>0</v>
      </c>
      <c r="HY99" s="284">
        <v>0</v>
      </c>
      <c r="HZ99" s="284">
        <v>5690442</v>
      </c>
      <c r="IA99" s="284"/>
      <c r="IB99" s="284"/>
    </row>
    <row r="100" spans="1:236" x14ac:dyDescent="0.25">
      <c r="A100" s="2">
        <f>IF('Table 1'!$L$2="All Regions",1,IF('Table 1'!$L$2='DATA TEMPLATE 1516'!L100,1,0))</f>
        <v>1</v>
      </c>
      <c r="B100" s="2">
        <f>IF('Table 1'!$L$3="All Disciplines",1,IF('Table 1'!$L$3='DATA TEMPLATE 1516'!M100,1,0))</f>
        <v>1</v>
      </c>
      <c r="C100" s="2">
        <f>IF('Table 1'!$L$4="All Organisations",1,IF('Table 1'!$L$4='DATA TEMPLATE 1516'!N100,1,0))</f>
        <v>1</v>
      </c>
      <c r="D100" s="2">
        <f t="shared" si="2"/>
        <v>3</v>
      </c>
      <c r="E100" s="236">
        <f>IFERROR(IF('Table 2'!$L$2="All Diverse Led",$HQ100,IF('Table 2'!$L$2='DATA TEMPLATE 1516'!HX100,4,0)),"0")</f>
        <v>0</v>
      </c>
      <c r="F100" s="236">
        <f>IFERROR(IF('Table 2'!$L$2="All Diverse Led",$HQ100,IF('Table 2'!$L$2='DATA TEMPLATE 1516'!HY100,4,0)), 0)</f>
        <v>0</v>
      </c>
      <c r="G100" s="237">
        <f t="shared" si="3"/>
        <v>0</v>
      </c>
      <c r="H100" s="1" t="s">
        <v>471</v>
      </c>
      <c r="I100" s="1">
        <v>0</v>
      </c>
      <c r="J100" s="1" t="b">
        <v>0</v>
      </c>
      <c r="K100" s="284">
        <v>98</v>
      </c>
      <c r="L100" t="s">
        <v>439</v>
      </c>
      <c r="M100" t="s">
        <v>436</v>
      </c>
      <c r="N100" t="s">
        <v>460</v>
      </c>
      <c r="O100" s="76">
        <v>1638478</v>
      </c>
      <c r="P100" s="76">
        <v>1224477</v>
      </c>
      <c r="Q100" s="76">
        <v>1125611</v>
      </c>
      <c r="R100" s="76">
        <v>0</v>
      </c>
      <c r="S100" s="76">
        <v>0</v>
      </c>
      <c r="T100" s="76">
        <v>3988566</v>
      </c>
      <c r="U100">
        <v>886483</v>
      </c>
      <c r="V100">
        <v>313878</v>
      </c>
      <c r="W100">
        <v>81901</v>
      </c>
      <c r="X100">
        <v>503908</v>
      </c>
      <c r="Y100">
        <v>0</v>
      </c>
      <c r="Z100">
        <v>0</v>
      </c>
      <c r="AA100">
        <v>0</v>
      </c>
      <c r="AB100">
        <v>1670359</v>
      </c>
      <c r="AC100">
        <v>267559</v>
      </c>
      <c r="AD100">
        <v>0</v>
      </c>
      <c r="AE100">
        <v>3724088</v>
      </c>
      <c r="AF100" s="1">
        <v>233</v>
      </c>
      <c r="AG100">
        <v>375</v>
      </c>
      <c r="AH100">
        <v>18328</v>
      </c>
      <c r="AI100">
        <v>0</v>
      </c>
      <c r="AJ100">
        <v>0</v>
      </c>
      <c r="AK100">
        <v>0</v>
      </c>
      <c r="AL100">
        <v>0</v>
      </c>
      <c r="AM100">
        <v>0</v>
      </c>
      <c r="AN100">
        <v>0</v>
      </c>
      <c r="AO100">
        <v>0</v>
      </c>
      <c r="AP100">
        <v>0</v>
      </c>
      <c r="AQ100">
        <v>0</v>
      </c>
      <c r="AR100">
        <v>87</v>
      </c>
      <c r="AS100">
        <v>87</v>
      </c>
      <c r="AT100">
        <v>7657</v>
      </c>
      <c r="AU100">
        <v>0</v>
      </c>
      <c r="AV100">
        <v>0</v>
      </c>
      <c r="AW100">
        <v>0</v>
      </c>
      <c r="AX100">
        <v>0</v>
      </c>
      <c r="AY100">
        <v>0</v>
      </c>
      <c r="AZ100">
        <v>0</v>
      </c>
      <c r="BA100">
        <v>0</v>
      </c>
      <c r="BB100">
        <v>0</v>
      </c>
      <c r="BC100">
        <v>0</v>
      </c>
      <c r="BD100" s="284">
        <v>0</v>
      </c>
      <c r="BE100" s="284">
        <v>0</v>
      </c>
      <c r="BF100" s="284">
        <v>0</v>
      </c>
      <c r="BG100" s="284">
        <v>0</v>
      </c>
      <c r="BH100" s="168">
        <v>87</v>
      </c>
      <c r="BI100" s="169">
        <v>87</v>
      </c>
      <c r="BJ100" s="169">
        <v>7657</v>
      </c>
      <c r="BK100" s="170">
        <v>0</v>
      </c>
      <c r="BL100">
        <v>24</v>
      </c>
      <c r="BM100">
        <v>1170</v>
      </c>
      <c r="BN100">
        <v>0</v>
      </c>
      <c r="BO100">
        <v>0</v>
      </c>
      <c r="BP100">
        <v>0</v>
      </c>
      <c r="BQ100">
        <v>0</v>
      </c>
      <c r="BR100">
        <v>0</v>
      </c>
      <c r="BS100">
        <v>0</v>
      </c>
      <c r="BT100">
        <v>1</v>
      </c>
      <c r="BU100">
        <v>89</v>
      </c>
      <c r="BV100">
        <v>0</v>
      </c>
      <c r="BW100">
        <v>0</v>
      </c>
      <c r="BX100">
        <v>0</v>
      </c>
      <c r="BY100">
        <v>0</v>
      </c>
      <c r="BZ100">
        <v>0</v>
      </c>
      <c r="CA100">
        <v>0</v>
      </c>
      <c r="CB100">
        <v>0</v>
      </c>
      <c r="CC100">
        <v>0</v>
      </c>
      <c r="CD100">
        <v>0</v>
      </c>
      <c r="CE100">
        <v>0</v>
      </c>
      <c r="CF100">
        <v>0</v>
      </c>
      <c r="CG100">
        <v>0</v>
      </c>
      <c r="CH100">
        <v>0</v>
      </c>
      <c r="CI100">
        <v>0</v>
      </c>
      <c r="CJ100" s="1">
        <v>1</v>
      </c>
      <c r="CK100" s="1">
        <v>89</v>
      </c>
      <c r="CL100" s="1">
        <v>0</v>
      </c>
      <c r="CM100" s="1">
        <v>0</v>
      </c>
      <c r="CN100" s="168">
        <v>0</v>
      </c>
      <c r="CO100" s="169">
        <v>0</v>
      </c>
      <c r="CP100" s="169">
        <v>0</v>
      </c>
      <c r="CQ100" s="170">
        <v>0</v>
      </c>
      <c r="CR100" s="1">
        <v>357</v>
      </c>
      <c r="CS100" s="1">
        <v>2268</v>
      </c>
      <c r="CT100" s="1">
        <v>65377</v>
      </c>
      <c r="CU100" s="1">
        <v>0</v>
      </c>
      <c r="CV100">
        <v>0</v>
      </c>
      <c r="CW100">
        <v>0</v>
      </c>
      <c r="CX100">
        <v>0</v>
      </c>
      <c r="CY100">
        <v>0</v>
      </c>
      <c r="CZ100">
        <v>0</v>
      </c>
      <c r="DA100">
        <v>0</v>
      </c>
      <c r="DB100">
        <v>0</v>
      </c>
      <c r="DC100">
        <v>0</v>
      </c>
      <c r="DD100">
        <v>19</v>
      </c>
      <c r="DE100">
        <v>62</v>
      </c>
      <c r="DF100">
        <v>3333</v>
      </c>
      <c r="DG100">
        <v>0</v>
      </c>
      <c r="DH100">
        <v>0</v>
      </c>
      <c r="DI100">
        <v>0</v>
      </c>
      <c r="DJ100">
        <v>0</v>
      </c>
      <c r="DK100">
        <v>0</v>
      </c>
      <c r="DL100">
        <v>0</v>
      </c>
      <c r="DM100">
        <v>0</v>
      </c>
      <c r="DN100">
        <v>0</v>
      </c>
      <c r="DO100">
        <v>0</v>
      </c>
      <c r="DP100" s="284">
        <v>0</v>
      </c>
      <c r="DQ100" s="284">
        <v>0</v>
      </c>
      <c r="DR100" s="284">
        <v>0</v>
      </c>
      <c r="DS100" s="284">
        <v>0</v>
      </c>
      <c r="DT100" s="168">
        <v>19</v>
      </c>
      <c r="DU100" s="169">
        <v>62</v>
      </c>
      <c r="DV100" s="169">
        <v>3333</v>
      </c>
      <c r="DW100" s="17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s="1">
        <v>0</v>
      </c>
      <c r="EW100" s="1">
        <v>0</v>
      </c>
      <c r="EX100" s="1">
        <v>0</v>
      </c>
      <c r="EY100" s="1">
        <v>0</v>
      </c>
      <c r="EZ100" s="168">
        <v>0</v>
      </c>
      <c r="FA100" s="169">
        <v>0</v>
      </c>
      <c r="FB100" s="169">
        <v>0</v>
      </c>
      <c r="FC100" s="170">
        <v>0</v>
      </c>
      <c r="FD100">
        <v>0</v>
      </c>
      <c r="FE100">
        <v>0</v>
      </c>
      <c r="FF100">
        <v>0</v>
      </c>
      <c r="FG100">
        <v>0</v>
      </c>
      <c r="FH100">
        <v>0</v>
      </c>
      <c r="FI100">
        <v>0</v>
      </c>
      <c r="FJ100">
        <v>0</v>
      </c>
      <c r="FK100">
        <v>0</v>
      </c>
      <c r="FL100">
        <v>0</v>
      </c>
      <c r="FM100">
        <v>0</v>
      </c>
      <c r="FN100">
        <v>2</v>
      </c>
      <c r="FO100">
        <v>2000</v>
      </c>
      <c r="FP100">
        <v>106</v>
      </c>
      <c r="FQ100">
        <v>2000</v>
      </c>
      <c r="FR100">
        <v>650</v>
      </c>
      <c r="FS100">
        <v>2000</v>
      </c>
      <c r="FT100">
        <v>16</v>
      </c>
      <c r="FU100">
        <v>0</v>
      </c>
      <c r="FV100">
        <v>215</v>
      </c>
      <c r="FW100">
        <v>0</v>
      </c>
      <c r="FX100">
        <v>100</v>
      </c>
      <c r="FY100">
        <v>0</v>
      </c>
      <c r="FZ100">
        <v>0</v>
      </c>
      <c r="GA100">
        <v>0</v>
      </c>
      <c r="GB100">
        <v>0</v>
      </c>
      <c r="GC100">
        <v>0</v>
      </c>
      <c r="GD100">
        <v>0</v>
      </c>
      <c r="GE100">
        <v>0</v>
      </c>
      <c r="GF100">
        <v>0</v>
      </c>
      <c r="GG100">
        <v>0</v>
      </c>
      <c r="GH100">
        <v>0</v>
      </c>
      <c r="GI100">
        <v>0</v>
      </c>
      <c r="GJ100">
        <v>0</v>
      </c>
      <c r="GK100">
        <v>0</v>
      </c>
      <c r="GL100">
        <v>0</v>
      </c>
      <c r="GM100">
        <v>0</v>
      </c>
      <c r="GN100">
        <v>22</v>
      </c>
      <c r="GO100">
        <v>0</v>
      </c>
      <c r="GP100">
        <v>96</v>
      </c>
      <c r="GQ100">
        <v>0</v>
      </c>
      <c r="GR100">
        <v>0</v>
      </c>
      <c r="GS100">
        <v>0</v>
      </c>
      <c r="GT100">
        <v>0</v>
      </c>
      <c r="GU100">
        <v>0</v>
      </c>
      <c r="GV100">
        <v>0</v>
      </c>
      <c r="GW100">
        <v>0</v>
      </c>
      <c r="GX100">
        <v>0</v>
      </c>
      <c r="GY100">
        <v>0</v>
      </c>
      <c r="GZ100">
        <v>0</v>
      </c>
      <c r="HA100">
        <v>0</v>
      </c>
      <c r="HB100">
        <v>0</v>
      </c>
      <c r="HC100" s="139">
        <v>6</v>
      </c>
      <c r="HD100" s="141">
        <v>1</v>
      </c>
      <c r="HE100" s="139">
        <v>1</v>
      </c>
      <c r="HF100" s="141">
        <v>3</v>
      </c>
      <c r="HG100" s="180">
        <v>32</v>
      </c>
      <c r="HH100" s="182">
        <v>0.28125</v>
      </c>
      <c r="HI100" s="182">
        <v>6.25E-2</v>
      </c>
      <c r="HJ100" s="183">
        <v>0</v>
      </c>
      <c r="HK100" s="140">
        <v>0</v>
      </c>
      <c r="HL100" s="140">
        <v>0</v>
      </c>
      <c r="HM100" s="1" t="s">
        <v>427</v>
      </c>
      <c r="HN100" s="1" t="s">
        <v>427</v>
      </c>
      <c r="HO100" t="s">
        <v>460</v>
      </c>
      <c r="HP100" s="284" t="s">
        <v>460</v>
      </c>
      <c r="HQ100" s="284">
        <v>0</v>
      </c>
      <c r="HR100" s="284">
        <v>0</v>
      </c>
      <c r="HS100" s="284">
        <v>0</v>
      </c>
      <c r="HT100" s="284" t="s">
        <v>427</v>
      </c>
      <c r="HU100" s="284" t="s">
        <v>427</v>
      </c>
      <c r="HV100" s="284" t="s">
        <v>427</v>
      </c>
      <c r="HW100" s="284" t="s">
        <v>427</v>
      </c>
      <c r="HX100" s="284">
        <v>0</v>
      </c>
      <c r="HY100" s="284">
        <v>0</v>
      </c>
      <c r="HZ100" s="284">
        <v>4384525</v>
      </c>
      <c r="IA100" s="284"/>
      <c r="IB100" s="284"/>
    </row>
    <row r="101" spans="1:236" x14ac:dyDescent="0.25">
      <c r="A101" s="2">
        <f>IF('Table 1'!$L$2="All Regions",1,IF('Table 1'!$L$2='DATA TEMPLATE 1516'!L101,1,0))</f>
        <v>1</v>
      </c>
      <c r="B101" s="2">
        <f>IF('Table 1'!$L$3="All Disciplines",1,IF('Table 1'!$L$3='DATA TEMPLATE 1516'!M101,1,0))</f>
        <v>1</v>
      </c>
      <c r="C101" s="2">
        <f>IF('Table 1'!$L$4="All Organisations",1,IF('Table 1'!$L$4='DATA TEMPLATE 1516'!N101,1,0))</f>
        <v>1</v>
      </c>
      <c r="D101" s="2">
        <f t="shared" si="2"/>
        <v>3</v>
      </c>
      <c r="E101" s="236">
        <f>IFERROR(IF('Table 2'!$L$2="All Diverse Led",$HQ101,IF('Table 2'!$L$2='DATA TEMPLATE 1516'!HX101,4,0)),"0")</f>
        <v>0</v>
      </c>
      <c r="F101" s="236">
        <f>IFERROR(IF('Table 2'!$L$2="All Diverse Led",$HQ101,IF('Table 2'!$L$2='DATA TEMPLATE 1516'!HY101,4,0)), 0)</f>
        <v>0</v>
      </c>
      <c r="G101" s="237">
        <f t="shared" si="3"/>
        <v>0</v>
      </c>
      <c r="H101" s="1" t="s">
        <v>471</v>
      </c>
      <c r="I101" s="1">
        <v>0</v>
      </c>
      <c r="J101" s="1" t="b">
        <v>0</v>
      </c>
      <c r="K101" s="284">
        <v>99</v>
      </c>
      <c r="L101" t="s">
        <v>439</v>
      </c>
      <c r="M101" t="s">
        <v>437</v>
      </c>
      <c r="N101" t="s">
        <v>458</v>
      </c>
      <c r="O101" s="76">
        <v>16805</v>
      </c>
      <c r="P101" s="76">
        <v>130583</v>
      </c>
      <c r="Q101" s="76">
        <v>59802</v>
      </c>
      <c r="R101" s="76">
        <v>3500</v>
      </c>
      <c r="S101" s="76">
        <v>10560</v>
      </c>
      <c r="T101" s="76">
        <v>221250</v>
      </c>
      <c r="U101">
        <v>0</v>
      </c>
      <c r="V101">
        <v>4946</v>
      </c>
      <c r="W101">
        <v>0</v>
      </c>
      <c r="X101">
        <v>0</v>
      </c>
      <c r="Y101">
        <v>0</v>
      </c>
      <c r="Z101">
        <v>0</v>
      </c>
      <c r="AA101">
        <v>0</v>
      </c>
      <c r="AB101">
        <v>93229</v>
      </c>
      <c r="AC101">
        <v>31578</v>
      </c>
      <c r="AD101">
        <v>70528</v>
      </c>
      <c r="AE101">
        <v>200281</v>
      </c>
      <c r="AF101" s="1">
        <v>4</v>
      </c>
      <c r="AG101">
        <v>16</v>
      </c>
      <c r="AH101">
        <v>342</v>
      </c>
      <c r="AI101">
        <v>1185</v>
      </c>
      <c r="AJ101">
        <v>0</v>
      </c>
      <c r="AK101">
        <v>0</v>
      </c>
      <c r="AL101">
        <v>0</v>
      </c>
      <c r="AM101">
        <v>0</v>
      </c>
      <c r="AN101">
        <v>0</v>
      </c>
      <c r="AO101">
        <v>0</v>
      </c>
      <c r="AP101">
        <v>0</v>
      </c>
      <c r="AQ101">
        <v>0</v>
      </c>
      <c r="AR101">
        <v>4</v>
      </c>
      <c r="AS101">
        <v>16</v>
      </c>
      <c r="AT101">
        <v>342</v>
      </c>
      <c r="AU101">
        <v>1185</v>
      </c>
      <c r="AV101">
        <v>0</v>
      </c>
      <c r="AW101">
        <v>0</v>
      </c>
      <c r="AX101">
        <v>0</v>
      </c>
      <c r="AY101">
        <v>0</v>
      </c>
      <c r="AZ101">
        <v>0</v>
      </c>
      <c r="BA101">
        <v>0</v>
      </c>
      <c r="BB101">
        <v>0</v>
      </c>
      <c r="BC101">
        <v>0</v>
      </c>
      <c r="BD101" s="284">
        <v>0</v>
      </c>
      <c r="BE101" s="284">
        <v>0</v>
      </c>
      <c r="BF101" s="284">
        <v>0</v>
      </c>
      <c r="BG101" s="284">
        <v>0</v>
      </c>
      <c r="BH101" s="168">
        <v>4</v>
      </c>
      <c r="BI101" s="169">
        <v>16</v>
      </c>
      <c r="BJ101" s="169">
        <v>342</v>
      </c>
      <c r="BK101" s="170">
        <v>1185</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s="1">
        <v>0</v>
      </c>
      <c r="CK101" s="1">
        <v>0</v>
      </c>
      <c r="CL101" s="1">
        <v>0</v>
      </c>
      <c r="CM101" s="1">
        <v>0</v>
      </c>
      <c r="CN101" s="168">
        <v>0</v>
      </c>
      <c r="CO101" s="169">
        <v>0</v>
      </c>
      <c r="CP101" s="169">
        <v>0</v>
      </c>
      <c r="CQ101" s="170">
        <v>0</v>
      </c>
      <c r="CR101" s="1">
        <v>1</v>
      </c>
      <c r="CS101" s="1">
        <v>1</v>
      </c>
      <c r="CT101" s="1">
        <v>47</v>
      </c>
      <c r="CU101" s="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s="284">
        <v>0</v>
      </c>
      <c r="DQ101" s="284">
        <v>0</v>
      </c>
      <c r="DR101" s="284">
        <v>0</v>
      </c>
      <c r="DS101" s="284">
        <v>0</v>
      </c>
      <c r="DT101" s="168">
        <v>0</v>
      </c>
      <c r="DU101" s="169">
        <v>0</v>
      </c>
      <c r="DV101" s="169">
        <v>0</v>
      </c>
      <c r="DW101" s="170">
        <v>0</v>
      </c>
      <c r="DX101">
        <v>1</v>
      </c>
      <c r="DY101">
        <v>1</v>
      </c>
      <c r="DZ101">
        <v>0</v>
      </c>
      <c r="EA101">
        <v>1200</v>
      </c>
      <c r="EB101">
        <v>0</v>
      </c>
      <c r="EC101">
        <v>0</v>
      </c>
      <c r="ED101">
        <v>0</v>
      </c>
      <c r="EE101">
        <v>0</v>
      </c>
      <c r="EF101">
        <v>0</v>
      </c>
      <c r="EG101">
        <v>0</v>
      </c>
      <c r="EH101">
        <v>0</v>
      </c>
      <c r="EI101">
        <v>0</v>
      </c>
      <c r="EJ101">
        <v>1</v>
      </c>
      <c r="EK101">
        <v>1</v>
      </c>
      <c r="EL101">
        <v>0</v>
      </c>
      <c r="EM101">
        <v>1200</v>
      </c>
      <c r="EN101">
        <v>0</v>
      </c>
      <c r="EO101">
        <v>0</v>
      </c>
      <c r="EP101">
        <v>0</v>
      </c>
      <c r="EQ101">
        <v>0</v>
      </c>
      <c r="ER101">
        <v>0</v>
      </c>
      <c r="ES101">
        <v>0</v>
      </c>
      <c r="ET101">
        <v>0</v>
      </c>
      <c r="EU101">
        <v>0</v>
      </c>
      <c r="EV101" s="1">
        <v>0</v>
      </c>
      <c r="EW101" s="1">
        <v>0</v>
      </c>
      <c r="EX101" s="1">
        <v>0</v>
      </c>
      <c r="EY101" s="1">
        <v>0</v>
      </c>
      <c r="EZ101" s="168">
        <v>1</v>
      </c>
      <c r="FA101" s="169">
        <v>1</v>
      </c>
      <c r="FB101" s="169">
        <v>0</v>
      </c>
      <c r="FC101" s="170">
        <v>1200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s="139">
        <v>1</v>
      </c>
      <c r="HD101" s="141">
        <v>0</v>
      </c>
      <c r="HE101" s="139">
        <v>1</v>
      </c>
      <c r="HF101" s="141">
        <v>1</v>
      </c>
      <c r="HG101" s="180">
        <v>10</v>
      </c>
      <c r="HH101" s="182">
        <v>0.2</v>
      </c>
      <c r="HI101" s="182">
        <v>0.1</v>
      </c>
      <c r="HJ101" s="183">
        <v>0</v>
      </c>
      <c r="HK101" s="140">
        <v>0</v>
      </c>
      <c r="HL101" s="140">
        <v>0</v>
      </c>
      <c r="HM101" s="1" t="s">
        <v>427</v>
      </c>
      <c r="HN101" s="1" t="s">
        <v>427</v>
      </c>
      <c r="HO101" t="s">
        <v>458</v>
      </c>
      <c r="HP101" s="284" t="s">
        <v>458</v>
      </c>
      <c r="HQ101" s="284">
        <v>0</v>
      </c>
      <c r="HR101" s="284">
        <v>0</v>
      </c>
      <c r="HS101" s="284">
        <v>0</v>
      </c>
      <c r="HT101" s="284" t="s">
        <v>427</v>
      </c>
      <c r="HU101" s="284" t="s">
        <v>427</v>
      </c>
      <c r="HV101" s="284" t="s">
        <v>427</v>
      </c>
      <c r="HW101" s="284" t="s">
        <v>427</v>
      </c>
      <c r="HX101" s="284">
        <v>0</v>
      </c>
      <c r="HY101" s="284">
        <v>0</v>
      </c>
      <c r="HZ101" s="284">
        <v>238094</v>
      </c>
      <c r="IA101" s="284"/>
      <c r="IB101" s="284"/>
    </row>
    <row r="102" spans="1:236" x14ac:dyDescent="0.25">
      <c r="A102" s="2">
        <f>IF('Table 1'!$L$2="All Regions",1,IF('Table 1'!$L$2='DATA TEMPLATE 1516'!L102,1,0))</f>
        <v>1</v>
      </c>
      <c r="B102" s="2">
        <f>IF('Table 1'!$L$3="All Disciplines",1,IF('Table 1'!$L$3='DATA TEMPLATE 1516'!M102,1,0))</f>
        <v>1</v>
      </c>
      <c r="C102" s="2">
        <f>IF('Table 1'!$L$4="All Organisations",1,IF('Table 1'!$L$4='DATA TEMPLATE 1516'!N102,1,0))</f>
        <v>1</v>
      </c>
      <c r="D102" s="2">
        <f t="shared" si="2"/>
        <v>3</v>
      </c>
      <c r="E102" s="236">
        <f>IFERROR(IF('Table 2'!$L$2="All Diverse Led",$HQ102,IF('Table 2'!$L$2='DATA TEMPLATE 1516'!HX102,4,0)),"0")</f>
        <v>0</v>
      </c>
      <c r="F102" s="236">
        <f>IFERROR(IF('Table 2'!$L$2="All Diverse Led",$HQ102,IF('Table 2'!$L$2='DATA TEMPLATE 1516'!HY102,4,0)), 0)</f>
        <v>0</v>
      </c>
      <c r="G102" s="237">
        <f t="shared" si="3"/>
        <v>0</v>
      </c>
      <c r="H102" s="1" t="s">
        <v>471</v>
      </c>
      <c r="I102" s="1">
        <v>0</v>
      </c>
      <c r="J102" s="1" t="b">
        <v>0</v>
      </c>
      <c r="K102" s="284">
        <v>100</v>
      </c>
      <c r="L102" t="s">
        <v>439</v>
      </c>
      <c r="M102" t="s">
        <v>440</v>
      </c>
      <c r="N102" t="s">
        <v>458</v>
      </c>
      <c r="O102" s="76">
        <v>5591</v>
      </c>
      <c r="P102" s="76">
        <v>65662</v>
      </c>
      <c r="Q102" s="76">
        <v>0</v>
      </c>
      <c r="R102" s="76">
        <v>0</v>
      </c>
      <c r="S102" s="76">
        <v>0</v>
      </c>
      <c r="T102" s="76">
        <v>71253</v>
      </c>
      <c r="U102">
        <v>0</v>
      </c>
      <c r="V102">
        <v>1000</v>
      </c>
      <c r="W102">
        <v>0</v>
      </c>
      <c r="X102">
        <v>0</v>
      </c>
      <c r="Y102">
        <v>0</v>
      </c>
      <c r="Z102">
        <v>0</v>
      </c>
      <c r="AA102">
        <v>0</v>
      </c>
      <c r="AB102">
        <v>39060</v>
      </c>
      <c r="AC102">
        <v>4693</v>
      </c>
      <c r="AD102">
        <v>19468</v>
      </c>
      <c r="AE102">
        <v>64221</v>
      </c>
      <c r="AF102" s="1">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s="284">
        <v>0</v>
      </c>
      <c r="BE102" s="284">
        <v>0</v>
      </c>
      <c r="BF102" s="284">
        <v>0</v>
      </c>
      <c r="BG102" s="284">
        <v>0</v>
      </c>
      <c r="BH102" s="168">
        <v>0</v>
      </c>
      <c r="BI102" s="169">
        <v>0</v>
      </c>
      <c r="BJ102" s="169">
        <v>0</v>
      </c>
      <c r="BK102" s="170">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s="1">
        <v>0</v>
      </c>
      <c r="CK102" s="1">
        <v>0</v>
      </c>
      <c r="CL102" s="1">
        <v>0</v>
      </c>
      <c r="CM102" s="1">
        <v>0</v>
      </c>
      <c r="CN102" s="168">
        <v>0</v>
      </c>
      <c r="CO102" s="169">
        <v>0</v>
      </c>
      <c r="CP102" s="169">
        <v>0</v>
      </c>
      <c r="CQ102" s="170">
        <v>0</v>
      </c>
      <c r="CR102" s="1">
        <v>0</v>
      </c>
      <c r="CS102" s="1">
        <v>0</v>
      </c>
      <c r="CT102" s="1">
        <v>0</v>
      </c>
      <c r="CU102" s="1">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s="284">
        <v>0</v>
      </c>
      <c r="DQ102" s="284">
        <v>0</v>
      </c>
      <c r="DR102" s="284">
        <v>0</v>
      </c>
      <c r="DS102" s="284">
        <v>0</v>
      </c>
      <c r="DT102" s="168">
        <v>0</v>
      </c>
      <c r="DU102" s="169">
        <v>0</v>
      </c>
      <c r="DV102" s="169">
        <v>0</v>
      </c>
      <c r="DW102" s="170">
        <v>0</v>
      </c>
      <c r="DX102">
        <v>168</v>
      </c>
      <c r="DY102">
        <v>7</v>
      </c>
      <c r="DZ102">
        <v>180</v>
      </c>
      <c r="EA102">
        <v>20000</v>
      </c>
      <c r="EB102">
        <v>2</v>
      </c>
      <c r="EC102">
        <v>7</v>
      </c>
      <c r="ED102">
        <v>0</v>
      </c>
      <c r="EE102">
        <v>150</v>
      </c>
      <c r="EF102">
        <v>0</v>
      </c>
      <c r="EG102">
        <v>0</v>
      </c>
      <c r="EH102">
        <v>0</v>
      </c>
      <c r="EI102">
        <v>0</v>
      </c>
      <c r="EJ102">
        <v>0</v>
      </c>
      <c r="EK102">
        <v>0</v>
      </c>
      <c r="EL102">
        <v>0</v>
      </c>
      <c r="EM102">
        <v>0</v>
      </c>
      <c r="EN102">
        <v>0</v>
      </c>
      <c r="EO102">
        <v>0</v>
      </c>
      <c r="EP102">
        <v>0</v>
      </c>
      <c r="EQ102">
        <v>0</v>
      </c>
      <c r="ER102">
        <v>0</v>
      </c>
      <c r="ES102">
        <v>0</v>
      </c>
      <c r="ET102">
        <v>0</v>
      </c>
      <c r="EU102">
        <v>0</v>
      </c>
      <c r="EV102" s="1">
        <v>2</v>
      </c>
      <c r="EW102" s="1">
        <v>7</v>
      </c>
      <c r="EX102" s="1">
        <v>0</v>
      </c>
      <c r="EY102" s="1">
        <v>150</v>
      </c>
      <c r="EZ102" s="168">
        <v>0</v>
      </c>
      <c r="FA102" s="169">
        <v>0</v>
      </c>
      <c r="FB102" s="169">
        <v>0</v>
      </c>
      <c r="FC102" s="170">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1</v>
      </c>
      <c r="GE102">
        <v>0</v>
      </c>
      <c r="GF102">
        <v>22</v>
      </c>
      <c r="GG102">
        <v>0</v>
      </c>
      <c r="GH102">
        <v>0</v>
      </c>
      <c r="GI102">
        <v>0</v>
      </c>
      <c r="GJ102">
        <v>0</v>
      </c>
      <c r="GK102">
        <v>3112</v>
      </c>
      <c r="GL102">
        <v>0</v>
      </c>
      <c r="GM102">
        <v>0</v>
      </c>
      <c r="GN102">
        <v>1</v>
      </c>
      <c r="GO102">
        <v>170</v>
      </c>
      <c r="GP102">
        <v>2</v>
      </c>
      <c r="GQ102">
        <v>216</v>
      </c>
      <c r="GR102">
        <v>0</v>
      </c>
      <c r="GS102">
        <v>0</v>
      </c>
      <c r="GT102">
        <v>0</v>
      </c>
      <c r="GU102">
        <v>0</v>
      </c>
      <c r="GV102">
        <v>0</v>
      </c>
      <c r="GW102">
        <v>0</v>
      </c>
      <c r="GX102">
        <v>0</v>
      </c>
      <c r="GY102">
        <v>0</v>
      </c>
      <c r="GZ102">
        <v>0</v>
      </c>
      <c r="HA102">
        <v>0</v>
      </c>
      <c r="HB102">
        <v>0</v>
      </c>
      <c r="HC102" s="139">
        <v>0</v>
      </c>
      <c r="HD102" s="141">
        <v>0</v>
      </c>
      <c r="HE102" s="139">
        <v>1</v>
      </c>
      <c r="HF102" s="141">
        <v>4</v>
      </c>
      <c r="HG102" s="180">
        <v>9</v>
      </c>
      <c r="HH102" s="182">
        <v>0.44444444444444442</v>
      </c>
      <c r="HI102" s="182">
        <v>0.1111111111111111</v>
      </c>
      <c r="HJ102" s="183">
        <v>0</v>
      </c>
      <c r="HK102" s="140">
        <v>0</v>
      </c>
      <c r="HL102" s="140">
        <v>0</v>
      </c>
      <c r="HM102" s="1" t="s">
        <v>427</v>
      </c>
      <c r="HN102" s="1" t="s">
        <v>427</v>
      </c>
      <c r="HO102" t="s">
        <v>458</v>
      </c>
      <c r="HP102" s="284" t="s">
        <v>458</v>
      </c>
      <c r="HQ102" s="284">
        <v>0</v>
      </c>
      <c r="HR102" s="284">
        <v>0</v>
      </c>
      <c r="HS102" s="284">
        <v>0</v>
      </c>
      <c r="HT102" s="284" t="s">
        <v>427</v>
      </c>
      <c r="HU102" s="284" t="s">
        <v>426</v>
      </c>
      <c r="HV102" s="284" t="s">
        <v>427</v>
      </c>
      <c r="HW102" s="284" t="s">
        <v>427</v>
      </c>
      <c r="HX102" s="284">
        <v>0</v>
      </c>
      <c r="HY102" s="284">
        <v>0</v>
      </c>
      <c r="HZ102" s="284">
        <v>68762</v>
      </c>
      <c r="IA102" s="284"/>
      <c r="IB102" s="284"/>
    </row>
    <row r="103" spans="1:236" x14ac:dyDescent="0.25">
      <c r="A103" s="2">
        <f>IF('Table 1'!$L$2="All Regions",1,IF('Table 1'!$L$2='DATA TEMPLATE 1516'!L103,1,0))</f>
        <v>1</v>
      </c>
      <c r="B103" s="2">
        <f>IF('Table 1'!$L$3="All Disciplines",1,IF('Table 1'!$L$3='DATA TEMPLATE 1516'!M103,1,0))</f>
        <v>1</v>
      </c>
      <c r="C103" s="2">
        <f>IF('Table 1'!$L$4="All Organisations",1,IF('Table 1'!$L$4='DATA TEMPLATE 1516'!N103,1,0))</f>
        <v>1</v>
      </c>
      <c r="D103" s="2">
        <f t="shared" si="2"/>
        <v>3</v>
      </c>
      <c r="E103" s="236">
        <f>IFERROR(IF('Table 2'!$L$2="All Diverse Led",$HQ103,IF('Table 2'!$L$2='DATA TEMPLATE 1516'!HX103,4,0)),"0")</f>
        <v>0</v>
      </c>
      <c r="F103" s="236">
        <f>IFERROR(IF('Table 2'!$L$2="All Diverse Led",$HQ103,IF('Table 2'!$L$2='DATA TEMPLATE 1516'!HY103,4,0)), 0)</f>
        <v>0</v>
      </c>
      <c r="G103" s="237">
        <f t="shared" si="3"/>
        <v>0</v>
      </c>
      <c r="H103" s="1" t="s">
        <v>471</v>
      </c>
      <c r="I103" s="1">
        <v>0</v>
      </c>
      <c r="J103" s="1" t="b">
        <v>0</v>
      </c>
      <c r="K103" s="284">
        <v>101</v>
      </c>
      <c r="L103" t="s">
        <v>439</v>
      </c>
      <c r="M103" t="s">
        <v>442</v>
      </c>
      <c r="N103" t="s">
        <v>458</v>
      </c>
      <c r="O103" s="76">
        <v>224485</v>
      </c>
      <c r="P103" s="76">
        <v>73985</v>
      </c>
      <c r="Q103" s="76">
        <v>2500</v>
      </c>
      <c r="R103" s="76">
        <v>0</v>
      </c>
      <c r="S103" s="76">
        <v>0</v>
      </c>
      <c r="T103" s="76">
        <v>300970</v>
      </c>
      <c r="U103">
        <v>8670</v>
      </c>
      <c r="V103">
        <v>2500</v>
      </c>
      <c r="W103">
        <v>0</v>
      </c>
      <c r="X103">
        <v>15900</v>
      </c>
      <c r="Y103">
        <v>0</v>
      </c>
      <c r="Z103">
        <v>0</v>
      </c>
      <c r="AA103">
        <v>0</v>
      </c>
      <c r="AB103">
        <v>46040</v>
      </c>
      <c r="AC103">
        <v>14642</v>
      </c>
      <c r="AD103">
        <v>22916</v>
      </c>
      <c r="AE103">
        <v>110668</v>
      </c>
      <c r="AF103" s="1">
        <v>1</v>
      </c>
      <c r="AG103">
        <v>1</v>
      </c>
      <c r="AH103">
        <v>50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s="284">
        <v>0</v>
      </c>
      <c r="BE103" s="284">
        <v>0</v>
      </c>
      <c r="BF103" s="284">
        <v>0</v>
      </c>
      <c r="BG103" s="284">
        <v>0</v>
      </c>
      <c r="BH103" s="168">
        <v>0</v>
      </c>
      <c r="BI103" s="169">
        <v>0</v>
      </c>
      <c r="BJ103" s="169">
        <v>0</v>
      </c>
      <c r="BK103" s="170">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s="1">
        <v>0</v>
      </c>
      <c r="CK103" s="1">
        <v>0</v>
      </c>
      <c r="CL103" s="1">
        <v>0</v>
      </c>
      <c r="CM103" s="1">
        <v>0</v>
      </c>
      <c r="CN103" s="168">
        <v>0</v>
      </c>
      <c r="CO103" s="169">
        <v>0</v>
      </c>
      <c r="CP103" s="169">
        <v>0</v>
      </c>
      <c r="CQ103" s="170">
        <v>0</v>
      </c>
      <c r="CR103" s="1">
        <v>1</v>
      </c>
      <c r="CS103" s="1">
        <v>1</v>
      </c>
      <c r="CT103" s="1">
        <v>78</v>
      </c>
      <c r="CU103" s="1">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s="284">
        <v>0</v>
      </c>
      <c r="DQ103" s="284">
        <v>0</v>
      </c>
      <c r="DR103" s="284">
        <v>0</v>
      </c>
      <c r="DS103" s="284">
        <v>0</v>
      </c>
      <c r="DT103" s="168">
        <v>0</v>
      </c>
      <c r="DU103" s="169">
        <v>0</v>
      </c>
      <c r="DV103" s="169">
        <v>0</v>
      </c>
      <c r="DW103" s="170">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s="1">
        <v>0</v>
      </c>
      <c r="EW103" s="1">
        <v>0</v>
      </c>
      <c r="EX103" s="1">
        <v>0</v>
      </c>
      <c r="EY103" s="1">
        <v>0</v>
      </c>
      <c r="EZ103" s="168">
        <v>0</v>
      </c>
      <c r="FA103" s="169">
        <v>0</v>
      </c>
      <c r="FB103" s="169">
        <v>0</v>
      </c>
      <c r="FC103" s="170">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s="139">
        <v>1</v>
      </c>
      <c r="HD103" s="141">
        <v>0</v>
      </c>
      <c r="HE103" s="139">
        <v>1</v>
      </c>
      <c r="HF103" s="141">
        <v>1</v>
      </c>
      <c r="HG103" s="180">
        <v>10</v>
      </c>
      <c r="HH103" s="182">
        <v>0.2</v>
      </c>
      <c r="HI103" s="182">
        <v>0.1</v>
      </c>
      <c r="HJ103" s="183">
        <v>0</v>
      </c>
      <c r="HK103" s="140">
        <v>0</v>
      </c>
      <c r="HL103" s="140">
        <v>0</v>
      </c>
      <c r="HM103" s="1" t="s">
        <v>427</v>
      </c>
      <c r="HN103" s="1" t="s">
        <v>427</v>
      </c>
      <c r="HO103" t="s">
        <v>458</v>
      </c>
      <c r="HP103" s="284" t="s">
        <v>459</v>
      </c>
      <c r="HQ103" s="284">
        <v>0</v>
      </c>
      <c r="HR103" s="284">
        <v>0</v>
      </c>
      <c r="HS103" s="284">
        <v>0</v>
      </c>
      <c r="HT103" s="284" t="s">
        <v>427</v>
      </c>
      <c r="HU103" s="284" t="s">
        <v>427</v>
      </c>
      <c r="HV103" s="284" t="s">
        <v>427</v>
      </c>
      <c r="HW103" s="284" t="s">
        <v>426</v>
      </c>
      <c r="HX103" s="284">
        <v>0</v>
      </c>
      <c r="HY103" s="284">
        <v>0</v>
      </c>
      <c r="HZ103" s="284">
        <v>289655</v>
      </c>
      <c r="IA103" s="284"/>
      <c r="IB103" s="284"/>
    </row>
    <row r="104" spans="1:236" x14ac:dyDescent="0.25">
      <c r="A104" s="2">
        <f>IF('Table 1'!$L$2="All Regions",1,IF('Table 1'!$L$2='DATA TEMPLATE 1516'!L104,1,0))</f>
        <v>1</v>
      </c>
      <c r="B104" s="2">
        <f>IF('Table 1'!$L$3="All Disciplines",1,IF('Table 1'!$L$3='DATA TEMPLATE 1516'!M104,1,0))</f>
        <v>1</v>
      </c>
      <c r="C104" s="2">
        <f>IF('Table 1'!$L$4="All Organisations",1,IF('Table 1'!$L$4='DATA TEMPLATE 1516'!N104,1,0))</f>
        <v>1</v>
      </c>
      <c r="D104" s="2">
        <f t="shared" si="2"/>
        <v>3</v>
      </c>
      <c r="E104" s="236">
        <f>IFERROR(IF('Table 2'!$L$2="All Diverse Led",$HQ104,IF('Table 2'!$L$2='DATA TEMPLATE 1516'!HX104,4,0)),"0")</f>
        <v>0</v>
      </c>
      <c r="F104" s="236">
        <f>IFERROR(IF('Table 2'!$L$2="All Diverse Led",$HQ104,IF('Table 2'!$L$2='DATA TEMPLATE 1516'!HY104,4,0)), 0)</f>
        <v>0</v>
      </c>
      <c r="G104" s="237">
        <f t="shared" si="3"/>
        <v>0</v>
      </c>
      <c r="H104" s="1" t="s">
        <v>471</v>
      </c>
      <c r="I104" s="1">
        <v>0</v>
      </c>
      <c r="J104" s="1" t="b">
        <v>0</v>
      </c>
      <c r="K104" s="284">
        <v>102</v>
      </c>
      <c r="L104" t="s">
        <v>439</v>
      </c>
      <c r="M104" t="s">
        <v>436</v>
      </c>
      <c r="N104" t="s">
        <v>459</v>
      </c>
      <c r="O104" s="76">
        <v>166455</v>
      </c>
      <c r="P104" s="76">
        <v>190892</v>
      </c>
      <c r="Q104" s="76">
        <v>6475</v>
      </c>
      <c r="R104" s="76">
        <v>0</v>
      </c>
      <c r="S104" s="76">
        <v>0</v>
      </c>
      <c r="T104" s="76">
        <v>363822</v>
      </c>
      <c r="U104">
        <v>18029</v>
      </c>
      <c r="V104">
        <v>0</v>
      </c>
      <c r="W104">
        <v>0</v>
      </c>
      <c r="X104">
        <v>50313</v>
      </c>
      <c r="Y104">
        <v>0</v>
      </c>
      <c r="Z104">
        <v>0</v>
      </c>
      <c r="AA104">
        <v>0</v>
      </c>
      <c r="AB104">
        <v>196544</v>
      </c>
      <c r="AC104">
        <v>92086</v>
      </c>
      <c r="AD104">
        <v>0</v>
      </c>
      <c r="AE104">
        <v>356972</v>
      </c>
      <c r="AF104" s="1">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s="284">
        <v>0</v>
      </c>
      <c r="BE104" s="284">
        <v>0</v>
      </c>
      <c r="BF104" s="284">
        <v>0</v>
      </c>
      <c r="BG104" s="284">
        <v>0</v>
      </c>
      <c r="BH104" s="168">
        <v>0</v>
      </c>
      <c r="BI104" s="169">
        <v>0</v>
      </c>
      <c r="BJ104" s="169">
        <v>0</v>
      </c>
      <c r="BK104" s="170">
        <v>0</v>
      </c>
      <c r="BL104">
        <v>2</v>
      </c>
      <c r="BM104">
        <v>54</v>
      </c>
      <c r="BN104">
        <v>1537</v>
      </c>
      <c r="BO104">
        <v>362</v>
      </c>
      <c r="BP104">
        <v>0</v>
      </c>
      <c r="BQ104">
        <v>0</v>
      </c>
      <c r="BR104">
        <v>0</v>
      </c>
      <c r="BS104">
        <v>0</v>
      </c>
      <c r="BT104">
        <v>0</v>
      </c>
      <c r="BU104">
        <v>0</v>
      </c>
      <c r="BV104">
        <v>0</v>
      </c>
      <c r="BW104">
        <v>0</v>
      </c>
      <c r="BX104">
        <v>2</v>
      </c>
      <c r="BY104">
        <v>54</v>
      </c>
      <c r="BZ104">
        <v>1537</v>
      </c>
      <c r="CA104">
        <v>362</v>
      </c>
      <c r="CB104">
        <v>0</v>
      </c>
      <c r="CC104">
        <v>0</v>
      </c>
      <c r="CD104">
        <v>0</v>
      </c>
      <c r="CE104">
        <v>0</v>
      </c>
      <c r="CF104">
        <v>0</v>
      </c>
      <c r="CG104">
        <v>0</v>
      </c>
      <c r="CH104">
        <v>0</v>
      </c>
      <c r="CI104">
        <v>0</v>
      </c>
      <c r="CJ104" s="1">
        <v>0</v>
      </c>
      <c r="CK104" s="1">
        <v>0</v>
      </c>
      <c r="CL104" s="1">
        <v>0</v>
      </c>
      <c r="CM104" s="1">
        <v>0</v>
      </c>
      <c r="CN104" s="168">
        <v>2</v>
      </c>
      <c r="CO104" s="169">
        <v>54</v>
      </c>
      <c r="CP104" s="169">
        <v>1537</v>
      </c>
      <c r="CQ104" s="170">
        <v>362</v>
      </c>
      <c r="CR104" s="1">
        <v>0</v>
      </c>
      <c r="CS104" s="1">
        <v>0</v>
      </c>
      <c r="CT104" s="1">
        <v>0</v>
      </c>
      <c r="CU104" s="1">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s="284">
        <v>0</v>
      </c>
      <c r="DQ104" s="284">
        <v>0</v>
      </c>
      <c r="DR104" s="284">
        <v>0</v>
      </c>
      <c r="DS104" s="284">
        <v>0</v>
      </c>
      <c r="DT104" s="168">
        <v>0</v>
      </c>
      <c r="DU104" s="169">
        <v>0</v>
      </c>
      <c r="DV104" s="169">
        <v>0</v>
      </c>
      <c r="DW104" s="170">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s="1">
        <v>0</v>
      </c>
      <c r="EW104" s="1">
        <v>0</v>
      </c>
      <c r="EX104" s="1">
        <v>0</v>
      </c>
      <c r="EY104" s="1">
        <v>0</v>
      </c>
      <c r="EZ104" s="168">
        <v>0</v>
      </c>
      <c r="FA104" s="169">
        <v>0</v>
      </c>
      <c r="FB104" s="169">
        <v>0</v>
      </c>
      <c r="FC104" s="170">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0</v>
      </c>
      <c r="GX104">
        <v>0</v>
      </c>
      <c r="GY104">
        <v>0</v>
      </c>
      <c r="GZ104">
        <v>0</v>
      </c>
      <c r="HA104">
        <v>0</v>
      </c>
      <c r="HB104">
        <v>0</v>
      </c>
      <c r="HC104" s="139">
        <v>0</v>
      </c>
      <c r="HD104" s="141">
        <v>0</v>
      </c>
      <c r="HE104" s="139">
        <v>0</v>
      </c>
      <c r="HF104" s="141">
        <v>7</v>
      </c>
      <c r="HG104" s="180">
        <v>13</v>
      </c>
      <c r="HH104" s="182">
        <v>0.53846153846153844</v>
      </c>
      <c r="HI104" s="182">
        <v>0</v>
      </c>
      <c r="HJ104" s="183">
        <v>0</v>
      </c>
      <c r="HK104" s="140">
        <v>0</v>
      </c>
      <c r="HL104" s="140">
        <v>0</v>
      </c>
      <c r="HM104" s="1" t="s">
        <v>427</v>
      </c>
      <c r="HN104" s="1" t="s">
        <v>427</v>
      </c>
      <c r="HO104" t="s">
        <v>459</v>
      </c>
      <c r="HP104" s="284" t="s">
        <v>459</v>
      </c>
      <c r="HQ104" s="284">
        <v>0</v>
      </c>
      <c r="HR104" s="284">
        <v>0</v>
      </c>
      <c r="HS104" s="284">
        <v>0</v>
      </c>
      <c r="HT104" s="284" t="s">
        <v>427</v>
      </c>
      <c r="HU104" s="284" t="s">
        <v>427</v>
      </c>
      <c r="HV104" s="284" t="s">
        <v>427</v>
      </c>
      <c r="HW104" s="284" t="s">
        <v>427</v>
      </c>
      <c r="HX104" s="284">
        <v>0</v>
      </c>
      <c r="HY104" s="284">
        <v>0</v>
      </c>
      <c r="HZ104" s="284">
        <v>394021</v>
      </c>
      <c r="IA104" s="284"/>
      <c r="IB104" s="284"/>
    </row>
    <row r="105" spans="1:236" x14ac:dyDescent="0.25">
      <c r="A105" s="2">
        <f>IF('Table 1'!$L$2="All Regions",1,IF('Table 1'!$L$2='DATA TEMPLATE 1516'!L105,1,0))</f>
        <v>1</v>
      </c>
      <c r="B105" s="2">
        <f>IF('Table 1'!$L$3="All Disciplines",1,IF('Table 1'!$L$3='DATA TEMPLATE 1516'!M105,1,0))</f>
        <v>1</v>
      </c>
      <c r="C105" s="2">
        <f>IF('Table 1'!$L$4="All Organisations",1,IF('Table 1'!$L$4='DATA TEMPLATE 1516'!N105,1,0))</f>
        <v>1</v>
      </c>
      <c r="D105" s="2">
        <f t="shared" si="2"/>
        <v>3</v>
      </c>
      <c r="E105" s="236">
        <f>IFERROR(IF('Table 2'!$L$2="All Diverse Led",$HQ105,IF('Table 2'!$L$2='DATA TEMPLATE 1516'!HX105,4,0)),"0")</f>
        <v>0</v>
      </c>
      <c r="F105" s="236">
        <f>IFERROR(IF('Table 2'!$L$2="All Diverse Led",$HQ105,IF('Table 2'!$L$2='DATA TEMPLATE 1516'!HY105,4,0)), 0)</f>
        <v>0</v>
      </c>
      <c r="G105" s="237">
        <f t="shared" si="3"/>
        <v>0</v>
      </c>
      <c r="H105" s="1" t="s">
        <v>471</v>
      </c>
      <c r="I105" s="1">
        <v>0</v>
      </c>
      <c r="J105" s="1" t="b">
        <v>0</v>
      </c>
      <c r="K105" s="284">
        <v>103</v>
      </c>
      <c r="L105" t="s">
        <v>439</v>
      </c>
      <c r="M105" t="s">
        <v>438</v>
      </c>
      <c r="N105" t="s">
        <v>460</v>
      </c>
      <c r="O105" s="76">
        <v>568773</v>
      </c>
      <c r="P105" s="76">
        <v>546707</v>
      </c>
      <c r="Q105" s="76">
        <v>333454</v>
      </c>
      <c r="R105" s="76">
        <v>0</v>
      </c>
      <c r="S105" s="76">
        <v>0</v>
      </c>
      <c r="T105" s="76">
        <v>1448934</v>
      </c>
      <c r="U105">
        <v>701060</v>
      </c>
      <c r="V105">
        <v>12801</v>
      </c>
      <c r="W105">
        <v>265280</v>
      </c>
      <c r="X105">
        <v>0</v>
      </c>
      <c r="Y105">
        <v>0</v>
      </c>
      <c r="Z105">
        <v>0</v>
      </c>
      <c r="AA105">
        <v>0</v>
      </c>
      <c r="AB105">
        <v>333596</v>
      </c>
      <c r="AC105">
        <v>127549</v>
      </c>
      <c r="AD105">
        <v>14790</v>
      </c>
      <c r="AE105">
        <v>1455076</v>
      </c>
      <c r="AF105" s="1">
        <v>30</v>
      </c>
      <c r="AG105">
        <v>30</v>
      </c>
      <c r="AH105">
        <v>7292</v>
      </c>
      <c r="AI105">
        <v>0</v>
      </c>
      <c r="AJ105">
        <v>0</v>
      </c>
      <c r="AK105">
        <v>0</v>
      </c>
      <c r="AL105">
        <v>0</v>
      </c>
      <c r="AM105">
        <v>0</v>
      </c>
      <c r="AN105">
        <v>2</v>
      </c>
      <c r="AO105">
        <v>2</v>
      </c>
      <c r="AP105">
        <v>807</v>
      </c>
      <c r="AQ105">
        <v>250</v>
      </c>
      <c r="AR105">
        <v>5</v>
      </c>
      <c r="AS105">
        <v>5</v>
      </c>
      <c r="AT105">
        <v>1261</v>
      </c>
      <c r="AU105">
        <v>0</v>
      </c>
      <c r="AV105">
        <v>0</v>
      </c>
      <c r="AW105">
        <v>0</v>
      </c>
      <c r="AX105">
        <v>0</v>
      </c>
      <c r="AY105">
        <v>0</v>
      </c>
      <c r="AZ105">
        <v>1</v>
      </c>
      <c r="BA105">
        <v>1</v>
      </c>
      <c r="BB105">
        <v>0</v>
      </c>
      <c r="BC105">
        <v>250</v>
      </c>
      <c r="BD105" s="284">
        <v>2</v>
      </c>
      <c r="BE105" s="284">
        <v>2</v>
      </c>
      <c r="BF105" s="284">
        <v>807</v>
      </c>
      <c r="BG105" s="284">
        <v>250</v>
      </c>
      <c r="BH105" s="168">
        <v>6</v>
      </c>
      <c r="BI105" s="169">
        <v>6</v>
      </c>
      <c r="BJ105" s="169">
        <v>1261</v>
      </c>
      <c r="BK105" s="170">
        <v>250</v>
      </c>
      <c r="BL105">
        <v>1</v>
      </c>
      <c r="BM105">
        <v>1</v>
      </c>
      <c r="BN105">
        <v>0</v>
      </c>
      <c r="BO105">
        <v>50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s="1">
        <v>0</v>
      </c>
      <c r="CK105" s="1">
        <v>0</v>
      </c>
      <c r="CL105" s="1">
        <v>0</v>
      </c>
      <c r="CM105" s="1">
        <v>0</v>
      </c>
      <c r="CN105" s="168">
        <v>0</v>
      </c>
      <c r="CO105" s="169">
        <v>0</v>
      </c>
      <c r="CP105" s="169">
        <v>0</v>
      </c>
      <c r="CQ105" s="170">
        <v>0</v>
      </c>
      <c r="CR105" s="1">
        <v>1</v>
      </c>
      <c r="CS105" s="1">
        <v>1</v>
      </c>
      <c r="CT105" s="1">
        <v>154</v>
      </c>
      <c r="CU105" s="1">
        <v>0</v>
      </c>
      <c r="CV105">
        <v>0</v>
      </c>
      <c r="CW105">
        <v>0</v>
      </c>
      <c r="CX105">
        <v>0</v>
      </c>
      <c r="CY105">
        <v>0</v>
      </c>
      <c r="CZ105">
        <v>0</v>
      </c>
      <c r="DA105">
        <v>0</v>
      </c>
      <c r="DB105">
        <v>0</v>
      </c>
      <c r="DC105">
        <v>0</v>
      </c>
      <c r="DD105">
        <v>1</v>
      </c>
      <c r="DE105">
        <v>1</v>
      </c>
      <c r="DF105">
        <v>154</v>
      </c>
      <c r="DG105">
        <v>0</v>
      </c>
      <c r="DH105">
        <v>0</v>
      </c>
      <c r="DI105">
        <v>0</v>
      </c>
      <c r="DJ105">
        <v>0</v>
      </c>
      <c r="DK105">
        <v>0</v>
      </c>
      <c r="DL105">
        <v>0</v>
      </c>
      <c r="DM105">
        <v>0</v>
      </c>
      <c r="DN105">
        <v>0</v>
      </c>
      <c r="DO105">
        <v>0</v>
      </c>
      <c r="DP105" s="284">
        <v>0</v>
      </c>
      <c r="DQ105" s="284">
        <v>0</v>
      </c>
      <c r="DR105" s="284">
        <v>0</v>
      </c>
      <c r="DS105" s="284">
        <v>0</v>
      </c>
      <c r="DT105" s="168">
        <v>1</v>
      </c>
      <c r="DU105" s="169">
        <v>1</v>
      </c>
      <c r="DV105" s="169">
        <v>154</v>
      </c>
      <c r="DW105" s="170">
        <v>0</v>
      </c>
      <c r="DX105">
        <v>8</v>
      </c>
      <c r="DY105">
        <v>12</v>
      </c>
      <c r="DZ105">
        <v>3574</v>
      </c>
      <c r="EA105">
        <v>0</v>
      </c>
      <c r="EB105">
        <v>0</v>
      </c>
      <c r="EC105">
        <v>0</v>
      </c>
      <c r="ED105">
        <v>0</v>
      </c>
      <c r="EE105">
        <v>0</v>
      </c>
      <c r="EF105">
        <v>6</v>
      </c>
      <c r="EG105">
        <v>6</v>
      </c>
      <c r="EH105">
        <v>5959</v>
      </c>
      <c r="EI105">
        <v>0</v>
      </c>
      <c r="EJ105">
        <v>1</v>
      </c>
      <c r="EK105">
        <v>2</v>
      </c>
      <c r="EL105">
        <v>437</v>
      </c>
      <c r="EM105">
        <v>0</v>
      </c>
      <c r="EN105">
        <v>0</v>
      </c>
      <c r="EO105">
        <v>0</v>
      </c>
      <c r="EP105">
        <v>0</v>
      </c>
      <c r="EQ105">
        <v>0</v>
      </c>
      <c r="ER105">
        <v>0</v>
      </c>
      <c r="ES105">
        <v>0</v>
      </c>
      <c r="ET105">
        <v>0</v>
      </c>
      <c r="EU105">
        <v>0</v>
      </c>
      <c r="EV105" s="1">
        <v>6</v>
      </c>
      <c r="EW105" s="1">
        <v>6</v>
      </c>
      <c r="EX105" s="1">
        <v>5959</v>
      </c>
      <c r="EY105" s="1">
        <v>0</v>
      </c>
      <c r="EZ105" s="168">
        <v>1</v>
      </c>
      <c r="FA105" s="169">
        <v>2</v>
      </c>
      <c r="FB105" s="169">
        <v>437</v>
      </c>
      <c r="FC105" s="170">
        <v>0</v>
      </c>
      <c r="FD105">
        <v>0</v>
      </c>
      <c r="FE105">
        <v>0</v>
      </c>
      <c r="FF105">
        <v>0</v>
      </c>
      <c r="FG105">
        <v>2</v>
      </c>
      <c r="FH105">
        <v>0</v>
      </c>
      <c r="FI105">
        <v>115800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54</v>
      </c>
      <c r="GM105">
        <v>0</v>
      </c>
      <c r="GN105">
        <v>0</v>
      </c>
      <c r="GO105">
        <v>0</v>
      </c>
      <c r="GP105">
        <v>0</v>
      </c>
      <c r="GQ105">
        <v>0</v>
      </c>
      <c r="GR105">
        <v>1</v>
      </c>
      <c r="GS105">
        <v>110136</v>
      </c>
      <c r="GT105">
        <v>0</v>
      </c>
      <c r="GU105">
        <v>0</v>
      </c>
      <c r="GV105">
        <v>0</v>
      </c>
      <c r="GW105">
        <v>0</v>
      </c>
      <c r="GX105">
        <v>0</v>
      </c>
      <c r="GY105">
        <v>0</v>
      </c>
      <c r="GZ105">
        <v>0</v>
      </c>
      <c r="HA105">
        <v>0</v>
      </c>
      <c r="HB105">
        <v>0</v>
      </c>
      <c r="HC105" s="139">
        <v>0</v>
      </c>
      <c r="HD105" s="141">
        <v>0</v>
      </c>
      <c r="HE105" s="139">
        <v>0</v>
      </c>
      <c r="HF105" s="141">
        <v>0</v>
      </c>
      <c r="HG105" s="180">
        <v>12</v>
      </c>
      <c r="HH105" s="182">
        <v>0</v>
      </c>
      <c r="HI105" s="182">
        <v>0</v>
      </c>
      <c r="HJ105" s="183">
        <v>0</v>
      </c>
      <c r="HK105" s="140">
        <v>0</v>
      </c>
      <c r="HL105" s="140">
        <v>0</v>
      </c>
      <c r="HM105" s="1" t="s">
        <v>427</v>
      </c>
      <c r="HN105" s="1" t="s">
        <v>427</v>
      </c>
      <c r="HO105" t="s">
        <v>460</v>
      </c>
      <c r="HP105" s="284" t="s">
        <v>460</v>
      </c>
      <c r="HQ105" s="284">
        <v>0</v>
      </c>
      <c r="HR105" s="284">
        <v>0</v>
      </c>
      <c r="HS105" s="284">
        <v>0</v>
      </c>
      <c r="HT105" s="284" t="s">
        <v>427</v>
      </c>
      <c r="HU105" s="284" t="s">
        <v>427</v>
      </c>
      <c r="HV105" s="284" t="s">
        <v>427</v>
      </c>
      <c r="HW105" s="284" t="s">
        <v>427</v>
      </c>
      <c r="HX105" s="284">
        <v>0</v>
      </c>
      <c r="HY105" s="284">
        <v>0</v>
      </c>
      <c r="HZ105" s="284">
        <v>1324355</v>
      </c>
      <c r="IA105" s="284"/>
      <c r="IB105" s="284"/>
    </row>
    <row r="106" spans="1:236" x14ac:dyDescent="0.25">
      <c r="A106" s="2">
        <f>IF('Table 1'!$L$2="All Regions",1,IF('Table 1'!$L$2='DATA TEMPLATE 1516'!L106,1,0))</f>
        <v>1</v>
      </c>
      <c r="B106" s="2">
        <f>IF('Table 1'!$L$3="All Disciplines",1,IF('Table 1'!$L$3='DATA TEMPLATE 1516'!M106,1,0))</f>
        <v>1</v>
      </c>
      <c r="C106" s="2">
        <f>IF('Table 1'!$L$4="All Organisations",1,IF('Table 1'!$L$4='DATA TEMPLATE 1516'!N106,1,0))</f>
        <v>1</v>
      </c>
      <c r="D106" s="2">
        <f t="shared" si="2"/>
        <v>3</v>
      </c>
      <c r="E106" s="236">
        <f>IFERROR(IF('Table 2'!$L$2="All Diverse Led",$HQ106,IF('Table 2'!$L$2='DATA TEMPLATE 1516'!HX106,4,0)),"0")</f>
        <v>0</v>
      </c>
      <c r="F106" s="236">
        <f>IFERROR(IF('Table 2'!$L$2="All Diverse Led",$HQ106,IF('Table 2'!$L$2='DATA TEMPLATE 1516'!HY106,4,0)), 0)</f>
        <v>0</v>
      </c>
      <c r="G106" s="237">
        <f t="shared" si="3"/>
        <v>0</v>
      </c>
      <c r="H106" s="1" t="s">
        <v>471</v>
      </c>
      <c r="I106" s="1">
        <v>0</v>
      </c>
      <c r="J106" s="1" t="b">
        <v>0</v>
      </c>
      <c r="K106" s="284">
        <v>104</v>
      </c>
      <c r="L106" t="s">
        <v>439</v>
      </c>
      <c r="M106" t="s">
        <v>436</v>
      </c>
      <c r="N106" t="s">
        <v>459</v>
      </c>
      <c r="O106" s="76">
        <v>233849</v>
      </c>
      <c r="P106" s="76">
        <v>202122</v>
      </c>
      <c r="Q106" s="76">
        <v>32644</v>
      </c>
      <c r="R106" s="76">
        <v>0</v>
      </c>
      <c r="S106" s="76">
        <v>80960</v>
      </c>
      <c r="T106" s="76">
        <v>549575</v>
      </c>
      <c r="U106">
        <v>71811</v>
      </c>
      <c r="V106">
        <v>12166</v>
      </c>
      <c r="W106">
        <v>39512</v>
      </c>
      <c r="X106">
        <v>12899</v>
      </c>
      <c r="Y106">
        <v>85607</v>
      </c>
      <c r="Z106">
        <v>0</v>
      </c>
      <c r="AA106">
        <v>0</v>
      </c>
      <c r="AB106">
        <v>219756</v>
      </c>
      <c r="AC106">
        <v>87785</v>
      </c>
      <c r="AD106">
        <v>8311</v>
      </c>
      <c r="AE106">
        <v>537847</v>
      </c>
      <c r="AF106" s="1">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s="284">
        <v>0</v>
      </c>
      <c r="BE106" s="284">
        <v>0</v>
      </c>
      <c r="BF106" s="284">
        <v>0</v>
      </c>
      <c r="BG106" s="284">
        <v>0</v>
      </c>
      <c r="BH106" s="168">
        <v>0</v>
      </c>
      <c r="BI106" s="169">
        <v>0</v>
      </c>
      <c r="BJ106" s="169">
        <v>0</v>
      </c>
      <c r="BK106" s="170">
        <v>0</v>
      </c>
      <c r="BL106">
        <v>44</v>
      </c>
      <c r="BM106">
        <v>2840</v>
      </c>
      <c r="BN106">
        <v>55400</v>
      </c>
      <c r="BO106">
        <v>20000</v>
      </c>
      <c r="BP106">
        <v>23</v>
      </c>
      <c r="BQ106">
        <v>1535</v>
      </c>
      <c r="BR106">
        <v>35340</v>
      </c>
      <c r="BS106">
        <v>14000</v>
      </c>
      <c r="BT106">
        <v>51</v>
      </c>
      <c r="BU106">
        <v>2295</v>
      </c>
      <c r="BV106">
        <v>61045</v>
      </c>
      <c r="BW106">
        <v>70000</v>
      </c>
      <c r="BX106">
        <v>0</v>
      </c>
      <c r="BY106">
        <v>0</v>
      </c>
      <c r="BZ106">
        <v>0</v>
      </c>
      <c r="CA106">
        <v>0</v>
      </c>
      <c r="CB106">
        <v>0</v>
      </c>
      <c r="CC106">
        <v>0</v>
      </c>
      <c r="CD106">
        <v>0</v>
      </c>
      <c r="CE106">
        <v>0</v>
      </c>
      <c r="CF106">
        <v>0</v>
      </c>
      <c r="CG106">
        <v>0</v>
      </c>
      <c r="CH106">
        <v>0</v>
      </c>
      <c r="CI106">
        <v>0</v>
      </c>
      <c r="CJ106" s="1">
        <v>74</v>
      </c>
      <c r="CK106" s="1">
        <v>3830</v>
      </c>
      <c r="CL106" s="1">
        <v>96385</v>
      </c>
      <c r="CM106" s="1">
        <v>84000</v>
      </c>
      <c r="CN106" s="168">
        <v>0</v>
      </c>
      <c r="CO106" s="169">
        <v>0</v>
      </c>
      <c r="CP106" s="169">
        <v>0</v>
      </c>
      <c r="CQ106" s="170">
        <v>0</v>
      </c>
      <c r="CR106" s="1">
        <v>2160</v>
      </c>
      <c r="CS106" s="1">
        <v>340</v>
      </c>
      <c r="CT106" s="1">
        <v>22540</v>
      </c>
      <c r="CU106" s="1">
        <v>0</v>
      </c>
      <c r="CV106">
        <v>1340</v>
      </c>
      <c r="CW106">
        <v>192</v>
      </c>
      <c r="CX106">
        <v>13040</v>
      </c>
      <c r="CY106">
        <v>0</v>
      </c>
      <c r="CZ106">
        <v>2354</v>
      </c>
      <c r="DA106">
        <v>430</v>
      </c>
      <c r="DB106">
        <v>32076</v>
      </c>
      <c r="DC106">
        <v>5000</v>
      </c>
      <c r="DD106">
        <v>0</v>
      </c>
      <c r="DE106">
        <v>0</v>
      </c>
      <c r="DF106">
        <v>0</v>
      </c>
      <c r="DG106">
        <v>0</v>
      </c>
      <c r="DH106">
        <v>0</v>
      </c>
      <c r="DI106">
        <v>0</v>
      </c>
      <c r="DJ106">
        <v>0</v>
      </c>
      <c r="DK106">
        <v>0</v>
      </c>
      <c r="DL106">
        <v>0</v>
      </c>
      <c r="DM106">
        <v>0</v>
      </c>
      <c r="DN106">
        <v>0</v>
      </c>
      <c r="DO106">
        <v>0</v>
      </c>
      <c r="DP106" s="284">
        <v>3694</v>
      </c>
      <c r="DQ106" s="284">
        <v>622</v>
      </c>
      <c r="DR106" s="284">
        <v>45116</v>
      </c>
      <c r="DS106" s="284">
        <v>5000</v>
      </c>
      <c r="DT106" s="168">
        <v>0</v>
      </c>
      <c r="DU106" s="169">
        <v>0</v>
      </c>
      <c r="DV106" s="169">
        <v>0</v>
      </c>
      <c r="DW106" s="170">
        <v>0</v>
      </c>
      <c r="DX106">
        <v>2</v>
      </c>
      <c r="DY106">
        <v>16</v>
      </c>
      <c r="DZ106">
        <v>6060</v>
      </c>
      <c r="EA106">
        <v>500</v>
      </c>
      <c r="EB106">
        <v>1</v>
      </c>
      <c r="EC106">
        <v>3</v>
      </c>
      <c r="ED106">
        <v>800</v>
      </c>
      <c r="EE106">
        <v>200</v>
      </c>
      <c r="EF106">
        <v>0</v>
      </c>
      <c r="EG106">
        <v>0</v>
      </c>
      <c r="EH106">
        <v>0</v>
      </c>
      <c r="EI106">
        <v>0</v>
      </c>
      <c r="EJ106">
        <v>0</v>
      </c>
      <c r="EK106">
        <v>0</v>
      </c>
      <c r="EL106">
        <v>0</v>
      </c>
      <c r="EM106">
        <v>0</v>
      </c>
      <c r="EN106">
        <v>0</v>
      </c>
      <c r="EO106">
        <v>0</v>
      </c>
      <c r="EP106">
        <v>0</v>
      </c>
      <c r="EQ106">
        <v>0</v>
      </c>
      <c r="ER106">
        <v>0</v>
      </c>
      <c r="ES106">
        <v>0</v>
      </c>
      <c r="ET106">
        <v>0</v>
      </c>
      <c r="EU106">
        <v>0</v>
      </c>
      <c r="EV106" s="1">
        <v>1</v>
      </c>
      <c r="EW106" s="1">
        <v>3</v>
      </c>
      <c r="EX106" s="1">
        <v>800</v>
      </c>
      <c r="EY106" s="1">
        <v>200</v>
      </c>
      <c r="EZ106" s="168">
        <v>0</v>
      </c>
      <c r="FA106" s="169">
        <v>0</v>
      </c>
      <c r="FB106" s="169">
        <v>0</v>
      </c>
      <c r="FC106" s="170">
        <v>0</v>
      </c>
      <c r="FD106">
        <v>0</v>
      </c>
      <c r="FE106">
        <v>0</v>
      </c>
      <c r="FF106">
        <v>0</v>
      </c>
      <c r="FG106">
        <v>0</v>
      </c>
      <c r="FH106">
        <v>0</v>
      </c>
      <c r="FI106">
        <v>0</v>
      </c>
      <c r="FJ106">
        <v>0</v>
      </c>
      <c r="FK106">
        <v>0</v>
      </c>
      <c r="FL106">
        <v>0</v>
      </c>
      <c r="FM106">
        <v>0</v>
      </c>
      <c r="FN106">
        <v>0</v>
      </c>
      <c r="FO106">
        <v>0</v>
      </c>
      <c r="FP106">
        <v>0</v>
      </c>
      <c r="FQ106">
        <v>0</v>
      </c>
      <c r="FR106">
        <v>0</v>
      </c>
      <c r="FS106">
        <v>0</v>
      </c>
      <c r="FT106">
        <v>7</v>
      </c>
      <c r="FU106">
        <v>7000</v>
      </c>
      <c r="FV106">
        <v>340</v>
      </c>
      <c r="FW106">
        <v>0</v>
      </c>
      <c r="FX106">
        <v>340</v>
      </c>
      <c r="FY106">
        <v>0</v>
      </c>
      <c r="FZ106">
        <v>0</v>
      </c>
      <c r="GA106">
        <v>0</v>
      </c>
      <c r="GB106">
        <v>0</v>
      </c>
      <c r="GC106">
        <v>0</v>
      </c>
      <c r="GD106">
        <v>2</v>
      </c>
      <c r="GE106">
        <v>0</v>
      </c>
      <c r="GF106">
        <v>57</v>
      </c>
      <c r="GG106">
        <v>14200</v>
      </c>
      <c r="GH106">
        <v>0</v>
      </c>
      <c r="GI106">
        <v>0</v>
      </c>
      <c r="GJ106">
        <v>0</v>
      </c>
      <c r="GK106">
        <v>14200</v>
      </c>
      <c r="GL106">
        <v>420</v>
      </c>
      <c r="GM106">
        <v>420</v>
      </c>
      <c r="GN106">
        <v>0</v>
      </c>
      <c r="GO106">
        <v>0</v>
      </c>
      <c r="GP106">
        <v>0</v>
      </c>
      <c r="GQ106">
        <v>0</v>
      </c>
      <c r="GR106">
        <v>0</v>
      </c>
      <c r="GS106">
        <v>0</v>
      </c>
      <c r="GT106">
        <v>0</v>
      </c>
      <c r="GU106">
        <v>0</v>
      </c>
      <c r="GV106">
        <v>0</v>
      </c>
      <c r="GW106">
        <v>0</v>
      </c>
      <c r="GX106">
        <v>0</v>
      </c>
      <c r="GY106">
        <v>0</v>
      </c>
      <c r="GZ106">
        <v>0</v>
      </c>
      <c r="HA106">
        <v>0</v>
      </c>
      <c r="HB106">
        <v>0</v>
      </c>
      <c r="HC106" s="139">
        <v>2</v>
      </c>
      <c r="HD106" s="141">
        <v>0</v>
      </c>
      <c r="HE106" s="139">
        <v>0</v>
      </c>
      <c r="HF106" s="141">
        <v>3</v>
      </c>
      <c r="HG106" s="180">
        <v>12</v>
      </c>
      <c r="HH106" s="182">
        <v>0.41666666666666669</v>
      </c>
      <c r="HI106" s="182">
        <v>0</v>
      </c>
      <c r="HJ106" s="183">
        <v>0</v>
      </c>
      <c r="HK106" s="140">
        <v>0</v>
      </c>
      <c r="HL106" s="140">
        <v>0</v>
      </c>
      <c r="HM106" s="1" t="s">
        <v>427</v>
      </c>
      <c r="HN106" s="1" t="s">
        <v>427</v>
      </c>
      <c r="HO106" t="s">
        <v>459</v>
      </c>
      <c r="HP106" s="284" t="s">
        <v>459</v>
      </c>
      <c r="HQ106" s="284">
        <v>0</v>
      </c>
      <c r="HR106" s="284">
        <v>0</v>
      </c>
      <c r="HS106" s="284">
        <v>0</v>
      </c>
      <c r="HT106" s="284" t="s">
        <v>427</v>
      </c>
      <c r="HU106" s="284" t="s">
        <v>427</v>
      </c>
      <c r="HV106" s="284" t="s">
        <v>427</v>
      </c>
      <c r="HW106" s="284" t="s">
        <v>427</v>
      </c>
      <c r="HX106" s="284">
        <v>0</v>
      </c>
      <c r="HY106" s="284">
        <v>0</v>
      </c>
      <c r="HZ106" s="284">
        <v>687690</v>
      </c>
      <c r="IA106" s="284"/>
      <c r="IB106" s="284"/>
    </row>
    <row r="107" spans="1:236" x14ac:dyDescent="0.25">
      <c r="A107" s="2">
        <f>IF('Table 1'!$L$2="All Regions",1,IF('Table 1'!$L$2='DATA TEMPLATE 1516'!L107,1,0))</f>
        <v>1</v>
      </c>
      <c r="B107" s="2">
        <f>IF('Table 1'!$L$3="All Disciplines",1,IF('Table 1'!$L$3='DATA TEMPLATE 1516'!M107,1,0))</f>
        <v>1</v>
      </c>
      <c r="C107" s="2">
        <f>IF('Table 1'!$L$4="All Organisations",1,IF('Table 1'!$L$4='DATA TEMPLATE 1516'!N107,1,0))</f>
        <v>1</v>
      </c>
      <c r="D107" s="2">
        <f t="shared" si="2"/>
        <v>3</v>
      </c>
      <c r="E107" s="236">
        <f>IFERROR(IF('Table 2'!$L$2="All Diverse Led",$HQ107,IF('Table 2'!$L$2='DATA TEMPLATE 1516'!HX107,4,0)),"0")</f>
        <v>0</v>
      </c>
      <c r="F107" s="236">
        <f>IFERROR(IF('Table 2'!$L$2="All Diverse Led",$HQ107,IF('Table 2'!$L$2='DATA TEMPLATE 1516'!HY107,4,0)), 0)</f>
        <v>0</v>
      </c>
      <c r="G107" s="237">
        <f t="shared" si="3"/>
        <v>0</v>
      </c>
      <c r="H107" s="1" t="s">
        <v>471</v>
      </c>
      <c r="I107" s="1">
        <v>0</v>
      </c>
      <c r="J107" s="1" t="b">
        <v>0</v>
      </c>
      <c r="K107" s="284">
        <v>105</v>
      </c>
      <c r="L107" t="s">
        <v>439</v>
      </c>
      <c r="M107" t="s">
        <v>436</v>
      </c>
      <c r="N107" t="s">
        <v>459</v>
      </c>
      <c r="O107" s="76">
        <v>90063</v>
      </c>
      <c r="P107" s="76">
        <v>303385</v>
      </c>
      <c r="Q107" s="76">
        <v>62705</v>
      </c>
      <c r="R107" s="76">
        <v>0</v>
      </c>
      <c r="S107" s="76">
        <v>0</v>
      </c>
      <c r="T107" s="76">
        <v>456153</v>
      </c>
      <c r="U107">
        <v>29741</v>
      </c>
      <c r="V107">
        <v>4379</v>
      </c>
      <c r="W107">
        <v>0</v>
      </c>
      <c r="X107">
        <v>55694</v>
      </c>
      <c r="Y107">
        <v>0</v>
      </c>
      <c r="Z107">
        <v>0</v>
      </c>
      <c r="AA107">
        <v>0</v>
      </c>
      <c r="AB107">
        <v>72809</v>
      </c>
      <c r="AC107">
        <v>146678</v>
      </c>
      <c r="AD107">
        <v>0</v>
      </c>
      <c r="AE107">
        <v>309301</v>
      </c>
      <c r="AF107" s="1">
        <v>25</v>
      </c>
      <c r="AG107">
        <v>19</v>
      </c>
      <c r="AH107">
        <v>255</v>
      </c>
      <c r="AI107">
        <v>650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s="284">
        <v>0</v>
      </c>
      <c r="BE107" s="284">
        <v>0</v>
      </c>
      <c r="BF107" s="284">
        <v>0</v>
      </c>
      <c r="BG107" s="284">
        <v>0</v>
      </c>
      <c r="BH107" s="168">
        <v>0</v>
      </c>
      <c r="BI107" s="169">
        <v>0</v>
      </c>
      <c r="BJ107" s="169">
        <v>0</v>
      </c>
      <c r="BK107" s="170">
        <v>0</v>
      </c>
      <c r="BL107">
        <v>8</v>
      </c>
      <c r="BM107">
        <v>254</v>
      </c>
      <c r="BN107">
        <v>3093</v>
      </c>
      <c r="BO107">
        <v>5100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s="1">
        <v>0</v>
      </c>
      <c r="CK107" s="1">
        <v>0</v>
      </c>
      <c r="CL107" s="1">
        <v>0</v>
      </c>
      <c r="CM107" s="1">
        <v>0</v>
      </c>
      <c r="CN107" s="168">
        <v>0</v>
      </c>
      <c r="CO107" s="169">
        <v>0</v>
      </c>
      <c r="CP107" s="169">
        <v>0</v>
      </c>
      <c r="CQ107" s="170">
        <v>0</v>
      </c>
      <c r="CR107" s="1">
        <v>3</v>
      </c>
      <c r="CS107" s="1">
        <v>3</v>
      </c>
      <c r="CT107" s="1">
        <v>72</v>
      </c>
      <c r="CU107" s="1">
        <v>200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s="284">
        <v>0</v>
      </c>
      <c r="DQ107" s="284">
        <v>0</v>
      </c>
      <c r="DR107" s="284">
        <v>0</v>
      </c>
      <c r="DS107" s="284">
        <v>0</v>
      </c>
      <c r="DT107" s="168">
        <v>0</v>
      </c>
      <c r="DU107" s="169">
        <v>0</v>
      </c>
      <c r="DV107" s="169">
        <v>0</v>
      </c>
      <c r="DW107" s="170">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s="1">
        <v>0</v>
      </c>
      <c r="EW107" s="1">
        <v>0</v>
      </c>
      <c r="EX107" s="1">
        <v>0</v>
      </c>
      <c r="EY107" s="1">
        <v>0</v>
      </c>
      <c r="EZ107" s="168">
        <v>0</v>
      </c>
      <c r="FA107" s="169">
        <v>0</v>
      </c>
      <c r="FB107" s="169">
        <v>0</v>
      </c>
      <c r="FC107" s="170">
        <v>0</v>
      </c>
      <c r="FD107">
        <v>0</v>
      </c>
      <c r="FE107">
        <v>0</v>
      </c>
      <c r="FF107">
        <v>0</v>
      </c>
      <c r="FG107">
        <v>0</v>
      </c>
      <c r="FH107">
        <v>0</v>
      </c>
      <c r="FI107">
        <v>0</v>
      </c>
      <c r="FJ107">
        <v>0</v>
      </c>
      <c r="FK107">
        <v>0</v>
      </c>
      <c r="FL107">
        <v>0</v>
      </c>
      <c r="FM107">
        <v>0</v>
      </c>
      <c r="FN107">
        <v>1</v>
      </c>
      <c r="FO107">
        <v>750</v>
      </c>
      <c r="FP107">
        <v>0</v>
      </c>
      <c r="FQ107">
        <v>0</v>
      </c>
      <c r="FR107">
        <v>0</v>
      </c>
      <c r="FS107">
        <v>0</v>
      </c>
      <c r="FT107">
        <v>0</v>
      </c>
      <c r="FU107">
        <v>0</v>
      </c>
      <c r="FV107">
        <v>0</v>
      </c>
      <c r="FW107">
        <v>0</v>
      </c>
      <c r="FX107">
        <v>0</v>
      </c>
      <c r="FY107">
        <v>0</v>
      </c>
      <c r="FZ107">
        <v>1</v>
      </c>
      <c r="GA107">
        <v>93</v>
      </c>
      <c r="GB107">
        <v>0</v>
      </c>
      <c r="GC107">
        <v>0</v>
      </c>
      <c r="GD107">
        <v>0</v>
      </c>
      <c r="GE107">
        <v>0</v>
      </c>
      <c r="GF107">
        <v>0</v>
      </c>
      <c r="GG107">
        <v>0</v>
      </c>
      <c r="GH107">
        <v>0</v>
      </c>
      <c r="GI107">
        <v>0</v>
      </c>
      <c r="GJ107">
        <v>0</v>
      </c>
      <c r="GK107">
        <v>0</v>
      </c>
      <c r="GL107">
        <v>0</v>
      </c>
      <c r="GM107">
        <v>0</v>
      </c>
      <c r="GN107">
        <v>0</v>
      </c>
      <c r="GO107">
        <v>0</v>
      </c>
      <c r="GP107">
        <v>0</v>
      </c>
      <c r="GQ107">
        <v>0</v>
      </c>
      <c r="GR107">
        <v>0</v>
      </c>
      <c r="GS107">
        <v>0</v>
      </c>
      <c r="GT107">
        <v>0</v>
      </c>
      <c r="GU107">
        <v>0</v>
      </c>
      <c r="GV107">
        <v>0</v>
      </c>
      <c r="GW107">
        <v>0</v>
      </c>
      <c r="GX107">
        <v>0</v>
      </c>
      <c r="GY107">
        <v>0</v>
      </c>
      <c r="GZ107">
        <v>0</v>
      </c>
      <c r="HA107">
        <v>0</v>
      </c>
      <c r="HB107">
        <v>0</v>
      </c>
      <c r="HC107" s="139">
        <v>0</v>
      </c>
      <c r="HD107" s="141">
        <v>0</v>
      </c>
      <c r="HE107" s="139">
        <v>1</v>
      </c>
      <c r="HF107" s="141">
        <v>3</v>
      </c>
      <c r="HG107" s="180">
        <v>11</v>
      </c>
      <c r="HH107" s="182">
        <v>0.27272727272727271</v>
      </c>
      <c r="HI107" s="182">
        <v>9.0909090909090912E-2</v>
      </c>
      <c r="HJ107" s="183">
        <v>0</v>
      </c>
      <c r="HK107" s="140">
        <v>0</v>
      </c>
      <c r="HL107" s="140">
        <v>0</v>
      </c>
      <c r="HM107" s="1" t="s">
        <v>427</v>
      </c>
      <c r="HN107" s="1" t="s">
        <v>427</v>
      </c>
      <c r="HO107" t="s">
        <v>459</v>
      </c>
      <c r="HP107" s="284" t="s">
        <v>459</v>
      </c>
      <c r="HQ107" s="284">
        <v>0</v>
      </c>
      <c r="HR107" s="284">
        <v>0</v>
      </c>
      <c r="HS107" s="284">
        <v>0</v>
      </c>
      <c r="HT107" s="284" t="s">
        <v>427</v>
      </c>
      <c r="HU107" s="284" t="s">
        <v>427</v>
      </c>
      <c r="HV107" s="284" t="s">
        <v>427</v>
      </c>
      <c r="HW107" s="284" t="s">
        <v>427</v>
      </c>
      <c r="HX107" s="284">
        <v>0</v>
      </c>
      <c r="HY107" s="284">
        <v>0</v>
      </c>
      <c r="HZ107" s="284">
        <v>287291</v>
      </c>
      <c r="IA107" s="284"/>
      <c r="IB107" s="284"/>
    </row>
    <row r="108" spans="1:236" x14ac:dyDescent="0.25">
      <c r="A108" s="2">
        <f>IF('Table 1'!$L$2="All Regions",1,IF('Table 1'!$L$2='DATA TEMPLATE 1516'!L108,1,0))</f>
        <v>1</v>
      </c>
      <c r="B108" s="2">
        <f>IF('Table 1'!$L$3="All Disciplines",1,IF('Table 1'!$L$3='DATA TEMPLATE 1516'!M108,1,0))</f>
        <v>1</v>
      </c>
      <c r="C108" s="2">
        <f>IF('Table 1'!$L$4="All Organisations",1,IF('Table 1'!$L$4='DATA TEMPLATE 1516'!N108,1,0))</f>
        <v>1</v>
      </c>
      <c r="D108" s="2">
        <f t="shared" si="2"/>
        <v>3</v>
      </c>
      <c r="E108" s="236">
        <f>IFERROR(IF('Table 2'!$L$2="All Diverse Led",$HQ108,IF('Table 2'!$L$2='DATA TEMPLATE 1516'!HX108,4,0)),"0")</f>
        <v>0</v>
      </c>
      <c r="F108" s="236">
        <f>IFERROR(IF('Table 2'!$L$2="All Diverse Led",$HQ108,IF('Table 2'!$L$2='DATA TEMPLATE 1516'!HY108,4,0)), 0)</f>
        <v>0</v>
      </c>
      <c r="G108" s="237">
        <f t="shared" si="3"/>
        <v>0</v>
      </c>
      <c r="H108" s="1" t="s">
        <v>471</v>
      </c>
      <c r="I108" s="1">
        <v>0</v>
      </c>
      <c r="J108" s="1" t="b">
        <v>0</v>
      </c>
      <c r="K108" s="284">
        <v>106</v>
      </c>
      <c r="L108" t="s">
        <v>439</v>
      </c>
      <c r="M108" t="s">
        <v>438</v>
      </c>
      <c r="N108" t="s">
        <v>459</v>
      </c>
      <c r="O108" s="76">
        <v>176856</v>
      </c>
      <c r="P108" s="76">
        <v>193221</v>
      </c>
      <c r="Q108" s="76">
        <v>264765</v>
      </c>
      <c r="R108" s="76">
        <v>0</v>
      </c>
      <c r="S108" s="76">
        <v>0</v>
      </c>
      <c r="T108" s="76">
        <v>634842</v>
      </c>
      <c r="U108">
        <v>5232</v>
      </c>
      <c r="V108">
        <v>14086</v>
      </c>
      <c r="W108">
        <v>0</v>
      </c>
      <c r="X108">
        <v>203265</v>
      </c>
      <c r="Y108">
        <v>0</v>
      </c>
      <c r="Z108">
        <v>0</v>
      </c>
      <c r="AA108">
        <v>0</v>
      </c>
      <c r="AB108">
        <v>271431</v>
      </c>
      <c r="AC108">
        <v>122885</v>
      </c>
      <c r="AD108">
        <v>0</v>
      </c>
      <c r="AE108">
        <v>616899</v>
      </c>
      <c r="AF108" s="1">
        <v>18</v>
      </c>
      <c r="AG108">
        <v>18</v>
      </c>
      <c r="AH108">
        <v>1962</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s="284">
        <v>0</v>
      </c>
      <c r="BE108" s="284">
        <v>0</v>
      </c>
      <c r="BF108" s="284">
        <v>0</v>
      </c>
      <c r="BG108" s="284">
        <v>0</v>
      </c>
      <c r="BH108" s="168">
        <v>0</v>
      </c>
      <c r="BI108" s="169">
        <v>0</v>
      </c>
      <c r="BJ108" s="169">
        <v>0</v>
      </c>
      <c r="BK108" s="170">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s="1">
        <v>0</v>
      </c>
      <c r="CK108" s="1">
        <v>0</v>
      </c>
      <c r="CL108" s="1">
        <v>0</v>
      </c>
      <c r="CM108" s="1">
        <v>0</v>
      </c>
      <c r="CN108" s="168">
        <v>0</v>
      </c>
      <c r="CO108" s="169">
        <v>0</v>
      </c>
      <c r="CP108" s="169">
        <v>0</v>
      </c>
      <c r="CQ108" s="170">
        <v>0</v>
      </c>
      <c r="CR108" s="1">
        <v>0</v>
      </c>
      <c r="CS108" s="1">
        <v>0</v>
      </c>
      <c r="CT108" s="1">
        <v>0</v>
      </c>
      <c r="CU108" s="1">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v>0</v>
      </c>
      <c r="DP108" s="284">
        <v>0</v>
      </c>
      <c r="DQ108" s="284">
        <v>0</v>
      </c>
      <c r="DR108" s="284">
        <v>0</v>
      </c>
      <c r="DS108" s="284">
        <v>0</v>
      </c>
      <c r="DT108" s="168">
        <v>0</v>
      </c>
      <c r="DU108" s="169">
        <v>0</v>
      </c>
      <c r="DV108" s="169">
        <v>0</v>
      </c>
      <c r="DW108" s="170">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v>0</v>
      </c>
      <c r="EV108" s="1">
        <v>0</v>
      </c>
      <c r="EW108" s="1">
        <v>0</v>
      </c>
      <c r="EX108" s="1">
        <v>0</v>
      </c>
      <c r="EY108" s="1">
        <v>0</v>
      </c>
      <c r="EZ108" s="168">
        <v>0</v>
      </c>
      <c r="FA108" s="169">
        <v>0</v>
      </c>
      <c r="FB108" s="169">
        <v>0</v>
      </c>
      <c r="FC108" s="170">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s="139">
        <v>1</v>
      </c>
      <c r="HD108" s="141">
        <v>2</v>
      </c>
      <c r="HE108" s="139">
        <v>1</v>
      </c>
      <c r="HF108" s="141">
        <v>3</v>
      </c>
      <c r="HG108" s="180">
        <v>15</v>
      </c>
      <c r="HH108" s="182">
        <v>0.26666666666666666</v>
      </c>
      <c r="HI108" s="182">
        <v>0.2</v>
      </c>
      <c r="HJ108" s="183">
        <v>0</v>
      </c>
      <c r="HK108" s="140">
        <v>0</v>
      </c>
      <c r="HL108" s="140">
        <v>0</v>
      </c>
      <c r="HM108" s="1" t="s">
        <v>427</v>
      </c>
      <c r="HN108" s="1" t="s">
        <v>427</v>
      </c>
      <c r="HO108" t="s">
        <v>459</v>
      </c>
      <c r="HP108" s="284" t="s">
        <v>460</v>
      </c>
      <c r="HQ108" s="284">
        <v>0</v>
      </c>
      <c r="HR108" s="284">
        <v>0</v>
      </c>
      <c r="HS108" s="284">
        <v>0</v>
      </c>
      <c r="HT108" s="284" t="s">
        <v>427</v>
      </c>
      <c r="HU108" s="284" t="s">
        <v>427</v>
      </c>
      <c r="HV108" s="284" t="s">
        <v>427</v>
      </c>
      <c r="HW108" s="284" t="s">
        <v>427</v>
      </c>
      <c r="HX108" s="284">
        <v>0</v>
      </c>
      <c r="HY108" s="284">
        <v>0</v>
      </c>
      <c r="HZ108" s="284">
        <v>772704</v>
      </c>
      <c r="IA108" s="284"/>
      <c r="IB108" s="284"/>
    </row>
    <row r="109" spans="1:236" x14ac:dyDescent="0.25">
      <c r="A109" s="2">
        <f>IF('Table 1'!$L$2="All Regions",1,IF('Table 1'!$L$2='DATA TEMPLATE 1516'!L109,1,0))</f>
        <v>1</v>
      </c>
      <c r="B109" s="2">
        <f>IF('Table 1'!$L$3="All Disciplines",1,IF('Table 1'!$L$3='DATA TEMPLATE 1516'!M109,1,0))</f>
        <v>1</v>
      </c>
      <c r="C109" s="2">
        <f>IF('Table 1'!$L$4="All Organisations",1,IF('Table 1'!$L$4='DATA TEMPLATE 1516'!N109,1,0))</f>
        <v>1</v>
      </c>
      <c r="D109" s="2">
        <f t="shared" si="2"/>
        <v>3</v>
      </c>
      <c r="E109" s="236">
        <f>IFERROR(IF('Table 2'!$L$2="All Diverse Led",$HQ109,IF('Table 2'!$L$2='DATA TEMPLATE 1516'!HX109,4,0)),"0")</f>
        <v>0</v>
      </c>
      <c r="F109" s="236">
        <f>IFERROR(IF('Table 2'!$L$2="All Diverse Led",$HQ109,IF('Table 2'!$L$2='DATA TEMPLATE 1516'!HY109,4,0)), 0)</f>
        <v>0</v>
      </c>
      <c r="G109" s="237">
        <f t="shared" si="3"/>
        <v>0</v>
      </c>
      <c r="H109" s="1" t="s">
        <v>471</v>
      </c>
      <c r="I109" s="1">
        <v>0</v>
      </c>
      <c r="J109" s="1" t="b">
        <v>0</v>
      </c>
      <c r="K109" s="284">
        <v>107</v>
      </c>
      <c r="L109" t="s">
        <v>439</v>
      </c>
      <c r="M109" t="s">
        <v>438</v>
      </c>
      <c r="N109" t="s">
        <v>460</v>
      </c>
      <c r="O109" s="76">
        <v>1817841</v>
      </c>
      <c r="P109" s="76">
        <v>589673</v>
      </c>
      <c r="Q109" s="76">
        <v>586726</v>
      </c>
      <c r="R109" s="76">
        <v>13460</v>
      </c>
      <c r="S109" s="76">
        <v>94991</v>
      </c>
      <c r="T109" s="76">
        <v>3102691</v>
      </c>
      <c r="U109">
        <v>1744347</v>
      </c>
      <c r="V109">
        <v>49824</v>
      </c>
      <c r="W109">
        <v>448532</v>
      </c>
      <c r="X109">
        <v>0</v>
      </c>
      <c r="Y109">
        <v>0</v>
      </c>
      <c r="Z109">
        <v>0</v>
      </c>
      <c r="AA109">
        <v>0</v>
      </c>
      <c r="AB109">
        <v>552767</v>
      </c>
      <c r="AC109">
        <v>150513</v>
      </c>
      <c r="AD109">
        <v>0</v>
      </c>
      <c r="AE109">
        <v>2945983</v>
      </c>
      <c r="AF109" s="1">
        <v>136</v>
      </c>
      <c r="AG109">
        <v>113</v>
      </c>
      <c r="AH109">
        <v>21560</v>
      </c>
      <c r="AI109">
        <v>60363</v>
      </c>
      <c r="AJ109">
        <v>0</v>
      </c>
      <c r="AK109">
        <v>0</v>
      </c>
      <c r="AL109">
        <v>0</v>
      </c>
      <c r="AM109">
        <v>0</v>
      </c>
      <c r="AN109">
        <v>13</v>
      </c>
      <c r="AO109">
        <v>13</v>
      </c>
      <c r="AP109">
        <v>0</v>
      </c>
      <c r="AQ109">
        <v>16370</v>
      </c>
      <c r="AR109">
        <v>45</v>
      </c>
      <c r="AS109">
        <v>32</v>
      </c>
      <c r="AT109">
        <v>2852</v>
      </c>
      <c r="AU109">
        <v>7433</v>
      </c>
      <c r="AV109">
        <v>0</v>
      </c>
      <c r="AW109">
        <v>0</v>
      </c>
      <c r="AX109">
        <v>0</v>
      </c>
      <c r="AY109">
        <v>0</v>
      </c>
      <c r="AZ109">
        <v>0</v>
      </c>
      <c r="BA109">
        <v>0</v>
      </c>
      <c r="BB109">
        <v>0</v>
      </c>
      <c r="BC109">
        <v>0</v>
      </c>
      <c r="BD109" s="284">
        <v>13</v>
      </c>
      <c r="BE109" s="284">
        <v>13</v>
      </c>
      <c r="BF109" s="284">
        <v>0</v>
      </c>
      <c r="BG109" s="284">
        <v>16370</v>
      </c>
      <c r="BH109" s="168">
        <v>45</v>
      </c>
      <c r="BI109" s="169">
        <v>32</v>
      </c>
      <c r="BJ109" s="169">
        <v>2852</v>
      </c>
      <c r="BK109" s="170">
        <v>7433</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s="1">
        <v>0</v>
      </c>
      <c r="CK109" s="1">
        <v>0</v>
      </c>
      <c r="CL109" s="1">
        <v>0</v>
      </c>
      <c r="CM109" s="1">
        <v>0</v>
      </c>
      <c r="CN109" s="168">
        <v>0</v>
      </c>
      <c r="CO109" s="169">
        <v>0</v>
      </c>
      <c r="CP109" s="169">
        <v>0</v>
      </c>
      <c r="CQ109" s="170">
        <v>0</v>
      </c>
      <c r="CR109" s="1">
        <v>0</v>
      </c>
      <c r="CS109" s="1">
        <v>0</v>
      </c>
      <c r="CT109" s="1">
        <v>0</v>
      </c>
      <c r="CU109" s="1">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s="284">
        <v>0</v>
      </c>
      <c r="DQ109" s="284">
        <v>0</v>
      </c>
      <c r="DR109" s="284">
        <v>0</v>
      </c>
      <c r="DS109" s="284">
        <v>0</v>
      </c>
      <c r="DT109" s="168">
        <v>0</v>
      </c>
      <c r="DU109" s="169">
        <v>0</v>
      </c>
      <c r="DV109" s="169">
        <v>0</v>
      </c>
      <c r="DW109" s="170">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s="1">
        <v>0</v>
      </c>
      <c r="EW109" s="1">
        <v>0</v>
      </c>
      <c r="EX109" s="1">
        <v>0</v>
      </c>
      <c r="EY109" s="1">
        <v>0</v>
      </c>
      <c r="EZ109" s="168">
        <v>0</v>
      </c>
      <c r="FA109" s="169">
        <v>0</v>
      </c>
      <c r="FB109" s="169">
        <v>0</v>
      </c>
      <c r="FC109" s="170">
        <v>0</v>
      </c>
      <c r="FD109">
        <v>0</v>
      </c>
      <c r="FE109">
        <v>0</v>
      </c>
      <c r="FF109">
        <v>0</v>
      </c>
      <c r="FG109">
        <v>1</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3</v>
      </c>
      <c r="GE109">
        <v>5850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s="139">
        <v>0</v>
      </c>
      <c r="HD109" s="141">
        <v>0</v>
      </c>
      <c r="HE109" s="139">
        <v>0</v>
      </c>
      <c r="HF109" s="141">
        <v>1</v>
      </c>
      <c r="HG109" s="180">
        <v>15</v>
      </c>
      <c r="HH109" s="182">
        <v>6.6666666666666666E-2</v>
      </c>
      <c r="HI109" s="182">
        <v>0</v>
      </c>
      <c r="HJ109" s="183">
        <v>0</v>
      </c>
      <c r="HK109" s="140">
        <v>0</v>
      </c>
      <c r="HL109" s="140">
        <v>0</v>
      </c>
      <c r="HM109" s="1" t="s">
        <v>427</v>
      </c>
      <c r="HN109" s="1" t="s">
        <v>427</v>
      </c>
      <c r="HO109" t="s">
        <v>460</v>
      </c>
      <c r="HP109" s="284" t="s">
        <v>460</v>
      </c>
      <c r="HQ109" s="284">
        <v>0</v>
      </c>
      <c r="HR109" s="284">
        <v>0</v>
      </c>
      <c r="HS109" s="284">
        <v>0</v>
      </c>
      <c r="HT109" s="284" t="s">
        <v>427</v>
      </c>
      <c r="HU109" s="284" t="s">
        <v>427</v>
      </c>
      <c r="HV109" s="284" t="s">
        <v>427</v>
      </c>
      <c r="HW109" s="284" t="s">
        <v>427</v>
      </c>
      <c r="HX109" s="284">
        <v>0</v>
      </c>
      <c r="HY109" s="284">
        <v>0</v>
      </c>
      <c r="HZ109" s="284">
        <v>3032114</v>
      </c>
      <c r="IA109" s="284"/>
      <c r="IB109" s="284"/>
    </row>
    <row r="110" spans="1:236" x14ac:dyDescent="0.25">
      <c r="A110" s="2">
        <f>IF('Table 1'!$L$2="All Regions",1,IF('Table 1'!$L$2='DATA TEMPLATE 1516'!L110,1,0))</f>
        <v>1</v>
      </c>
      <c r="B110" s="2">
        <f>IF('Table 1'!$L$3="All Disciplines",1,IF('Table 1'!$L$3='DATA TEMPLATE 1516'!M110,1,0))</f>
        <v>1</v>
      </c>
      <c r="C110" s="2">
        <f>IF('Table 1'!$L$4="All Organisations",1,IF('Table 1'!$L$4='DATA TEMPLATE 1516'!N110,1,0))</f>
        <v>1</v>
      </c>
      <c r="D110" s="2">
        <f t="shared" si="2"/>
        <v>3</v>
      </c>
      <c r="E110" s="236">
        <f>IFERROR(IF('Table 2'!$L$2="All Diverse Led",$HQ110,IF('Table 2'!$L$2='DATA TEMPLATE 1516'!HX110,4,0)),"0")</f>
        <v>0</v>
      </c>
      <c r="F110" s="236">
        <f>IFERROR(IF('Table 2'!$L$2="All Diverse Led",$HQ110,IF('Table 2'!$L$2='DATA TEMPLATE 1516'!HY110,4,0)), 0)</f>
        <v>0</v>
      </c>
      <c r="G110" s="237">
        <f t="shared" si="3"/>
        <v>0</v>
      </c>
      <c r="H110" s="1" t="s">
        <v>471</v>
      </c>
      <c r="I110" s="1">
        <v>0</v>
      </c>
      <c r="J110" s="1" t="b">
        <v>0</v>
      </c>
      <c r="K110" s="284">
        <v>108</v>
      </c>
      <c r="L110" t="s">
        <v>439</v>
      </c>
      <c r="M110" t="s">
        <v>437</v>
      </c>
      <c r="N110" t="s">
        <v>460</v>
      </c>
      <c r="O110" s="76">
        <v>685746</v>
      </c>
      <c r="P110" s="76">
        <v>679794</v>
      </c>
      <c r="Q110" s="76">
        <v>45536</v>
      </c>
      <c r="R110" s="76">
        <v>0</v>
      </c>
      <c r="S110" s="76">
        <v>0</v>
      </c>
      <c r="T110" s="76">
        <v>1411076</v>
      </c>
      <c r="U110">
        <v>823043</v>
      </c>
      <c r="V110">
        <v>13875</v>
      </c>
      <c r="W110">
        <v>0</v>
      </c>
      <c r="X110">
        <v>0</v>
      </c>
      <c r="Y110">
        <v>0</v>
      </c>
      <c r="Z110">
        <v>0</v>
      </c>
      <c r="AA110">
        <v>0</v>
      </c>
      <c r="AB110">
        <v>315033</v>
      </c>
      <c r="AC110">
        <v>184188</v>
      </c>
      <c r="AD110">
        <v>0</v>
      </c>
      <c r="AE110">
        <v>1336139</v>
      </c>
      <c r="AF110" s="1">
        <v>258</v>
      </c>
      <c r="AG110">
        <v>0</v>
      </c>
      <c r="AH110">
        <v>76929</v>
      </c>
      <c r="AI110">
        <v>0</v>
      </c>
      <c r="AJ110">
        <v>0</v>
      </c>
      <c r="AK110">
        <v>0</v>
      </c>
      <c r="AL110">
        <v>0</v>
      </c>
      <c r="AM110">
        <v>0</v>
      </c>
      <c r="AN110">
        <v>107</v>
      </c>
      <c r="AO110">
        <v>0</v>
      </c>
      <c r="AP110">
        <v>50690</v>
      </c>
      <c r="AQ110">
        <v>0</v>
      </c>
      <c r="AR110">
        <v>0</v>
      </c>
      <c r="AS110">
        <v>0</v>
      </c>
      <c r="AT110">
        <v>0</v>
      </c>
      <c r="AU110">
        <v>0</v>
      </c>
      <c r="AV110">
        <v>0</v>
      </c>
      <c r="AW110">
        <v>0</v>
      </c>
      <c r="AX110">
        <v>0</v>
      </c>
      <c r="AY110">
        <v>0</v>
      </c>
      <c r="AZ110">
        <v>0</v>
      </c>
      <c r="BA110">
        <v>0</v>
      </c>
      <c r="BB110">
        <v>0</v>
      </c>
      <c r="BC110">
        <v>0</v>
      </c>
      <c r="BD110" s="284">
        <v>107</v>
      </c>
      <c r="BE110" s="284">
        <v>0</v>
      </c>
      <c r="BF110" s="284">
        <v>50690</v>
      </c>
      <c r="BG110" s="284">
        <v>0</v>
      </c>
      <c r="BH110" s="168">
        <v>0</v>
      </c>
      <c r="BI110" s="169">
        <v>0</v>
      </c>
      <c r="BJ110" s="169">
        <v>0</v>
      </c>
      <c r="BK110" s="17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s="1">
        <v>0</v>
      </c>
      <c r="CK110" s="1">
        <v>0</v>
      </c>
      <c r="CL110" s="1">
        <v>0</v>
      </c>
      <c r="CM110" s="1">
        <v>0</v>
      </c>
      <c r="CN110" s="168">
        <v>0</v>
      </c>
      <c r="CO110" s="169">
        <v>0</v>
      </c>
      <c r="CP110" s="169">
        <v>0</v>
      </c>
      <c r="CQ110" s="170">
        <v>0</v>
      </c>
      <c r="CR110" s="1">
        <v>0</v>
      </c>
      <c r="CS110" s="1">
        <v>0</v>
      </c>
      <c r="CT110" s="1">
        <v>0</v>
      </c>
      <c r="CU110" s="1">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s="284">
        <v>0</v>
      </c>
      <c r="DQ110" s="284">
        <v>0</v>
      </c>
      <c r="DR110" s="284">
        <v>0</v>
      </c>
      <c r="DS110" s="284">
        <v>0</v>
      </c>
      <c r="DT110" s="168">
        <v>0</v>
      </c>
      <c r="DU110" s="169">
        <v>0</v>
      </c>
      <c r="DV110" s="169">
        <v>0</v>
      </c>
      <c r="DW110" s="170">
        <v>0</v>
      </c>
      <c r="DX110">
        <v>0</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v>0</v>
      </c>
      <c r="EV110" s="1">
        <v>0</v>
      </c>
      <c r="EW110" s="1">
        <v>0</v>
      </c>
      <c r="EX110" s="1">
        <v>0</v>
      </c>
      <c r="EY110" s="1">
        <v>0</v>
      </c>
      <c r="EZ110" s="168">
        <v>0</v>
      </c>
      <c r="FA110" s="169">
        <v>0</v>
      </c>
      <c r="FB110" s="169">
        <v>0</v>
      </c>
      <c r="FC110" s="170">
        <v>0</v>
      </c>
      <c r="FD110">
        <v>0</v>
      </c>
      <c r="FE110">
        <v>0</v>
      </c>
      <c r="FF110">
        <v>0</v>
      </c>
      <c r="FG110">
        <v>0</v>
      </c>
      <c r="FH110">
        <v>0</v>
      </c>
      <c r="FI110">
        <v>0</v>
      </c>
      <c r="FJ110">
        <v>0</v>
      </c>
      <c r="FK110">
        <v>0</v>
      </c>
      <c r="FL110">
        <v>0</v>
      </c>
      <c r="FM110">
        <v>0</v>
      </c>
      <c r="FN110">
        <v>3</v>
      </c>
      <c r="FO110">
        <v>0</v>
      </c>
      <c r="FP110">
        <v>3</v>
      </c>
      <c r="FQ110">
        <v>1000</v>
      </c>
      <c r="FR110">
        <v>0</v>
      </c>
      <c r="FS110">
        <v>0</v>
      </c>
      <c r="FT110">
        <v>1</v>
      </c>
      <c r="FU110">
        <v>500</v>
      </c>
      <c r="FV110">
        <v>0</v>
      </c>
      <c r="FW110">
        <v>0</v>
      </c>
      <c r="FX110">
        <v>0</v>
      </c>
      <c r="FY110">
        <v>0</v>
      </c>
      <c r="FZ110">
        <v>0</v>
      </c>
      <c r="GA110">
        <v>0</v>
      </c>
      <c r="GB110">
        <v>0</v>
      </c>
      <c r="GC110">
        <v>0</v>
      </c>
      <c r="GD110">
        <v>0</v>
      </c>
      <c r="GE110">
        <v>0</v>
      </c>
      <c r="GF110">
        <v>0</v>
      </c>
      <c r="GG110">
        <v>0</v>
      </c>
      <c r="GH110">
        <v>0</v>
      </c>
      <c r="GI110">
        <v>0</v>
      </c>
      <c r="GJ110">
        <v>0</v>
      </c>
      <c r="GK110">
        <v>0</v>
      </c>
      <c r="GL110">
        <v>0</v>
      </c>
      <c r="GM110">
        <v>0</v>
      </c>
      <c r="GN110">
        <v>0</v>
      </c>
      <c r="GO110">
        <v>0</v>
      </c>
      <c r="GP110">
        <v>0</v>
      </c>
      <c r="GQ110">
        <v>0</v>
      </c>
      <c r="GR110">
        <v>0</v>
      </c>
      <c r="GS110">
        <v>0</v>
      </c>
      <c r="GT110">
        <v>0</v>
      </c>
      <c r="GU110">
        <v>0</v>
      </c>
      <c r="GV110">
        <v>0</v>
      </c>
      <c r="GW110">
        <v>0</v>
      </c>
      <c r="GX110">
        <v>0</v>
      </c>
      <c r="GY110">
        <v>0</v>
      </c>
      <c r="GZ110">
        <v>5</v>
      </c>
      <c r="HA110">
        <v>5</v>
      </c>
      <c r="HB110">
        <v>0</v>
      </c>
      <c r="HC110" s="139">
        <v>0</v>
      </c>
      <c r="HD110" s="141">
        <v>0</v>
      </c>
      <c r="HE110" s="139">
        <v>0</v>
      </c>
      <c r="HF110" s="141">
        <v>1</v>
      </c>
      <c r="HG110" s="180">
        <v>12</v>
      </c>
      <c r="HH110" s="182">
        <v>8.3333333333333329E-2</v>
      </c>
      <c r="HI110" s="182">
        <v>0</v>
      </c>
      <c r="HJ110" s="183">
        <v>0</v>
      </c>
      <c r="HK110" s="140">
        <v>0</v>
      </c>
      <c r="HL110" s="140">
        <v>0</v>
      </c>
      <c r="HM110" s="1" t="s">
        <v>427</v>
      </c>
      <c r="HN110" s="1" t="s">
        <v>427</v>
      </c>
      <c r="HO110" t="s">
        <v>460</v>
      </c>
      <c r="HP110" s="284" t="s">
        <v>460</v>
      </c>
      <c r="HQ110" s="284">
        <v>0</v>
      </c>
      <c r="HR110" s="284">
        <v>0</v>
      </c>
      <c r="HS110" s="284">
        <v>0</v>
      </c>
      <c r="HT110" s="284" t="s">
        <v>427</v>
      </c>
      <c r="HU110" s="284" t="s">
        <v>427</v>
      </c>
      <c r="HV110" s="284" t="s">
        <v>427</v>
      </c>
      <c r="HW110" s="284" t="s">
        <v>427</v>
      </c>
      <c r="HX110" s="284">
        <v>0</v>
      </c>
      <c r="HY110" s="284">
        <v>0</v>
      </c>
      <c r="HZ110" s="284">
        <v>1766612</v>
      </c>
      <c r="IA110" s="284"/>
      <c r="IB110" s="284"/>
    </row>
    <row r="111" spans="1:236" x14ac:dyDescent="0.25">
      <c r="A111" s="2">
        <f>IF('Table 1'!$L$2="All Regions",1,IF('Table 1'!$L$2='DATA TEMPLATE 1516'!L111,1,0))</f>
        <v>1</v>
      </c>
      <c r="B111" s="2">
        <f>IF('Table 1'!$L$3="All Disciplines",1,IF('Table 1'!$L$3='DATA TEMPLATE 1516'!M111,1,0))</f>
        <v>1</v>
      </c>
      <c r="C111" s="2">
        <f>IF('Table 1'!$L$4="All Organisations",1,IF('Table 1'!$L$4='DATA TEMPLATE 1516'!N111,1,0))</f>
        <v>1</v>
      </c>
      <c r="D111" s="2">
        <f t="shared" si="2"/>
        <v>3</v>
      </c>
      <c r="E111" s="236" t="str">
        <f>IFERROR(IF('Table 2'!$L$2="All Diverse Led",$HQ111,IF('Table 2'!$L$2='DATA TEMPLATE 1516'!HX111,4,0)),"0")</f>
        <v>-</v>
      </c>
      <c r="F111" s="236" t="str">
        <f>IFERROR(IF('Table 2'!$L$2="All Diverse Led",$HQ111,IF('Table 2'!$L$2='DATA TEMPLATE 1516'!HY111,4,0)), 0)</f>
        <v>-</v>
      </c>
      <c r="G111" s="237">
        <f t="shared" si="3"/>
        <v>0</v>
      </c>
      <c r="H111" s="1">
        <v>0</v>
      </c>
      <c r="I111" s="1">
        <v>0</v>
      </c>
      <c r="J111" s="1" t="b">
        <v>0</v>
      </c>
      <c r="K111" s="284">
        <v>109</v>
      </c>
      <c r="L111" t="s">
        <v>439</v>
      </c>
      <c r="M111" t="s">
        <v>436</v>
      </c>
      <c r="N111" t="s">
        <v>460</v>
      </c>
      <c r="O111" s="76">
        <v>1994145</v>
      </c>
      <c r="P111" s="76">
        <v>1002265</v>
      </c>
      <c r="Q111" s="76">
        <v>608513</v>
      </c>
      <c r="R111" s="76">
        <v>0</v>
      </c>
      <c r="S111" s="76">
        <v>0</v>
      </c>
      <c r="T111" s="76">
        <v>3604923</v>
      </c>
      <c r="U111">
        <v>1425260</v>
      </c>
      <c r="V111">
        <v>45389</v>
      </c>
      <c r="W111">
        <v>0</v>
      </c>
      <c r="X111">
        <v>0</v>
      </c>
      <c r="Y111">
        <v>542708</v>
      </c>
      <c r="Z111">
        <v>0</v>
      </c>
      <c r="AA111">
        <v>0</v>
      </c>
      <c r="AB111">
        <v>983488</v>
      </c>
      <c r="AC111">
        <v>399210</v>
      </c>
      <c r="AD111">
        <v>221351</v>
      </c>
      <c r="AE111">
        <v>3617406</v>
      </c>
      <c r="AF111" s="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s="284">
        <v>0</v>
      </c>
      <c r="BE111" s="284">
        <v>0</v>
      </c>
      <c r="BF111" s="284">
        <v>0</v>
      </c>
      <c r="BG111" s="284">
        <v>0</v>
      </c>
      <c r="BH111" s="168">
        <v>0</v>
      </c>
      <c r="BI111" s="169">
        <v>0</v>
      </c>
      <c r="BJ111" s="169">
        <v>0</v>
      </c>
      <c r="BK111" s="170">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s="1">
        <v>0</v>
      </c>
      <c r="CK111" s="1">
        <v>0</v>
      </c>
      <c r="CL111" s="1">
        <v>0</v>
      </c>
      <c r="CM111" s="1">
        <v>0</v>
      </c>
      <c r="CN111" s="168">
        <v>0</v>
      </c>
      <c r="CO111" s="169">
        <v>0</v>
      </c>
      <c r="CP111" s="169">
        <v>0</v>
      </c>
      <c r="CQ111" s="170">
        <v>0</v>
      </c>
      <c r="CR111" s="1">
        <v>0</v>
      </c>
      <c r="CS111" s="1">
        <v>0</v>
      </c>
      <c r="CT111" s="1">
        <v>0</v>
      </c>
      <c r="CU111" s="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s="284">
        <v>0</v>
      </c>
      <c r="DQ111" s="284">
        <v>0</v>
      </c>
      <c r="DR111" s="284">
        <v>0</v>
      </c>
      <c r="DS111" s="284">
        <v>0</v>
      </c>
      <c r="DT111" s="168">
        <v>0</v>
      </c>
      <c r="DU111" s="169">
        <v>0</v>
      </c>
      <c r="DV111" s="169">
        <v>0</v>
      </c>
      <c r="DW111" s="170">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s="1">
        <v>0</v>
      </c>
      <c r="EW111" s="1">
        <v>0</v>
      </c>
      <c r="EX111" s="1">
        <v>0</v>
      </c>
      <c r="EY111" s="1">
        <v>0</v>
      </c>
      <c r="EZ111" s="168">
        <v>0</v>
      </c>
      <c r="FA111" s="169">
        <v>0</v>
      </c>
      <c r="FB111" s="169">
        <v>0</v>
      </c>
      <c r="FC111" s="170">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v>0</v>
      </c>
      <c r="FW111">
        <v>0</v>
      </c>
      <c r="FX111">
        <v>0</v>
      </c>
      <c r="FY111">
        <v>0</v>
      </c>
      <c r="FZ111">
        <v>45</v>
      </c>
      <c r="GA111">
        <v>5</v>
      </c>
      <c r="GB111">
        <v>0</v>
      </c>
      <c r="GC111">
        <v>0</v>
      </c>
      <c r="GD111">
        <v>0</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0</v>
      </c>
      <c r="HC111" s="139">
        <v>0</v>
      </c>
      <c r="HD111" s="141">
        <v>2</v>
      </c>
      <c r="HE111" s="139">
        <v>0</v>
      </c>
      <c r="HF111" s="141">
        <v>0</v>
      </c>
      <c r="HG111" s="180">
        <v>16</v>
      </c>
      <c r="HH111" s="182">
        <v>0</v>
      </c>
      <c r="HI111" s="182">
        <v>0.125</v>
      </c>
      <c r="HJ111" s="183">
        <v>0</v>
      </c>
      <c r="HK111" s="140">
        <v>0</v>
      </c>
      <c r="HL111" s="140">
        <v>0</v>
      </c>
      <c r="HM111" s="1">
        <v>0</v>
      </c>
      <c r="HN111" s="1">
        <v>0</v>
      </c>
      <c r="HO111" t="s">
        <v>460</v>
      </c>
      <c r="HP111" t="e">
        <v>#N/A</v>
      </c>
      <c r="HQ111" s="403" t="s">
        <v>605</v>
      </c>
      <c r="HR111" s="403" t="s">
        <v>605</v>
      </c>
      <c r="HS111" s="403" t="s">
        <v>605</v>
      </c>
      <c r="HT111" s="403" t="s">
        <v>605</v>
      </c>
      <c r="HU111" s="403" t="s">
        <v>605</v>
      </c>
      <c r="HV111" s="403" t="s">
        <v>605</v>
      </c>
      <c r="HW111" s="403" t="s">
        <v>605</v>
      </c>
      <c r="HX111" s="403" t="s">
        <v>605</v>
      </c>
      <c r="HY111" s="403" t="s">
        <v>605</v>
      </c>
      <c r="HZ111" s="403" t="s">
        <v>605</v>
      </c>
      <c r="IA111" s="284"/>
      <c r="IB111" s="284"/>
    </row>
    <row r="112" spans="1:236" x14ac:dyDescent="0.25">
      <c r="A112" s="2">
        <f>IF('Table 1'!$L$2="All Regions",1,IF('Table 1'!$L$2='DATA TEMPLATE 1516'!L112,1,0))</f>
        <v>1</v>
      </c>
      <c r="B112" s="2">
        <f>IF('Table 1'!$L$3="All Disciplines",1,IF('Table 1'!$L$3='DATA TEMPLATE 1516'!M112,1,0))</f>
        <v>1</v>
      </c>
      <c r="C112" s="2">
        <f>IF('Table 1'!$L$4="All Organisations",1,IF('Table 1'!$L$4='DATA TEMPLATE 1516'!N112,1,0))</f>
        <v>1</v>
      </c>
      <c r="D112" s="2">
        <f t="shared" si="2"/>
        <v>3</v>
      </c>
      <c r="E112" s="236">
        <f>IFERROR(IF('Table 2'!$L$2="All Diverse Led",$HQ112,IF('Table 2'!$L$2='DATA TEMPLATE 1516'!HX112,4,0)),"0")</f>
        <v>0</v>
      </c>
      <c r="F112" s="236">
        <f>IFERROR(IF('Table 2'!$L$2="All Diverse Led",$HQ112,IF('Table 2'!$L$2='DATA TEMPLATE 1516'!HY112,4,0)), 0)</f>
        <v>0</v>
      </c>
      <c r="G112" s="237">
        <f t="shared" si="3"/>
        <v>0</v>
      </c>
      <c r="H112" s="1" t="s">
        <v>471</v>
      </c>
      <c r="I112" s="1">
        <v>0</v>
      </c>
      <c r="J112" s="1" t="b">
        <v>0</v>
      </c>
      <c r="K112" s="284">
        <v>110</v>
      </c>
      <c r="L112" t="s">
        <v>439</v>
      </c>
      <c r="M112" t="s">
        <v>443</v>
      </c>
      <c r="N112" t="s">
        <v>460</v>
      </c>
      <c r="O112" s="76">
        <v>23162546</v>
      </c>
      <c r="P112" s="76">
        <v>2906153</v>
      </c>
      <c r="Q112" s="76">
        <v>1489513</v>
      </c>
      <c r="R112" s="76">
        <v>0</v>
      </c>
      <c r="S112" s="76">
        <v>0</v>
      </c>
      <c r="T112" s="76">
        <v>27558212</v>
      </c>
      <c r="U112">
        <v>15850662</v>
      </c>
      <c r="V112">
        <v>69819</v>
      </c>
      <c r="W112">
        <v>1630621</v>
      </c>
      <c r="X112">
        <v>0</v>
      </c>
      <c r="Y112">
        <v>0</v>
      </c>
      <c r="Z112">
        <v>0</v>
      </c>
      <c r="AA112">
        <v>0</v>
      </c>
      <c r="AB112">
        <v>7950022</v>
      </c>
      <c r="AC112">
        <v>1999156</v>
      </c>
      <c r="AD112">
        <v>0</v>
      </c>
      <c r="AE112">
        <v>27500280</v>
      </c>
      <c r="AF112" s="1">
        <v>700</v>
      </c>
      <c r="AG112">
        <v>498</v>
      </c>
      <c r="AH112">
        <v>540676</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s="284">
        <v>0</v>
      </c>
      <c r="BE112" s="284">
        <v>0</v>
      </c>
      <c r="BF112" s="284">
        <v>0</v>
      </c>
      <c r="BG112" s="284">
        <v>0</v>
      </c>
      <c r="BH112" s="168">
        <v>0</v>
      </c>
      <c r="BI112" s="169">
        <v>0</v>
      </c>
      <c r="BJ112" s="169">
        <v>0</v>
      </c>
      <c r="BK112" s="170">
        <v>0</v>
      </c>
      <c r="BL112">
        <v>4</v>
      </c>
      <c r="BM112">
        <v>605</v>
      </c>
      <c r="BN112" t="s">
        <v>470</v>
      </c>
      <c r="BO112">
        <v>22518</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s="1">
        <v>0</v>
      </c>
      <c r="CK112" s="1">
        <v>0</v>
      </c>
      <c r="CL112" s="1">
        <v>0</v>
      </c>
      <c r="CM112" s="1">
        <v>0</v>
      </c>
      <c r="CN112" s="168">
        <v>0</v>
      </c>
      <c r="CO112" s="169">
        <v>0</v>
      </c>
      <c r="CP112" s="169">
        <v>0</v>
      </c>
      <c r="CQ112" s="170">
        <v>0</v>
      </c>
      <c r="CR112" s="1">
        <v>13</v>
      </c>
      <c r="CS112" s="1">
        <v>14</v>
      </c>
      <c r="CT112" s="1">
        <v>0</v>
      </c>
      <c r="CU112" s="1">
        <v>1220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s="284">
        <v>0</v>
      </c>
      <c r="DQ112" s="284">
        <v>0</v>
      </c>
      <c r="DR112" s="284">
        <v>0</v>
      </c>
      <c r="DS112" s="284">
        <v>0</v>
      </c>
      <c r="DT112" s="168">
        <v>0</v>
      </c>
      <c r="DU112" s="169">
        <v>0</v>
      </c>
      <c r="DV112" s="169">
        <v>0</v>
      </c>
      <c r="DW112" s="170">
        <v>0</v>
      </c>
      <c r="DX112">
        <v>28</v>
      </c>
      <c r="DY112">
        <v>22</v>
      </c>
      <c r="DZ112">
        <v>32461</v>
      </c>
      <c r="EA112">
        <v>10800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s="1">
        <v>0</v>
      </c>
      <c r="EW112" s="1">
        <v>0</v>
      </c>
      <c r="EX112" s="1">
        <v>0</v>
      </c>
      <c r="EY112" s="1">
        <v>0</v>
      </c>
      <c r="EZ112" s="168">
        <v>0</v>
      </c>
      <c r="FA112" s="169">
        <v>0</v>
      </c>
      <c r="FB112" s="169">
        <v>0</v>
      </c>
      <c r="FC112" s="170">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45</v>
      </c>
      <c r="GA112">
        <v>5</v>
      </c>
      <c r="GB112">
        <v>0</v>
      </c>
      <c r="GC112">
        <v>0</v>
      </c>
      <c r="GD112">
        <v>0</v>
      </c>
      <c r="GE112">
        <v>0</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s="139">
        <v>14</v>
      </c>
      <c r="HD112" s="141">
        <v>23</v>
      </c>
      <c r="HE112" s="139">
        <v>2</v>
      </c>
      <c r="HF112" s="141">
        <v>9</v>
      </c>
      <c r="HG112" s="180">
        <v>86</v>
      </c>
      <c r="HH112" s="182">
        <v>0.26744186046511625</v>
      </c>
      <c r="HI112" s="182">
        <v>0.29069767441860467</v>
      </c>
      <c r="HJ112" s="183">
        <v>0</v>
      </c>
      <c r="HK112" s="140">
        <v>0</v>
      </c>
      <c r="HL112" s="140">
        <v>0</v>
      </c>
      <c r="HM112" s="1" t="s">
        <v>427</v>
      </c>
      <c r="HN112" s="1" t="s">
        <v>427</v>
      </c>
      <c r="HO112" t="s">
        <v>460</v>
      </c>
      <c r="HP112" s="284" t="s">
        <v>460</v>
      </c>
      <c r="HQ112" s="284">
        <v>0</v>
      </c>
      <c r="HR112" s="284">
        <v>0</v>
      </c>
      <c r="HS112" s="284">
        <v>0</v>
      </c>
      <c r="HT112" s="284" t="s">
        <v>427</v>
      </c>
      <c r="HU112" s="284" t="s">
        <v>427</v>
      </c>
      <c r="HV112" s="284" t="s">
        <v>427</v>
      </c>
      <c r="HW112" s="284" t="s">
        <v>427</v>
      </c>
      <c r="HX112" s="284">
        <v>0</v>
      </c>
      <c r="HY112" s="284">
        <v>0</v>
      </c>
      <c r="HZ112" s="284">
        <v>25534238</v>
      </c>
      <c r="IA112" s="284"/>
      <c r="IB112" s="284"/>
    </row>
    <row r="113" spans="1:236" x14ac:dyDescent="0.25">
      <c r="A113" s="2">
        <f>IF('Table 1'!$L$2="All Regions",1,IF('Table 1'!$L$2='DATA TEMPLATE 1516'!L113,1,0))</f>
        <v>1</v>
      </c>
      <c r="B113" s="2">
        <f>IF('Table 1'!$L$3="All Disciplines",1,IF('Table 1'!$L$3='DATA TEMPLATE 1516'!M113,1,0))</f>
        <v>1</v>
      </c>
      <c r="C113" s="2">
        <f>IF('Table 1'!$L$4="All Organisations",1,IF('Table 1'!$L$4='DATA TEMPLATE 1516'!N113,1,0))</f>
        <v>1</v>
      </c>
      <c r="D113" s="2">
        <f t="shared" si="2"/>
        <v>3</v>
      </c>
      <c r="E113" s="236">
        <f>IFERROR(IF('Table 2'!$L$2="All Diverse Led",$HQ113,IF('Table 2'!$L$2='DATA TEMPLATE 1516'!HX113,4,0)),"0")</f>
        <v>0</v>
      </c>
      <c r="F113" s="236">
        <f>IFERROR(IF('Table 2'!$L$2="All Diverse Led",$HQ113,IF('Table 2'!$L$2='DATA TEMPLATE 1516'!HY113,4,0)), 0)</f>
        <v>0</v>
      </c>
      <c r="G113" s="237">
        <f t="shared" si="3"/>
        <v>0</v>
      </c>
      <c r="H113" s="1" t="s">
        <v>471</v>
      </c>
      <c r="I113" s="1">
        <v>0</v>
      </c>
      <c r="J113" s="1" t="b">
        <v>0</v>
      </c>
      <c r="K113" s="284">
        <v>111</v>
      </c>
      <c r="L113" t="s">
        <v>439</v>
      </c>
      <c r="M113" t="s">
        <v>443</v>
      </c>
      <c r="N113" t="s">
        <v>460</v>
      </c>
      <c r="O113" s="76">
        <v>225135</v>
      </c>
      <c r="P113" s="76">
        <v>664703</v>
      </c>
      <c r="Q113" s="76">
        <v>205202</v>
      </c>
      <c r="R113" s="76">
        <v>6000</v>
      </c>
      <c r="S113" s="76">
        <v>0</v>
      </c>
      <c r="T113" s="76">
        <v>1101040</v>
      </c>
      <c r="U113">
        <v>107160</v>
      </c>
      <c r="V113">
        <v>40295</v>
      </c>
      <c r="W113">
        <v>18230</v>
      </c>
      <c r="X113">
        <v>18481</v>
      </c>
      <c r="Y113">
        <v>8474</v>
      </c>
      <c r="Z113">
        <v>0</v>
      </c>
      <c r="AA113">
        <v>0</v>
      </c>
      <c r="AB113">
        <v>418713</v>
      </c>
      <c r="AC113">
        <v>180914</v>
      </c>
      <c r="AD113">
        <v>276164</v>
      </c>
      <c r="AE113">
        <v>1068431</v>
      </c>
      <c r="AF113" s="1">
        <v>98</v>
      </c>
      <c r="AG113">
        <v>23</v>
      </c>
      <c r="AH113">
        <v>3752</v>
      </c>
      <c r="AI113">
        <v>4138</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s="284">
        <v>0</v>
      </c>
      <c r="BE113" s="284">
        <v>0</v>
      </c>
      <c r="BF113" s="284">
        <v>0</v>
      </c>
      <c r="BG113" s="284">
        <v>0</v>
      </c>
      <c r="BH113" s="168">
        <v>0</v>
      </c>
      <c r="BI113" s="169">
        <v>0</v>
      </c>
      <c r="BJ113" s="169">
        <v>0</v>
      </c>
      <c r="BK113" s="170">
        <v>0</v>
      </c>
      <c r="BL113">
        <v>3</v>
      </c>
      <c r="BM113">
        <v>202</v>
      </c>
      <c r="BN113">
        <v>345</v>
      </c>
      <c r="BO113">
        <v>9627</v>
      </c>
      <c r="BP113">
        <v>0</v>
      </c>
      <c r="BQ113">
        <v>0</v>
      </c>
      <c r="BR113">
        <v>0</v>
      </c>
      <c r="BS113">
        <v>0</v>
      </c>
      <c r="BT113">
        <v>0</v>
      </c>
      <c r="BU113">
        <v>0</v>
      </c>
      <c r="BV113">
        <v>0</v>
      </c>
      <c r="BW113">
        <v>0</v>
      </c>
      <c r="BX113">
        <v>2</v>
      </c>
      <c r="BY113">
        <v>2</v>
      </c>
      <c r="BZ113">
        <v>150</v>
      </c>
      <c r="CA113">
        <v>0</v>
      </c>
      <c r="CB113">
        <v>0</v>
      </c>
      <c r="CC113">
        <v>0</v>
      </c>
      <c r="CD113">
        <v>0</v>
      </c>
      <c r="CE113">
        <v>0</v>
      </c>
      <c r="CF113">
        <v>0</v>
      </c>
      <c r="CG113">
        <v>0</v>
      </c>
      <c r="CH113">
        <v>0</v>
      </c>
      <c r="CI113">
        <v>0</v>
      </c>
      <c r="CJ113" s="1">
        <v>0</v>
      </c>
      <c r="CK113" s="1">
        <v>0</v>
      </c>
      <c r="CL113" s="1">
        <v>0</v>
      </c>
      <c r="CM113" s="1">
        <v>0</v>
      </c>
      <c r="CN113" s="168">
        <v>2</v>
      </c>
      <c r="CO113" s="169">
        <v>2</v>
      </c>
      <c r="CP113" s="169">
        <v>150</v>
      </c>
      <c r="CQ113" s="170">
        <v>0</v>
      </c>
      <c r="CR113" s="1">
        <v>51</v>
      </c>
      <c r="CS113" s="1">
        <v>48</v>
      </c>
      <c r="CT113" s="1">
        <v>469</v>
      </c>
      <c r="CU113" s="1">
        <v>1704</v>
      </c>
      <c r="CV113">
        <v>2</v>
      </c>
      <c r="CW113">
        <v>2</v>
      </c>
      <c r="CX113">
        <v>35</v>
      </c>
      <c r="CY113">
        <v>0</v>
      </c>
      <c r="CZ113">
        <v>137</v>
      </c>
      <c r="DA113">
        <v>137</v>
      </c>
      <c r="DB113">
        <v>4452</v>
      </c>
      <c r="DC113">
        <v>55400</v>
      </c>
      <c r="DD113">
        <v>0</v>
      </c>
      <c r="DE113">
        <v>0</v>
      </c>
      <c r="DF113">
        <v>0</v>
      </c>
      <c r="DG113">
        <v>0</v>
      </c>
      <c r="DH113">
        <v>0</v>
      </c>
      <c r="DI113">
        <v>0</v>
      </c>
      <c r="DJ113">
        <v>0</v>
      </c>
      <c r="DK113">
        <v>0</v>
      </c>
      <c r="DL113">
        <v>0</v>
      </c>
      <c r="DM113">
        <v>0</v>
      </c>
      <c r="DN113">
        <v>0</v>
      </c>
      <c r="DO113">
        <v>0</v>
      </c>
      <c r="DP113" s="284">
        <v>139</v>
      </c>
      <c r="DQ113" s="284">
        <v>139</v>
      </c>
      <c r="DR113" s="284">
        <v>4487</v>
      </c>
      <c r="DS113" s="284">
        <v>55400</v>
      </c>
      <c r="DT113" s="168">
        <v>0</v>
      </c>
      <c r="DU113" s="169">
        <v>0</v>
      </c>
      <c r="DV113" s="169">
        <v>0</v>
      </c>
      <c r="DW113" s="170">
        <v>0</v>
      </c>
      <c r="DX113">
        <v>1</v>
      </c>
      <c r="DY113">
        <v>1</v>
      </c>
      <c r="DZ113">
        <v>0</v>
      </c>
      <c r="EA113">
        <v>49</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s="1">
        <v>0</v>
      </c>
      <c r="EW113" s="1">
        <v>0</v>
      </c>
      <c r="EX113" s="1">
        <v>0</v>
      </c>
      <c r="EY113" s="1">
        <v>0</v>
      </c>
      <c r="EZ113" s="168">
        <v>0</v>
      </c>
      <c r="FA113" s="169">
        <v>0</v>
      </c>
      <c r="FB113" s="169">
        <v>0</v>
      </c>
      <c r="FC113" s="170">
        <v>0</v>
      </c>
      <c r="FD113">
        <v>0</v>
      </c>
      <c r="FE113">
        <v>0</v>
      </c>
      <c r="FF113">
        <v>0</v>
      </c>
      <c r="FG113">
        <v>0</v>
      </c>
      <c r="FH113">
        <v>0</v>
      </c>
      <c r="FI113">
        <v>0</v>
      </c>
      <c r="FJ113">
        <v>0</v>
      </c>
      <c r="FK113">
        <v>0</v>
      </c>
      <c r="FL113">
        <v>0</v>
      </c>
      <c r="FM113">
        <v>0</v>
      </c>
      <c r="FN113">
        <v>1</v>
      </c>
      <c r="FO113">
        <v>1100</v>
      </c>
      <c r="FP113">
        <v>155</v>
      </c>
      <c r="FQ113">
        <v>0</v>
      </c>
      <c r="FR113">
        <v>325</v>
      </c>
      <c r="FS113">
        <v>0</v>
      </c>
      <c r="FT113">
        <v>2</v>
      </c>
      <c r="FU113">
        <v>0</v>
      </c>
      <c r="FV113">
        <v>6</v>
      </c>
      <c r="FW113">
        <v>0</v>
      </c>
      <c r="FX113">
        <v>48</v>
      </c>
      <c r="FY113">
        <v>0</v>
      </c>
      <c r="FZ113">
        <v>0</v>
      </c>
      <c r="GA113">
        <v>0</v>
      </c>
      <c r="GB113">
        <v>0</v>
      </c>
      <c r="GC113">
        <v>0</v>
      </c>
      <c r="GD113">
        <v>0</v>
      </c>
      <c r="GE113">
        <v>0</v>
      </c>
      <c r="GF113">
        <v>0</v>
      </c>
      <c r="GG113">
        <v>0</v>
      </c>
      <c r="GH113">
        <v>1</v>
      </c>
      <c r="GI113">
        <v>725</v>
      </c>
      <c r="GJ113">
        <v>0</v>
      </c>
      <c r="GK113">
        <v>555</v>
      </c>
      <c r="GL113">
        <v>90</v>
      </c>
      <c r="GM113">
        <v>26</v>
      </c>
      <c r="GN113">
        <v>11</v>
      </c>
      <c r="GO113">
        <v>1123</v>
      </c>
      <c r="GP113">
        <v>23</v>
      </c>
      <c r="GQ113">
        <v>16203</v>
      </c>
      <c r="GR113">
        <v>0</v>
      </c>
      <c r="GS113">
        <v>0</v>
      </c>
      <c r="GT113">
        <v>0</v>
      </c>
      <c r="GU113">
        <v>0</v>
      </c>
      <c r="GV113">
        <v>0</v>
      </c>
      <c r="GW113">
        <v>0</v>
      </c>
      <c r="GX113">
        <v>0</v>
      </c>
      <c r="GY113">
        <v>0</v>
      </c>
      <c r="GZ113">
        <v>2</v>
      </c>
      <c r="HA113">
        <v>0</v>
      </c>
      <c r="HB113">
        <v>0</v>
      </c>
      <c r="HC113" s="139">
        <v>3</v>
      </c>
      <c r="HD113" s="141">
        <v>1</v>
      </c>
      <c r="HE113" s="139">
        <v>0</v>
      </c>
      <c r="HF113" s="141">
        <v>3</v>
      </c>
      <c r="HG113" s="180">
        <v>15</v>
      </c>
      <c r="HH113" s="182">
        <v>0.4</v>
      </c>
      <c r="HI113" s="182">
        <v>6.6666666666666666E-2</v>
      </c>
      <c r="HJ113" s="183">
        <v>0</v>
      </c>
      <c r="HK113" s="140">
        <v>0</v>
      </c>
      <c r="HL113" s="140">
        <v>0</v>
      </c>
      <c r="HM113" s="1" t="s">
        <v>427</v>
      </c>
      <c r="HN113" s="1" t="s">
        <v>427</v>
      </c>
      <c r="HO113" t="s">
        <v>460</v>
      </c>
      <c r="HP113" s="284" t="s">
        <v>460</v>
      </c>
      <c r="HQ113" s="284">
        <v>0</v>
      </c>
      <c r="HR113" s="284">
        <v>0</v>
      </c>
      <c r="HS113" s="284">
        <v>0</v>
      </c>
      <c r="HT113" s="284" t="s">
        <v>427</v>
      </c>
      <c r="HU113" s="284" t="s">
        <v>427</v>
      </c>
      <c r="HV113" s="284" t="s">
        <v>427</v>
      </c>
      <c r="HW113" s="284" t="s">
        <v>426</v>
      </c>
      <c r="HX113" s="284">
        <v>0</v>
      </c>
      <c r="HY113" s="284">
        <v>0</v>
      </c>
      <c r="HZ113" s="284">
        <v>948550</v>
      </c>
      <c r="IA113" s="284"/>
      <c r="IB113" s="284"/>
    </row>
    <row r="114" spans="1:236" x14ac:dyDescent="0.25">
      <c r="A114" s="2">
        <f>IF('Table 1'!$L$2="All Regions",1,IF('Table 1'!$L$2='DATA TEMPLATE 1516'!L114,1,0))</f>
        <v>1</v>
      </c>
      <c r="B114" s="2">
        <f>IF('Table 1'!$L$3="All Disciplines",1,IF('Table 1'!$L$3='DATA TEMPLATE 1516'!M114,1,0))</f>
        <v>1</v>
      </c>
      <c r="C114" s="2">
        <f>IF('Table 1'!$L$4="All Organisations",1,IF('Table 1'!$L$4='DATA TEMPLATE 1516'!N114,1,0))</f>
        <v>1</v>
      </c>
      <c r="D114" s="2">
        <f t="shared" si="2"/>
        <v>3</v>
      </c>
      <c r="E114" s="236">
        <f>IFERROR(IF('Table 2'!$L$2="All Diverse Led",$HQ114,IF('Table 2'!$L$2='DATA TEMPLATE 1516'!HX114,4,0)),"0")</f>
        <v>2</v>
      </c>
      <c r="F114" s="236">
        <f>IFERROR(IF('Table 2'!$L$2="All Diverse Led",$HQ114,IF('Table 2'!$L$2='DATA TEMPLATE 1516'!HY114,4,0)), 0)</f>
        <v>2</v>
      </c>
      <c r="G114" s="237">
        <f t="shared" si="3"/>
        <v>4</v>
      </c>
      <c r="H114" s="1" t="s">
        <v>471</v>
      </c>
      <c r="I114" s="1">
        <v>0</v>
      </c>
      <c r="J114" s="1" t="b">
        <v>0</v>
      </c>
      <c r="K114" s="284">
        <v>112</v>
      </c>
      <c r="L114" t="s">
        <v>439</v>
      </c>
      <c r="M114" t="s">
        <v>437</v>
      </c>
      <c r="N114" t="s">
        <v>459</v>
      </c>
      <c r="O114" s="76">
        <v>43242</v>
      </c>
      <c r="P114" s="76">
        <v>314465</v>
      </c>
      <c r="Q114" s="76">
        <v>25285</v>
      </c>
      <c r="R114" s="76">
        <v>0</v>
      </c>
      <c r="S114" s="76">
        <v>60000</v>
      </c>
      <c r="T114" s="76">
        <v>442992</v>
      </c>
      <c r="U114">
        <v>153910</v>
      </c>
      <c r="V114">
        <v>14224</v>
      </c>
      <c r="W114">
        <v>0</v>
      </c>
      <c r="X114">
        <v>7279</v>
      </c>
      <c r="Y114">
        <v>0</v>
      </c>
      <c r="Z114">
        <v>0</v>
      </c>
      <c r="AA114">
        <v>0</v>
      </c>
      <c r="AB114">
        <v>155649</v>
      </c>
      <c r="AC114">
        <v>40814</v>
      </c>
      <c r="AD114">
        <v>0</v>
      </c>
      <c r="AE114">
        <v>371876</v>
      </c>
      <c r="AF114" s="1">
        <v>56</v>
      </c>
      <c r="AG114">
        <v>48</v>
      </c>
      <c r="AH114">
        <v>3674</v>
      </c>
      <c r="AI114">
        <v>164</v>
      </c>
      <c r="AJ114">
        <v>35</v>
      </c>
      <c r="AK114">
        <v>35</v>
      </c>
      <c r="AL114">
        <v>1586</v>
      </c>
      <c r="AM114">
        <v>0</v>
      </c>
      <c r="AN114">
        <v>0</v>
      </c>
      <c r="AO114">
        <v>0</v>
      </c>
      <c r="AP114">
        <v>0</v>
      </c>
      <c r="AQ114">
        <v>0</v>
      </c>
      <c r="AR114">
        <v>0</v>
      </c>
      <c r="AS114">
        <v>0</v>
      </c>
      <c r="AT114">
        <v>0</v>
      </c>
      <c r="AU114">
        <v>95</v>
      </c>
      <c r="AV114">
        <v>0</v>
      </c>
      <c r="AW114">
        <v>0</v>
      </c>
      <c r="AX114">
        <v>0</v>
      </c>
      <c r="AY114">
        <v>0</v>
      </c>
      <c r="AZ114">
        <v>0</v>
      </c>
      <c r="BA114">
        <v>0</v>
      </c>
      <c r="BB114">
        <v>0</v>
      </c>
      <c r="BC114">
        <v>0</v>
      </c>
      <c r="BD114" s="284">
        <v>35</v>
      </c>
      <c r="BE114" s="284">
        <v>35</v>
      </c>
      <c r="BF114" s="284">
        <v>1586</v>
      </c>
      <c r="BG114" s="284">
        <v>0</v>
      </c>
      <c r="BH114" s="168">
        <v>0</v>
      </c>
      <c r="BI114" s="169">
        <v>0</v>
      </c>
      <c r="BJ114" s="169">
        <v>0</v>
      </c>
      <c r="BK114" s="170">
        <v>95</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s="1">
        <v>0</v>
      </c>
      <c r="CK114" s="1">
        <v>0</v>
      </c>
      <c r="CL114" s="1">
        <v>0</v>
      </c>
      <c r="CM114" s="1">
        <v>0</v>
      </c>
      <c r="CN114" s="168">
        <v>0</v>
      </c>
      <c r="CO114" s="169">
        <v>0</v>
      </c>
      <c r="CP114" s="169">
        <v>0</v>
      </c>
      <c r="CQ114" s="170">
        <v>0</v>
      </c>
      <c r="CR114" s="1">
        <v>0</v>
      </c>
      <c r="CS114" s="1">
        <v>0</v>
      </c>
      <c r="CT114" s="1">
        <v>0</v>
      </c>
      <c r="CU114" s="1">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s="284">
        <v>0</v>
      </c>
      <c r="DQ114" s="284">
        <v>0</v>
      </c>
      <c r="DR114" s="284">
        <v>0</v>
      </c>
      <c r="DS114" s="284">
        <v>0</v>
      </c>
      <c r="DT114" s="168">
        <v>0</v>
      </c>
      <c r="DU114" s="169">
        <v>0</v>
      </c>
      <c r="DV114" s="169">
        <v>0</v>
      </c>
      <c r="DW114" s="170">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s="1">
        <v>0</v>
      </c>
      <c r="EW114" s="1">
        <v>0</v>
      </c>
      <c r="EX114" s="1">
        <v>0</v>
      </c>
      <c r="EY114" s="1">
        <v>0</v>
      </c>
      <c r="EZ114" s="168">
        <v>0</v>
      </c>
      <c r="FA114" s="169">
        <v>0</v>
      </c>
      <c r="FB114" s="169">
        <v>0</v>
      </c>
      <c r="FC114" s="170">
        <v>0</v>
      </c>
      <c r="FD114">
        <v>0</v>
      </c>
      <c r="FE114">
        <v>0</v>
      </c>
      <c r="FF114">
        <v>0</v>
      </c>
      <c r="FG114">
        <v>0</v>
      </c>
      <c r="FH114">
        <v>0</v>
      </c>
      <c r="FI114">
        <v>0</v>
      </c>
      <c r="FJ114">
        <v>0</v>
      </c>
      <c r="FK114">
        <v>0</v>
      </c>
      <c r="FL114">
        <v>0</v>
      </c>
      <c r="FM114">
        <v>0</v>
      </c>
      <c r="FN114">
        <v>1</v>
      </c>
      <c r="FO114">
        <v>750</v>
      </c>
      <c r="FP114">
        <v>271</v>
      </c>
      <c r="FQ114">
        <v>0</v>
      </c>
      <c r="FR114">
        <v>324</v>
      </c>
      <c r="FS114">
        <v>0</v>
      </c>
      <c r="FT114">
        <v>0</v>
      </c>
      <c r="FU114">
        <v>0</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7</v>
      </c>
      <c r="GO114">
        <v>533</v>
      </c>
      <c r="GP114">
        <v>0</v>
      </c>
      <c r="GQ114">
        <v>0</v>
      </c>
      <c r="GR114">
        <v>0</v>
      </c>
      <c r="GS114">
        <v>0</v>
      </c>
      <c r="GT114">
        <v>0</v>
      </c>
      <c r="GU114">
        <v>0</v>
      </c>
      <c r="GV114">
        <v>0</v>
      </c>
      <c r="GW114">
        <v>0</v>
      </c>
      <c r="GX114">
        <v>0</v>
      </c>
      <c r="GY114">
        <v>0</v>
      </c>
      <c r="GZ114">
        <v>0</v>
      </c>
      <c r="HA114">
        <v>0</v>
      </c>
      <c r="HB114">
        <v>0</v>
      </c>
      <c r="HC114" s="139">
        <v>1</v>
      </c>
      <c r="HD114" s="141">
        <v>0</v>
      </c>
      <c r="HE114" s="139">
        <v>0</v>
      </c>
      <c r="HF114" s="141">
        <v>9</v>
      </c>
      <c r="HG114" s="180">
        <v>14</v>
      </c>
      <c r="HH114" s="182">
        <v>0.7142857142857143</v>
      </c>
      <c r="HI114" s="182">
        <v>0</v>
      </c>
      <c r="HJ114" s="183">
        <v>2</v>
      </c>
      <c r="HK114" s="140" t="s">
        <v>541</v>
      </c>
      <c r="HL114" s="140">
        <v>0</v>
      </c>
      <c r="HM114" s="1" t="s">
        <v>426</v>
      </c>
      <c r="HN114" s="1" t="s">
        <v>427</v>
      </c>
      <c r="HO114" t="s">
        <v>459</v>
      </c>
      <c r="HP114" s="284" t="s">
        <v>459</v>
      </c>
      <c r="HQ114" s="284">
        <v>2</v>
      </c>
      <c r="HR114" s="284" t="s">
        <v>541</v>
      </c>
      <c r="HS114" s="284">
        <v>0</v>
      </c>
      <c r="HT114" s="284" t="s">
        <v>426</v>
      </c>
      <c r="HU114" s="284" t="s">
        <v>427</v>
      </c>
      <c r="HV114" s="284" t="s">
        <v>427</v>
      </c>
      <c r="HW114" s="284" t="s">
        <v>426</v>
      </c>
      <c r="HX114" s="284" t="s">
        <v>541</v>
      </c>
      <c r="HY114" s="284">
        <v>0</v>
      </c>
      <c r="HZ114" s="284">
        <v>441459</v>
      </c>
      <c r="IA114" s="284"/>
      <c r="IB114" s="284"/>
    </row>
    <row r="115" spans="1:236" x14ac:dyDescent="0.25">
      <c r="A115" s="2">
        <f>IF('Table 1'!$L$2="All Regions",1,IF('Table 1'!$L$2='DATA TEMPLATE 1516'!L115,1,0))</f>
        <v>1</v>
      </c>
      <c r="B115" s="2">
        <f>IF('Table 1'!$L$3="All Disciplines",1,IF('Table 1'!$L$3='DATA TEMPLATE 1516'!M115,1,0))</f>
        <v>1</v>
      </c>
      <c r="C115" s="2">
        <f>IF('Table 1'!$L$4="All Organisations",1,IF('Table 1'!$L$4='DATA TEMPLATE 1516'!N115,1,0))</f>
        <v>1</v>
      </c>
      <c r="D115" s="2">
        <f t="shared" si="2"/>
        <v>3</v>
      </c>
      <c r="E115" s="236">
        <f>IFERROR(IF('Table 2'!$L$2="All Diverse Led",$HQ115,IF('Table 2'!$L$2='DATA TEMPLATE 1516'!HX115,4,0)),"0")</f>
        <v>0</v>
      </c>
      <c r="F115" s="236">
        <f>IFERROR(IF('Table 2'!$L$2="All Diverse Led",$HQ115,IF('Table 2'!$L$2='DATA TEMPLATE 1516'!HY115,4,0)), 0)</f>
        <v>0</v>
      </c>
      <c r="G115" s="237">
        <f t="shared" si="3"/>
        <v>0</v>
      </c>
      <c r="H115" s="1" t="s">
        <v>471</v>
      </c>
      <c r="I115" s="1">
        <v>0</v>
      </c>
      <c r="J115" s="1" t="b">
        <v>0</v>
      </c>
      <c r="K115" s="284">
        <v>113</v>
      </c>
      <c r="L115" t="s">
        <v>439</v>
      </c>
      <c r="M115" t="s">
        <v>437</v>
      </c>
      <c r="N115" t="s">
        <v>459</v>
      </c>
      <c r="O115" s="76">
        <v>94114</v>
      </c>
      <c r="P115" s="76">
        <v>290126</v>
      </c>
      <c r="Q115" s="76">
        <v>36500</v>
      </c>
      <c r="R115" s="76">
        <v>0</v>
      </c>
      <c r="S115" s="76">
        <v>0</v>
      </c>
      <c r="T115" s="76">
        <v>420740</v>
      </c>
      <c r="U115">
        <v>53000</v>
      </c>
      <c r="V115">
        <v>25000</v>
      </c>
      <c r="W115">
        <v>5000</v>
      </c>
      <c r="X115">
        <v>155000</v>
      </c>
      <c r="Y115">
        <v>65000</v>
      </c>
      <c r="Z115">
        <v>0</v>
      </c>
      <c r="AA115">
        <v>0</v>
      </c>
      <c r="AB115">
        <v>75000</v>
      </c>
      <c r="AC115">
        <v>41000</v>
      </c>
      <c r="AD115">
        <v>1000</v>
      </c>
      <c r="AE115">
        <v>420000</v>
      </c>
      <c r="AF115" s="1">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s="284">
        <v>0</v>
      </c>
      <c r="BE115" s="284">
        <v>0</v>
      </c>
      <c r="BF115" s="284">
        <v>0</v>
      </c>
      <c r="BG115" s="284">
        <v>0</v>
      </c>
      <c r="BH115" s="168">
        <v>0</v>
      </c>
      <c r="BI115" s="169">
        <v>0</v>
      </c>
      <c r="BJ115" s="169">
        <v>0</v>
      </c>
      <c r="BK115" s="170">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s="1">
        <v>0</v>
      </c>
      <c r="CK115" s="1">
        <v>0</v>
      </c>
      <c r="CL115" s="1">
        <v>0</v>
      </c>
      <c r="CM115" s="1">
        <v>0</v>
      </c>
      <c r="CN115" s="168">
        <v>0</v>
      </c>
      <c r="CO115" s="169">
        <v>0</v>
      </c>
      <c r="CP115" s="169">
        <v>0</v>
      </c>
      <c r="CQ115" s="170">
        <v>0</v>
      </c>
      <c r="CR115" s="1">
        <v>0</v>
      </c>
      <c r="CS115" s="1">
        <v>0</v>
      </c>
      <c r="CT115" s="1">
        <v>0</v>
      </c>
      <c r="CU115" s="1">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s="284">
        <v>0</v>
      </c>
      <c r="DQ115" s="284">
        <v>0</v>
      </c>
      <c r="DR115" s="284">
        <v>0</v>
      </c>
      <c r="DS115" s="284">
        <v>0</v>
      </c>
      <c r="DT115" s="168">
        <v>0</v>
      </c>
      <c r="DU115" s="169">
        <v>0</v>
      </c>
      <c r="DV115" s="169">
        <v>0</v>
      </c>
      <c r="DW115" s="170">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s="1">
        <v>0</v>
      </c>
      <c r="EW115" s="1">
        <v>0</v>
      </c>
      <c r="EX115" s="1">
        <v>0</v>
      </c>
      <c r="EY115" s="1">
        <v>0</v>
      </c>
      <c r="EZ115" s="168">
        <v>0</v>
      </c>
      <c r="FA115" s="169">
        <v>0</v>
      </c>
      <c r="FB115" s="169">
        <v>0</v>
      </c>
      <c r="FC115" s="170">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v>0</v>
      </c>
      <c r="GY115">
        <v>0</v>
      </c>
      <c r="GZ115">
        <v>0</v>
      </c>
      <c r="HA115">
        <v>0</v>
      </c>
      <c r="HB115">
        <v>0</v>
      </c>
      <c r="HC115" s="139">
        <v>0</v>
      </c>
      <c r="HD115" s="141">
        <v>0</v>
      </c>
      <c r="HE115" s="139">
        <v>0</v>
      </c>
      <c r="HF115" s="141">
        <v>1</v>
      </c>
      <c r="HG115" s="180">
        <v>9</v>
      </c>
      <c r="HH115" s="182">
        <v>0.1111111111111111</v>
      </c>
      <c r="HI115" s="182">
        <v>0</v>
      </c>
      <c r="HJ115" s="183">
        <v>0</v>
      </c>
      <c r="HK115" s="140">
        <v>0</v>
      </c>
      <c r="HL115" s="140">
        <v>0</v>
      </c>
      <c r="HM115" s="1" t="s">
        <v>427</v>
      </c>
      <c r="HN115" s="1" t="s">
        <v>427</v>
      </c>
      <c r="HO115" t="s">
        <v>459</v>
      </c>
      <c r="HP115" s="284" t="s">
        <v>459</v>
      </c>
      <c r="HQ115" s="284">
        <v>0</v>
      </c>
      <c r="HR115" s="284">
        <v>0</v>
      </c>
      <c r="HS115" s="284">
        <v>0</v>
      </c>
      <c r="HT115" s="284" t="s">
        <v>427</v>
      </c>
      <c r="HU115" s="284" t="s">
        <v>427</v>
      </c>
      <c r="HV115" s="284" t="s">
        <v>427</v>
      </c>
      <c r="HW115" s="284" t="s">
        <v>426</v>
      </c>
      <c r="HX115" s="284">
        <v>0</v>
      </c>
      <c r="HY115" s="284">
        <v>0</v>
      </c>
      <c r="HZ115" s="284">
        <v>314657</v>
      </c>
      <c r="IA115" s="284"/>
      <c r="IB115" s="284"/>
    </row>
    <row r="116" spans="1:236" x14ac:dyDescent="0.25">
      <c r="A116" s="2">
        <f>IF('Table 1'!$L$2="All Regions",1,IF('Table 1'!$L$2='DATA TEMPLATE 1516'!L116,1,0))</f>
        <v>1</v>
      </c>
      <c r="B116" s="2">
        <f>IF('Table 1'!$L$3="All Disciplines",1,IF('Table 1'!$L$3='DATA TEMPLATE 1516'!M116,1,0))</f>
        <v>1</v>
      </c>
      <c r="C116" s="2">
        <f>IF('Table 1'!$L$4="All Organisations",1,IF('Table 1'!$L$4='DATA TEMPLATE 1516'!N116,1,0))</f>
        <v>1</v>
      </c>
      <c r="D116" s="2">
        <f t="shared" si="2"/>
        <v>3</v>
      </c>
      <c r="E116" s="236">
        <f>IFERROR(IF('Table 2'!$L$2="All Diverse Led",$HQ116,IF('Table 2'!$L$2='DATA TEMPLATE 1516'!HX116,4,0)),"0")</f>
        <v>0</v>
      </c>
      <c r="F116" s="236">
        <f>IFERROR(IF('Table 2'!$L$2="All Diverse Led",$HQ116,IF('Table 2'!$L$2='DATA TEMPLATE 1516'!HY116,4,0)), 0)</f>
        <v>0</v>
      </c>
      <c r="G116" s="237">
        <f t="shared" si="3"/>
        <v>0</v>
      </c>
      <c r="H116" s="1" t="s">
        <v>471</v>
      </c>
      <c r="I116" s="1">
        <v>0</v>
      </c>
      <c r="J116" s="1" t="b">
        <v>0</v>
      </c>
      <c r="K116" s="284">
        <v>114</v>
      </c>
      <c r="L116" t="s">
        <v>439</v>
      </c>
      <c r="M116" t="s">
        <v>436</v>
      </c>
      <c r="N116" t="s">
        <v>459</v>
      </c>
      <c r="O116" s="76">
        <v>149677</v>
      </c>
      <c r="P116" s="76">
        <v>235846</v>
      </c>
      <c r="Q116" s="76">
        <v>39381</v>
      </c>
      <c r="R116" s="76">
        <v>0</v>
      </c>
      <c r="S116" s="76">
        <v>6129</v>
      </c>
      <c r="T116" s="76">
        <v>431033</v>
      </c>
      <c r="U116">
        <v>312992</v>
      </c>
      <c r="V116">
        <v>4000</v>
      </c>
      <c r="W116">
        <v>15000</v>
      </c>
      <c r="X116">
        <v>3250</v>
      </c>
      <c r="Y116">
        <v>500</v>
      </c>
      <c r="Z116">
        <v>0</v>
      </c>
      <c r="AA116">
        <v>0</v>
      </c>
      <c r="AB116">
        <v>36054</v>
      </c>
      <c r="AC116">
        <v>64103</v>
      </c>
      <c r="AD116">
        <v>0</v>
      </c>
      <c r="AE116">
        <v>435899</v>
      </c>
      <c r="AF116" s="1">
        <v>53</v>
      </c>
      <c r="AG116">
        <v>53</v>
      </c>
      <c r="AH116">
        <v>3771</v>
      </c>
      <c r="AI116">
        <v>0</v>
      </c>
      <c r="AJ116">
        <v>0</v>
      </c>
      <c r="AK116">
        <v>0</v>
      </c>
      <c r="AL116">
        <v>0</v>
      </c>
      <c r="AM116">
        <v>0</v>
      </c>
      <c r="AN116">
        <v>18</v>
      </c>
      <c r="AO116">
        <v>18</v>
      </c>
      <c r="AP116">
        <v>1360</v>
      </c>
      <c r="AQ116">
        <v>0</v>
      </c>
      <c r="AR116">
        <v>0</v>
      </c>
      <c r="AS116">
        <v>0</v>
      </c>
      <c r="AT116">
        <v>0</v>
      </c>
      <c r="AU116">
        <v>0</v>
      </c>
      <c r="AV116">
        <v>0</v>
      </c>
      <c r="AW116">
        <v>0</v>
      </c>
      <c r="AX116">
        <v>0</v>
      </c>
      <c r="AY116">
        <v>0</v>
      </c>
      <c r="AZ116">
        <v>0</v>
      </c>
      <c r="BA116">
        <v>0</v>
      </c>
      <c r="BB116">
        <v>0</v>
      </c>
      <c r="BC116">
        <v>0</v>
      </c>
      <c r="BD116" s="284">
        <v>18</v>
      </c>
      <c r="BE116" s="284">
        <v>18</v>
      </c>
      <c r="BF116" s="284">
        <v>1360</v>
      </c>
      <c r="BG116" s="284">
        <v>0</v>
      </c>
      <c r="BH116" s="168">
        <v>0</v>
      </c>
      <c r="BI116" s="169">
        <v>0</v>
      </c>
      <c r="BJ116" s="169">
        <v>0</v>
      </c>
      <c r="BK116" s="170">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s="1">
        <v>0</v>
      </c>
      <c r="CK116" s="1">
        <v>0</v>
      </c>
      <c r="CL116" s="1">
        <v>0</v>
      </c>
      <c r="CM116" s="1">
        <v>0</v>
      </c>
      <c r="CN116" s="168">
        <v>0</v>
      </c>
      <c r="CO116" s="169">
        <v>0</v>
      </c>
      <c r="CP116" s="169">
        <v>0</v>
      </c>
      <c r="CQ116" s="170">
        <v>0</v>
      </c>
      <c r="CR116" s="1">
        <v>38</v>
      </c>
      <c r="CS116" s="1">
        <v>38</v>
      </c>
      <c r="CT116" s="1">
        <v>707</v>
      </c>
      <c r="CU116" s="1">
        <v>0</v>
      </c>
      <c r="CV116">
        <v>0</v>
      </c>
      <c r="CW116">
        <v>0</v>
      </c>
      <c r="CX116">
        <v>0</v>
      </c>
      <c r="CY116">
        <v>0</v>
      </c>
      <c r="CZ116">
        <v>11</v>
      </c>
      <c r="DA116">
        <v>11</v>
      </c>
      <c r="DB116">
        <v>235</v>
      </c>
      <c r="DC116">
        <v>0</v>
      </c>
      <c r="DD116">
        <v>0</v>
      </c>
      <c r="DE116">
        <v>0</v>
      </c>
      <c r="DF116">
        <v>0</v>
      </c>
      <c r="DG116">
        <v>0</v>
      </c>
      <c r="DH116">
        <v>0</v>
      </c>
      <c r="DI116">
        <v>0</v>
      </c>
      <c r="DJ116">
        <v>0</v>
      </c>
      <c r="DK116">
        <v>0</v>
      </c>
      <c r="DL116">
        <v>0</v>
      </c>
      <c r="DM116">
        <v>0</v>
      </c>
      <c r="DN116">
        <v>0</v>
      </c>
      <c r="DO116">
        <v>0</v>
      </c>
      <c r="DP116" s="284">
        <v>11</v>
      </c>
      <c r="DQ116" s="284">
        <v>11</v>
      </c>
      <c r="DR116" s="284">
        <v>235</v>
      </c>
      <c r="DS116" s="284">
        <v>0</v>
      </c>
      <c r="DT116" s="168">
        <v>0</v>
      </c>
      <c r="DU116" s="169">
        <v>0</v>
      </c>
      <c r="DV116" s="169">
        <v>0</v>
      </c>
      <c r="DW116" s="170">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s="1">
        <v>0</v>
      </c>
      <c r="EW116" s="1">
        <v>0</v>
      </c>
      <c r="EX116" s="1">
        <v>0</v>
      </c>
      <c r="EY116" s="1">
        <v>0</v>
      </c>
      <c r="EZ116" s="168">
        <v>0</v>
      </c>
      <c r="FA116" s="169">
        <v>0</v>
      </c>
      <c r="FB116" s="169">
        <v>0</v>
      </c>
      <c r="FC116" s="170">
        <v>0</v>
      </c>
      <c r="FD116">
        <v>0</v>
      </c>
      <c r="FE116">
        <v>0</v>
      </c>
      <c r="FF116">
        <v>0</v>
      </c>
      <c r="FG116">
        <v>0</v>
      </c>
      <c r="FH116">
        <v>0</v>
      </c>
      <c r="FI116">
        <v>0</v>
      </c>
      <c r="FJ116">
        <v>0</v>
      </c>
      <c r="FK116">
        <v>0</v>
      </c>
      <c r="FL116">
        <v>0</v>
      </c>
      <c r="FM116">
        <v>0</v>
      </c>
      <c r="FN116">
        <v>5</v>
      </c>
      <c r="FO116">
        <v>4900</v>
      </c>
      <c r="FP116">
        <v>691</v>
      </c>
      <c r="FQ116">
        <v>0</v>
      </c>
      <c r="FR116">
        <v>932</v>
      </c>
      <c r="FS116">
        <v>0</v>
      </c>
      <c r="FT116">
        <v>37</v>
      </c>
      <c r="FU116">
        <v>24420</v>
      </c>
      <c r="FV116">
        <v>1568</v>
      </c>
      <c r="FW116">
        <v>0</v>
      </c>
      <c r="FX116">
        <v>1638</v>
      </c>
      <c r="FY116">
        <v>0</v>
      </c>
      <c r="FZ116">
        <v>1</v>
      </c>
      <c r="GA116">
        <v>5</v>
      </c>
      <c r="GB116">
        <v>7</v>
      </c>
      <c r="GC116">
        <v>20</v>
      </c>
      <c r="GD116">
        <v>1</v>
      </c>
      <c r="GE116">
        <v>30</v>
      </c>
      <c r="GF116">
        <v>0</v>
      </c>
      <c r="GG116">
        <v>0</v>
      </c>
      <c r="GH116">
        <v>0</v>
      </c>
      <c r="GI116">
        <v>0</v>
      </c>
      <c r="GJ116">
        <v>0</v>
      </c>
      <c r="GK116">
        <v>4750</v>
      </c>
      <c r="GL116">
        <v>82</v>
      </c>
      <c r="GM116">
        <v>117</v>
      </c>
      <c r="GN116">
        <v>0</v>
      </c>
      <c r="GO116">
        <v>0</v>
      </c>
      <c r="GP116">
        <v>0</v>
      </c>
      <c r="GQ116">
        <v>0</v>
      </c>
      <c r="GR116">
        <v>0</v>
      </c>
      <c r="GS116">
        <v>0</v>
      </c>
      <c r="GT116">
        <v>0</v>
      </c>
      <c r="GU116">
        <v>0</v>
      </c>
      <c r="GV116">
        <v>0</v>
      </c>
      <c r="GW116">
        <v>0</v>
      </c>
      <c r="GX116">
        <v>0</v>
      </c>
      <c r="GY116">
        <v>0</v>
      </c>
      <c r="GZ116">
        <v>0</v>
      </c>
      <c r="HA116">
        <v>0</v>
      </c>
      <c r="HB116">
        <v>0</v>
      </c>
      <c r="HC116" s="139">
        <v>0</v>
      </c>
      <c r="HD116" s="141">
        <v>0</v>
      </c>
      <c r="HE116" s="139">
        <v>0</v>
      </c>
      <c r="HF116" s="141">
        <v>1</v>
      </c>
      <c r="HG116" s="180">
        <v>11</v>
      </c>
      <c r="HH116" s="182">
        <v>9.0909090909090912E-2</v>
      </c>
      <c r="HI116" s="182">
        <v>0</v>
      </c>
      <c r="HJ116" s="183">
        <v>0</v>
      </c>
      <c r="HK116" s="140">
        <v>0</v>
      </c>
      <c r="HL116" s="140">
        <v>0</v>
      </c>
      <c r="HM116" s="1" t="s">
        <v>427</v>
      </c>
      <c r="HN116" s="1" t="s">
        <v>427</v>
      </c>
      <c r="HO116" t="s">
        <v>459</v>
      </c>
      <c r="HP116" s="284" t="s">
        <v>459</v>
      </c>
      <c r="HQ116" s="284">
        <v>0</v>
      </c>
      <c r="HR116" s="284">
        <v>0</v>
      </c>
      <c r="HS116" s="284">
        <v>0</v>
      </c>
      <c r="HT116" s="284" t="s">
        <v>427</v>
      </c>
      <c r="HU116" s="284" t="s">
        <v>427</v>
      </c>
      <c r="HV116" s="284" t="s">
        <v>427</v>
      </c>
      <c r="HW116" s="284" t="s">
        <v>426</v>
      </c>
      <c r="HX116" s="284">
        <v>0</v>
      </c>
      <c r="HY116" s="284">
        <v>0</v>
      </c>
      <c r="HZ116" s="284">
        <v>453504</v>
      </c>
      <c r="IA116" s="284"/>
      <c r="IB116" s="284"/>
    </row>
    <row r="117" spans="1:236" x14ac:dyDescent="0.25">
      <c r="A117" s="2">
        <f>IF('Table 1'!$L$2="All Regions",1,IF('Table 1'!$L$2='DATA TEMPLATE 1516'!L117,1,0))</f>
        <v>1</v>
      </c>
      <c r="B117" s="2">
        <f>IF('Table 1'!$L$3="All Disciplines",1,IF('Table 1'!$L$3='DATA TEMPLATE 1516'!M117,1,0))</f>
        <v>1</v>
      </c>
      <c r="C117" s="2">
        <f>IF('Table 1'!$L$4="All Organisations",1,IF('Table 1'!$L$4='DATA TEMPLATE 1516'!N117,1,0))</f>
        <v>1</v>
      </c>
      <c r="D117" s="2">
        <f t="shared" si="2"/>
        <v>3</v>
      </c>
      <c r="E117" s="236">
        <f>IFERROR(IF('Table 2'!$L$2="All Diverse Led",$HQ117,IF('Table 2'!$L$2='DATA TEMPLATE 1516'!HX117,4,0)),"0")</f>
        <v>0</v>
      </c>
      <c r="F117" s="236">
        <f>IFERROR(IF('Table 2'!$L$2="All Diverse Led",$HQ117,IF('Table 2'!$L$2='DATA TEMPLATE 1516'!HY117,4,0)), 0)</f>
        <v>0</v>
      </c>
      <c r="G117" s="237">
        <f t="shared" si="3"/>
        <v>0</v>
      </c>
      <c r="H117" s="1" t="s">
        <v>471</v>
      </c>
      <c r="I117" s="1">
        <v>0</v>
      </c>
      <c r="J117" s="1" t="b">
        <v>0</v>
      </c>
      <c r="K117" s="284">
        <v>115</v>
      </c>
      <c r="L117" t="s">
        <v>439</v>
      </c>
      <c r="M117" t="s">
        <v>437</v>
      </c>
      <c r="N117" t="s">
        <v>460</v>
      </c>
      <c r="O117" s="76">
        <v>1587719</v>
      </c>
      <c r="P117" s="76">
        <v>729519</v>
      </c>
      <c r="Q117" s="76">
        <v>429966</v>
      </c>
      <c r="R117" s="76">
        <v>198000</v>
      </c>
      <c r="S117" s="76">
        <v>0</v>
      </c>
      <c r="T117" s="76">
        <v>2945204</v>
      </c>
      <c r="U117">
        <v>1258965</v>
      </c>
      <c r="V117">
        <v>109166</v>
      </c>
      <c r="W117">
        <v>0</v>
      </c>
      <c r="X117">
        <v>0</v>
      </c>
      <c r="Y117">
        <v>0</v>
      </c>
      <c r="Z117">
        <v>0</v>
      </c>
      <c r="AA117">
        <v>0</v>
      </c>
      <c r="AB117">
        <v>1015547</v>
      </c>
      <c r="AC117">
        <v>291768</v>
      </c>
      <c r="AD117">
        <v>254713</v>
      </c>
      <c r="AE117">
        <v>2930159</v>
      </c>
      <c r="AF117" s="1">
        <v>34</v>
      </c>
      <c r="AG117">
        <v>323</v>
      </c>
      <c r="AH117">
        <v>323</v>
      </c>
      <c r="AI117">
        <v>53251</v>
      </c>
      <c r="AJ117">
        <v>0</v>
      </c>
      <c r="AK117">
        <v>0</v>
      </c>
      <c r="AL117">
        <v>0</v>
      </c>
      <c r="AM117">
        <v>0</v>
      </c>
      <c r="AN117">
        <v>0</v>
      </c>
      <c r="AO117">
        <v>0</v>
      </c>
      <c r="AP117">
        <v>0</v>
      </c>
      <c r="AQ117">
        <v>0</v>
      </c>
      <c r="AR117">
        <v>33</v>
      </c>
      <c r="AS117">
        <v>323</v>
      </c>
      <c r="AT117">
        <v>323</v>
      </c>
      <c r="AU117">
        <v>53251</v>
      </c>
      <c r="AV117">
        <v>0</v>
      </c>
      <c r="AW117">
        <v>0</v>
      </c>
      <c r="AX117">
        <v>0</v>
      </c>
      <c r="AY117">
        <v>0</v>
      </c>
      <c r="AZ117">
        <v>0</v>
      </c>
      <c r="BA117">
        <v>0</v>
      </c>
      <c r="BB117">
        <v>0</v>
      </c>
      <c r="BC117">
        <v>0</v>
      </c>
      <c r="BD117" s="284">
        <v>0</v>
      </c>
      <c r="BE117" s="284">
        <v>0</v>
      </c>
      <c r="BF117" s="284">
        <v>0</v>
      </c>
      <c r="BG117" s="284">
        <v>0</v>
      </c>
      <c r="BH117" s="168">
        <v>33</v>
      </c>
      <c r="BI117" s="169">
        <v>323</v>
      </c>
      <c r="BJ117" s="169">
        <v>323</v>
      </c>
      <c r="BK117" s="170">
        <v>53251</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s="1">
        <v>0</v>
      </c>
      <c r="CK117" s="1">
        <v>0</v>
      </c>
      <c r="CL117" s="1">
        <v>0</v>
      </c>
      <c r="CM117" s="1">
        <v>0</v>
      </c>
      <c r="CN117" s="168">
        <v>0</v>
      </c>
      <c r="CO117" s="169">
        <v>0</v>
      </c>
      <c r="CP117" s="169">
        <v>0</v>
      </c>
      <c r="CQ117" s="170">
        <v>0</v>
      </c>
      <c r="CR117" s="1">
        <v>0</v>
      </c>
      <c r="CS117" s="1">
        <v>0</v>
      </c>
      <c r="CT117" s="1">
        <v>26701</v>
      </c>
      <c r="CU117" s="1">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s="284">
        <v>0</v>
      </c>
      <c r="DQ117" s="284">
        <v>0</v>
      </c>
      <c r="DR117" s="284">
        <v>0</v>
      </c>
      <c r="DS117" s="284">
        <v>0</v>
      </c>
      <c r="DT117" s="168">
        <v>0</v>
      </c>
      <c r="DU117" s="169">
        <v>0</v>
      </c>
      <c r="DV117" s="169">
        <v>0</v>
      </c>
      <c r="DW117" s="170">
        <v>0</v>
      </c>
      <c r="DX117">
        <v>0</v>
      </c>
      <c r="DY117">
        <v>0</v>
      </c>
      <c r="DZ117">
        <v>1606</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v>0</v>
      </c>
      <c r="EV117" s="1">
        <v>0</v>
      </c>
      <c r="EW117" s="1">
        <v>0</v>
      </c>
      <c r="EX117" s="1">
        <v>0</v>
      </c>
      <c r="EY117" s="1">
        <v>0</v>
      </c>
      <c r="EZ117" s="168">
        <v>0</v>
      </c>
      <c r="FA117" s="169">
        <v>0</v>
      </c>
      <c r="FB117" s="169">
        <v>0</v>
      </c>
      <c r="FC117" s="170">
        <v>0</v>
      </c>
      <c r="FD117">
        <v>0</v>
      </c>
      <c r="FE117">
        <v>0</v>
      </c>
      <c r="FF117">
        <v>0</v>
      </c>
      <c r="FG117">
        <v>0</v>
      </c>
      <c r="FH117">
        <v>0</v>
      </c>
      <c r="FI117">
        <v>0</v>
      </c>
      <c r="FJ117">
        <v>0</v>
      </c>
      <c r="FK117">
        <v>0</v>
      </c>
      <c r="FL117">
        <v>15</v>
      </c>
      <c r="FM117">
        <v>2015</v>
      </c>
      <c r="FN117">
        <v>939</v>
      </c>
      <c r="FO117">
        <v>0</v>
      </c>
      <c r="FP117">
        <v>0</v>
      </c>
      <c r="FQ117">
        <v>0</v>
      </c>
      <c r="FR117">
        <v>0</v>
      </c>
      <c r="FS117">
        <v>0</v>
      </c>
      <c r="FT117">
        <v>14</v>
      </c>
      <c r="FU117">
        <v>0</v>
      </c>
      <c r="FV117">
        <v>0</v>
      </c>
      <c r="FW117">
        <v>0</v>
      </c>
      <c r="FX117">
        <v>0</v>
      </c>
      <c r="FY117">
        <v>0</v>
      </c>
      <c r="FZ117">
        <v>45</v>
      </c>
      <c r="GA117">
        <v>5</v>
      </c>
      <c r="GB117">
        <v>0</v>
      </c>
      <c r="GC117">
        <v>0</v>
      </c>
      <c r="GD117">
        <v>0</v>
      </c>
      <c r="GE117">
        <v>0</v>
      </c>
      <c r="GF117">
        <v>0</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s="139">
        <v>1</v>
      </c>
      <c r="HD117" s="141">
        <v>0</v>
      </c>
      <c r="HE117" s="139">
        <v>0</v>
      </c>
      <c r="HF117" s="141">
        <v>8</v>
      </c>
      <c r="HG117" s="180">
        <v>19</v>
      </c>
      <c r="HH117" s="182">
        <v>0.47368421052631576</v>
      </c>
      <c r="HI117" s="182">
        <v>0</v>
      </c>
      <c r="HJ117" s="183">
        <v>0</v>
      </c>
      <c r="HK117" s="140">
        <v>0</v>
      </c>
      <c r="HL117" s="140">
        <v>0</v>
      </c>
      <c r="HM117" s="1" t="s">
        <v>427</v>
      </c>
      <c r="HN117" s="1" t="s">
        <v>427</v>
      </c>
      <c r="HO117" t="s">
        <v>460</v>
      </c>
      <c r="HP117" s="284" t="s">
        <v>460</v>
      </c>
      <c r="HQ117" s="284">
        <v>0</v>
      </c>
      <c r="HR117" s="284">
        <v>0</v>
      </c>
      <c r="HS117" s="284">
        <v>0</v>
      </c>
      <c r="HT117" s="284" t="s">
        <v>426</v>
      </c>
      <c r="HU117" s="284" t="s">
        <v>427</v>
      </c>
      <c r="HV117" s="284" t="s">
        <v>427</v>
      </c>
      <c r="HW117" s="284" t="s">
        <v>427</v>
      </c>
      <c r="HX117" s="284">
        <v>0</v>
      </c>
      <c r="HY117" s="284">
        <v>0</v>
      </c>
      <c r="HZ117" s="284">
        <v>1974142</v>
      </c>
      <c r="IA117" s="284"/>
      <c r="IB117" s="284"/>
    </row>
    <row r="118" spans="1:236" x14ac:dyDescent="0.25">
      <c r="A118" s="2">
        <f>IF('Table 1'!$L$2="All Regions",1,IF('Table 1'!$L$2='DATA TEMPLATE 1516'!L118,1,0))</f>
        <v>1</v>
      </c>
      <c r="B118" s="2">
        <f>IF('Table 1'!$L$3="All Disciplines",1,IF('Table 1'!$L$3='DATA TEMPLATE 1516'!M118,1,0))</f>
        <v>1</v>
      </c>
      <c r="C118" s="2">
        <f>IF('Table 1'!$L$4="All Organisations",1,IF('Table 1'!$L$4='DATA TEMPLATE 1516'!N118,1,0))</f>
        <v>1</v>
      </c>
      <c r="D118" s="2">
        <f t="shared" si="2"/>
        <v>3</v>
      </c>
      <c r="E118" s="236" t="str">
        <f>IFERROR(IF('Table 2'!$L$2="All Diverse Led",$HQ118,IF('Table 2'!$L$2='DATA TEMPLATE 1516'!HX118,4,0)),"0")</f>
        <v>-</v>
      </c>
      <c r="F118" s="236" t="str">
        <f>IFERROR(IF('Table 2'!$L$2="All Diverse Led",$HQ118,IF('Table 2'!$L$2='DATA TEMPLATE 1516'!HY118,4,0)), 0)</f>
        <v>-</v>
      </c>
      <c r="G118" s="237">
        <f t="shared" si="3"/>
        <v>0</v>
      </c>
      <c r="H118" s="1">
        <v>0</v>
      </c>
      <c r="I118" s="1">
        <v>0</v>
      </c>
      <c r="J118" s="1" t="b">
        <v>0</v>
      </c>
      <c r="K118" s="284">
        <v>116</v>
      </c>
      <c r="L118" t="s">
        <v>439</v>
      </c>
      <c r="M118" t="s">
        <v>438</v>
      </c>
      <c r="N118" t="s">
        <v>459</v>
      </c>
      <c r="O118" s="76">
        <v>10294</v>
      </c>
      <c r="P118" s="76">
        <v>217777</v>
      </c>
      <c r="Q118" s="76">
        <v>28542</v>
      </c>
      <c r="R118" s="76">
        <v>0</v>
      </c>
      <c r="S118" s="76">
        <v>18054</v>
      </c>
      <c r="T118" s="76">
        <v>274667</v>
      </c>
      <c r="U118">
        <v>0</v>
      </c>
      <c r="V118">
        <v>19365</v>
      </c>
      <c r="W118">
        <v>0</v>
      </c>
      <c r="X118">
        <v>122148</v>
      </c>
      <c r="Y118">
        <v>0</v>
      </c>
      <c r="Z118">
        <v>0</v>
      </c>
      <c r="AA118">
        <v>0</v>
      </c>
      <c r="AB118">
        <v>60299</v>
      </c>
      <c r="AC118">
        <v>61706</v>
      </c>
      <c r="AD118">
        <v>5785</v>
      </c>
      <c r="AE118">
        <v>269303</v>
      </c>
      <c r="AF118" s="1">
        <v>14</v>
      </c>
      <c r="AG118">
        <v>14</v>
      </c>
      <c r="AH118">
        <v>2254</v>
      </c>
      <c r="AI118">
        <v>2696</v>
      </c>
      <c r="AJ118">
        <v>0</v>
      </c>
      <c r="AK118">
        <v>0</v>
      </c>
      <c r="AL118">
        <v>0</v>
      </c>
      <c r="AM118">
        <v>0</v>
      </c>
      <c r="AN118">
        <v>0</v>
      </c>
      <c r="AO118">
        <v>0</v>
      </c>
      <c r="AP118">
        <v>0</v>
      </c>
      <c r="AQ118">
        <v>0</v>
      </c>
      <c r="AR118">
        <v>8</v>
      </c>
      <c r="AS118">
        <v>0</v>
      </c>
      <c r="AT118">
        <v>0</v>
      </c>
      <c r="AU118">
        <v>0</v>
      </c>
      <c r="AV118">
        <v>0</v>
      </c>
      <c r="AW118">
        <v>0</v>
      </c>
      <c r="AX118">
        <v>0</v>
      </c>
      <c r="AY118">
        <v>0</v>
      </c>
      <c r="AZ118">
        <v>0</v>
      </c>
      <c r="BA118">
        <v>0</v>
      </c>
      <c r="BB118">
        <v>0</v>
      </c>
      <c r="BC118">
        <v>0</v>
      </c>
      <c r="BD118" s="284">
        <v>0</v>
      </c>
      <c r="BE118" s="284">
        <v>0</v>
      </c>
      <c r="BF118" s="284">
        <v>0</v>
      </c>
      <c r="BG118" s="284">
        <v>0</v>
      </c>
      <c r="BH118" s="168">
        <v>8</v>
      </c>
      <c r="BI118" s="169">
        <v>0</v>
      </c>
      <c r="BJ118" s="169">
        <v>0</v>
      </c>
      <c r="BK118" s="170">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s="1">
        <v>0</v>
      </c>
      <c r="CK118" s="1">
        <v>0</v>
      </c>
      <c r="CL118" s="1">
        <v>0</v>
      </c>
      <c r="CM118" s="1">
        <v>0</v>
      </c>
      <c r="CN118" s="168">
        <v>0</v>
      </c>
      <c r="CO118" s="169">
        <v>0</v>
      </c>
      <c r="CP118" s="169">
        <v>0</v>
      </c>
      <c r="CQ118" s="170">
        <v>0</v>
      </c>
      <c r="CR118" s="1">
        <v>0</v>
      </c>
      <c r="CS118" s="1">
        <v>0</v>
      </c>
      <c r="CT118" s="1">
        <v>0</v>
      </c>
      <c r="CU118" s="1">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s="284">
        <v>0</v>
      </c>
      <c r="DQ118" s="284">
        <v>0</v>
      </c>
      <c r="DR118" s="284">
        <v>0</v>
      </c>
      <c r="DS118" s="284">
        <v>0</v>
      </c>
      <c r="DT118" s="168">
        <v>0</v>
      </c>
      <c r="DU118" s="169">
        <v>0</v>
      </c>
      <c r="DV118" s="169">
        <v>0</v>
      </c>
      <c r="DW118" s="170">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s="1">
        <v>0</v>
      </c>
      <c r="EW118" s="1">
        <v>0</v>
      </c>
      <c r="EX118" s="1">
        <v>0</v>
      </c>
      <c r="EY118" s="1">
        <v>0</v>
      </c>
      <c r="EZ118" s="168">
        <v>0</v>
      </c>
      <c r="FA118" s="169">
        <v>0</v>
      </c>
      <c r="FB118" s="169">
        <v>0</v>
      </c>
      <c r="FC118" s="170">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s="139">
        <v>0</v>
      </c>
      <c r="HD118" s="141">
        <v>0</v>
      </c>
      <c r="HE118" s="139">
        <v>0</v>
      </c>
      <c r="HF118" s="141">
        <v>5</v>
      </c>
      <c r="HG118" s="180">
        <v>9</v>
      </c>
      <c r="HH118" s="182">
        <v>0.55555555555555558</v>
      </c>
      <c r="HI118" s="182">
        <v>0</v>
      </c>
      <c r="HJ118" s="183">
        <v>2</v>
      </c>
      <c r="HK118" s="140" t="s">
        <v>541</v>
      </c>
      <c r="HL118" s="140">
        <v>0</v>
      </c>
      <c r="HM118" s="1" t="s">
        <v>426</v>
      </c>
      <c r="HN118" s="1" t="s">
        <v>427</v>
      </c>
      <c r="HO118" t="s">
        <v>459</v>
      </c>
      <c r="HP118" t="e">
        <v>#N/A</v>
      </c>
      <c r="HQ118" s="403" t="s">
        <v>605</v>
      </c>
      <c r="HR118" s="403" t="s">
        <v>605</v>
      </c>
      <c r="HS118" s="403" t="s">
        <v>605</v>
      </c>
      <c r="HT118" s="403" t="s">
        <v>605</v>
      </c>
      <c r="HU118" s="403" t="s">
        <v>605</v>
      </c>
      <c r="HV118" s="403" t="s">
        <v>605</v>
      </c>
      <c r="HW118" s="403" t="s">
        <v>605</v>
      </c>
      <c r="HX118" s="403" t="s">
        <v>605</v>
      </c>
      <c r="HY118" s="403" t="s">
        <v>605</v>
      </c>
      <c r="HZ118" s="403" t="s">
        <v>605</v>
      </c>
      <c r="IA118" s="284"/>
      <c r="IB118" s="284"/>
    </row>
    <row r="119" spans="1:236" x14ac:dyDescent="0.25">
      <c r="A119" s="2">
        <f>IF('Table 1'!$L$2="All Regions",1,IF('Table 1'!$L$2='DATA TEMPLATE 1516'!L119,1,0))</f>
        <v>1</v>
      </c>
      <c r="B119" s="2">
        <f>IF('Table 1'!$L$3="All Disciplines",1,IF('Table 1'!$L$3='DATA TEMPLATE 1516'!M119,1,0))</f>
        <v>1</v>
      </c>
      <c r="C119" s="2">
        <f>IF('Table 1'!$L$4="All Organisations",1,IF('Table 1'!$L$4='DATA TEMPLATE 1516'!N119,1,0))</f>
        <v>1</v>
      </c>
      <c r="D119" s="2">
        <f t="shared" si="2"/>
        <v>3</v>
      </c>
      <c r="E119" s="236">
        <f>IFERROR(IF('Table 2'!$L$2="All Diverse Led",$HQ119,IF('Table 2'!$L$2='DATA TEMPLATE 1516'!HX119,4,0)),"0")</f>
        <v>0</v>
      </c>
      <c r="F119" s="236">
        <f>IFERROR(IF('Table 2'!$L$2="All Diverse Led",$HQ119,IF('Table 2'!$L$2='DATA TEMPLATE 1516'!HY119,4,0)), 0)</f>
        <v>0</v>
      </c>
      <c r="G119" s="237">
        <f t="shared" si="3"/>
        <v>0</v>
      </c>
      <c r="H119" s="1" t="s">
        <v>471</v>
      </c>
      <c r="I119" s="1">
        <v>0</v>
      </c>
      <c r="J119" s="1" t="b">
        <v>0</v>
      </c>
      <c r="K119" s="284">
        <v>117</v>
      </c>
      <c r="L119" t="s">
        <v>439</v>
      </c>
      <c r="M119" t="s">
        <v>437</v>
      </c>
      <c r="N119" t="s">
        <v>460</v>
      </c>
      <c r="O119" s="76">
        <v>2555088</v>
      </c>
      <c r="P119" s="76">
        <v>2483143</v>
      </c>
      <c r="Q119" s="76">
        <v>1600000</v>
      </c>
      <c r="R119" s="76">
        <v>0</v>
      </c>
      <c r="S119" s="76">
        <v>0</v>
      </c>
      <c r="T119" s="76">
        <v>6638231</v>
      </c>
      <c r="U119">
        <v>3429633</v>
      </c>
      <c r="V119">
        <v>0</v>
      </c>
      <c r="W119">
        <v>0</v>
      </c>
      <c r="X119">
        <v>0</v>
      </c>
      <c r="Y119">
        <v>0</v>
      </c>
      <c r="Z119">
        <v>0</v>
      </c>
      <c r="AA119">
        <v>0</v>
      </c>
      <c r="AB119">
        <v>1979630</v>
      </c>
      <c r="AC119">
        <v>801080</v>
      </c>
      <c r="AD119">
        <v>300000</v>
      </c>
      <c r="AE119">
        <v>6510343</v>
      </c>
      <c r="AF119" s="1">
        <v>27</v>
      </c>
      <c r="AG119">
        <v>521</v>
      </c>
      <c r="AH119">
        <v>145065</v>
      </c>
      <c r="AI119">
        <v>0</v>
      </c>
      <c r="AJ119">
        <v>1</v>
      </c>
      <c r="AK119">
        <v>20</v>
      </c>
      <c r="AL119">
        <v>205</v>
      </c>
      <c r="AM119">
        <v>0</v>
      </c>
      <c r="AN119">
        <v>5</v>
      </c>
      <c r="AO119">
        <v>194</v>
      </c>
      <c r="AP119">
        <v>0</v>
      </c>
      <c r="AQ119">
        <v>59800</v>
      </c>
      <c r="AR119">
        <v>11</v>
      </c>
      <c r="AS119">
        <v>171</v>
      </c>
      <c r="AT119">
        <v>32212</v>
      </c>
      <c r="AU119">
        <v>0</v>
      </c>
      <c r="AV119">
        <v>1</v>
      </c>
      <c r="AW119">
        <v>20</v>
      </c>
      <c r="AX119">
        <v>205</v>
      </c>
      <c r="AY119">
        <v>0</v>
      </c>
      <c r="AZ119">
        <v>0</v>
      </c>
      <c r="BA119">
        <v>0</v>
      </c>
      <c r="BB119">
        <v>0</v>
      </c>
      <c r="BC119">
        <v>0</v>
      </c>
      <c r="BD119" s="284">
        <v>6</v>
      </c>
      <c r="BE119" s="284">
        <v>214</v>
      </c>
      <c r="BF119" s="284">
        <v>205</v>
      </c>
      <c r="BG119" s="284">
        <v>59800</v>
      </c>
      <c r="BH119" s="168">
        <v>12</v>
      </c>
      <c r="BI119" s="169">
        <v>191</v>
      </c>
      <c r="BJ119" s="169">
        <v>32417</v>
      </c>
      <c r="BK119" s="170">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s="1">
        <v>0</v>
      </c>
      <c r="CK119" s="1">
        <v>0</v>
      </c>
      <c r="CL119" s="1">
        <v>0</v>
      </c>
      <c r="CM119" s="1">
        <v>0</v>
      </c>
      <c r="CN119" s="168">
        <v>0</v>
      </c>
      <c r="CO119" s="169">
        <v>0</v>
      </c>
      <c r="CP119" s="169">
        <v>0</v>
      </c>
      <c r="CQ119" s="170">
        <v>0</v>
      </c>
      <c r="CR119" s="1">
        <v>0</v>
      </c>
      <c r="CS119" s="1">
        <v>0</v>
      </c>
      <c r="CT119" s="1">
        <v>0</v>
      </c>
      <c r="CU119" s="1">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s="284">
        <v>0</v>
      </c>
      <c r="DQ119" s="284">
        <v>0</v>
      </c>
      <c r="DR119" s="284">
        <v>0</v>
      </c>
      <c r="DS119" s="284">
        <v>0</v>
      </c>
      <c r="DT119" s="168">
        <v>0</v>
      </c>
      <c r="DU119" s="169">
        <v>0</v>
      </c>
      <c r="DV119" s="169">
        <v>0</v>
      </c>
      <c r="DW119" s="170">
        <v>0</v>
      </c>
      <c r="DX119">
        <v>0</v>
      </c>
      <c r="DY119">
        <v>0</v>
      </c>
      <c r="DZ119">
        <v>0</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v>0</v>
      </c>
      <c r="EV119" s="1">
        <v>0</v>
      </c>
      <c r="EW119" s="1">
        <v>0</v>
      </c>
      <c r="EX119" s="1">
        <v>0</v>
      </c>
      <c r="EY119" s="1">
        <v>0</v>
      </c>
      <c r="EZ119" s="168">
        <v>0</v>
      </c>
      <c r="FA119" s="169">
        <v>0</v>
      </c>
      <c r="FB119" s="169">
        <v>0</v>
      </c>
      <c r="FC119" s="170">
        <v>0</v>
      </c>
      <c r="FD119">
        <v>0</v>
      </c>
      <c r="FE119">
        <v>0</v>
      </c>
      <c r="FF119">
        <v>0</v>
      </c>
      <c r="FG119">
        <v>0</v>
      </c>
      <c r="FH119">
        <v>0</v>
      </c>
      <c r="FI119">
        <v>0</v>
      </c>
      <c r="FJ119">
        <v>0</v>
      </c>
      <c r="FK119">
        <v>0</v>
      </c>
      <c r="FL119">
        <v>0</v>
      </c>
      <c r="FM119">
        <v>0</v>
      </c>
      <c r="FN119">
        <v>4</v>
      </c>
      <c r="FO119">
        <v>8150</v>
      </c>
      <c r="FP119">
        <v>4</v>
      </c>
      <c r="FQ119">
        <v>0</v>
      </c>
      <c r="FR119">
        <v>0</v>
      </c>
      <c r="FS119">
        <v>0</v>
      </c>
      <c r="FT119">
        <v>0</v>
      </c>
      <c r="FU119">
        <v>0</v>
      </c>
      <c r="FV119">
        <v>0</v>
      </c>
      <c r="FW119">
        <v>0</v>
      </c>
      <c r="FX119">
        <v>0</v>
      </c>
      <c r="FY119">
        <v>0</v>
      </c>
      <c r="FZ119">
        <v>0</v>
      </c>
      <c r="GA119">
        <v>0</v>
      </c>
      <c r="GB119">
        <v>0</v>
      </c>
      <c r="GC119">
        <v>0</v>
      </c>
      <c r="GD119">
        <v>10</v>
      </c>
      <c r="GE119">
        <v>22100</v>
      </c>
      <c r="GF119">
        <v>0</v>
      </c>
      <c r="GG119">
        <v>0</v>
      </c>
      <c r="GH119">
        <v>0</v>
      </c>
      <c r="GI119">
        <v>0</v>
      </c>
      <c r="GJ119">
        <v>12380</v>
      </c>
      <c r="GK119">
        <v>0</v>
      </c>
      <c r="GL119">
        <v>0</v>
      </c>
      <c r="GM119">
        <v>0</v>
      </c>
      <c r="GN119">
        <v>0</v>
      </c>
      <c r="GO119">
        <v>0</v>
      </c>
      <c r="GP119">
        <v>0</v>
      </c>
      <c r="GQ119">
        <v>0</v>
      </c>
      <c r="GR119">
        <v>0</v>
      </c>
      <c r="GS119">
        <v>0</v>
      </c>
      <c r="GT119">
        <v>0</v>
      </c>
      <c r="GU119">
        <v>0</v>
      </c>
      <c r="GV119">
        <v>0</v>
      </c>
      <c r="GW119">
        <v>0</v>
      </c>
      <c r="GX119">
        <v>2</v>
      </c>
      <c r="GY119">
        <v>2</v>
      </c>
      <c r="GZ119">
        <v>0</v>
      </c>
      <c r="HA119">
        <v>0</v>
      </c>
      <c r="HB119">
        <v>0</v>
      </c>
      <c r="HC119" s="139">
        <v>0</v>
      </c>
      <c r="HD119" s="141">
        <v>0</v>
      </c>
      <c r="HE119" s="139">
        <v>0</v>
      </c>
      <c r="HF119" s="141">
        <v>2</v>
      </c>
      <c r="HG119" s="180">
        <v>12</v>
      </c>
      <c r="HH119" s="182">
        <v>0.16666666666666666</v>
      </c>
      <c r="HI119" s="182">
        <v>0</v>
      </c>
      <c r="HJ119" s="183">
        <v>0</v>
      </c>
      <c r="HK119" s="140">
        <v>0</v>
      </c>
      <c r="HL119" s="140">
        <v>0</v>
      </c>
      <c r="HM119" s="1" t="s">
        <v>427</v>
      </c>
      <c r="HN119" s="1" t="s">
        <v>427</v>
      </c>
      <c r="HO119" t="s">
        <v>460</v>
      </c>
      <c r="HP119" s="284" t="s">
        <v>460</v>
      </c>
      <c r="HQ119" s="284">
        <v>0</v>
      </c>
      <c r="HR119" s="284">
        <v>0</v>
      </c>
      <c r="HS119" s="284">
        <v>0</v>
      </c>
      <c r="HT119" s="284" t="s">
        <v>427</v>
      </c>
      <c r="HU119" s="284" t="s">
        <v>427</v>
      </c>
      <c r="HV119" s="284" t="s">
        <v>427</v>
      </c>
      <c r="HW119" s="284" t="s">
        <v>427</v>
      </c>
      <c r="HX119" s="284">
        <v>0</v>
      </c>
      <c r="HY119" s="284">
        <v>0</v>
      </c>
      <c r="HZ119" s="284">
        <v>7024297</v>
      </c>
      <c r="IA119" s="284"/>
      <c r="IB119" s="284"/>
    </row>
    <row r="120" spans="1:236" x14ac:dyDescent="0.25">
      <c r="A120" s="2">
        <f>IF('Table 1'!$L$2="All Regions",1,IF('Table 1'!$L$2='DATA TEMPLATE 1516'!L120,1,0))</f>
        <v>1</v>
      </c>
      <c r="B120" s="2">
        <f>IF('Table 1'!$L$3="All Disciplines",1,IF('Table 1'!$L$3='DATA TEMPLATE 1516'!M120,1,0))</f>
        <v>1</v>
      </c>
      <c r="C120" s="2">
        <f>IF('Table 1'!$L$4="All Organisations",1,IF('Table 1'!$L$4='DATA TEMPLATE 1516'!N120,1,0))</f>
        <v>1</v>
      </c>
      <c r="D120" s="2">
        <f t="shared" si="2"/>
        <v>3</v>
      </c>
      <c r="E120" s="236">
        <f>IFERROR(IF('Table 2'!$L$2="All Diverse Led",$HQ120,IF('Table 2'!$L$2='DATA TEMPLATE 1516'!HX120,4,0)),"0")</f>
        <v>2</v>
      </c>
      <c r="F120" s="236">
        <f>IFERROR(IF('Table 2'!$L$2="All Diverse Led",$HQ120,IF('Table 2'!$L$2='DATA TEMPLATE 1516'!HY120,4,0)), 0)</f>
        <v>2</v>
      </c>
      <c r="G120" s="237">
        <f t="shared" si="3"/>
        <v>4</v>
      </c>
      <c r="H120" s="1" t="s">
        <v>471</v>
      </c>
      <c r="I120" s="1">
        <v>0</v>
      </c>
      <c r="J120" s="1" t="b">
        <v>0</v>
      </c>
      <c r="K120" s="284">
        <v>118</v>
      </c>
      <c r="L120" t="s">
        <v>439</v>
      </c>
      <c r="M120" t="s">
        <v>436</v>
      </c>
      <c r="N120" t="s">
        <v>460</v>
      </c>
      <c r="O120" s="76">
        <v>63953</v>
      </c>
      <c r="P120" s="76">
        <v>278344</v>
      </c>
      <c r="Q120" s="76">
        <v>25083</v>
      </c>
      <c r="R120" s="76">
        <v>0</v>
      </c>
      <c r="S120" s="76">
        <v>0</v>
      </c>
      <c r="T120" s="76">
        <v>367380</v>
      </c>
      <c r="U120">
        <v>35954</v>
      </c>
      <c r="V120">
        <v>37826</v>
      </c>
      <c r="W120">
        <v>20159</v>
      </c>
      <c r="X120">
        <v>4240</v>
      </c>
      <c r="Y120">
        <v>0</v>
      </c>
      <c r="Z120">
        <v>0</v>
      </c>
      <c r="AA120">
        <v>0</v>
      </c>
      <c r="AB120">
        <v>173826</v>
      </c>
      <c r="AC120">
        <v>108462</v>
      </c>
      <c r="AD120">
        <v>82751</v>
      </c>
      <c r="AE120">
        <v>463218</v>
      </c>
      <c r="AF120" s="1">
        <v>1</v>
      </c>
      <c r="AG120">
        <v>1</v>
      </c>
      <c r="AH120">
        <v>60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s="284">
        <v>0</v>
      </c>
      <c r="BE120" s="284">
        <v>0</v>
      </c>
      <c r="BF120" s="284">
        <v>0</v>
      </c>
      <c r="BG120" s="284">
        <v>0</v>
      </c>
      <c r="BH120" s="168">
        <v>0</v>
      </c>
      <c r="BI120" s="169">
        <v>0</v>
      </c>
      <c r="BJ120" s="169">
        <v>0</v>
      </c>
      <c r="BK120" s="170">
        <v>0</v>
      </c>
      <c r="BL120">
        <v>4</v>
      </c>
      <c r="BM120">
        <v>24</v>
      </c>
      <c r="BN120">
        <v>489</v>
      </c>
      <c r="BO120">
        <v>68060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s="1">
        <v>0</v>
      </c>
      <c r="CK120" s="1">
        <v>0</v>
      </c>
      <c r="CL120" s="1">
        <v>0</v>
      </c>
      <c r="CM120" s="1">
        <v>0</v>
      </c>
      <c r="CN120" s="168">
        <v>0</v>
      </c>
      <c r="CO120" s="169">
        <v>0</v>
      </c>
      <c r="CP120" s="169">
        <v>0</v>
      </c>
      <c r="CQ120" s="170">
        <v>0</v>
      </c>
      <c r="CR120" s="1">
        <v>0</v>
      </c>
      <c r="CS120" s="1">
        <v>0</v>
      </c>
      <c r="CT120" s="1">
        <v>0</v>
      </c>
      <c r="CU120" s="1">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s="284">
        <v>0</v>
      </c>
      <c r="DQ120" s="284">
        <v>0</v>
      </c>
      <c r="DR120" s="284">
        <v>0</v>
      </c>
      <c r="DS120" s="284">
        <v>0</v>
      </c>
      <c r="DT120" s="168">
        <v>0</v>
      </c>
      <c r="DU120" s="169">
        <v>0</v>
      </c>
      <c r="DV120" s="169">
        <v>0</v>
      </c>
      <c r="DW120" s="17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v>0</v>
      </c>
      <c r="EU120">
        <v>0</v>
      </c>
      <c r="EV120" s="1">
        <v>0</v>
      </c>
      <c r="EW120" s="1">
        <v>0</v>
      </c>
      <c r="EX120" s="1">
        <v>0</v>
      </c>
      <c r="EY120" s="1">
        <v>0</v>
      </c>
      <c r="EZ120" s="168">
        <v>0</v>
      </c>
      <c r="FA120" s="169">
        <v>0</v>
      </c>
      <c r="FB120" s="169">
        <v>0</v>
      </c>
      <c r="FC120" s="170">
        <v>0</v>
      </c>
      <c r="FD120">
        <v>0</v>
      </c>
      <c r="FE120">
        <v>0</v>
      </c>
      <c r="FF120">
        <v>0</v>
      </c>
      <c r="FG120">
        <v>0</v>
      </c>
      <c r="FH120">
        <v>0</v>
      </c>
      <c r="FI120">
        <v>0</v>
      </c>
      <c r="FJ120">
        <v>0</v>
      </c>
      <c r="FK120">
        <v>0</v>
      </c>
      <c r="FL120">
        <v>0</v>
      </c>
      <c r="FM120">
        <v>0</v>
      </c>
      <c r="FN120">
        <v>1</v>
      </c>
      <c r="FO120">
        <v>2000</v>
      </c>
      <c r="FP120">
        <v>47</v>
      </c>
      <c r="FQ120">
        <v>0</v>
      </c>
      <c r="FR120">
        <v>10</v>
      </c>
      <c r="FS120">
        <v>0</v>
      </c>
      <c r="FT120">
        <v>56</v>
      </c>
      <c r="FU120">
        <v>0</v>
      </c>
      <c r="FV120">
        <v>168</v>
      </c>
      <c r="FW120">
        <v>0</v>
      </c>
      <c r="FX120">
        <v>430</v>
      </c>
      <c r="FY120">
        <v>0</v>
      </c>
      <c r="FZ120">
        <v>4</v>
      </c>
      <c r="GA120">
        <v>45</v>
      </c>
      <c r="GB120">
        <v>19</v>
      </c>
      <c r="GC120">
        <v>542</v>
      </c>
      <c r="GD120">
        <v>2</v>
      </c>
      <c r="GE120">
        <v>170395</v>
      </c>
      <c r="GF120">
        <v>22</v>
      </c>
      <c r="GG120">
        <v>0</v>
      </c>
      <c r="GH120">
        <v>0</v>
      </c>
      <c r="GI120">
        <v>0</v>
      </c>
      <c r="GJ120">
        <v>0</v>
      </c>
      <c r="GK120">
        <v>169395</v>
      </c>
      <c r="GL120">
        <v>0</v>
      </c>
      <c r="GM120">
        <v>0</v>
      </c>
      <c r="GN120">
        <v>44</v>
      </c>
      <c r="GO120">
        <v>3133</v>
      </c>
      <c r="GP120">
        <v>2</v>
      </c>
      <c r="GQ120">
        <v>183</v>
      </c>
      <c r="GR120">
        <v>0</v>
      </c>
      <c r="GS120">
        <v>0</v>
      </c>
      <c r="GT120">
        <v>0</v>
      </c>
      <c r="GU120">
        <v>0</v>
      </c>
      <c r="GV120">
        <v>0</v>
      </c>
      <c r="GW120">
        <v>0</v>
      </c>
      <c r="GX120">
        <v>0</v>
      </c>
      <c r="GY120">
        <v>0</v>
      </c>
      <c r="GZ120">
        <v>0</v>
      </c>
      <c r="HA120">
        <v>0</v>
      </c>
      <c r="HB120">
        <v>0</v>
      </c>
      <c r="HC120" s="139">
        <v>0</v>
      </c>
      <c r="HD120" s="141">
        <v>0</v>
      </c>
      <c r="HE120" s="139">
        <v>0</v>
      </c>
      <c r="HF120" s="141">
        <v>6</v>
      </c>
      <c r="HG120" s="180">
        <v>10</v>
      </c>
      <c r="HH120" s="182">
        <v>0.6</v>
      </c>
      <c r="HI120" s="182">
        <v>0</v>
      </c>
      <c r="HJ120" s="183">
        <v>2</v>
      </c>
      <c r="HK120" s="140" t="s">
        <v>541</v>
      </c>
      <c r="HL120" s="140">
        <v>0</v>
      </c>
      <c r="HM120" s="1" t="s">
        <v>426</v>
      </c>
      <c r="HN120" s="1" t="s">
        <v>427</v>
      </c>
      <c r="HO120" t="s">
        <v>460</v>
      </c>
      <c r="HP120" s="284" t="s">
        <v>459</v>
      </c>
      <c r="HQ120" s="284">
        <v>2</v>
      </c>
      <c r="HR120" s="284" t="s">
        <v>541</v>
      </c>
      <c r="HS120" s="284">
        <v>0</v>
      </c>
      <c r="HT120" s="284" t="s">
        <v>426</v>
      </c>
      <c r="HU120" s="284" t="s">
        <v>427</v>
      </c>
      <c r="HV120" s="284" t="s">
        <v>427</v>
      </c>
      <c r="HW120" s="284" t="s">
        <v>426</v>
      </c>
      <c r="HX120" s="284" t="s">
        <v>541</v>
      </c>
      <c r="HY120" s="284">
        <v>0</v>
      </c>
      <c r="HZ120" s="284">
        <v>344997</v>
      </c>
      <c r="IA120" s="284"/>
      <c r="IB120" s="284"/>
    </row>
    <row r="121" spans="1:236" x14ac:dyDescent="0.25">
      <c r="A121" s="2">
        <f>IF('Table 1'!$L$2="All Regions",1,IF('Table 1'!$L$2='DATA TEMPLATE 1516'!L121,1,0))</f>
        <v>1</v>
      </c>
      <c r="B121" s="2">
        <f>IF('Table 1'!$L$3="All Disciplines",1,IF('Table 1'!$L$3='DATA TEMPLATE 1516'!M121,1,0))</f>
        <v>1</v>
      </c>
      <c r="C121" s="2">
        <f>IF('Table 1'!$L$4="All Organisations",1,IF('Table 1'!$L$4='DATA TEMPLATE 1516'!N121,1,0))</f>
        <v>1</v>
      </c>
      <c r="D121" s="2">
        <f t="shared" si="2"/>
        <v>3</v>
      </c>
      <c r="E121" s="236">
        <f>IFERROR(IF('Table 2'!$L$2="All Diverse Led",$HQ121,IF('Table 2'!$L$2='DATA TEMPLATE 1516'!HX121,4,0)),"0")</f>
        <v>0</v>
      </c>
      <c r="F121" s="236">
        <f>IFERROR(IF('Table 2'!$L$2="All Diverse Led",$HQ121,IF('Table 2'!$L$2='DATA TEMPLATE 1516'!HY121,4,0)), 0)</f>
        <v>0</v>
      </c>
      <c r="G121" s="237">
        <f t="shared" si="3"/>
        <v>0</v>
      </c>
      <c r="H121" s="1" t="s">
        <v>471</v>
      </c>
      <c r="I121" s="1">
        <v>0</v>
      </c>
      <c r="J121" s="1" t="b">
        <v>0</v>
      </c>
      <c r="K121" s="284">
        <v>119</v>
      </c>
      <c r="L121" t="s">
        <v>439</v>
      </c>
      <c r="M121" t="s">
        <v>437</v>
      </c>
      <c r="N121" t="s">
        <v>459</v>
      </c>
      <c r="O121" s="76">
        <v>253419</v>
      </c>
      <c r="P121" s="76">
        <v>250475</v>
      </c>
      <c r="Q121" s="76">
        <v>94564</v>
      </c>
      <c r="R121" s="76">
        <v>18415</v>
      </c>
      <c r="S121" s="76">
        <v>0</v>
      </c>
      <c r="T121" s="76">
        <v>616873</v>
      </c>
      <c r="U121">
        <v>278121</v>
      </c>
      <c r="V121">
        <v>0</v>
      </c>
      <c r="W121">
        <v>0</v>
      </c>
      <c r="X121">
        <v>0</v>
      </c>
      <c r="Y121">
        <v>0</v>
      </c>
      <c r="Z121">
        <v>0</v>
      </c>
      <c r="AA121">
        <v>0</v>
      </c>
      <c r="AB121">
        <v>234339</v>
      </c>
      <c r="AC121">
        <v>66985</v>
      </c>
      <c r="AD121">
        <v>21708</v>
      </c>
      <c r="AE121">
        <v>601153</v>
      </c>
      <c r="AF121" s="1">
        <v>374</v>
      </c>
      <c r="AG121">
        <v>229</v>
      </c>
      <c r="AH121">
        <v>26042</v>
      </c>
      <c r="AI121">
        <v>0</v>
      </c>
      <c r="AJ121">
        <v>17</v>
      </c>
      <c r="AK121">
        <v>17</v>
      </c>
      <c r="AL121">
        <v>942</v>
      </c>
      <c r="AM121">
        <v>0</v>
      </c>
      <c r="AN121">
        <v>0</v>
      </c>
      <c r="AO121">
        <v>0</v>
      </c>
      <c r="AP121">
        <v>0</v>
      </c>
      <c r="AQ121">
        <v>0</v>
      </c>
      <c r="AR121">
        <v>0</v>
      </c>
      <c r="AS121">
        <v>0</v>
      </c>
      <c r="AT121">
        <v>0</v>
      </c>
      <c r="AU121">
        <v>0</v>
      </c>
      <c r="AV121">
        <v>0</v>
      </c>
      <c r="AW121">
        <v>0</v>
      </c>
      <c r="AX121">
        <v>0</v>
      </c>
      <c r="AY121">
        <v>0</v>
      </c>
      <c r="AZ121">
        <v>0</v>
      </c>
      <c r="BA121">
        <v>0</v>
      </c>
      <c r="BB121">
        <v>0</v>
      </c>
      <c r="BC121">
        <v>0</v>
      </c>
      <c r="BD121" s="284">
        <v>17</v>
      </c>
      <c r="BE121" s="284">
        <v>17</v>
      </c>
      <c r="BF121" s="284">
        <v>942</v>
      </c>
      <c r="BG121" s="284">
        <v>0</v>
      </c>
      <c r="BH121" s="168">
        <v>0</v>
      </c>
      <c r="BI121" s="169">
        <v>0</v>
      </c>
      <c r="BJ121" s="169">
        <v>0</v>
      </c>
      <c r="BK121" s="170">
        <v>0</v>
      </c>
      <c r="BL121">
        <v>4</v>
      </c>
      <c r="BM121">
        <v>276</v>
      </c>
      <c r="BN121">
        <v>0</v>
      </c>
      <c r="BO121">
        <v>18827</v>
      </c>
      <c r="BP121">
        <v>0</v>
      </c>
      <c r="BQ121">
        <v>0</v>
      </c>
      <c r="BR121">
        <v>0</v>
      </c>
      <c r="BS121">
        <v>0</v>
      </c>
      <c r="BT121">
        <v>0</v>
      </c>
      <c r="BU121">
        <v>0</v>
      </c>
      <c r="BV121">
        <v>0</v>
      </c>
      <c r="BW121">
        <v>0</v>
      </c>
      <c r="BX121">
        <v>4</v>
      </c>
      <c r="BY121">
        <v>276</v>
      </c>
      <c r="BZ121">
        <v>0</v>
      </c>
      <c r="CA121">
        <v>18827</v>
      </c>
      <c r="CB121">
        <v>0</v>
      </c>
      <c r="CC121">
        <v>0</v>
      </c>
      <c r="CD121">
        <v>0</v>
      </c>
      <c r="CE121">
        <v>0</v>
      </c>
      <c r="CF121">
        <v>0</v>
      </c>
      <c r="CG121">
        <v>0</v>
      </c>
      <c r="CH121">
        <v>0</v>
      </c>
      <c r="CI121">
        <v>0</v>
      </c>
      <c r="CJ121" s="1">
        <v>0</v>
      </c>
      <c r="CK121" s="1">
        <v>0</v>
      </c>
      <c r="CL121" s="1">
        <v>0</v>
      </c>
      <c r="CM121" s="1">
        <v>0</v>
      </c>
      <c r="CN121" s="168">
        <v>4</v>
      </c>
      <c r="CO121" s="169">
        <v>276</v>
      </c>
      <c r="CP121" s="169">
        <v>0</v>
      </c>
      <c r="CQ121" s="170">
        <v>18827</v>
      </c>
      <c r="CR121" s="1">
        <v>0</v>
      </c>
      <c r="CS121" s="1">
        <v>0</v>
      </c>
      <c r="CT121" s="1">
        <v>0</v>
      </c>
      <c r="CU121" s="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s="284">
        <v>0</v>
      </c>
      <c r="DQ121" s="284">
        <v>0</v>
      </c>
      <c r="DR121" s="284">
        <v>0</v>
      </c>
      <c r="DS121" s="284">
        <v>0</v>
      </c>
      <c r="DT121" s="168">
        <v>0</v>
      </c>
      <c r="DU121" s="169">
        <v>0</v>
      </c>
      <c r="DV121" s="169">
        <v>0</v>
      </c>
      <c r="DW121" s="170">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s="1">
        <v>0</v>
      </c>
      <c r="EW121" s="1">
        <v>0</v>
      </c>
      <c r="EX121" s="1">
        <v>0</v>
      </c>
      <c r="EY121" s="1">
        <v>0</v>
      </c>
      <c r="EZ121" s="168">
        <v>0</v>
      </c>
      <c r="FA121" s="169">
        <v>0</v>
      </c>
      <c r="FB121" s="169">
        <v>0</v>
      </c>
      <c r="FC121" s="170">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s="139">
        <v>0</v>
      </c>
      <c r="HD121" s="141">
        <v>0</v>
      </c>
      <c r="HE121" s="139">
        <v>0</v>
      </c>
      <c r="HF121" s="141">
        <v>4</v>
      </c>
      <c r="HG121" s="180">
        <v>14</v>
      </c>
      <c r="HH121" s="182">
        <v>0.2857142857142857</v>
      </c>
      <c r="HI121" s="182">
        <v>0</v>
      </c>
      <c r="HJ121" s="183">
        <v>0</v>
      </c>
      <c r="HK121" s="140">
        <v>0</v>
      </c>
      <c r="HL121" s="140">
        <v>0</v>
      </c>
      <c r="HM121" s="1" t="s">
        <v>427</v>
      </c>
      <c r="HN121" s="1" t="s">
        <v>427</v>
      </c>
      <c r="HO121" t="s">
        <v>459</v>
      </c>
      <c r="HP121" s="284" t="s">
        <v>459</v>
      </c>
      <c r="HQ121" s="284">
        <v>0</v>
      </c>
      <c r="HR121" s="284">
        <v>0</v>
      </c>
      <c r="HS121" s="284">
        <v>0</v>
      </c>
      <c r="HT121" s="284" t="s">
        <v>427</v>
      </c>
      <c r="HU121" s="284" t="s">
        <v>427</v>
      </c>
      <c r="HV121" s="284" t="s">
        <v>427</v>
      </c>
      <c r="HW121" s="284" t="s">
        <v>427</v>
      </c>
      <c r="HX121" s="284">
        <v>0</v>
      </c>
      <c r="HY121" s="284">
        <v>0</v>
      </c>
      <c r="HZ121" s="284">
        <v>618554</v>
      </c>
      <c r="IA121" s="284"/>
      <c r="IB121" s="284"/>
    </row>
    <row r="122" spans="1:236" x14ac:dyDescent="0.25">
      <c r="A122" s="2">
        <f>IF('Table 1'!$L$2="All Regions",1,IF('Table 1'!$L$2='DATA TEMPLATE 1516'!L122,1,0))</f>
        <v>1</v>
      </c>
      <c r="B122" s="2">
        <f>IF('Table 1'!$L$3="All Disciplines",1,IF('Table 1'!$L$3='DATA TEMPLATE 1516'!M122,1,0))</f>
        <v>1</v>
      </c>
      <c r="C122" s="2">
        <f>IF('Table 1'!$L$4="All Organisations",1,IF('Table 1'!$L$4='DATA TEMPLATE 1516'!N122,1,0))</f>
        <v>1</v>
      </c>
      <c r="D122" s="2">
        <f t="shared" si="2"/>
        <v>3</v>
      </c>
      <c r="E122" s="236">
        <f>IFERROR(IF('Table 2'!$L$2="All Diverse Led",$HQ122,IF('Table 2'!$L$2='DATA TEMPLATE 1516'!HX122,4,0)),"0")</f>
        <v>2</v>
      </c>
      <c r="F122" s="236">
        <f>IFERROR(IF('Table 2'!$L$2="All Diverse Led",$HQ122,IF('Table 2'!$L$2='DATA TEMPLATE 1516'!HY122,4,0)), 0)</f>
        <v>2</v>
      </c>
      <c r="G122" s="237">
        <f t="shared" si="3"/>
        <v>4</v>
      </c>
      <c r="H122" s="1" t="s">
        <v>471</v>
      </c>
      <c r="I122" s="1">
        <v>0</v>
      </c>
      <c r="J122" s="1" t="b">
        <v>0</v>
      </c>
      <c r="K122" s="284">
        <v>120</v>
      </c>
      <c r="L122" t="s">
        <v>439</v>
      </c>
      <c r="M122" t="s">
        <v>437</v>
      </c>
      <c r="N122" t="s">
        <v>459</v>
      </c>
      <c r="O122" s="76">
        <v>30123</v>
      </c>
      <c r="P122" s="76">
        <v>196500</v>
      </c>
      <c r="Q122" s="76">
        <v>9443</v>
      </c>
      <c r="R122" s="76">
        <v>0</v>
      </c>
      <c r="S122" s="76">
        <v>0</v>
      </c>
      <c r="T122" s="76">
        <v>236066</v>
      </c>
      <c r="U122">
        <v>178295</v>
      </c>
      <c r="V122">
        <v>1000</v>
      </c>
      <c r="W122">
        <v>0</v>
      </c>
      <c r="X122">
        <v>2000</v>
      </c>
      <c r="Y122">
        <v>0</v>
      </c>
      <c r="Z122">
        <v>0</v>
      </c>
      <c r="AA122">
        <v>0</v>
      </c>
      <c r="AB122">
        <v>62488</v>
      </c>
      <c r="AC122">
        <v>17521</v>
      </c>
      <c r="AD122">
        <v>0</v>
      </c>
      <c r="AE122">
        <v>261304</v>
      </c>
      <c r="AF122" s="1">
        <v>5</v>
      </c>
      <c r="AG122">
        <v>55</v>
      </c>
      <c r="AH122">
        <v>3788</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s="284">
        <v>0</v>
      </c>
      <c r="BE122" s="284">
        <v>0</v>
      </c>
      <c r="BF122" s="284">
        <v>0</v>
      </c>
      <c r="BG122" s="284">
        <v>0</v>
      </c>
      <c r="BH122" s="168">
        <v>0</v>
      </c>
      <c r="BI122" s="169">
        <v>0</v>
      </c>
      <c r="BJ122" s="169">
        <v>0</v>
      </c>
      <c r="BK122" s="170">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s="1">
        <v>0</v>
      </c>
      <c r="CK122" s="1">
        <v>0</v>
      </c>
      <c r="CL122" s="1">
        <v>0</v>
      </c>
      <c r="CM122" s="1">
        <v>0</v>
      </c>
      <c r="CN122" s="168">
        <v>0</v>
      </c>
      <c r="CO122" s="169">
        <v>0</v>
      </c>
      <c r="CP122" s="169">
        <v>0</v>
      </c>
      <c r="CQ122" s="170">
        <v>0</v>
      </c>
      <c r="CR122" s="1">
        <v>0</v>
      </c>
      <c r="CS122" s="1">
        <v>0</v>
      </c>
      <c r="CT122" s="1">
        <v>0</v>
      </c>
      <c r="CU122" s="1">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s="284">
        <v>0</v>
      </c>
      <c r="DQ122" s="284">
        <v>0</v>
      </c>
      <c r="DR122" s="284">
        <v>0</v>
      </c>
      <c r="DS122" s="284">
        <v>0</v>
      </c>
      <c r="DT122" s="168">
        <v>0</v>
      </c>
      <c r="DU122" s="169">
        <v>0</v>
      </c>
      <c r="DV122" s="169">
        <v>0</v>
      </c>
      <c r="DW122" s="170">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s="1">
        <v>0</v>
      </c>
      <c r="EW122" s="1">
        <v>0</v>
      </c>
      <c r="EX122" s="1">
        <v>0</v>
      </c>
      <c r="EY122" s="1">
        <v>0</v>
      </c>
      <c r="EZ122" s="168">
        <v>0</v>
      </c>
      <c r="FA122" s="169">
        <v>0</v>
      </c>
      <c r="FB122" s="169">
        <v>0</v>
      </c>
      <c r="FC122" s="170">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45</v>
      </c>
      <c r="GA122">
        <v>5</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s="139">
        <v>0</v>
      </c>
      <c r="HD122" s="141">
        <v>0</v>
      </c>
      <c r="HE122" s="139">
        <v>1</v>
      </c>
      <c r="HF122" s="141">
        <v>5</v>
      </c>
      <c r="HG122" s="180">
        <v>9</v>
      </c>
      <c r="HH122" s="182">
        <v>0.55555555555555558</v>
      </c>
      <c r="HI122" s="182">
        <v>0.1111111111111111</v>
      </c>
      <c r="HJ122" s="183">
        <v>2</v>
      </c>
      <c r="HK122" s="140" t="s">
        <v>541</v>
      </c>
      <c r="HL122" s="140">
        <v>0</v>
      </c>
      <c r="HM122" s="1" t="s">
        <v>426</v>
      </c>
      <c r="HN122" s="1">
        <v>0</v>
      </c>
      <c r="HO122" t="s">
        <v>459</v>
      </c>
      <c r="HP122" s="284" t="s">
        <v>459</v>
      </c>
      <c r="HQ122" s="284">
        <v>2</v>
      </c>
      <c r="HR122" s="284" t="s">
        <v>541</v>
      </c>
      <c r="HS122" s="284">
        <v>0</v>
      </c>
      <c r="HT122" s="284" t="s">
        <v>426</v>
      </c>
      <c r="HU122" s="284" t="s">
        <v>427</v>
      </c>
      <c r="HV122" s="284" t="s">
        <v>427</v>
      </c>
      <c r="HW122" s="284" t="s">
        <v>426</v>
      </c>
      <c r="HX122" s="284" t="s">
        <v>541</v>
      </c>
      <c r="HY122" s="284">
        <v>0</v>
      </c>
      <c r="HZ122" s="284">
        <v>301786</v>
      </c>
      <c r="IA122" s="284"/>
      <c r="IB122" s="284"/>
    </row>
    <row r="123" spans="1:236" x14ac:dyDescent="0.25">
      <c r="A123" s="2">
        <f>IF('Table 1'!$L$2="All Regions",1,IF('Table 1'!$L$2='DATA TEMPLATE 1516'!L123,1,0))</f>
        <v>1</v>
      </c>
      <c r="B123" s="2">
        <f>IF('Table 1'!$L$3="All Disciplines",1,IF('Table 1'!$L$3='DATA TEMPLATE 1516'!M123,1,0))</f>
        <v>1</v>
      </c>
      <c r="C123" s="2">
        <f>IF('Table 1'!$L$4="All Organisations",1,IF('Table 1'!$L$4='DATA TEMPLATE 1516'!N123,1,0))</f>
        <v>1</v>
      </c>
      <c r="D123" s="2">
        <f t="shared" si="2"/>
        <v>3</v>
      </c>
      <c r="E123" s="236">
        <f>IFERROR(IF('Table 2'!$L$2="All Diverse Led",$HQ123,IF('Table 2'!$L$2='DATA TEMPLATE 1516'!HX123,4,0)),"0")</f>
        <v>0</v>
      </c>
      <c r="F123" s="236">
        <f>IFERROR(IF('Table 2'!$L$2="All Diverse Led",$HQ123,IF('Table 2'!$L$2='DATA TEMPLATE 1516'!HY123,4,0)), 0)</f>
        <v>0</v>
      </c>
      <c r="G123" s="237">
        <f t="shared" si="3"/>
        <v>0</v>
      </c>
      <c r="H123" s="1" t="s">
        <v>471</v>
      </c>
      <c r="I123" s="1">
        <v>0</v>
      </c>
      <c r="J123" s="1" t="b">
        <v>0</v>
      </c>
      <c r="K123" s="284">
        <v>121</v>
      </c>
      <c r="L123" t="s">
        <v>439</v>
      </c>
      <c r="M123" t="s">
        <v>440</v>
      </c>
      <c r="N123" t="s">
        <v>460</v>
      </c>
      <c r="O123" s="76">
        <v>1370107</v>
      </c>
      <c r="P123" s="76">
        <v>354783</v>
      </c>
      <c r="Q123" s="76">
        <v>176955</v>
      </c>
      <c r="R123" s="76">
        <v>0</v>
      </c>
      <c r="S123" s="76">
        <v>0</v>
      </c>
      <c r="T123" s="76">
        <v>1901845</v>
      </c>
      <c r="U123">
        <v>600292</v>
      </c>
      <c r="V123">
        <v>45375</v>
      </c>
      <c r="W123">
        <v>0</v>
      </c>
      <c r="X123">
        <v>15061</v>
      </c>
      <c r="Y123">
        <v>0</v>
      </c>
      <c r="Z123">
        <v>0</v>
      </c>
      <c r="AA123">
        <v>0</v>
      </c>
      <c r="AB123">
        <v>748570</v>
      </c>
      <c r="AC123">
        <v>439498</v>
      </c>
      <c r="AD123">
        <v>0</v>
      </c>
      <c r="AE123">
        <v>1848796</v>
      </c>
      <c r="AF123" s="1">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s="284">
        <v>0</v>
      </c>
      <c r="BE123" s="284">
        <v>0</v>
      </c>
      <c r="BF123" s="284">
        <v>0</v>
      </c>
      <c r="BG123" s="284">
        <v>0</v>
      </c>
      <c r="BH123" s="168">
        <v>0</v>
      </c>
      <c r="BI123" s="169">
        <v>0</v>
      </c>
      <c r="BJ123" s="169">
        <v>0</v>
      </c>
      <c r="BK123" s="170">
        <v>0</v>
      </c>
      <c r="BL123">
        <v>4</v>
      </c>
      <c r="BM123">
        <v>38</v>
      </c>
      <c r="BN123">
        <v>6575</v>
      </c>
      <c r="BO123">
        <v>80</v>
      </c>
      <c r="BP123">
        <v>0</v>
      </c>
      <c r="BQ123">
        <v>0</v>
      </c>
      <c r="BR123">
        <v>0</v>
      </c>
      <c r="BS123">
        <v>0</v>
      </c>
      <c r="BT123">
        <v>0</v>
      </c>
      <c r="BU123">
        <v>0</v>
      </c>
      <c r="BV123">
        <v>0</v>
      </c>
      <c r="BW123">
        <v>0</v>
      </c>
      <c r="BX123">
        <v>1</v>
      </c>
      <c r="BY123">
        <v>7</v>
      </c>
      <c r="BZ123">
        <v>2443</v>
      </c>
      <c r="CA123">
        <v>0</v>
      </c>
      <c r="CB123">
        <v>0</v>
      </c>
      <c r="CC123">
        <v>0</v>
      </c>
      <c r="CD123">
        <v>0</v>
      </c>
      <c r="CE123">
        <v>0</v>
      </c>
      <c r="CF123">
        <v>0</v>
      </c>
      <c r="CG123">
        <v>0</v>
      </c>
      <c r="CH123">
        <v>0</v>
      </c>
      <c r="CI123">
        <v>0</v>
      </c>
      <c r="CJ123" s="1">
        <v>0</v>
      </c>
      <c r="CK123" s="1">
        <v>0</v>
      </c>
      <c r="CL123" s="1">
        <v>0</v>
      </c>
      <c r="CM123" s="1">
        <v>0</v>
      </c>
      <c r="CN123" s="168">
        <v>1</v>
      </c>
      <c r="CO123" s="169">
        <v>7</v>
      </c>
      <c r="CP123" s="169">
        <v>2443</v>
      </c>
      <c r="CQ123" s="170">
        <v>0</v>
      </c>
      <c r="CR123" s="1">
        <v>0</v>
      </c>
      <c r="CS123" s="1">
        <v>0</v>
      </c>
      <c r="CT123" s="1">
        <v>0</v>
      </c>
      <c r="CU123" s="1">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s="284">
        <v>0</v>
      </c>
      <c r="DQ123" s="284">
        <v>0</v>
      </c>
      <c r="DR123" s="284">
        <v>0</v>
      </c>
      <c r="DS123" s="284">
        <v>0</v>
      </c>
      <c r="DT123" s="168">
        <v>0</v>
      </c>
      <c r="DU123" s="169">
        <v>0</v>
      </c>
      <c r="DV123" s="169">
        <v>0</v>
      </c>
      <c r="DW123" s="170">
        <v>0</v>
      </c>
      <c r="DX123">
        <v>1</v>
      </c>
      <c r="DY123">
        <v>3</v>
      </c>
      <c r="DZ123">
        <v>123</v>
      </c>
      <c r="EA123">
        <v>7</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s="1">
        <v>0</v>
      </c>
      <c r="EW123" s="1">
        <v>0</v>
      </c>
      <c r="EX123" s="1">
        <v>0</v>
      </c>
      <c r="EY123" s="1">
        <v>0</v>
      </c>
      <c r="EZ123" s="168">
        <v>0</v>
      </c>
      <c r="FA123" s="169">
        <v>0</v>
      </c>
      <c r="FB123" s="169">
        <v>0</v>
      </c>
      <c r="FC123" s="170">
        <v>0</v>
      </c>
      <c r="FD123">
        <v>0</v>
      </c>
      <c r="FE123">
        <v>0</v>
      </c>
      <c r="FF123">
        <v>0</v>
      </c>
      <c r="FG123">
        <v>0</v>
      </c>
      <c r="FH123">
        <v>0</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s="139">
        <v>2</v>
      </c>
      <c r="HD123" s="141">
        <v>0</v>
      </c>
      <c r="HE123" s="139">
        <v>1</v>
      </c>
      <c r="HF123" s="141">
        <v>0</v>
      </c>
      <c r="HG123" s="180">
        <v>12</v>
      </c>
      <c r="HH123" s="182">
        <v>0.16666666666666666</v>
      </c>
      <c r="HI123" s="182">
        <v>8.3333333333333329E-2</v>
      </c>
      <c r="HJ123" s="183">
        <v>0</v>
      </c>
      <c r="HK123" s="140">
        <v>0</v>
      </c>
      <c r="HL123" s="140">
        <v>0</v>
      </c>
      <c r="HM123" s="1" t="s">
        <v>427</v>
      </c>
      <c r="HN123" s="1" t="s">
        <v>427</v>
      </c>
      <c r="HO123" t="s">
        <v>460</v>
      </c>
      <c r="HP123" s="284" t="s">
        <v>460</v>
      </c>
      <c r="HQ123" s="284">
        <v>0</v>
      </c>
      <c r="HR123" s="284">
        <v>0</v>
      </c>
      <c r="HS123" s="284">
        <v>0</v>
      </c>
      <c r="HT123" s="284" t="s">
        <v>427</v>
      </c>
      <c r="HU123" s="284" t="s">
        <v>427</v>
      </c>
      <c r="HV123" s="284" t="s">
        <v>427</v>
      </c>
      <c r="HW123" s="284" t="s">
        <v>427</v>
      </c>
      <c r="HX123" s="284">
        <v>0</v>
      </c>
      <c r="HY123" s="284">
        <v>0</v>
      </c>
      <c r="HZ123" s="284">
        <v>1937378</v>
      </c>
      <c r="IA123" s="284"/>
      <c r="IB123" s="284"/>
    </row>
    <row r="124" spans="1:236" x14ac:dyDescent="0.25">
      <c r="A124" s="2">
        <f>IF('Table 1'!$L$2="All Regions",1,IF('Table 1'!$L$2='DATA TEMPLATE 1516'!L124,1,0))</f>
        <v>1</v>
      </c>
      <c r="B124" s="2">
        <f>IF('Table 1'!$L$3="All Disciplines",1,IF('Table 1'!$L$3='DATA TEMPLATE 1516'!M124,1,0))</f>
        <v>1</v>
      </c>
      <c r="C124" s="2">
        <f>IF('Table 1'!$L$4="All Organisations",1,IF('Table 1'!$L$4='DATA TEMPLATE 1516'!N124,1,0))</f>
        <v>1</v>
      </c>
      <c r="D124" s="2">
        <f t="shared" si="2"/>
        <v>3</v>
      </c>
      <c r="E124" s="236">
        <f>IFERROR(IF('Table 2'!$L$2="All Diverse Led",$HQ124,IF('Table 2'!$L$2='DATA TEMPLATE 1516'!HX124,4,0)),"0")</f>
        <v>0</v>
      </c>
      <c r="F124" s="236">
        <f>IFERROR(IF('Table 2'!$L$2="All Diverse Led",$HQ124,IF('Table 2'!$L$2='DATA TEMPLATE 1516'!HY124,4,0)), 0)</f>
        <v>0</v>
      </c>
      <c r="G124" s="237">
        <f t="shared" si="3"/>
        <v>0</v>
      </c>
      <c r="H124" s="1" t="s">
        <v>471</v>
      </c>
      <c r="I124" s="1">
        <v>0</v>
      </c>
      <c r="J124" s="1" t="b">
        <v>0</v>
      </c>
      <c r="K124" s="284">
        <v>122</v>
      </c>
      <c r="L124" t="s">
        <v>439</v>
      </c>
      <c r="M124" t="s">
        <v>442</v>
      </c>
      <c r="N124" t="s">
        <v>460</v>
      </c>
      <c r="O124" s="76">
        <v>386830</v>
      </c>
      <c r="P124" s="76">
        <v>354559</v>
      </c>
      <c r="Q124" s="76">
        <v>183227</v>
      </c>
      <c r="R124" s="76">
        <v>0</v>
      </c>
      <c r="S124" s="76">
        <v>11758</v>
      </c>
      <c r="T124" s="76">
        <v>936374</v>
      </c>
      <c r="U124">
        <v>296401</v>
      </c>
      <c r="V124">
        <v>68259</v>
      </c>
      <c r="W124">
        <v>7377</v>
      </c>
      <c r="X124">
        <v>11991</v>
      </c>
      <c r="Y124">
        <v>6591</v>
      </c>
      <c r="Z124">
        <v>0</v>
      </c>
      <c r="AA124">
        <v>0</v>
      </c>
      <c r="AB124">
        <v>399348</v>
      </c>
      <c r="AC124">
        <v>70754</v>
      </c>
      <c r="AD124">
        <v>15328</v>
      </c>
      <c r="AE124">
        <v>876049</v>
      </c>
      <c r="AF124" s="1">
        <v>1360</v>
      </c>
      <c r="AG124">
        <v>1351</v>
      </c>
      <c r="AH124">
        <v>6685</v>
      </c>
      <c r="AI124">
        <v>76486</v>
      </c>
      <c r="AJ124">
        <v>3</v>
      </c>
      <c r="AK124">
        <v>3</v>
      </c>
      <c r="AL124">
        <v>178</v>
      </c>
      <c r="AM124">
        <v>0</v>
      </c>
      <c r="AN124">
        <v>0</v>
      </c>
      <c r="AO124">
        <v>0</v>
      </c>
      <c r="AP124">
        <v>0</v>
      </c>
      <c r="AQ124">
        <v>0</v>
      </c>
      <c r="AR124">
        <v>98</v>
      </c>
      <c r="AS124">
        <v>98</v>
      </c>
      <c r="AT124">
        <v>0</v>
      </c>
      <c r="AU124">
        <v>10328</v>
      </c>
      <c r="AV124">
        <v>0</v>
      </c>
      <c r="AW124">
        <v>0</v>
      </c>
      <c r="AX124">
        <v>0</v>
      </c>
      <c r="AY124">
        <v>0</v>
      </c>
      <c r="AZ124">
        <v>0</v>
      </c>
      <c r="BA124">
        <v>0</v>
      </c>
      <c r="BB124">
        <v>0</v>
      </c>
      <c r="BC124">
        <v>0</v>
      </c>
      <c r="BD124" s="284">
        <v>3</v>
      </c>
      <c r="BE124" s="284">
        <v>3</v>
      </c>
      <c r="BF124" s="284">
        <v>178</v>
      </c>
      <c r="BG124" s="284">
        <v>0</v>
      </c>
      <c r="BH124" s="168">
        <v>98</v>
      </c>
      <c r="BI124" s="169">
        <v>98</v>
      </c>
      <c r="BJ124" s="169">
        <v>0</v>
      </c>
      <c r="BK124" s="170">
        <v>10328</v>
      </c>
      <c r="BL124">
        <v>9</v>
      </c>
      <c r="BM124">
        <v>445</v>
      </c>
      <c r="BN124">
        <v>350</v>
      </c>
      <c r="BO124">
        <v>32520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s="1">
        <v>0</v>
      </c>
      <c r="CK124" s="1">
        <v>0</v>
      </c>
      <c r="CL124" s="1">
        <v>0</v>
      </c>
      <c r="CM124" s="1">
        <v>0</v>
      </c>
      <c r="CN124" s="168">
        <v>0</v>
      </c>
      <c r="CO124" s="169">
        <v>0</v>
      </c>
      <c r="CP124" s="169">
        <v>0</v>
      </c>
      <c r="CQ124" s="170">
        <v>0</v>
      </c>
      <c r="CR124" s="1">
        <v>14</v>
      </c>
      <c r="CS124" s="1">
        <v>14</v>
      </c>
      <c r="CT124" s="1">
        <v>229</v>
      </c>
      <c r="CU124" s="1">
        <v>948</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s="284">
        <v>0</v>
      </c>
      <c r="DQ124" s="284">
        <v>0</v>
      </c>
      <c r="DR124" s="284">
        <v>0</v>
      </c>
      <c r="DS124" s="284">
        <v>0</v>
      </c>
      <c r="DT124" s="168">
        <v>0</v>
      </c>
      <c r="DU124" s="169">
        <v>0</v>
      </c>
      <c r="DV124" s="169">
        <v>0</v>
      </c>
      <c r="DW124" s="170">
        <v>0</v>
      </c>
      <c r="DX124">
        <v>4</v>
      </c>
      <c r="DY124">
        <v>4</v>
      </c>
      <c r="DZ124">
        <v>258</v>
      </c>
      <c r="EA124">
        <v>0</v>
      </c>
      <c r="EB124">
        <v>1</v>
      </c>
      <c r="EC124">
        <v>1</v>
      </c>
      <c r="ED124">
        <v>300</v>
      </c>
      <c r="EE124">
        <v>0</v>
      </c>
      <c r="EF124">
        <v>0</v>
      </c>
      <c r="EG124">
        <v>0</v>
      </c>
      <c r="EH124">
        <v>0</v>
      </c>
      <c r="EI124">
        <v>0</v>
      </c>
      <c r="EJ124">
        <v>1</v>
      </c>
      <c r="EK124">
        <v>3</v>
      </c>
      <c r="EL124">
        <v>0</v>
      </c>
      <c r="EM124">
        <v>196</v>
      </c>
      <c r="EN124">
        <v>0</v>
      </c>
      <c r="EO124">
        <v>0</v>
      </c>
      <c r="EP124">
        <v>0</v>
      </c>
      <c r="EQ124">
        <v>170</v>
      </c>
      <c r="ER124">
        <v>0</v>
      </c>
      <c r="ES124">
        <v>0</v>
      </c>
      <c r="ET124">
        <v>0</v>
      </c>
      <c r="EU124">
        <v>0</v>
      </c>
      <c r="EV124" s="1">
        <v>1</v>
      </c>
      <c r="EW124" s="1">
        <v>1</v>
      </c>
      <c r="EX124" s="1">
        <v>300</v>
      </c>
      <c r="EY124" s="1">
        <v>0</v>
      </c>
      <c r="EZ124" s="168">
        <v>1</v>
      </c>
      <c r="FA124" s="169">
        <v>3</v>
      </c>
      <c r="FB124" s="169">
        <v>0</v>
      </c>
      <c r="FC124" s="170">
        <v>366</v>
      </c>
      <c r="FD124">
        <v>0</v>
      </c>
      <c r="FE124">
        <v>0</v>
      </c>
      <c r="FF124">
        <v>0</v>
      </c>
      <c r="FG124">
        <v>9</v>
      </c>
      <c r="FH124">
        <v>0</v>
      </c>
      <c r="FI124">
        <v>2700000</v>
      </c>
      <c r="FJ124">
        <v>1</v>
      </c>
      <c r="FK124">
        <v>276</v>
      </c>
      <c r="FL124">
        <v>0</v>
      </c>
      <c r="FM124">
        <v>0</v>
      </c>
      <c r="FN124">
        <v>3</v>
      </c>
      <c r="FO124">
        <v>31300</v>
      </c>
      <c r="FP124">
        <v>0</v>
      </c>
      <c r="FQ124">
        <v>0</v>
      </c>
      <c r="FR124">
        <v>17320</v>
      </c>
      <c r="FS124">
        <v>0</v>
      </c>
      <c r="FT124">
        <v>10</v>
      </c>
      <c r="FU124">
        <v>0</v>
      </c>
      <c r="FV124">
        <v>31</v>
      </c>
      <c r="FW124">
        <v>0</v>
      </c>
      <c r="FX124">
        <v>10154</v>
      </c>
      <c r="FY124">
        <v>0</v>
      </c>
      <c r="FZ124">
        <v>17</v>
      </c>
      <c r="GA124">
        <v>83775</v>
      </c>
      <c r="GB124">
        <v>36</v>
      </c>
      <c r="GC124">
        <v>168688</v>
      </c>
      <c r="GD124">
        <v>4</v>
      </c>
      <c r="GE124">
        <v>31700</v>
      </c>
      <c r="GF124">
        <v>10</v>
      </c>
      <c r="GG124">
        <v>0</v>
      </c>
      <c r="GH124">
        <v>0</v>
      </c>
      <c r="GI124">
        <v>0</v>
      </c>
      <c r="GJ124">
        <v>29537</v>
      </c>
      <c r="GK124">
        <v>630</v>
      </c>
      <c r="GL124">
        <v>0</v>
      </c>
      <c r="GM124">
        <v>0</v>
      </c>
      <c r="GN124">
        <v>16</v>
      </c>
      <c r="GO124">
        <v>11270</v>
      </c>
      <c r="GP124">
        <v>147</v>
      </c>
      <c r="GQ124">
        <v>77592</v>
      </c>
      <c r="GR124">
        <v>0</v>
      </c>
      <c r="GS124">
        <v>0</v>
      </c>
      <c r="GT124">
        <v>1</v>
      </c>
      <c r="GU124">
        <v>0</v>
      </c>
      <c r="GV124">
        <v>15</v>
      </c>
      <c r="GW124">
        <v>14</v>
      </c>
      <c r="GX124">
        <v>2</v>
      </c>
      <c r="GY124">
        <v>0</v>
      </c>
      <c r="GZ124">
        <v>121</v>
      </c>
      <c r="HA124">
        <v>4</v>
      </c>
      <c r="HB124">
        <v>0</v>
      </c>
      <c r="HC124" s="139">
        <v>3</v>
      </c>
      <c r="HD124" s="141">
        <v>0</v>
      </c>
      <c r="HE124" s="139">
        <v>2</v>
      </c>
      <c r="HF124" s="141">
        <v>3</v>
      </c>
      <c r="HG124" s="180">
        <v>15</v>
      </c>
      <c r="HH124" s="182">
        <v>0.4</v>
      </c>
      <c r="HI124" s="182">
        <v>0.13333333333333333</v>
      </c>
      <c r="HJ124" s="183">
        <v>0</v>
      </c>
      <c r="HK124" s="140">
        <v>0</v>
      </c>
      <c r="HL124" s="140">
        <v>0</v>
      </c>
      <c r="HM124" s="1" t="s">
        <v>427</v>
      </c>
      <c r="HN124" s="1" t="s">
        <v>427</v>
      </c>
      <c r="HO124" t="s">
        <v>460</v>
      </c>
      <c r="HP124" s="284" t="s">
        <v>460</v>
      </c>
      <c r="HQ124" s="284">
        <v>0</v>
      </c>
      <c r="HR124" s="284">
        <v>0</v>
      </c>
      <c r="HS124" s="284">
        <v>0</v>
      </c>
      <c r="HT124" s="284" t="s">
        <v>427</v>
      </c>
      <c r="HU124" s="284" t="s">
        <v>427</v>
      </c>
      <c r="HV124" s="284" t="s">
        <v>427</v>
      </c>
      <c r="HW124" s="284" t="s">
        <v>426</v>
      </c>
      <c r="HX124" s="284">
        <v>0</v>
      </c>
      <c r="HY124" s="284">
        <v>0</v>
      </c>
      <c r="HZ124" s="284">
        <v>1208606</v>
      </c>
      <c r="IA124" s="284"/>
      <c r="IB124" s="284"/>
    </row>
    <row r="125" spans="1:236" x14ac:dyDescent="0.25">
      <c r="A125" s="2">
        <f>IF('Table 1'!$L$2="All Regions",1,IF('Table 1'!$L$2='DATA TEMPLATE 1516'!L125,1,0))</f>
        <v>1</v>
      </c>
      <c r="B125" s="2">
        <f>IF('Table 1'!$L$3="All Disciplines",1,IF('Table 1'!$L$3='DATA TEMPLATE 1516'!M125,1,0))</f>
        <v>1</v>
      </c>
      <c r="C125" s="2">
        <f>IF('Table 1'!$L$4="All Organisations",1,IF('Table 1'!$L$4='DATA TEMPLATE 1516'!N125,1,0))</f>
        <v>1</v>
      </c>
      <c r="D125" s="2">
        <f t="shared" si="2"/>
        <v>3</v>
      </c>
      <c r="E125" s="236">
        <f>IFERROR(IF('Table 2'!$L$2="All Diverse Led",$HQ125,IF('Table 2'!$L$2='DATA TEMPLATE 1516'!HX125,4,0)),"0")</f>
        <v>0</v>
      </c>
      <c r="F125" s="236">
        <f>IFERROR(IF('Table 2'!$L$2="All Diverse Led",$HQ125,IF('Table 2'!$L$2='DATA TEMPLATE 1516'!HY125,4,0)), 0)</f>
        <v>0</v>
      </c>
      <c r="G125" s="237">
        <f t="shared" si="3"/>
        <v>0</v>
      </c>
      <c r="H125" s="1" t="s">
        <v>471</v>
      </c>
      <c r="I125" s="1">
        <v>0</v>
      </c>
      <c r="J125" s="1" t="b">
        <v>0</v>
      </c>
      <c r="K125" s="284">
        <v>123</v>
      </c>
      <c r="L125" t="s">
        <v>439</v>
      </c>
      <c r="M125" t="s">
        <v>437</v>
      </c>
      <c r="N125" t="s">
        <v>458</v>
      </c>
      <c r="O125" s="76">
        <v>218796</v>
      </c>
      <c r="P125" s="76">
        <v>89686</v>
      </c>
      <c r="Q125" s="76">
        <v>25204</v>
      </c>
      <c r="R125" s="76">
        <v>0</v>
      </c>
      <c r="S125" s="76">
        <v>0</v>
      </c>
      <c r="T125" s="76">
        <v>333686</v>
      </c>
      <c r="U125">
        <v>114657</v>
      </c>
      <c r="V125">
        <v>0</v>
      </c>
      <c r="W125">
        <v>0</v>
      </c>
      <c r="X125">
        <v>4000</v>
      </c>
      <c r="Y125">
        <v>0</v>
      </c>
      <c r="Z125">
        <v>0</v>
      </c>
      <c r="AA125">
        <v>0</v>
      </c>
      <c r="AB125">
        <v>112605</v>
      </c>
      <c r="AC125">
        <v>65584</v>
      </c>
      <c r="AD125">
        <v>3327</v>
      </c>
      <c r="AE125">
        <v>300173</v>
      </c>
      <c r="AF125" s="1">
        <v>194</v>
      </c>
      <c r="AG125">
        <v>470</v>
      </c>
      <c r="AH125">
        <v>15456</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s="284">
        <v>0</v>
      </c>
      <c r="BE125" s="284">
        <v>0</v>
      </c>
      <c r="BF125" s="284">
        <v>0</v>
      </c>
      <c r="BG125" s="284">
        <v>0</v>
      </c>
      <c r="BH125" s="168">
        <v>0</v>
      </c>
      <c r="BI125" s="169">
        <v>0</v>
      </c>
      <c r="BJ125" s="169">
        <v>0</v>
      </c>
      <c r="BK125" s="170">
        <v>0</v>
      </c>
      <c r="BL125">
        <v>2</v>
      </c>
      <c r="BM125">
        <v>39</v>
      </c>
      <c r="BN125">
        <v>0</v>
      </c>
      <c r="BO125">
        <v>12440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v>0</v>
      </c>
      <c r="CJ125" s="1">
        <v>0</v>
      </c>
      <c r="CK125" s="1">
        <v>0</v>
      </c>
      <c r="CL125" s="1">
        <v>0</v>
      </c>
      <c r="CM125" s="1">
        <v>0</v>
      </c>
      <c r="CN125" s="168">
        <v>0</v>
      </c>
      <c r="CO125" s="169">
        <v>0</v>
      </c>
      <c r="CP125" s="169">
        <v>0</v>
      </c>
      <c r="CQ125" s="170">
        <v>0</v>
      </c>
      <c r="CR125" s="1">
        <v>0</v>
      </c>
      <c r="CS125" s="1">
        <v>0</v>
      </c>
      <c r="CT125" s="1">
        <v>0</v>
      </c>
      <c r="CU125" s="1">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v>0</v>
      </c>
      <c r="DP125" s="284">
        <v>0</v>
      </c>
      <c r="DQ125" s="284">
        <v>0</v>
      </c>
      <c r="DR125" s="284">
        <v>0</v>
      </c>
      <c r="DS125" s="284">
        <v>0</v>
      </c>
      <c r="DT125" s="168">
        <v>0</v>
      </c>
      <c r="DU125" s="169">
        <v>0</v>
      </c>
      <c r="DV125" s="169">
        <v>0</v>
      </c>
      <c r="DW125" s="170">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v>0</v>
      </c>
      <c r="EV125" s="1">
        <v>0</v>
      </c>
      <c r="EW125" s="1">
        <v>0</v>
      </c>
      <c r="EX125" s="1">
        <v>0</v>
      </c>
      <c r="EY125" s="1">
        <v>0</v>
      </c>
      <c r="EZ125" s="168">
        <v>0</v>
      </c>
      <c r="FA125" s="169">
        <v>0</v>
      </c>
      <c r="FB125" s="169">
        <v>0</v>
      </c>
      <c r="FC125" s="170">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0</v>
      </c>
      <c r="GC125">
        <v>0</v>
      </c>
      <c r="GD125">
        <v>5</v>
      </c>
      <c r="GE125">
        <v>17500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s="139">
        <v>0</v>
      </c>
      <c r="HD125" s="141">
        <v>0</v>
      </c>
      <c r="HE125" s="139">
        <v>0</v>
      </c>
      <c r="HF125" s="141">
        <v>0</v>
      </c>
      <c r="HG125" s="180">
        <v>11</v>
      </c>
      <c r="HH125" s="182">
        <v>0</v>
      </c>
      <c r="HI125" s="182">
        <v>0</v>
      </c>
      <c r="HJ125" s="183">
        <v>0</v>
      </c>
      <c r="HK125" s="140">
        <v>0</v>
      </c>
      <c r="HL125" s="140">
        <v>0</v>
      </c>
      <c r="HM125" s="1" t="s">
        <v>427</v>
      </c>
      <c r="HN125" s="1" t="s">
        <v>427</v>
      </c>
      <c r="HO125" t="s">
        <v>458</v>
      </c>
      <c r="HP125" s="284" t="s">
        <v>459</v>
      </c>
      <c r="HQ125" s="284">
        <v>0</v>
      </c>
      <c r="HR125" s="284">
        <v>0</v>
      </c>
      <c r="HS125" s="284">
        <v>0</v>
      </c>
      <c r="HT125" s="284" t="s">
        <v>427</v>
      </c>
      <c r="HU125" s="284" t="s">
        <v>427</v>
      </c>
      <c r="HV125" s="284" t="s">
        <v>427</v>
      </c>
      <c r="HW125" s="284" t="s">
        <v>427</v>
      </c>
      <c r="HX125" s="284">
        <v>0</v>
      </c>
      <c r="HY125" s="284">
        <v>0</v>
      </c>
      <c r="HZ125" s="284">
        <v>301242</v>
      </c>
      <c r="IA125" s="284"/>
      <c r="IB125" s="284"/>
    </row>
    <row r="126" spans="1:236" x14ac:dyDescent="0.25">
      <c r="A126" s="2">
        <f>IF('Table 1'!$L$2="All Regions",1,IF('Table 1'!$L$2='DATA TEMPLATE 1516'!L126,1,0))</f>
        <v>1</v>
      </c>
      <c r="B126" s="2">
        <f>IF('Table 1'!$L$3="All Disciplines",1,IF('Table 1'!$L$3='DATA TEMPLATE 1516'!M126,1,0))</f>
        <v>1</v>
      </c>
      <c r="C126" s="2">
        <f>IF('Table 1'!$L$4="All Organisations",1,IF('Table 1'!$L$4='DATA TEMPLATE 1516'!N126,1,0))</f>
        <v>1</v>
      </c>
      <c r="D126" s="2">
        <f t="shared" si="2"/>
        <v>3</v>
      </c>
      <c r="E126" s="236">
        <f>IFERROR(IF('Table 2'!$L$2="All Diverse Led",$HQ126,IF('Table 2'!$L$2='DATA TEMPLATE 1516'!HX126,4,0)),"0")</f>
        <v>0</v>
      </c>
      <c r="F126" s="236">
        <f>IFERROR(IF('Table 2'!$L$2="All Diverse Led",$HQ126,IF('Table 2'!$L$2='DATA TEMPLATE 1516'!HY126,4,0)), 0)</f>
        <v>0</v>
      </c>
      <c r="G126" s="237">
        <f t="shared" si="3"/>
        <v>0</v>
      </c>
      <c r="H126" s="1" t="s">
        <v>471</v>
      </c>
      <c r="I126" s="1">
        <v>0</v>
      </c>
      <c r="J126" s="1" t="b">
        <v>0</v>
      </c>
      <c r="K126" s="284">
        <v>124</v>
      </c>
      <c r="L126" t="s">
        <v>439</v>
      </c>
      <c r="M126" t="s">
        <v>440</v>
      </c>
      <c r="N126" t="s">
        <v>458</v>
      </c>
      <c r="O126" s="76">
        <v>46956</v>
      </c>
      <c r="P126" s="76">
        <v>79881</v>
      </c>
      <c r="Q126" s="76">
        <v>1065</v>
      </c>
      <c r="R126" s="76">
        <v>0</v>
      </c>
      <c r="S126" s="76">
        <v>0</v>
      </c>
      <c r="T126" s="76">
        <v>127902</v>
      </c>
      <c r="U126">
        <v>53579</v>
      </c>
      <c r="V126">
        <v>0</v>
      </c>
      <c r="W126">
        <v>0</v>
      </c>
      <c r="X126">
        <v>6000</v>
      </c>
      <c r="Y126">
        <v>0</v>
      </c>
      <c r="Z126">
        <v>0</v>
      </c>
      <c r="AA126">
        <v>0</v>
      </c>
      <c r="AB126">
        <v>61727</v>
      </c>
      <c r="AC126">
        <v>6596</v>
      </c>
      <c r="AD126">
        <v>0</v>
      </c>
      <c r="AE126">
        <v>127902</v>
      </c>
      <c r="AF126" s="1">
        <v>25</v>
      </c>
      <c r="AG126">
        <v>0</v>
      </c>
      <c r="AH126">
        <v>0</v>
      </c>
      <c r="AI126">
        <v>50000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s="284">
        <v>0</v>
      </c>
      <c r="BE126" s="284">
        <v>0</v>
      </c>
      <c r="BF126" s="284">
        <v>0</v>
      </c>
      <c r="BG126" s="284">
        <v>0</v>
      </c>
      <c r="BH126" s="168">
        <v>0</v>
      </c>
      <c r="BI126" s="169">
        <v>0</v>
      </c>
      <c r="BJ126" s="169">
        <v>0</v>
      </c>
      <c r="BK126" s="170">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s="1">
        <v>0</v>
      </c>
      <c r="CK126" s="1">
        <v>0</v>
      </c>
      <c r="CL126" s="1">
        <v>0</v>
      </c>
      <c r="CM126" s="1">
        <v>0</v>
      </c>
      <c r="CN126" s="168">
        <v>0</v>
      </c>
      <c r="CO126" s="169">
        <v>0</v>
      </c>
      <c r="CP126" s="169">
        <v>0</v>
      </c>
      <c r="CQ126" s="170">
        <v>0</v>
      </c>
      <c r="CR126" s="1">
        <v>0</v>
      </c>
      <c r="CS126" s="1">
        <v>0</v>
      </c>
      <c r="CT126" s="1">
        <v>0</v>
      </c>
      <c r="CU126" s="1">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v>0</v>
      </c>
      <c r="DP126" s="284">
        <v>0</v>
      </c>
      <c r="DQ126" s="284">
        <v>0</v>
      </c>
      <c r="DR126" s="284">
        <v>0</v>
      </c>
      <c r="DS126" s="284">
        <v>0</v>
      </c>
      <c r="DT126" s="168">
        <v>0</v>
      </c>
      <c r="DU126" s="169">
        <v>0</v>
      </c>
      <c r="DV126" s="169">
        <v>0</v>
      </c>
      <c r="DW126" s="170">
        <v>0</v>
      </c>
      <c r="DX126">
        <v>28</v>
      </c>
      <c r="DY126">
        <v>14</v>
      </c>
      <c r="DZ126">
        <v>0</v>
      </c>
      <c r="EA126">
        <v>60000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v>0</v>
      </c>
      <c r="EV126" s="1">
        <v>0</v>
      </c>
      <c r="EW126" s="1">
        <v>0</v>
      </c>
      <c r="EX126" s="1">
        <v>0</v>
      </c>
      <c r="EY126" s="1">
        <v>0</v>
      </c>
      <c r="EZ126" s="168">
        <v>0</v>
      </c>
      <c r="FA126" s="169">
        <v>0</v>
      </c>
      <c r="FB126" s="169">
        <v>0</v>
      </c>
      <c r="FC126" s="170">
        <v>0</v>
      </c>
      <c r="FD126">
        <v>0</v>
      </c>
      <c r="FE126">
        <v>0</v>
      </c>
      <c r="FF126">
        <v>0</v>
      </c>
      <c r="FG126">
        <v>0</v>
      </c>
      <c r="FH126">
        <v>0</v>
      </c>
      <c r="FI126">
        <v>0</v>
      </c>
      <c r="FJ126">
        <v>0</v>
      </c>
      <c r="FK126">
        <v>0</v>
      </c>
      <c r="FL126">
        <v>0</v>
      </c>
      <c r="FM126">
        <v>0</v>
      </c>
      <c r="FN126">
        <v>0</v>
      </c>
      <c r="FO126">
        <v>0</v>
      </c>
      <c r="FP126">
        <v>0</v>
      </c>
      <c r="FQ126">
        <v>0</v>
      </c>
      <c r="FR126">
        <v>45</v>
      </c>
      <c r="FS126">
        <v>0</v>
      </c>
      <c r="FT126">
        <v>0</v>
      </c>
      <c r="FU126">
        <v>0</v>
      </c>
      <c r="FV126">
        <v>0</v>
      </c>
      <c r="FW126">
        <v>0</v>
      </c>
      <c r="FX126">
        <v>0</v>
      </c>
      <c r="FY126">
        <v>0</v>
      </c>
      <c r="FZ126">
        <v>45</v>
      </c>
      <c r="GA126">
        <v>5</v>
      </c>
      <c r="GB126">
        <v>0</v>
      </c>
      <c r="GC126">
        <v>0</v>
      </c>
      <c r="GD126">
        <v>0</v>
      </c>
      <c r="GE126">
        <v>0</v>
      </c>
      <c r="GF126">
        <v>0</v>
      </c>
      <c r="GG126">
        <v>0</v>
      </c>
      <c r="GH126">
        <v>0</v>
      </c>
      <c r="GI126">
        <v>0</v>
      </c>
      <c r="GJ126">
        <v>0</v>
      </c>
      <c r="GK126">
        <v>0</v>
      </c>
      <c r="GL126">
        <v>0</v>
      </c>
      <c r="GM126">
        <v>0</v>
      </c>
      <c r="GN126">
        <v>0</v>
      </c>
      <c r="GO126">
        <v>0</v>
      </c>
      <c r="GP126">
        <v>0</v>
      </c>
      <c r="GQ126">
        <v>0</v>
      </c>
      <c r="GR126">
        <v>0</v>
      </c>
      <c r="GS126">
        <v>0</v>
      </c>
      <c r="GT126">
        <v>0</v>
      </c>
      <c r="GU126">
        <v>0</v>
      </c>
      <c r="GV126">
        <v>0</v>
      </c>
      <c r="GW126">
        <v>0</v>
      </c>
      <c r="GX126">
        <v>0</v>
      </c>
      <c r="GY126">
        <v>0</v>
      </c>
      <c r="GZ126">
        <v>0</v>
      </c>
      <c r="HA126">
        <v>0</v>
      </c>
      <c r="HB126">
        <v>0</v>
      </c>
      <c r="HC126" s="139">
        <v>0</v>
      </c>
      <c r="HD126" s="141">
        <v>0</v>
      </c>
      <c r="HE126" s="139">
        <v>0</v>
      </c>
      <c r="HF126" s="141">
        <v>1</v>
      </c>
      <c r="HG126" s="180">
        <v>2</v>
      </c>
      <c r="HH126" s="182">
        <v>0.5</v>
      </c>
      <c r="HI126" s="182">
        <v>0</v>
      </c>
      <c r="HJ126" s="183">
        <v>0</v>
      </c>
      <c r="HK126" s="140">
        <v>0</v>
      </c>
      <c r="HL126" s="140">
        <v>0</v>
      </c>
      <c r="HM126" s="1">
        <v>0</v>
      </c>
      <c r="HN126" s="1">
        <v>0</v>
      </c>
      <c r="HO126" t="s">
        <v>458</v>
      </c>
      <c r="HP126" s="284" t="s">
        <v>458</v>
      </c>
      <c r="HQ126" s="284">
        <v>0</v>
      </c>
      <c r="HR126" s="284">
        <v>0</v>
      </c>
      <c r="HS126" s="284">
        <v>0</v>
      </c>
      <c r="HT126" s="284" t="s">
        <v>427</v>
      </c>
      <c r="HU126" s="284" t="s">
        <v>427</v>
      </c>
      <c r="HV126" s="284" t="s">
        <v>427</v>
      </c>
      <c r="HW126" s="284" t="s">
        <v>427</v>
      </c>
      <c r="HX126" s="284">
        <v>0</v>
      </c>
      <c r="HY126" s="284">
        <v>0</v>
      </c>
      <c r="HZ126" s="284">
        <v>112531</v>
      </c>
      <c r="IA126" s="284"/>
      <c r="IB126" s="284"/>
    </row>
    <row r="127" spans="1:236" x14ac:dyDescent="0.25">
      <c r="A127" s="2">
        <f>IF('Table 1'!$L$2="All Regions",1,IF('Table 1'!$L$2='DATA TEMPLATE 1516'!L127,1,0))</f>
        <v>1</v>
      </c>
      <c r="B127" s="2">
        <f>IF('Table 1'!$L$3="All Disciplines",1,IF('Table 1'!$L$3='DATA TEMPLATE 1516'!M127,1,0))</f>
        <v>1</v>
      </c>
      <c r="C127" s="2">
        <f>IF('Table 1'!$L$4="All Organisations",1,IF('Table 1'!$L$4='DATA TEMPLATE 1516'!N127,1,0))</f>
        <v>1</v>
      </c>
      <c r="D127" s="2">
        <f t="shared" si="2"/>
        <v>3</v>
      </c>
      <c r="E127" s="236">
        <f>IFERROR(IF('Table 2'!$L$2="All Diverse Led",$HQ127,IF('Table 2'!$L$2='DATA TEMPLATE 1516'!HX127,4,0)),"0")</f>
        <v>0</v>
      </c>
      <c r="F127" s="236">
        <f>IFERROR(IF('Table 2'!$L$2="All Diverse Led",$HQ127,IF('Table 2'!$L$2='DATA TEMPLATE 1516'!HY127,4,0)), 0)</f>
        <v>0</v>
      </c>
      <c r="G127" s="237">
        <f t="shared" si="3"/>
        <v>0</v>
      </c>
      <c r="H127" s="1" t="s">
        <v>471</v>
      </c>
      <c r="I127" s="1">
        <v>0</v>
      </c>
      <c r="J127" s="1" t="b">
        <v>0</v>
      </c>
      <c r="K127" s="284">
        <v>125</v>
      </c>
      <c r="L127" t="s">
        <v>439</v>
      </c>
      <c r="M127" t="s">
        <v>437</v>
      </c>
      <c r="N127" t="s">
        <v>460</v>
      </c>
      <c r="O127" s="76">
        <v>116195</v>
      </c>
      <c r="P127" s="76">
        <v>560017</v>
      </c>
      <c r="Q127" s="76">
        <v>119971</v>
      </c>
      <c r="R127" s="76">
        <v>0</v>
      </c>
      <c r="S127" s="76">
        <v>173457</v>
      </c>
      <c r="T127" s="76">
        <v>969640</v>
      </c>
      <c r="U127">
        <v>320955</v>
      </c>
      <c r="V127">
        <v>14445</v>
      </c>
      <c r="W127">
        <v>0</v>
      </c>
      <c r="X127">
        <v>0</v>
      </c>
      <c r="Y127">
        <v>0</v>
      </c>
      <c r="Z127">
        <v>0</v>
      </c>
      <c r="AA127">
        <v>0</v>
      </c>
      <c r="AB127">
        <v>286423</v>
      </c>
      <c r="AC127">
        <v>111254</v>
      </c>
      <c r="AD127">
        <v>0</v>
      </c>
      <c r="AE127">
        <v>733077</v>
      </c>
      <c r="AF127" s="1">
        <v>1605</v>
      </c>
      <c r="AG127">
        <v>73</v>
      </c>
      <c r="AH127">
        <v>11561</v>
      </c>
      <c r="AI127">
        <v>5000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s="284">
        <v>0</v>
      </c>
      <c r="BE127" s="284">
        <v>0</v>
      </c>
      <c r="BF127" s="284">
        <v>0</v>
      </c>
      <c r="BG127" s="284">
        <v>0</v>
      </c>
      <c r="BH127" s="168">
        <v>0</v>
      </c>
      <c r="BI127" s="169">
        <v>0</v>
      </c>
      <c r="BJ127" s="169">
        <v>0</v>
      </c>
      <c r="BK127" s="170">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s="1">
        <v>0</v>
      </c>
      <c r="CK127" s="1">
        <v>0</v>
      </c>
      <c r="CL127" s="1">
        <v>0</v>
      </c>
      <c r="CM127" s="1">
        <v>0</v>
      </c>
      <c r="CN127" s="168">
        <v>0</v>
      </c>
      <c r="CO127" s="169">
        <v>0</v>
      </c>
      <c r="CP127" s="169">
        <v>0</v>
      </c>
      <c r="CQ127" s="170">
        <v>0</v>
      </c>
      <c r="CR127" s="1">
        <v>0</v>
      </c>
      <c r="CS127" s="1">
        <v>0</v>
      </c>
      <c r="CT127" s="1">
        <v>0</v>
      </c>
      <c r="CU127" s="1">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s="284">
        <v>0</v>
      </c>
      <c r="DQ127" s="284">
        <v>0</v>
      </c>
      <c r="DR127" s="284">
        <v>0</v>
      </c>
      <c r="DS127" s="284">
        <v>0</v>
      </c>
      <c r="DT127" s="168">
        <v>0</v>
      </c>
      <c r="DU127" s="169">
        <v>0</v>
      </c>
      <c r="DV127" s="169">
        <v>0</v>
      </c>
      <c r="DW127" s="170">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s="1">
        <v>0</v>
      </c>
      <c r="EW127" s="1">
        <v>0</v>
      </c>
      <c r="EX127" s="1">
        <v>0</v>
      </c>
      <c r="EY127" s="1">
        <v>0</v>
      </c>
      <c r="EZ127" s="168">
        <v>0</v>
      </c>
      <c r="FA127" s="169">
        <v>0</v>
      </c>
      <c r="FB127" s="169">
        <v>0</v>
      </c>
      <c r="FC127" s="170">
        <v>0</v>
      </c>
      <c r="FD127">
        <v>0</v>
      </c>
      <c r="FE127">
        <v>0</v>
      </c>
      <c r="FF127">
        <v>0</v>
      </c>
      <c r="FG127">
        <v>0</v>
      </c>
      <c r="FH127">
        <v>0</v>
      </c>
      <c r="FI127">
        <v>0</v>
      </c>
      <c r="FJ127">
        <v>0</v>
      </c>
      <c r="FK127">
        <v>0</v>
      </c>
      <c r="FL127">
        <v>0</v>
      </c>
      <c r="FM127">
        <v>0</v>
      </c>
      <c r="FN127">
        <v>2</v>
      </c>
      <c r="FO127">
        <v>1800</v>
      </c>
      <c r="FP127">
        <v>800</v>
      </c>
      <c r="FQ127">
        <v>0</v>
      </c>
      <c r="FR127">
        <v>26</v>
      </c>
      <c r="FS127">
        <v>0</v>
      </c>
      <c r="FT127">
        <v>0</v>
      </c>
      <c r="FU127">
        <v>0</v>
      </c>
      <c r="FV127">
        <v>0</v>
      </c>
      <c r="FW127">
        <v>0</v>
      </c>
      <c r="FX127">
        <v>0</v>
      </c>
      <c r="FY127">
        <v>0</v>
      </c>
      <c r="FZ127">
        <v>1</v>
      </c>
      <c r="GA127">
        <v>541</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1</v>
      </c>
      <c r="HC127" s="139">
        <v>0</v>
      </c>
      <c r="HD127" s="141">
        <v>0</v>
      </c>
      <c r="HE127" s="139">
        <v>0</v>
      </c>
      <c r="HF127" s="141">
        <v>2</v>
      </c>
      <c r="HG127" s="180">
        <v>14</v>
      </c>
      <c r="HH127" s="182">
        <v>0.14285714285714285</v>
      </c>
      <c r="HI127" s="182">
        <v>0</v>
      </c>
      <c r="HJ127" s="183">
        <v>0</v>
      </c>
      <c r="HK127" s="140">
        <v>0</v>
      </c>
      <c r="HL127" s="140">
        <v>0</v>
      </c>
      <c r="HM127" s="1" t="s">
        <v>427</v>
      </c>
      <c r="HN127" s="1" t="s">
        <v>427</v>
      </c>
      <c r="HO127" t="s">
        <v>460</v>
      </c>
      <c r="HP127" s="284" t="s">
        <v>460</v>
      </c>
      <c r="HQ127" s="284">
        <v>0</v>
      </c>
      <c r="HR127" s="284">
        <v>0</v>
      </c>
      <c r="HS127" s="284">
        <v>0</v>
      </c>
      <c r="HT127" s="284" t="s">
        <v>427</v>
      </c>
      <c r="HU127" s="284" t="s">
        <v>427</v>
      </c>
      <c r="HV127" s="284" t="s">
        <v>427</v>
      </c>
      <c r="HW127" s="284" t="s">
        <v>427</v>
      </c>
      <c r="HX127" s="284">
        <v>0</v>
      </c>
      <c r="HY127" s="284">
        <v>0</v>
      </c>
      <c r="HZ127" s="284">
        <v>1432097</v>
      </c>
      <c r="IA127" s="284"/>
      <c r="IB127" s="284"/>
    </row>
    <row r="128" spans="1:236" x14ac:dyDescent="0.25">
      <c r="A128" s="2">
        <f>IF('Table 1'!$L$2="All Regions",1,IF('Table 1'!$L$2='DATA TEMPLATE 1516'!L128,1,0))</f>
        <v>1</v>
      </c>
      <c r="B128" s="2">
        <f>IF('Table 1'!$L$3="All Disciplines",1,IF('Table 1'!$L$3='DATA TEMPLATE 1516'!M128,1,0))</f>
        <v>1</v>
      </c>
      <c r="C128" s="2">
        <f>IF('Table 1'!$L$4="All Organisations",1,IF('Table 1'!$L$4='DATA TEMPLATE 1516'!N128,1,0))</f>
        <v>1</v>
      </c>
      <c r="D128" s="2">
        <f t="shared" si="2"/>
        <v>3</v>
      </c>
      <c r="E128" s="236">
        <f>IFERROR(IF('Table 2'!$L$2="All Diverse Led",$HQ128,IF('Table 2'!$L$2='DATA TEMPLATE 1516'!HX128,4,0)),"0")</f>
        <v>0</v>
      </c>
      <c r="F128" s="236">
        <f>IFERROR(IF('Table 2'!$L$2="All Diverse Led",$HQ128,IF('Table 2'!$L$2='DATA TEMPLATE 1516'!HY128,4,0)), 0)</f>
        <v>0</v>
      </c>
      <c r="G128" s="237">
        <f t="shared" si="3"/>
        <v>0</v>
      </c>
      <c r="H128" s="1" t="s">
        <v>471</v>
      </c>
      <c r="I128" s="1">
        <v>0</v>
      </c>
      <c r="J128" s="1" t="b">
        <v>0</v>
      </c>
      <c r="K128" s="284">
        <v>126</v>
      </c>
      <c r="L128" t="s">
        <v>439</v>
      </c>
      <c r="M128" t="s">
        <v>442</v>
      </c>
      <c r="N128" t="s">
        <v>460</v>
      </c>
      <c r="O128" s="76">
        <v>938716</v>
      </c>
      <c r="P128" s="76">
        <v>669057</v>
      </c>
      <c r="Q128" s="76">
        <v>458298</v>
      </c>
      <c r="R128" s="76">
        <v>0</v>
      </c>
      <c r="S128" s="76">
        <v>0</v>
      </c>
      <c r="T128" s="76">
        <v>2066071</v>
      </c>
      <c r="U128">
        <v>0</v>
      </c>
      <c r="V128">
        <v>220457</v>
      </c>
      <c r="W128">
        <v>0</v>
      </c>
      <c r="X128">
        <v>0</v>
      </c>
      <c r="Y128">
        <v>0</v>
      </c>
      <c r="Z128">
        <v>0</v>
      </c>
      <c r="AA128">
        <v>0</v>
      </c>
      <c r="AB128">
        <v>893071</v>
      </c>
      <c r="AC128">
        <v>190049</v>
      </c>
      <c r="AD128">
        <v>856486</v>
      </c>
      <c r="AE128">
        <v>2160063</v>
      </c>
      <c r="AF128" s="1">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s="284">
        <v>0</v>
      </c>
      <c r="BE128" s="284">
        <v>0</v>
      </c>
      <c r="BF128" s="284">
        <v>0</v>
      </c>
      <c r="BG128" s="284">
        <v>0</v>
      </c>
      <c r="BH128" s="168">
        <v>0</v>
      </c>
      <c r="BI128" s="169">
        <v>0</v>
      </c>
      <c r="BJ128" s="169">
        <v>0</v>
      </c>
      <c r="BK128" s="170">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v>0</v>
      </c>
      <c r="CJ128" s="1">
        <v>0</v>
      </c>
      <c r="CK128" s="1">
        <v>0</v>
      </c>
      <c r="CL128" s="1">
        <v>0</v>
      </c>
      <c r="CM128" s="1">
        <v>0</v>
      </c>
      <c r="CN128" s="168">
        <v>0</v>
      </c>
      <c r="CO128" s="169">
        <v>0</v>
      </c>
      <c r="CP128" s="169">
        <v>0</v>
      </c>
      <c r="CQ128" s="170">
        <v>0</v>
      </c>
      <c r="CR128" s="1">
        <v>0</v>
      </c>
      <c r="CS128" s="1">
        <v>0</v>
      </c>
      <c r="CT128" s="1">
        <v>0</v>
      </c>
      <c r="CU128" s="1">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v>0</v>
      </c>
      <c r="DP128" s="284">
        <v>0</v>
      </c>
      <c r="DQ128" s="284">
        <v>0</v>
      </c>
      <c r="DR128" s="284">
        <v>0</v>
      </c>
      <c r="DS128" s="284">
        <v>0</v>
      </c>
      <c r="DT128" s="168">
        <v>0</v>
      </c>
      <c r="DU128" s="169">
        <v>0</v>
      </c>
      <c r="DV128" s="169">
        <v>0</v>
      </c>
      <c r="DW128" s="170">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v>0</v>
      </c>
      <c r="EV128" s="1">
        <v>0</v>
      </c>
      <c r="EW128" s="1">
        <v>0</v>
      </c>
      <c r="EX128" s="1">
        <v>0</v>
      </c>
      <c r="EY128" s="1">
        <v>0</v>
      </c>
      <c r="EZ128" s="168">
        <v>0</v>
      </c>
      <c r="FA128" s="169">
        <v>0</v>
      </c>
      <c r="FB128" s="169">
        <v>0</v>
      </c>
      <c r="FC128" s="170">
        <v>0</v>
      </c>
      <c r="FD128">
        <v>0</v>
      </c>
      <c r="FE128">
        <v>0</v>
      </c>
      <c r="FF128">
        <v>0</v>
      </c>
      <c r="FG128">
        <v>0</v>
      </c>
      <c r="FH128">
        <v>0</v>
      </c>
      <c r="FI128">
        <v>0</v>
      </c>
      <c r="FJ128">
        <v>0</v>
      </c>
      <c r="FK128">
        <v>0</v>
      </c>
      <c r="FL128">
        <v>0</v>
      </c>
      <c r="FM128">
        <v>0</v>
      </c>
      <c r="FN128">
        <v>1</v>
      </c>
      <c r="FO128">
        <v>250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s="139">
        <v>0</v>
      </c>
      <c r="HD128" s="141">
        <v>0</v>
      </c>
      <c r="HE128" s="139">
        <v>0</v>
      </c>
      <c r="HF128" s="141">
        <v>1</v>
      </c>
      <c r="HG128" s="180">
        <v>17</v>
      </c>
      <c r="HH128" s="182">
        <v>5.8823529411764705E-2</v>
      </c>
      <c r="HI128" s="182">
        <v>0</v>
      </c>
      <c r="HJ128" s="183">
        <v>0</v>
      </c>
      <c r="HK128" s="140">
        <v>0</v>
      </c>
      <c r="HL128" s="140">
        <v>0</v>
      </c>
      <c r="HM128" s="1" t="s">
        <v>427</v>
      </c>
      <c r="HN128" s="1" t="s">
        <v>427</v>
      </c>
      <c r="HO128" t="s">
        <v>460</v>
      </c>
      <c r="HP128" s="284" t="s">
        <v>460</v>
      </c>
      <c r="HQ128" s="284">
        <v>0</v>
      </c>
      <c r="HR128" s="284">
        <v>0</v>
      </c>
      <c r="HS128" s="284">
        <v>0</v>
      </c>
      <c r="HT128" s="284" t="s">
        <v>427</v>
      </c>
      <c r="HU128" s="284" t="s">
        <v>427</v>
      </c>
      <c r="HV128" s="284" t="s">
        <v>427</v>
      </c>
      <c r="HW128" s="284" t="s">
        <v>427</v>
      </c>
      <c r="HX128" s="284">
        <v>0</v>
      </c>
      <c r="HY128" s="284">
        <v>0</v>
      </c>
      <c r="HZ128" s="284">
        <v>2065599</v>
      </c>
      <c r="IA128" s="284"/>
      <c r="IB128" s="284"/>
    </row>
    <row r="129" spans="1:236" x14ac:dyDescent="0.25">
      <c r="A129" s="2">
        <f>IF('Table 1'!$L$2="All Regions",1,IF('Table 1'!$L$2='DATA TEMPLATE 1516'!L129,1,0))</f>
        <v>1</v>
      </c>
      <c r="B129" s="2">
        <f>IF('Table 1'!$L$3="All Disciplines",1,IF('Table 1'!$L$3='DATA TEMPLATE 1516'!M129,1,0))</f>
        <v>1</v>
      </c>
      <c r="C129" s="2">
        <f>IF('Table 1'!$L$4="All Organisations",1,IF('Table 1'!$L$4='DATA TEMPLATE 1516'!N129,1,0))</f>
        <v>1</v>
      </c>
      <c r="D129" s="2">
        <f t="shared" si="2"/>
        <v>3</v>
      </c>
      <c r="E129" s="236">
        <f>IFERROR(IF('Table 2'!$L$2="All Diverse Led",$HQ129,IF('Table 2'!$L$2='DATA TEMPLATE 1516'!HX129,4,0)),"0")</f>
        <v>0</v>
      </c>
      <c r="F129" s="236">
        <f>IFERROR(IF('Table 2'!$L$2="All Diverse Led",$HQ129,IF('Table 2'!$L$2='DATA TEMPLATE 1516'!HY129,4,0)), 0)</f>
        <v>0</v>
      </c>
      <c r="G129" s="237">
        <f t="shared" si="3"/>
        <v>0</v>
      </c>
      <c r="H129" s="1" t="s">
        <v>471</v>
      </c>
      <c r="I129" s="1">
        <v>0</v>
      </c>
      <c r="J129" s="1" t="b">
        <v>0</v>
      </c>
      <c r="K129" s="284">
        <v>127</v>
      </c>
      <c r="L129" t="s">
        <v>439</v>
      </c>
      <c r="M129" t="s">
        <v>436</v>
      </c>
      <c r="N129" t="s">
        <v>459</v>
      </c>
      <c r="O129" s="76">
        <v>452812</v>
      </c>
      <c r="P129" s="76">
        <v>176512</v>
      </c>
      <c r="Q129" s="76">
        <v>28169</v>
      </c>
      <c r="R129" s="76">
        <v>0</v>
      </c>
      <c r="S129" s="76">
        <v>0</v>
      </c>
      <c r="T129" s="76">
        <v>657493</v>
      </c>
      <c r="U129">
        <v>80704</v>
      </c>
      <c r="V129">
        <v>0</v>
      </c>
      <c r="W129">
        <v>0</v>
      </c>
      <c r="X129">
        <v>0</v>
      </c>
      <c r="Y129">
        <v>0</v>
      </c>
      <c r="Z129">
        <v>0</v>
      </c>
      <c r="AA129">
        <v>0</v>
      </c>
      <c r="AB129">
        <v>347868</v>
      </c>
      <c r="AC129">
        <v>96931</v>
      </c>
      <c r="AD129">
        <v>135798</v>
      </c>
      <c r="AE129">
        <v>661301</v>
      </c>
      <c r="AF129" s="1">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s="284">
        <v>0</v>
      </c>
      <c r="BE129" s="284">
        <v>0</v>
      </c>
      <c r="BF129" s="284">
        <v>0</v>
      </c>
      <c r="BG129" s="284">
        <v>0</v>
      </c>
      <c r="BH129" s="168">
        <v>0</v>
      </c>
      <c r="BI129" s="169">
        <v>0</v>
      </c>
      <c r="BJ129" s="169">
        <v>0</v>
      </c>
      <c r="BK129" s="170">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s="1">
        <v>0</v>
      </c>
      <c r="CK129" s="1">
        <v>0</v>
      </c>
      <c r="CL129" s="1">
        <v>0</v>
      </c>
      <c r="CM129" s="1">
        <v>0</v>
      </c>
      <c r="CN129" s="168">
        <v>0</v>
      </c>
      <c r="CO129" s="169">
        <v>0</v>
      </c>
      <c r="CP129" s="169">
        <v>0</v>
      </c>
      <c r="CQ129" s="170">
        <v>0</v>
      </c>
      <c r="CR129" s="1">
        <v>0</v>
      </c>
      <c r="CS129" s="1">
        <v>0</v>
      </c>
      <c r="CT129" s="1">
        <v>0</v>
      </c>
      <c r="CU129" s="1">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s="284">
        <v>0</v>
      </c>
      <c r="DQ129" s="284">
        <v>0</v>
      </c>
      <c r="DR129" s="284">
        <v>0</v>
      </c>
      <c r="DS129" s="284">
        <v>0</v>
      </c>
      <c r="DT129" s="168">
        <v>0</v>
      </c>
      <c r="DU129" s="169">
        <v>0</v>
      </c>
      <c r="DV129" s="169">
        <v>0</v>
      </c>
      <c r="DW129" s="170">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s="1">
        <v>0</v>
      </c>
      <c r="EW129" s="1">
        <v>0</v>
      </c>
      <c r="EX129" s="1">
        <v>0</v>
      </c>
      <c r="EY129" s="1">
        <v>0</v>
      </c>
      <c r="EZ129" s="168">
        <v>0</v>
      </c>
      <c r="FA129" s="169">
        <v>0</v>
      </c>
      <c r="FB129" s="169">
        <v>0</v>
      </c>
      <c r="FC129" s="170">
        <v>0</v>
      </c>
      <c r="FD129">
        <v>0</v>
      </c>
      <c r="FE129">
        <v>0</v>
      </c>
      <c r="FF129">
        <v>0</v>
      </c>
      <c r="FG129">
        <v>0</v>
      </c>
      <c r="FH129">
        <v>0</v>
      </c>
      <c r="FI129">
        <v>0</v>
      </c>
      <c r="FJ129">
        <v>0</v>
      </c>
      <c r="FK129">
        <v>0</v>
      </c>
      <c r="FL129">
        <v>0</v>
      </c>
      <c r="FM129">
        <v>0</v>
      </c>
      <c r="FN129">
        <v>13</v>
      </c>
      <c r="FO129">
        <v>11305</v>
      </c>
      <c r="FP129">
        <v>3928</v>
      </c>
      <c r="FQ129">
        <v>0</v>
      </c>
      <c r="FR129">
        <v>5198</v>
      </c>
      <c r="FS129">
        <v>0</v>
      </c>
      <c r="FT129">
        <v>150</v>
      </c>
      <c r="FU129">
        <v>0</v>
      </c>
      <c r="FV129">
        <v>1972</v>
      </c>
      <c r="FW129">
        <v>0</v>
      </c>
      <c r="FX129">
        <v>7954</v>
      </c>
      <c r="FY129">
        <v>0</v>
      </c>
      <c r="FZ129">
        <v>0</v>
      </c>
      <c r="GA129">
        <v>0</v>
      </c>
      <c r="GB129">
        <v>0</v>
      </c>
      <c r="GC129">
        <v>0</v>
      </c>
      <c r="GD129">
        <v>0</v>
      </c>
      <c r="GE129">
        <v>0</v>
      </c>
      <c r="GF129">
        <v>0</v>
      </c>
      <c r="GG129">
        <v>0</v>
      </c>
      <c r="GH129">
        <v>0</v>
      </c>
      <c r="GI129">
        <v>0</v>
      </c>
      <c r="GJ129">
        <v>0</v>
      </c>
      <c r="GK129">
        <v>0</v>
      </c>
      <c r="GL129">
        <v>0</v>
      </c>
      <c r="GM129">
        <v>0</v>
      </c>
      <c r="GN129">
        <v>0</v>
      </c>
      <c r="GO129">
        <v>0</v>
      </c>
      <c r="GP129">
        <v>0</v>
      </c>
      <c r="GQ129">
        <v>0</v>
      </c>
      <c r="GR129">
        <v>0</v>
      </c>
      <c r="GS129">
        <v>0</v>
      </c>
      <c r="GT129">
        <v>0</v>
      </c>
      <c r="GU129">
        <v>0</v>
      </c>
      <c r="GV129">
        <v>0</v>
      </c>
      <c r="GW129">
        <v>0</v>
      </c>
      <c r="GX129">
        <v>0</v>
      </c>
      <c r="GY129">
        <v>0</v>
      </c>
      <c r="GZ129">
        <v>0</v>
      </c>
      <c r="HA129">
        <v>0</v>
      </c>
      <c r="HB129">
        <v>0</v>
      </c>
      <c r="HC129" s="139">
        <v>0</v>
      </c>
      <c r="HD129" s="141">
        <v>0</v>
      </c>
      <c r="HE129" s="139">
        <v>0</v>
      </c>
      <c r="HF129" s="141">
        <v>2</v>
      </c>
      <c r="HG129" s="180">
        <v>8</v>
      </c>
      <c r="HH129" s="182">
        <v>0.25</v>
      </c>
      <c r="HI129" s="182">
        <v>0</v>
      </c>
      <c r="HJ129" s="183">
        <v>0</v>
      </c>
      <c r="HK129" s="140">
        <v>0</v>
      </c>
      <c r="HL129" s="140">
        <v>0</v>
      </c>
      <c r="HM129" s="1" t="s">
        <v>427</v>
      </c>
      <c r="HN129" s="1" t="s">
        <v>427</v>
      </c>
      <c r="HO129" t="s">
        <v>459</v>
      </c>
      <c r="HP129" s="284" t="s">
        <v>459</v>
      </c>
      <c r="HQ129" s="284">
        <v>0</v>
      </c>
      <c r="HR129" s="284">
        <v>0</v>
      </c>
      <c r="HS129" s="284">
        <v>0</v>
      </c>
      <c r="HT129" s="284" t="s">
        <v>427</v>
      </c>
      <c r="HU129" s="284" t="s">
        <v>427</v>
      </c>
      <c r="HV129" s="284" t="s">
        <v>427</v>
      </c>
      <c r="HW129" s="284" t="s">
        <v>427</v>
      </c>
      <c r="HX129" s="284">
        <v>0</v>
      </c>
      <c r="HY129" s="284">
        <v>0</v>
      </c>
      <c r="HZ129" s="284">
        <v>614866</v>
      </c>
      <c r="IA129" s="284"/>
      <c r="IB129" s="284"/>
    </row>
    <row r="130" spans="1:236" x14ac:dyDescent="0.25">
      <c r="A130" s="2">
        <f>IF('Table 1'!$L$2="All Regions",1,IF('Table 1'!$L$2='DATA TEMPLATE 1516'!L130,1,0))</f>
        <v>1</v>
      </c>
      <c r="B130" s="2">
        <f>IF('Table 1'!$L$3="All Disciplines",1,IF('Table 1'!$L$3='DATA TEMPLATE 1516'!M130,1,0))</f>
        <v>1</v>
      </c>
      <c r="C130" s="2">
        <f>IF('Table 1'!$L$4="All Organisations",1,IF('Table 1'!$L$4='DATA TEMPLATE 1516'!N130,1,0))</f>
        <v>1</v>
      </c>
      <c r="D130" s="2">
        <f t="shared" si="2"/>
        <v>3</v>
      </c>
      <c r="E130" s="236">
        <f>IFERROR(IF('Table 2'!$L$2="All Diverse Led",$HQ130,IF('Table 2'!$L$2='DATA TEMPLATE 1516'!HX130,4,0)),"0")</f>
        <v>0</v>
      </c>
      <c r="F130" s="236">
        <f>IFERROR(IF('Table 2'!$L$2="All Diverse Led",$HQ130,IF('Table 2'!$L$2='DATA TEMPLATE 1516'!HY130,4,0)), 0)</f>
        <v>0</v>
      </c>
      <c r="G130" s="237">
        <f t="shared" si="3"/>
        <v>0</v>
      </c>
      <c r="H130" s="1" t="s">
        <v>471</v>
      </c>
      <c r="I130" s="1">
        <v>0</v>
      </c>
      <c r="J130" s="1" t="b">
        <v>0</v>
      </c>
      <c r="K130" s="284">
        <v>128</v>
      </c>
      <c r="L130" t="s">
        <v>439</v>
      </c>
      <c r="M130" t="s">
        <v>436</v>
      </c>
      <c r="N130" t="s">
        <v>459</v>
      </c>
      <c r="O130" s="76">
        <v>84385</v>
      </c>
      <c r="P130" s="76">
        <v>165378</v>
      </c>
      <c r="Q130" s="76">
        <v>342226</v>
      </c>
      <c r="R130" s="76">
        <v>4228</v>
      </c>
      <c r="S130" s="76">
        <v>0</v>
      </c>
      <c r="T130" s="76">
        <v>596217</v>
      </c>
      <c r="U130">
        <v>15221</v>
      </c>
      <c r="V130">
        <v>78429</v>
      </c>
      <c r="W130">
        <v>0</v>
      </c>
      <c r="X130">
        <v>0</v>
      </c>
      <c r="Y130">
        <v>0</v>
      </c>
      <c r="Z130">
        <v>0</v>
      </c>
      <c r="AA130">
        <v>0</v>
      </c>
      <c r="AB130">
        <v>167974</v>
      </c>
      <c r="AC130">
        <v>113935</v>
      </c>
      <c r="AD130">
        <v>183723</v>
      </c>
      <c r="AE130">
        <v>559282</v>
      </c>
      <c r="AF130" s="1">
        <v>11</v>
      </c>
      <c r="AG130">
        <v>11</v>
      </c>
      <c r="AH130">
        <v>656</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s="284">
        <v>0</v>
      </c>
      <c r="BE130" s="284">
        <v>0</v>
      </c>
      <c r="BF130" s="284">
        <v>0</v>
      </c>
      <c r="BG130" s="284">
        <v>0</v>
      </c>
      <c r="BH130" s="168">
        <v>0</v>
      </c>
      <c r="BI130" s="169">
        <v>0</v>
      </c>
      <c r="BJ130" s="169">
        <v>0</v>
      </c>
      <c r="BK130" s="170">
        <v>0</v>
      </c>
      <c r="BL130">
        <v>9</v>
      </c>
      <c r="BM130">
        <v>595</v>
      </c>
      <c r="BN130">
        <v>158381</v>
      </c>
      <c r="BO130">
        <v>68590</v>
      </c>
      <c r="BP130">
        <v>0</v>
      </c>
      <c r="BQ130">
        <v>0</v>
      </c>
      <c r="BR130">
        <v>0</v>
      </c>
      <c r="BS130">
        <v>0</v>
      </c>
      <c r="BT130">
        <v>2</v>
      </c>
      <c r="BU130">
        <v>80</v>
      </c>
      <c r="BV130">
        <v>5018</v>
      </c>
      <c r="BW130">
        <v>0</v>
      </c>
      <c r="BX130">
        <v>0</v>
      </c>
      <c r="BY130">
        <v>0</v>
      </c>
      <c r="BZ130">
        <v>0</v>
      </c>
      <c r="CA130">
        <v>0</v>
      </c>
      <c r="CB130">
        <v>0</v>
      </c>
      <c r="CC130">
        <v>0</v>
      </c>
      <c r="CD130">
        <v>0</v>
      </c>
      <c r="CE130">
        <v>0</v>
      </c>
      <c r="CF130">
        <v>0</v>
      </c>
      <c r="CG130">
        <v>0</v>
      </c>
      <c r="CH130">
        <v>0</v>
      </c>
      <c r="CI130">
        <v>0</v>
      </c>
      <c r="CJ130" s="1">
        <v>2</v>
      </c>
      <c r="CK130" s="1">
        <v>80</v>
      </c>
      <c r="CL130" s="1">
        <v>5018</v>
      </c>
      <c r="CM130" s="1">
        <v>0</v>
      </c>
      <c r="CN130" s="168">
        <v>0</v>
      </c>
      <c r="CO130" s="169">
        <v>0</v>
      </c>
      <c r="CP130" s="169">
        <v>0</v>
      </c>
      <c r="CQ130" s="170">
        <v>0</v>
      </c>
      <c r="CR130" s="1">
        <v>0</v>
      </c>
      <c r="CS130" s="1">
        <v>0</v>
      </c>
      <c r="CT130" s="1">
        <v>0</v>
      </c>
      <c r="CU130" s="1">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s="284">
        <v>0</v>
      </c>
      <c r="DQ130" s="284">
        <v>0</v>
      </c>
      <c r="DR130" s="284">
        <v>0</v>
      </c>
      <c r="DS130" s="284">
        <v>0</v>
      </c>
      <c r="DT130" s="168">
        <v>0</v>
      </c>
      <c r="DU130" s="169">
        <v>0</v>
      </c>
      <c r="DV130" s="169">
        <v>0</v>
      </c>
      <c r="DW130" s="17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s="1">
        <v>0</v>
      </c>
      <c r="EW130" s="1">
        <v>0</v>
      </c>
      <c r="EX130" s="1">
        <v>0</v>
      </c>
      <c r="EY130" s="1">
        <v>0</v>
      </c>
      <c r="EZ130" s="168">
        <v>0</v>
      </c>
      <c r="FA130" s="169">
        <v>0</v>
      </c>
      <c r="FB130" s="169">
        <v>0</v>
      </c>
      <c r="FC130" s="170">
        <v>0</v>
      </c>
      <c r="FD130">
        <v>0</v>
      </c>
      <c r="FE130">
        <v>0</v>
      </c>
      <c r="FF130">
        <v>0</v>
      </c>
      <c r="FG130">
        <v>0</v>
      </c>
      <c r="FH130">
        <v>0</v>
      </c>
      <c r="FI130">
        <v>0</v>
      </c>
      <c r="FJ130">
        <v>21</v>
      </c>
      <c r="FK130">
        <v>3539</v>
      </c>
      <c r="FL130">
        <v>0</v>
      </c>
      <c r="FM130">
        <v>0</v>
      </c>
      <c r="FN130">
        <v>0</v>
      </c>
      <c r="FO130">
        <v>0</v>
      </c>
      <c r="FP130">
        <v>0</v>
      </c>
      <c r="FQ130">
        <v>0</v>
      </c>
      <c r="FR130">
        <v>0</v>
      </c>
      <c r="FS130">
        <v>0</v>
      </c>
      <c r="FT130">
        <v>0</v>
      </c>
      <c r="FU130">
        <v>0</v>
      </c>
      <c r="FV130">
        <v>0</v>
      </c>
      <c r="FW130">
        <v>0</v>
      </c>
      <c r="FX130">
        <v>0</v>
      </c>
      <c r="FY130">
        <v>0</v>
      </c>
      <c r="FZ130">
        <v>1</v>
      </c>
      <c r="GA130">
        <v>282</v>
      </c>
      <c r="GB130">
        <v>0</v>
      </c>
      <c r="GC130">
        <v>0</v>
      </c>
      <c r="GD130">
        <v>0</v>
      </c>
      <c r="GE130">
        <v>0</v>
      </c>
      <c r="GF130">
        <v>0</v>
      </c>
      <c r="GG130">
        <v>0</v>
      </c>
      <c r="GH130">
        <v>0</v>
      </c>
      <c r="GI130">
        <v>0</v>
      </c>
      <c r="GJ130">
        <v>0</v>
      </c>
      <c r="GK130">
        <v>0</v>
      </c>
      <c r="GL130">
        <v>0</v>
      </c>
      <c r="GM130">
        <v>0</v>
      </c>
      <c r="GN130">
        <v>12</v>
      </c>
      <c r="GO130">
        <v>950</v>
      </c>
      <c r="GP130">
        <v>9</v>
      </c>
      <c r="GQ130">
        <v>2432</v>
      </c>
      <c r="GR130">
        <v>0</v>
      </c>
      <c r="GS130">
        <v>0</v>
      </c>
      <c r="GT130">
        <v>0</v>
      </c>
      <c r="GU130">
        <v>0</v>
      </c>
      <c r="GV130">
        <v>0</v>
      </c>
      <c r="GW130">
        <v>0</v>
      </c>
      <c r="GX130">
        <v>0</v>
      </c>
      <c r="GY130">
        <v>0</v>
      </c>
      <c r="GZ130">
        <v>0</v>
      </c>
      <c r="HA130">
        <v>0</v>
      </c>
      <c r="HB130">
        <v>0</v>
      </c>
      <c r="HC130" s="139">
        <v>0</v>
      </c>
      <c r="HD130" s="141">
        <v>0</v>
      </c>
      <c r="HE130" s="139">
        <v>0</v>
      </c>
      <c r="HF130" s="141">
        <v>2</v>
      </c>
      <c r="HG130" s="180">
        <v>14</v>
      </c>
      <c r="HH130" s="182">
        <v>0.14285714285714285</v>
      </c>
      <c r="HI130" s="182">
        <v>0</v>
      </c>
      <c r="HJ130" s="183">
        <v>0</v>
      </c>
      <c r="HK130" s="140">
        <v>0</v>
      </c>
      <c r="HL130" s="140">
        <v>0</v>
      </c>
      <c r="HM130" s="1" t="s">
        <v>427</v>
      </c>
      <c r="HN130" s="1" t="s">
        <v>427</v>
      </c>
      <c r="HO130" t="s">
        <v>459</v>
      </c>
      <c r="HP130" s="284" t="s">
        <v>459</v>
      </c>
      <c r="HQ130" s="284">
        <v>0</v>
      </c>
      <c r="HR130" s="284">
        <v>0</v>
      </c>
      <c r="HS130" s="284">
        <v>0</v>
      </c>
      <c r="HT130" s="284" t="s">
        <v>427</v>
      </c>
      <c r="HU130" s="284" t="s">
        <v>427</v>
      </c>
      <c r="HV130" s="284" t="s">
        <v>427</v>
      </c>
      <c r="HW130" s="284" t="s">
        <v>427</v>
      </c>
      <c r="HX130" s="284">
        <v>0</v>
      </c>
      <c r="HY130" s="284">
        <v>0</v>
      </c>
      <c r="HZ130" s="284">
        <v>629789</v>
      </c>
      <c r="IA130" s="284"/>
      <c r="IB130" s="284"/>
    </row>
    <row r="131" spans="1:236" x14ac:dyDescent="0.25">
      <c r="A131" s="2">
        <f>IF('Table 1'!$L$2="All Regions",1,IF('Table 1'!$L$2='DATA TEMPLATE 1516'!L131,1,0))</f>
        <v>1</v>
      </c>
      <c r="B131" s="2">
        <f>IF('Table 1'!$L$3="All Disciplines",1,IF('Table 1'!$L$3='DATA TEMPLATE 1516'!M131,1,0))</f>
        <v>1</v>
      </c>
      <c r="C131" s="2">
        <f>IF('Table 1'!$L$4="All Organisations",1,IF('Table 1'!$L$4='DATA TEMPLATE 1516'!N131,1,0))</f>
        <v>1</v>
      </c>
      <c r="D131" s="2">
        <f t="shared" ref="D131:D194" si="4">SUM(A131:C131)</f>
        <v>3</v>
      </c>
      <c r="E131" s="236" t="str">
        <f>IFERROR(IF('Table 2'!$L$2="All Diverse Led",$HQ131,IF('Table 2'!$L$2='DATA TEMPLATE 1516'!HX131,4,0)),"0")</f>
        <v>-</v>
      </c>
      <c r="F131" s="236" t="str">
        <f>IFERROR(IF('Table 2'!$L$2="All Diverse Led",$HQ131,IF('Table 2'!$L$2='DATA TEMPLATE 1516'!HY131,4,0)), 0)</f>
        <v>-</v>
      </c>
      <c r="G131" s="237">
        <f t="shared" si="3"/>
        <v>0</v>
      </c>
      <c r="H131" s="1">
        <v>0</v>
      </c>
      <c r="I131" s="1">
        <v>0</v>
      </c>
      <c r="J131" s="1" t="b">
        <v>0</v>
      </c>
      <c r="K131" s="284">
        <v>129</v>
      </c>
      <c r="L131" t="s">
        <v>439</v>
      </c>
      <c r="M131" t="s">
        <v>440</v>
      </c>
      <c r="N131" t="s">
        <v>460</v>
      </c>
      <c r="O131" s="76">
        <v>525918</v>
      </c>
      <c r="P131" s="76">
        <v>176886</v>
      </c>
      <c r="Q131" s="76">
        <v>204081</v>
      </c>
      <c r="R131" s="76">
        <v>189289</v>
      </c>
      <c r="S131" s="76">
        <v>0</v>
      </c>
      <c r="T131" s="76">
        <v>1096174</v>
      </c>
      <c r="U131">
        <v>148493</v>
      </c>
      <c r="V131">
        <v>4328</v>
      </c>
      <c r="W131">
        <v>0</v>
      </c>
      <c r="X131">
        <v>4822</v>
      </c>
      <c r="Y131">
        <v>9600</v>
      </c>
      <c r="Z131">
        <v>0</v>
      </c>
      <c r="AA131">
        <v>0</v>
      </c>
      <c r="AB131">
        <v>284029</v>
      </c>
      <c r="AC131">
        <v>35530</v>
      </c>
      <c r="AD131">
        <v>604563</v>
      </c>
      <c r="AE131">
        <v>1091365</v>
      </c>
      <c r="AF131" s="1">
        <v>187</v>
      </c>
      <c r="AG131">
        <v>187</v>
      </c>
      <c r="AH131">
        <v>8450</v>
      </c>
      <c r="AI131">
        <v>0</v>
      </c>
      <c r="AJ131">
        <v>7</v>
      </c>
      <c r="AK131">
        <v>12</v>
      </c>
      <c r="AL131">
        <v>3680</v>
      </c>
      <c r="AM131">
        <v>0</v>
      </c>
      <c r="AN131">
        <v>0</v>
      </c>
      <c r="AO131">
        <v>0</v>
      </c>
      <c r="AP131">
        <v>0</v>
      </c>
      <c r="AQ131">
        <v>0</v>
      </c>
      <c r="AR131">
        <v>98</v>
      </c>
      <c r="AS131">
        <v>98</v>
      </c>
      <c r="AT131">
        <v>8450</v>
      </c>
      <c r="AU131">
        <v>0</v>
      </c>
      <c r="AV131">
        <v>7</v>
      </c>
      <c r="AW131">
        <v>12</v>
      </c>
      <c r="AX131">
        <v>3680</v>
      </c>
      <c r="AY131">
        <v>0</v>
      </c>
      <c r="AZ131">
        <v>0</v>
      </c>
      <c r="BA131">
        <v>0</v>
      </c>
      <c r="BB131">
        <v>0</v>
      </c>
      <c r="BC131">
        <v>0</v>
      </c>
      <c r="BD131" s="284">
        <v>7</v>
      </c>
      <c r="BE131" s="284">
        <v>12</v>
      </c>
      <c r="BF131" s="284">
        <v>3680</v>
      </c>
      <c r="BG131" s="284">
        <v>0</v>
      </c>
      <c r="BH131" s="168">
        <v>105</v>
      </c>
      <c r="BI131" s="169">
        <v>110</v>
      </c>
      <c r="BJ131" s="169">
        <v>12130</v>
      </c>
      <c r="BK131" s="170">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s="1">
        <v>0</v>
      </c>
      <c r="CK131" s="1">
        <v>0</v>
      </c>
      <c r="CL131" s="1">
        <v>0</v>
      </c>
      <c r="CM131" s="1">
        <v>0</v>
      </c>
      <c r="CN131" s="168">
        <v>0</v>
      </c>
      <c r="CO131" s="169">
        <v>0</v>
      </c>
      <c r="CP131" s="169">
        <v>0</v>
      </c>
      <c r="CQ131" s="170">
        <v>0</v>
      </c>
      <c r="CR131" s="1">
        <v>0</v>
      </c>
      <c r="CS131" s="1">
        <v>0</v>
      </c>
      <c r="CT131" s="1">
        <v>0</v>
      </c>
      <c r="CU131" s="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s="284">
        <v>0</v>
      </c>
      <c r="DQ131" s="284">
        <v>0</v>
      </c>
      <c r="DR131" s="284">
        <v>0</v>
      </c>
      <c r="DS131" s="284">
        <v>0</v>
      </c>
      <c r="DT131" s="168">
        <v>0</v>
      </c>
      <c r="DU131" s="169">
        <v>0</v>
      </c>
      <c r="DV131" s="169">
        <v>0</v>
      </c>
      <c r="DW131" s="170">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s="1">
        <v>0</v>
      </c>
      <c r="EW131" s="1">
        <v>0</v>
      </c>
      <c r="EX131" s="1">
        <v>0</v>
      </c>
      <c r="EY131" s="1">
        <v>0</v>
      </c>
      <c r="EZ131" s="168">
        <v>0</v>
      </c>
      <c r="FA131" s="169">
        <v>0</v>
      </c>
      <c r="FB131" s="169">
        <v>0</v>
      </c>
      <c r="FC131" s="170">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s="139">
        <v>1</v>
      </c>
      <c r="HD131" s="141">
        <v>0</v>
      </c>
      <c r="HE131" s="139">
        <v>1</v>
      </c>
      <c r="HF131" s="141">
        <v>3</v>
      </c>
      <c r="HG131" s="180">
        <v>15</v>
      </c>
      <c r="HH131" s="182">
        <v>0.26666666666666666</v>
      </c>
      <c r="HI131" s="182">
        <v>6.6666666666666666E-2</v>
      </c>
      <c r="HJ131" s="183">
        <v>0</v>
      </c>
      <c r="HK131" s="140">
        <v>0</v>
      </c>
      <c r="HL131" s="140">
        <v>0</v>
      </c>
      <c r="HM131" s="1" t="s">
        <v>427</v>
      </c>
      <c r="HN131" s="1" t="s">
        <v>427</v>
      </c>
      <c r="HO131" t="s">
        <v>460</v>
      </c>
      <c r="HP131" t="e">
        <v>#N/A</v>
      </c>
      <c r="HQ131" s="403" t="s">
        <v>605</v>
      </c>
      <c r="HR131" s="403" t="s">
        <v>605</v>
      </c>
      <c r="HS131" s="403" t="s">
        <v>605</v>
      </c>
      <c r="HT131" s="403" t="s">
        <v>605</v>
      </c>
      <c r="HU131" s="403" t="s">
        <v>605</v>
      </c>
      <c r="HV131" s="403" t="s">
        <v>605</v>
      </c>
      <c r="HW131" s="403" t="s">
        <v>605</v>
      </c>
      <c r="HX131" s="403" t="s">
        <v>605</v>
      </c>
      <c r="HY131" s="403" t="s">
        <v>605</v>
      </c>
      <c r="HZ131" s="403" t="s">
        <v>605</v>
      </c>
      <c r="IA131" s="284"/>
      <c r="IB131" s="284"/>
    </row>
    <row r="132" spans="1:236" x14ac:dyDescent="0.25">
      <c r="A132" s="2">
        <f>IF('Table 1'!$L$2="All Regions",1,IF('Table 1'!$L$2='DATA TEMPLATE 1516'!L132,1,0))</f>
        <v>1</v>
      </c>
      <c r="B132" s="2">
        <f>IF('Table 1'!$L$3="All Disciplines",1,IF('Table 1'!$L$3='DATA TEMPLATE 1516'!M132,1,0))</f>
        <v>1</v>
      </c>
      <c r="C132" s="2">
        <f>IF('Table 1'!$L$4="All Organisations",1,IF('Table 1'!$L$4='DATA TEMPLATE 1516'!N132,1,0))</f>
        <v>1</v>
      </c>
      <c r="D132" s="2">
        <f t="shared" si="4"/>
        <v>3</v>
      </c>
      <c r="E132" s="236">
        <f>IFERROR(IF('Table 2'!$L$2="All Diverse Led",$HQ132,IF('Table 2'!$L$2='DATA TEMPLATE 1516'!HX132,4,0)),"0")</f>
        <v>0</v>
      </c>
      <c r="F132" s="236">
        <f>IFERROR(IF('Table 2'!$L$2="All Diverse Led",$HQ132,IF('Table 2'!$L$2='DATA TEMPLATE 1516'!HY132,4,0)), 0)</f>
        <v>0</v>
      </c>
      <c r="G132" s="237">
        <f t="shared" ref="G132:G195" si="5">SUM(E132:F132)</f>
        <v>0</v>
      </c>
      <c r="H132" s="1" t="s">
        <v>471</v>
      </c>
      <c r="I132" s="1">
        <v>0</v>
      </c>
      <c r="J132" s="1" t="b">
        <v>0</v>
      </c>
      <c r="K132" s="284">
        <v>130</v>
      </c>
      <c r="L132" t="s">
        <v>439</v>
      </c>
      <c r="M132" t="s">
        <v>437</v>
      </c>
      <c r="N132" t="s">
        <v>460</v>
      </c>
      <c r="O132" s="76">
        <v>4242983</v>
      </c>
      <c r="P132" s="76">
        <v>646348</v>
      </c>
      <c r="Q132" s="76">
        <v>546081</v>
      </c>
      <c r="R132" s="76">
        <v>12500</v>
      </c>
      <c r="S132" s="76">
        <v>0</v>
      </c>
      <c r="T132" s="76">
        <v>5447912</v>
      </c>
      <c r="U132">
        <v>1148167</v>
      </c>
      <c r="V132">
        <v>63500</v>
      </c>
      <c r="W132">
        <v>0</v>
      </c>
      <c r="X132">
        <v>1918497</v>
      </c>
      <c r="Y132">
        <v>138243</v>
      </c>
      <c r="Z132">
        <v>0</v>
      </c>
      <c r="AA132">
        <v>0</v>
      </c>
      <c r="AB132">
        <v>1526366</v>
      </c>
      <c r="AC132">
        <v>561226</v>
      </c>
      <c r="AD132">
        <v>226000</v>
      </c>
      <c r="AE132">
        <v>5581999</v>
      </c>
      <c r="AF132" s="1">
        <v>321</v>
      </c>
      <c r="AG132">
        <v>2180</v>
      </c>
      <c r="AH132">
        <v>209164</v>
      </c>
      <c r="AI132">
        <v>490</v>
      </c>
      <c r="AJ132">
        <v>16</v>
      </c>
      <c r="AK132">
        <v>348</v>
      </c>
      <c r="AL132">
        <v>34904</v>
      </c>
      <c r="AM132">
        <v>0</v>
      </c>
      <c r="AN132">
        <v>6</v>
      </c>
      <c r="AO132">
        <v>61</v>
      </c>
      <c r="AP132">
        <v>9535</v>
      </c>
      <c r="AQ132">
        <v>0</v>
      </c>
      <c r="AR132">
        <v>24</v>
      </c>
      <c r="AS132">
        <v>0</v>
      </c>
      <c r="AT132">
        <v>0</v>
      </c>
      <c r="AU132">
        <v>0</v>
      </c>
      <c r="AV132">
        <v>0</v>
      </c>
      <c r="AW132">
        <v>0</v>
      </c>
      <c r="AX132">
        <v>0</v>
      </c>
      <c r="AY132">
        <v>0</v>
      </c>
      <c r="AZ132">
        <v>0</v>
      </c>
      <c r="BA132">
        <v>0</v>
      </c>
      <c r="BB132">
        <v>0</v>
      </c>
      <c r="BC132">
        <v>0</v>
      </c>
      <c r="BD132" s="284">
        <v>22</v>
      </c>
      <c r="BE132" s="284">
        <v>409</v>
      </c>
      <c r="BF132" s="284">
        <v>44439</v>
      </c>
      <c r="BG132" s="284">
        <v>0</v>
      </c>
      <c r="BH132" s="168">
        <v>24</v>
      </c>
      <c r="BI132" s="169">
        <v>0</v>
      </c>
      <c r="BJ132" s="169">
        <v>0</v>
      </c>
      <c r="BK132" s="170">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s="1">
        <v>0</v>
      </c>
      <c r="CK132" s="1">
        <v>0</v>
      </c>
      <c r="CL132" s="1">
        <v>0</v>
      </c>
      <c r="CM132" s="1">
        <v>0</v>
      </c>
      <c r="CN132" s="168">
        <v>0</v>
      </c>
      <c r="CO132" s="169">
        <v>0</v>
      </c>
      <c r="CP132" s="169">
        <v>0</v>
      </c>
      <c r="CQ132" s="170">
        <v>0</v>
      </c>
      <c r="CR132" s="1">
        <v>0</v>
      </c>
      <c r="CS132" s="1">
        <v>0</v>
      </c>
      <c r="CT132" s="1">
        <v>0</v>
      </c>
      <c r="CU132" s="1">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s="284">
        <v>0</v>
      </c>
      <c r="DQ132" s="284">
        <v>0</v>
      </c>
      <c r="DR132" s="284">
        <v>0</v>
      </c>
      <c r="DS132" s="284">
        <v>0</v>
      </c>
      <c r="DT132" s="168">
        <v>0</v>
      </c>
      <c r="DU132" s="169">
        <v>0</v>
      </c>
      <c r="DV132" s="169">
        <v>0</v>
      </c>
      <c r="DW132" s="170">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s="1">
        <v>0</v>
      </c>
      <c r="EW132" s="1">
        <v>0</v>
      </c>
      <c r="EX132" s="1">
        <v>0</v>
      </c>
      <c r="EY132" s="1">
        <v>0</v>
      </c>
      <c r="EZ132" s="168">
        <v>0</v>
      </c>
      <c r="FA132" s="169">
        <v>0</v>
      </c>
      <c r="FB132" s="169">
        <v>0</v>
      </c>
      <c r="FC132" s="170">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2</v>
      </c>
      <c r="GI132">
        <v>0</v>
      </c>
      <c r="GJ132">
        <v>0</v>
      </c>
      <c r="GK132">
        <v>0</v>
      </c>
      <c r="GL132">
        <v>445</v>
      </c>
      <c r="GM132">
        <v>445</v>
      </c>
      <c r="GN132">
        <v>0</v>
      </c>
      <c r="GO132">
        <v>0</v>
      </c>
      <c r="GP132">
        <v>0</v>
      </c>
      <c r="GQ132">
        <v>0</v>
      </c>
      <c r="GR132">
        <v>0</v>
      </c>
      <c r="GS132">
        <v>0</v>
      </c>
      <c r="GT132">
        <v>0</v>
      </c>
      <c r="GU132">
        <v>0</v>
      </c>
      <c r="GV132">
        <v>0</v>
      </c>
      <c r="GW132">
        <v>0</v>
      </c>
      <c r="GX132">
        <v>0</v>
      </c>
      <c r="GY132">
        <v>0</v>
      </c>
      <c r="GZ132">
        <v>0</v>
      </c>
      <c r="HA132">
        <v>0</v>
      </c>
      <c r="HB132">
        <v>0</v>
      </c>
      <c r="HC132" s="139">
        <v>3</v>
      </c>
      <c r="HD132" s="141">
        <v>24</v>
      </c>
      <c r="HE132" s="139">
        <v>0</v>
      </c>
      <c r="HF132" s="141">
        <v>3</v>
      </c>
      <c r="HG132" s="180">
        <v>46</v>
      </c>
      <c r="HH132" s="182">
        <v>0.13043478260869565</v>
      </c>
      <c r="HI132" s="182">
        <v>0.52173913043478259</v>
      </c>
      <c r="HJ132" s="183">
        <v>0</v>
      </c>
      <c r="HK132" s="140">
        <v>0</v>
      </c>
      <c r="HL132" s="140">
        <v>0</v>
      </c>
      <c r="HM132" s="1" t="s">
        <v>427</v>
      </c>
      <c r="HN132" s="1" t="s">
        <v>427</v>
      </c>
      <c r="HO132" t="s">
        <v>460</v>
      </c>
      <c r="HP132" s="284" t="s">
        <v>460</v>
      </c>
      <c r="HQ132" s="284">
        <v>0</v>
      </c>
      <c r="HR132" s="284">
        <v>0</v>
      </c>
      <c r="HS132" s="284">
        <v>0</v>
      </c>
      <c r="HT132" s="284" t="s">
        <v>427</v>
      </c>
      <c r="HU132" s="284" t="s">
        <v>427</v>
      </c>
      <c r="HV132" s="284" t="s">
        <v>427</v>
      </c>
      <c r="HW132" s="284" t="s">
        <v>427</v>
      </c>
      <c r="HX132" s="284">
        <v>0</v>
      </c>
      <c r="HY132" s="284">
        <v>0</v>
      </c>
      <c r="HZ132" s="284">
        <v>5113611</v>
      </c>
      <c r="IA132" s="284"/>
      <c r="IB132" s="284"/>
    </row>
    <row r="133" spans="1:236" x14ac:dyDescent="0.25">
      <c r="A133" s="2">
        <f>IF('Table 1'!$L$2="All Regions",1,IF('Table 1'!$L$2='DATA TEMPLATE 1516'!L133,1,0))</f>
        <v>1</v>
      </c>
      <c r="B133" s="2">
        <f>IF('Table 1'!$L$3="All Disciplines",1,IF('Table 1'!$L$3='DATA TEMPLATE 1516'!M133,1,0))</f>
        <v>1</v>
      </c>
      <c r="C133" s="2">
        <f>IF('Table 1'!$L$4="All Organisations",1,IF('Table 1'!$L$4='DATA TEMPLATE 1516'!N133,1,0))</f>
        <v>1</v>
      </c>
      <c r="D133" s="2">
        <f t="shared" si="4"/>
        <v>3</v>
      </c>
      <c r="E133" s="236">
        <f>IFERROR(IF('Table 2'!$L$2="All Diverse Led",$HQ133,IF('Table 2'!$L$2='DATA TEMPLATE 1516'!HX133,4,0)),"0")</f>
        <v>0</v>
      </c>
      <c r="F133" s="236">
        <f>IFERROR(IF('Table 2'!$L$2="All Diverse Led",$HQ133,IF('Table 2'!$L$2='DATA TEMPLATE 1516'!HY133,4,0)), 0)</f>
        <v>0</v>
      </c>
      <c r="G133" s="237">
        <f t="shared" si="5"/>
        <v>0</v>
      </c>
      <c r="H133" s="1" t="s">
        <v>471</v>
      </c>
      <c r="I133" s="1">
        <v>0</v>
      </c>
      <c r="J133" s="1" t="b">
        <v>0</v>
      </c>
      <c r="K133" s="284">
        <v>131</v>
      </c>
      <c r="L133" t="s">
        <v>439</v>
      </c>
      <c r="M133" t="s">
        <v>440</v>
      </c>
      <c r="N133" t="s">
        <v>458</v>
      </c>
      <c r="O133" s="76">
        <v>37520</v>
      </c>
      <c r="P133" s="76">
        <v>88442</v>
      </c>
      <c r="Q133" s="76">
        <v>10</v>
      </c>
      <c r="R133" s="76">
        <v>0</v>
      </c>
      <c r="S133" s="76">
        <v>0</v>
      </c>
      <c r="T133" s="76">
        <v>125972</v>
      </c>
      <c r="U133">
        <v>0</v>
      </c>
      <c r="V133">
        <v>0</v>
      </c>
      <c r="W133">
        <v>0</v>
      </c>
      <c r="X133">
        <v>0</v>
      </c>
      <c r="Y133">
        <v>0</v>
      </c>
      <c r="Z133">
        <v>0</v>
      </c>
      <c r="AA133">
        <v>0</v>
      </c>
      <c r="AB133">
        <v>71049</v>
      </c>
      <c r="AC133">
        <v>18199</v>
      </c>
      <c r="AD133">
        <v>4200</v>
      </c>
      <c r="AE133">
        <v>93448</v>
      </c>
      <c r="AF133" s="1">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s="284">
        <v>0</v>
      </c>
      <c r="BE133" s="284">
        <v>0</v>
      </c>
      <c r="BF133" s="284">
        <v>0</v>
      </c>
      <c r="BG133" s="284">
        <v>0</v>
      </c>
      <c r="BH133" s="168">
        <v>0</v>
      </c>
      <c r="BI133" s="169">
        <v>0</v>
      </c>
      <c r="BJ133" s="169">
        <v>0</v>
      </c>
      <c r="BK133" s="170">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s="1">
        <v>0</v>
      </c>
      <c r="CK133" s="1">
        <v>0</v>
      </c>
      <c r="CL133" s="1">
        <v>0</v>
      </c>
      <c r="CM133" s="1">
        <v>0</v>
      </c>
      <c r="CN133" s="168">
        <v>0</v>
      </c>
      <c r="CO133" s="169">
        <v>0</v>
      </c>
      <c r="CP133" s="169">
        <v>0</v>
      </c>
      <c r="CQ133" s="170">
        <v>0</v>
      </c>
      <c r="CR133" s="1">
        <v>0</v>
      </c>
      <c r="CS133" s="1">
        <v>0</v>
      </c>
      <c r="CT133" s="1">
        <v>0</v>
      </c>
      <c r="CU133" s="1">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s="284">
        <v>0</v>
      </c>
      <c r="DQ133" s="284">
        <v>0</v>
      </c>
      <c r="DR133" s="284">
        <v>0</v>
      </c>
      <c r="DS133" s="284">
        <v>0</v>
      </c>
      <c r="DT133" s="168">
        <v>0</v>
      </c>
      <c r="DU133" s="169">
        <v>0</v>
      </c>
      <c r="DV133" s="169">
        <v>0</v>
      </c>
      <c r="DW133" s="170">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s="1">
        <v>0</v>
      </c>
      <c r="EW133" s="1">
        <v>0</v>
      </c>
      <c r="EX133" s="1">
        <v>0</v>
      </c>
      <c r="EY133" s="1">
        <v>0</v>
      </c>
      <c r="EZ133" s="168">
        <v>0</v>
      </c>
      <c r="FA133" s="169">
        <v>0</v>
      </c>
      <c r="FB133" s="169">
        <v>0</v>
      </c>
      <c r="FC133" s="170">
        <v>0</v>
      </c>
      <c r="FD133">
        <v>0</v>
      </c>
      <c r="FE133">
        <v>0</v>
      </c>
      <c r="FF133">
        <v>0</v>
      </c>
      <c r="FG133">
        <v>0</v>
      </c>
      <c r="FH133">
        <v>0</v>
      </c>
      <c r="FI133">
        <v>0</v>
      </c>
      <c r="FJ133">
        <v>0</v>
      </c>
      <c r="FK133">
        <v>0</v>
      </c>
      <c r="FL133">
        <v>0</v>
      </c>
      <c r="FM133">
        <v>0</v>
      </c>
      <c r="FN133">
        <v>0</v>
      </c>
      <c r="FO133">
        <v>0</v>
      </c>
      <c r="FP133">
        <v>0</v>
      </c>
      <c r="FQ133">
        <v>0</v>
      </c>
      <c r="FR133">
        <v>0</v>
      </c>
      <c r="FS133">
        <v>0</v>
      </c>
      <c r="FT133">
        <v>5</v>
      </c>
      <c r="FU133" t="s">
        <v>588</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s="139">
        <v>0</v>
      </c>
      <c r="HD133" s="141">
        <v>0</v>
      </c>
      <c r="HE133" s="139">
        <v>1</v>
      </c>
      <c r="HF133" s="141">
        <v>1</v>
      </c>
      <c r="HG133" s="180">
        <v>10</v>
      </c>
      <c r="HH133" s="182">
        <v>0.1</v>
      </c>
      <c r="HI133" s="182">
        <v>0.1</v>
      </c>
      <c r="HJ133" s="183">
        <v>0</v>
      </c>
      <c r="HK133" s="140">
        <v>0</v>
      </c>
      <c r="HL133" s="140">
        <v>0</v>
      </c>
      <c r="HM133" s="1" t="s">
        <v>427</v>
      </c>
      <c r="HN133" s="1" t="s">
        <v>427</v>
      </c>
      <c r="HO133" t="s">
        <v>458</v>
      </c>
      <c r="HP133" s="284" t="s">
        <v>458</v>
      </c>
      <c r="HQ133" s="284">
        <v>0</v>
      </c>
      <c r="HR133" s="284">
        <v>0</v>
      </c>
      <c r="HS133" s="284">
        <v>0</v>
      </c>
      <c r="HT133" s="284" t="s">
        <v>427</v>
      </c>
      <c r="HU133" s="284" t="s">
        <v>427</v>
      </c>
      <c r="HV133" s="284" t="s">
        <v>426</v>
      </c>
      <c r="HW133" s="284" t="s">
        <v>427</v>
      </c>
      <c r="HX133" s="284">
        <v>0</v>
      </c>
      <c r="HY133" s="284">
        <v>0</v>
      </c>
      <c r="HZ133" s="284">
        <v>116596</v>
      </c>
      <c r="IA133" s="284"/>
      <c r="IB133" s="284"/>
    </row>
    <row r="134" spans="1:236" x14ac:dyDescent="0.25">
      <c r="A134" s="2">
        <f>IF('Table 1'!$L$2="All Regions",1,IF('Table 1'!$L$2='DATA TEMPLATE 1516'!L134,1,0))</f>
        <v>1</v>
      </c>
      <c r="B134" s="2">
        <f>IF('Table 1'!$L$3="All Disciplines",1,IF('Table 1'!$L$3='DATA TEMPLATE 1516'!M134,1,0))</f>
        <v>1</v>
      </c>
      <c r="C134" s="2">
        <f>IF('Table 1'!$L$4="All Organisations",1,IF('Table 1'!$L$4='DATA TEMPLATE 1516'!N134,1,0))</f>
        <v>1</v>
      </c>
      <c r="D134" s="2">
        <f t="shared" si="4"/>
        <v>3</v>
      </c>
      <c r="E134" s="236">
        <f>IFERROR(IF('Table 2'!$L$2="All Diverse Led",$HQ134,IF('Table 2'!$L$2='DATA TEMPLATE 1516'!HX134,4,0)),"0")</f>
        <v>0</v>
      </c>
      <c r="F134" s="236">
        <f>IFERROR(IF('Table 2'!$L$2="All Diverse Led",$HQ134,IF('Table 2'!$L$2='DATA TEMPLATE 1516'!HY134,4,0)), 0)</f>
        <v>0</v>
      </c>
      <c r="G134" s="237">
        <f t="shared" si="5"/>
        <v>0</v>
      </c>
      <c r="H134" s="1" t="s">
        <v>471</v>
      </c>
      <c r="I134" s="1">
        <v>0</v>
      </c>
      <c r="J134" s="1" t="b">
        <v>0</v>
      </c>
      <c r="K134" s="284">
        <v>132</v>
      </c>
      <c r="L134" t="s">
        <v>439</v>
      </c>
      <c r="M134" t="s">
        <v>436</v>
      </c>
      <c r="N134" t="s">
        <v>460</v>
      </c>
      <c r="O134" s="76">
        <v>532999</v>
      </c>
      <c r="P134" s="76">
        <v>873812</v>
      </c>
      <c r="Q134" s="76">
        <v>589396</v>
      </c>
      <c r="R134" s="76">
        <v>97931</v>
      </c>
      <c r="S134" s="76">
        <v>0</v>
      </c>
      <c r="T134" s="76">
        <v>2094138</v>
      </c>
      <c r="U134">
        <v>33649</v>
      </c>
      <c r="V134">
        <v>67297</v>
      </c>
      <c r="W134">
        <v>8412</v>
      </c>
      <c r="X134">
        <v>8412</v>
      </c>
      <c r="Y134">
        <v>50473</v>
      </c>
      <c r="Z134">
        <v>0</v>
      </c>
      <c r="AA134">
        <v>0</v>
      </c>
      <c r="AB134">
        <v>655874</v>
      </c>
      <c r="AC134">
        <v>684618</v>
      </c>
      <c r="AD134">
        <v>19257</v>
      </c>
      <c r="AE134">
        <v>1527992</v>
      </c>
      <c r="AF134" s="1">
        <v>11</v>
      </c>
      <c r="AG134">
        <v>21</v>
      </c>
      <c r="AH134">
        <v>635</v>
      </c>
      <c r="AI134" s="317">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s="284">
        <v>0</v>
      </c>
      <c r="BE134" s="284">
        <v>0</v>
      </c>
      <c r="BF134" s="284">
        <v>0</v>
      </c>
      <c r="BG134" s="284">
        <v>0</v>
      </c>
      <c r="BH134" s="168">
        <v>0</v>
      </c>
      <c r="BI134" s="169">
        <v>0</v>
      </c>
      <c r="BJ134" s="169">
        <v>0</v>
      </c>
      <c r="BK134" s="170">
        <v>0</v>
      </c>
      <c r="BL134">
        <v>11</v>
      </c>
      <c r="BM134">
        <v>418</v>
      </c>
      <c r="BN134">
        <v>202202</v>
      </c>
      <c r="BO134" s="317">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s="1">
        <v>0</v>
      </c>
      <c r="CK134" s="1">
        <v>0</v>
      </c>
      <c r="CL134" s="1">
        <v>0</v>
      </c>
      <c r="CM134" s="1">
        <v>0</v>
      </c>
      <c r="CN134" s="168">
        <v>0</v>
      </c>
      <c r="CO134" s="169">
        <v>0</v>
      </c>
      <c r="CP134" s="169">
        <v>0</v>
      </c>
      <c r="CQ134" s="170">
        <v>0</v>
      </c>
      <c r="CR134" s="1">
        <v>14</v>
      </c>
      <c r="CS134" s="1">
        <v>18</v>
      </c>
      <c r="CT134" s="1">
        <v>1025</v>
      </c>
      <c r="CU134" s="318">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s="284">
        <v>0</v>
      </c>
      <c r="DQ134" s="284">
        <v>0</v>
      </c>
      <c r="DR134" s="284">
        <v>0</v>
      </c>
      <c r="DS134" s="284">
        <v>0</v>
      </c>
      <c r="DT134" s="168">
        <v>0</v>
      </c>
      <c r="DU134" s="169">
        <v>0</v>
      </c>
      <c r="DV134" s="169">
        <v>0</v>
      </c>
      <c r="DW134" s="170">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s="1">
        <v>0</v>
      </c>
      <c r="EW134" s="1">
        <v>0</v>
      </c>
      <c r="EX134" s="1">
        <v>0</v>
      </c>
      <c r="EY134" s="1">
        <v>0</v>
      </c>
      <c r="EZ134" s="168">
        <v>0</v>
      </c>
      <c r="FA134" s="169">
        <v>0</v>
      </c>
      <c r="FB134" s="169">
        <v>0</v>
      </c>
      <c r="FC134" s="170">
        <v>0</v>
      </c>
      <c r="FD134">
        <v>0</v>
      </c>
      <c r="FE134">
        <v>0</v>
      </c>
      <c r="FF134">
        <v>0</v>
      </c>
      <c r="FG134">
        <v>0</v>
      </c>
      <c r="FH134">
        <v>0</v>
      </c>
      <c r="FI134">
        <v>0</v>
      </c>
      <c r="FJ134">
        <v>0</v>
      </c>
      <c r="FK134">
        <v>0</v>
      </c>
      <c r="FL134">
        <v>0</v>
      </c>
      <c r="FM134">
        <v>0</v>
      </c>
      <c r="FN134">
        <v>2</v>
      </c>
      <c r="FO134">
        <v>250</v>
      </c>
      <c r="FP134">
        <v>2</v>
      </c>
      <c r="FQ134">
        <v>50</v>
      </c>
      <c r="FR134">
        <v>0</v>
      </c>
      <c r="FS134">
        <v>0</v>
      </c>
      <c r="FT134">
        <v>12</v>
      </c>
      <c r="FU134">
        <v>0</v>
      </c>
      <c r="FV134">
        <v>12</v>
      </c>
      <c r="FW134">
        <v>43</v>
      </c>
      <c r="FX134">
        <v>0</v>
      </c>
      <c r="FY134">
        <v>0</v>
      </c>
      <c r="FZ134">
        <v>0</v>
      </c>
      <c r="GA134">
        <v>0</v>
      </c>
      <c r="GB134">
        <v>0</v>
      </c>
      <c r="GC134">
        <v>0</v>
      </c>
      <c r="GD134">
        <v>0</v>
      </c>
      <c r="GE134">
        <v>0</v>
      </c>
      <c r="GF134">
        <v>21</v>
      </c>
      <c r="GG134">
        <v>0</v>
      </c>
      <c r="GH134">
        <v>0</v>
      </c>
      <c r="GI134">
        <v>0</v>
      </c>
      <c r="GJ134">
        <v>0</v>
      </c>
      <c r="GK134">
        <v>304830</v>
      </c>
      <c r="GL134">
        <v>0</v>
      </c>
      <c r="GM134">
        <v>0</v>
      </c>
      <c r="GN134">
        <v>19</v>
      </c>
      <c r="GO134">
        <v>1719</v>
      </c>
      <c r="GP134">
        <v>22</v>
      </c>
      <c r="GQ134">
        <v>5554</v>
      </c>
      <c r="GR134">
        <v>0</v>
      </c>
      <c r="GS134">
        <v>0</v>
      </c>
      <c r="GT134">
        <v>0</v>
      </c>
      <c r="GU134">
        <v>0</v>
      </c>
      <c r="GV134">
        <v>0</v>
      </c>
      <c r="GW134">
        <v>0</v>
      </c>
      <c r="GX134">
        <v>0</v>
      </c>
      <c r="GY134">
        <v>0</v>
      </c>
      <c r="GZ134">
        <v>0</v>
      </c>
      <c r="HA134">
        <v>0</v>
      </c>
      <c r="HB134">
        <v>0</v>
      </c>
      <c r="HC134" s="139">
        <v>0</v>
      </c>
      <c r="HD134" s="141">
        <v>0</v>
      </c>
      <c r="HE134" s="139">
        <v>1</v>
      </c>
      <c r="HF134" s="141">
        <v>0</v>
      </c>
      <c r="HG134" s="180">
        <v>23</v>
      </c>
      <c r="HH134" s="182">
        <v>0</v>
      </c>
      <c r="HI134" s="182">
        <v>4.3478260869565216E-2</v>
      </c>
      <c r="HJ134" s="183">
        <v>0</v>
      </c>
      <c r="HK134" s="140">
        <v>0</v>
      </c>
      <c r="HL134" s="140">
        <v>0</v>
      </c>
      <c r="HM134" s="1" t="s">
        <v>427</v>
      </c>
      <c r="HN134" s="1" t="s">
        <v>427</v>
      </c>
      <c r="HO134" t="s">
        <v>460</v>
      </c>
      <c r="HP134" s="284" t="s">
        <v>460</v>
      </c>
      <c r="HQ134" s="284">
        <v>0</v>
      </c>
      <c r="HR134" s="284">
        <v>0</v>
      </c>
      <c r="HS134" s="284">
        <v>0</v>
      </c>
      <c r="HT134" s="284" t="s">
        <v>427</v>
      </c>
      <c r="HU134" s="284" t="s">
        <v>427</v>
      </c>
      <c r="HV134" s="284" t="s">
        <v>427</v>
      </c>
      <c r="HW134" s="284" t="s">
        <v>426</v>
      </c>
      <c r="HX134" s="284">
        <v>0</v>
      </c>
      <c r="HY134" s="284">
        <v>0</v>
      </c>
      <c r="HZ134" s="284">
        <v>2283640</v>
      </c>
      <c r="IA134" s="284"/>
      <c r="IB134" s="284"/>
    </row>
    <row r="135" spans="1:236" x14ac:dyDescent="0.25">
      <c r="A135" s="2">
        <f>IF('Table 1'!$L$2="All Regions",1,IF('Table 1'!$L$2='DATA TEMPLATE 1516'!L135,1,0))</f>
        <v>1</v>
      </c>
      <c r="B135" s="2">
        <f>IF('Table 1'!$L$3="All Disciplines",1,IF('Table 1'!$L$3='DATA TEMPLATE 1516'!M135,1,0))</f>
        <v>1</v>
      </c>
      <c r="C135" s="2">
        <f>IF('Table 1'!$L$4="All Organisations",1,IF('Table 1'!$L$4='DATA TEMPLATE 1516'!N135,1,0))</f>
        <v>1</v>
      </c>
      <c r="D135" s="2">
        <f t="shared" si="4"/>
        <v>3</v>
      </c>
      <c r="E135" s="236">
        <f>IFERROR(IF('Table 2'!$L$2="All Diverse Led",$HQ135,IF('Table 2'!$L$2='DATA TEMPLATE 1516'!HX135,4,0)),"0")</f>
        <v>0</v>
      </c>
      <c r="F135" s="236">
        <f>IFERROR(IF('Table 2'!$L$2="All Diverse Led",$HQ135,IF('Table 2'!$L$2='DATA TEMPLATE 1516'!HY135,4,0)), 0)</f>
        <v>0</v>
      </c>
      <c r="G135" s="237">
        <f t="shared" si="5"/>
        <v>0</v>
      </c>
      <c r="H135" s="1" t="s">
        <v>471</v>
      </c>
      <c r="I135" s="1">
        <v>0</v>
      </c>
      <c r="J135" s="1" t="b">
        <v>0</v>
      </c>
      <c r="K135" s="284">
        <v>133</v>
      </c>
      <c r="L135" t="s">
        <v>439</v>
      </c>
      <c r="M135" t="s">
        <v>437</v>
      </c>
      <c r="N135" t="s">
        <v>459</v>
      </c>
      <c r="O135" s="76">
        <v>185839</v>
      </c>
      <c r="P135" s="76">
        <v>201160</v>
      </c>
      <c r="Q135" s="76">
        <v>0</v>
      </c>
      <c r="R135" s="76">
        <v>0</v>
      </c>
      <c r="S135" s="76">
        <v>12555</v>
      </c>
      <c r="T135" s="76">
        <v>399554</v>
      </c>
      <c r="U135">
        <v>0</v>
      </c>
      <c r="V135">
        <v>0</v>
      </c>
      <c r="W135">
        <v>0</v>
      </c>
      <c r="X135">
        <v>0</v>
      </c>
      <c r="Y135">
        <v>0</v>
      </c>
      <c r="Z135">
        <v>0</v>
      </c>
      <c r="AA135">
        <v>0</v>
      </c>
      <c r="AB135">
        <v>84550</v>
      </c>
      <c r="AC135">
        <v>50474</v>
      </c>
      <c r="AD135">
        <v>257380</v>
      </c>
      <c r="AE135">
        <v>392404</v>
      </c>
      <c r="AF135" s="1">
        <v>112</v>
      </c>
      <c r="AG135">
        <v>29</v>
      </c>
      <c r="AH135">
        <v>25219</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s="284">
        <v>0</v>
      </c>
      <c r="BE135" s="284">
        <v>0</v>
      </c>
      <c r="BF135" s="284">
        <v>0</v>
      </c>
      <c r="BG135" s="284">
        <v>0</v>
      </c>
      <c r="BH135" s="168">
        <v>0</v>
      </c>
      <c r="BI135" s="169">
        <v>0</v>
      </c>
      <c r="BJ135" s="169">
        <v>0</v>
      </c>
      <c r="BK135" s="170">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s="1">
        <v>0</v>
      </c>
      <c r="CK135" s="1">
        <v>0</v>
      </c>
      <c r="CL135" s="1">
        <v>0</v>
      </c>
      <c r="CM135" s="1">
        <v>0</v>
      </c>
      <c r="CN135" s="168">
        <v>0</v>
      </c>
      <c r="CO135" s="169">
        <v>0</v>
      </c>
      <c r="CP135" s="169">
        <v>0</v>
      </c>
      <c r="CQ135" s="170">
        <v>0</v>
      </c>
      <c r="CR135" s="1">
        <v>0</v>
      </c>
      <c r="CS135" s="1">
        <v>0</v>
      </c>
      <c r="CT135" s="1">
        <v>0</v>
      </c>
      <c r="CU135" s="1">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s="284">
        <v>0</v>
      </c>
      <c r="DQ135" s="284">
        <v>0</v>
      </c>
      <c r="DR135" s="284">
        <v>0</v>
      </c>
      <c r="DS135" s="284">
        <v>0</v>
      </c>
      <c r="DT135" s="168">
        <v>0</v>
      </c>
      <c r="DU135" s="169">
        <v>0</v>
      </c>
      <c r="DV135" s="169">
        <v>0</v>
      </c>
      <c r="DW135" s="170">
        <v>0</v>
      </c>
      <c r="DX135">
        <v>112</v>
      </c>
      <c r="DY135">
        <v>29</v>
      </c>
      <c r="DZ135">
        <v>25219</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s="1">
        <v>0</v>
      </c>
      <c r="EW135" s="1">
        <v>0</v>
      </c>
      <c r="EX135" s="1">
        <v>0</v>
      </c>
      <c r="EY135" s="1">
        <v>0</v>
      </c>
      <c r="EZ135" s="168">
        <v>0</v>
      </c>
      <c r="FA135" s="169">
        <v>0</v>
      </c>
      <c r="FB135" s="169">
        <v>0</v>
      </c>
      <c r="FC135" s="170">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0</v>
      </c>
      <c r="GO135">
        <v>0</v>
      </c>
      <c r="GP135">
        <v>0</v>
      </c>
      <c r="GQ135">
        <v>0</v>
      </c>
      <c r="GR135">
        <v>0</v>
      </c>
      <c r="GS135">
        <v>0</v>
      </c>
      <c r="GT135">
        <v>0</v>
      </c>
      <c r="GU135">
        <v>0</v>
      </c>
      <c r="GV135">
        <v>0</v>
      </c>
      <c r="GW135">
        <v>0</v>
      </c>
      <c r="GX135">
        <v>0</v>
      </c>
      <c r="GY135">
        <v>0</v>
      </c>
      <c r="GZ135">
        <v>0</v>
      </c>
      <c r="HA135">
        <v>0</v>
      </c>
      <c r="HB135">
        <v>0</v>
      </c>
      <c r="HC135" s="139">
        <v>0</v>
      </c>
      <c r="HD135" s="141">
        <v>0</v>
      </c>
      <c r="HE135" s="139">
        <v>0</v>
      </c>
      <c r="HF135" s="141">
        <v>0</v>
      </c>
      <c r="HG135" s="180">
        <v>3</v>
      </c>
      <c r="HH135" s="182">
        <v>0</v>
      </c>
      <c r="HI135" s="182">
        <v>0</v>
      </c>
      <c r="HJ135" s="183">
        <v>0</v>
      </c>
      <c r="HK135" s="140">
        <v>0</v>
      </c>
      <c r="HL135" s="140">
        <v>0</v>
      </c>
      <c r="HM135" s="1">
        <v>0</v>
      </c>
      <c r="HN135" s="1">
        <v>0</v>
      </c>
      <c r="HO135" t="s">
        <v>459</v>
      </c>
      <c r="HP135" s="284" t="s">
        <v>459</v>
      </c>
      <c r="HQ135" s="284">
        <v>0</v>
      </c>
      <c r="HR135" s="284">
        <v>0</v>
      </c>
      <c r="HS135" s="284">
        <v>0</v>
      </c>
      <c r="HT135" s="284" t="s">
        <v>427</v>
      </c>
      <c r="HU135" s="284" t="s">
        <v>427</v>
      </c>
      <c r="HV135" s="284" t="s">
        <v>427</v>
      </c>
      <c r="HW135" s="284" t="s">
        <v>427</v>
      </c>
      <c r="HX135" s="284">
        <v>0</v>
      </c>
      <c r="HY135" s="284">
        <v>0</v>
      </c>
      <c r="HZ135" s="284">
        <v>395588</v>
      </c>
      <c r="IA135" s="284"/>
      <c r="IB135" s="284"/>
    </row>
    <row r="136" spans="1:236" x14ac:dyDescent="0.25">
      <c r="A136" s="2">
        <f>IF('Table 1'!$L$2="All Regions",1,IF('Table 1'!$L$2='DATA TEMPLATE 1516'!L136,1,0))</f>
        <v>1</v>
      </c>
      <c r="B136" s="2">
        <f>IF('Table 1'!$L$3="All Disciplines",1,IF('Table 1'!$L$3='DATA TEMPLATE 1516'!M136,1,0))</f>
        <v>1</v>
      </c>
      <c r="C136" s="2">
        <f>IF('Table 1'!$L$4="All Organisations",1,IF('Table 1'!$L$4='DATA TEMPLATE 1516'!N136,1,0))</f>
        <v>1</v>
      </c>
      <c r="D136" s="2">
        <f t="shared" si="4"/>
        <v>3</v>
      </c>
      <c r="E136" s="236">
        <f>IFERROR(IF('Table 2'!$L$2="All Diverse Led",$HQ136,IF('Table 2'!$L$2='DATA TEMPLATE 1516'!HX136,4,0)),"0")</f>
        <v>0</v>
      </c>
      <c r="F136" s="236">
        <f>IFERROR(IF('Table 2'!$L$2="All Diverse Led",$HQ136,IF('Table 2'!$L$2='DATA TEMPLATE 1516'!HY136,4,0)), 0)</f>
        <v>0</v>
      </c>
      <c r="G136" s="237">
        <f t="shared" si="5"/>
        <v>0</v>
      </c>
      <c r="H136" s="1" t="s">
        <v>471</v>
      </c>
      <c r="I136" s="1">
        <v>0</v>
      </c>
      <c r="J136" s="1" t="b">
        <v>0</v>
      </c>
      <c r="K136" s="284">
        <v>134</v>
      </c>
      <c r="L136" t="s">
        <v>439</v>
      </c>
      <c r="M136" t="s">
        <v>442</v>
      </c>
      <c r="N136" t="s">
        <v>459</v>
      </c>
      <c r="O136" s="76">
        <v>20772</v>
      </c>
      <c r="P136" s="76">
        <v>171848</v>
      </c>
      <c r="Q136" s="76">
        <v>137639</v>
      </c>
      <c r="R136" s="76">
        <v>0</v>
      </c>
      <c r="S136" s="76">
        <v>0</v>
      </c>
      <c r="T136" s="76">
        <v>330259</v>
      </c>
      <c r="U136">
        <v>3332</v>
      </c>
      <c r="V136">
        <v>3818</v>
      </c>
      <c r="W136">
        <v>0</v>
      </c>
      <c r="X136">
        <v>0</v>
      </c>
      <c r="Y136">
        <v>0</v>
      </c>
      <c r="Z136">
        <v>0</v>
      </c>
      <c r="AA136">
        <v>0</v>
      </c>
      <c r="AB136">
        <v>143417</v>
      </c>
      <c r="AC136">
        <v>30747</v>
      </c>
      <c r="AD136">
        <v>161098</v>
      </c>
      <c r="AE136">
        <v>342412</v>
      </c>
      <c r="AF136" s="1">
        <v>15</v>
      </c>
      <c r="AG136">
        <v>14</v>
      </c>
      <c r="AH136">
        <v>258</v>
      </c>
      <c r="AI136">
        <v>1660</v>
      </c>
      <c r="AJ136">
        <v>1</v>
      </c>
      <c r="AK136">
        <v>1</v>
      </c>
      <c r="AL136">
        <v>50</v>
      </c>
      <c r="AM136">
        <v>0</v>
      </c>
      <c r="AN136">
        <v>0</v>
      </c>
      <c r="AO136">
        <v>0</v>
      </c>
      <c r="AP136">
        <v>0</v>
      </c>
      <c r="AQ136">
        <v>0</v>
      </c>
      <c r="AR136">
        <v>7</v>
      </c>
      <c r="AS136">
        <v>7</v>
      </c>
      <c r="AT136">
        <v>0</v>
      </c>
      <c r="AU136">
        <v>910</v>
      </c>
      <c r="AV136">
        <v>0</v>
      </c>
      <c r="AW136">
        <v>0</v>
      </c>
      <c r="AX136">
        <v>0</v>
      </c>
      <c r="AY136">
        <v>0</v>
      </c>
      <c r="AZ136">
        <v>0</v>
      </c>
      <c r="BA136">
        <v>0</v>
      </c>
      <c r="BB136">
        <v>0</v>
      </c>
      <c r="BC136">
        <v>0</v>
      </c>
      <c r="BD136" s="284">
        <v>1</v>
      </c>
      <c r="BE136" s="284">
        <v>1</v>
      </c>
      <c r="BF136" s="284">
        <v>50</v>
      </c>
      <c r="BG136" s="284">
        <v>0</v>
      </c>
      <c r="BH136" s="168">
        <v>7</v>
      </c>
      <c r="BI136" s="169">
        <v>7</v>
      </c>
      <c r="BJ136" s="169">
        <v>0</v>
      </c>
      <c r="BK136" s="170">
        <v>910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v>0</v>
      </c>
      <c r="CJ136" s="1">
        <v>0</v>
      </c>
      <c r="CK136" s="1">
        <v>0</v>
      </c>
      <c r="CL136" s="1">
        <v>0</v>
      </c>
      <c r="CM136" s="1">
        <v>0</v>
      </c>
      <c r="CN136" s="168">
        <v>0</v>
      </c>
      <c r="CO136" s="169">
        <v>0</v>
      </c>
      <c r="CP136" s="169">
        <v>0</v>
      </c>
      <c r="CQ136" s="170">
        <v>0</v>
      </c>
      <c r="CR136" s="1">
        <v>0</v>
      </c>
      <c r="CS136" s="1">
        <v>0</v>
      </c>
      <c r="CT136" s="1">
        <v>0</v>
      </c>
      <c r="CU136" s="1">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v>0</v>
      </c>
      <c r="DP136" s="284">
        <v>0</v>
      </c>
      <c r="DQ136" s="284">
        <v>0</v>
      </c>
      <c r="DR136" s="284">
        <v>0</v>
      </c>
      <c r="DS136" s="284">
        <v>0</v>
      </c>
      <c r="DT136" s="168">
        <v>0</v>
      </c>
      <c r="DU136" s="169">
        <v>0</v>
      </c>
      <c r="DV136" s="169">
        <v>0</v>
      </c>
      <c r="DW136" s="170">
        <v>0</v>
      </c>
      <c r="DX136">
        <v>27</v>
      </c>
      <c r="DY136">
        <v>4</v>
      </c>
      <c r="DZ136">
        <v>1331</v>
      </c>
      <c r="EA136">
        <v>220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v>0</v>
      </c>
      <c r="EV136" s="1">
        <v>0</v>
      </c>
      <c r="EW136" s="1">
        <v>0</v>
      </c>
      <c r="EX136" s="1">
        <v>0</v>
      </c>
      <c r="EY136" s="1">
        <v>0</v>
      </c>
      <c r="EZ136" s="168">
        <v>0</v>
      </c>
      <c r="FA136" s="169">
        <v>0</v>
      </c>
      <c r="FB136" s="169">
        <v>0</v>
      </c>
      <c r="FC136" s="170">
        <v>0</v>
      </c>
      <c r="FD136">
        <v>0</v>
      </c>
      <c r="FE136">
        <v>0</v>
      </c>
      <c r="FF136">
        <v>0</v>
      </c>
      <c r="FG136">
        <v>0</v>
      </c>
      <c r="FH136">
        <v>0</v>
      </c>
      <c r="FI136">
        <v>0</v>
      </c>
      <c r="FJ136">
        <v>0</v>
      </c>
      <c r="FK136">
        <v>0</v>
      </c>
      <c r="FL136">
        <v>0</v>
      </c>
      <c r="FM136">
        <v>0</v>
      </c>
      <c r="FN136">
        <v>3</v>
      </c>
      <c r="FO136">
        <v>400</v>
      </c>
      <c r="FP136">
        <v>230</v>
      </c>
      <c r="FQ136">
        <v>400</v>
      </c>
      <c r="FR136">
        <v>45</v>
      </c>
      <c r="FS136">
        <v>45</v>
      </c>
      <c r="FT136">
        <v>2</v>
      </c>
      <c r="FU136">
        <v>0</v>
      </c>
      <c r="FV136">
        <v>35</v>
      </c>
      <c r="FW136">
        <v>0</v>
      </c>
      <c r="FX136">
        <v>30</v>
      </c>
      <c r="FY136">
        <v>0</v>
      </c>
      <c r="FZ136">
        <v>2</v>
      </c>
      <c r="GA136">
        <v>179</v>
      </c>
      <c r="GB136">
        <v>1</v>
      </c>
      <c r="GC136">
        <v>8</v>
      </c>
      <c r="GD136">
        <v>6</v>
      </c>
      <c r="GE136">
        <v>3000</v>
      </c>
      <c r="GF136">
        <v>6</v>
      </c>
      <c r="GG136">
        <v>0</v>
      </c>
      <c r="GH136">
        <v>0</v>
      </c>
      <c r="GI136">
        <v>0</v>
      </c>
      <c r="GJ136">
        <v>0</v>
      </c>
      <c r="GK136">
        <v>5977</v>
      </c>
      <c r="GL136">
        <v>0</v>
      </c>
      <c r="GM136">
        <v>0</v>
      </c>
      <c r="GN136">
        <v>29</v>
      </c>
      <c r="GO136">
        <v>5127</v>
      </c>
      <c r="GP136">
        <v>0</v>
      </c>
      <c r="GQ136">
        <v>0</v>
      </c>
      <c r="GR136">
        <v>0</v>
      </c>
      <c r="GS136">
        <v>0</v>
      </c>
      <c r="GT136">
        <v>0</v>
      </c>
      <c r="GU136">
        <v>0</v>
      </c>
      <c r="GV136">
        <v>0</v>
      </c>
      <c r="GW136">
        <v>0</v>
      </c>
      <c r="GX136">
        <v>0</v>
      </c>
      <c r="GY136">
        <v>0</v>
      </c>
      <c r="GZ136">
        <v>0</v>
      </c>
      <c r="HA136">
        <v>0</v>
      </c>
      <c r="HB136">
        <v>0</v>
      </c>
      <c r="HC136" s="139">
        <v>0</v>
      </c>
      <c r="HD136" s="141">
        <v>0</v>
      </c>
      <c r="HE136" s="139">
        <v>0</v>
      </c>
      <c r="HF136" s="141">
        <v>2</v>
      </c>
      <c r="HG136" s="180">
        <v>9</v>
      </c>
      <c r="HH136" s="182">
        <v>0.22222222222222221</v>
      </c>
      <c r="HI136" s="182">
        <v>0</v>
      </c>
      <c r="HJ136" s="183">
        <v>0</v>
      </c>
      <c r="HK136" s="140">
        <v>0</v>
      </c>
      <c r="HL136" s="140">
        <v>0</v>
      </c>
      <c r="HM136" s="1" t="s">
        <v>427</v>
      </c>
      <c r="HN136" s="1" t="s">
        <v>427</v>
      </c>
      <c r="HO136" t="s">
        <v>459</v>
      </c>
      <c r="HP136" s="284" t="s">
        <v>459</v>
      </c>
      <c r="HQ136" s="284">
        <v>0</v>
      </c>
      <c r="HR136" s="284">
        <v>0</v>
      </c>
      <c r="HS136" s="284">
        <v>0</v>
      </c>
      <c r="HT136" s="284" t="s">
        <v>427</v>
      </c>
      <c r="HU136" s="284" t="s">
        <v>427</v>
      </c>
      <c r="HV136" s="284" t="s">
        <v>427</v>
      </c>
      <c r="HW136" s="284" t="s">
        <v>427</v>
      </c>
      <c r="HX136" s="284">
        <v>0</v>
      </c>
      <c r="HY136" s="284">
        <v>0</v>
      </c>
      <c r="HZ136" s="284">
        <v>360177</v>
      </c>
      <c r="IA136" s="284"/>
      <c r="IB136" s="284"/>
    </row>
    <row r="137" spans="1:236" x14ac:dyDescent="0.25">
      <c r="A137" s="2">
        <f>IF('Table 1'!$L$2="All Regions",1,IF('Table 1'!$L$2='DATA TEMPLATE 1516'!L137,1,0))</f>
        <v>1</v>
      </c>
      <c r="B137" s="2">
        <f>IF('Table 1'!$L$3="All Disciplines",1,IF('Table 1'!$L$3='DATA TEMPLATE 1516'!M137,1,0))</f>
        <v>1</v>
      </c>
      <c r="C137" s="2">
        <f>IF('Table 1'!$L$4="All Organisations",1,IF('Table 1'!$L$4='DATA TEMPLATE 1516'!N137,1,0))</f>
        <v>1</v>
      </c>
      <c r="D137" s="2">
        <f t="shared" si="4"/>
        <v>3</v>
      </c>
      <c r="E137" s="236" t="str">
        <f>IFERROR(IF('Table 2'!$L$2="All Diverse Led",$HQ137,IF('Table 2'!$L$2='DATA TEMPLATE 1516'!HX137,4,0)),"0")</f>
        <v>-</v>
      </c>
      <c r="F137" s="236" t="str">
        <f>IFERROR(IF('Table 2'!$L$2="All Diverse Led",$HQ137,IF('Table 2'!$L$2='DATA TEMPLATE 1516'!HY137,4,0)), 0)</f>
        <v>-</v>
      </c>
      <c r="G137" s="237">
        <f t="shared" si="5"/>
        <v>0</v>
      </c>
      <c r="H137" s="1">
        <v>0</v>
      </c>
      <c r="I137" s="1">
        <v>0</v>
      </c>
      <c r="J137" s="1" t="b">
        <v>0</v>
      </c>
      <c r="K137" s="284">
        <v>135</v>
      </c>
      <c r="L137" t="s">
        <v>439</v>
      </c>
      <c r="M137" t="s">
        <v>437</v>
      </c>
      <c r="N137" t="s">
        <v>459</v>
      </c>
      <c r="O137" s="76">
        <v>49807</v>
      </c>
      <c r="P137" s="76">
        <v>142924</v>
      </c>
      <c r="Q137" s="76">
        <v>47395</v>
      </c>
      <c r="R137" s="76">
        <v>53139</v>
      </c>
      <c r="S137" s="76">
        <v>0</v>
      </c>
      <c r="T137" s="76">
        <v>293265</v>
      </c>
      <c r="U137">
        <v>0</v>
      </c>
      <c r="V137">
        <v>0</v>
      </c>
      <c r="W137">
        <v>0</v>
      </c>
      <c r="X137">
        <v>825</v>
      </c>
      <c r="Y137">
        <v>0</v>
      </c>
      <c r="Z137">
        <v>0</v>
      </c>
      <c r="AA137">
        <v>0</v>
      </c>
      <c r="AB137">
        <v>141116</v>
      </c>
      <c r="AC137">
        <v>55363</v>
      </c>
      <c r="AD137">
        <v>80683</v>
      </c>
      <c r="AE137">
        <v>277987</v>
      </c>
      <c r="AF137" s="1">
        <v>105</v>
      </c>
      <c r="AG137">
        <v>90</v>
      </c>
      <c r="AH137">
        <v>11857</v>
      </c>
      <c r="AI137">
        <v>0</v>
      </c>
      <c r="AJ137">
        <v>0</v>
      </c>
      <c r="AK137">
        <v>0</v>
      </c>
      <c r="AL137">
        <v>0</v>
      </c>
      <c r="AM137">
        <v>0</v>
      </c>
      <c r="AN137">
        <v>0</v>
      </c>
      <c r="AO137">
        <v>0</v>
      </c>
      <c r="AP137">
        <v>0</v>
      </c>
      <c r="AQ137">
        <v>0</v>
      </c>
      <c r="AR137">
        <v>0</v>
      </c>
      <c r="AS137">
        <v>0</v>
      </c>
      <c r="AT137">
        <v>0</v>
      </c>
      <c r="AU137">
        <v>0</v>
      </c>
      <c r="AV137">
        <v>0</v>
      </c>
      <c r="AW137">
        <v>0</v>
      </c>
      <c r="AX137">
        <v>0</v>
      </c>
      <c r="AY137">
        <v>0</v>
      </c>
      <c r="AZ137">
        <v>0</v>
      </c>
      <c r="BA137">
        <v>0</v>
      </c>
      <c r="BB137">
        <v>0</v>
      </c>
      <c r="BC137">
        <v>0</v>
      </c>
      <c r="BD137" s="284">
        <v>0</v>
      </c>
      <c r="BE137" s="284">
        <v>0</v>
      </c>
      <c r="BF137" s="284">
        <v>0</v>
      </c>
      <c r="BG137" s="284">
        <v>0</v>
      </c>
      <c r="BH137" s="168">
        <v>0</v>
      </c>
      <c r="BI137" s="169">
        <v>0</v>
      </c>
      <c r="BJ137" s="169">
        <v>0</v>
      </c>
      <c r="BK137" s="170">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v>0</v>
      </c>
      <c r="CJ137" s="1">
        <v>0</v>
      </c>
      <c r="CK137" s="1">
        <v>0</v>
      </c>
      <c r="CL137" s="1">
        <v>0</v>
      </c>
      <c r="CM137" s="1">
        <v>0</v>
      </c>
      <c r="CN137" s="168">
        <v>0</v>
      </c>
      <c r="CO137" s="169">
        <v>0</v>
      </c>
      <c r="CP137" s="169">
        <v>0</v>
      </c>
      <c r="CQ137" s="170">
        <v>0</v>
      </c>
      <c r="CR137" s="1">
        <v>0</v>
      </c>
      <c r="CS137" s="1">
        <v>0</v>
      </c>
      <c r="CT137" s="1">
        <v>0</v>
      </c>
      <c r="CU137" s="1">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v>0</v>
      </c>
      <c r="DP137" s="284">
        <v>0</v>
      </c>
      <c r="DQ137" s="284">
        <v>0</v>
      </c>
      <c r="DR137" s="284">
        <v>0</v>
      </c>
      <c r="DS137" s="284">
        <v>0</v>
      </c>
      <c r="DT137" s="168">
        <v>0</v>
      </c>
      <c r="DU137" s="169">
        <v>0</v>
      </c>
      <c r="DV137" s="169">
        <v>0</v>
      </c>
      <c r="DW137" s="170">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v>0</v>
      </c>
      <c r="EV137" s="1">
        <v>0</v>
      </c>
      <c r="EW137" s="1">
        <v>0</v>
      </c>
      <c r="EX137" s="1">
        <v>0</v>
      </c>
      <c r="EY137" s="1">
        <v>0</v>
      </c>
      <c r="EZ137" s="168">
        <v>0</v>
      </c>
      <c r="FA137" s="169">
        <v>0</v>
      </c>
      <c r="FB137" s="169">
        <v>0</v>
      </c>
      <c r="FC137" s="170">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s="139">
        <v>0</v>
      </c>
      <c r="HD137" s="141">
        <v>0</v>
      </c>
      <c r="HE137" s="139">
        <v>0</v>
      </c>
      <c r="HF137" s="141">
        <v>2</v>
      </c>
      <c r="HG137" s="180">
        <v>10</v>
      </c>
      <c r="HH137" s="182">
        <v>0.2</v>
      </c>
      <c r="HI137" s="182">
        <v>0</v>
      </c>
      <c r="HJ137" s="183">
        <v>0</v>
      </c>
      <c r="HK137" s="140">
        <v>0</v>
      </c>
      <c r="HL137" s="140">
        <v>0</v>
      </c>
      <c r="HM137" s="1" t="s">
        <v>427</v>
      </c>
      <c r="HN137" s="1" t="s">
        <v>427</v>
      </c>
      <c r="HO137" t="s">
        <v>459</v>
      </c>
      <c r="HP137" t="e">
        <v>#N/A</v>
      </c>
      <c r="HQ137" s="403" t="s">
        <v>605</v>
      </c>
      <c r="HR137" s="403" t="s">
        <v>605</v>
      </c>
      <c r="HS137" s="403" t="s">
        <v>605</v>
      </c>
      <c r="HT137" s="403" t="s">
        <v>605</v>
      </c>
      <c r="HU137" s="403" t="s">
        <v>605</v>
      </c>
      <c r="HV137" s="403" t="s">
        <v>605</v>
      </c>
      <c r="HW137" s="403" t="s">
        <v>605</v>
      </c>
      <c r="HX137" s="403" t="s">
        <v>605</v>
      </c>
      <c r="HY137" s="403" t="s">
        <v>605</v>
      </c>
      <c r="HZ137" s="403" t="s">
        <v>605</v>
      </c>
      <c r="IA137" s="284"/>
      <c r="IB137" s="284"/>
    </row>
    <row r="138" spans="1:236" x14ac:dyDescent="0.25">
      <c r="A138" s="2">
        <f>IF('Table 1'!$L$2="All Regions",1,IF('Table 1'!$L$2='DATA TEMPLATE 1516'!L138,1,0))</f>
        <v>1</v>
      </c>
      <c r="B138" s="2">
        <f>IF('Table 1'!$L$3="All Disciplines",1,IF('Table 1'!$L$3='DATA TEMPLATE 1516'!M138,1,0))</f>
        <v>1</v>
      </c>
      <c r="C138" s="2">
        <f>IF('Table 1'!$L$4="All Organisations",1,IF('Table 1'!$L$4='DATA TEMPLATE 1516'!N138,1,0))</f>
        <v>1</v>
      </c>
      <c r="D138" s="2">
        <f t="shared" si="4"/>
        <v>3</v>
      </c>
      <c r="E138" s="236">
        <f>IFERROR(IF('Table 2'!$L$2="All Diverse Led",$HQ138,IF('Table 2'!$L$2='DATA TEMPLATE 1516'!HX138,4,0)),"0")</f>
        <v>0</v>
      </c>
      <c r="F138" s="236">
        <f>IFERROR(IF('Table 2'!$L$2="All Diverse Led",$HQ138,IF('Table 2'!$L$2='DATA TEMPLATE 1516'!HY138,4,0)), 0)</f>
        <v>0</v>
      </c>
      <c r="G138" s="237">
        <f t="shared" si="5"/>
        <v>0</v>
      </c>
      <c r="H138" s="1" t="s">
        <v>471</v>
      </c>
      <c r="I138" s="1">
        <v>0</v>
      </c>
      <c r="J138" s="1" t="b">
        <v>0</v>
      </c>
      <c r="K138" s="284">
        <v>136</v>
      </c>
      <c r="L138" t="s">
        <v>439</v>
      </c>
      <c r="M138" t="s">
        <v>436</v>
      </c>
      <c r="N138" t="s">
        <v>459</v>
      </c>
      <c r="O138" s="76">
        <v>118090</v>
      </c>
      <c r="P138" s="76">
        <v>77997</v>
      </c>
      <c r="Q138" s="76">
        <v>74008</v>
      </c>
      <c r="R138" s="76">
        <v>20000</v>
      </c>
      <c r="S138" s="76">
        <v>37781</v>
      </c>
      <c r="T138" s="76">
        <v>327876</v>
      </c>
      <c r="U138">
        <v>11550</v>
      </c>
      <c r="V138">
        <v>5757</v>
      </c>
      <c r="W138">
        <v>500</v>
      </c>
      <c r="X138">
        <v>10272</v>
      </c>
      <c r="Y138">
        <v>0</v>
      </c>
      <c r="Z138">
        <v>0</v>
      </c>
      <c r="AA138">
        <v>0</v>
      </c>
      <c r="AB138">
        <v>105048</v>
      </c>
      <c r="AC138">
        <v>23742</v>
      </c>
      <c r="AD138">
        <v>128905</v>
      </c>
      <c r="AE138">
        <v>285774</v>
      </c>
      <c r="AF138" s="1">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c r="AZ138">
        <v>0</v>
      </c>
      <c r="BA138">
        <v>0</v>
      </c>
      <c r="BB138">
        <v>0</v>
      </c>
      <c r="BC138">
        <v>0</v>
      </c>
      <c r="BD138" s="284">
        <v>0</v>
      </c>
      <c r="BE138" s="284">
        <v>0</v>
      </c>
      <c r="BF138" s="284">
        <v>0</v>
      </c>
      <c r="BG138" s="284">
        <v>0</v>
      </c>
      <c r="BH138" s="168">
        <v>0</v>
      </c>
      <c r="BI138" s="169">
        <v>0</v>
      </c>
      <c r="BJ138" s="169">
        <v>0</v>
      </c>
      <c r="BK138" s="170">
        <v>0</v>
      </c>
      <c r="BL138">
        <v>9</v>
      </c>
      <c r="BM138">
        <v>157</v>
      </c>
      <c r="BN138">
        <v>3867</v>
      </c>
      <c r="BO138">
        <v>459020</v>
      </c>
      <c r="BP138">
        <v>0</v>
      </c>
      <c r="BQ138">
        <v>0</v>
      </c>
      <c r="BR138">
        <v>0</v>
      </c>
      <c r="BS138">
        <v>0</v>
      </c>
      <c r="BT138">
        <v>0</v>
      </c>
      <c r="BU138">
        <v>0</v>
      </c>
      <c r="BV138">
        <v>0</v>
      </c>
      <c r="BW138">
        <v>0</v>
      </c>
      <c r="BX138">
        <v>0</v>
      </c>
      <c r="BY138">
        <v>0</v>
      </c>
      <c r="BZ138">
        <v>0</v>
      </c>
      <c r="CA138">
        <v>0</v>
      </c>
      <c r="CB138">
        <v>0</v>
      </c>
      <c r="CC138">
        <v>0</v>
      </c>
      <c r="CD138">
        <v>0</v>
      </c>
      <c r="CE138">
        <v>0</v>
      </c>
      <c r="CF138">
        <v>0</v>
      </c>
      <c r="CG138">
        <v>0</v>
      </c>
      <c r="CH138">
        <v>0</v>
      </c>
      <c r="CI138">
        <v>0</v>
      </c>
      <c r="CJ138" s="1">
        <v>0</v>
      </c>
      <c r="CK138" s="1">
        <v>0</v>
      </c>
      <c r="CL138" s="1">
        <v>0</v>
      </c>
      <c r="CM138" s="1">
        <v>0</v>
      </c>
      <c r="CN138" s="168">
        <v>0</v>
      </c>
      <c r="CO138" s="169">
        <v>0</v>
      </c>
      <c r="CP138" s="169">
        <v>0</v>
      </c>
      <c r="CQ138" s="170">
        <v>0</v>
      </c>
      <c r="CR138" s="1">
        <v>0</v>
      </c>
      <c r="CS138" s="1">
        <v>0</v>
      </c>
      <c r="CT138" s="1">
        <v>0</v>
      </c>
      <c r="CU138" s="1">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v>0</v>
      </c>
      <c r="DP138" s="284">
        <v>0</v>
      </c>
      <c r="DQ138" s="284">
        <v>0</v>
      </c>
      <c r="DR138" s="284">
        <v>0</v>
      </c>
      <c r="DS138" s="284">
        <v>0</v>
      </c>
      <c r="DT138" s="168">
        <v>0</v>
      </c>
      <c r="DU138" s="169">
        <v>0</v>
      </c>
      <c r="DV138" s="169">
        <v>0</v>
      </c>
      <c r="DW138" s="170">
        <v>0</v>
      </c>
      <c r="DX138">
        <v>0</v>
      </c>
      <c r="DY138">
        <v>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v>0</v>
      </c>
      <c r="EU138">
        <v>0</v>
      </c>
      <c r="EV138" s="1">
        <v>0</v>
      </c>
      <c r="EW138" s="1">
        <v>0</v>
      </c>
      <c r="EX138" s="1">
        <v>0</v>
      </c>
      <c r="EY138" s="1">
        <v>0</v>
      </c>
      <c r="EZ138" s="168">
        <v>0</v>
      </c>
      <c r="FA138" s="169">
        <v>0</v>
      </c>
      <c r="FB138" s="169">
        <v>0</v>
      </c>
      <c r="FC138" s="170">
        <v>0</v>
      </c>
      <c r="FD138">
        <v>0</v>
      </c>
      <c r="FE138">
        <v>0</v>
      </c>
      <c r="FF138">
        <v>0</v>
      </c>
      <c r="FG138">
        <v>0</v>
      </c>
      <c r="FH138">
        <v>0</v>
      </c>
      <c r="FI138">
        <v>0</v>
      </c>
      <c r="FJ138">
        <v>0</v>
      </c>
      <c r="FK138">
        <v>0</v>
      </c>
      <c r="FL138">
        <v>0</v>
      </c>
      <c r="FM138">
        <v>0</v>
      </c>
      <c r="FN138">
        <v>0</v>
      </c>
      <c r="FO138">
        <v>0</v>
      </c>
      <c r="FP138">
        <v>0</v>
      </c>
      <c r="FQ138">
        <v>0</v>
      </c>
      <c r="FR138">
        <v>0</v>
      </c>
      <c r="FS138">
        <v>0</v>
      </c>
      <c r="FT138">
        <v>0</v>
      </c>
      <c r="FU138">
        <v>0</v>
      </c>
      <c r="FV138">
        <v>0</v>
      </c>
      <c r="FW138">
        <v>0</v>
      </c>
      <c r="FX138">
        <v>0</v>
      </c>
      <c r="FY138">
        <v>0</v>
      </c>
      <c r="FZ138">
        <v>45</v>
      </c>
      <c r="GA138">
        <v>5</v>
      </c>
      <c r="GB138">
        <v>0</v>
      </c>
      <c r="GC138">
        <v>0</v>
      </c>
      <c r="GD138">
        <v>0</v>
      </c>
      <c r="GE138">
        <v>0</v>
      </c>
      <c r="GF138">
        <v>0</v>
      </c>
      <c r="GG138">
        <v>0</v>
      </c>
      <c r="GH138">
        <v>0</v>
      </c>
      <c r="GI138">
        <v>0</v>
      </c>
      <c r="GJ138">
        <v>0</v>
      </c>
      <c r="GK138">
        <v>0</v>
      </c>
      <c r="GL138">
        <v>0</v>
      </c>
      <c r="GM138">
        <v>0</v>
      </c>
      <c r="GN138">
        <v>0</v>
      </c>
      <c r="GO138">
        <v>0</v>
      </c>
      <c r="GP138">
        <v>0</v>
      </c>
      <c r="GQ138">
        <v>0</v>
      </c>
      <c r="GR138">
        <v>0</v>
      </c>
      <c r="GS138">
        <v>0</v>
      </c>
      <c r="GT138">
        <v>0</v>
      </c>
      <c r="GU138">
        <v>0</v>
      </c>
      <c r="GV138">
        <v>0</v>
      </c>
      <c r="GW138">
        <v>0</v>
      </c>
      <c r="GX138">
        <v>0</v>
      </c>
      <c r="GY138">
        <v>0</v>
      </c>
      <c r="GZ138">
        <v>0</v>
      </c>
      <c r="HA138">
        <v>0</v>
      </c>
      <c r="HB138">
        <v>0</v>
      </c>
      <c r="HC138" s="139">
        <v>2</v>
      </c>
      <c r="HD138" s="141">
        <v>0</v>
      </c>
      <c r="HE138" s="139">
        <v>2</v>
      </c>
      <c r="HF138" s="141">
        <v>3</v>
      </c>
      <c r="HG138" s="180">
        <v>11</v>
      </c>
      <c r="HH138" s="182">
        <v>0.45454545454545453</v>
      </c>
      <c r="HI138" s="182">
        <v>0.18181818181818182</v>
      </c>
      <c r="HJ138" s="183">
        <v>0</v>
      </c>
      <c r="HK138" s="140">
        <v>0</v>
      </c>
      <c r="HL138" s="140">
        <v>0</v>
      </c>
      <c r="HM138" s="1" t="s">
        <v>427</v>
      </c>
      <c r="HN138" s="1" t="s">
        <v>427</v>
      </c>
      <c r="HO138" t="s">
        <v>459</v>
      </c>
      <c r="HP138" s="284" t="s">
        <v>459</v>
      </c>
      <c r="HQ138" s="284">
        <v>0</v>
      </c>
      <c r="HR138" s="284">
        <v>0</v>
      </c>
      <c r="HS138" s="284">
        <v>0</v>
      </c>
      <c r="HT138" s="284" t="s">
        <v>427</v>
      </c>
      <c r="HU138" s="284" t="s">
        <v>427</v>
      </c>
      <c r="HV138" s="284" t="s">
        <v>427</v>
      </c>
      <c r="HW138" s="284" t="s">
        <v>426</v>
      </c>
      <c r="HX138" s="284">
        <v>0</v>
      </c>
      <c r="HY138" s="284">
        <v>0</v>
      </c>
      <c r="HZ138" s="284">
        <v>303354</v>
      </c>
      <c r="IA138" s="284"/>
      <c r="IB138" s="284"/>
    </row>
    <row r="139" spans="1:236" x14ac:dyDescent="0.25">
      <c r="A139" s="2">
        <f>IF('Table 1'!$L$2="All Regions",1,IF('Table 1'!$L$2='DATA TEMPLATE 1516'!L139,1,0))</f>
        <v>1</v>
      </c>
      <c r="B139" s="2">
        <f>IF('Table 1'!$L$3="All Disciplines",1,IF('Table 1'!$L$3='DATA TEMPLATE 1516'!M139,1,0))</f>
        <v>1</v>
      </c>
      <c r="C139" s="2">
        <f>IF('Table 1'!$L$4="All Organisations",1,IF('Table 1'!$L$4='DATA TEMPLATE 1516'!N139,1,0))</f>
        <v>1</v>
      </c>
      <c r="D139" s="2">
        <f t="shared" si="4"/>
        <v>3</v>
      </c>
      <c r="E139" s="236">
        <f>IFERROR(IF('Table 2'!$L$2="All Diverse Led",$HQ139,IF('Table 2'!$L$2='DATA TEMPLATE 1516'!HX139,4,0)),"0")</f>
        <v>0</v>
      </c>
      <c r="F139" s="236">
        <f>IFERROR(IF('Table 2'!$L$2="All Diverse Led",$HQ139,IF('Table 2'!$L$2='DATA TEMPLATE 1516'!HY139,4,0)), 0)</f>
        <v>0</v>
      </c>
      <c r="G139" s="237">
        <f t="shared" si="5"/>
        <v>0</v>
      </c>
      <c r="H139" s="1" t="s">
        <v>471</v>
      </c>
      <c r="I139" s="1">
        <v>0</v>
      </c>
      <c r="J139" s="1" t="b">
        <v>0</v>
      </c>
      <c r="K139" s="284">
        <v>137</v>
      </c>
      <c r="L139" t="s">
        <v>439</v>
      </c>
      <c r="M139" t="s">
        <v>443</v>
      </c>
      <c r="N139" t="s">
        <v>460</v>
      </c>
      <c r="O139" s="76">
        <v>1415371</v>
      </c>
      <c r="P139" s="76">
        <v>500610</v>
      </c>
      <c r="Q139" s="76">
        <v>50623</v>
      </c>
      <c r="R139" s="76">
        <v>0</v>
      </c>
      <c r="S139" s="76">
        <v>0</v>
      </c>
      <c r="T139" s="76">
        <v>1966604</v>
      </c>
      <c r="U139">
        <v>67168</v>
      </c>
      <c r="V139">
        <v>0</v>
      </c>
      <c r="W139">
        <v>330666</v>
      </c>
      <c r="X139">
        <v>991145</v>
      </c>
      <c r="Y139">
        <v>0</v>
      </c>
      <c r="Z139">
        <v>0</v>
      </c>
      <c r="AA139">
        <v>0</v>
      </c>
      <c r="AB139">
        <v>240046</v>
      </c>
      <c r="AC139">
        <v>175909</v>
      </c>
      <c r="AD139">
        <v>4181</v>
      </c>
      <c r="AE139">
        <v>1809115</v>
      </c>
      <c r="AF139" s="1">
        <v>69</v>
      </c>
      <c r="AG139">
        <v>51</v>
      </c>
      <c r="AH139">
        <v>35083</v>
      </c>
      <c r="AI139">
        <v>0</v>
      </c>
      <c r="AJ139">
        <v>1</v>
      </c>
      <c r="AK139">
        <v>1</v>
      </c>
      <c r="AL139">
        <v>170</v>
      </c>
      <c r="AM139">
        <v>0</v>
      </c>
      <c r="AN139">
        <v>101</v>
      </c>
      <c r="AO139">
        <v>101</v>
      </c>
      <c r="AP139">
        <v>71925</v>
      </c>
      <c r="AQ139">
        <v>0</v>
      </c>
      <c r="AR139">
        <v>46</v>
      </c>
      <c r="AS139">
        <v>28</v>
      </c>
      <c r="AT139">
        <v>8701</v>
      </c>
      <c r="AU139">
        <v>0</v>
      </c>
      <c r="AV139">
        <v>1</v>
      </c>
      <c r="AW139">
        <v>1</v>
      </c>
      <c r="AX139">
        <v>170</v>
      </c>
      <c r="AY139">
        <v>0</v>
      </c>
      <c r="AZ139">
        <v>9</v>
      </c>
      <c r="BA139">
        <v>9</v>
      </c>
      <c r="BB139">
        <v>2864</v>
      </c>
      <c r="BC139">
        <v>0</v>
      </c>
      <c r="BD139" s="284">
        <v>102</v>
      </c>
      <c r="BE139" s="284">
        <v>102</v>
      </c>
      <c r="BF139" s="284">
        <v>72095</v>
      </c>
      <c r="BG139" s="284">
        <v>0</v>
      </c>
      <c r="BH139" s="168">
        <v>56</v>
      </c>
      <c r="BI139" s="169">
        <v>38</v>
      </c>
      <c r="BJ139" s="169">
        <v>11735</v>
      </c>
      <c r="BK139" s="170">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v>0</v>
      </c>
      <c r="CI139">
        <v>0</v>
      </c>
      <c r="CJ139" s="1">
        <v>0</v>
      </c>
      <c r="CK139" s="1">
        <v>0</v>
      </c>
      <c r="CL139" s="1">
        <v>0</v>
      </c>
      <c r="CM139" s="1">
        <v>0</v>
      </c>
      <c r="CN139" s="168">
        <v>0</v>
      </c>
      <c r="CO139" s="169">
        <v>0</v>
      </c>
      <c r="CP139" s="169">
        <v>0</v>
      </c>
      <c r="CQ139" s="170">
        <v>0</v>
      </c>
      <c r="CR139" s="1">
        <v>0</v>
      </c>
      <c r="CS139" s="1">
        <v>0</v>
      </c>
      <c r="CT139" s="1">
        <v>0</v>
      </c>
      <c r="CU139" s="1">
        <v>0</v>
      </c>
      <c r="CV139">
        <v>0</v>
      </c>
      <c r="CW139">
        <v>0</v>
      </c>
      <c r="CX139">
        <v>0</v>
      </c>
      <c r="CY139">
        <v>0</v>
      </c>
      <c r="CZ139">
        <v>0</v>
      </c>
      <c r="DA139">
        <v>0</v>
      </c>
      <c r="DB139">
        <v>0</v>
      </c>
      <c r="DC139">
        <v>0</v>
      </c>
      <c r="DD139">
        <v>0</v>
      </c>
      <c r="DE139">
        <v>0</v>
      </c>
      <c r="DF139">
        <v>0</v>
      </c>
      <c r="DG139">
        <v>0</v>
      </c>
      <c r="DH139">
        <v>0</v>
      </c>
      <c r="DI139">
        <v>0</v>
      </c>
      <c r="DJ139">
        <v>0</v>
      </c>
      <c r="DK139">
        <v>0</v>
      </c>
      <c r="DL139">
        <v>0</v>
      </c>
      <c r="DM139">
        <v>0</v>
      </c>
      <c r="DN139">
        <v>0</v>
      </c>
      <c r="DO139">
        <v>0</v>
      </c>
      <c r="DP139" s="284">
        <v>0</v>
      </c>
      <c r="DQ139" s="284">
        <v>0</v>
      </c>
      <c r="DR139" s="284">
        <v>0</v>
      </c>
      <c r="DS139" s="284">
        <v>0</v>
      </c>
      <c r="DT139" s="168">
        <v>0</v>
      </c>
      <c r="DU139" s="169">
        <v>0</v>
      </c>
      <c r="DV139" s="169">
        <v>0</v>
      </c>
      <c r="DW139" s="170">
        <v>0</v>
      </c>
      <c r="DX139">
        <v>0</v>
      </c>
      <c r="DY139">
        <v>0</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v>0</v>
      </c>
      <c r="EV139" s="1">
        <v>0</v>
      </c>
      <c r="EW139" s="1">
        <v>0</v>
      </c>
      <c r="EX139" s="1">
        <v>0</v>
      </c>
      <c r="EY139" s="1">
        <v>0</v>
      </c>
      <c r="EZ139" s="168">
        <v>0</v>
      </c>
      <c r="FA139" s="169">
        <v>0</v>
      </c>
      <c r="FB139" s="169">
        <v>0</v>
      </c>
      <c r="FC139" s="170">
        <v>0</v>
      </c>
      <c r="FD139">
        <v>0</v>
      </c>
      <c r="FE139">
        <v>0</v>
      </c>
      <c r="FF139">
        <v>0</v>
      </c>
      <c r="FG139">
        <v>0</v>
      </c>
      <c r="FH139">
        <v>0</v>
      </c>
      <c r="FI139">
        <v>0</v>
      </c>
      <c r="FJ139">
        <v>0</v>
      </c>
      <c r="FK139">
        <v>0</v>
      </c>
      <c r="FL139">
        <v>0</v>
      </c>
      <c r="FM139">
        <v>0</v>
      </c>
      <c r="FN139">
        <v>0</v>
      </c>
      <c r="FO139">
        <v>0</v>
      </c>
      <c r="FP139">
        <v>0</v>
      </c>
      <c r="FQ139">
        <v>0</v>
      </c>
      <c r="FR139">
        <v>0</v>
      </c>
      <c r="FS139">
        <v>0</v>
      </c>
      <c r="FT139">
        <v>0</v>
      </c>
      <c r="FU139">
        <v>0</v>
      </c>
      <c r="FV139">
        <v>0</v>
      </c>
      <c r="FW139">
        <v>0</v>
      </c>
      <c r="FX139">
        <v>0</v>
      </c>
      <c r="FY139">
        <v>0</v>
      </c>
      <c r="FZ139">
        <v>0</v>
      </c>
      <c r="GA139">
        <v>0</v>
      </c>
      <c r="GB139">
        <v>0</v>
      </c>
      <c r="GC139">
        <v>0</v>
      </c>
      <c r="GD139">
        <v>0</v>
      </c>
      <c r="GE139">
        <v>0</v>
      </c>
      <c r="GF139">
        <v>0</v>
      </c>
      <c r="GG139">
        <v>0</v>
      </c>
      <c r="GH139">
        <v>0</v>
      </c>
      <c r="GI139">
        <v>0</v>
      </c>
      <c r="GJ139">
        <v>0</v>
      </c>
      <c r="GK139">
        <v>0</v>
      </c>
      <c r="GL139">
        <v>0</v>
      </c>
      <c r="GM139">
        <v>0</v>
      </c>
      <c r="GN139">
        <v>0</v>
      </c>
      <c r="GO139">
        <v>0</v>
      </c>
      <c r="GP139">
        <v>0</v>
      </c>
      <c r="GQ139">
        <v>0</v>
      </c>
      <c r="GR139">
        <v>0</v>
      </c>
      <c r="GS139">
        <v>0</v>
      </c>
      <c r="GT139">
        <v>0</v>
      </c>
      <c r="GU139">
        <v>0</v>
      </c>
      <c r="GV139">
        <v>0</v>
      </c>
      <c r="GW139">
        <v>0</v>
      </c>
      <c r="GX139">
        <v>0</v>
      </c>
      <c r="GY139">
        <v>0</v>
      </c>
      <c r="GZ139">
        <v>0</v>
      </c>
      <c r="HA139">
        <v>0</v>
      </c>
      <c r="HB139">
        <v>0</v>
      </c>
      <c r="HC139" s="139">
        <v>0</v>
      </c>
      <c r="HD139" s="141">
        <v>0</v>
      </c>
      <c r="HE139" s="139">
        <v>0</v>
      </c>
      <c r="HF139" s="141">
        <v>2</v>
      </c>
      <c r="HG139" s="180">
        <v>9</v>
      </c>
      <c r="HH139" s="182">
        <v>0.22222222222222221</v>
      </c>
      <c r="HI139" s="182">
        <v>0</v>
      </c>
      <c r="HJ139" s="183">
        <v>0</v>
      </c>
      <c r="HK139" s="140">
        <v>0</v>
      </c>
      <c r="HL139" s="140">
        <v>0</v>
      </c>
      <c r="HM139" s="1" t="s">
        <v>426</v>
      </c>
      <c r="HN139" s="1" t="s">
        <v>427</v>
      </c>
      <c r="HO139" t="s">
        <v>460</v>
      </c>
      <c r="HP139" s="284" t="s">
        <v>460</v>
      </c>
      <c r="HQ139" s="284">
        <v>0</v>
      </c>
      <c r="HR139" s="284">
        <v>0</v>
      </c>
      <c r="HS139" s="284">
        <v>0</v>
      </c>
      <c r="HT139" s="284" t="s">
        <v>426</v>
      </c>
      <c r="HU139" s="284" t="s">
        <v>427</v>
      </c>
      <c r="HV139" s="284" t="s">
        <v>427</v>
      </c>
      <c r="HW139" s="284" t="s">
        <v>427</v>
      </c>
      <c r="HX139" s="284">
        <v>0</v>
      </c>
      <c r="HY139" s="284">
        <v>0</v>
      </c>
      <c r="HZ139" s="284">
        <v>1582975</v>
      </c>
      <c r="IA139" s="284"/>
      <c r="IB139" s="284"/>
    </row>
    <row r="140" spans="1:236" x14ac:dyDescent="0.25">
      <c r="A140" s="2">
        <f>IF('Table 1'!$L$2="All Regions",1,IF('Table 1'!$L$2='DATA TEMPLATE 1516'!L140,1,0))</f>
        <v>1</v>
      </c>
      <c r="B140" s="2">
        <f>IF('Table 1'!$L$3="All Disciplines",1,IF('Table 1'!$L$3='DATA TEMPLATE 1516'!M140,1,0))</f>
        <v>1</v>
      </c>
      <c r="C140" s="2">
        <f>IF('Table 1'!$L$4="All Organisations",1,IF('Table 1'!$L$4='DATA TEMPLATE 1516'!N140,1,0))</f>
        <v>1</v>
      </c>
      <c r="D140" s="2">
        <f t="shared" si="4"/>
        <v>3</v>
      </c>
      <c r="E140" s="236">
        <f>IFERROR(IF('Table 2'!$L$2="All Diverse Led",$HQ140,IF('Table 2'!$L$2='DATA TEMPLATE 1516'!HX140,4,0)),"0")</f>
        <v>0</v>
      </c>
      <c r="F140" s="236">
        <f>IFERROR(IF('Table 2'!$L$2="All Diverse Led",$HQ140,IF('Table 2'!$L$2='DATA TEMPLATE 1516'!HY140,4,0)), 0)</f>
        <v>0</v>
      </c>
      <c r="G140" s="237">
        <f t="shared" si="5"/>
        <v>0</v>
      </c>
      <c r="H140" s="1" t="s">
        <v>471</v>
      </c>
      <c r="I140" s="1">
        <v>0</v>
      </c>
      <c r="J140" s="1" t="b">
        <v>0</v>
      </c>
      <c r="K140" s="284">
        <v>138</v>
      </c>
      <c r="L140" t="s">
        <v>439</v>
      </c>
      <c r="M140" t="s">
        <v>437</v>
      </c>
      <c r="N140" t="s">
        <v>459</v>
      </c>
      <c r="O140" s="76">
        <v>163400</v>
      </c>
      <c r="P140" s="76">
        <v>216533</v>
      </c>
      <c r="Q140" s="76">
        <v>62252</v>
      </c>
      <c r="R140" s="76">
        <v>4900</v>
      </c>
      <c r="S140" s="76">
        <v>0</v>
      </c>
      <c r="T140" s="76">
        <v>447085</v>
      </c>
      <c r="U140">
        <v>176950</v>
      </c>
      <c r="V140">
        <v>423</v>
      </c>
      <c r="W140">
        <v>23598</v>
      </c>
      <c r="X140">
        <v>4976</v>
      </c>
      <c r="Y140">
        <v>0</v>
      </c>
      <c r="Z140">
        <v>0</v>
      </c>
      <c r="AA140">
        <v>0</v>
      </c>
      <c r="AB140">
        <v>181968</v>
      </c>
      <c r="AC140">
        <v>53687</v>
      </c>
      <c r="AD140">
        <v>2653</v>
      </c>
      <c r="AE140">
        <v>444255</v>
      </c>
      <c r="AF140" s="1">
        <v>40</v>
      </c>
      <c r="AG140">
        <v>48</v>
      </c>
      <c r="AH140">
        <v>24663</v>
      </c>
      <c r="AI140" s="317">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s="284">
        <v>0</v>
      </c>
      <c r="BE140" s="284">
        <v>0</v>
      </c>
      <c r="BF140" s="284">
        <v>0</v>
      </c>
      <c r="BG140" s="284">
        <v>0</v>
      </c>
      <c r="BH140" s="168">
        <v>0</v>
      </c>
      <c r="BI140" s="169">
        <v>0</v>
      </c>
      <c r="BJ140" s="169">
        <v>0</v>
      </c>
      <c r="BK140" s="17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s="1">
        <v>0</v>
      </c>
      <c r="CK140" s="1">
        <v>0</v>
      </c>
      <c r="CL140" s="1">
        <v>0</v>
      </c>
      <c r="CM140" s="1">
        <v>0</v>
      </c>
      <c r="CN140" s="168">
        <v>0</v>
      </c>
      <c r="CO140" s="169">
        <v>0</v>
      </c>
      <c r="CP140" s="169">
        <v>0</v>
      </c>
      <c r="CQ140" s="170">
        <v>0</v>
      </c>
      <c r="CR140" s="1">
        <v>0</v>
      </c>
      <c r="CS140" s="1">
        <v>0</v>
      </c>
      <c r="CT140" s="1">
        <v>0</v>
      </c>
      <c r="CU140" s="1">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s="284">
        <v>0</v>
      </c>
      <c r="DQ140" s="284">
        <v>0</v>
      </c>
      <c r="DR140" s="284">
        <v>0</v>
      </c>
      <c r="DS140" s="284">
        <v>0</v>
      </c>
      <c r="DT140" s="168">
        <v>0</v>
      </c>
      <c r="DU140" s="169">
        <v>0</v>
      </c>
      <c r="DV140" s="169">
        <v>0</v>
      </c>
      <c r="DW140" s="170">
        <v>0</v>
      </c>
      <c r="DX140">
        <v>0</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v>0</v>
      </c>
      <c r="EV140" s="1">
        <v>0</v>
      </c>
      <c r="EW140" s="1">
        <v>0</v>
      </c>
      <c r="EX140" s="1">
        <v>0</v>
      </c>
      <c r="EY140" s="1">
        <v>0</v>
      </c>
      <c r="EZ140" s="168">
        <v>0</v>
      </c>
      <c r="FA140" s="169">
        <v>0</v>
      </c>
      <c r="FB140" s="169">
        <v>0</v>
      </c>
      <c r="FC140" s="170">
        <v>0</v>
      </c>
      <c r="FD140">
        <v>0</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v>
      </c>
      <c r="GY140">
        <v>0</v>
      </c>
      <c r="GZ140">
        <v>0</v>
      </c>
      <c r="HA140">
        <v>0</v>
      </c>
      <c r="HB140">
        <v>0</v>
      </c>
      <c r="HC140" s="139">
        <v>3</v>
      </c>
      <c r="HD140" s="141">
        <v>0</v>
      </c>
      <c r="HE140" s="139">
        <v>0</v>
      </c>
      <c r="HF140" s="141">
        <v>2</v>
      </c>
      <c r="HG140" s="180">
        <v>5</v>
      </c>
      <c r="HH140" s="182">
        <v>1</v>
      </c>
      <c r="HI140" s="182">
        <v>0</v>
      </c>
      <c r="HJ140" s="183">
        <v>0</v>
      </c>
      <c r="HK140" s="140">
        <v>0</v>
      </c>
      <c r="HL140" s="140">
        <v>0</v>
      </c>
      <c r="HM140" s="1" t="s">
        <v>427</v>
      </c>
      <c r="HN140" s="1" t="s">
        <v>427</v>
      </c>
      <c r="HO140" t="s">
        <v>459</v>
      </c>
      <c r="HP140" s="284" t="s">
        <v>459</v>
      </c>
      <c r="HQ140" s="284">
        <v>0</v>
      </c>
      <c r="HR140" s="284">
        <v>0</v>
      </c>
      <c r="HS140" s="284">
        <v>0</v>
      </c>
      <c r="HT140" s="284" t="s">
        <v>427</v>
      </c>
      <c r="HU140" s="284" t="s">
        <v>427</v>
      </c>
      <c r="HV140" s="284" t="s">
        <v>427</v>
      </c>
      <c r="HW140" s="284" t="s">
        <v>427</v>
      </c>
      <c r="HX140" s="284">
        <v>0</v>
      </c>
      <c r="HY140" s="284">
        <v>0</v>
      </c>
      <c r="HZ140" s="284">
        <v>482712</v>
      </c>
      <c r="IA140" s="284"/>
      <c r="IB140" s="284"/>
    </row>
    <row r="141" spans="1:236" x14ac:dyDescent="0.25">
      <c r="A141" s="2">
        <f>IF('Table 1'!$L$2="All Regions",1,IF('Table 1'!$L$2='DATA TEMPLATE 1516'!L141,1,0))</f>
        <v>1</v>
      </c>
      <c r="B141" s="2">
        <f>IF('Table 1'!$L$3="All Disciplines",1,IF('Table 1'!$L$3='DATA TEMPLATE 1516'!M141,1,0))</f>
        <v>1</v>
      </c>
      <c r="C141" s="2">
        <f>IF('Table 1'!$L$4="All Organisations",1,IF('Table 1'!$L$4='DATA TEMPLATE 1516'!N141,1,0))</f>
        <v>1</v>
      </c>
      <c r="D141" s="2">
        <f t="shared" si="4"/>
        <v>3</v>
      </c>
      <c r="E141" s="236">
        <f>IFERROR(IF('Table 2'!$L$2="All Diverse Led",$HQ141,IF('Table 2'!$L$2='DATA TEMPLATE 1516'!HX141,4,0)),"0")</f>
        <v>0</v>
      </c>
      <c r="F141" s="236">
        <f>IFERROR(IF('Table 2'!$L$2="All Diverse Led",$HQ141,IF('Table 2'!$L$2='DATA TEMPLATE 1516'!HY141,4,0)), 0)</f>
        <v>0</v>
      </c>
      <c r="G141" s="237">
        <f t="shared" si="5"/>
        <v>0</v>
      </c>
      <c r="H141" s="1" t="s">
        <v>471</v>
      </c>
      <c r="I141" s="1">
        <v>0</v>
      </c>
      <c r="J141" s="1" t="b">
        <v>0</v>
      </c>
      <c r="K141" s="284">
        <v>139</v>
      </c>
      <c r="L141" t="s">
        <v>439</v>
      </c>
      <c r="M141" t="s">
        <v>437</v>
      </c>
      <c r="N141" t="s">
        <v>459</v>
      </c>
      <c r="O141" s="76">
        <v>80704</v>
      </c>
      <c r="P141" s="76">
        <v>286576</v>
      </c>
      <c r="Q141" s="76">
        <v>171076</v>
      </c>
      <c r="R141" s="76">
        <v>10800</v>
      </c>
      <c r="S141" s="76">
        <v>0</v>
      </c>
      <c r="T141" s="76">
        <v>549156</v>
      </c>
      <c r="U141">
        <v>126802</v>
      </c>
      <c r="V141">
        <v>0</v>
      </c>
      <c r="W141">
        <v>0</v>
      </c>
      <c r="X141">
        <v>0</v>
      </c>
      <c r="Y141">
        <v>0</v>
      </c>
      <c r="Z141">
        <v>0</v>
      </c>
      <c r="AA141">
        <v>0</v>
      </c>
      <c r="AB141">
        <v>328461</v>
      </c>
      <c r="AC141">
        <v>56687</v>
      </c>
      <c r="AD141">
        <v>19319</v>
      </c>
      <c r="AE141">
        <v>531269</v>
      </c>
      <c r="AF141" s="1">
        <v>405</v>
      </c>
      <c r="AG141">
        <v>0</v>
      </c>
      <c r="AH141">
        <v>4253</v>
      </c>
      <c r="AI141">
        <v>721</v>
      </c>
      <c r="AJ141">
        <v>20</v>
      </c>
      <c r="AK141">
        <v>0</v>
      </c>
      <c r="AL141">
        <v>790</v>
      </c>
      <c r="AM141">
        <v>0</v>
      </c>
      <c r="AN141">
        <v>0</v>
      </c>
      <c r="AO141">
        <v>0</v>
      </c>
      <c r="AP141">
        <v>0</v>
      </c>
      <c r="AQ141">
        <v>0</v>
      </c>
      <c r="AR141">
        <v>405</v>
      </c>
      <c r="AS141">
        <v>0</v>
      </c>
      <c r="AT141">
        <v>4253</v>
      </c>
      <c r="AU141">
        <v>721</v>
      </c>
      <c r="AV141">
        <v>20</v>
      </c>
      <c r="AW141">
        <v>0</v>
      </c>
      <c r="AX141">
        <v>790</v>
      </c>
      <c r="AY141">
        <v>0</v>
      </c>
      <c r="AZ141">
        <v>0</v>
      </c>
      <c r="BA141">
        <v>0</v>
      </c>
      <c r="BB141">
        <v>0</v>
      </c>
      <c r="BC141">
        <v>0</v>
      </c>
      <c r="BD141" s="284">
        <v>20</v>
      </c>
      <c r="BE141" s="284">
        <v>0</v>
      </c>
      <c r="BF141" s="284">
        <v>790</v>
      </c>
      <c r="BG141" s="284">
        <v>0</v>
      </c>
      <c r="BH141" s="168">
        <v>425</v>
      </c>
      <c r="BI141" s="169">
        <v>0</v>
      </c>
      <c r="BJ141" s="169">
        <v>5043</v>
      </c>
      <c r="BK141" s="170">
        <v>721</v>
      </c>
      <c r="BL141">
        <v>1</v>
      </c>
      <c r="BM141">
        <v>3</v>
      </c>
      <c r="BN141">
        <v>127</v>
      </c>
      <c r="BO141">
        <v>0</v>
      </c>
      <c r="BP141">
        <v>0</v>
      </c>
      <c r="BQ141">
        <v>0</v>
      </c>
      <c r="BR141">
        <v>0</v>
      </c>
      <c r="BS141">
        <v>0</v>
      </c>
      <c r="BT141">
        <v>0</v>
      </c>
      <c r="BU141">
        <v>0</v>
      </c>
      <c r="BV141">
        <v>0</v>
      </c>
      <c r="BW141">
        <v>0</v>
      </c>
      <c r="BX141">
        <v>1</v>
      </c>
      <c r="BY141">
        <v>3</v>
      </c>
      <c r="BZ141">
        <v>127</v>
      </c>
      <c r="CA141">
        <v>0</v>
      </c>
      <c r="CB141">
        <v>0</v>
      </c>
      <c r="CC141">
        <v>0</v>
      </c>
      <c r="CD141">
        <v>0</v>
      </c>
      <c r="CE141">
        <v>0</v>
      </c>
      <c r="CF141">
        <v>0</v>
      </c>
      <c r="CG141">
        <v>0</v>
      </c>
      <c r="CH141">
        <v>0</v>
      </c>
      <c r="CI141">
        <v>0</v>
      </c>
      <c r="CJ141" s="1">
        <v>0</v>
      </c>
      <c r="CK141" s="1">
        <v>0</v>
      </c>
      <c r="CL141" s="1">
        <v>0</v>
      </c>
      <c r="CM141" s="1">
        <v>0</v>
      </c>
      <c r="CN141" s="168">
        <v>1</v>
      </c>
      <c r="CO141" s="169">
        <v>3</v>
      </c>
      <c r="CP141" s="169">
        <v>127</v>
      </c>
      <c r="CQ141" s="170">
        <v>0</v>
      </c>
      <c r="CR141" s="1">
        <v>0</v>
      </c>
      <c r="CS141" s="1">
        <v>0</v>
      </c>
      <c r="CT141" s="1">
        <v>0</v>
      </c>
      <c r="CU141" s="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v>0</v>
      </c>
      <c r="DP141" s="284">
        <v>0</v>
      </c>
      <c r="DQ141" s="284">
        <v>0</v>
      </c>
      <c r="DR141" s="284">
        <v>0</v>
      </c>
      <c r="DS141" s="284">
        <v>0</v>
      </c>
      <c r="DT141" s="168">
        <v>0</v>
      </c>
      <c r="DU141" s="169">
        <v>0</v>
      </c>
      <c r="DV141" s="169">
        <v>0</v>
      </c>
      <c r="DW141" s="170">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v>0</v>
      </c>
      <c r="EV141" s="1">
        <v>0</v>
      </c>
      <c r="EW141" s="1">
        <v>0</v>
      </c>
      <c r="EX141" s="1">
        <v>0</v>
      </c>
      <c r="EY141" s="1">
        <v>0</v>
      </c>
      <c r="EZ141" s="168">
        <v>0</v>
      </c>
      <c r="FA141" s="169">
        <v>0</v>
      </c>
      <c r="FB141" s="169">
        <v>0</v>
      </c>
      <c r="FC141" s="170">
        <v>0</v>
      </c>
      <c r="FD141">
        <v>0</v>
      </c>
      <c r="FE141">
        <v>0</v>
      </c>
      <c r="FF141">
        <v>0</v>
      </c>
      <c r="FG141">
        <v>0</v>
      </c>
      <c r="FH141">
        <v>0</v>
      </c>
      <c r="FI141">
        <v>0</v>
      </c>
      <c r="FJ141">
        <v>0</v>
      </c>
      <c r="FK141">
        <v>0</v>
      </c>
      <c r="FL141">
        <v>0</v>
      </c>
      <c r="FM141">
        <v>0</v>
      </c>
      <c r="FN141">
        <v>0</v>
      </c>
      <c r="FO141">
        <v>0</v>
      </c>
      <c r="FP141">
        <v>0</v>
      </c>
      <c r="FQ141">
        <v>0</v>
      </c>
      <c r="FR141">
        <v>0</v>
      </c>
      <c r="FS141">
        <v>0</v>
      </c>
      <c r="FT141">
        <v>1</v>
      </c>
      <c r="FU141">
        <v>1000</v>
      </c>
      <c r="FV141">
        <v>30</v>
      </c>
      <c r="FW141">
        <v>0</v>
      </c>
      <c r="FX141">
        <v>0</v>
      </c>
      <c r="FY141">
        <v>0</v>
      </c>
      <c r="FZ141">
        <v>0</v>
      </c>
      <c r="GA141">
        <v>0</v>
      </c>
      <c r="GB141">
        <v>1</v>
      </c>
      <c r="GC141">
        <v>1</v>
      </c>
      <c r="GD141">
        <v>2</v>
      </c>
      <c r="GE141">
        <v>1000</v>
      </c>
      <c r="GF141">
        <v>2</v>
      </c>
      <c r="GG141">
        <v>0</v>
      </c>
      <c r="GH141">
        <v>1</v>
      </c>
      <c r="GI141">
        <v>200</v>
      </c>
      <c r="GJ141">
        <v>0</v>
      </c>
      <c r="GK141">
        <v>500</v>
      </c>
      <c r="GL141">
        <v>56</v>
      </c>
      <c r="GM141">
        <v>56</v>
      </c>
      <c r="GN141">
        <v>0</v>
      </c>
      <c r="GO141">
        <v>0</v>
      </c>
      <c r="GP141">
        <v>0</v>
      </c>
      <c r="GQ141">
        <v>0</v>
      </c>
      <c r="GR141">
        <v>0</v>
      </c>
      <c r="GS141">
        <v>0</v>
      </c>
      <c r="GT141">
        <v>0</v>
      </c>
      <c r="GU141">
        <v>0</v>
      </c>
      <c r="GV141">
        <v>0</v>
      </c>
      <c r="GW141">
        <v>0</v>
      </c>
      <c r="GX141">
        <v>2</v>
      </c>
      <c r="GY141">
        <v>2</v>
      </c>
      <c r="GZ141">
        <v>0</v>
      </c>
      <c r="HA141">
        <v>0</v>
      </c>
      <c r="HB141">
        <v>0</v>
      </c>
      <c r="HC141" s="139">
        <v>0</v>
      </c>
      <c r="HD141" s="141">
        <v>0</v>
      </c>
      <c r="HE141" s="139">
        <v>1</v>
      </c>
      <c r="HF141" s="141">
        <v>1</v>
      </c>
      <c r="HG141" s="180">
        <v>13</v>
      </c>
      <c r="HH141" s="182">
        <v>7.6923076923076927E-2</v>
      </c>
      <c r="HI141" s="182">
        <v>7.6923076923076927E-2</v>
      </c>
      <c r="HJ141" s="183">
        <v>0</v>
      </c>
      <c r="HK141" s="140">
        <v>0</v>
      </c>
      <c r="HL141" s="140">
        <v>0</v>
      </c>
      <c r="HM141" s="1" t="s">
        <v>427</v>
      </c>
      <c r="HN141" s="1" t="s">
        <v>427</v>
      </c>
      <c r="HO141" t="s">
        <v>459</v>
      </c>
      <c r="HP141" s="284" t="s">
        <v>459</v>
      </c>
      <c r="HQ141" s="284">
        <v>0</v>
      </c>
      <c r="HR141" s="284">
        <v>0</v>
      </c>
      <c r="HS141" s="284">
        <v>0</v>
      </c>
      <c r="HT141" s="284" t="s">
        <v>427</v>
      </c>
      <c r="HU141" s="284" t="s">
        <v>427</v>
      </c>
      <c r="HV141" s="284" t="s">
        <v>427</v>
      </c>
      <c r="HW141" s="284" t="s">
        <v>427</v>
      </c>
      <c r="HX141" s="284">
        <v>0</v>
      </c>
      <c r="HY141" s="284">
        <v>0</v>
      </c>
      <c r="HZ141" s="284">
        <v>582799</v>
      </c>
      <c r="IA141" s="284"/>
      <c r="IB141" s="284"/>
    </row>
    <row r="142" spans="1:236" x14ac:dyDescent="0.25">
      <c r="A142" s="2">
        <f>IF('Table 1'!$L$2="All Regions",1,IF('Table 1'!$L$2='DATA TEMPLATE 1516'!L142,1,0))</f>
        <v>1</v>
      </c>
      <c r="B142" s="2">
        <f>IF('Table 1'!$L$3="All Disciplines",1,IF('Table 1'!$L$3='DATA TEMPLATE 1516'!M142,1,0))</f>
        <v>1</v>
      </c>
      <c r="C142" s="2">
        <f>IF('Table 1'!$L$4="All Organisations",1,IF('Table 1'!$L$4='DATA TEMPLATE 1516'!N142,1,0))</f>
        <v>1</v>
      </c>
      <c r="D142" s="2">
        <f t="shared" si="4"/>
        <v>3</v>
      </c>
      <c r="E142" s="236">
        <f>IFERROR(IF('Table 2'!$L$2="All Diverse Led",$HQ142,IF('Table 2'!$L$2='DATA TEMPLATE 1516'!HX142,4,0)),"0")</f>
        <v>0</v>
      </c>
      <c r="F142" s="236">
        <f>IFERROR(IF('Table 2'!$L$2="All Diverse Led",$HQ142,IF('Table 2'!$L$2='DATA TEMPLATE 1516'!HY142,4,0)), 0)</f>
        <v>0</v>
      </c>
      <c r="G142" s="237">
        <f t="shared" si="5"/>
        <v>0</v>
      </c>
      <c r="H142" s="1" t="s">
        <v>471</v>
      </c>
      <c r="I142" s="1">
        <v>0</v>
      </c>
      <c r="J142" s="1" t="b">
        <v>0</v>
      </c>
      <c r="K142" s="284">
        <v>140</v>
      </c>
      <c r="L142" t="s">
        <v>439</v>
      </c>
      <c r="M142" t="s">
        <v>442</v>
      </c>
      <c r="N142" t="s">
        <v>459</v>
      </c>
      <c r="O142" s="76">
        <v>61191</v>
      </c>
      <c r="P142" s="76">
        <v>50788</v>
      </c>
      <c r="Q142" s="76">
        <v>335967</v>
      </c>
      <c r="R142" s="76">
        <v>13500</v>
      </c>
      <c r="S142" s="76">
        <v>0</v>
      </c>
      <c r="T142" s="76">
        <v>461446</v>
      </c>
      <c r="U142">
        <v>5304</v>
      </c>
      <c r="V142">
        <v>321126</v>
      </c>
      <c r="W142">
        <v>0</v>
      </c>
      <c r="X142">
        <v>50788</v>
      </c>
      <c r="Y142">
        <v>0</v>
      </c>
      <c r="Z142">
        <v>0</v>
      </c>
      <c r="AA142">
        <v>0</v>
      </c>
      <c r="AB142">
        <v>13500</v>
      </c>
      <c r="AC142">
        <v>0</v>
      </c>
      <c r="AD142">
        <v>0</v>
      </c>
      <c r="AE142">
        <v>390718</v>
      </c>
      <c r="AF142" s="1">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s="284">
        <v>0</v>
      </c>
      <c r="BE142" s="284">
        <v>0</v>
      </c>
      <c r="BF142" s="284">
        <v>0</v>
      </c>
      <c r="BG142" s="284">
        <v>0</v>
      </c>
      <c r="BH142" s="168">
        <v>0</v>
      </c>
      <c r="BI142" s="169">
        <v>0</v>
      </c>
      <c r="BJ142" s="169">
        <v>0</v>
      </c>
      <c r="BK142" s="170">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s="1">
        <v>0</v>
      </c>
      <c r="CK142" s="1">
        <v>0</v>
      </c>
      <c r="CL142" s="1">
        <v>0</v>
      </c>
      <c r="CM142" s="1">
        <v>0</v>
      </c>
      <c r="CN142" s="168">
        <v>0</v>
      </c>
      <c r="CO142" s="169">
        <v>0</v>
      </c>
      <c r="CP142" s="169">
        <v>0</v>
      </c>
      <c r="CQ142" s="170">
        <v>0</v>
      </c>
      <c r="CR142" s="1">
        <v>0</v>
      </c>
      <c r="CS142" s="1">
        <v>0</v>
      </c>
      <c r="CT142" s="1">
        <v>0</v>
      </c>
      <c r="CU142" s="1">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s="284">
        <v>0</v>
      </c>
      <c r="DQ142" s="284">
        <v>0</v>
      </c>
      <c r="DR142" s="284">
        <v>0</v>
      </c>
      <c r="DS142" s="284">
        <v>0</v>
      </c>
      <c r="DT142" s="168">
        <v>0</v>
      </c>
      <c r="DU142" s="169">
        <v>0</v>
      </c>
      <c r="DV142" s="169">
        <v>0</v>
      </c>
      <c r="DW142" s="170">
        <v>0</v>
      </c>
      <c r="DX142">
        <v>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s="1">
        <v>0</v>
      </c>
      <c r="EW142" s="1">
        <v>0</v>
      </c>
      <c r="EX142" s="1">
        <v>0</v>
      </c>
      <c r="EY142" s="1">
        <v>0</v>
      </c>
      <c r="EZ142" s="168">
        <v>0</v>
      </c>
      <c r="FA142" s="169">
        <v>0</v>
      </c>
      <c r="FB142" s="169">
        <v>0</v>
      </c>
      <c r="FC142" s="170">
        <v>0</v>
      </c>
      <c r="FD142">
        <v>0</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45</v>
      </c>
      <c r="GA142">
        <v>5</v>
      </c>
      <c r="GB142">
        <v>0</v>
      </c>
      <c r="GC142">
        <v>0</v>
      </c>
      <c r="GD142">
        <v>0</v>
      </c>
      <c r="GE142">
        <v>0</v>
      </c>
      <c r="GF142">
        <v>0</v>
      </c>
      <c r="GG142">
        <v>0</v>
      </c>
      <c r="GH142">
        <v>0</v>
      </c>
      <c r="GI142">
        <v>0</v>
      </c>
      <c r="GJ142">
        <v>0</v>
      </c>
      <c r="GK142">
        <v>0</v>
      </c>
      <c r="GL142">
        <v>0</v>
      </c>
      <c r="GM142">
        <v>0</v>
      </c>
      <c r="GN142">
        <v>0</v>
      </c>
      <c r="GO142">
        <v>0</v>
      </c>
      <c r="GP142">
        <v>0</v>
      </c>
      <c r="GQ142">
        <v>0</v>
      </c>
      <c r="GR142">
        <v>0</v>
      </c>
      <c r="GS142">
        <v>0</v>
      </c>
      <c r="GT142">
        <v>0</v>
      </c>
      <c r="GU142">
        <v>0</v>
      </c>
      <c r="GV142">
        <v>0</v>
      </c>
      <c r="GW142">
        <v>0</v>
      </c>
      <c r="GX142">
        <v>0</v>
      </c>
      <c r="GY142">
        <v>0</v>
      </c>
      <c r="GZ142">
        <v>0</v>
      </c>
      <c r="HA142">
        <v>0</v>
      </c>
      <c r="HB142">
        <v>0</v>
      </c>
      <c r="HC142" s="139">
        <v>0</v>
      </c>
      <c r="HD142" s="141">
        <v>0</v>
      </c>
      <c r="HE142" s="139">
        <v>0</v>
      </c>
      <c r="HF142" s="141">
        <v>0</v>
      </c>
      <c r="HG142" s="180">
        <v>0</v>
      </c>
      <c r="HH142" s="182">
        <v>0</v>
      </c>
      <c r="HI142" s="182">
        <v>0</v>
      </c>
      <c r="HJ142" s="183">
        <v>0</v>
      </c>
      <c r="HK142" s="140">
        <v>0</v>
      </c>
      <c r="HL142" s="140">
        <v>0</v>
      </c>
      <c r="HM142" s="1">
        <v>0</v>
      </c>
      <c r="HN142" s="1">
        <v>0</v>
      </c>
      <c r="HO142" t="s">
        <v>459</v>
      </c>
      <c r="HP142" s="284" t="s">
        <v>459</v>
      </c>
      <c r="HQ142" s="284">
        <v>0</v>
      </c>
      <c r="HR142" s="284">
        <v>0</v>
      </c>
      <c r="HS142" s="284">
        <v>0</v>
      </c>
      <c r="HT142" s="284" t="s">
        <v>427</v>
      </c>
      <c r="HU142" s="284" t="s">
        <v>427</v>
      </c>
      <c r="HV142" s="284" t="s">
        <v>427</v>
      </c>
      <c r="HW142" s="284" t="s">
        <v>427</v>
      </c>
      <c r="HX142" s="284">
        <v>0</v>
      </c>
      <c r="HY142" s="284">
        <v>0</v>
      </c>
      <c r="HZ142" s="284">
        <v>419308</v>
      </c>
      <c r="IA142" s="284"/>
      <c r="IB142" s="284"/>
    </row>
    <row r="143" spans="1:236" x14ac:dyDescent="0.25">
      <c r="A143" s="2">
        <f>IF('Table 1'!$L$2="All Regions",1,IF('Table 1'!$L$2='DATA TEMPLATE 1516'!L143,1,0))</f>
        <v>1</v>
      </c>
      <c r="B143" s="2">
        <f>IF('Table 1'!$L$3="All Disciplines",1,IF('Table 1'!$L$3='DATA TEMPLATE 1516'!M143,1,0))</f>
        <v>1</v>
      </c>
      <c r="C143" s="2">
        <f>IF('Table 1'!$L$4="All Organisations",1,IF('Table 1'!$L$4='DATA TEMPLATE 1516'!N143,1,0))</f>
        <v>1</v>
      </c>
      <c r="D143" s="2">
        <f t="shared" si="4"/>
        <v>3</v>
      </c>
      <c r="E143" s="236">
        <f>IFERROR(IF('Table 2'!$L$2="All Diverse Led",$HQ143,IF('Table 2'!$L$2='DATA TEMPLATE 1516'!HX143,4,0)),"0")</f>
        <v>0</v>
      </c>
      <c r="F143" s="236">
        <f>IFERROR(IF('Table 2'!$L$2="All Diverse Led",$HQ143,IF('Table 2'!$L$2='DATA TEMPLATE 1516'!HY143,4,0)), 0)</f>
        <v>0</v>
      </c>
      <c r="G143" s="237">
        <f t="shared" si="5"/>
        <v>0</v>
      </c>
      <c r="H143" s="1" t="s">
        <v>471</v>
      </c>
      <c r="I143" s="1">
        <v>0</v>
      </c>
      <c r="J143" s="1" t="b">
        <v>0</v>
      </c>
      <c r="K143" s="284">
        <v>141</v>
      </c>
      <c r="L143" t="s">
        <v>439</v>
      </c>
      <c r="M143" t="s">
        <v>437</v>
      </c>
      <c r="N143" t="s">
        <v>460</v>
      </c>
      <c r="O143" s="76">
        <v>979699</v>
      </c>
      <c r="P143" s="76">
        <v>662826</v>
      </c>
      <c r="Q143" s="76">
        <v>327875</v>
      </c>
      <c r="R143" s="76">
        <v>74000</v>
      </c>
      <c r="S143" s="76">
        <v>50456</v>
      </c>
      <c r="T143" s="76">
        <v>2094856</v>
      </c>
      <c r="U143">
        <v>835791</v>
      </c>
      <c r="V143">
        <v>16334</v>
      </c>
      <c r="W143">
        <v>0</v>
      </c>
      <c r="X143">
        <v>0</v>
      </c>
      <c r="Y143">
        <v>0</v>
      </c>
      <c r="Z143">
        <v>0</v>
      </c>
      <c r="AA143">
        <v>0</v>
      </c>
      <c r="AB143">
        <v>800004</v>
      </c>
      <c r="AC143">
        <v>250177</v>
      </c>
      <c r="AD143">
        <v>7069</v>
      </c>
      <c r="AE143">
        <v>1909375</v>
      </c>
      <c r="AF143" s="1">
        <v>736</v>
      </c>
      <c r="AG143">
        <v>232</v>
      </c>
      <c r="AH143">
        <v>69223</v>
      </c>
      <c r="AI143">
        <v>0</v>
      </c>
      <c r="AJ143">
        <v>0</v>
      </c>
      <c r="AK143">
        <v>0</v>
      </c>
      <c r="AL143">
        <v>0</v>
      </c>
      <c r="AM143">
        <v>0</v>
      </c>
      <c r="AN143">
        <v>0</v>
      </c>
      <c r="AO143">
        <v>0</v>
      </c>
      <c r="AP143">
        <v>0</v>
      </c>
      <c r="AQ143">
        <v>0</v>
      </c>
      <c r="AR143">
        <v>736</v>
      </c>
      <c r="AS143">
        <v>339</v>
      </c>
      <c r="AT143">
        <v>69223</v>
      </c>
      <c r="AU143">
        <v>0</v>
      </c>
      <c r="AV143">
        <v>0</v>
      </c>
      <c r="AW143">
        <v>0</v>
      </c>
      <c r="AX143">
        <v>0</v>
      </c>
      <c r="AY143">
        <v>0</v>
      </c>
      <c r="AZ143">
        <v>0</v>
      </c>
      <c r="BA143">
        <v>0</v>
      </c>
      <c r="BB143">
        <v>0</v>
      </c>
      <c r="BC143">
        <v>0</v>
      </c>
      <c r="BD143" s="284">
        <v>0</v>
      </c>
      <c r="BE143" s="284">
        <v>0</v>
      </c>
      <c r="BF143" s="284">
        <v>0</v>
      </c>
      <c r="BG143" s="284">
        <v>0</v>
      </c>
      <c r="BH143" s="168">
        <v>736</v>
      </c>
      <c r="BI143" s="169">
        <v>339</v>
      </c>
      <c r="BJ143" s="169">
        <v>69223</v>
      </c>
      <c r="BK143" s="170">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v>0</v>
      </c>
      <c r="CJ143" s="1">
        <v>0</v>
      </c>
      <c r="CK143" s="1">
        <v>0</v>
      </c>
      <c r="CL143" s="1">
        <v>0</v>
      </c>
      <c r="CM143" s="1">
        <v>0</v>
      </c>
      <c r="CN143" s="168">
        <v>0</v>
      </c>
      <c r="CO143" s="169">
        <v>0</v>
      </c>
      <c r="CP143" s="169">
        <v>0</v>
      </c>
      <c r="CQ143" s="170">
        <v>0</v>
      </c>
      <c r="CR143" s="1">
        <v>0</v>
      </c>
      <c r="CS143" s="1">
        <v>0</v>
      </c>
      <c r="CT143" s="1">
        <v>0</v>
      </c>
      <c r="CU143" s="1">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v>0</v>
      </c>
      <c r="DP143" s="284">
        <v>0</v>
      </c>
      <c r="DQ143" s="284">
        <v>0</v>
      </c>
      <c r="DR143" s="284">
        <v>0</v>
      </c>
      <c r="DS143" s="284">
        <v>0</v>
      </c>
      <c r="DT143" s="168">
        <v>0</v>
      </c>
      <c r="DU143" s="169">
        <v>0</v>
      </c>
      <c r="DV143" s="169">
        <v>0</v>
      </c>
      <c r="DW143" s="170">
        <v>0</v>
      </c>
      <c r="DX143">
        <v>0</v>
      </c>
      <c r="DY143">
        <v>0</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v>0</v>
      </c>
      <c r="EU143">
        <v>0</v>
      </c>
      <c r="EV143" s="1">
        <v>0</v>
      </c>
      <c r="EW143" s="1">
        <v>0</v>
      </c>
      <c r="EX143" s="1">
        <v>0</v>
      </c>
      <c r="EY143" s="1">
        <v>0</v>
      </c>
      <c r="EZ143" s="168">
        <v>0</v>
      </c>
      <c r="FA143" s="169">
        <v>0</v>
      </c>
      <c r="FB143" s="169">
        <v>0</v>
      </c>
      <c r="FC143" s="170">
        <v>0</v>
      </c>
      <c r="FD143">
        <v>0</v>
      </c>
      <c r="FE143">
        <v>0</v>
      </c>
      <c r="FF143">
        <v>0</v>
      </c>
      <c r="FG143">
        <v>0</v>
      </c>
      <c r="FH143">
        <v>0</v>
      </c>
      <c r="FI143">
        <v>0</v>
      </c>
      <c r="FJ143">
        <v>0</v>
      </c>
      <c r="FK143">
        <v>0</v>
      </c>
      <c r="FL143">
        <v>0</v>
      </c>
      <c r="FM143">
        <v>0</v>
      </c>
      <c r="FN143">
        <v>0</v>
      </c>
      <c r="FO143">
        <v>0</v>
      </c>
      <c r="FP143">
        <v>0</v>
      </c>
      <c r="FQ143">
        <v>0</v>
      </c>
      <c r="FR143">
        <v>0</v>
      </c>
      <c r="FS143">
        <v>0</v>
      </c>
      <c r="FT143">
        <v>0</v>
      </c>
      <c r="FU143">
        <v>0</v>
      </c>
      <c r="FV143">
        <v>0</v>
      </c>
      <c r="FW143">
        <v>0</v>
      </c>
      <c r="FX143">
        <v>0</v>
      </c>
      <c r="FY143">
        <v>0</v>
      </c>
      <c r="FZ143">
        <v>0</v>
      </c>
      <c r="GA143">
        <v>0</v>
      </c>
      <c r="GB143">
        <v>0</v>
      </c>
      <c r="GC143">
        <v>0</v>
      </c>
      <c r="GD143">
        <v>0</v>
      </c>
      <c r="GE143">
        <v>0</v>
      </c>
      <c r="GF143">
        <v>0</v>
      </c>
      <c r="GG143">
        <v>0</v>
      </c>
      <c r="GH143">
        <v>0</v>
      </c>
      <c r="GI143">
        <v>0</v>
      </c>
      <c r="GJ143">
        <v>0</v>
      </c>
      <c r="GK143">
        <v>0</v>
      </c>
      <c r="GL143">
        <v>0</v>
      </c>
      <c r="GM143">
        <v>0</v>
      </c>
      <c r="GN143">
        <v>0</v>
      </c>
      <c r="GO143">
        <v>0</v>
      </c>
      <c r="GP143">
        <v>0</v>
      </c>
      <c r="GQ143">
        <v>0</v>
      </c>
      <c r="GR143">
        <v>0</v>
      </c>
      <c r="GS143">
        <v>0</v>
      </c>
      <c r="GT143">
        <v>0</v>
      </c>
      <c r="GU143">
        <v>0</v>
      </c>
      <c r="GV143">
        <v>0</v>
      </c>
      <c r="GW143">
        <v>0</v>
      </c>
      <c r="GX143">
        <v>0</v>
      </c>
      <c r="GY143">
        <v>0</v>
      </c>
      <c r="GZ143">
        <v>0</v>
      </c>
      <c r="HA143">
        <v>0</v>
      </c>
      <c r="HB143">
        <v>0</v>
      </c>
      <c r="HC143" s="139">
        <v>0</v>
      </c>
      <c r="HD143" s="141">
        <v>0</v>
      </c>
      <c r="HE143" s="139">
        <v>1</v>
      </c>
      <c r="HF143" s="141">
        <v>2</v>
      </c>
      <c r="HG143" s="180">
        <v>17</v>
      </c>
      <c r="HH143" s="182">
        <v>0.11764705882352941</v>
      </c>
      <c r="HI143" s="182">
        <v>5.8823529411764705E-2</v>
      </c>
      <c r="HJ143" s="183">
        <v>0</v>
      </c>
      <c r="HK143" s="140">
        <v>0</v>
      </c>
      <c r="HL143" s="140">
        <v>0</v>
      </c>
      <c r="HM143" s="1" t="s">
        <v>427</v>
      </c>
      <c r="HN143" s="1" t="s">
        <v>427</v>
      </c>
      <c r="HO143" t="s">
        <v>460</v>
      </c>
      <c r="HP143" s="284" t="s">
        <v>460</v>
      </c>
      <c r="HQ143" s="284">
        <v>0</v>
      </c>
      <c r="HR143" s="284">
        <v>0</v>
      </c>
      <c r="HS143" s="284">
        <v>0</v>
      </c>
      <c r="HT143" s="284" t="s">
        <v>427</v>
      </c>
      <c r="HU143" s="284" t="s">
        <v>427</v>
      </c>
      <c r="HV143" s="284" t="s">
        <v>426</v>
      </c>
      <c r="HW143" s="284" t="s">
        <v>427</v>
      </c>
      <c r="HX143" s="284">
        <v>0</v>
      </c>
      <c r="HY143" s="284">
        <v>0</v>
      </c>
      <c r="HZ143" s="284">
        <v>2098335</v>
      </c>
      <c r="IA143" s="284"/>
      <c r="IB143" s="284"/>
    </row>
    <row r="144" spans="1:236" x14ac:dyDescent="0.25">
      <c r="A144" s="2">
        <f>IF('Table 1'!$L$2="All Regions",1,IF('Table 1'!$L$2='DATA TEMPLATE 1516'!L144,1,0))</f>
        <v>1</v>
      </c>
      <c r="B144" s="2">
        <f>IF('Table 1'!$L$3="All Disciplines",1,IF('Table 1'!$L$3='DATA TEMPLATE 1516'!M144,1,0))</f>
        <v>1</v>
      </c>
      <c r="C144" s="2">
        <f>IF('Table 1'!$L$4="All Organisations",1,IF('Table 1'!$L$4='DATA TEMPLATE 1516'!N144,1,0))</f>
        <v>1</v>
      </c>
      <c r="D144" s="2">
        <f t="shared" si="4"/>
        <v>3</v>
      </c>
      <c r="E144" s="236">
        <f>IFERROR(IF('Table 2'!$L$2="All Diverse Led",$HQ144,IF('Table 2'!$L$2='DATA TEMPLATE 1516'!HX144,4,0)),"0")</f>
        <v>0</v>
      </c>
      <c r="F144" s="236">
        <f>IFERROR(IF('Table 2'!$L$2="All Diverse Led",$HQ144,IF('Table 2'!$L$2='DATA TEMPLATE 1516'!HY144,4,0)), 0)</f>
        <v>0</v>
      </c>
      <c r="G144" s="237">
        <f t="shared" si="5"/>
        <v>0</v>
      </c>
      <c r="H144" s="1" t="s">
        <v>471</v>
      </c>
      <c r="I144" s="1">
        <v>0</v>
      </c>
      <c r="J144" s="1" t="b">
        <v>0</v>
      </c>
      <c r="K144" s="284">
        <v>142</v>
      </c>
      <c r="L144" t="s">
        <v>439</v>
      </c>
      <c r="M144" t="s">
        <v>437</v>
      </c>
      <c r="N144" t="s">
        <v>460</v>
      </c>
      <c r="O144" s="76">
        <v>92433835</v>
      </c>
      <c r="P144" s="76">
        <v>18579296</v>
      </c>
      <c r="Q144" s="76">
        <v>10600084</v>
      </c>
      <c r="R144" s="76">
        <v>0</v>
      </c>
      <c r="S144" s="76">
        <v>0</v>
      </c>
      <c r="T144" s="76">
        <v>121613215</v>
      </c>
      <c r="U144">
        <v>27629435</v>
      </c>
      <c r="V144">
        <v>878866</v>
      </c>
      <c r="W144">
        <v>1208142</v>
      </c>
      <c r="X144">
        <v>6192</v>
      </c>
      <c r="Y144">
        <v>0</v>
      </c>
      <c r="Z144">
        <v>0</v>
      </c>
      <c r="AA144">
        <v>0</v>
      </c>
      <c r="AB144">
        <v>45251173</v>
      </c>
      <c r="AC144">
        <v>2448000</v>
      </c>
      <c r="AD144">
        <v>40029185</v>
      </c>
      <c r="AE144">
        <v>117450993</v>
      </c>
      <c r="AF144" s="1">
        <v>2336</v>
      </c>
      <c r="AG144">
        <v>1836</v>
      </c>
      <c r="AH144">
        <v>1685885</v>
      </c>
      <c r="AI144">
        <v>0</v>
      </c>
      <c r="AJ144">
        <v>47</v>
      </c>
      <c r="AK144">
        <v>0</v>
      </c>
      <c r="AL144">
        <v>56436</v>
      </c>
      <c r="AM144">
        <v>0</v>
      </c>
      <c r="AN144">
        <v>555</v>
      </c>
      <c r="AO144">
        <v>441</v>
      </c>
      <c r="AP144">
        <v>506376</v>
      </c>
      <c r="AQ144">
        <v>0</v>
      </c>
      <c r="AR144">
        <v>772</v>
      </c>
      <c r="AS144">
        <v>608</v>
      </c>
      <c r="AT144">
        <v>647013</v>
      </c>
      <c r="AU144">
        <v>0</v>
      </c>
      <c r="AV144">
        <v>47</v>
      </c>
      <c r="AW144">
        <v>0</v>
      </c>
      <c r="AX144">
        <v>56436</v>
      </c>
      <c r="AY144">
        <v>0</v>
      </c>
      <c r="AZ144">
        <v>419</v>
      </c>
      <c r="BA144">
        <v>314</v>
      </c>
      <c r="BB144">
        <v>365785</v>
      </c>
      <c r="BC144">
        <v>0</v>
      </c>
      <c r="BD144" s="284">
        <v>602</v>
      </c>
      <c r="BE144" s="284">
        <v>441</v>
      </c>
      <c r="BF144" s="284">
        <v>562812</v>
      </c>
      <c r="BG144" s="284">
        <v>0</v>
      </c>
      <c r="BH144" s="168">
        <v>1238</v>
      </c>
      <c r="BI144" s="169">
        <v>922</v>
      </c>
      <c r="BJ144" s="169">
        <v>1069234</v>
      </c>
      <c r="BK144" s="170">
        <v>0</v>
      </c>
      <c r="BL144">
        <v>5</v>
      </c>
      <c r="BM144">
        <v>0</v>
      </c>
      <c r="BN144">
        <v>0</v>
      </c>
      <c r="BO144">
        <v>90000</v>
      </c>
      <c r="BP144">
        <v>0</v>
      </c>
      <c r="BQ144">
        <v>0</v>
      </c>
      <c r="BR144">
        <v>0</v>
      </c>
      <c r="BS144">
        <v>0</v>
      </c>
      <c r="BT144">
        <v>1</v>
      </c>
      <c r="BU144">
        <v>0</v>
      </c>
      <c r="BV144">
        <v>0</v>
      </c>
      <c r="BW144">
        <v>11500</v>
      </c>
      <c r="BX144">
        <v>0</v>
      </c>
      <c r="BY144">
        <v>0</v>
      </c>
      <c r="BZ144">
        <v>0</v>
      </c>
      <c r="CA144">
        <v>0</v>
      </c>
      <c r="CB144">
        <v>0</v>
      </c>
      <c r="CC144">
        <v>0</v>
      </c>
      <c r="CD144">
        <v>0</v>
      </c>
      <c r="CE144">
        <v>0</v>
      </c>
      <c r="CF144">
        <v>0</v>
      </c>
      <c r="CG144">
        <v>0</v>
      </c>
      <c r="CH144">
        <v>0</v>
      </c>
      <c r="CI144">
        <v>0</v>
      </c>
      <c r="CJ144" s="1">
        <v>1</v>
      </c>
      <c r="CK144" s="1">
        <v>0</v>
      </c>
      <c r="CL144" s="1">
        <v>0</v>
      </c>
      <c r="CM144" s="1">
        <v>11500</v>
      </c>
      <c r="CN144" s="168">
        <v>0</v>
      </c>
      <c r="CO144" s="169">
        <v>0</v>
      </c>
      <c r="CP144" s="169">
        <v>0</v>
      </c>
      <c r="CQ144" s="170">
        <v>0</v>
      </c>
      <c r="CR144" s="1">
        <v>0</v>
      </c>
      <c r="CS144" s="1">
        <v>0</v>
      </c>
      <c r="CT144" s="1">
        <v>0</v>
      </c>
      <c r="CU144" s="1">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v>0</v>
      </c>
      <c r="DP144" s="284">
        <v>0</v>
      </c>
      <c r="DQ144" s="284">
        <v>0</v>
      </c>
      <c r="DR144" s="284">
        <v>0</v>
      </c>
      <c r="DS144" s="284">
        <v>0</v>
      </c>
      <c r="DT144" s="168">
        <v>0</v>
      </c>
      <c r="DU144" s="169">
        <v>0</v>
      </c>
      <c r="DV144" s="169">
        <v>0</v>
      </c>
      <c r="DW144" s="170">
        <v>0</v>
      </c>
      <c r="DX144">
        <v>1</v>
      </c>
      <c r="DY144">
        <v>18</v>
      </c>
      <c r="DZ144">
        <v>0</v>
      </c>
      <c r="EA144">
        <v>24700</v>
      </c>
      <c r="EB144">
        <v>0</v>
      </c>
      <c r="EC144">
        <v>0</v>
      </c>
      <c r="ED144">
        <v>0</v>
      </c>
      <c r="EE144">
        <v>0</v>
      </c>
      <c r="EF144">
        <v>0</v>
      </c>
      <c r="EG144">
        <v>0</v>
      </c>
      <c r="EH144">
        <v>0</v>
      </c>
      <c r="EI144">
        <v>0</v>
      </c>
      <c r="EJ144">
        <v>1</v>
      </c>
      <c r="EK144">
        <v>18</v>
      </c>
      <c r="EL144">
        <v>0</v>
      </c>
      <c r="EM144">
        <v>0</v>
      </c>
      <c r="EN144">
        <v>0</v>
      </c>
      <c r="EO144">
        <v>0</v>
      </c>
      <c r="EP144">
        <v>0</v>
      </c>
      <c r="EQ144">
        <v>0</v>
      </c>
      <c r="ER144">
        <v>0</v>
      </c>
      <c r="ES144">
        <v>0</v>
      </c>
      <c r="ET144">
        <v>0</v>
      </c>
      <c r="EU144">
        <v>0</v>
      </c>
      <c r="EV144" s="1">
        <v>0</v>
      </c>
      <c r="EW144" s="1">
        <v>0</v>
      </c>
      <c r="EX144" s="1">
        <v>0</v>
      </c>
      <c r="EY144" s="1">
        <v>0</v>
      </c>
      <c r="EZ144" s="168">
        <v>1</v>
      </c>
      <c r="FA144" s="169">
        <v>18</v>
      </c>
      <c r="FB144" s="169">
        <v>0</v>
      </c>
      <c r="FC144" s="170">
        <v>0</v>
      </c>
      <c r="FD144">
        <v>0</v>
      </c>
      <c r="FE144">
        <v>0</v>
      </c>
      <c r="FF144">
        <v>0</v>
      </c>
      <c r="FG144">
        <v>0</v>
      </c>
      <c r="FH144">
        <v>0</v>
      </c>
      <c r="FI144">
        <v>0</v>
      </c>
      <c r="FJ144">
        <v>0</v>
      </c>
      <c r="FK144">
        <v>0</v>
      </c>
      <c r="FL144">
        <v>6129</v>
      </c>
      <c r="FM144">
        <v>533008</v>
      </c>
      <c r="FN144">
        <v>30</v>
      </c>
      <c r="FO144">
        <v>199500</v>
      </c>
      <c r="FP144">
        <v>145620</v>
      </c>
      <c r="FQ144">
        <v>0</v>
      </c>
      <c r="FR144">
        <v>0</v>
      </c>
      <c r="FS144">
        <v>0</v>
      </c>
      <c r="FT144">
        <v>40</v>
      </c>
      <c r="FU144">
        <v>1000</v>
      </c>
      <c r="FV144">
        <v>16120</v>
      </c>
      <c r="FW144">
        <v>0</v>
      </c>
      <c r="FX144">
        <v>0</v>
      </c>
      <c r="FY144">
        <v>0</v>
      </c>
      <c r="FZ144">
        <v>1</v>
      </c>
      <c r="GA144">
        <v>0</v>
      </c>
      <c r="GB144">
        <v>0</v>
      </c>
      <c r="GC144">
        <v>0</v>
      </c>
      <c r="GD144">
        <v>124</v>
      </c>
      <c r="GE144">
        <v>0</v>
      </c>
      <c r="GF144">
        <v>127</v>
      </c>
      <c r="GG144">
        <v>213960</v>
      </c>
      <c r="GH144">
        <v>0</v>
      </c>
      <c r="GI144">
        <v>0</v>
      </c>
      <c r="GJ144">
        <v>0</v>
      </c>
      <c r="GK144">
        <v>0</v>
      </c>
      <c r="GL144">
        <v>0</v>
      </c>
      <c r="GM144">
        <v>0</v>
      </c>
      <c r="GN144">
        <v>43</v>
      </c>
      <c r="GO144">
        <v>228374</v>
      </c>
      <c r="GP144">
        <v>39</v>
      </c>
      <c r="GQ144">
        <v>68221</v>
      </c>
      <c r="GR144">
        <v>11</v>
      </c>
      <c r="GS144">
        <v>14413</v>
      </c>
      <c r="GT144">
        <v>6</v>
      </c>
      <c r="GU144">
        <v>0</v>
      </c>
      <c r="GV144">
        <v>1</v>
      </c>
      <c r="GW144">
        <v>0</v>
      </c>
      <c r="GX144">
        <v>2</v>
      </c>
      <c r="GY144">
        <v>2</v>
      </c>
      <c r="GZ144">
        <v>40</v>
      </c>
      <c r="HA144">
        <v>39</v>
      </c>
      <c r="HB144">
        <v>0</v>
      </c>
      <c r="HC144" s="139">
        <v>2</v>
      </c>
      <c r="HD144" s="141">
        <v>0</v>
      </c>
      <c r="HE144" s="139">
        <v>0</v>
      </c>
      <c r="HF144" s="141">
        <v>2</v>
      </c>
      <c r="HG144" s="180">
        <v>33</v>
      </c>
      <c r="HH144" s="182">
        <v>0.12121212121212122</v>
      </c>
      <c r="HI144" s="182">
        <v>0</v>
      </c>
      <c r="HJ144" s="183">
        <v>0</v>
      </c>
      <c r="HK144" s="140">
        <v>0</v>
      </c>
      <c r="HL144" s="140">
        <v>0</v>
      </c>
      <c r="HM144" s="1" t="s">
        <v>427</v>
      </c>
      <c r="HN144" s="1" t="s">
        <v>427</v>
      </c>
      <c r="HO144" t="s">
        <v>460</v>
      </c>
      <c r="HP144" s="284" t="s">
        <v>460</v>
      </c>
      <c r="HQ144" s="284">
        <v>0</v>
      </c>
      <c r="HR144" s="284">
        <v>0</v>
      </c>
      <c r="HS144" s="284">
        <v>0</v>
      </c>
      <c r="HT144" s="284" t="s">
        <v>427</v>
      </c>
      <c r="HU144" s="284" t="s">
        <v>427</v>
      </c>
      <c r="HV144" s="284" t="s">
        <v>427</v>
      </c>
      <c r="HW144" s="284" t="s">
        <v>427</v>
      </c>
      <c r="HX144" s="284">
        <v>0</v>
      </c>
      <c r="HY144" s="284">
        <v>0</v>
      </c>
      <c r="HZ144" s="284">
        <v>104714317</v>
      </c>
      <c r="IA144" s="284"/>
      <c r="IB144" s="284"/>
    </row>
    <row r="145" spans="1:236" x14ac:dyDescent="0.25">
      <c r="A145" s="2">
        <f>IF('Table 1'!$L$2="All Regions",1,IF('Table 1'!$L$2='DATA TEMPLATE 1516'!L145,1,0))</f>
        <v>1</v>
      </c>
      <c r="B145" s="2">
        <f>IF('Table 1'!$L$3="All Disciplines",1,IF('Table 1'!$L$3='DATA TEMPLATE 1516'!M145,1,0))</f>
        <v>1</v>
      </c>
      <c r="C145" s="2">
        <f>IF('Table 1'!$L$4="All Organisations",1,IF('Table 1'!$L$4='DATA TEMPLATE 1516'!N145,1,0))</f>
        <v>1</v>
      </c>
      <c r="D145" s="2">
        <f t="shared" si="4"/>
        <v>3</v>
      </c>
      <c r="E145" s="236">
        <f>IFERROR(IF('Table 2'!$L$2="All Diverse Led",$HQ145,IF('Table 2'!$L$2='DATA TEMPLATE 1516'!HX145,4,0)),"0")</f>
        <v>0</v>
      </c>
      <c r="F145" s="236">
        <f>IFERROR(IF('Table 2'!$L$2="All Diverse Led",$HQ145,IF('Table 2'!$L$2='DATA TEMPLATE 1516'!HY145,4,0)), 0)</f>
        <v>0</v>
      </c>
      <c r="G145" s="237">
        <f t="shared" si="5"/>
        <v>0</v>
      </c>
      <c r="H145" s="1" t="s">
        <v>471</v>
      </c>
      <c r="I145" s="1">
        <v>0</v>
      </c>
      <c r="J145" s="1" t="b">
        <v>0</v>
      </c>
      <c r="K145" s="284">
        <v>143</v>
      </c>
      <c r="L145" t="s">
        <v>439</v>
      </c>
      <c r="M145" t="s">
        <v>443</v>
      </c>
      <c r="N145" t="s">
        <v>460</v>
      </c>
      <c r="O145" s="76">
        <v>731585</v>
      </c>
      <c r="P145" s="76">
        <v>515212</v>
      </c>
      <c r="Q145" s="76">
        <v>732548</v>
      </c>
      <c r="R145" s="76">
        <v>0</v>
      </c>
      <c r="S145" s="76">
        <v>0</v>
      </c>
      <c r="T145" s="76">
        <v>1979345</v>
      </c>
      <c r="U145">
        <v>404414</v>
      </c>
      <c r="V145">
        <v>16659</v>
      </c>
      <c r="W145">
        <v>390883</v>
      </c>
      <c r="X145">
        <v>0</v>
      </c>
      <c r="Y145">
        <v>0</v>
      </c>
      <c r="Z145">
        <v>0</v>
      </c>
      <c r="AA145">
        <v>0</v>
      </c>
      <c r="AB145">
        <v>485700</v>
      </c>
      <c r="AC145">
        <v>76694</v>
      </c>
      <c r="AD145">
        <v>119943</v>
      </c>
      <c r="AE145">
        <v>1494293</v>
      </c>
      <c r="AF145" s="1">
        <v>57</v>
      </c>
      <c r="AG145">
        <v>57</v>
      </c>
      <c r="AH145">
        <v>54978</v>
      </c>
      <c r="AI145">
        <v>21007</v>
      </c>
      <c r="AJ145">
        <v>6</v>
      </c>
      <c r="AK145">
        <v>6</v>
      </c>
      <c r="AL145">
        <v>4473</v>
      </c>
      <c r="AM145">
        <v>0</v>
      </c>
      <c r="AN145">
        <v>108</v>
      </c>
      <c r="AO145">
        <v>108</v>
      </c>
      <c r="AP145">
        <v>105651</v>
      </c>
      <c r="AQ145">
        <v>19674</v>
      </c>
      <c r="AR145">
        <v>18</v>
      </c>
      <c r="AS145">
        <v>18</v>
      </c>
      <c r="AT145">
        <v>3805</v>
      </c>
      <c r="AU145">
        <v>20732</v>
      </c>
      <c r="AV145">
        <v>2</v>
      </c>
      <c r="AW145">
        <v>2</v>
      </c>
      <c r="AX145">
        <v>372</v>
      </c>
      <c r="AY145">
        <v>0</v>
      </c>
      <c r="AZ145">
        <v>14</v>
      </c>
      <c r="BA145">
        <v>14</v>
      </c>
      <c r="BB145">
        <v>2712</v>
      </c>
      <c r="BC145">
        <v>6200</v>
      </c>
      <c r="BD145" s="284">
        <v>114</v>
      </c>
      <c r="BE145" s="284">
        <v>114</v>
      </c>
      <c r="BF145" s="284">
        <v>110124</v>
      </c>
      <c r="BG145" s="284">
        <v>19674</v>
      </c>
      <c r="BH145" s="168">
        <v>34</v>
      </c>
      <c r="BI145" s="169">
        <v>34</v>
      </c>
      <c r="BJ145" s="169">
        <v>6889</v>
      </c>
      <c r="BK145" s="170">
        <v>26932</v>
      </c>
      <c r="BL145">
        <v>1</v>
      </c>
      <c r="BM145">
        <v>1</v>
      </c>
      <c r="BN145">
        <v>0</v>
      </c>
      <c r="BO145">
        <v>250</v>
      </c>
      <c r="BP145">
        <v>0</v>
      </c>
      <c r="BQ145">
        <v>0</v>
      </c>
      <c r="BR145">
        <v>0</v>
      </c>
      <c r="BS145">
        <v>0</v>
      </c>
      <c r="BT145">
        <v>8</v>
      </c>
      <c r="BU145">
        <v>8</v>
      </c>
      <c r="BV145">
        <v>0</v>
      </c>
      <c r="BW145">
        <v>5582</v>
      </c>
      <c r="BX145">
        <v>0</v>
      </c>
      <c r="BY145">
        <v>0</v>
      </c>
      <c r="BZ145">
        <v>0</v>
      </c>
      <c r="CA145">
        <v>0</v>
      </c>
      <c r="CB145">
        <v>0</v>
      </c>
      <c r="CC145">
        <v>0</v>
      </c>
      <c r="CD145">
        <v>0</v>
      </c>
      <c r="CE145">
        <v>0</v>
      </c>
      <c r="CF145">
        <v>0</v>
      </c>
      <c r="CG145">
        <v>0</v>
      </c>
      <c r="CH145">
        <v>0</v>
      </c>
      <c r="CI145">
        <v>0</v>
      </c>
      <c r="CJ145" s="1">
        <v>8</v>
      </c>
      <c r="CK145" s="1">
        <v>8</v>
      </c>
      <c r="CL145" s="1">
        <v>0</v>
      </c>
      <c r="CM145" s="1">
        <v>5582</v>
      </c>
      <c r="CN145" s="168">
        <v>0</v>
      </c>
      <c r="CO145" s="169">
        <v>0</v>
      </c>
      <c r="CP145" s="169">
        <v>0</v>
      </c>
      <c r="CQ145" s="170">
        <v>0</v>
      </c>
      <c r="CR145" s="1">
        <v>2</v>
      </c>
      <c r="CS145" s="1">
        <v>5</v>
      </c>
      <c r="CT145" s="1">
        <v>4354</v>
      </c>
      <c r="CU145" s="1">
        <v>0</v>
      </c>
      <c r="CV145">
        <v>0</v>
      </c>
      <c r="CW145">
        <v>0</v>
      </c>
      <c r="CX145">
        <v>0</v>
      </c>
      <c r="CY145">
        <v>0</v>
      </c>
      <c r="CZ145">
        <v>0</v>
      </c>
      <c r="DA145">
        <v>0</v>
      </c>
      <c r="DB145">
        <v>0</v>
      </c>
      <c r="DC145">
        <v>0</v>
      </c>
      <c r="DD145">
        <v>1</v>
      </c>
      <c r="DE145">
        <v>1</v>
      </c>
      <c r="DF145">
        <v>845</v>
      </c>
      <c r="DG145">
        <v>0</v>
      </c>
      <c r="DH145">
        <v>0</v>
      </c>
      <c r="DI145">
        <v>0</v>
      </c>
      <c r="DJ145">
        <v>0</v>
      </c>
      <c r="DK145">
        <v>0</v>
      </c>
      <c r="DL145">
        <v>0</v>
      </c>
      <c r="DM145">
        <v>0</v>
      </c>
      <c r="DN145">
        <v>0</v>
      </c>
      <c r="DO145">
        <v>0</v>
      </c>
      <c r="DP145" s="284">
        <v>0</v>
      </c>
      <c r="DQ145" s="284">
        <v>0</v>
      </c>
      <c r="DR145" s="284">
        <v>0</v>
      </c>
      <c r="DS145" s="284">
        <v>0</v>
      </c>
      <c r="DT145" s="168">
        <v>1</v>
      </c>
      <c r="DU145" s="169">
        <v>1</v>
      </c>
      <c r="DV145" s="169">
        <v>845</v>
      </c>
      <c r="DW145" s="170">
        <v>0</v>
      </c>
      <c r="DX145">
        <v>1</v>
      </c>
      <c r="DY145">
        <v>1</v>
      </c>
      <c r="DZ145">
        <v>127</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v>0</v>
      </c>
      <c r="EV145" s="1">
        <v>0</v>
      </c>
      <c r="EW145" s="1">
        <v>0</v>
      </c>
      <c r="EX145" s="1">
        <v>0</v>
      </c>
      <c r="EY145" s="1">
        <v>0</v>
      </c>
      <c r="EZ145" s="168">
        <v>0</v>
      </c>
      <c r="FA145" s="169">
        <v>0</v>
      </c>
      <c r="FB145" s="169">
        <v>0</v>
      </c>
      <c r="FC145" s="170">
        <v>0</v>
      </c>
      <c r="FD145">
        <v>4</v>
      </c>
      <c r="FE145">
        <v>0</v>
      </c>
      <c r="FF145">
        <v>6541300</v>
      </c>
      <c r="FG145">
        <v>3</v>
      </c>
      <c r="FH145">
        <v>0</v>
      </c>
      <c r="FI145">
        <v>1352500</v>
      </c>
      <c r="FJ145">
        <v>3</v>
      </c>
      <c r="FK145">
        <v>1352500</v>
      </c>
      <c r="FL145">
        <v>0</v>
      </c>
      <c r="FM145">
        <v>0</v>
      </c>
      <c r="FN145">
        <v>0</v>
      </c>
      <c r="FO145">
        <v>0</v>
      </c>
      <c r="FP145">
        <v>0</v>
      </c>
      <c r="FQ145">
        <v>0</v>
      </c>
      <c r="FR145">
        <v>0</v>
      </c>
      <c r="FS145">
        <v>0</v>
      </c>
      <c r="FT145">
        <v>1</v>
      </c>
      <c r="FU145">
        <v>20</v>
      </c>
      <c r="FV145">
        <v>0</v>
      </c>
      <c r="FW145">
        <v>20</v>
      </c>
      <c r="FX145">
        <v>0</v>
      </c>
      <c r="FY145">
        <v>0</v>
      </c>
      <c r="FZ145">
        <v>0</v>
      </c>
      <c r="GA145">
        <v>0</v>
      </c>
      <c r="GB145">
        <v>0</v>
      </c>
      <c r="GC145">
        <v>0</v>
      </c>
      <c r="GD145">
        <v>0</v>
      </c>
      <c r="GE145">
        <v>0</v>
      </c>
      <c r="GF145">
        <v>0</v>
      </c>
      <c r="GG145">
        <v>0</v>
      </c>
      <c r="GH145">
        <v>0</v>
      </c>
      <c r="GI145">
        <v>0</v>
      </c>
      <c r="GJ145">
        <v>0</v>
      </c>
      <c r="GK145">
        <v>0</v>
      </c>
      <c r="GL145">
        <v>10101</v>
      </c>
      <c r="GM145">
        <v>0</v>
      </c>
      <c r="GN145">
        <v>0</v>
      </c>
      <c r="GO145">
        <v>1500000</v>
      </c>
      <c r="GP145">
        <v>6</v>
      </c>
      <c r="GQ145">
        <v>1966093</v>
      </c>
      <c r="GR145">
        <v>0</v>
      </c>
      <c r="GS145">
        <v>0</v>
      </c>
      <c r="GT145">
        <v>1</v>
      </c>
      <c r="GU145">
        <v>0</v>
      </c>
      <c r="GV145">
        <v>0</v>
      </c>
      <c r="GW145">
        <v>0</v>
      </c>
      <c r="GX145">
        <v>0</v>
      </c>
      <c r="GY145">
        <v>0</v>
      </c>
      <c r="GZ145">
        <v>2</v>
      </c>
      <c r="HA145">
        <v>0</v>
      </c>
      <c r="HB145">
        <v>0</v>
      </c>
      <c r="HC145" s="139">
        <v>0</v>
      </c>
      <c r="HD145" s="141">
        <v>0</v>
      </c>
      <c r="HE145" s="139">
        <v>0</v>
      </c>
      <c r="HF145" s="141">
        <v>5</v>
      </c>
      <c r="HG145" s="180">
        <v>11</v>
      </c>
      <c r="HH145" s="182">
        <v>0.45454545454545453</v>
      </c>
      <c r="HI145" s="182">
        <v>0</v>
      </c>
      <c r="HJ145" s="183">
        <v>0</v>
      </c>
      <c r="HK145" s="140">
        <v>0</v>
      </c>
      <c r="HL145" s="140">
        <v>0</v>
      </c>
      <c r="HM145" s="1" t="s">
        <v>427</v>
      </c>
      <c r="HN145" s="1" t="s">
        <v>427</v>
      </c>
      <c r="HO145" t="s">
        <v>460</v>
      </c>
      <c r="HP145" s="284" t="s">
        <v>460</v>
      </c>
      <c r="HQ145" s="284">
        <v>0</v>
      </c>
      <c r="HR145" s="284">
        <v>0</v>
      </c>
      <c r="HS145" s="284">
        <v>0</v>
      </c>
      <c r="HT145" s="284" t="s">
        <v>427</v>
      </c>
      <c r="HU145" s="284" t="s">
        <v>427</v>
      </c>
      <c r="HV145" s="284" t="s">
        <v>427</v>
      </c>
      <c r="HW145" s="284" t="s">
        <v>427</v>
      </c>
      <c r="HX145" s="284">
        <v>0</v>
      </c>
      <c r="HY145" s="284">
        <v>0</v>
      </c>
      <c r="HZ145" s="284">
        <v>3736362</v>
      </c>
      <c r="IA145" s="284"/>
      <c r="IB145" s="284"/>
    </row>
    <row r="146" spans="1:236" x14ac:dyDescent="0.25">
      <c r="A146" s="2">
        <f>IF('Table 1'!$L$2="All Regions",1,IF('Table 1'!$L$2='DATA TEMPLATE 1516'!L146,1,0))</f>
        <v>1</v>
      </c>
      <c r="B146" s="2">
        <f>IF('Table 1'!$L$3="All Disciplines",1,IF('Table 1'!$L$3='DATA TEMPLATE 1516'!M146,1,0))</f>
        <v>1</v>
      </c>
      <c r="C146" s="2">
        <f>IF('Table 1'!$L$4="All Organisations",1,IF('Table 1'!$L$4='DATA TEMPLATE 1516'!N146,1,0))</f>
        <v>1</v>
      </c>
      <c r="D146" s="2">
        <f t="shared" si="4"/>
        <v>3</v>
      </c>
      <c r="E146" s="236">
        <f>IFERROR(IF('Table 2'!$L$2="All Diverse Led",$HQ146,IF('Table 2'!$L$2='DATA TEMPLATE 1516'!HX146,4,0)),"0")</f>
        <v>0</v>
      </c>
      <c r="F146" s="236">
        <f>IFERROR(IF('Table 2'!$L$2="All Diverse Led",$HQ146,IF('Table 2'!$L$2='DATA TEMPLATE 1516'!HY146,4,0)), 0)</f>
        <v>0</v>
      </c>
      <c r="G146" s="237">
        <f t="shared" si="5"/>
        <v>0</v>
      </c>
      <c r="H146" s="1" t="s">
        <v>471</v>
      </c>
      <c r="I146" s="1">
        <v>0</v>
      </c>
      <c r="J146" s="1" t="b">
        <v>0</v>
      </c>
      <c r="K146" s="284">
        <v>144</v>
      </c>
      <c r="L146" t="s">
        <v>441</v>
      </c>
      <c r="M146" t="s">
        <v>437</v>
      </c>
      <c r="N146" t="s">
        <v>459</v>
      </c>
      <c r="O146" s="76">
        <v>42975</v>
      </c>
      <c r="P146" s="76">
        <v>269408</v>
      </c>
      <c r="Q146" s="76">
        <v>51980</v>
      </c>
      <c r="R146" s="76">
        <v>27933</v>
      </c>
      <c r="S146" s="76">
        <v>0</v>
      </c>
      <c r="T146" s="76">
        <v>392296</v>
      </c>
      <c r="U146">
        <v>195135</v>
      </c>
      <c r="V146">
        <v>18574</v>
      </c>
      <c r="W146">
        <v>1276</v>
      </c>
      <c r="X146">
        <v>2425</v>
      </c>
      <c r="Y146">
        <v>0</v>
      </c>
      <c r="Z146">
        <v>0</v>
      </c>
      <c r="AA146">
        <v>0</v>
      </c>
      <c r="AB146">
        <v>154413</v>
      </c>
      <c r="AC146">
        <v>32441</v>
      </c>
      <c r="AD146">
        <v>0</v>
      </c>
      <c r="AE146">
        <v>404264</v>
      </c>
      <c r="AF146" s="1">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s="284">
        <v>0</v>
      </c>
      <c r="BE146" s="284">
        <v>0</v>
      </c>
      <c r="BF146" s="284">
        <v>0</v>
      </c>
      <c r="BG146" s="284">
        <v>0</v>
      </c>
      <c r="BH146" s="168">
        <v>0</v>
      </c>
      <c r="BI146" s="169">
        <v>0</v>
      </c>
      <c r="BJ146" s="169">
        <v>0</v>
      </c>
      <c r="BK146" s="170">
        <v>0</v>
      </c>
      <c r="BL146">
        <v>3</v>
      </c>
      <c r="BM146">
        <v>370</v>
      </c>
      <c r="BN146">
        <v>17759</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s="1">
        <v>0</v>
      </c>
      <c r="CK146" s="1">
        <v>0</v>
      </c>
      <c r="CL146" s="1">
        <v>0</v>
      </c>
      <c r="CM146" s="1">
        <v>0</v>
      </c>
      <c r="CN146" s="168">
        <v>0</v>
      </c>
      <c r="CO146" s="169">
        <v>0</v>
      </c>
      <c r="CP146" s="169">
        <v>0</v>
      </c>
      <c r="CQ146" s="170">
        <v>0</v>
      </c>
      <c r="CR146" s="1">
        <v>1</v>
      </c>
      <c r="CS146" s="1">
        <v>3</v>
      </c>
      <c r="CT146" s="1">
        <v>88</v>
      </c>
      <c r="CU146" s="1">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v>0</v>
      </c>
      <c r="DP146" s="284">
        <v>0</v>
      </c>
      <c r="DQ146" s="284">
        <v>0</v>
      </c>
      <c r="DR146" s="284">
        <v>0</v>
      </c>
      <c r="DS146" s="284">
        <v>0</v>
      </c>
      <c r="DT146" s="168">
        <v>0</v>
      </c>
      <c r="DU146" s="169">
        <v>0</v>
      </c>
      <c r="DV146" s="169">
        <v>0</v>
      </c>
      <c r="DW146" s="170">
        <v>0</v>
      </c>
      <c r="DX146">
        <v>1</v>
      </c>
      <c r="DY146">
        <v>9</v>
      </c>
      <c r="DZ146">
        <v>12405</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v>0</v>
      </c>
      <c r="EU146">
        <v>0</v>
      </c>
      <c r="EV146" s="1">
        <v>0</v>
      </c>
      <c r="EW146" s="1">
        <v>0</v>
      </c>
      <c r="EX146" s="1">
        <v>0</v>
      </c>
      <c r="EY146" s="1">
        <v>0</v>
      </c>
      <c r="EZ146" s="168">
        <v>0</v>
      </c>
      <c r="FA146" s="169">
        <v>0</v>
      </c>
      <c r="FB146" s="169">
        <v>0</v>
      </c>
      <c r="FC146" s="170">
        <v>0</v>
      </c>
      <c r="FD146">
        <v>0</v>
      </c>
      <c r="FE146">
        <v>0</v>
      </c>
      <c r="FF146">
        <v>0</v>
      </c>
      <c r="FG146">
        <v>0</v>
      </c>
      <c r="FH146">
        <v>0</v>
      </c>
      <c r="FI146">
        <v>0</v>
      </c>
      <c r="FJ146">
        <v>0</v>
      </c>
      <c r="FK146">
        <v>0</v>
      </c>
      <c r="FL146">
        <v>0</v>
      </c>
      <c r="FM146">
        <v>0</v>
      </c>
      <c r="FN146">
        <v>0</v>
      </c>
      <c r="FO146">
        <v>0</v>
      </c>
      <c r="FP146">
        <v>0</v>
      </c>
      <c r="FQ146">
        <v>0</v>
      </c>
      <c r="FR146">
        <v>0</v>
      </c>
      <c r="FS146">
        <v>0</v>
      </c>
      <c r="FT146">
        <v>3</v>
      </c>
      <c r="FU146">
        <v>0</v>
      </c>
      <c r="FV146">
        <v>8</v>
      </c>
      <c r="FW146">
        <v>0</v>
      </c>
      <c r="FX146">
        <v>0</v>
      </c>
      <c r="FY146">
        <v>0</v>
      </c>
      <c r="FZ146">
        <v>0</v>
      </c>
      <c r="GA146">
        <v>0</v>
      </c>
      <c r="GB146">
        <v>0</v>
      </c>
      <c r="GC146">
        <v>0</v>
      </c>
      <c r="GD146">
        <v>16</v>
      </c>
      <c r="GE146">
        <v>0</v>
      </c>
      <c r="GF146">
        <v>0</v>
      </c>
      <c r="GG146">
        <v>0</v>
      </c>
      <c r="GH146">
        <v>0</v>
      </c>
      <c r="GI146">
        <v>0</v>
      </c>
      <c r="GJ146">
        <v>0</v>
      </c>
      <c r="GK146">
        <v>54900</v>
      </c>
      <c r="GL146">
        <v>0</v>
      </c>
      <c r="GM146">
        <v>0</v>
      </c>
      <c r="GN146">
        <v>0</v>
      </c>
      <c r="GO146">
        <v>0</v>
      </c>
      <c r="GP146">
        <v>27</v>
      </c>
      <c r="GQ146">
        <v>51330</v>
      </c>
      <c r="GR146">
        <v>0</v>
      </c>
      <c r="GS146">
        <v>0</v>
      </c>
      <c r="GT146">
        <v>0</v>
      </c>
      <c r="GU146">
        <v>0</v>
      </c>
      <c r="GV146">
        <v>0</v>
      </c>
      <c r="GW146">
        <v>0</v>
      </c>
      <c r="GX146">
        <v>0</v>
      </c>
      <c r="GY146">
        <v>0</v>
      </c>
      <c r="GZ146">
        <v>0</v>
      </c>
      <c r="HA146">
        <v>0</v>
      </c>
      <c r="HB146">
        <v>0</v>
      </c>
      <c r="HC146" s="139">
        <v>1</v>
      </c>
      <c r="HD146" s="141">
        <v>0</v>
      </c>
      <c r="HE146" s="139">
        <v>0</v>
      </c>
      <c r="HF146" s="141">
        <v>2</v>
      </c>
      <c r="HG146" s="180">
        <v>8</v>
      </c>
      <c r="HH146" s="182">
        <v>0.375</v>
      </c>
      <c r="HI146" s="182">
        <v>0</v>
      </c>
      <c r="HJ146" s="183">
        <v>0</v>
      </c>
      <c r="HK146" s="140">
        <v>0</v>
      </c>
      <c r="HL146" s="140">
        <v>0</v>
      </c>
      <c r="HM146" s="1" t="s">
        <v>427</v>
      </c>
      <c r="HN146" s="1" t="s">
        <v>427</v>
      </c>
      <c r="HO146" t="s">
        <v>459</v>
      </c>
      <c r="HP146" s="284" t="s">
        <v>459</v>
      </c>
      <c r="HQ146" s="284">
        <v>0</v>
      </c>
      <c r="HR146" s="284" t="s">
        <v>541</v>
      </c>
      <c r="HS146" s="284">
        <v>0</v>
      </c>
      <c r="HT146" s="284" t="s">
        <v>427</v>
      </c>
      <c r="HU146" s="284" t="s">
        <v>427</v>
      </c>
      <c r="HV146" s="284" t="s">
        <v>426</v>
      </c>
      <c r="HW146" s="284" t="s">
        <v>427</v>
      </c>
      <c r="HX146" s="284">
        <v>0</v>
      </c>
      <c r="HY146" s="284">
        <v>0</v>
      </c>
      <c r="HZ146" s="284">
        <v>415825</v>
      </c>
      <c r="IA146" s="284"/>
      <c r="IB146" s="284"/>
    </row>
    <row r="147" spans="1:236" x14ac:dyDescent="0.25">
      <c r="A147" s="2">
        <f>IF('Table 1'!$L$2="All Regions",1,IF('Table 1'!$L$2='DATA TEMPLATE 1516'!L147,1,0))</f>
        <v>1</v>
      </c>
      <c r="B147" s="2">
        <f>IF('Table 1'!$L$3="All Disciplines",1,IF('Table 1'!$L$3='DATA TEMPLATE 1516'!M147,1,0))</f>
        <v>1</v>
      </c>
      <c r="C147" s="2">
        <f>IF('Table 1'!$L$4="All Organisations",1,IF('Table 1'!$L$4='DATA TEMPLATE 1516'!N147,1,0))</f>
        <v>1</v>
      </c>
      <c r="D147" s="2">
        <f t="shared" si="4"/>
        <v>3</v>
      </c>
      <c r="E147" s="236">
        <f>IFERROR(IF('Table 2'!$L$2="All Diverse Led",$HQ147,IF('Table 2'!$L$2='DATA TEMPLATE 1516'!HX147,4,0)),"0")</f>
        <v>0</v>
      </c>
      <c r="F147" s="236">
        <f>IFERROR(IF('Table 2'!$L$2="All Diverse Led",$HQ147,IF('Table 2'!$L$2='DATA TEMPLATE 1516'!HY147,4,0)), 0)</f>
        <v>0</v>
      </c>
      <c r="G147" s="237">
        <f t="shared" si="5"/>
        <v>0</v>
      </c>
      <c r="H147" s="1" t="s">
        <v>471</v>
      </c>
      <c r="I147" s="1">
        <v>0</v>
      </c>
      <c r="J147" s="1" t="b">
        <v>0</v>
      </c>
      <c r="K147" s="284">
        <v>145</v>
      </c>
      <c r="L147" t="s">
        <v>439</v>
      </c>
      <c r="M147" t="s">
        <v>436</v>
      </c>
      <c r="N147" t="s">
        <v>458</v>
      </c>
      <c r="O147" s="76">
        <v>41018</v>
      </c>
      <c r="P147" s="76">
        <v>82649</v>
      </c>
      <c r="Q147" s="76">
        <v>7038</v>
      </c>
      <c r="R147" s="76">
        <v>0</v>
      </c>
      <c r="S147" s="76">
        <v>0</v>
      </c>
      <c r="T147" s="76">
        <v>130705</v>
      </c>
      <c r="U147">
        <v>15202</v>
      </c>
      <c r="V147">
        <v>13875</v>
      </c>
      <c r="W147">
        <v>587</v>
      </c>
      <c r="X147">
        <v>8408</v>
      </c>
      <c r="Y147">
        <v>1905</v>
      </c>
      <c r="Z147">
        <v>0</v>
      </c>
      <c r="AA147">
        <v>0</v>
      </c>
      <c r="AB147">
        <v>76127</v>
      </c>
      <c r="AC147">
        <v>11880</v>
      </c>
      <c r="AD147">
        <v>0</v>
      </c>
      <c r="AE147">
        <v>127984</v>
      </c>
      <c r="AF147" s="1">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s="284">
        <v>0</v>
      </c>
      <c r="BE147" s="284">
        <v>0</v>
      </c>
      <c r="BF147" s="284">
        <v>0</v>
      </c>
      <c r="BG147" s="284">
        <v>0</v>
      </c>
      <c r="BH147" s="168">
        <v>0</v>
      </c>
      <c r="BI147" s="169">
        <v>0</v>
      </c>
      <c r="BJ147" s="169">
        <v>0</v>
      </c>
      <c r="BK147" s="170">
        <v>0</v>
      </c>
      <c r="BL147">
        <v>8</v>
      </c>
      <c r="BM147">
        <v>133</v>
      </c>
      <c r="BN147">
        <v>38389</v>
      </c>
      <c r="BO147">
        <v>50000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v>0</v>
      </c>
      <c r="CJ147" s="1">
        <v>0</v>
      </c>
      <c r="CK147" s="1">
        <v>0</v>
      </c>
      <c r="CL147" s="1">
        <v>0</v>
      </c>
      <c r="CM147" s="1">
        <v>0</v>
      </c>
      <c r="CN147" s="168">
        <v>0</v>
      </c>
      <c r="CO147" s="169">
        <v>0</v>
      </c>
      <c r="CP147" s="169">
        <v>0</v>
      </c>
      <c r="CQ147" s="170">
        <v>0</v>
      </c>
      <c r="CR147" s="1">
        <v>0</v>
      </c>
      <c r="CS147" s="1">
        <v>0</v>
      </c>
      <c r="CT147" s="1">
        <v>0</v>
      </c>
      <c r="CU147" s="1">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v>0</v>
      </c>
      <c r="DP147" s="284">
        <v>0</v>
      </c>
      <c r="DQ147" s="284">
        <v>0</v>
      </c>
      <c r="DR147" s="284">
        <v>0</v>
      </c>
      <c r="DS147" s="284">
        <v>0</v>
      </c>
      <c r="DT147" s="168">
        <v>0</v>
      </c>
      <c r="DU147" s="169">
        <v>0</v>
      </c>
      <c r="DV147" s="169">
        <v>0</v>
      </c>
      <c r="DW147" s="170">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v>0</v>
      </c>
      <c r="EV147" s="1">
        <v>0</v>
      </c>
      <c r="EW147" s="1">
        <v>0</v>
      </c>
      <c r="EX147" s="1">
        <v>0</v>
      </c>
      <c r="EY147" s="1">
        <v>0</v>
      </c>
      <c r="EZ147" s="168">
        <v>0</v>
      </c>
      <c r="FA147" s="169">
        <v>0</v>
      </c>
      <c r="FB147" s="169">
        <v>0</v>
      </c>
      <c r="FC147" s="170">
        <v>0</v>
      </c>
      <c r="FD147">
        <v>0</v>
      </c>
      <c r="FE147">
        <v>0</v>
      </c>
      <c r="FF147">
        <v>0</v>
      </c>
      <c r="FG147">
        <v>0</v>
      </c>
      <c r="FH147">
        <v>0</v>
      </c>
      <c r="FI147">
        <v>0</v>
      </c>
      <c r="FJ147">
        <v>0</v>
      </c>
      <c r="FK147">
        <v>0</v>
      </c>
      <c r="FL147">
        <v>0</v>
      </c>
      <c r="FM147">
        <v>0</v>
      </c>
      <c r="FN147">
        <v>0</v>
      </c>
      <c r="FO147">
        <v>0</v>
      </c>
      <c r="FP147">
        <v>0</v>
      </c>
      <c r="FQ147">
        <v>0</v>
      </c>
      <c r="FR147">
        <v>0</v>
      </c>
      <c r="FS147">
        <v>0</v>
      </c>
      <c r="FT147">
        <v>0</v>
      </c>
      <c r="FU147">
        <v>0</v>
      </c>
      <c r="FV147">
        <v>0</v>
      </c>
      <c r="FW147">
        <v>0</v>
      </c>
      <c r="FX147">
        <v>0</v>
      </c>
      <c r="FY147">
        <v>0</v>
      </c>
      <c r="FZ147">
        <v>0</v>
      </c>
      <c r="GA147">
        <v>0</v>
      </c>
      <c r="GB147">
        <v>0</v>
      </c>
      <c r="GC147">
        <v>0</v>
      </c>
      <c r="GD147">
        <v>0</v>
      </c>
      <c r="GE147">
        <v>0</v>
      </c>
      <c r="GF147">
        <v>3</v>
      </c>
      <c r="GG147">
        <v>0</v>
      </c>
      <c r="GH147">
        <v>0</v>
      </c>
      <c r="GI147">
        <v>0</v>
      </c>
      <c r="GJ147">
        <v>0</v>
      </c>
      <c r="GK147">
        <v>7455</v>
      </c>
      <c r="GL147">
        <v>0</v>
      </c>
      <c r="GM147">
        <v>0</v>
      </c>
      <c r="GN147">
        <v>0</v>
      </c>
      <c r="GO147">
        <v>0</v>
      </c>
      <c r="GP147">
        <v>2</v>
      </c>
      <c r="GQ147">
        <v>0</v>
      </c>
      <c r="GR147">
        <v>0</v>
      </c>
      <c r="GS147">
        <v>0</v>
      </c>
      <c r="GT147">
        <v>0</v>
      </c>
      <c r="GU147">
        <v>0</v>
      </c>
      <c r="GV147">
        <v>0</v>
      </c>
      <c r="GW147">
        <v>0</v>
      </c>
      <c r="GX147">
        <v>0</v>
      </c>
      <c r="GY147">
        <v>0</v>
      </c>
      <c r="GZ147">
        <v>0</v>
      </c>
      <c r="HA147">
        <v>0</v>
      </c>
      <c r="HB147">
        <v>0</v>
      </c>
      <c r="HC147" s="139">
        <v>1</v>
      </c>
      <c r="HD147" s="141">
        <v>0</v>
      </c>
      <c r="HE147" s="139">
        <v>0</v>
      </c>
      <c r="HF147" s="141">
        <v>3</v>
      </c>
      <c r="HG147" s="180">
        <v>11</v>
      </c>
      <c r="HH147" s="182">
        <v>0.36363636363636365</v>
      </c>
      <c r="HI147" s="182">
        <v>0</v>
      </c>
      <c r="HJ147" s="183">
        <v>0</v>
      </c>
      <c r="HK147" s="140">
        <v>0</v>
      </c>
      <c r="HL147" s="140">
        <v>0</v>
      </c>
      <c r="HM147" s="1" t="s">
        <v>427</v>
      </c>
      <c r="HN147" s="1" t="s">
        <v>427</v>
      </c>
      <c r="HO147" t="s">
        <v>458</v>
      </c>
      <c r="HP147" s="284" t="s">
        <v>458</v>
      </c>
      <c r="HQ147" s="284">
        <v>0</v>
      </c>
      <c r="HR147" s="284">
        <v>0</v>
      </c>
      <c r="HS147" s="284">
        <v>0</v>
      </c>
      <c r="HT147" s="284" t="s">
        <v>427</v>
      </c>
      <c r="HU147" s="284" t="s">
        <v>427</v>
      </c>
      <c r="HV147" s="284" t="s">
        <v>427</v>
      </c>
      <c r="HW147" s="284" t="s">
        <v>427</v>
      </c>
      <c r="HX147" s="284">
        <v>0</v>
      </c>
      <c r="HY147" s="284">
        <v>0</v>
      </c>
      <c r="HZ147" s="284">
        <v>156376</v>
      </c>
      <c r="IA147" s="284"/>
      <c r="IB147" s="284"/>
    </row>
    <row r="148" spans="1:236" x14ac:dyDescent="0.25">
      <c r="A148" s="2">
        <f>IF('Table 1'!$L$2="All Regions",1,IF('Table 1'!$L$2='DATA TEMPLATE 1516'!L148,1,0))</f>
        <v>1</v>
      </c>
      <c r="B148" s="2">
        <f>IF('Table 1'!$L$3="All Disciplines",1,IF('Table 1'!$L$3='DATA TEMPLATE 1516'!M148,1,0))</f>
        <v>1</v>
      </c>
      <c r="C148" s="2">
        <f>IF('Table 1'!$L$4="All Organisations",1,IF('Table 1'!$L$4='DATA TEMPLATE 1516'!N148,1,0))</f>
        <v>1</v>
      </c>
      <c r="D148" s="2">
        <f t="shared" si="4"/>
        <v>3</v>
      </c>
      <c r="E148" s="236">
        <f>IFERROR(IF('Table 2'!$L$2="All Diverse Led",$HQ148,IF('Table 2'!$L$2='DATA TEMPLATE 1516'!HX148,4,0)),"0")</f>
        <v>0</v>
      </c>
      <c r="F148" s="236">
        <f>IFERROR(IF('Table 2'!$L$2="All Diverse Led",$HQ148,IF('Table 2'!$L$2='DATA TEMPLATE 1516'!HY148,4,0)), 0)</f>
        <v>0</v>
      </c>
      <c r="G148" s="237">
        <f t="shared" si="5"/>
        <v>0</v>
      </c>
      <c r="H148" s="1" t="s">
        <v>471</v>
      </c>
      <c r="I148" s="1">
        <v>0</v>
      </c>
      <c r="J148" s="1" t="b">
        <v>0</v>
      </c>
      <c r="K148" s="284">
        <v>146</v>
      </c>
      <c r="L148" t="s">
        <v>439</v>
      </c>
      <c r="M148" t="s">
        <v>437</v>
      </c>
      <c r="N148" t="s">
        <v>460</v>
      </c>
      <c r="O148" s="76">
        <v>1540320</v>
      </c>
      <c r="P148" s="76">
        <v>305769</v>
      </c>
      <c r="Q148" s="76">
        <v>458871</v>
      </c>
      <c r="R148" s="76">
        <v>0</v>
      </c>
      <c r="S148" s="76">
        <v>0</v>
      </c>
      <c r="T148" s="76">
        <v>2304960</v>
      </c>
      <c r="U148">
        <v>603375</v>
      </c>
      <c r="V148">
        <v>334840</v>
      </c>
      <c r="W148">
        <v>0</v>
      </c>
      <c r="X148">
        <v>0</v>
      </c>
      <c r="Y148">
        <v>0</v>
      </c>
      <c r="Z148">
        <v>0</v>
      </c>
      <c r="AA148">
        <v>0</v>
      </c>
      <c r="AB148">
        <v>526972</v>
      </c>
      <c r="AC148">
        <v>0</v>
      </c>
      <c r="AD148">
        <v>820657</v>
      </c>
      <c r="AE148">
        <v>2285844</v>
      </c>
      <c r="AF148" s="1">
        <v>70</v>
      </c>
      <c r="AG148">
        <v>0</v>
      </c>
      <c r="AH148">
        <v>12146</v>
      </c>
      <c r="AI148">
        <v>18354</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s="284">
        <v>0</v>
      </c>
      <c r="BE148" s="284">
        <v>0</v>
      </c>
      <c r="BF148" s="284">
        <v>0</v>
      </c>
      <c r="BG148" s="284">
        <v>0</v>
      </c>
      <c r="BH148" s="168">
        <v>0</v>
      </c>
      <c r="BI148" s="169">
        <v>0</v>
      </c>
      <c r="BJ148" s="169">
        <v>0</v>
      </c>
      <c r="BK148" s="170">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v>0</v>
      </c>
      <c r="CJ148" s="1">
        <v>0</v>
      </c>
      <c r="CK148" s="1">
        <v>0</v>
      </c>
      <c r="CL148" s="1">
        <v>0</v>
      </c>
      <c r="CM148" s="1">
        <v>0</v>
      </c>
      <c r="CN148" s="168">
        <v>0</v>
      </c>
      <c r="CO148" s="169">
        <v>0</v>
      </c>
      <c r="CP148" s="169">
        <v>0</v>
      </c>
      <c r="CQ148" s="170">
        <v>0</v>
      </c>
      <c r="CR148" s="1">
        <v>1</v>
      </c>
      <c r="CS148" s="1">
        <v>1</v>
      </c>
      <c r="CT148" s="1">
        <v>50</v>
      </c>
      <c r="CU148" s="1">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v>0</v>
      </c>
      <c r="DP148" s="284">
        <v>0</v>
      </c>
      <c r="DQ148" s="284">
        <v>0</v>
      </c>
      <c r="DR148" s="284">
        <v>0</v>
      </c>
      <c r="DS148" s="284">
        <v>0</v>
      </c>
      <c r="DT148" s="168">
        <v>0</v>
      </c>
      <c r="DU148" s="169">
        <v>0</v>
      </c>
      <c r="DV148" s="169">
        <v>0</v>
      </c>
      <c r="DW148" s="170">
        <v>0</v>
      </c>
      <c r="DX148">
        <v>1</v>
      </c>
      <c r="DY148">
        <v>1</v>
      </c>
      <c r="DZ148">
        <v>600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v>0</v>
      </c>
      <c r="EV148" s="1">
        <v>0</v>
      </c>
      <c r="EW148" s="1">
        <v>0</v>
      </c>
      <c r="EX148" s="1">
        <v>0</v>
      </c>
      <c r="EY148" s="1">
        <v>0</v>
      </c>
      <c r="EZ148" s="168">
        <v>0</v>
      </c>
      <c r="FA148" s="169">
        <v>0</v>
      </c>
      <c r="FB148" s="169">
        <v>0</v>
      </c>
      <c r="FC148" s="170">
        <v>0</v>
      </c>
      <c r="FD148">
        <v>0</v>
      </c>
      <c r="FE148">
        <v>0</v>
      </c>
      <c r="FF148">
        <v>0</v>
      </c>
      <c r="FG148">
        <v>0</v>
      </c>
      <c r="FH148">
        <v>0</v>
      </c>
      <c r="FI148">
        <v>0</v>
      </c>
      <c r="FJ148">
        <v>1</v>
      </c>
      <c r="FK148">
        <v>0</v>
      </c>
      <c r="FL148">
        <v>0</v>
      </c>
      <c r="FM148">
        <v>0</v>
      </c>
      <c r="FN148">
        <v>0</v>
      </c>
      <c r="FO148">
        <v>0</v>
      </c>
      <c r="FP148">
        <v>0</v>
      </c>
      <c r="FQ148">
        <v>0</v>
      </c>
      <c r="FR148">
        <v>0</v>
      </c>
      <c r="FS148">
        <v>0</v>
      </c>
      <c r="FT148">
        <v>0</v>
      </c>
      <c r="FU148">
        <v>0</v>
      </c>
      <c r="FV148">
        <v>0</v>
      </c>
      <c r="FW148">
        <v>0</v>
      </c>
      <c r="FX148">
        <v>0</v>
      </c>
      <c r="FY148">
        <v>0</v>
      </c>
      <c r="FZ148">
        <v>45</v>
      </c>
      <c r="GA148">
        <v>5</v>
      </c>
      <c r="GB148">
        <v>0</v>
      </c>
      <c r="GC148">
        <v>0</v>
      </c>
      <c r="GD148">
        <v>0</v>
      </c>
      <c r="GE148">
        <v>0</v>
      </c>
      <c r="GF148">
        <v>0</v>
      </c>
      <c r="GG148">
        <v>0</v>
      </c>
      <c r="GH148">
        <v>0</v>
      </c>
      <c r="GI148">
        <v>0</v>
      </c>
      <c r="GJ148">
        <v>0</v>
      </c>
      <c r="GK148">
        <v>0</v>
      </c>
      <c r="GL148">
        <v>0</v>
      </c>
      <c r="GM148">
        <v>0</v>
      </c>
      <c r="GN148">
        <v>0</v>
      </c>
      <c r="GO148">
        <v>0</v>
      </c>
      <c r="GP148">
        <v>0</v>
      </c>
      <c r="GQ148">
        <v>0</v>
      </c>
      <c r="GR148">
        <v>0</v>
      </c>
      <c r="GS148">
        <v>0</v>
      </c>
      <c r="GT148">
        <v>0</v>
      </c>
      <c r="GU148">
        <v>0</v>
      </c>
      <c r="GV148">
        <v>0</v>
      </c>
      <c r="GW148">
        <v>0</v>
      </c>
      <c r="GX148">
        <v>0</v>
      </c>
      <c r="GY148">
        <v>0</v>
      </c>
      <c r="GZ148">
        <v>0</v>
      </c>
      <c r="HA148">
        <v>0</v>
      </c>
      <c r="HB148">
        <v>0</v>
      </c>
      <c r="HC148" s="139">
        <v>1</v>
      </c>
      <c r="HD148" s="141">
        <v>0</v>
      </c>
      <c r="HE148" s="139">
        <v>0</v>
      </c>
      <c r="HF148" s="141">
        <v>2</v>
      </c>
      <c r="HG148" s="180">
        <v>19</v>
      </c>
      <c r="HH148" s="182">
        <v>0.15789473684210525</v>
      </c>
      <c r="HI148" s="182">
        <v>0</v>
      </c>
      <c r="HJ148" s="183">
        <v>0</v>
      </c>
      <c r="HK148" s="140">
        <v>0</v>
      </c>
      <c r="HL148" s="140">
        <v>0</v>
      </c>
      <c r="HM148" s="1" t="s">
        <v>427</v>
      </c>
      <c r="HN148" s="1" t="s">
        <v>427</v>
      </c>
      <c r="HO148" t="s">
        <v>460</v>
      </c>
      <c r="HP148" s="284" t="s">
        <v>460</v>
      </c>
      <c r="HQ148" s="284">
        <v>0</v>
      </c>
      <c r="HR148" s="284">
        <v>0</v>
      </c>
      <c r="HS148" s="284">
        <v>0</v>
      </c>
      <c r="HT148" s="284" t="s">
        <v>426</v>
      </c>
      <c r="HU148" s="284" t="s">
        <v>427</v>
      </c>
      <c r="HV148" s="284" t="s">
        <v>426</v>
      </c>
      <c r="HW148" s="284" t="s">
        <v>427</v>
      </c>
      <c r="HX148" s="284">
        <v>0</v>
      </c>
      <c r="HY148" s="284">
        <v>0</v>
      </c>
      <c r="HZ148" s="284">
        <v>2590557</v>
      </c>
      <c r="IA148" s="284"/>
      <c r="IB148" s="284"/>
    </row>
    <row r="149" spans="1:236" x14ac:dyDescent="0.25">
      <c r="A149" s="2">
        <f>IF('Table 1'!$L$2="All Regions",1,IF('Table 1'!$L$2='DATA TEMPLATE 1516'!L149,1,0))</f>
        <v>1</v>
      </c>
      <c r="B149" s="2">
        <f>IF('Table 1'!$L$3="All Disciplines",1,IF('Table 1'!$L$3='DATA TEMPLATE 1516'!M149,1,0))</f>
        <v>1</v>
      </c>
      <c r="C149" s="2">
        <f>IF('Table 1'!$L$4="All Organisations",1,IF('Table 1'!$L$4='DATA TEMPLATE 1516'!N149,1,0))</f>
        <v>1</v>
      </c>
      <c r="D149" s="2">
        <f t="shared" si="4"/>
        <v>3</v>
      </c>
      <c r="E149" s="236">
        <f>IFERROR(IF('Table 2'!$L$2="All Diverse Led",$HQ149,IF('Table 2'!$L$2='DATA TEMPLATE 1516'!HX149,4,0)),"0")</f>
        <v>0</v>
      </c>
      <c r="F149" s="236">
        <f>IFERROR(IF('Table 2'!$L$2="All Diverse Led",$HQ149,IF('Table 2'!$L$2='DATA TEMPLATE 1516'!HY149,4,0)), 0)</f>
        <v>0</v>
      </c>
      <c r="G149" s="237">
        <f t="shared" si="5"/>
        <v>0</v>
      </c>
      <c r="H149" s="1" t="s">
        <v>471</v>
      </c>
      <c r="I149" s="1">
        <v>0</v>
      </c>
      <c r="J149" s="1" t="b">
        <v>0</v>
      </c>
      <c r="K149" s="284">
        <v>147</v>
      </c>
      <c r="L149" t="s">
        <v>439</v>
      </c>
      <c r="M149" t="s">
        <v>437</v>
      </c>
      <c r="N149" t="s">
        <v>460</v>
      </c>
      <c r="O149" s="76">
        <v>147455</v>
      </c>
      <c r="P149" s="76">
        <v>1905356</v>
      </c>
      <c r="Q149" s="76">
        <v>182109</v>
      </c>
      <c r="R149" s="76">
        <v>4000</v>
      </c>
      <c r="S149" s="76">
        <v>0</v>
      </c>
      <c r="T149" s="76">
        <v>2238920</v>
      </c>
      <c r="U149">
        <v>206917</v>
      </c>
      <c r="V149">
        <v>0</v>
      </c>
      <c r="W149">
        <v>0</v>
      </c>
      <c r="X149">
        <v>1572790</v>
      </c>
      <c r="Y149">
        <v>7100</v>
      </c>
      <c r="Z149">
        <v>0</v>
      </c>
      <c r="AA149">
        <v>0</v>
      </c>
      <c r="AB149">
        <v>222084</v>
      </c>
      <c r="AC149">
        <v>57629</v>
      </c>
      <c r="AD149">
        <v>18558</v>
      </c>
      <c r="AE149">
        <v>2085078</v>
      </c>
      <c r="AF149" s="1">
        <v>4</v>
      </c>
      <c r="AG149">
        <v>85</v>
      </c>
      <c r="AH149">
        <v>11827</v>
      </c>
      <c r="AI149">
        <v>0</v>
      </c>
      <c r="AJ149">
        <v>1</v>
      </c>
      <c r="AK149">
        <v>2</v>
      </c>
      <c r="AL149">
        <v>422</v>
      </c>
      <c r="AM149">
        <v>0</v>
      </c>
      <c r="AN149">
        <v>0</v>
      </c>
      <c r="AO149">
        <v>0</v>
      </c>
      <c r="AP149">
        <v>0</v>
      </c>
      <c r="AQ149">
        <v>0</v>
      </c>
      <c r="AR149">
        <v>1</v>
      </c>
      <c r="AS149">
        <v>1</v>
      </c>
      <c r="AT149">
        <v>760</v>
      </c>
      <c r="AU149">
        <v>0</v>
      </c>
      <c r="AV149">
        <v>0</v>
      </c>
      <c r="AW149">
        <v>0</v>
      </c>
      <c r="AX149">
        <v>0</v>
      </c>
      <c r="AY149">
        <v>0</v>
      </c>
      <c r="AZ149">
        <v>0</v>
      </c>
      <c r="BA149">
        <v>0</v>
      </c>
      <c r="BB149">
        <v>0</v>
      </c>
      <c r="BC149">
        <v>0</v>
      </c>
      <c r="BD149" s="284">
        <v>1</v>
      </c>
      <c r="BE149" s="284">
        <v>2</v>
      </c>
      <c r="BF149" s="284">
        <v>422</v>
      </c>
      <c r="BG149" s="284">
        <v>0</v>
      </c>
      <c r="BH149" s="168">
        <v>1</v>
      </c>
      <c r="BI149" s="169">
        <v>1</v>
      </c>
      <c r="BJ149" s="169">
        <v>760</v>
      </c>
      <c r="BK149" s="170">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s="1">
        <v>0</v>
      </c>
      <c r="CK149" s="1">
        <v>0</v>
      </c>
      <c r="CL149" s="1">
        <v>0</v>
      </c>
      <c r="CM149" s="1">
        <v>0</v>
      </c>
      <c r="CN149" s="168">
        <v>0</v>
      </c>
      <c r="CO149" s="169">
        <v>0</v>
      </c>
      <c r="CP149" s="169">
        <v>0</v>
      </c>
      <c r="CQ149" s="170">
        <v>0</v>
      </c>
      <c r="CR149" s="1">
        <v>0</v>
      </c>
      <c r="CS149" s="1">
        <v>0</v>
      </c>
      <c r="CT149" s="1">
        <v>0</v>
      </c>
      <c r="CU149" s="1">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s="284">
        <v>0</v>
      </c>
      <c r="DQ149" s="284">
        <v>0</v>
      </c>
      <c r="DR149" s="284">
        <v>0</v>
      </c>
      <c r="DS149" s="284">
        <v>0</v>
      </c>
      <c r="DT149" s="168">
        <v>0</v>
      </c>
      <c r="DU149" s="169">
        <v>0</v>
      </c>
      <c r="DV149" s="169">
        <v>0</v>
      </c>
      <c r="DW149" s="170">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v>0</v>
      </c>
      <c r="EV149" s="1">
        <v>0</v>
      </c>
      <c r="EW149" s="1">
        <v>0</v>
      </c>
      <c r="EX149" s="1">
        <v>0</v>
      </c>
      <c r="EY149" s="1">
        <v>0</v>
      </c>
      <c r="EZ149" s="168">
        <v>0</v>
      </c>
      <c r="FA149" s="169">
        <v>0</v>
      </c>
      <c r="FB149" s="169">
        <v>0</v>
      </c>
      <c r="FC149" s="170">
        <v>0</v>
      </c>
      <c r="FD149">
        <v>0</v>
      </c>
      <c r="FE149">
        <v>0</v>
      </c>
      <c r="FF149">
        <v>0</v>
      </c>
      <c r="FG149">
        <v>0</v>
      </c>
      <c r="FH149">
        <v>0</v>
      </c>
      <c r="FI149">
        <v>0</v>
      </c>
      <c r="FJ149">
        <v>0</v>
      </c>
      <c r="FK149">
        <v>0</v>
      </c>
      <c r="FL149">
        <v>0</v>
      </c>
      <c r="FM149">
        <v>0</v>
      </c>
      <c r="FN149">
        <v>2</v>
      </c>
      <c r="FO149">
        <v>1000</v>
      </c>
      <c r="FP149">
        <v>0</v>
      </c>
      <c r="FQ149">
        <v>0</v>
      </c>
      <c r="FR149">
        <v>0</v>
      </c>
      <c r="FS149">
        <v>0</v>
      </c>
      <c r="FT149">
        <v>2</v>
      </c>
      <c r="FU149">
        <v>200</v>
      </c>
      <c r="FV149">
        <v>0</v>
      </c>
      <c r="FW149">
        <v>0</v>
      </c>
      <c r="FX149">
        <v>0</v>
      </c>
      <c r="FY149">
        <v>0</v>
      </c>
      <c r="FZ149">
        <v>0</v>
      </c>
      <c r="GA149">
        <v>0</v>
      </c>
      <c r="GB149">
        <v>0</v>
      </c>
      <c r="GC149">
        <v>0</v>
      </c>
      <c r="GD149">
        <v>3</v>
      </c>
      <c r="GE149">
        <v>0</v>
      </c>
      <c r="GF149">
        <v>24</v>
      </c>
      <c r="GG149">
        <v>0</v>
      </c>
      <c r="GH149">
        <v>0</v>
      </c>
      <c r="GI149">
        <v>0</v>
      </c>
      <c r="GJ149">
        <v>0</v>
      </c>
      <c r="GK149">
        <v>0</v>
      </c>
      <c r="GL149">
        <v>0</v>
      </c>
      <c r="GM149">
        <v>0</v>
      </c>
      <c r="GN149">
        <v>3</v>
      </c>
      <c r="GO149">
        <v>300</v>
      </c>
      <c r="GP149">
        <v>0</v>
      </c>
      <c r="GQ149">
        <v>0</v>
      </c>
      <c r="GR149">
        <v>0</v>
      </c>
      <c r="GS149">
        <v>0</v>
      </c>
      <c r="GT149">
        <v>0</v>
      </c>
      <c r="GU149">
        <v>0</v>
      </c>
      <c r="GV149">
        <v>0</v>
      </c>
      <c r="GW149">
        <v>0</v>
      </c>
      <c r="GX149">
        <v>2</v>
      </c>
      <c r="GY149">
        <v>1</v>
      </c>
      <c r="GZ149">
        <v>2</v>
      </c>
      <c r="HA149">
        <v>2</v>
      </c>
      <c r="HB149">
        <v>0</v>
      </c>
      <c r="HC149" s="139">
        <v>2</v>
      </c>
      <c r="HD149" s="141">
        <v>0</v>
      </c>
      <c r="HE149" s="139">
        <v>0</v>
      </c>
      <c r="HF149" s="141">
        <v>5</v>
      </c>
      <c r="HG149" s="180">
        <v>13</v>
      </c>
      <c r="HH149" s="182">
        <v>0.53846153846153844</v>
      </c>
      <c r="HI149" s="182">
        <v>0</v>
      </c>
      <c r="HJ149" s="183">
        <v>2</v>
      </c>
      <c r="HK149" s="140" t="s">
        <v>541</v>
      </c>
      <c r="HL149" s="140">
        <v>0</v>
      </c>
      <c r="HM149" s="1" t="s">
        <v>426</v>
      </c>
      <c r="HN149" s="1" t="s">
        <v>427</v>
      </c>
      <c r="HO149" t="s">
        <v>460</v>
      </c>
      <c r="HP149" s="284" t="s">
        <v>460</v>
      </c>
      <c r="HQ149" s="284">
        <v>0</v>
      </c>
      <c r="HR149" s="284">
        <v>0</v>
      </c>
      <c r="HS149" s="284">
        <v>0</v>
      </c>
      <c r="HT149" s="284" t="s">
        <v>426</v>
      </c>
      <c r="HU149" s="284" t="s">
        <v>427</v>
      </c>
      <c r="HV149" s="284" t="s">
        <v>427</v>
      </c>
      <c r="HW149" s="284" t="s">
        <v>427</v>
      </c>
      <c r="HX149" s="284">
        <v>0</v>
      </c>
      <c r="HY149" s="284">
        <v>0</v>
      </c>
      <c r="HZ149" s="284">
        <v>935283</v>
      </c>
      <c r="IA149" s="284"/>
      <c r="IB149" s="284"/>
    </row>
    <row r="150" spans="1:236" x14ac:dyDescent="0.25">
      <c r="A150" s="2">
        <f>IF('Table 1'!$L$2="All Regions",1,IF('Table 1'!$L$2='DATA TEMPLATE 1516'!L150,1,0))</f>
        <v>1</v>
      </c>
      <c r="B150" s="2">
        <f>IF('Table 1'!$L$3="All Disciplines",1,IF('Table 1'!$L$3='DATA TEMPLATE 1516'!M150,1,0))</f>
        <v>1</v>
      </c>
      <c r="C150" s="2">
        <f>IF('Table 1'!$L$4="All Organisations",1,IF('Table 1'!$L$4='DATA TEMPLATE 1516'!N150,1,0))</f>
        <v>1</v>
      </c>
      <c r="D150" s="2">
        <f t="shared" si="4"/>
        <v>3</v>
      </c>
      <c r="E150" s="236">
        <f>IFERROR(IF('Table 2'!$L$2="All Diverse Led",$HQ150,IF('Table 2'!$L$2='DATA TEMPLATE 1516'!HX150,4,0)),"0")</f>
        <v>0</v>
      </c>
      <c r="F150" s="236">
        <f>IFERROR(IF('Table 2'!$L$2="All Diverse Led",$HQ150,IF('Table 2'!$L$2='DATA TEMPLATE 1516'!HY150,4,0)), 0)</f>
        <v>0</v>
      </c>
      <c r="G150" s="237">
        <f t="shared" si="5"/>
        <v>0</v>
      </c>
      <c r="H150" s="1" t="s">
        <v>471</v>
      </c>
      <c r="I150" s="1">
        <v>0</v>
      </c>
      <c r="J150" s="1" t="b">
        <v>0</v>
      </c>
      <c r="K150" s="284">
        <v>148</v>
      </c>
      <c r="L150" t="s">
        <v>439</v>
      </c>
      <c r="M150" t="s">
        <v>443</v>
      </c>
      <c r="N150" t="s">
        <v>459</v>
      </c>
      <c r="O150" s="76">
        <v>84461</v>
      </c>
      <c r="P150" s="76">
        <v>352028</v>
      </c>
      <c r="Q150" s="76">
        <v>189282</v>
      </c>
      <c r="R150" s="76">
        <v>0</v>
      </c>
      <c r="S150" s="76">
        <v>6838</v>
      </c>
      <c r="T150" s="76">
        <v>632609</v>
      </c>
      <c r="U150">
        <v>415188</v>
      </c>
      <c r="V150">
        <v>18186</v>
      </c>
      <c r="W150">
        <v>0</v>
      </c>
      <c r="X150">
        <v>0</v>
      </c>
      <c r="Y150">
        <v>0</v>
      </c>
      <c r="Z150">
        <v>0</v>
      </c>
      <c r="AA150">
        <v>0</v>
      </c>
      <c r="AB150">
        <v>101454</v>
      </c>
      <c r="AC150">
        <v>72192</v>
      </c>
      <c r="AD150">
        <v>19821</v>
      </c>
      <c r="AE150">
        <v>626841</v>
      </c>
      <c r="AF150" s="1">
        <v>12</v>
      </c>
      <c r="AG150">
        <v>96</v>
      </c>
      <c r="AH150">
        <v>8355</v>
      </c>
      <c r="AI150">
        <v>0</v>
      </c>
      <c r="AJ150">
        <v>0</v>
      </c>
      <c r="AK150">
        <v>0</v>
      </c>
      <c r="AL150">
        <v>0</v>
      </c>
      <c r="AM150">
        <v>0</v>
      </c>
      <c r="AN150">
        <v>0</v>
      </c>
      <c r="AO150">
        <v>0</v>
      </c>
      <c r="AP150">
        <v>0</v>
      </c>
      <c r="AQ150">
        <v>0</v>
      </c>
      <c r="AR150">
        <v>2</v>
      </c>
      <c r="AS150">
        <v>29</v>
      </c>
      <c r="AT150">
        <v>705</v>
      </c>
      <c r="AU150">
        <v>0</v>
      </c>
      <c r="AV150">
        <v>0</v>
      </c>
      <c r="AW150">
        <v>0</v>
      </c>
      <c r="AX150">
        <v>0</v>
      </c>
      <c r="AY150">
        <v>0</v>
      </c>
      <c r="AZ150">
        <v>0</v>
      </c>
      <c r="BA150">
        <v>0</v>
      </c>
      <c r="BB150">
        <v>0</v>
      </c>
      <c r="BC150">
        <v>0</v>
      </c>
      <c r="BD150" s="284">
        <v>0</v>
      </c>
      <c r="BE150" s="284">
        <v>0</v>
      </c>
      <c r="BF150" s="284">
        <v>0</v>
      </c>
      <c r="BG150" s="284">
        <v>0</v>
      </c>
      <c r="BH150" s="168">
        <v>2</v>
      </c>
      <c r="BI150" s="169">
        <v>29</v>
      </c>
      <c r="BJ150" s="169">
        <v>705</v>
      </c>
      <c r="BK150" s="170">
        <v>0</v>
      </c>
      <c r="BL150">
        <v>0</v>
      </c>
      <c r="BM150">
        <v>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v>0</v>
      </c>
      <c r="CJ150" s="1">
        <v>0</v>
      </c>
      <c r="CK150" s="1">
        <v>0</v>
      </c>
      <c r="CL150" s="1">
        <v>0</v>
      </c>
      <c r="CM150" s="1">
        <v>0</v>
      </c>
      <c r="CN150" s="168">
        <v>0</v>
      </c>
      <c r="CO150" s="169">
        <v>0</v>
      </c>
      <c r="CP150" s="169">
        <v>0</v>
      </c>
      <c r="CQ150" s="170">
        <v>0</v>
      </c>
      <c r="CR150" s="1">
        <v>0</v>
      </c>
      <c r="CS150" s="1">
        <v>0</v>
      </c>
      <c r="CT150" s="1">
        <v>0</v>
      </c>
      <c r="CU150" s="1">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v>0</v>
      </c>
      <c r="DP150" s="284">
        <v>0</v>
      </c>
      <c r="DQ150" s="284">
        <v>0</v>
      </c>
      <c r="DR150" s="284">
        <v>0</v>
      </c>
      <c r="DS150" s="284">
        <v>0</v>
      </c>
      <c r="DT150" s="168">
        <v>0</v>
      </c>
      <c r="DU150" s="169">
        <v>0</v>
      </c>
      <c r="DV150" s="169">
        <v>0</v>
      </c>
      <c r="DW150" s="170">
        <v>0</v>
      </c>
      <c r="DX150">
        <v>1</v>
      </c>
      <c r="DY150">
        <v>17</v>
      </c>
      <c r="DZ150">
        <v>5741</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v>0</v>
      </c>
      <c r="EU150">
        <v>0</v>
      </c>
      <c r="EV150" s="1">
        <v>0</v>
      </c>
      <c r="EW150" s="1">
        <v>0</v>
      </c>
      <c r="EX150" s="1">
        <v>0</v>
      </c>
      <c r="EY150" s="1">
        <v>0</v>
      </c>
      <c r="EZ150" s="168">
        <v>0</v>
      </c>
      <c r="FA150" s="169">
        <v>0</v>
      </c>
      <c r="FB150" s="169">
        <v>0</v>
      </c>
      <c r="FC150" s="17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1</v>
      </c>
      <c r="GE150">
        <v>0</v>
      </c>
      <c r="GF150">
        <v>6</v>
      </c>
      <c r="GG150">
        <v>0</v>
      </c>
      <c r="GH150">
        <v>0</v>
      </c>
      <c r="GI150">
        <v>0</v>
      </c>
      <c r="GJ150">
        <v>0</v>
      </c>
      <c r="GK150">
        <v>7000</v>
      </c>
      <c r="GL150">
        <v>0</v>
      </c>
      <c r="GM150">
        <v>0</v>
      </c>
      <c r="GN150">
        <v>0</v>
      </c>
      <c r="GO150">
        <v>0</v>
      </c>
      <c r="GP150">
        <v>0</v>
      </c>
      <c r="GQ150">
        <v>0</v>
      </c>
      <c r="GR150">
        <v>0</v>
      </c>
      <c r="GS150">
        <v>0</v>
      </c>
      <c r="GT150">
        <v>0</v>
      </c>
      <c r="GU150">
        <v>0</v>
      </c>
      <c r="GV150">
        <v>0</v>
      </c>
      <c r="GW150">
        <v>0</v>
      </c>
      <c r="GX150">
        <v>0</v>
      </c>
      <c r="GY150">
        <v>0</v>
      </c>
      <c r="GZ150">
        <v>0</v>
      </c>
      <c r="HA150">
        <v>0</v>
      </c>
      <c r="HB150">
        <v>0</v>
      </c>
      <c r="HC150" s="139">
        <v>1</v>
      </c>
      <c r="HD150" s="141">
        <v>0</v>
      </c>
      <c r="HE150" s="139">
        <v>12</v>
      </c>
      <c r="HF150" s="141">
        <v>4</v>
      </c>
      <c r="HG150" s="180">
        <v>14</v>
      </c>
      <c r="HH150" s="182">
        <v>0.35714285714285715</v>
      </c>
      <c r="HI150" s="182">
        <v>0.8571428571428571</v>
      </c>
      <c r="HJ150" s="183">
        <v>0</v>
      </c>
      <c r="HK150" s="140">
        <v>0</v>
      </c>
      <c r="HL150" s="140">
        <v>0</v>
      </c>
      <c r="HM150" s="1" t="s">
        <v>427</v>
      </c>
      <c r="HN150" s="1" t="s">
        <v>427</v>
      </c>
      <c r="HO150" t="s">
        <v>459</v>
      </c>
      <c r="HP150" s="284" t="s">
        <v>459</v>
      </c>
      <c r="HQ150" s="284">
        <v>0</v>
      </c>
      <c r="HR150" s="284">
        <v>0</v>
      </c>
      <c r="HS150" s="284">
        <v>0</v>
      </c>
      <c r="HT150" s="284" t="s">
        <v>427</v>
      </c>
      <c r="HU150" s="284" t="s">
        <v>427</v>
      </c>
      <c r="HV150" s="284" t="s">
        <v>427</v>
      </c>
      <c r="HW150" s="284" t="s">
        <v>426</v>
      </c>
      <c r="HX150" s="284">
        <v>0</v>
      </c>
      <c r="HY150" s="284">
        <v>0</v>
      </c>
      <c r="HZ150" s="284">
        <v>686792</v>
      </c>
      <c r="IA150" s="284"/>
      <c r="IB150" s="284"/>
    </row>
    <row r="151" spans="1:236" x14ac:dyDescent="0.25">
      <c r="A151" s="2">
        <f>IF('Table 1'!$L$2="All Regions",1,IF('Table 1'!$L$2='DATA TEMPLATE 1516'!L151,1,0))</f>
        <v>1</v>
      </c>
      <c r="B151" s="2">
        <f>IF('Table 1'!$L$3="All Disciplines",1,IF('Table 1'!$L$3='DATA TEMPLATE 1516'!M151,1,0))</f>
        <v>1</v>
      </c>
      <c r="C151" s="2">
        <f>IF('Table 1'!$L$4="All Organisations",1,IF('Table 1'!$L$4='DATA TEMPLATE 1516'!N151,1,0))</f>
        <v>1</v>
      </c>
      <c r="D151" s="2">
        <f t="shared" si="4"/>
        <v>3</v>
      </c>
      <c r="E151" s="236">
        <f>IFERROR(IF('Table 2'!$L$2="All Diverse Led",$HQ151,IF('Table 2'!$L$2='DATA TEMPLATE 1516'!HX151,4,0)),"0")</f>
        <v>0</v>
      </c>
      <c r="F151" s="236">
        <f>IFERROR(IF('Table 2'!$L$2="All Diverse Led",$HQ151,IF('Table 2'!$L$2='DATA TEMPLATE 1516'!HY151,4,0)), 0)</f>
        <v>0</v>
      </c>
      <c r="G151" s="237">
        <f t="shared" si="5"/>
        <v>0</v>
      </c>
      <c r="H151" s="1" t="s">
        <v>471</v>
      </c>
      <c r="I151" s="1">
        <v>0</v>
      </c>
      <c r="J151" s="1" t="b">
        <v>0</v>
      </c>
      <c r="K151" s="284">
        <v>149</v>
      </c>
      <c r="L151" t="s">
        <v>439</v>
      </c>
      <c r="M151" t="s">
        <v>437</v>
      </c>
      <c r="N151" t="s">
        <v>460</v>
      </c>
      <c r="O151" s="76">
        <v>2364752</v>
      </c>
      <c r="P151" s="76">
        <v>504619</v>
      </c>
      <c r="Q151" s="76">
        <v>3573591</v>
      </c>
      <c r="R151" s="76">
        <v>0</v>
      </c>
      <c r="S151" s="76">
        <v>0</v>
      </c>
      <c r="T151" s="76">
        <v>6442962</v>
      </c>
      <c r="U151">
        <v>3070551</v>
      </c>
      <c r="V151">
        <v>243914</v>
      </c>
      <c r="W151">
        <v>0</v>
      </c>
      <c r="X151">
        <v>0</v>
      </c>
      <c r="Y151">
        <v>0</v>
      </c>
      <c r="Z151">
        <v>0</v>
      </c>
      <c r="AA151">
        <v>0</v>
      </c>
      <c r="AB151">
        <v>1156801</v>
      </c>
      <c r="AC151">
        <v>678583</v>
      </c>
      <c r="AD151">
        <v>22000</v>
      </c>
      <c r="AE151">
        <v>5171849</v>
      </c>
      <c r="AF151" s="1">
        <v>8</v>
      </c>
      <c r="AG151">
        <v>362</v>
      </c>
      <c r="AH151">
        <v>105824</v>
      </c>
      <c r="AI151">
        <v>0</v>
      </c>
      <c r="AJ151">
        <v>0</v>
      </c>
      <c r="AK151">
        <v>0</v>
      </c>
      <c r="AL151">
        <v>0</v>
      </c>
      <c r="AM151">
        <v>0</v>
      </c>
      <c r="AN151">
        <v>1</v>
      </c>
      <c r="AO151">
        <v>42</v>
      </c>
      <c r="AP151">
        <v>13497</v>
      </c>
      <c r="AQ151">
        <v>0</v>
      </c>
      <c r="AR151">
        <v>8</v>
      </c>
      <c r="AS151">
        <v>0</v>
      </c>
      <c r="AT151">
        <v>1686</v>
      </c>
      <c r="AU151">
        <v>0</v>
      </c>
      <c r="AV151">
        <v>0</v>
      </c>
      <c r="AW151">
        <v>0</v>
      </c>
      <c r="AX151">
        <v>0</v>
      </c>
      <c r="AY151">
        <v>0</v>
      </c>
      <c r="AZ151">
        <v>0</v>
      </c>
      <c r="BA151">
        <v>0</v>
      </c>
      <c r="BB151">
        <v>0</v>
      </c>
      <c r="BC151">
        <v>0</v>
      </c>
      <c r="BD151" s="284">
        <v>1</v>
      </c>
      <c r="BE151" s="284">
        <v>42</v>
      </c>
      <c r="BF151" s="284">
        <v>13497</v>
      </c>
      <c r="BG151" s="284">
        <v>0</v>
      </c>
      <c r="BH151" s="168">
        <v>8</v>
      </c>
      <c r="BI151" s="169">
        <v>0</v>
      </c>
      <c r="BJ151" s="169">
        <v>1686</v>
      </c>
      <c r="BK151" s="170">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v>0</v>
      </c>
      <c r="CJ151" s="1">
        <v>0</v>
      </c>
      <c r="CK151" s="1">
        <v>0</v>
      </c>
      <c r="CL151" s="1">
        <v>0</v>
      </c>
      <c r="CM151" s="1">
        <v>0</v>
      </c>
      <c r="CN151" s="168">
        <v>0</v>
      </c>
      <c r="CO151" s="169">
        <v>0</v>
      </c>
      <c r="CP151" s="169">
        <v>0</v>
      </c>
      <c r="CQ151" s="170">
        <v>0</v>
      </c>
      <c r="CR151" s="1">
        <v>2</v>
      </c>
      <c r="CS151" s="1">
        <v>1256</v>
      </c>
      <c r="CT151" s="1">
        <v>66328</v>
      </c>
      <c r="CU151" s="1">
        <v>0</v>
      </c>
      <c r="CV151">
        <v>2</v>
      </c>
      <c r="CW151">
        <v>216</v>
      </c>
      <c r="CX151">
        <v>8998</v>
      </c>
      <c r="CY151">
        <v>0</v>
      </c>
      <c r="CZ151">
        <v>2</v>
      </c>
      <c r="DA151">
        <v>480</v>
      </c>
      <c r="DB151">
        <v>44280</v>
      </c>
      <c r="DC151">
        <v>0</v>
      </c>
      <c r="DD151">
        <v>0</v>
      </c>
      <c r="DE151">
        <v>0</v>
      </c>
      <c r="DF151">
        <v>0</v>
      </c>
      <c r="DG151">
        <v>0</v>
      </c>
      <c r="DH151">
        <v>0</v>
      </c>
      <c r="DI151">
        <v>0</v>
      </c>
      <c r="DJ151">
        <v>0</v>
      </c>
      <c r="DK151">
        <v>0</v>
      </c>
      <c r="DL151">
        <v>0</v>
      </c>
      <c r="DM151">
        <v>0</v>
      </c>
      <c r="DN151">
        <v>0</v>
      </c>
      <c r="DO151">
        <v>0</v>
      </c>
      <c r="DP151" s="284">
        <v>4</v>
      </c>
      <c r="DQ151" s="284">
        <v>696</v>
      </c>
      <c r="DR151" s="284">
        <v>53278</v>
      </c>
      <c r="DS151" s="284">
        <v>0</v>
      </c>
      <c r="DT151" s="168">
        <v>0</v>
      </c>
      <c r="DU151" s="169">
        <v>0</v>
      </c>
      <c r="DV151" s="169">
        <v>0</v>
      </c>
      <c r="DW151" s="170">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v>0</v>
      </c>
      <c r="EV151" s="1">
        <v>0</v>
      </c>
      <c r="EW151" s="1">
        <v>0</v>
      </c>
      <c r="EX151" s="1">
        <v>0</v>
      </c>
      <c r="EY151" s="1">
        <v>0</v>
      </c>
      <c r="EZ151" s="168">
        <v>0</v>
      </c>
      <c r="FA151" s="169">
        <v>0</v>
      </c>
      <c r="FB151" s="169">
        <v>0</v>
      </c>
      <c r="FC151" s="170">
        <v>0</v>
      </c>
      <c r="FD151">
        <v>1</v>
      </c>
      <c r="FE151">
        <v>0</v>
      </c>
      <c r="FF151">
        <v>0</v>
      </c>
      <c r="FG151">
        <v>0</v>
      </c>
      <c r="FH151">
        <v>0</v>
      </c>
      <c r="FI151">
        <v>0</v>
      </c>
      <c r="FJ151">
        <v>1</v>
      </c>
      <c r="FK151">
        <v>51319</v>
      </c>
      <c r="FL151">
        <v>1</v>
      </c>
      <c r="FM151">
        <v>57583</v>
      </c>
      <c r="FN151">
        <v>0</v>
      </c>
      <c r="FO151">
        <v>0</v>
      </c>
      <c r="FP151">
        <v>0</v>
      </c>
      <c r="FQ151">
        <v>0</v>
      </c>
      <c r="FR151">
        <v>0</v>
      </c>
      <c r="FS151">
        <v>0</v>
      </c>
      <c r="FT151">
        <v>0</v>
      </c>
      <c r="FU151">
        <v>0</v>
      </c>
      <c r="FV151">
        <v>0</v>
      </c>
      <c r="FW151">
        <v>0</v>
      </c>
      <c r="FX151">
        <v>0</v>
      </c>
      <c r="FY151">
        <v>0</v>
      </c>
      <c r="FZ151">
        <v>0</v>
      </c>
      <c r="GA151">
        <v>0</v>
      </c>
      <c r="GB151">
        <v>0</v>
      </c>
      <c r="GC151">
        <v>0</v>
      </c>
      <c r="GD151">
        <v>0</v>
      </c>
      <c r="GE151">
        <v>0</v>
      </c>
      <c r="GF151">
        <v>0</v>
      </c>
      <c r="GG151">
        <v>0</v>
      </c>
      <c r="GH151">
        <v>0</v>
      </c>
      <c r="GI151">
        <v>0</v>
      </c>
      <c r="GJ151">
        <v>0</v>
      </c>
      <c r="GK151">
        <v>0</v>
      </c>
      <c r="GL151">
        <v>0</v>
      </c>
      <c r="GM151">
        <v>0</v>
      </c>
      <c r="GN151">
        <v>1</v>
      </c>
      <c r="GO151">
        <v>50000</v>
      </c>
      <c r="GP151">
        <v>1</v>
      </c>
      <c r="GQ151">
        <v>51319</v>
      </c>
      <c r="GR151">
        <v>0</v>
      </c>
      <c r="GS151">
        <v>0</v>
      </c>
      <c r="GT151">
        <v>0</v>
      </c>
      <c r="GU151">
        <v>0</v>
      </c>
      <c r="GV151">
        <v>0</v>
      </c>
      <c r="GW151">
        <v>0</v>
      </c>
      <c r="GX151">
        <v>0</v>
      </c>
      <c r="GY151">
        <v>0</v>
      </c>
      <c r="GZ151">
        <v>0</v>
      </c>
      <c r="HA151">
        <v>0</v>
      </c>
      <c r="HB151">
        <v>0</v>
      </c>
      <c r="HC151" s="139">
        <v>1</v>
      </c>
      <c r="HD151" s="141">
        <v>0</v>
      </c>
      <c r="HE151" s="139">
        <v>0</v>
      </c>
      <c r="HF151" s="141">
        <v>3</v>
      </c>
      <c r="HG151" s="180">
        <v>22</v>
      </c>
      <c r="HH151" s="182">
        <v>0.18181818181818182</v>
      </c>
      <c r="HI151" s="182">
        <v>0</v>
      </c>
      <c r="HJ151" s="183">
        <v>0</v>
      </c>
      <c r="HK151" s="140">
        <v>0</v>
      </c>
      <c r="HL151" s="140">
        <v>0</v>
      </c>
      <c r="HM151" s="1" t="s">
        <v>427</v>
      </c>
      <c r="HN151" s="1" t="s">
        <v>427</v>
      </c>
      <c r="HO151" t="s">
        <v>460</v>
      </c>
      <c r="HP151" s="284" t="s">
        <v>460</v>
      </c>
      <c r="HQ151" s="284">
        <v>0</v>
      </c>
      <c r="HR151" s="284">
        <v>0</v>
      </c>
      <c r="HS151" s="284">
        <v>0</v>
      </c>
      <c r="HT151" s="284" t="s">
        <v>427</v>
      </c>
      <c r="HU151" s="284" t="s">
        <v>427</v>
      </c>
      <c r="HV151" s="284" t="s">
        <v>427</v>
      </c>
      <c r="HW151" s="284" t="s">
        <v>426</v>
      </c>
      <c r="HX151" s="284">
        <v>0</v>
      </c>
      <c r="HY151" s="284">
        <v>0</v>
      </c>
      <c r="HZ151" s="284">
        <v>8163362</v>
      </c>
      <c r="IA151" s="284"/>
      <c r="IB151" s="284"/>
    </row>
    <row r="152" spans="1:236" x14ac:dyDescent="0.25">
      <c r="A152" s="2">
        <f>IF('Table 1'!$L$2="All Regions",1,IF('Table 1'!$L$2='DATA TEMPLATE 1516'!L152,1,0))</f>
        <v>1</v>
      </c>
      <c r="B152" s="2">
        <f>IF('Table 1'!$L$3="All Disciplines",1,IF('Table 1'!$L$3='DATA TEMPLATE 1516'!M152,1,0))</f>
        <v>1</v>
      </c>
      <c r="C152" s="2">
        <f>IF('Table 1'!$L$4="All Organisations",1,IF('Table 1'!$L$4='DATA TEMPLATE 1516'!N152,1,0))</f>
        <v>1</v>
      </c>
      <c r="D152" s="2">
        <f t="shared" si="4"/>
        <v>3</v>
      </c>
      <c r="E152" s="236" t="str">
        <f>IFERROR(IF('Table 2'!$L$2="All Diverse Led",$HQ152,IF('Table 2'!$L$2='DATA TEMPLATE 1516'!HX152,4,0)),"0")</f>
        <v>-</v>
      </c>
      <c r="F152" s="236" t="str">
        <f>IFERROR(IF('Table 2'!$L$2="All Diverse Led",$HQ152,IF('Table 2'!$L$2='DATA TEMPLATE 1516'!HY152,4,0)), 0)</f>
        <v>-</v>
      </c>
      <c r="G152" s="237">
        <f t="shared" si="5"/>
        <v>0</v>
      </c>
      <c r="H152" s="1">
        <v>0</v>
      </c>
      <c r="I152" s="1">
        <v>0</v>
      </c>
      <c r="J152" s="1" t="b">
        <v>0</v>
      </c>
      <c r="K152" s="284">
        <v>150</v>
      </c>
      <c r="L152" t="s">
        <v>439</v>
      </c>
      <c r="M152" t="s">
        <v>438</v>
      </c>
      <c r="N152" t="s">
        <v>459</v>
      </c>
      <c r="O152" s="76">
        <v>54881</v>
      </c>
      <c r="P152" s="76">
        <v>208744</v>
      </c>
      <c r="Q152" s="76">
        <v>0</v>
      </c>
      <c r="R152" s="76">
        <v>0</v>
      </c>
      <c r="S152" s="76">
        <v>36538</v>
      </c>
      <c r="T152" s="76">
        <v>300163</v>
      </c>
      <c r="U152">
        <v>129812</v>
      </c>
      <c r="V152">
        <v>0</v>
      </c>
      <c r="W152">
        <v>500</v>
      </c>
      <c r="X152">
        <v>4421</v>
      </c>
      <c r="Y152">
        <v>4421</v>
      </c>
      <c r="Z152">
        <v>0</v>
      </c>
      <c r="AA152">
        <v>0</v>
      </c>
      <c r="AB152">
        <v>100555</v>
      </c>
      <c r="AC152">
        <v>21506</v>
      </c>
      <c r="AD152">
        <v>31449</v>
      </c>
      <c r="AE152">
        <v>292664</v>
      </c>
      <c r="AF152" s="1">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s="284">
        <v>0</v>
      </c>
      <c r="BE152" s="284">
        <v>0</v>
      </c>
      <c r="BF152" s="284">
        <v>0</v>
      </c>
      <c r="BG152" s="284">
        <v>0</v>
      </c>
      <c r="BH152" s="168">
        <v>0</v>
      </c>
      <c r="BI152" s="169">
        <v>0</v>
      </c>
      <c r="BJ152" s="169">
        <v>0</v>
      </c>
      <c r="BK152" s="170">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s="1">
        <v>0</v>
      </c>
      <c r="CK152" s="1">
        <v>0</v>
      </c>
      <c r="CL152" s="1">
        <v>0</v>
      </c>
      <c r="CM152" s="1">
        <v>0</v>
      </c>
      <c r="CN152" s="168">
        <v>0</v>
      </c>
      <c r="CO152" s="169">
        <v>0</v>
      </c>
      <c r="CP152" s="169">
        <v>0</v>
      </c>
      <c r="CQ152" s="170">
        <v>0</v>
      </c>
      <c r="CR152" s="1">
        <v>0</v>
      </c>
      <c r="CS152" s="1">
        <v>0</v>
      </c>
      <c r="CT152" s="1">
        <v>0</v>
      </c>
      <c r="CU152" s="1">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s="284">
        <v>0</v>
      </c>
      <c r="DQ152" s="284">
        <v>0</v>
      </c>
      <c r="DR152" s="284">
        <v>0</v>
      </c>
      <c r="DS152" s="284">
        <v>0</v>
      </c>
      <c r="DT152" s="168">
        <v>0</v>
      </c>
      <c r="DU152" s="169">
        <v>0</v>
      </c>
      <c r="DV152" s="169">
        <v>0</v>
      </c>
      <c r="DW152" s="170">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0</v>
      </c>
      <c r="EQ152">
        <v>0</v>
      </c>
      <c r="ER152">
        <v>0</v>
      </c>
      <c r="ES152">
        <v>0</v>
      </c>
      <c r="ET152">
        <v>0</v>
      </c>
      <c r="EU152">
        <v>0</v>
      </c>
      <c r="EV152" s="1">
        <v>0</v>
      </c>
      <c r="EW152" s="1">
        <v>0</v>
      </c>
      <c r="EX152" s="1">
        <v>0</v>
      </c>
      <c r="EY152" s="1">
        <v>0</v>
      </c>
      <c r="EZ152" s="168">
        <v>0</v>
      </c>
      <c r="FA152" s="169">
        <v>0</v>
      </c>
      <c r="FB152" s="169">
        <v>0</v>
      </c>
      <c r="FC152" s="170">
        <v>0</v>
      </c>
      <c r="FD152">
        <v>0</v>
      </c>
      <c r="FE152">
        <v>0</v>
      </c>
      <c r="FF152">
        <v>0</v>
      </c>
      <c r="FG152">
        <v>1</v>
      </c>
      <c r="FH152">
        <v>0</v>
      </c>
      <c r="FI152">
        <v>80000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s="139">
        <v>1</v>
      </c>
      <c r="HD152" s="141">
        <v>0</v>
      </c>
      <c r="HE152" s="139">
        <v>0</v>
      </c>
      <c r="HF152" s="141">
        <v>2</v>
      </c>
      <c r="HG152" s="180">
        <v>3</v>
      </c>
      <c r="HH152" s="182">
        <v>1</v>
      </c>
      <c r="HI152" s="182">
        <v>0</v>
      </c>
      <c r="HJ152" s="183">
        <v>2</v>
      </c>
      <c r="HK152" s="140" t="s">
        <v>541</v>
      </c>
      <c r="HL152" s="140">
        <v>0</v>
      </c>
      <c r="HM152" s="1" t="s">
        <v>426</v>
      </c>
      <c r="HN152" s="1" t="s">
        <v>427</v>
      </c>
      <c r="HO152" t="s">
        <v>459</v>
      </c>
      <c r="HP152" t="e">
        <v>#N/A</v>
      </c>
      <c r="HQ152" s="403" t="s">
        <v>605</v>
      </c>
      <c r="HR152" s="403" t="s">
        <v>605</v>
      </c>
      <c r="HS152" s="403" t="s">
        <v>605</v>
      </c>
      <c r="HT152" s="403" t="s">
        <v>605</v>
      </c>
      <c r="HU152" s="403" t="s">
        <v>605</v>
      </c>
      <c r="HV152" s="403" t="s">
        <v>605</v>
      </c>
      <c r="HW152" s="403" t="s">
        <v>605</v>
      </c>
      <c r="HX152" s="403" t="s">
        <v>605</v>
      </c>
      <c r="HY152" s="403" t="s">
        <v>605</v>
      </c>
      <c r="HZ152" s="403" t="s">
        <v>605</v>
      </c>
      <c r="IA152" s="284"/>
      <c r="IB152" s="284"/>
    </row>
    <row r="153" spans="1:236" x14ac:dyDescent="0.25">
      <c r="A153" s="2">
        <f>IF('Table 1'!$L$2="All Regions",1,IF('Table 1'!$L$2='DATA TEMPLATE 1516'!L153,1,0))</f>
        <v>1</v>
      </c>
      <c r="B153" s="2">
        <f>IF('Table 1'!$L$3="All Disciplines",1,IF('Table 1'!$L$3='DATA TEMPLATE 1516'!M153,1,0))</f>
        <v>1</v>
      </c>
      <c r="C153" s="2">
        <f>IF('Table 1'!$L$4="All Organisations",1,IF('Table 1'!$L$4='DATA TEMPLATE 1516'!N153,1,0))</f>
        <v>1</v>
      </c>
      <c r="D153" s="2">
        <f t="shared" si="4"/>
        <v>3</v>
      </c>
      <c r="E153" s="236">
        <f>IFERROR(IF('Table 2'!$L$2="All Diverse Led",$HQ153,IF('Table 2'!$L$2='DATA TEMPLATE 1516'!HX153,4,0)),"0")</f>
        <v>2</v>
      </c>
      <c r="F153" s="236">
        <f>IFERROR(IF('Table 2'!$L$2="All Diverse Led",$HQ153,IF('Table 2'!$L$2='DATA TEMPLATE 1516'!HY153,4,0)), 0)</f>
        <v>2</v>
      </c>
      <c r="G153" s="237">
        <f t="shared" si="5"/>
        <v>4</v>
      </c>
      <c r="H153" s="1" t="s">
        <v>471</v>
      </c>
      <c r="I153" s="1">
        <v>0</v>
      </c>
      <c r="J153" s="1" t="b">
        <v>0</v>
      </c>
      <c r="K153" s="284">
        <v>151</v>
      </c>
      <c r="L153" t="s">
        <v>439</v>
      </c>
      <c r="M153" t="s">
        <v>442</v>
      </c>
      <c r="N153" t="s">
        <v>458</v>
      </c>
      <c r="O153" s="76">
        <v>30873</v>
      </c>
      <c r="P153" s="76">
        <v>59413</v>
      </c>
      <c r="Q153" s="76">
        <v>10</v>
      </c>
      <c r="R153" s="76">
        <v>0</v>
      </c>
      <c r="S153" s="76">
        <v>0</v>
      </c>
      <c r="T153" s="76">
        <v>90296</v>
      </c>
      <c r="U153">
        <v>28666</v>
      </c>
      <c r="V153">
        <v>0</v>
      </c>
      <c r="W153">
        <v>0</v>
      </c>
      <c r="X153">
        <v>6100</v>
      </c>
      <c r="Y153">
        <v>0</v>
      </c>
      <c r="Z153">
        <v>0</v>
      </c>
      <c r="AA153">
        <v>0</v>
      </c>
      <c r="AB153">
        <v>44800</v>
      </c>
      <c r="AC153">
        <v>3869</v>
      </c>
      <c r="AD153">
        <v>1710</v>
      </c>
      <c r="AE153">
        <v>85145</v>
      </c>
      <c r="AF153" s="1">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s="284">
        <v>0</v>
      </c>
      <c r="BE153" s="284">
        <v>0</v>
      </c>
      <c r="BF153" s="284">
        <v>0</v>
      </c>
      <c r="BG153" s="284">
        <v>0</v>
      </c>
      <c r="BH153" s="168">
        <v>0</v>
      </c>
      <c r="BI153" s="169">
        <v>0</v>
      </c>
      <c r="BJ153" s="169">
        <v>0</v>
      </c>
      <c r="BK153" s="170">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s="1">
        <v>0</v>
      </c>
      <c r="CK153" s="1">
        <v>0</v>
      </c>
      <c r="CL153" s="1">
        <v>0</v>
      </c>
      <c r="CM153" s="1">
        <v>0</v>
      </c>
      <c r="CN153" s="168">
        <v>0</v>
      </c>
      <c r="CO153" s="169">
        <v>0</v>
      </c>
      <c r="CP153" s="169">
        <v>0</v>
      </c>
      <c r="CQ153" s="170">
        <v>0</v>
      </c>
      <c r="CR153" s="1">
        <v>0</v>
      </c>
      <c r="CS153" s="1">
        <v>0</v>
      </c>
      <c r="CT153" s="1">
        <v>0</v>
      </c>
      <c r="CU153" s="1">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s="284">
        <v>0</v>
      </c>
      <c r="DQ153" s="284">
        <v>0</v>
      </c>
      <c r="DR153" s="284">
        <v>0</v>
      </c>
      <c r="DS153" s="284">
        <v>0</v>
      </c>
      <c r="DT153" s="168">
        <v>0</v>
      </c>
      <c r="DU153" s="169">
        <v>0</v>
      </c>
      <c r="DV153" s="169">
        <v>0</v>
      </c>
      <c r="DW153" s="170">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v>0</v>
      </c>
      <c r="EV153" s="1">
        <v>0</v>
      </c>
      <c r="EW153" s="1">
        <v>0</v>
      </c>
      <c r="EX153" s="1">
        <v>0</v>
      </c>
      <c r="EY153" s="1">
        <v>0</v>
      </c>
      <c r="EZ153" s="168">
        <v>0</v>
      </c>
      <c r="FA153" s="169">
        <v>0</v>
      </c>
      <c r="FB153" s="169">
        <v>0</v>
      </c>
      <c r="FC153" s="170">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1</v>
      </c>
      <c r="GE153">
        <v>500</v>
      </c>
      <c r="GF153">
        <v>4</v>
      </c>
      <c r="GG153">
        <v>0</v>
      </c>
      <c r="GH153">
        <v>0</v>
      </c>
      <c r="GI153">
        <v>0</v>
      </c>
      <c r="GJ153">
        <v>10828</v>
      </c>
      <c r="GK153">
        <v>491</v>
      </c>
      <c r="GL153">
        <v>0</v>
      </c>
      <c r="GM153">
        <v>0</v>
      </c>
      <c r="GN153">
        <v>0</v>
      </c>
      <c r="GO153">
        <v>0</v>
      </c>
      <c r="GP153">
        <v>0</v>
      </c>
      <c r="GQ153">
        <v>0</v>
      </c>
      <c r="GR153">
        <v>0</v>
      </c>
      <c r="GS153">
        <v>0</v>
      </c>
      <c r="GT153">
        <v>0</v>
      </c>
      <c r="GU153">
        <v>0</v>
      </c>
      <c r="GV153">
        <v>0</v>
      </c>
      <c r="GW153">
        <v>0</v>
      </c>
      <c r="GX153">
        <v>0</v>
      </c>
      <c r="GY153">
        <v>0</v>
      </c>
      <c r="GZ153">
        <v>0</v>
      </c>
      <c r="HA153">
        <v>0</v>
      </c>
      <c r="HB153">
        <v>0</v>
      </c>
      <c r="HC153" s="139">
        <v>0</v>
      </c>
      <c r="HD153" s="141">
        <v>0</v>
      </c>
      <c r="HE153" s="139">
        <v>0</v>
      </c>
      <c r="HF153" s="141">
        <v>7</v>
      </c>
      <c r="HG153" s="180">
        <v>9</v>
      </c>
      <c r="HH153" s="182">
        <v>0.77777777777777779</v>
      </c>
      <c r="HI153" s="182">
        <v>0</v>
      </c>
      <c r="HJ153" s="183">
        <v>2</v>
      </c>
      <c r="HK153" s="140" t="s">
        <v>541</v>
      </c>
      <c r="HL153" s="140">
        <v>0</v>
      </c>
      <c r="HM153" s="1" t="s">
        <v>426</v>
      </c>
      <c r="HN153" s="1" t="s">
        <v>427</v>
      </c>
      <c r="HO153" t="s">
        <v>458</v>
      </c>
      <c r="HP153" s="284" t="s">
        <v>458</v>
      </c>
      <c r="HQ153" s="284">
        <v>2</v>
      </c>
      <c r="HR153" s="284" t="s">
        <v>541</v>
      </c>
      <c r="HS153" s="284">
        <v>0</v>
      </c>
      <c r="HT153" s="284" t="s">
        <v>426</v>
      </c>
      <c r="HU153" s="284" t="s">
        <v>427</v>
      </c>
      <c r="HV153" s="284" t="s">
        <v>427</v>
      </c>
      <c r="HW153" s="284" t="s">
        <v>427</v>
      </c>
      <c r="HX153" s="284" t="s">
        <v>541</v>
      </c>
      <c r="HY153" s="284">
        <v>0</v>
      </c>
      <c r="HZ153" s="284">
        <v>127835</v>
      </c>
      <c r="IA153" s="284"/>
      <c r="IB153" s="284"/>
    </row>
    <row r="154" spans="1:236" x14ac:dyDescent="0.25">
      <c r="A154" s="2">
        <f>IF('Table 1'!$L$2="All Regions",1,IF('Table 1'!$L$2='DATA TEMPLATE 1516'!L154,1,0))</f>
        <v>1</v>
      </c>
      <c r="B154" s="2">
        <f>IF('Table 1'!$L$3="All Disciplines",1,IF('Table 1'!$L$3='DATA TEMPLATE 1516'!M154,1,0))</f>
        <v>1</v>
      </c>
      <c r="C154" s="2">
        <f>IF('Table 1'!$L$4="All Organisations",1,IF('Table 1'!$L$4='DATA TEMPLATE 1516'!N154,1,0))</f>
        <v>1</v>
      </c>
      <c r="D154" s="2">
        <f t="shared" si="4"/>
        <v>3</v>
      </c>
      <c r="E154" s="236" t="str">
        <f>IFERROR(IF('Table 2'!$L$2="All Diverse Led",$HQ154,IF('Table 2'!$L$2='DATA TEMPLATE 1516'!HX154,4,0)),"0")</f>
        <v>-</v>
      </c>
      <c r="F154" s="236" t="str">
        <f>IFERROR(IF('Table 2'!$L$2="All Diverse Led",$HQ154,IF('Table 2'!$L$2='DATA TEMPLATE 1516'!HY154,4,0)), 0)</f>
        <v>-</v>
      </c>
      <c r="G154" s="237">
        <f t="shared" si="5"/>
        <v>0</v>
      </c>
      <c r="H154" s="1">
        <v>0</v>
      </c>
      <c r="I154" s="1">
        <v>0</v>
      </c>
      <c r="J154" s="1" t="b">
        <v>0</v>
      </c>
      <c r="K154" s="284">
        <v>152</v>
      </c>
      <c r="L154" t="s">
        <v>439</v>
      </c>
      <c r="M154" t="s">
        <v>440</v>
      </c>
      <c r="N154" t="s">
        <v>459</v>
      </c>
      <c r="O154" s="76">
        <v>4216</v>
      </c>
      <c r="P154" s="76">
        <v>85493</v>
      </c>
      <c r="Q154" s="76">
        <v>91552</v>
      </c>
      <c r="R154" s="76">
        <v>525409</v>
      </c>
      <c r="S154" s="76">
        <v>4000</v>
      </c>
      <c r="T154" s="76">
        <v>710670</v>
      </c>
      <c r="U154">
        <v>0</v>
      </c>
      <c r="V154">
        <v>0</v>
      </c>
      <c r="W154">
        <v>0</v>
      </c>
      <c r="X154">
        <v>424527</v>
      </c>
      <c r="Y154">
        <v>191830</v>
      </c>
      <c r="Z154">
        <v>0</v>
      </c>
      <c r="AA154">
        <v>0</v>
      </c>
      <c r="AB154">
        <v>25660</v>
      </c>
      <c r="AC154">
        <v>35585</v>
      </c>
      <c r="AD154">
        <v>23886</v>
      </c>
      <c r="AE154">
        <v>701488</v>
      </c>
      <c r="AF154" s="1">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s="284">
        <v>0</v>
      </c>
      <c r="BE154" s="284">
        <v>0</v>
      </c>
      <c r="BF154" s="284">
        <v>0</v>
      </c>
      <c r="BG154" s="284">
        <v>0</v>
      </c>
      <c r="BH154" s="168">
        <v>0</v>
      </c>
      <c r="BI154" s="169">
        <v>0</v>
      </c>
      <c r="BJ154" s="169">
        <v>0</v>
      </c>
      <c r="BK154" s="170">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s="1">
        <v>0</v>
      </c>
      <c r="CK154" s="1">
        <v>0</v>
      </c>
      <c r="CL154" s="1">
        <v>0</v>
      </c>
      <c r="CM154" s="1">
        <v>0</v>
      </c>
      <c r="CN154" s="168">
        <v>0</v>
      </c>
      <c r="CO154" s="169">
        <v>0</v>
      </c>
      <c r="CP154" s="169">
        <v>0</v>
      </c>
      <c r="CQ154" s="170">
        <v>0</v>
      </c>
      <c r="CR154" s="1">
        <v>0</v>
      </c>
      <c r="CS154" s="1">
        <v>0</v>
      </c>
      <c r="CT154" s="1">
        <v>0</v>
      </c>
      <c r="CU154" s="1">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s="284">
        <v>0</v>
      </c>
      <c r="DQ154" s="284">
        <v>0</v>
      </c>
      <c r="DR154" s="284">
        <v>0</v>
      </c>
      <c r="DS154" s="284">
        <v>0</v>
      </c>
      <c r="DT154" s="168">
        <v>0</v>
      </c>
      <c r="DU154" s="169">
        <v>0</v>
      </c>
      <c r="DV154" s="169">
        <v>0</v>
      </c>
      <c r="DW154" s="170">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v>0</v>
      </c>
      <c r="EV154" s="1">
        <v>0</v>
      </c>
      <c r="EW154" s="1">
        <v>0</v>
      </c>
      <c r="EX154" s="1">
        <v>0</v>
      </c>
      <c r="EY154" s="1">
        <v>0</v>
      </c>
      <c r="EZ154" s="168">
        <v>0</v>
      </c>
      <c r="FA154" s="169">
        <v>0</v>
      </c>
      <c r="FB154" s="169">
        <v>0</v>
      </c>
      <c r="FC154" s="170">
        <v>0</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s="139">
        <v>1</v>
      </c>
      <c r="HD154" s="141">
        <v>1</v>
      </c>
      <c r="HE154" s="139">
        <v>1</v>
      </c>
      <c r="HF154" s="141">
        <v>0</v>
      </c>
      <c r="HG154" s="180">
        <v>10</v>
      </c>
      <c r="HH154" s="182">
        <v>0.1</v>
      </c>
      <c r="HI154" s="182">
        <v>0.2</v>
      </c>
      <c r="HJ154" s="183">
        <v>0</v>
      </c>
      <c r="HK154" s="140">
        <v>0</v>
      </c>
      <c r="HL154" s="140">
        <v>0</v>
      </c>
      <c r="HM154" s="1" t="s">
        <v>427</v>
      </c>
      <c r="HN154" s="1" t="s">
        <v>427</v>
      </c>
      <c r="HO154" t="s">
        <v>459</v>
      </c>
      <c r="HP154" t="e">
        <v>#N/A</v>
      </c>
      <c r="HQ154" s="403" t="s">
        <v>605</v>
      </c>
      <c r="HR154" s="403" t="s">
        <v>605</v>
      </c>
      <c r="HS154" s="403" t="s">
        <v>605</v>
      </c>
      <c r="HT154" s="403" t="s">
        <v>605</v>
      </c>
      <c r="HU154" s="403" t="s">
        <v>605</v>
      </c>
      <c r="HV154" s="403" t="s">
        <v>605</v>
      </c>
      <c r="HW154" s="403" t="s">
        <v>605</v>
      </c>
      <c r="HX154" s="403" t="s">
        <v>605</v>
      </c>
      <c r="HY154" s="403" t="s">
        <v>605</v>
      </c>
      <c r="HZ154" s="403" t="s">
        <v>605</v>
      </c>
      <c r="IA154" s="284"/>
      <c r="IB154" s="284"/>
    </row>
    <row r="155" spans="1:236" x14ac:dyDescent="0.25">
      <c r="A155" s="2">
        <f>IF('Table 1'!$L$2="All Regions",1,IF('Table 1'!$L$2='DATA TEMPLATE 1516'!L155,1,0))</f>
        <v>1</v>
      </c>
      <c r="B155" s="2">
        <f>IF('Table 1'!$L$3="All Disciplines",1,IF('Table 1'!$L$3='DATA TEMPLATE 1516'!M155,1,0))</f>
        <v>1</v>
      </c>
      <c r="C155" s="2">
        <f>IF('Table 1'!$L$4="All Organisations",1,IF('Table 1'!$L$4='DATA TEMPLATE 1516'!N155,1,0))</f>
        <v>1</v>
      </c>
      <c r="D155" s="2">
        <f t="shared" si="4"/>
        <v>3</v>
      </c>
      <c r="E155" s="236">
        <f>IFERROR(IF('Table 2'!$L$2="All Diverse Led",$HQ155,IF('Table 2'!$L$2='DATA TEMPLATE 1516'!HX155,4,0)),"0")</f>
        <v>0</v>
      </c>
      <c r="F155" s="236">
        <f>IFERROR(IF('Table 2'!$L$2="All Diverse Led",$HQ155,IF('Table 2'!$L$2='DATA TEMPLATE 1516'!HY155,4,0)), 0)</f>
        <v>0</v>
      </c>
      <c r="G155" s="237">
        <f t="shared" si="5"/>
        <v>0</v>
      </c>
      <c r="H155" s="1" t="s">
        <v>471</v>
      </c>
      <c r="I155" s="1">
        <v>0</v>
      </c>
      <c r="J155" s="1" t="b">
        <v>0</v>
      </c>
      <c r="K155" s="284">
        <v>153</v>
      </c>
      <c r="L155" t="s">
        <v>439</v>
      </c>
      <c r="M155" t="s">
        <v>437</v>
      </c>
      <c r="N155" t="s">
        <v>460</v>
      </c>
      <c r="O155" s="76">
        <v>417696</v>
      </c>
      <c r="P155" s="76">
        <v>587888</v>
      </c>
      <c r="Q155" s="76">
        <v>82161</v>
      </c>
      <c r="R155" s="76">
        <v>0</v>
      </c>
      <c r="S155" s="76">
        <v>0</v>
      </c>
      <c r="T155" s="76">
        <v>1087745</v>
      </c>
      <c r="U155">
        <v>497926</v>
      </c>
      <c r="V155">
        <v>0</v>
      </c>
      <c r="W155">
        <v>0</v>
      </c>
      <c r="X155">
        <v>0</v>
      </c>
      <c r="Y155">
        <v>0</v>
      </c>
      <c r="Z155">
        <v>0</v>
      </c>
      <c r="AA155">
        <v>0</v>
      </c>
      <c r="AB155">
        <v>274672</v>
      </c>
      <c r="AC155">
        <v>61195</v>
      </c>
      <c r="AD155">
        <v>6618</v>
      </c>
      <c r="AE155">
        <v>840411</v>
      </c>
      <c r="AF155" s="1">
        <v>9</v>
      </c>
      <c r="AG155">
        <v>328</v>
      </c>
      <c r="AH155">
        <v>30764</v>
      </c>
      <c r="AI155">
        <v>828</v>
      </c>
      <c r="AJ155">
        <v>7</v>
      </c>
      <c r="AK155">
        <v>60</v>
      </c>
      <c r="AL155">
        <v>5731</v>
      </c>
      <c r="AM155">
        <v>0</v>
      </c>
      <c r="AN155">
        <v>1</v>
      </c>
      <c r="AO155">
        <v>35</v>
      </c>
      <c r="AP155">
        <v>5731</v>
      </c>
      <c r="AQ155">
        <v>0</v>
      </c>
      <c r="AR155">
        <v>0</v>
      </c>
      <c r="AS155">
        <v>0</v>
      </c>
      <c r="AT155">
        <v>0</v>
      </c>
      <c r="AU155">
        <v>0</v>
      </c>
      <c r="AV155">
        <v>0</v>
      </c>
      <c r="AW155">
        <v>0</v>
      </c>
      <c r="AX155">
        <v>0</v>
      </c>
      <c r="AY155">
        <v>0</v>
      </c>
      <c r="AZ155">
        <v>0</v>
      </c>
      <c r="BA155">
        <v>0</v>
      </c>
      <c r="BB155">
        <v>0</v>
      </c>
      <c r="BC155">
        <v>0</v>
      </c>
      <c r="BD155" s="284">
        <v>8</v>
      </c>
      <c r="BE155" s="284">
        <v>95</v>
      </c>
      <c r="BF155" s="284">
        <v>11462</v>
      </c>
      <c r="BG155" s="284">
        <v>0</v>
      </c>
      <c r="BH155" s="168">
        <v>0</v>
      </c>
      <c r="BI155" s="169">
        <v>0</v>
      </c>
      <c r="BJ155" s="169">
        <v>0</v>
      </c>
      <c r="BK155" s="170">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v>0</v>
      </c>
      <c r="CJ155" s="1">
        <v>0</v>
      </c>
      <c r="CK155" s="1">
        <v>0</v>
      </c>
      <c r="CL155" s="1">
        <v>0</v>
      </c>
      <c r="CM155" s="1">
        <v>0</v>
      </c>
      <c r="CN155" s="168">
        <v>0</v>
      </c>
      <c r="CO155" s="169">
        <v>0</v>
      </c>
      <c r="CP155" s="169">
        <v>0</v>
      </c>
      <c r="CQ155" s="170">
        <v>0</v>
      </c>
      <c r="CR155" s="1">
        <v>0</v>
      </c>
      <c r="CS155" s="1">
        <v>0</v>
      </c>
      <c r="CT155" s="1">
        <v>0</v>
      </c>
      <c r="CU155" s="1">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v>0</v>
      </c>
      <c r="DP155" s="284">
        <v>0</v>
      </c>
      <c r="DQ155" s="284">
        <v>0</v>
      </c>
      <c r="DR155" s="284">
        <v>0</v>
      </c>
      <c r="DS155" s="284">
        <v>0</v>
      </c>
      <c r="DT155" s="168">
        <v>0</v>
      </c>
      <c r="DU155" s="169">
        <v>0</v>
      </c>
      <c r="DV155" s="169">
        <v>0</v>
      </c>
      <c r="DW155" s="170">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v>0</v>
      </c>
      <c r="EV155" s="1">
        <v>0</v>
      </c>
      <c r="EW155" s="1">
        <v>0</v>
      </c>
      <c r="EX155" s="1">
        <v>0</v>
      </c>
      <c r="EY155" s="1">
        <v>0</v>
      </c>
      <c r="EZ155" s="168">
        <v>0</v>
      </c>
      <c r="FA155" s="169">
        <v>0</v>
      </c>
      <c r="FB155" s="169">
        <v>0</v>
      </c>
      <c r="FC155" s="170">
        <v>0</v>
      </c>
      <c r="FD155">
        <v>0</v>
      </c>
      <c r="FE155">
        <v>0</v>
      </c>
      <c r="FF155">
        <v>0</v>
      </c>
      <c r="FG155">
        <v>0</v>
      </c>
      <c r="FH155">
        <v>0</v>
      </c>
      <c r="FI155">
        <v>0</v>
      </c>
      <c r="FJ155">
        <v>0</v>
      </c>
      <c r="FK155">
        <v>0</v>
      </c>
      <c r="FL155">
        <v>0</v>
      </c>
      <c r="FM155">
        <v>0</v>
      </c>
      <c r="FN155">
        <v>2</v>
      </c>
      <c r="FO155">
        <v>800</v>
      </c>
      <c r="FP155">
        <v>391</v>
      </c>
      <c r="FQ155">
        <v>800</v>
      </c>
      <c r="FR155">
        <v>391</v>
      </c>
      <c r="FS155">
        <v>800</v>
      </c>
      <c r="FT155">
        <v>4</v>
      </c>
      <c r="FU155">
        <v>1302</v>
      </c>
      <c r="FV155">
        <v>1574</v>
      </c>
      <c r="FW155">
        <v>1302</v>
      </c>
      <c r="FX155">
        <v>1574</v>
      </c>
      <c r="FY155">
        <v>1302</v>
      </c>
      <c r="FZ155">
        <v>0</v>
      </c>
      <c r="GA155">
        <v>0</v>
      </c>
      <c r="GB155">
        <v>0</v>
      </c>
      <c r="GC155">
        <v>0</v>
      </c>
      <c r="GD155">
        <v>0</v>
      </c>
      <c r="GE155">
        <v>0</v>
      </c>
      <c r="GF155">
        <v>0</v>
      </c>
      <c r="GG155">
        <v>0</v>
      </c>
      <c r="GH155">
        <v>0</v>
      </c>
      <c r="GI155">
        <v>0</v>
      </c>
      <c r="GJ155">
        <v>0</v>
      </c>
      <c r="GK155">
        <v>0</v>
      </c>
      <c r="GL155">
        <v>0</v>
      </c>
      <c r="GM155">
        <v>0</v>
      </c>
      <c r="GN155">
        <v>0</v>
      </c>
      <c r="GO155">
        <v>0</v>
      </c>
      <c r="GP155">
        <v>4</v>
      </c>
      <c r="GQ155">
        <v>2082</v>
      </c>
      <c r="GR155">
        <v>0</v>
      </c>
      <c r="GS155">
        <v>0</v>
      </c>
      <c r="GT155">
        <v>1</v>
      </c>
      <c r="GU155">
        <v>0</v>
      </c>
      <c r="GV155">
        <v>0</v>
      </c>
      <c r="GW155">
        <v>0</v>
      </c>
      <c r="GX155">
        <v>0</v>
      </c>
      <c r="GY155">
        <v>0</v>
      </c>
      <c r="GZ155">
        <v>0</v>
      </c>
      <c r="HA155">
        <v>0</v>
      </c>
      <c r="HB155">
        <v>0</v>
      </c>
      <c r="HC155" s="139">
        <v>0</v>
      </c>
      <c r="HD155" s="141">
        <v>0</v>
      </c>
      <c r="HE155" s="139">
        <v>1</v>
      </c>
      <c r="HF155" s="141">
        <v>4</v>
      </c>
      <c r="HG155" s="180">
        <v>13</v>
      </c>
      <c r="HH155" s="182">
        <v>0.30769230769230771</v>
      </c>
      <c r="HI155" s="182">
        <v>7.6923076923076927E-2</v>
      </c>
      <c r="HJ155" s="183">
        <v>0</v>
      </c>
      <c r="HK155" s="140">
        <v>0</v>
      </c>
      <c r="HL155" s="140">
        <v>0</v>
      </c>
      <c r="HM155" s="1" t="s">
        <v>427</v>
      </c>
      <c r="HN155" s="1" t="s">
        <v>427</v>
      </c>
      <c r="HO155" t="s">
        <v>460</v>
      </c>
      <c r="HP155" s="284" t="s">
        <v>460</v>
      </c>
      <c r="HQ155" s="284">
        <v>0</v>
      </c>
      <c r="HR155" s="284">
        <v>0</v>
      </c>
      <c r="HS155" s="284">
        <v>0</v>
      </c>
      <c r="HT155" s="284" t="s">
        <v>427</v>
      </c>
      <c r="HU155" s="284" t="s">
        <v>427</v>
      </c>
      <c r="HV155" s="284" t="s">
        <v>427</v>
      </c>
      <c r="HW155" s="284" t="s">
        <v>427</v>
      </c>
      <c r="HX155" s="284">
        <v>0</v>
      </c>
      <c r="HY155" s="284">
        <v>0</v>
      </c>
      <c r="HZ155" s="284">
        <v>1189390</v>
      </c>
      <c r="IA155" s="284"/>
      <c r="IB155" s="284"/>
    </row>
    <row r="156" spans="1:236" x14ac:dyDescent="0.25">
      <c r="A156" s="2">
        <f>IF('Table 1'!$L$2="All Regions",1,IF('Table 1'!$L$2='DATA TEMPLATE 1516'!L156,1,0))</f>
        <v>1</v>
      </c>
      <c r="B156" s="2">
        <f>IF('Table 1'!$L$3="All Disciplines",1,IF('Table 1'!$L$3='DATA TEMPLATE 1516'!M156,1,0))</f>
        <v>1</v>
      </c>
      <c r="C156" s="2">
        <f>IF('Table 1'!$L$4="All Organisations",1,IF('Table 1'!$L$4='DATA TEMPLATE 1516'!N156,1,0))</f>
        <v>1</v>
      </c>
      <c r="D156" s="2">
        <f t="shared" si="4"/>
        <v>3</v>
      </c>
      <c r="E156" s="236">
        <f>IFERROR(IF('Table 2'!$L$2="All Diverse Led",$HQ156,IF('Table 2'!$L$2='DATA TEMPLATE 1516'!HX156,4,0)),"0")</f>
        <v>0</v>
      </c>
      <c r="F156" s="236">
        <f>IFERROR(IF('Table 2'!$L$2="All Diverse Led",$HQ156,IF('Table 2'!$L$2='DATA TEMPLATE 1516'!HY156,4,0)), 0)</f>
        <v>0</v>
      </c>
      <c r="G156" s="237">
        <f t="shared" si="5"/>
        <v>0</v>
      </c>
      <c r="H156" s="1" t="s">
        <v>471</v>
      </c>
      <c r="I156" s="1">
        <v>0</v>
      </c>
      <c r="J156" s="1" t="b">
        <v>0</v>
      </c>
      <c r="K156" s="284">
        <v>154</v>
      </c>
      <c r="L156" t="s">
        <v>439</v>
      </c>
      <c r="M156" t="s">
        <v>438</v>
      </c>
      <c r="N156" t="s">
        <v>460</v>
      </c>
      <c r="O156" s="76">
        <v>5789027</v>
      </c>
      <c r="P156" s="76">
        <v>2309892</v>
      </c>
      <c r="Q156" s="76">
        <v>2134202</v>
      </c>
      <c r="R156" s="76">
        <v>89878</v>
      </c>
      <c r="S156" s="76">
        <v>0</v>
      </c>
      <c r="T156" s="76">
        <v>10322999</v>
      </c>
      <c r="U156">
        <v>0</v>
      </c>
      <c r="V156">
        <v>228953</v>
      </c>
      <c r="W156">
        <v>1423106</v>
      </c>
      <c r="X156">
        <v>0</v>
      </c>
      <c r="Y156">
        <v>0</v>
      </c>
      <c r="Z156">
        <v>0</v>
      </c>
      <c r="AA156">
        <v>0</v>
      </c>
      <c r="AB156">
        <v>1500178</v>
      </c>
      <c r="AC156">
        <v>547891</v>
      </c>
      <c r="AD156">
        <v>6808330</v>
      </c>
      <c r="AE156">
        <v>10508458</v>
      </c>
      <c r="AF156" s="1">
        <v>146</v>
      </c>
      <c r="AG156">
        <v>140</v>
      </c>
      <c r="AH156">
        <v>135716</v>
      </c>
      <c r="AI156">
        <v>106622</v>
      </c>
      <c r="AJ156">
        <v>6</v>
      </c>
      <c r="AK156">
        <v>6</v>
      </c>
      <c r="AL156">
        <v>4949</v>
      </c>
      <c r="AM156">
        <v>3492</v>
      </c>
      <c r="AN156">
        <v>25</v>
      </c>
      <c r="AO156">
        <v>25</v>
      </c>
      <c r="AP156">
        <v>0</v>
      </c>
      <c r="AQ156">
        <v>0</v>
      </c>
      <c r="AR156">
        <v>10</v>
      </c>
      <c r="AS156">
        <v>7</v>
      </c>
      <c r="AT156">
        <v>14082</v>
      </c>
      <c r="AU156">
        <v>0</v>
      </c>
      <c r="AV156">
        <v>0</v>
      </c>
      <c r="AW156">
        <v>0</v>
      </c>
      <c r="AX156">
        <v>0</v>
      </c>
      <c r="AY156">
        <v>0</v>
      </c>
      <c r="AZ156">
        <v>0</v>
      </c>
      <c r="BA156">
        <v>0</v>
      </c>
      <c r="BB156">
        <v>0</v>
      </c>
      <c r="BC156">
        <v>0</v>
      </c>
      <c r="BD156" s="284">
        <v>31</v>
      </c>
      <c r="BE156" s="284">
        <v>31</v>
      </c>
      <c r="BF156" s="284">
        <v>4949</v>
      </c>
      <c r="BG156" s="284">
        <v>3492</v>
      </c>
      <c r="BH156" s="168">
        <v>10</v>
      </c>
      <c r="BI156" s="169">
        <v>7</v>
      </c>
      <c r="BJ156" s="169">
        <v>14082</v>
      </c>
      <c r="BK156" s="170">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s="1">
        <v>0</v>
      </c>
      <c r="CK156" s="1">
        <v>0</v>
      </c>
      <c r="CL156" s="1">
        <v>0</v>
      </c>
      <c r="CM156" s="1">
        <v>0</v>
      </c>
      <c r="CN156" s="168">
        <v>0</v>
      </c>
      <c r="CO156" s="169">
        <v>0</v>
      </c>
      <c r="CP156" s="169">
        <v>0</v>
      </c>
      <c r="CQ156" s="170">
        <v>0</v>
      </c>
      <c r="CR156" s="1">
        <v>0</v>
      </c>
      <c r="CS156" s="1">
        <v>0</v>
      </c>
      <c r="CT156" s="1">
        <v>0</v>
      </c>
      <c r="CU156" s="1">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s="284">
        <v>0</v>
      </c>
      <c r="DQ156" s="284">
        <v>0</v>
      </c>
      <c r="DR156" s="284">
        <v>0</v>
      </c>
      <c r="DS156" s="284">
        <v>0</v>
      </c>
      <c r="DT156" s="168">
        <v>0</v>
      </c>
      <c r="DU156" s="169">
        <v>0</v>
      </c>
      <c r="DV156" s="169">
        <v>0</v>
      </c>
      <c r="DW156" s="170">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s="1">
        <v>0</v>
      </c>
      <c r="EW156" s="1">
        <v>0</v>
      </c>
      <c r="EX156" s="1">
        <v>0</v>
      </c>
      <c r="EY156" s="1">
        <v>0</v>
      </c>
      <c r="EZ156" s="168">
        <v>0</v>
      </c>
      <c r="FA156" s="169">
        <v>0</v>
      </c>
      <c r="FB156" s="169">
        <v>0</v>
      </c>
      <c r="FC156" s="170">
        <v>0</v>
      </c>
      <c r="FD156">
        <v>0</v>
      </c>
      <c r="FE156">
        <v>0</v>
      </c>
      <c r="FF156">
        <v>0</v>
      </c>
      <c r="FG156">
        <v>0</v>
      </c>
      <c r="FH156">
        <v>0</v>
      </c>
      <c r="FI156">
        <v>0</v>
      </c>
      <c r="FJ156">
        <v>0</v>
      </c>
      <c r="FK156">
        <v>0</v>
      </c>
      <c r="FL156">
        <v>0</v>
      </c>
      <c r="FM156">
        <v>0</v>
      </c>
      <c r="FN156">
        <v>0</v>
      </c>
      <c r="FO156">
        <v>0</v>
      </c>
      <c r="FP156">
        <v>0</v>
      </c>
      <c r="FQ156">
        <v>7</v>
      </c>
      <c r="FR156">
        <v>0</v>
      </c>
      <c r="FS156">
        <v>0</v>
      </c>
      <c r="FT156">
        <v>0</v>
      </c>
      <c r="FU156">
        <v>0</v>
      </c>
      <c r="FV156">
        <v>0</v>
      </c>
      <c r="FW156">
        <v>0</v>
      </c>
      <c r="FX156">
        <v>0</v>
      </c>
      <c r="FY156">
        <v>0</v>
      </c>
      <c r="FZ156">
        <v>0</v>
      </c>
      <c r="GA156">
        <v>0</v>
      </c>
      <c r="GB156">
        <v>0</v>
      </c>
      <c r="GC156">
        <v>0</v>
      </c>
      <c r="GD156">
        <v>0</v>
      </c>
      <c r="GE156">
        <v>0</v>
      </c>
      <c r="GF156">
        <v>0</v>
      </c>
      <c r="GG156">
        <v>0</v>
      </c>
      <c r="GH156">
        <v>0</v>
      </c>
      <c r="GI156">
        <v>0</v>
      </c>
      <c r="GJ156">
        <v>0</v>
      </c>
      <c r="GK156">
        <v>0</v>
      </c>
      <c r="GL156">
        <v>2400</v>
      </c>
      <c r="GM156">
        <v>0</v>
      </c>
      <c r="GN156">
        <v>21</v>
      </c>
      <c r="GO156">
        <v>25123</v>
      </c>
      <c r="GP156">
        <v>30</v>
      </c>
      <c r="GQ156">
        <v>3563039</v>
      </c>
      <c r="GR156">
        <v>0</v>
      </c>
      <c r="GS156">
        <v>0</v>
      </c>
      <c r="GT156">
        <v>0</v>
      </c>
      <c r="GU156">
        <v>0</v>
      </c>
      <c r="GV156">
        <v>0</v>
      </c>
      <c r="GW156">
        <v>0</v>
      </c>
      <c r="GX156">
        <v>0</v>
      </c>
      <c r="GY156">
        <v>0</v>
      </c>
      <c r="GZ156">
        <v>0</v>
      </c>
      <c r="HA156">
        <v>0</v>
      </c>
      <c r="HB156">
        <v>0</v>
      </c>
      <c r="HC156" s="139">
        <v>1</v>
      </c>
      <c r="HD156" s="141">
        <v>0</v>
      </c>
      <c r="HE156" s="139">
        <v>12</v>
      </c>
      <c r="HF156" s="141">
        <v>6</v>
      </c>
      <c r="HG156" s="180">
        <v>24</v>
      </c>
      <c r="HH156" s="182">
        <v>0.29166666666666669</v>
      </c>
      <c r="HI156" s="182">
        <v>0.5</v>
      </c>
      <c r="HJ156" s="183">
        <v>0</v>
      </c>
      <c r="HK156" s="140">
        <v>0</v>
      </c>
      <c r="HL156" s="140">
        <v>0</v>
      </c>
      <c r="HM156" s="1" t="s">
        <v>427</v>
      </c>
      <c r="HN156" s="1" t="s">
        <v>427</v>
      </c>
      <c r="HO156" t="s">
        <v>460</v>
      </c>
      <c r="HP156" s="284" t="s">
        <v>460</v>
      </c>
      <c r="HQ156" s="284">
        <v>0</v>
      </c>
      <c r="HR156" s="284">
        <v>0</v>
      </c>
      <c r="HS156" s="284">
        <v>0</v>
      </c>
      <c r="HT156" s="284" t="s">
        <v>427</v>
      </c>
      <c r="HU156" s="284" t="s">
        <v>427</v>
      </c>
      <c r="HV156" s="284" t="s">
        <v>427</v>
      </c>
      <c r="HW156" s="284" t="s">
        <v>426</v>
      </c>
      <c r="HX156" s="284">
        <v>0</v>
      </c>
      <c r="HY156" s="284">
        <v>0</v>
      </c>
      <c r="HZ156" s="284">
        <v>11170210</v>
      </c>
      <c r="IA156" s="284"/>
      <c r="IB156" s="284"/>
    </row>
    <row r="157" spans="1:236" x14ac:dyDescent="0.25">
      <c r="A157" s="2">
        <f>IF('Table 1'!$L$2="All Regions",1,IF('Table 1'!$L$2='DATA TEMPLATE 1516'!L157,1,0))</f>
        <v>1</v>
      </c>
      <c r="B157" s="2">
        <f>IF('Table 1'!$L$3="All Disciplines",1,IF('Table 1'!$L$3='DATA TEMPLATE 1516'!M157,1,0))</f>
        <v>1</v>
      </c>
      <c r="C157" s="2">
        <f>IF('Table 1'!$L$4="All Organisations",1,IF('Table 1'!$L$4='DATA TEMPLATE 1516'!N157,1,0))</f>
        <v>1</v>
      </c>
      <c r="D157" s="2">
        <f t="shared" si="4"/>
        <v>3</v>
      </c>
      <c r="E157" s="236">
        <f>IFERROR(IF('Table 2'!$L$2="All Diverse Led",$HQ157,IF('Table 2'!$L$2='DATA TEMPLATE 1516'!HX157,4,0)),"0")</f>
        <v>0</v>
      </c>
      <c r="F157" s="236">
        <f>IFERROR(IF('Table 2'!$L$2="All Diverse Led",$HQ157,IF('Table 2'!$L$2='DATA TEMPLATE 1516'!HY157,4,0)), 0)</f>
        <v>0</v>
      </c>
      <c r="G157" s="237">
        <f t="shared" si="5"/>
        <v>0</v>
      </c>
      <c r="H157" s="1" t="s">
        <v>471</v>
      </c>
      <c r="I157" s="1">
        <v>0</v>
      </c>
      <c r="J157" s="1" t="b">
        <v>0</v>
      </c>
      <c r="K157" s="284">
        <v>155</v>
      </c>
      <c r="L157" t="s">
        <v>439</v>
      </c>
      <c r="M157" t="s">
        <v>438</v>
      </c>
      <c r="N157" t="s">
        <v>460</v>
      </c>
      <c r="O157" s="76">
        <v>9350000</v>
      </c>
      <c r="P157" s="76">
        <v>2206050</v>
      </c>
      <c r="Q157" s="76">
        <v>2600000</v>
      </c>
      <c r="R157" s="76">
        <v>1975000</v>
      </c>
      <c r="S157" s="76">
        <v>0</v>
      </c>
      <c r="T157" s="76">
        <v>16131050</v>
      </c>
      <c r="U157">
        <v>7250000</v>
      </c>
      <c r="V157">
        <v>850000</v>
      </c>
      <c r="W157">
        <v>4400000</v>
      </c>
      <c r="X157">
        <v>0</v>
      </c>
      <c r="Y157">
        <v>0</v>
      </c>
      <c r="Z157">
        <v>0</v>
      </c>
      <c r="AA157">
        <v>0</v>
      </c>
      <c r="AB157">
        <v>2250000</v>
      </c>
      <c r="AC157">
        <v>1950000</v>
      </c>
      <c r="AD157">
        <v>75000</v>
      </c>
      <c r="AE157">
        <v>16775000</v>
      </c>
      <c r="AF157" s="1">
        <v>135</v>
      </c>
      <c r="AG157">
        <v>143</v>
      </c>
      <c r="AH157">
        <v>95877</v>
      </c>
      <c r="AI157">
        <v>15470</v>
      </c>
      <c r="AJ157">
        <v>3</v>
      </c>
      <c r="AK157">
        <v>4</v>
      </c>
      <c r="AL157">
        <v>0</v>
      </c>
      <c r="AM157">
        <v>18000</v>
      </c>
      <c r="AN157">
        <v>25</v>
      </c>
      <c r="AO157">
        <v>36</v>
      </c>
      <c r="AP157">
        <v>0</v>
      </c>
      <c r="AQ157">
        <v>70000</v>
      </c>
      <c r="AR157">
        <v>22</v>
      </c>
      <c r="AS157">
        <v>29</v>
      </c>
      <c r="AT157">
        <v>19898</v>
      </c>
      <c r="AU157">
        <v>2355</v>
      </c>
      <c r="AV157">
        <v>0</v>
      </c>
      <c r="AW157">
        <v>0</v>
      </c>
      <c r="AX157">
        <v>0</v>
      </c>
      <c r="AY157">
        <v>0</v>
      </c>
      <c r="AZ157">
        <v>0</v>
      </c>
      <c r="BA157">
        <v>0</v>
      </c>
      <c r="BB157">
        <v>0</v>
      </c>
      <c r="BC157">
        <v>0</v>
      </c>
      <c r="BD157" s="284">
        <v>28</v>
      </c>
      <c r="BE157" s="284">
        <v>40</v>
      </c>
      <c r="BF157" s="284">
        <v>0</v>
      </c>
      <c r="BG157" s="284">
        <v>88000</v>
      </c>
      <c r="BH157" s="168">
        <v>22</v>
      </c>
      <c r="BI157" s="169">
        <v>29</v>
      </c>
      <c r="BJ157" s="169">
        <v>19898</v>
      </c>
      <c r="BK157" s="170">
        <v>2355</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s="1">
        <v>0</v>
      </c>
      <c r="CK157" s="1">
        <v>0</v>
      </c>
      <c r="CL157" s="1">
        <v>0</v>
      </c>
      <c r="CM157" s="1">
        <v>0</v>
      </c>
      <c r="CN157" s="168">
        <v>0</v>
      </c>
      <c r="CO157" s="169">
        <v>0</v>
      </c>
      <c r="CP157" s="169">
        <v>0</v>
      </c>
      <c r="CQ157" s="170">
        <v>0</v>
      </c>
      <c r="CR157" s="1">
        <v>0</v>
      </c>
      <c r="CS157" s="1">
        <v>0</v>
      </c>
      <c r="CT157" s="1">
        <v>0</v>
      </c>
      <c r="CU157" s="1">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s="284">
        <v>0</v>
      </c>
      <c r="DQ157" s="284">
        <v>0</v>
      </c>
      <c r="DR157" s="284">
        <v>0</v>
      </c>
      <c r="DS157" s="284">
        <v>0</v>
      </c>
      <c r="DT157" s="168">
        <v>0</v>
      </c>
      <c r="DU157" s="169">
        <v>0</v>
      </c>
      <c r="DV157" s="169">
        <v>0</v>
      </c>
      <c r="DW157" s="170">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s="1">
        <v>0</v>
      </c>
      <c r="EW157" s="1">
        <v>0</v>
      </c>
      <c r="EX157" s="1">
        <v>0</v>
      </c>
      <c r="EY157" s="1">
        <v>0</v>
      </c>
      <c r="EZ157" s="168">
        <v>0</v>
      </c>
      <c r="FA157" s="169">
        <v>0</v>
      </c>
      <c r="FB157" s="169">
        <v>0</v>
      </c>
      <c r="FC157" s="170">
        <v>0</v>
      </c>
      <c r="FD157">
        <v>0</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45</v>
      </c>
      <c r="GA157">
        <v>5</v>
      </c>
      <c r="GB157">
        <v>0</v>
      </c>
      <c r="GC157">
        <v>0</v>
      </c>
      <c r="GD157">
        <v>0</v>
      </c>
      <c r="GE157">
        <v>0</v>
      </c>
      <c r="GF157">
        <v>0</v>
      </c>
      <c r="GG157">
        <v>0</v>
      </c>
      <c r="GH157">
        <v>8</v>
      </c>
      <c r="GI157">
        <v>0</v>
      </c>
      <c r="GJ157">
        <v>0</v>
      </c>
      <c r="GK157">
        <v>0</v>
      </c>
      <c r="GL157">
        <v>45469</v>
      </c>
      <c r="GM157">
        <v>0</v>
      </c>
      <c r="GN157">
        <v>8</v>
      </c>
      <c r="GO157">
        <v>90852</v>
      </c>
      <c r="GP157">
        <v>0</v>
      </c>
      <c r="GQ157">
        <v>465</v>
      </c>
      <c r="GR157">
        <v>0</v>
      </c>
      <c r="GS157">
        <v>0</v>
      </c>
      <c r="GT157">
        <v>0</v>
      </c>
      <c r="GU157">
        <v>0</v>
      </c>
      <c r="GV157">
        <v>0</v>
      </c>
      <c r="GW157">
        <v>0</v>
      </c>
      <c r="GX157">
        <v>0</v>
      </c>
      <c r="GY157">
        <v>0</v>
      </c>
      <c r="GZ157">
        <v>0</v>
      </c>
      <c r="HA157">
        <v>0</v>
      </c>
      <c r="HB157">
        <v>0</v>
      </c>
      <c r="HC157" s="139">
        <v>2</v>
      </c>
      <c r="HD157" s="141">
        <v>0</v>
      </c>
      <c r="HE157" s="139">
        <v>0</v>
      </c>
      <c r="HF157" s="141">
        <v>1</v>
      </c>
      <c r="HG157" s="180">
        <v>17</v>
      </c>
      <c r="HH157" s="182">
        <v>0.17647058823529413</v>
      </c>
      <c r="HI157" s="182">
        <v>0</v>
      </c>
      <c r="HJ157" s="183">
        <v>0</v>
      </c>
      <c r="HK157" s="140">
        <v>0</v>
      </c>
      <c r="HL157" s="140">
        <v>0</v>
      </c>
      <c r="HM157" s="1">
        <v>0</v>
      </c>
      <c r="HN157" s="1">
        <v>0</v>
      </c>
      <c r="HO157" t="s">
        <v>460</v>
      </c>
      <c r="HP157" s="284" t="s">
        <v>460</v>
      </c>
      <c r="HQ157" s="284">
        <v>0</v>
      </c>
      <c r="HR157" s="284">
        <v>0</v>
      </c>
      <c r="HS157" s="284">
        <v>0</v>
      </c>
      <c r="HT157" s="284" t="s">
        <v>427</v>
      </c>
      <c r="HU157" s="284" t="s">
        <v>427</v>
      </c>
      <c r="HV157" s="284" t="s">
        <v>426</v>
      </c>
      <c r="HW157" s="284" t="s">
        <v>427</v>
      </c>
      <c r="HX157" s="284">
        <v>0</v>
      </c>
      <c r="HY157" s="284">
        <v>0</v>
      </c>
      <c r="HZ157" s="284">
        <v>16329813</v>
      </c>
      <c r="IA157" s="284"/>
      <c r="IB157" s="284"/>
    </row>
    <row r="158" spans="1:236" x14ac:dyDescent="0.25">
      <c r="A158" s="2">
        <f>IF('Table 1'!$L$2="All Regions",1,IF('Table 1'!$L$2='DATA TEMPLATE 1516'!L158,1,0))</f>
        <v>1</v>
      </c>
      <c r="B158" s="2">
        <f>IF('Table 1'!$L$3="All Disciplines",1,IF('Table 1'!$L$3='DATA TEMPLATE 1516'!M158,1,0))</f>
        <v>1</v>
      </c>
      <c r="C158" s="2">
        <f>IF('Table 1'!$L$4="All Organisations",1,IF('Table 1'!$L$4='DATA TEMPLATE 1516'!N158,1,0))</f>
        <v>1</v>
      </c>
      <c r="D158" s="2">
        <f t="shared" si="4"/>
        <v>3</v>
      </c>
      <c r="E158" s="236">
        <f>IFERROR(IF('Table 2'!$L$2="All Diverse Led",$HQ158,IF('Table 2'!$L$2='DATA TEMPLATE 1516'!HX158,4,0)),"0")</f>
        <v>2</v>
      </c>
      <c r="F158" s="236">
        <f>IFERROR(IF('Table 2'!$L$2="All Diverse Led",$HQ158,IF('Table 2'!$L$2='DATA TEMPLATE 1516'!HY158,4,0)), 0)</f>
        <v>2</v>
      </c>
      <c r="G158" s="237">
        <f t="shared" si="5"/>
        <v>4</v>
      </c>
      <c r="H158" s="1" t="s">
        <v>471</v>
      </c>
      <c r="I158" s="1">
        <v>0</v>
      </c>
      <c r="J158" s="1" t="b">
        <v>0</v>
      </c>
      <c r="K158" s="284">
        <v>156</v>
      </c>
      <c r="L158" t="s">
        <v>439</v>
      </c>
      <c r="M158" t="s">
        <v>438</v>
      </c>
      <c r="N158" t="s">
        <v>459</v>
      </c>
      <c r="O158" s="76">
        <v>421859</v>
      </c>
      <c r="P158" s="76">
        <v>128999</v>
      </c>
      <c r="Q158" s="76">
        <v>84204</v>
      </c>
      <c r="R158" s="76">
        <v>0</v>
      </c>
      <c r="S158" s="76">
        <v>0</v>
      </c>
      <c r="T158" s="76">
        <v>635062</v>
      </c>
      <c r="U158">
        <v>534962</v>
      </c>
      <c r="V158">
        <v>29195</v>
      </c>
      <c r="W158">
        <v>0</v>
      </c>
      <c r="X158">
        <v>27828</v>
      </c>
      <c r="Y158">
        <v>0</v>
      </c>
      <c r="Z158">
        <v>0</v>
      </c>
      <c r="AA158">
        <v>0</v>
      </c>
      <c r="AB158">
        <v>14389</v>
      </c>
      <c r="AC158">
        <v>26099</v>
      </c>
      <c r="AD158">
        <v>0</v>
      </c>
      <c r="AE158">
        <v>632473</v>
      </c>
      <c r="AF158" s="1">
        <v>99</v>
      </c>
      <c r="AG158">
        <v>99</v>
      </c>
      <c r="AH158">
        <v>16996</v>
      </c>
      <c r="AI158">
        <v>90890</v>
      </c>
      <c r="AJ158">
        <v>0</v>
      </c>
      <c r="AK158">
        <v>0</v>
      </c>
      <c r="AL158">
        <v>0</v>
      </c>
      <c r="AM158">
        <v>0</v>
      </c>
      <c r="AN158">
        <v>0</v>
      </c>
      <c r="AO158">
        <v>0</v>
      </c>
      <c r="AP158">
        <v>0</v>
      </c>
      <c r="AQ158">
        <v>0</v>
      </c>
      <c r="AR158">
        <v>4</v>
      </c>
      <c r="AS158">
        <v>4</v>
      </c>
      <c r="AT158">
        <v>1995</v>
      </c>
      <c r="AU158">
        <v>0</v>
      </c>
      <c r="AV158">
        <v>0</v>
      </c>
      <c r="AW158">
        <v>0</v>
      </c>
      <c r="AX158">
        <v>0</v>
      </c>
      <c r="AY158">
        <v>0</v>
      </c>
      <c r="AZ158">
        <v>0</v>
      </c>
      <c r="BA158">
        <v>0</v>
      </c>
      <c r="BB158">
        <v>0</v>
      </c>
      <c r="BC158">
        <v>0</v>
      </c>
      <c r="BD158" s="284">
        <v>0</v>
      </c>
      <c r="BE158" s="284">
        <v>0</v>
      </c>
      <c r="BF158" s="284">
        <v>0</v>
      </c>
      <c r="BG158" s="284">
        <v>0</v>
      </c>
      <c r="BH158" s="168">
        <v>4</v>
      </c>
      <c r="BI158" s="169">
        <v>4</v>
      </c>
      <c r="BJ158" s="169">
        <v>1995</v>
      </c>
      <c r="BK158" s="170">
        <v>0</v>
      </c>
      <c r="BL158">
        <v>17</v>
      </c>
      <c r="BM158">
        <v>84</v>
      </c>
      <c r="BN158">
        <v>0</v>
      </c>
      <c r="BO158">
        <v>1600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s="1">
        <v>0</v>
      </c>
      <c r="CK158" s="1">
        <v>0</v>
      </c>
      <c r="CL158" s="1">
        <v>0</v>
      </c>
      <c r="CM158" s="1">
        <v>0</v>
      </c>
      <c r="CN158" s="168">
        <v>0</v>
      </c>
      <c r="CO158" s="169">
        <v>0</v>
      </c>
      <c r="CP158" s="169">
        <v>0</v>
      </c>
      <c r="CQ158" s="170">
        <v>0</v>
      </c>
      <c r="CR158" s="1">
        <v>0</v>
      </c>
      <c r="CS158" s="1">
        <v>0</v>
      </c>
      <c r="CT158" s="1">
        <v>0</v>
      </c>
      <c r="CU158" s="1">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s="284">
        <v>0</v>
      </c>
      <c r="DQ158" s="284">
        <v>0</v>
      </c>
      <c r="DR158" s="284">
        <v>0</v>
      </c>
      <c r="DS158" s="284">
        <v>0</v>
      </c>
      <c r="DT158" s="168">
        <v>0</v>
      </c>
      <c r="DU158" s="169">
        <v>0</v>
      </c>
      <c r="DV158" s="169">
        <v>0</v>
      </c>
      <c r="DW158" s="170">
        <v>0</v>
      </c>
      <c r="DX158">
        <v>7</v>
      </c>
      <c r="DY158">
        <v>7</v>
      </c>
      <c r="DZ158">
        <v>1700</v>
      </c>
      <c r="EA158">
        <v>0</v>
      </c>
      <c r="EB158">
        <v>0</v>
      </c>
      <c r="EC158">
        <v>0</v>
      </c>
      <c r="ED158">
        <v>0</v>
      </c>
      <c r="EE158">
        <v>0</v>
      </c>
      <c r="EF158">
        <v>0</v>
      </c>
      <c r="EG158">
        <v>0</v>
      </c>
      <c r="EH158">
        <v>0</v>
      </c>
      <c r="EI158">
        <v>0</v>
      </c>
      <c r="EJ158">
        <v>1</v>
      </c>
      <c r="EK158">
        <v>1</v>
      </c>
      <c r="EL158">
        <v>200</v>
      </c>
      <c r="EM158">
        <v>0</v>
      </c>
      <c r="EN158">
        <v>0</v>
      </c>
      <c r="EO158">
        <v>0</v>
      </c>
      <c r="EP158">
        <v>0</v>
      </c>
      <c r="EQ158">
        <v>0</v>
      </c>
      <c r="ER158">
        <v>0</v>
      </c>
      <c r="ES158">
        <v>0</v>
      </c>
      <c r="ET158">
        <v>0</v>
      </c>
      <c r="EU158">
        <v>0</v>
      </c>
      <c r="EV158" s="1">
        <v>0</v>
      </c>
      <c r="EW158" s="1">
        <v>0</v>
      </c>
      <c r="EX158" s="1">
        <v>0</v>
      </c>
      <c r="EY158" s="1">
        <v>0</v>
      </c>
      <c r="EZ158" s="168">
        <v>1</v>
      </c>
      <c r="FA158" s="169">
        <v>1</v>
      </c>
      <c r="FB158" s="169">
        <v>200</v>
      </c>
      <c r="FC158" s="170">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1</v>
      </c>
      <c r="GE158">
        <v>0</v>
      </c>
      <c r="GF158">
        <v>10</v>
      </c>
      <c r="GG158">
        <v>1100</v>
      </c>
      <c r="GH158">
        <v>0</v>
      </c>
      <c r="GI158">
        <v>0</v>
      </c>
      <c r="GJ158">
        <v>0</v>
      </c>
      <c r="GK158">
        <v>0</v>
      </c>
      <c r="GL158">
        <v>0</v>
      </c>
      <c r="GM158">
        <v>0</v>
      </c>
      <c r="GN158">
        <v>0</v>
      </c>
      <c r="GO158">
        <v>0</v>
      </c>
      <c r="GP158">
        <v>0</v>
      </c>
      <c r="GQ158">
        <v>0</v>
      </c>
      <c r="GR158">
        <v>0</v>
      </c>
      <c r="GS158">
        <v>0</v>
      </c>
      <c r="GT158">
        <v>0</v>
      </c>
      <c r="GU158">
        <v>0</v>
      </c>
      <c r="GV158">
        <v>0</v>
      </c>
      <c r="GW158">
        <v>0</v>
      </c>
      <c r="GX158">
        <v>0</v>
      </c>
      <c r="GY158">
        <v>0</v>
      </c>
      <c r="GZ158">
        <v>0</v>
      </c>
      <c r="HA158">
        <v>0</v>
      </c>
      <c r="HB158">
        <v>0</v>
      </c>
      <c r="HC158" s="139">
        <v>2</v>
      </c>
      <c r="HD158" s="141">
        <v>0</v>
      </c>
      <c r="HE158" s="139">
        <v>1</v>
      </c>
      <c r="HF158" s="141">
        <v>15</v>
      </c>
      <c r="HG158" s="180">
        <v>21</v>
      </c>
      <c r="HH158" s="182">
        <v>0.80952380952380953</v>
      </c>
      <c r="HI158" s="182">
        <v>4.7619047619047616E-2</v>
      </c>
      <c r="HJ158" s="183">
        <v>2</v>
      </c>
      <c r="HK158" s="140" t="s">
        <v>541</v>
      </c>
      <c r="HL158" s="140">
        <v>0</v>
      </c>
      <c r="HM158" s="1" t="s">
        <v>426</v>
      </c>
      <c r="HN158" s="1" t="s">
        <v>427</v>
      </c>
      <c r="HO158" t="s">
        <v>459</v>
      </c>
      <c r="HP158" s="284" t="s">
        <v>459</v>
      </c>
      <c r="HQ158" s="284">
        <v>2</v>
      </c>
      <c r="HR158" s="284" t="s">
        <v>541</v>
      </c>
      <c r="HS158" s="284">
        <v>0</v>
      </c>
      <c r="HT158" s="284" t="s">
        <v>426</v>
      </c>
      <c r="HU158" s="284" t="s">
        <v>427</v>
      </c>
      <c r="HV158" s="284" t="s">
        <v>427</v>
      </c>
      <c r="HW158" s="284" t="s">
        <v>427</v>
      </c>
      <c r="HX158" s="284" t="s">
        <v>541</v>
      </c>
      <c r="HY158" s="284">
        <v>0</v>
      </c>
      <c r="HZ158" s="284">
        <v>682898</v>
      </c>
      <c r="IA158" s="284"/>
      <c r="IB158" s="284"/>
    </row>
    <row r="159" spans="1:236" x14ac:dyDescent="0.25">
      <c r="A159" s="2">
        <f>IF('Table 1'!$L$2="All Regions",1,IF('Table 1'!$L$2='DATA TEMPLATE 1516'!L159,1,0))</f>
        <v>1</v>
      </c>
      <c r="B159" s="2">
        <f>IF('Table 1'!$L$3="All Disciplines",1,IF('Table 1'!$L$3='DATA TEMPLATE 1516'!M159,1,0))</f>
        <v>1</v>
      </c>
      <c r="C159" s="2">
        <f>IF('Table 1'!$L$4="All Organisations",1,IF('Table 1'!$L$4='DATA TEMPLATE 1516'!N159,1,0))</f>
        <v>1</v>
      </c>
      <c r="D159" s="2">
        <f t="shared" si="4"/>
        <v>3</v>
      </c>
      <c r="E159" s="236">
        <f>IFERROR(IF('Table 2'!$L$2="All Diverse Led",$HQ159,IF('Table 2'!$L$2='DATA TEMPLATE 1516'!HX159,4,0)),"0")</f>
        <v>0</v>
      </c>
      <c r="F159" s="236">
        <f>IFERROR(IF('Table 2'!$L$2="All Diverse Led",$HQ159,IF('Table 2'!$L$2='DATA TEMPLATE 1516'!HY159,4,0)), 0)</f>
        <v>0</v>
      </c>
      <c r="G159" s="237">
        <f t="shared" si="5"/>
        <v>0</v>
      </c>
      <c r="H159" s="1" t="s">
        <v>471</v>
      </c>
      <c r="I159" s="1">
        <v>0</v>
      </c>
      <c r="J159" s="1" t="b">
        <v>0</v>
      </c>
      <c r="K159" s="284">
        <v>157</v>
      </c>
      <c r="L159" t="s">
        <v>439</v>
      </c>
      <c r="M159" t="s">
        <v>438</v>
      </c>
      <c r="N159" t="s">
        <v>460</v>
      </c>
      <c r="O159" s="76">
        <v>785550</v>
      </c>
      <c r="P159" s="76">
        <v>1803322</v>
      </c>
      <c r="Q159" s="76">
        <v>330446</v>
      </c>
      <c r="R159" s="76">
        <v>0</v>
      </c>
      <c r="S159" s="76">
        <v>0</v>
      </c>
      <c r="T159" s="76">
        <v>2919318</v>
      </c>
      <c r="U159">
        <v>2091862</v>
      </c>
      <c r="V159">
        <v>91642</v>
      </c>
      <c r="W159">
        <v>21958</v>
      </c>
      <c r="X159">
        <v>0</v>
      </c>
      <c r="Y159">
        <v>0</v>
      </c>
      <c r="Z159">
        <v>0</v>
      </c>
      <c r="AA159">
        <v>0</v>
      </c>
      <c r="AB159">
        <v>312343</v>
      </c>
      <c r="AC159">
        <v>291094</v>
      </c>
      <c r="AD159">
        <v>0</v>
      </c>
      <c r="AE159">
        <v>2808899</v>
      </c>
      <c r="AF159" s="1">
        <v>147</v>
      </c>
      <c r="AG159">
        <v>0</v>
      </c>
      <c r="AH159">
        <v>43524</v>
      </c>
      <c r="AI159">
        <v>0</v>
      </c>
      <c r="AJ159">
        <v>3</v>
      </c>
      <c r="AK159">
        <v>0</v>
      </c>
      <c r="AL159">
        <v>1015</v>
      </c>
      <c r="AM159">
        <v>0</v>
      </c>
      <c r="AN159">
        <v>12</v>
      </c>
      <c r="AO159">
        <v>0</v>
      </c>
      <c r="AP159">
        <v>665</v>
      </c>
      <c r="AQ159">
        <v>0</v>
      </c>
      <c r="AR159">
        <v>72</v>
      </c>
      <c r="AS159">
        <v>0</v>
      </c>
      <c r="AT159">
        <v>9807</v>
      </c>
      <c r="AU159">
        <v>0</v>
      </c>
      <c r="AV159">
        <v>2</v>
      </c>
      <c r="AW159">
        <v>0</v>
      </c>
      <c r="AX159">
        <v>240</v>
      </c>
      <c r="AY159">
        <v>0</v>
      </c>
      <c r="AZ159">
        <v>11</v>
      </c>
      <c r="BA159">
        <v>0</v>
      </c>
      <c r="BB159">
        <v>165</v>
      </c>
      <c r="BC159">
        <v>0</v>
      </c>
      <c r="BD159" s="284">
        <v>15</v>
      </c>
      <c r="BE159" s="284">
        <v>0</v>
      </c>
      <c r="BF159" s="284">
        <v>1680</v>
      </c>
      <c r="BG159" s="284">
        <v>0</v>
      </c>
      <c r="BH159" s="168">
        <v>85</v>
      </c>
      <c r="BI159" s="169">
        <v>0</v>
      </c>
      <c r="BJ159" s="169">
        <v>10212</v>
      </c>
      <c r="BK159" s="170">
        <v>0</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s="1">
        <v>0</v>
      </c>
      <c r="CK159" s="1">
        <v>0</v>
      </c>
      <c r="CL159" s="1">
        <v>0</v>
      </c>
      <c r="CM159" s="1">
        <v>0</v>
      </c>
      <c r="CN159" s="168">
        <v>0</v>
      </c>
      <c r="CO159" s="169">
        <v>0</v>
      </c>
      <c r="CP159" s="169">
        <v>0</v>
      </c>
      <c r="CQ159" s="170">
        <v>0</v>
      </c>
      <c r="CR159" s="1">
        <v>0</v>
      </c>
      <c r="CS159" s="1">
        <v>0</v>
      </c>
      <c r="CT159" s="1">
        <v>0</v>
      </c>
      <c r="CU159" s="1">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s="284">
        <v>0</v>
      </c>
      <c r="DQ159" s="284">
        <v>0</v>
      </c>
      <c r="DR159" s="284">
        <v>0</v>
      </c>
      <c r="DS159" s="284">
        <v>0</v>
      </c>
      <c r="DT159" s="168">
        <v>0</v>
      </c>
      <c r="DU159" s="169">
        <v>0</v>
      </c>
      <c r="DV159" s="169">
        <v>0</v>
      </c>
      <c r="DW159" s="170">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v>0</v>
      </c>
      <c r="EV159" s="1">
        <v>0</v>
      </c>
      <c r="EW159" s="1">
        <v>0</v>
      </c>
      <c r="EX159" s="1">
        <v>0</v>
      </c>
      <c r="EY159" s="1">
        <v>0</v>
      </c>
      <c r="EZ159" s="168">
        <v>0</v>
      </c>
      <c r="FA159" s="169">
        <v>0</v>
      </c>
      <c r="FB159" s="169">
        <v>0</v>
      </c>
      <c r="FC159" s="170">
        <v>0</v>
      </c>
      <c r="FD159">
        <v>0</v>
      </c>
      <c r="FE159">
        <v>0</v>
      </c>
      <c r="FF159">
        <v>0</v>
      </c>
      <c r="FG159">
        <v>0</v>
      </c>
      <c r="FH159">
        <v>0</v>
      </c>
      <c r="FI159">
        <v>0</v>
      </c>
      <c r="FJ159">
        <v>1</v>
      </c>
      <c r="FK159">
        <v>5000</v>
      </c>
      <c r="FL159">
        <v>0</v>
      </c>
      <c r="FM159">
        <v>0</v>
      </c>
      <c r="FN159">
        <v>0</v>
      </c>
      <c r="FO159">
        <v>0</v>
      </c>
      <c r="FP159">
        <v>0</v>
      </c>
      <c r="FQ159">
        <v>0</v>
      </c>
      <c r="FR159">
        <v>0</v>
      </c>
      <c r="FS159">
        <v>0</v>
      </c>
      <c r="FT159">
        <v>0</v>
      </c>
      <c r="FU159">
        <v>0</v>
      </c>
      <c r="FV159">
        <v>0</v>
      </c>
      <c r="FW159">
        <v>0</v>
      </c>
      <c r="FX159">
        <v>0</v>
      </c>
      <c r="FY159">
        <v>0</v>
      </c>
      <c r="FZ159">
        <v>0</v>
      </c>
      <c r="GA159">
        <v>0</v>
      </c>
      <c r="GB159">
        <v>0</v>
      </c>
      <c r="GC159">
        <v>0</v>
      </c>
      <c r="GD159">
        <v>3</v>
      </c>
      <c r="GE159">
        <v>12500</v>
      </c>
      <c r="GF159">
        <v>0</v>
      </c>
      <c r="GG159">
        <v>0</v>
      </c>
      <c r="GH159">
        <v>7</v>
      </c>
      <c r="GI159">
        <v>2445</v>
      </c>
      <c r="GJ159">
        <v>11000</v>
      </c>
      <c r="GK159">
        <v>500</v>
      </c>
      <c r="GL159">
        <v>280</v>
      </c>
      <c r="GM159">
        <v>2000</v>
      </c>
      <c r="GN159">
        <v>5</v>
      </c>
      <c r="GO159">
        <v>987</v>
      </c>
      <c r="GP159">
        <v>24</v>
      </c>
      <c r="GQ159">
        <v>37172</v>
      </c>
      <c r="GR159">
        <v>0</v>
      </c>
      <c r="GS159">
        <v>0</v>
      </c>
      <c r="GT159">
        <v>0</v>
      </c>
      <c r="GU159">
        <v>0</v>
      </c>
      <c r="GV159">
        <v>0</v>
      </c>
      <c r="GW159">
        <v>0</v>
      </c>
      <c r="GX159">
        <v>10</v>
      </c>
      <c r="GY159">
        <v>8</v>
      </c>
      <c r="GZ159">
        <v>29</v>
      </c>
      <c r="HA159">
        <v>8</v>
      </c>
      <c r="HB159">
        <v>0</v>
      </c>
      <c r="HC159" s="139">
        <v>0</v>
      </c>
      <c r="HD159" s="141">
        <v>0</v>
      </c>
      <c r="HE159" s="139">
        <v>0</v>
      </c>
      <c r="HF159" s="141">
        <v>3</v>
      </c>
      <c r="HG159" s="180">
        <v>16</v>
      </c>
      <c r="HH159" s="182">
        <v>0.1875</v>
      </c>
      <c r="HI159" s="182">
        <v>0</v>
      </c>
      <c r="HJ159" s="183">
        <v>0</v>
      </c>
      <c r="HK159" s="140">
        <v>0</v>
      </c>
      <c r="HL159" s="140">
        <v>0</v>
      </c>
      <c r="HM159" s="1" t="s">
        <v>427</v>
      </c>
      <c r="HN159" s="1" t="s">
        <v>427</v>
      </c>
      <c r="HO159" t="s">
        <v>460</v>
      </c>
      <c r="HP159" s="284" t="s">
        <v>460</v>
      </c>
      <c r="HQ159" s="284">
        <v>0</v>
      </c>
      <c r="HR159" s="284">
        <v>0</v>
      </c>
      <c r="HS159" s="284">
        <v>0</v>
      </c>
      <c r="HT159" s="284" t="s">
        <v>427</v>
      </c>
      <c r="HU159" s="284" t="s">
        <v>427</v>
      </c>
      <c r="HV159" s="284" t="s">
        <v>427</v>
      </c>
      <c r="HW159" s="284" t="s">
        <v>427</v>
      </c>
      <c r="HX159" s="284">
        <v>0</v>
      </c>
      <c r="HY159" s="284">
        <v>0</v>
      </c>
      <c r="HZ159" s="284">
        <v>3069786</v>
      </c>
      <c r="IA159" s="284"/>
      <c r="IB159" s="284"/>
    </row>
    <row r="160" spans="1:236" x14ac:dyDescent="0.25">
      <c r="A160" s="2">
        <f>IF('Table 1'!$L$2="All Regions",1,IF('Table 1'!$L$2='DATA TEMPLATE 1516'!L160,1,0))</f>
        <v>1</v>
      </c>
      <c r="B160" s="2">
        <f>IF('Table 1'!$L$3="All Disciplines",1,IF('Table 1'!$L$3='DATA TEMPLATE 1516'!M160,1,0))</f>
        <v>1</v>
      </c>
      <c r="C160" s="2">
        <f>IF('Table 1'!$L$4="All Organisations",1,IF('Table 1'!$L$4='DATA TEMPLATE 1516'!N160,1,0))</f>
        <v>1</v>
      </c>
      <c r="D160" s="2">
        <f t="shared" si="4"/>
        <v>3</v>
      </c>
      <c r="E160" s="236">
        <f>IFERROR(IF('Table 2'!$L$2="All Diverse Led",$HQ160,IF('Table 2'!$L$2='DATA TEMPLATE 1516'!HX160,4,0)),"0")</f>
        <v>2</v>
      </c>
      <c r="F160" s="236">
        <f>IFERROR(IF('Table 2'!$L$2="All Diverse Led",$HQ160,IF('Table 2'!$L$2='DATA TEMPLATE 1516'!HY160,4,0)), 0)</f>
        <v>2</v>
      </c>
      <c r="G160" s="237">
        <f t="shared" si="5"/>
        <v>4</v>
      </c>
      <c r="H160" s="1" t="s">
        <v>471</v>
      </c>
      <c r="I160" s="1">
        <v>0</v>
      </c>
      <c r="J160" s="1" t="b">
        <v>0</v>
      </c>
      <c r="K160" s="284">
        <v>158</v>
      </c>
      <c r="L160" t="s">
        <v>439</v>
      </c>
      <c r="M160" t="s">
        <v>440</v>
      </c>
      <c r="N160" t="s">
        <v>458</v>
      </c>
      <c r="O160" s="76">
        <v>14260</v>
      </c>
      <c r="P160" s="76">
        <v>62055</v>
      </c>
      <c r="Q160" s="76">
        <v>10071</v>
      </c>
      <c r="R160" s="76">
        <v>0</v>
      </c>
      <c r="S160" s="76">
        <v>0</v>
      </c>
      <c r="T160" s="76">
        <v>86386</v>
      </c>
      <c r="U160">
        <v>19483</v>
      </c>
      <c r="V160">
        <v>19077</v>
      </c>
      <c r="W160">
        <v>0</v>
      </c>
      <c r="X160">
        <v>37260</v>
      </c>
      <c r="Y160">
        <v>0</v>
      </c>
      <c r="Z160">
        <v>0</v>
      </c>
      <c r="AA160">
        <v>0</v>
      </c>
      <c r="AB160">
        <v>5552</v>
      </c>
      <c r="AC160">
        <v>23658</v>
      </c>
      <c r="AD160">
        <v>183</v>
      </c>
      <c r="AE160">
        <v>105213</v>
      </c>
      <c r="AF160" s="1">
        <v>5</v>
      </c>
      <c r="AG160">
        <v>5</v>
      </c>
      <c r="AH160">
        <v>0</v>
      </c>
      <c r="AI160">
        <v>1401700</v>
      </c>
      <c r="AJ160">
        <v>0</v>
      </c>
      <c r="AK160">
        <v>0</v>
      </c>
      <c r="AL160">
        <v>0</v>
      </c>
      <c r="AM160">
        <v>0</v>
      </c>
      <c r="AN160">
        <v>0</v>
      </c>
      <c r="AO160">
        <v>0</v>
      </c>
      <c r="AP160">
        <v>0</v>
      </c>
      <c r="AQ160">
        <v>0</v>
      </c>
      <c r="AR160">
        <v>3</v>
      </c>
      <c r="AS160">
        <v>3</v>
      </c>
      <c r="AT160">
        <v>0</v>
      </c>
      <c r="AU160">
        <v>1700</v>
      </c>
      <c r="AV160">
        <v>0</v>
      </c>
      <c r="AW160">
        <v>0</v>
      </c>
      <c r="AX160">
        <v>0</v>
      </c>
      <c r="AY160">
        <v>0</v>
      </c>
      <c r="AZ160">
        <v>0</v>
      </c>
      <c r="BA160">
        <v>0</v>
      </c>
      <c r="BB160">
        <v>0</v>
      </c>
      <c r="BC160">
        <v>0</v>
      </c>
      <c r="BD160" s="284">
        <v>0</v>
      </c>
      <c r="BE160" s="284">
        <v>0</v>
      </c>
      <c r="BF160" s="284">
        <v>0</v>
      </c>
      <c r="BG160" s="284">
        <v>0</v>
      </c>
      <c r="BH160" s="168">
        <v>3</v>
      </c>
      <c r="BI160" s="169">
        <v>3</v>
      </c>
      <c r="BJ160" s="169">
        <v>0</v>
      </c>
      <c r="BK160" s="170">
        <v>1700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s="1">
        <v>0</v>
      </c>
      <c r="CK160" s="1">
        <v>0</v>
      </c>
      <c r="CL160" s="1">
        <v>0</v>
      </c>
      <c r="CM160" s="1">
        <v>0</v>
      </c>
      <c r="CN160" s="168">
        <v>0</v>
      </c>
      <c r="CO160" s="169">
        <v>0</v>
      </c>
      <c r="CP160" s="169">
        <v>0</v>
      </c>
      <c r="CQ160" s="170">
        <v>0</v>
      </c>
      <c r="CR160" s="1">
        <v>0</v>
      </c>
      <c r="CS160" s="1">
        <v>0</v>
      </c>
      <c r="CT160" s="1">
        <v>0</v>
      </c>
      <c r="CU160" s="1">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s="284">
        <v>0</v>
      </c>
      <c r="DQ160" s="284">
        <v>0</v>
      </c>
      <c r="DR160" s="284">
        <v>0</v>
      </c>
      <c r="DS160" s="284">
        <v>0</v>
      </c>
      <c r="DT160" s="168">
        <v>0</v>
      </c>
      <c r="DU160" s="169">
        <v>0</v>
      </c>
      <c r="DV160" s="169">
        <v>0</v>
      </c>
      <c r="DW160" s="170">
        <v>0</v>
      </c>
      <c r="DX160">
        <v>0</v>
      </c>
      <c r="DY160">
        <v>0</v>
      </c>
      <c r="DZ160">
        <v>0</v>
      </c>
      <c r="EA160">
        <v>0</v>
      </c>
      <c r="EB160">
        <v>0</v>
      </c>
      <c r="EC160">
        <v>0</v>
      </c>
      <c r="ED160">
        <v>0</v>
      </c>
      <c r="EE160">
        <v>0</v>
      </c>
      <c r="EF160">
        <v>0</v>
      </c>
      <c r="EG160">
        <v>0</v>
      </c>
      <c r="EH160">
        <v>0</v>
      </c>
      <c r="EI160">
        <v>0</v>
      </c>
      <c r="EJ160">
        <v>0</v>
      </c>
      <c r="EK160">
        <v>0</v>
      </c>
      <c r="EL160">
        <v>0</v>
      </c>
      <c r="EM160">
        <v>0</v>
      </c>
      <c r="EN160">
        <v>0</v>
      </c>
      <c r="EO160">
        <v>0</v>
      </c>
      <c r="EP160">
        <v>0</v>
      </c>
      <c r="EQ160">
        <v>0</v>
      </c>
      <c r="ER160">
        <v>0</v>
      </c>
      <c r="ES160">
        <v>0</v>
      </c>
      <c r="ET160">
        <v>0</v>
      </c>
      <c r="EU160">
        <v>0</v>
      </c>
      <c r="EV160" s="1">
        <v>0</v>
      </c>
      <c r="EW160" s="1">
        <v>0</v>
      </c>
      <c r="EX160" s="1">
        <v>0</v>
      </c>
      <c r="EY160" s="1">
        <v>0</v>
      </c>
      <c r="EZ160" s="168">
        <v>0</v>
      </c>
      <c r="FA160" s="169">
        <v>0</v>
      </c>
      <c r="FB160" s="169">
        <v>0</v>
      </c>
      <c r="FC160" s="17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t="s">
        <v>589</v>
      </c>
      <c r="GE160">
        <v>100</v>
      </c>
      <c r="GF160">
        <v>2</v>
      </c>
      <c r="GG160">
        <v>0</v>
      </c>
      <c r="GH160">
        <v>1</v>
      </c>
      <c r="GI160">
        <v>100</v>
      </c>
      <c r="GJ160">
        <v>0</v>
      </c>
      <c r="GK160">
        <v>0</v>
      </c>
      <c r="GL160">
        <v>0</v>
      </c>
      <c r="GM160">
        <v>0</v>
      </c>
      <c r="GN160">
        <v>0</v>
      </c>
      <c r="GO160">
        <v>0</v>
      </c>
      <c r="GP160">
        <v>0</v>
      </c>
      <c r="GQ160">
        <v>0</v>
      </c>
      <c r="GR160">
        <v>0</v>
      </c>
      <c r="GS160">
        <v>0</v>
      </c>
      <c r="GT160">
        <v>0</v>
      </c>
      <c r="GU160">
        <v>0</v>
      </c>
      <c r="GV160">
        <v>0</v>
      </c>
      <c r="GW160">
        <v>0</v>
      </c>
      <c r="GX160">
        <v>2</v>
      </c>
      <c r="GY160">
        <v>0</v>
      </c>
      <c r="GZ160">
        <v>0</v>
      </c>
      <c r="HA160">
        <v>0</v>
      </c>
      <c r="HB160">
        <v>0</v>
      </c>
      <c r="HC160" s="139">
        <v>0</v>
      </c>
      <c r="HD160" s="141">
        <v>0</v>
      </c>
      <c r="HE160" s="139">
        <v>0</v>
      </c>
      <c r="HF160" s="141">
        <v>11</v>
      </c>
      <c r="HG160" s="180">
        <v>11</v>
      </c>
      <c r="HH160" s="182">
        <v>1</v>
      </c>
      <c r="HI160" s="182">
        <v>0</v>
      </c>
      <c r="HJ160" s="183">
        <v>2</v>
      </c>
      <c r="HK160" s="140" t="s">
        <v>541</v>
      </c>
      <c r="HL160" s="140">
        <v>0</v>
      </c>
      <c r="HM160" s="1" t="s">
        <v>426</v>
      </c>
      <c r="HN160" s="1" t="s">
        <v>427</v>
      </c>
      <c r="HO160" t="s">
        <v>458</v>
      </c>
      <c r="HP160" s="284" t="s">
        <v>458</v>
      </c>
      <c r="HQ160" s="284">
        <v>2</v>
      </c>
      <c r="HR160" s="284" t="s">
        <v>541</v>
      </c>
      <c r="HS160" s="284">
        <v>0</v>
      </c>
      <c r="HT160" s="284" t="s">
        <v>426</v>
      </c>
      <c r="HU160" s="284" t="s">
        <v>427</v>
      </c>
      <c r="HV160" s="284" t="s">
        <v>427</v>
      </c>
      <c r="HW160" s="284" t="s">
        <v>427</v>
      </c>
      <c r="HX160" s="284" t="s">
        <v>541</v>
      </c>
      <c r="HY160" s="284">
        <v>0</v>
      </c>
      <c r="HZ160" s="284">
        <v>70043</v>
      </c>
      <c r="IA160" s="284"/>
      <c r="IB160" s="284"/>
    </row>
    <row r="161" spans="1:236" x14ac:dyDescent="0.25">
      <c r="A161" s="2">
        <f>IF('Table 1'!$L$2="All Regions",1,IF('Table 1'!$L$2='DATA TEMPLATE 1516'!L161,1,0))</f>
        <v>1</v>
      </c>
      <c r="B161" s="2">
        <f>IF('Table 1'!$L$3="All Disciplines",1,IF('Table 1'!$L$3='DATA TEMPLATE 1516'!M161,1,0))</f>
        <v>1</v>
      </c>
      <c r="C161" s="2">
        <f>IF('Table 1'!$L$4="All Organisations",1,IF('Table 1'!$L$4='DATA TEMPLATE 1516'!N161,1,0))</f>
        <v>1</v>
      </c>
      <c r="D161" s="2">
        <f t="shared" si="4"/>
        <v>3</v>
      </c>
      <c r="E161" s="236">
        <f>IFERROR(IF('Table 2'!$L$2="All Diverse Led",$HQ161,IF('Table 2'!$L$2='DATA TEMPLATE 1516'!HX161,4,0)),"0")</f>
        <v>0</v>
      </c>
      <c r="F161" s="236">
        <f>IFERROR(IF('Table 2'!$L$2="All Diverse Led",$HQ161,IF('Table 2'!$L$2='DATA TEMPLATE 1516'!HY161,4,0)), 0)</f>
        <v>0</v>
      </c>
      <c r="G161" s="237">
        <f t="shared" si="5"/>
        <v>0</v>
      </c>
      <c r="H161" s="1" t="s">
        <v>471</v>
      </c>
      <c r="I161" s="1">
        <v>0</v>
      </c>
      <c r="J161" s="1" t="b">
        <v>0</v>
      </c>
      <c r="K161" s="284">
        <v>159</v>
      </c>
      <c r="L161" t="s">
        <v>439</v>
      </c>
      <c r="M161" t="s">
        <v>438</v>
      </c>
      <c r="N161" t="s">
        <v>459</v>
      </c>
      <c r="O161" s="76">
        <v>29703</v>
      </c>
      <c r="P161" s="76">
        <v>238325</v>
      </c>
      <c r="Q161" s="76">
        <v>102446</v>
      </c>
      <c r="R161" s="76">
        <v>0</v>
      </c>
      <c r="S161" s="76">
        <v>0</v>
      </c>
      <c r="T161" s="76">
        <v>370474</v>
      </c>
      <c r="U161">
        <v>21236</v>
      </c>
      <c r="V161">
        <v>72956</v>
      </c>
      <c r="W161">
        <v>0</v>
      </c>
      <c r="X161">
        <v>132303</v>
      </c>
      <c r="Y161">
        <v>0</v>
      </c>
      <c r="Z161">
        <v>0</v>
      </c>
      <c r="AA161">
        <v>0</v>
      </c>
      <c r="AB161">
        <v>90894</v>
      </c>
      <c r="AC161">
        <v>48614</v>
      </c>
      <c r="AD161">
        <v>2481</v>
      </c>
      <c r="AE161">
        <v>368484</v>
      </c>
      <c r="AF161" s="1">
        <v>24</v>
      </c>
      <c r="AG161">
        <v>0</v>
      </c>
      <c r="AH161">
        <v>8000</v>
      </c>
      <c r="AI161">
        <v>10000</v>
      </c>
      <c r="AJ161">
        <v>6</v>
      </c>
      <c r="AK161">
        <v>0</v>
      </c>
      <c r="AL161">
        <v>5000</v>
      </c>
      <c r="AM161" s="317">
        <v>0</v>
      </c>
      <c r="AN161">
        <v>10</v>
      </c>
      <c r="AO161">
        <v>0</v>
      </c>
      <c r="AP161">
        <v>5000</v>
      </c>
      <c r="AQ161">
        <v>6000</v>
      </c>
      <c r="AR161">
        <v>24</v>
      </c>
      <c r="AS161">
        <v>0</v>
      </c>
      <c r="AT161">
        <v>8000</v>
      </c>
      <c r="AU161">
        <v>10000</v>
      </c>
      <c r="AV161">
        <v>6</v>
      </c>
      <c r="AW161">
        <v>0</v>
      </c>
      <c r="AX161">
        <v>5000</v>
      </c>
      <c r="AY161">
        <v>5000</v>
      </c>
      <c r="AZ161">
        <v>10</v>
      </c>
      <c r="BA161">
        <v>0</v>
      </c>
      <c r="BB161">
        <v>5000</v>
      </c>
      <c r="BC161">
        <v>6000</v>
      </c>
      <c r="BD161" s="284">
        <v>16</v>
      </c>
      <c r="BE161" s="284">
        <v>0</v>
      </c>
      <c r="BF161" s="284">
        <v>10000</v>
      </c>
      <c r="BG161" s="284">
        <v>6000</v>
      </c>
      <c r="BH161" s="168">
        <v>40</v>
      </c>
      <c r="BI161" s="169">
        <v>0</v>
      </c>
      <c r="BJ161" s="169">
        <v>18000</v>
      </c>
      <c r="BK161" s="170">
        <v>21000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s="1">
        <v>0</v>
      </c>
      <c r="CK161" s="1">
        <v>0</v>
      </c>
      <c r="CL161" s="1">
        <v>0</v>
      </c>
      <c r="CM161" s="1">
        <v>0</v>
      </c>
      <c r="CN161" s="168">
        <v>0</v>
      </c>
      <c r="CO161" s="169">
        <v>0</v>
      </c>
      <c r="CP161" s="169">
        <v>0</v>
      </c>
      <c r="CQ161" s="170">
        <v>0</v>
      </c>
      <c r="CR161" s="1">
        <v>0</v>
      </c>
      <c r="CS161" s="1">
        <v>0</v>
      </c>
      <c r="CT161" s="1">
        <v>0</v>
      </c>
      <c r="CU161" s="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s="284">
        <v>0</v>
      </c>
      <c r="DQ161" s="284">
        <v>0</v>
      </c>
      <c r="DR161" s="284">
        <v>0</v>
      </c>
      <c r="DS161" s="284">
        <v>0</v>
      </c>
      <c r="DT161" s="168">
        <v>0</v>
      </c>
      <c r="DU161" s="169">
        <v>0</v>
      </c>
      <c r="DV161" s="169">
        <v>0</v>
      </c>
      <c r="DW161" s="170">
        <v>0</v>
      </c>
      <c r="DX161">
        <v>5</v>
      </c>
      <c r="DY161">
        <v>10</v>
      </c>
      <c r="DZ161">
        <v>20000</v>
      </c>
      <c r="EA161">
        <v>25000</v>
      </c>
      <c r="EB161">
        <v>2</v>
      </c>
      <c r="EC161">
        <v>2</v>
      </c>
      <c r="ED161">
        <v>5000</v>
      </c>
      <c r="EE161" s="317">
        <v>0</v>
      </c>
      <c r="EF161">
        <v>2</v>
      </c>
      <c r="EG161">
        <v>8</v>
      </c>
      <c r="EH161">
        <v>10000</v>
      </c>
      <c r="EI161">
        <v>15000</v>
      </c>
      <c r="EJ161">
        <v>5</v>
      </c>
      <c r="EK161">
        <v>10</v>
      </c>
      <c r="EL161">
        <v>20000</v>
      </c>
      <c r="EM161">
        <v>25000</v>
      </c>
      <c r="EN161">
        <v>2</v>
      </c>
      <c r="EO161">
        <v>2</v>
      </c>
      <c r="EP161">
        <v>5000</v>
      </c>
      <c r="EQ161" s="317">
        <v>0</v>
      </c>
      <c r="ER161">
        <v>2</v>
      </c>
      <c r="ES161">
        <v>8</v>
      </c>
      <c r="ET161">
        <v>10000</v>
      </c>
      <c r="EU161">
        <v>15000</v>
      </c>
      <c r="EV161" s="1">
        <v>4</v>
      </c>
      <c r="EW161" s="1">
        <v>10</v>
      </c>
      <c r="EX161" s="1">
        <v>15000</v>
      </c>
      <c r="EY161" s="1">
        <v>15000</v>
      </c>
      <c r="EZ161" s="168">
        <v>9</v>
      </c>
      <c r="FA161" s="169">
        <v>20</v>
      </c>
      <c r="FB161" s="169">
        <v>35000</v>
      </c>
      <c r="FC161" s="170">
        <v>40000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s="139">
        <v>3</v>
      </c>
      <c r="HD161" s="141">
        <v>0</v>
      </c>
      <c r="HE161" s="139">
        <v>1</v>
      </c>
      <c r="HF161" s="141">
        <v>4</v>
      </c>
      <c r="HG161" s="180">
        <v>6</v>
      </c>
      <c r="HH161" s="182">
        <v>1.1666666666666667</v>
      </c>
      <c r="HI161" s="182">
        <v>0.16666666666666666</v>
      </c>
      <c r="HJ161" s="183">
        <v>2</v>
      </c>
      <c r="HK161" s="140" t="s">
        <v>541</v>
      </c>
      <c r="HL161" s="140">
        <v>0</v>
      </c>
      <c r="HM161" s="1" t="s">
        <v>426</v>
      </c>
      <c r="HN161" s="1" t="s">
        <v>427</v>
      </c>
      <c r="HO161" t="s">
        <v>459</v>
      </c>
      <c r="HP161" s="284" t="s">
        <v>459</v>
      </c>
      <c r="HQ161" s="284">
        <v>0</v>
      </c>
      <c r="HR161" s="284">
        <v>0</v>
      </c>
      <c r="HS161" s="284">
        <v>0</v>
      </c>
      <c r="HT161" s="284" t="s">
        <v>427</v>
      </c>
      <c r="HU161" s="284" t="s">
        <v>427</v>
      </c>
      <c r="HV161" s="284" t="s">
        <v>427</v>
      </c>
      <c r="HW161" s="284" t="s">
        <v>426</v>
      </c>
      <c r="HX161" s="284">
        <v>0</v>
      </c>
      <c r="HY161" s="284">
        <v>0</v>
      </c>
      <c r="HZ161" s="284">
        <v>344512</v>
      </c>
      <c r="IA161" s="284"/>
      <c r="IB161" s="284"/>
    </row>
    <row r="162" spans="1:236" x14ac:dyDescent="0.25">
      <c r="A162" s="2">
        <f>IF('Table 1'!$L$2="All Regions",1,IF('Table 1'!$L$2='DATA TEMPLATE 1516'!L162,1,0))</f>
        <v>1</v>
      </c>
      <c r="B162" s="2">
        <f>IF('Table 1'!$L$3="All Disciplines",1,IF('Table 1'!$L$3='DATA TEMPLATE 1516'!M162,1,0))</f>
        <v>1</v>
      </c>
      <c r="C162" s="2">
        <f>IF('Table 1'!$L$4="All Organisations",1,IF('Table 1'!$L$4='DATA TEMPLATE 1516'!N162,1,0))</f>
        <v>1</v>
      </c>
      <c r="D162" s="2">
        <f t="shared" si="4"/>
        <v>3</v>
      </c>
      <c r="E162" s="236">
        <f>IFERROR(IF('Table 2'!$L$2="All Diverse Led",$HQ162,IF('Table 2'!$L$2='DATA TEMPLATE 1516'!HX162,4,0)),"0")</f>
        <v>0</v>
      </c>
      <c r="F162" s="236">
        <f>IFERROR(IF('Table 2'!$L$2="All Diverse Led",$HQ162,IF('Table 2'!$L$2='DATA TEMPLATE 1516'!HY162,4,0)), 0)</f>
        <v>0</v>
      </c>
      <c r="G162" s="237">
        <f t="shared" si="5"/>
        <v>0</v>
      </c>
      <c r="H162" s="1" t="s">
        <v>471</v>
      </c>
      <c r="I162" s="1">
        <v>0</v>
      </c>
      <c r="J162" s="1" t="b">
        <v>0</v>
      </c>
      <c r="K162" s="284">
        <v>160</v>
      </c>
      <c r="L162" t="s">
        <v>439</v>
      </c>
      <c r="M162" t="s">
        <v>438</v>
      </c>
      <c r="N162" t="s">
        <v>460</v>
      </c>
      <c r="O162" s="76">
        <v>3581719</v>
      </c>
      <c r="P162" s="76">
        <v>337987</v>
      </c>
      <c r="Q162" s="76">
        <v>1221720</v>
      </c>
      <c r="R162" s="76">
        <v>0</v>
      </c>
      <c r="S162" s="76">
        <v>0</v>
      </c>
      <c r="T162" s="76">
        <v>5141426</v>
      </c>
      <c r="U162">
        <v>2392338</v>
      </c>
      <c r="V162">
        <v>91804</v>
      </c>
      <c r="W162">
        <v>0</v>
      </c>
      <c r="X162">
        <v>38330</v>
      </c>
      <c r="Y162">
        <v>0</v>
      </c>
      <c r="Z162">
        <v>0</v>
      </c>
      <c r="AA162">
        <v>0</v>
      </c>
      <c r="AB162">
        <v>1349021</v>
      </c>
      <c r="AC162">
        <v>219953</v>
      </c>
      <c r="AD162">
        <v>1073043</v>
      </c>
      <c r="AE162">
        <v>5164489</v>
      </c>
      <c r="AF162" s="1">
        <v>442</v>
      </c>
      <c r="AG162">
        <v>442</v>
      </c>
      <c r="AH162">
        <v>182897</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s="284">
        <v>0</v>
      </c>
      <c r="BE162" s="284">
        <v>0</v>
      </c>
      <c r="BF162" s="284">
        <v>0</v>
      </c>
      <c r="BG162" s="284">
        <v>0</v>
      </c>
      <c r="BH162" s="168">
        <v>0</v>
      </c>
      <c r="BI162" s="169">
        <v>0</v>
      </c>
      <c r="BJ162" s="169">
        <v>0</v>
      </c>
      <c r="BK162" s="170">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s="1">
        <v>0</v>
      </c>
      <c r="CK162" s="1">
        <v>0</v>
      </c>
      <c r="CL162" s="1">
        <v>0</v>
      </c>
      <c r="CM162" s="1">
        <v>0</v>
      </c>
      <c r="CN162" s="168">
        <v>0</v>
      </c>
      <c r="CO162" s="169">
        <v>0</v>
      </c>
      <c r="CP162" s="169">
        <v>0</v>
      </c>
      <c r="CQ162" s="170">
        <v>0</v>
      </c>
      <c r="CR162" s="1">
        <v>0</v>
      </c>
      <c r="CS162" s="1">
        <v>0</v>
      </c>
      <c r="CT162" s="1">
        <v>0</v>
      </c>
      <c r="CU162" s="1">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s="284">
        <v>0</v>
      </c>
      <c r="DQ162" s="284">
        <v>0</v>
      </c>
      <c r="DR162" s="284">
        <v>0</v>
      </c>
      <c r="DS162" s="284">
        <v>0</v>
      </c>
      <c r="DT162" s="168">
        <v>0</v>
      </c>
      <c r="DU162" s="169">
        <v>0</v>
      </c>
      <c r="DV162" s="169">
        <v>0</v>
      </c>
      <c r="DW162" s="170">
        <v>0</v>
      </c>
      <c r="DX162">
        <v>0</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v>0</v>
      </c>
      <c r="EU162">
        <v>0</v>
      </c>
      <c r="EV162" s="1">
        <v>0</v>
      </c>
      <c r="EW162" s="1">
        <v>0</v>
      </c>
      <c r="EX162" s="1">
        <v>0</v>
      </c>
      <c r="EY162" s="1">
        <v>0</v>
      </c>
      <c r="EZ162" s="168">
        <v>0</v>
      </c>
      <c r="FA162" s="169">
        <v>0</v>
      </c>
      <c r="FB162" s="169">
        <v>0</v>
      </c>
      <c r="FC162" s="170">
        <v>0</v>
      </c>
      <c r="FD162">
        <v>0</v>
      </c>
      <c r="FE162">
        <v>0</v>
      </c>
      <c r="FF162">
        <v>0</v>
      </c>
      <c r="FG162">
        <v>0</v>
      </c>
      <c r="FH162">
        <v>0</v>
      </c>
      <c r="FI162">
        <v>0</v>
      </c>
      <c r="FJ162">
        <v>1</v>
      </c>
      <c r="FK162">
        <v>480</v>
      </c>
      <c r="FL162">
        <v>0</v>
      </c>
      <c r="FM162">
        <v>0</v>
      </c>
      <c r="FN162">
        <v>0</v>
      </c>
      <c r="FO162">
        <v>0</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6</v>
      </c>
      <c r="GI162">
        <v>11500</v>
      </c>
      <c r="GJ162">
        <v>0</v>
      </c>
      <c r="GK162">
        <v>0</v>
      </c>
      <c r="GL162">
        <v>10828</v>
      </c>
      <c r="GM162">
        <v>12156</v>
      </c>
      <c r="GN162">
        <v>182</v>
      </c>
      <c r="GO162">
        <v>31495</v>
      </c>
      <c r="GP162">
        <v>2</v>
      </c>
      <c r="GQ162">
        <v>6146</v>
      </c>
      <c r="GR162">
        <v>0</v>
      </c>
      <c r="GS162">
        <v>0</v>
      </c>
      <c r="GT162">
        <v>0</v>
      </c>
      <c r="GU162">
        <v>0</v>
      </c>
      <c r="GV162">
        <v>0</v>
      </c>
      <c r="GW162">
        <v>0</v>
      </c>
      <c r="GX162">
        <v>0</v>
      </c>
      <c r="GY162">
        <v>0</v>
      </c>
      <c r="GZ162">
        <v>0</v>
      </c>
      <c r="HA162">
        <v>0</v>
      </c>
      <c r="HB162">
        <v>0</v>
      </c>
      <c r="HC162" s="139">
        <v>3</v>
      </c>
      <c r="HD162" s="141">
        <v>0</v>
      </c>
      <c r="HE162" s="139">
        <v>8</v>
      </c>
      <c r="HF162" s="141">
        <v>2</v>
      </c>
      <c r="HG162" s="180">
        <v>14</v>
      </c>
      <c r="HH162" s="182">
        <v>0.35714285714285715</v>
      </c>
      <c r="HI162" s="182">
        <v>0.5714285714285714</v>
      </c>
      <c r="HJ162" s="183">
        <v>0</v>
      </c>
      <c r="HK162" s="140">
        <v>0</v>
      </c>
      <c r="HL162" s="140">
        <v>0</v>
      </c>
      <c r="HM162" s="1" t="s">
        <v>427</v>
      </c>
      <c r="HN162" s="1" t="s">
        <v>427</v>
      </c>
      <c r="HO162" t="s">
        <v>460</v>
      </c>
      <c r="HP162" s="284" t="s">
        <v>460</v>
      </c>
      <c r="HQ162" s="284">
        <v>0</v>
      </c>
      <c r="HR162" s="284">
        <v>0</v>
      </c>
      <c r="HS162" s="284">
        <v>0</v>
      </c>
      <c r="HT162" s="284" t="s">
        <v>427</v>
      </c>
      <c r="HU162" s="284" t="s">
        <v>427</v>
      </c>
      <c r="HV162" s="284" t="s">
        <v>427</v>
      </c>
      <c r="HW162" s="284" t="s">
        <v>427</v>
      </c>
      <c r="HX162" s="284">
        <v>0</v>
      </c>
      <c r="HY162" s="284">
        <v>0</v>
      </c>
      <c r="HZ162" s="284">
        <v>6084126</v>
      </c>
      <c r="IA162" s="284"/>
      <c r="IB162" s="284"/>
    </row>
    <row r="163" spans="1:236" x14ac:dyDescent="0.25">
      <c r="A163" s="2">
        <f>IF('Table 1'!$L$2="All Regions",1,IF('Table 1'!$L$2='DATA TEMPLATE 1516'!L163,1,0))</f>
        <v>1</v>
      </c>
      <c r="B163" s="2">
        <f>IF('Table 1'!$L$3="All Disciplines",1,IF('Table 1'!$L$3='DATA TEMPLATE 1516'!M163,1,0))</f>
        <v>1</v>
      </c>
      <c r="C163" s="2">
        <f>IF('Table 1'!$L$4="All Organisations",1,IF('Table 1'!$L$4='DATA TEMPLATE 1516'!N163,1,0))</f>
        <v>1</v>
      </c>
      <c r="D163" s="2">
        <f t="shared" si="4"/>
        <v>3</v>
      </c>
      <c r="E163" s="236">
        <f>IFERROR(IF('Table 2'!$L$2="All Diverse Led",$HQ163,IF('Table 2'!$L$2='DATA TEMPLATE 1516'!HX163,4,0)),"0")</f>
        <v>0</v>
      </c>
      <c r="F163" s="236">
        <f>IFERROR(IF('Table 2'!$L$2="All Diverse Led",$HQ163,IF('Table 2'!$L$2='DATA TEMPLATE 1516'!HY163,4,0)), 0)</f>
        <v>0</v>
      </c>
      <c r="G163" s="237">
        <f t="shared" si="5"/>
        <v>0</v>
      </c>
      <c r="H163" s="1" t="s">
        <v>471</v>
      </c>
      <c r="I163" s="1">
        <v>0</v>
      </c>
      <c r="J163" s="1" t="b">
        <v>0</v>
      </c>
      <c r="K163" s="284">
        <v>161</v>
      </c>
      <c r="L163" t="s">
        <v>439</v>
      </c>
      <c r="M163" t="s">
        <v>438</v>
      </c>
      <c r="N163" t="s">
        <v>460</v>
      </c>
      <c r="O163" s="76">
        <v>177649</v>
      </c>
      <c r="P163" s="76">
        <v>170370</v>
      </c>
      <c r="Q163" s="76">
        <v>455793</v>
      </c>
      <c r="R163" s="76">
        <v>56500</v>
      </c>
      <c r="S163" s="76">
        <v>36778</v>
      </c>
      <c r="T163" s="76">
        <v>897090</v>
      </c>
      <c r="U163">
        <v>238037</v>
      </c>
      <c r="V163">
        <v>20000</v>
      </c>
      <c r="W163">
        <v>0</v>
      </c>
      <c r="X163">
        <v>102360</v>
      </c>
      <c r="Y163">
        <v>55000</v>
      </c>
      <c r="Z163">
        <v>0</v>
      </c>
      <c r="AA163">
        <v>0</v>
      </c>
      <c r="AB163">
        <v>500000</v>
      </c>
      <c r="AC163">
        <v>172930</v>
      </c>
      <c r="AD163">
        <v>15000</v>
      </c>
      <c r="AE163">
        <v>1103327</v>
      </c>
      <c r="AF163" s="1">
        <v>180</v>
      </c>
      <c r="AG163">
        <v>79</v>
      </c>
      <c r="AH163">
        <v>19250</v>
      </c>
      <c r="AI163">
        <v>263</v>
      </c>
      <c r="AJ163">
        <v>0</v>
      </c>
      <c r="AK163">
        <v>0</v>
      </c>
      <c r="AL163">
        <v>0</v>
      </c>
      <c r="AM163">
        <v>0</v>
      </c>
      <c r="AN163">
        <v>8</v>
      </c>
      <c r="AO163">
        <v>4</v>
      </c>
      <c r="AP163">
        <v>500</v>
      </c>
      <c r="AQ163">
        <v>0</v>
      </c>
      <c r="AR163">
        <v>61</v>
      </c>
      <c r="AS163">
        <v>31</v>
      </c>
      <c r="AT163">
        <v>4644</v>
      </c>
      <c r="AU163">
        <v>263</v>
      </c>
      <c r="AV163">
        <v>0</v>
      </c>
      <c r="AW163">
        <v>0</v>
      </c>
      <c r="AX163">
        <v>0</v>
      </c>
      <c r="AY163">
        <v>0</v>
      </c>
      <c r="AZ163">
        <v>8</v>
      </c>
      <c r="BA163">
        <v>4</v>
      </c>
      <c r="BB163">
        <v>500</v>
      </c>
      <c r="BC163">
        <v>0</v>
      </c>
      <c r="BD163" s="284">
        <v>8</v>
      </c>
      <c r="BE163" s="284">
        <v>4</v>
      </c>
      <c r="BF163" s="284">
        <v>500</v>
      </c>
      <c r="BG163" s="284">
        <v>0</v>
      </c>
      <c r="BH163" s="168">
        <v>69</v>
      </c>
      <c r="BI163" s="169">
        <v>35</v>
      </c>
      <c r="BJ163" s="169">
        <v>5144</v>
      </c>
      <c r="BK163" s="170">
        <v>263</v>
      </c>
      <c r="BL163">
        <v>1</v>
      </c>
      <c r="BM163">
        <v>15</v>
      </c>
      <c r="BN163">
        <v>0</v>
      </c>
      <c r="BO163">
        <v>500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s="1">
        <v>0</v>
      </c>
      <c r="CK163" s="1">
        <v>0</v>
      </c>
      <c r="CL163" s="1">
        <v>0</v>
      </c>
      <c r="CM163" s="1">
        <v>0</v>
      </c>
      <c r="CN163" s="168">
        <v>0</v>
      </c>
      <c r="CO163" s="169">
        <v>0</v>
      </c>
      <c r="CP163" s="169">
        <v>0</v>
      </c>
      <c r="CQ163" s="170">
        <v>0</v>
      </c>
      <c r="CR163" s="1">
        <v>2</v>
      </c>
      <c r="CS163" s="1">
        <v>1</v>
      </c>
      <c r="CT163" s="1">
        <v>35</v>
      </c>
      <c r="CU163" s="1">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s="284">
        <v>0</v>
      </c>
      <c r="DQ163" s="284">
        <v>0</v>
      </c>
      <c r="DR163" s="284">
        <v>0</v>
      </c>
      <c r="DS163" s="284">
        <v>0</v>
      </c>
      <c r="DT163" s="168">
        <v>0</v>
      </c>
      <c r="DU163" s="169">
        <v>0</v>
      </c>
      <c r="DV163" s="169">
        <v>0</v>
      </c>
      <c r="DW163" s="170">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s="1">
        <v>0</v>
      </c>
      <c r="EW163" s="1">
        <v>0</v>
      </c>
      <c r="EX163" s="1">
        <v>0</v>
      </c>
      <c r="EY163" s="1">
        <v>0</v>
      </c>
      <c r="EZ163" s="168">
        <v>0</v>
      </c>
      <c r="FA163" s="169">
        <v>0</v>
      </c>
      <c r="FB163" s="169">
        <v>0</v>
      </c>
      <c r="FC163" s="170">
        <v>0</v>
      </c>
      <c r="FD163">
        <v>0</v>
      </c>
      <c r="FE163">
        <v>0</v>
      </c>
      <c r="FF163">
        <v>0</v>
      </c>
      <c r="FG163">
        <v>2</v>
      </c>
      <c r="FH163">
        <v>0</v>
      </c>
      <c r="FI163">
        <v>2000000</v>
      </c>
      <c r="FJ163">
        <v>0</v>
      </c>
      <c r="FK163">
        <v>0</v>
      </c>
      <c r="FL163">
        <v>0</v>
      </c>
      <c r="FM163">
        <v>0</v>
      </c>
      <c r="FN163">
        <v>0</v>
      </c>
      <c r="FO163">
        <v>0</v>
      </c>
      <c r="FP163">
        <v>0</v>
      </c>
      <c r="FQ163">
        <v>0</v>
      </c>
      <c r="FR163">
        <v>0</v>
      </c>
      <c r="FS163">
        <v>0</v>
      </c>
      <c r="FT163">
        <v>0</v>
      </c>
      <c r="FU163">
        <v>0</v>
      </c>
      <c r="FV163">
        <v>0</v>
      </c>
      <c r="FW163">
        <v>0</v>
      </c>
      <c r="FX163">
        <v>0</v>
      </c>
      <c r="FY163">
        <v>0</v>
      </c>
      <c r="FZ163">
        <v>45</v>
      </c>
      <c r="GA163">
        <v>5</v>
      </c>
      <c r="GB163">
        <v>0</v>
      </c>
      <c r="GC163">
        <v>0</v>
      </c>
      <c r="GD163">
        <v>0</v>
      </c>
      <c r="GE163">
        <v>0</v>
      </c>
      <c r="GF163">
        <v>0</v>
      </c>
      <c r="GG163">
        <v>0</v>
      </c>
      <c r="GH163">
        <v>1</v>
      </c>
      <c r="GI163">
        <v>200</v>
      </c>
      <c r="GJ163">
        <v>0</v>
      </c>
      <c r="GK163">
        <v>0</v>
      </c>
      <c r="GL163">
        <v>0</v>
      </c>
      <c r="GM163">
        <v>0</v>
      </c>
      <c r="GN163">
        <v>12</v>
      </c>
      <c r="GO163">
        <v>0</v>
      </c>
      <c r="GP163">
        <v>0</v>
      </c>
      <c r="GQ163">
        <v>0</v>
      </c>
      <c r="GR163">
        <v>0</v>
      </c>
      <c r="GS163">
        <v>0</v>
      </c>
      <c r="GT163">
        <v>0</v>
      </c>
      <c r="GU163">
        <v>0</v>
      </c>
      <c r="GV163">
        <v>0</v>
      </c>
      <c r="GW163">
        <v>0</v>
      </c>
      <c r="GX163">
        <v>0</v>
      </c>
      <c r="GY163">
        <v>0</v>
      </c>
      <c r="GZ163">
        <v>0</v>
      </c>
      <c r="HA163">
        <v>0</v>
      </c>
      <c r="HB163">
        <v>0</v>
      </c>
      <c r="HC163" s="139">
        <v>0</v>
      </c>
      <c r="HD163" s="141">
        <v>0</v>
      </c>
      <c r="HE163" s="139">
        <v>0</v>
      </c>
      <c r="HF163" s="141">
        <v>2</v>
      </c>
      <c r="HG163" s="180">
        <v>22</v>
      </c>
      <c r="HH163" s="182">
        <v>9.0909090909090912E-2</v>
      </c>
      <c r="HI163" s="182">
        <v>0</v>
      </c>
      <c r="HJ163" s="183">
        <v>0</v>
      </c>
      <c r="HK163" s="140">
        <v>0</v>
      </c>
      <c r="HL163" s="140">
        <v>0</v>
      </c>
      <c r="HM163" s="1" t="s">
        <v>427</v>
      </c>
      <c r="HN163" s="1" t="s">
        <v>427</v>
      </c>
      <c r="HO163" t="s">
        <v>460</v>
      </c>
      <c r="HP163" s="284" t="s">
        <v>459</v>
      </c>
      <c r="HQ163" s="284">
        <v>0</v>
      </c>
      <c r="HR163" s="284">
        <v>0</v>
      </c>
      <c r="HS163" s="284">
        <v>0</v>
      </c>
      <c r="HT163" s="284" t="s">
        <v>427</v>
      </c>
      <c r="HU163" s="284" t="s">
        <v>427</v>
      </c>
      <c r="HV163" s="284" t="s">
        <v>427</v>
      </c>
      <c r="HW163" s="284" t="s">
        <v>427</v>
      </c>
      <c r="HX163" s="284">
        <v>0</v>
      </c>
      <c r="HY163" s="284">
        <v>0</v>
      </c>
      <c r="HZ163" s="284">
        <v>617165</v>
      </c>
      <c r="IA163" s="284"/>
      <c r="IB163" s="284"/>
    </row>
    <row r="164" spans="1:236" x14ac:dyDescent="0.25">
      <c r="A164" s="2">
        <f>IF('Table 1'!$L$2="All Regions",1,IF('Table 1'!$L$2='DATA TEMPLATE 1516'!L164,1,0))</f>
        <v>1</v>
      </c>
      <c r="B164" s="2">
        <f>IF('Table 1'!$L$3="All Disciplines",1,IF('Table 1'!$L$3='DATA TEMPLATE 1516'!M164,1,0))</f>
        <v>1</v>
      </c>
      <c r="C164" s="2">
        <f>IF('Table 1'!$L$4="All Organisations",1,IF('Table 1'!$L$4='DATA TEMPLATE 1516'!N164,1,0))</f>
        <v>1</v>
      </c>
      <c r="D164" s="2">
        <f t="shared" si="4"/>
        <v>3</v>
      </c>
      <c r="E164" s="236">
        <f>IFERROR(IF('Table 2'!$L$2="All Diverse Led",$HQ164,IF('Table 2'!$L$2='DATA TEMPLATE 1516'!HX164,4,0)),"0")</f>
        <v>0</v>
      </c>
      <c r="F164" s="236">
        <f>IFERROR(IF('Table 2'!$L$2="All Diverse Led",$HQ164,IF('Table 2'!$L$2='DATA TEMPLATE 1516'!HY164,4,0)), 0)</f>
        <v>0</v>
      </c>
      <c r="G164" s="237">
        <f t="shared" si="5"/>
        <v>0</v>
      </c>
      <c r="H164" s="1" t="s">
        <v>471</v>
      </c>
      <c r="I164" s="1">
        <v>0</v>
      </c>
      <c r="J164" s="1" t="b">
        <v>0</v>
      </c>
      <c r="K164" s="284">
        <v>162</v>
      </c>
      <c r="L164" t="s">
        <v>439</v>
      </c>
      <c r="M164" t="s">
        <v>442</v>
      </c>
      <c r="N164" t="s">
        <v>459</v>
      </c>
      <c r="O164" s="76">
        <v>318237</v>
      </c>
      <c r="P164" s="76">
        <v>43122</v>
      </c>
      <c r="Q164" s="76">
        <v>455240</v>
      </c>
      <c r="R164" s="76">
        <v>0</v>
      </c>
      <c r="S164" s="76">
        <v>0</v>
      </c>
      <c r="T164" s="76">
        <v>816599</v>
      </c>
      <c r="U164">
        <v>70832</v>
      </c>
      <c r="V164">
        <v>81615</v>
      </c>
      <c r="W164">
        <v>78150</v>
      </c>
      <c r="X164">
        <v>0</v>
      </c>
      <c r="Y164">
        <v>0</v>
      </c>
      <c r="Z164">
        <v>0</v>
      </c>
      <c r="AA164">
        <v>0</v>
      </c>
      <c r="AB164">
        <v>391129</v>
      </c>
      <c r="AC164">
        <v>133016</v>
      </c>
      <c r="AD164">
        <v>0</v>
      </c>
      <c r="AE164">
        <v>754742</v>
      </c>
      <c r="AF164" s="1">
        <v>1</v>
      </c>
      <c r="AG164">
        <v>1</v>
      </c>
      <c r="AH164">
        <v>0</v>
      </c>
      <c r="AI164">
        <v>900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s="284">
        <v>0</v>
      </c>
      <c r="BE164" s="284">
        <v>0</v>
      </c>
      <c r="BF164" s="284">
        <v>0</v>
      </c>
      <c r="BG164" s="284">
        <v>0</v>
      </c>
      <c r="BH164" s="168">
        <v>0</v>
      </c>
      <c r="BI164" s="169">
        <v>0</v>
      </c>
      <c r="BJ164" s="169">
        <v>0</v>
      </c>
      <c r="BK164" s="170">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s="1">
        <v>0</v>
      </c>
      <c r="CK164" s="1">
        <v>0</v>
      </c>
      <c r="CL164" s="1">
        <v>0</v>
      </c>
      <c r="CM164" s="1">
        <v>0</v>
      </c>
      <c r="CN164" s="168">
        <v>0</v>
      </c>
      <c r="CO164" s="169">
        <v>0</v>
      </c>
      <c r="CP164" s="169">
        <v>0</v>
      </c>
      <c r="CQ164" s="170">
        <v>0</v>
      </c>
      <c r="CR164" s="1">
        <v>0</v>
      </c>
      <c r="CS164" s="1">
        <v>0</v>
      </c>
      <c r="CT164" s="1">
        <v>0</v>
      </c>
      <c r="CU164" s="1">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s="284">
        <v>0</v>
      </c>
      <c r="DQ164" s="284">
        <v>0</v>
      </c>
      <c r="DR164" s="284">
        <v>0</v>
      </c>
      <c r="DS164" s="284">
        <v>0</v>
      </c>
      <c r="DT164" s="168">
        <v>0</v>
      </c>
      <c r="DU164" s="169">
        <v>0</v>
      </c>
      <c r="DV164" s="169">
        <v>0</v>
      </c>
      <c r="DW164" s="170">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s="1">
        <v>0</v>
      </c>
      <c r="EW164" s="1">
        <v>0</v>
      </c>
      <c r="EX164" s="1">
        <v>0</v>
      </c>
      <c r="EY164" s="1">
        <v>0</v>
      </c>
      <c r="EZ164" s="168">
        <v>0</v>
      </c>
      <c r="FA164" s="169">
        <v>0</v>
      </c>
      <c r="FB164" s="169">
        <v>0</v>
      </c>
      <c r="FC164" s="170">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0</v>
      </c>
      <c r="FW164">
        <v>0</v>
      </c>
      <c r="FX164">
        <v>0</v>
      </c>
      <c r="FY164">
        <v>0</v>
      </c>
      <c r="FZ164">
        <v>1</v>
      </c>
      <c r="GA164">
        <v>0</v>
      </c>
      <c r="GB164">
        <v>0</v>
      </c>
      <c r="GC164">
        <v>0</v>
      </c>
      <c r="GD164">
        <v>1</v>
      </c>
      <c r="GE164">
        <v>0</v>
      </c>
      <c r="GF164">
        <v>4</v>
      </c>
      <c r="GG164">
        <v>2000</v>
      </c>
      <c r="GH164">
        <v>0</v>
      </c>
      <c r="GI164">
        <v>0</v>
      </c>
      <c r="GJ164">
        <v>470</v>
      </c>
      <c r="GK164">
        <v>2470</v>
      </c>
      <c r="GL164">
        <v>0</v>
      </c>
      <c r="GM164">
        <v>0</v>
      </c>
      <c r="GN164">
        <v>0</v>
      </c>
      <c r="GO164">
        <v>0</v>
      </c>
      <c r="GP164">
        <v>37</v>
      </c>
      <c r="GQ164">
        <v>14200</v>
      </c>
      <c r="GR164">
        <v>0</v>
      </c>
      <c r="GS164">
        <v>0</v>
      </c>
      <c r="GT164">
        <v>0</v>
      </c>
      <c r="GU164">
        <v>0</v>
      </c>
      <c r="GV164">
        <v>0</v>
      </c>
      <c r="GW164">
        <v>0</v>
      </c>
      <c r="GX164">
        <v>0</v>
      </c>
      <c r="GY164">
        <v>0</v>
      </c>
      <c r="GZ164">
        <v>0</v>
      </c>
      <c r="HA164">
        <v>0</v>
      </c>
      <c r="HB164">
        <v>0</v>
      </c>
      <c r="HC164" s="139">
        <v>0</v>
      </c>
      <c r="HD164" s="141">
        <v>0</v>
      </c>
      <c r="HE164" s="139">
        <v>0</v>
      </c>
      <c r="HF164" s="141">
        <v>0</v>
      </c>
      <c r="HG164" s="180">
        <v>14</v>
      </c>
      <c r="HH164" s="182">
        <v>0</v>
      </c>
      <c r="HI164" s="182">
        <v>0</v>
      </c>
      <c r="HJ164" s="183">
        <v>0</v>
      </c>
      <c r="HK164" s="140">
        <v>0</v>
      </c>
      <c r="HL164" s="140">
        <v>0</v>
      </c>
      <c r="HM164" s="1" t="s">
        <v>427</v>
      </c>
      <c r="HN164" s="1" t="s">
        <v>427</v>
      </c>
      <c r="HO164" t="s">
        <v>459</v>
      </c>
      <c r="HP164" s="284" t="s">
        <v>460</v>
      </c>
      <c r="HQ164" s="284">
        <v>0</v>
      </c>
      <c r="HR164" s="284">
        <v>0</v>
      </c>
      <c r="HS164" s="284">
        <v>0</v>
      </c>
      <c r="HT164" s="284" t="s">
        <v>427</v>
      </c>
      <c r="HU164" s="284" t="s">
        <v>427</v>
      </c>
      <c r="HV164" s="284" t="s">
        <v>427</v>
      </c>
      <c r="HW164" s="284" t="s">
        <v>426</v>
      </c>
      <c r="HX164" s="284">
        <v>0</v>
      </c>
      <c r="HY164" s="284">
        <v>0</v>
      </c>
      <c r="HZ164" s="284">
        <v>1039721</v>
      </c>
      <c r="IA164" s="284"/>
      <c r="IB164" s="284"/>
    </row>
    <row r="165" spans="1:236" x14ac:dyDescent="0.25">
      <c r="A165" s="2">
        <f>IF('Table 1'!$L$2="All Regions",1,IF('Table 1'!$L$2='DATA TEMPLATE 1516'!L165,1,0))</f>
        <v>1</v>
      </c>
      <c r="B165" s="2">
        <f>IF('Table 1'!$L$3="All Disciplines",1,IF('Table 1'!$L$3='DATA TEMPLATE 1516'!M165,1,0))</f>
        <v>1</v>
      </c>
      <c r="C165" s="2">
        <f>IF('Table 1'!$L$4="All Organisations",1,IF('Table 1'!$L$4='DATA TEMPLATE 1516'!N165,1,0))</f>
        <v>1</v>
      </c>
      <c r="D165" s="2">
        <f t="shared" si="4"/>
        <v>3</v>
      </c>
      <c r="E165" s="236">
        <f>IFERROR(IF('Table 2'!$L$2="All Diverse Led",$HQ165,IF('Table 2'!$L$2='DATA TEMPLATE 1516'!HX165,4,0)),"0")</f>
        <v>0</v>
      </c>
      <c r="F165" s="236">
        <f>IFERROR(IF('Table 2'!$L$2="All Diverse Led",$HQ165,IF('Table 2'!$L$2='DATA TEMPLATE 1516'!HY165,4,0)), 0)</f>
        <v>0</v>
      </c>
      <c r="G165" s="237">
        <f t="shared" si="5"/>
        <v>0</v>
      </c>
      <c r="H165" s="1" t="s">
        <v>471</v>
      </c>
      <c r="I165" s="1">
        <v>0</v>
      </c>
      <c r="J165" s="1" t="b">
        <v>0</v>
      </c>
      <c r="K165" s="284">
        <v>163</v>
      </c>
      <c r="L165" t="s">
        <v>439</v>
      </c>
      <c r="M165" t="s">
        <v>436</v>
      </c>
      <c r="N165" t="s">
        <v>460</v>
      </c>
      <c r="O165" s="76">
        <v>1230029</v>
      </c>
      <c r="P165" s="76">
        <v>2292284</v>
      </c>
      <c r="Q165" s="76">
        <v>1825366</v>
      </c>
      <c r="R165" s="76">
        <v>0</v>
      </c>
      <c r="S165" s="76">
        <v>0</v>
      </c>
      <c r="T165" s="76">
        <v>5347679</v>
      </c>
      <c r="U165">
        <v>518255</v>
      </c>
      <c r="V165">
        <v>634186</v>
      </c>
      <c r="W165">
        <v>2014</v>
      </c>
      <c r="X165">
        <v>608249</v>
      </c>
      <c r="Y165">
        <v>0</v>
      </c>
      <c r="Z165">
        <v>0</v>
      </c>
      <c r="AA165">
        <v>0</v>
      </c>
      <c r="AB165">
        <v>1802706</v>
      </c>
      <c r="AC165">
        <v>400316</v>
      </c>
      <c r="AD165">
        <v>217827</v>
      </c>
      <c r="AE165">
        <v>4183553</v>
      </c>
      <c r="AF165" s="1">
        <v>30</v>
      </c>
      <c r="AG165">
        <v>30</v>
      </c>
      <c r="AH165">
        <v>1887</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s="284">
        <v>0</v>
      </c>
      <c r="BE165" s="284">
        <v>0</v>
      </c>
      <c r="BF165" s="284">
        <v>0</v>
      </c>
      <c r="BG165" s="284">
        <v>0</v>
      </c>
      <c r="BH165" s="168">
        <v>0</v>
      </c>
      <c r="BI165" s="169">
        <v>0</v>
      </c>
      <c r="BJ165" s="169">
        <v>0</v>
      </c>
      <c r="BK165" s="170">
        <v>0</v>
      </c>
      <c r="BL165">
        <v>24</v>
      </c>
      <c r="BM165">
        <v>1842</v>
      </c>
      <c r="BN165">
        <v>0</v>
      </c>
      <c r="BO165">
        <v>279018</v>
      </c>
      <c r="BP165">
        <v>0</v>
      </c>
      <c r="BQ165">
        <v>0</v>
      </c>
      <c r="BR165">
        <v>0</v>
      </c>
      <c r="BS165">
        <v>0</v>
      </c>
      <c r="BT165">
        <v>7</v>
      </c>
      <c r="BU165">
        <v>276</v>
      </c>
      <c r="BV165">
        <v>23581</v>
      </c>
      <c r="BW165">
        <v>0</v>
      </c>
      <c r="BX165">
        <v>0</v>
      </c>
      <c r="BY165">
        <v>0</v>
      </c>
      <c r="BZ165">
        <v>0</v>
      </c>
      <c r="CA165">
        <v>0</v>
      </c>
      <c r="CB165">
        <v>0</v>
      </c>
      <c r="CC165">
        <v>0</v>
      </c>
      <c r="CD165">
        <v>0</v>
      </c>
      <c r="CE165">
        <v>0</v>
      </c>
      <c r="CF165">
        <v>0</v>
      </c>
      <c r="CG165">
        <v>0</v>
      </c>
      <c r="CH165">
        <v>0</v>
      </c>
      <c r="CI165">
        <v>0</v>
      </c>
      <c r="CJ165" s="1">
        <v>7</v>
      </c>
      <c r="CK165" s="1">
        <v>276</v>
      </c>
      <c r="CL165" s="1">
        <v>23581</v>
      </c>
      <c r="CM165" s="1">
        <v>0</v>
      </c>
      <c r="CN165" s="168">
        <v>0</v>
      </c>
      <c r="CO165" s="169">
        <v>0</v>
      </c>
      <c r="CP165" s="169">
        <v>0</v>
      </c>
      <c r="CQ165" s="170">
        <v>0</v>
      </c>
      <c r="CR165" s="1">
        <v>64</v>
      </c>
      <c r="CS165" s="1">
        <v>40</v>
      </c>
      <c r="CT165" s="1">
        <v>1810</v>
      </c>
      <c r="CU165" s="1">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s="284">
        <v>0</v>
      </c>
      <c r="DQ165" s="284">
        <v>0</v>
      </c>
      <c r="DR165" s="284">
        <v>0</v>
      </c>
      <c r="DS165" s="284">
        <v>0</v>
      </c>
      <c r="DT165" s="168">
        <v>0</v>
      </c>
      <c r="DU165" s="169">
        <v>0</v>
      </c>
      <c r="DV165" s="169">
        <v>0</v>
      </c>
      <c r="DW165" s="170">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s="1">
        <v>0</v>
      </c>
      <c r="EW165" s="1">
        <v>0</v>
      </c>
      <c r="EX165" s="1">
        <v>0</v>
      </c>
      <c r="EY165" s="1">
        <v>0</v>
      </c>
      <c r="EZ165" s="168">
        <v>0</v>
      </c>
      <c r="FA165" s="169">
        <v>0</v>
      </c>
      <c r="FB165" s="169">
        <v>0</v>
      </c>
      <c r="FC165" s="170">
        <v>0</v>
      </c>
      <c r="FD165">
        <v>0</v>
      </c>
      <c r="FE165">
        <v>0</v>
      </c>
      <c r="FF165">
        <v>0</v>
      </c>
      <c r="FG165">
        <v>0</v>
      </c>
      <c r="FH165">
        <v>0</v>
      </c>
      <c r="FI165">
        <v>0</v>
      </c>
      <c r="FJ165">
        <v>0</v>
      </c>
      <c r="FK165">
        <v>0</v>
      </c>
      <c r="FL165">
        <v>0</v>
      </c>
      <c r="FM165">
        <v>0</v>
      </c>
      <c r="FN165">
        <v>14</v>
      </c>
      <c r="FO165">
        <v>26950</v>
      </c>
      <c r="FP165">
        <v>16971</v>
      </c>
      <c r="FQ165">
        <v>0</v>
      </c>
      <c r="FR165">
        <v>0</v>
      </c>
      <c r="FS165">
        <v>0</v>
      </c>
      <c r="FT165">
        <v>121</v>
      </c>
      <c r="FU165">
        <v>0</v>
      </c>
      <c r="FV165">
        <v>8908</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29</v>
      </c>
      <c r="GQ165">
        <v>122569</v>
      </c>
      <c r="GR165">
        <v>0</v>
      </c>
      <c r="GS165">
        <v>0</v>
      </c>
      <c r="GT165">
        <v>0</v>
      </c>
      <c r="GU165">
        <v>0</v>
      </c>
      <c r="GV165">
        <v>0</v>
      </c>
      <c r="GW165">
        <v>0</v>
      </c>
      <c r="GX165">
        <v>0</v>
      </c>
      <c r="GY165">
        <v>0</v>
      </c>
      <c r="GZ165">
        <v>0</v>
      </c>
      <c r="HA165">
        <v>0</v>
      </c>
      <c r="HB165">
        <v>0</v>
      </c>
      <c r="HC165" s="139">
        <v>2</v>
      </c>
      <c r="HD165" s="141">
        <v>0</v>
      </c>
      <c r="HE165" s="139">
        <v>0</v>
      </c>
      <c r="HF165" s="141">
        <v>5</v>
      </c>
      <c r="HG165" s="180">
        <v>19</v>
      </c>
      <c r="HH165" s="182">
        <v>0.36842105263157893</v>
      </c>
      <c r="HI165" s="182">
        <v>0</v>
      </c>
      <c r="HJ165" s="183">
        <v>0</v>
      </c>
      <c r="HK165" s="140">
        <v>0</v>
      </c>
      <c r="HL165" s="140">
        <v>0</v>
      </c>
      <c r="HM165" s="1" t="s">
        <v>427</v>
      </c>
      <c r="HN165" s="1" t="s">
        <v>427</v>
      </c>
      <c r="HO165" t="s">
        <v>460</v>
      </c>
      <c r="HP165" s="284" t="s">
        <v>460</v>
      </c>
      <c r="HQ165" s="284">
        <v>0</v>
      </c>
      <c r="HR165" s="284">
        <v>0</v>
      </c>
      <c r="HS165" s="284">
        <v>0</v>
      </c>
      <c r="HT165" s="284" t="s">
        <v>427</v>
      </c>
      <c r="HU165" s="284" t="s">
        <v>427</v>
      </c>
      <c r="HV165" s="284" t="s">
        <v>427</v>
      </c>
      <c r="HW165" s="284" t="s">
        <v>427</v>
      </c>
      <c r="HX165" s="284">
        <v>0</v>
      </c>
      <c r="HY165" s="284">
        <v>0</v>
      </c>
      <c r="HZ165" s="284">
        <v>4027682</v>
      </c>
      <c r="IA165" s="284"/>
      <c r="IB165" s="284"/>
    </row>
    <row r="166" spans="1:236" x14ac:dyDescent="0.25">
      <c r="A166" s="2">
        <f>IF('Table 1'!$L$2="All Regions",1,IF('Table 1'!$L$2='DATA TEMPLATE 1516'!L166,1,0))</f>
        <v>1</v>
      </c>
      <c r="B166" s="2">
        <f>IF('Table 1'!$L$3="All Disciplines",1,IF('Table 1'!$L$3='DATA TEMPLATE 1516'!M166,1,0))</f>
        <v>1</v>
      </c>
      <c r="C166" s="2">
        <f>IF('Table 1'!$L$4="All Organisations",1,IF('Table 1'!$L$4='DATA TEMPLATE 1516'!N166,1,0))</f>
        <v>1</v>
      </c>
      <c r="D166" s="2">
        <f t="shared" si="4"/>
        <v>3</v>
      </c>
      <c r="E166" s="236">
        <f>IFERROR(IF('Table 2'!$L$2="All Diverse Led",$HQ166,IF('Table 2'!$L$2='DATA TEMPLATE 1516'!HX166,4,0)),"0")</f>
        <v>0</v>
      </c>
      <c r="F166" s="236">
        <f>IFERROR(IF('Table 2'!$L$2="All Diverse Led",$HQ166,IF('Table 2'!$L$2='DATA TEMPLATE 1516'!HY166,4,0)), 0)</f>
        <v>0</v>
      </c>
      <c r="G166" s="237">
        <f t="shared" si="5"/>
        <v>0</v>
      </c>
      <c r="H166" s="1" t="s">
        <v>471</v>
      </c>
      <c r="I166" s="1">
        <v>0</v>
      </c>
      <c r="J166" s="1" t="b">
        <v>0</v>
      </c>
      <c r="K166" s="284">
        <v>164</v>
      </c>
      <c r="L166" t="s">
        <v>439</v>
      </c>
      <c r="M166" t="s">
        <v>438</v>
      </c>
      <c r="N166" t="s">
        <v>460</v>
      </c>
      <c r="O166" s="76">
        <v>72208000</v>
      </c>
      <c r="P166" s="76">
        <v>28727000</v>
      </c>
      <c r="Q166" s="76">
        <v>36860000</v>
      </c>
      <c r="R166" s="76">
        <v>305000</v>
      </c>
      <c r="S166" s="76">
        <v>95000</v>
      </c>
      <c r="T166" s="76">
        <v>138195000</v>
      </c>
      <c r="U166">
        <v>42607398</v>
      </c>
      <c r="V166">
        <v>4685000</v>
      </c>
      <c r="W166">
        <v>2700000</v>
      </c>
      <c r="X166">
        <v>50000</v>
      </c>
      <c r="Y166">
        <v>4000</v>
      </c>
      <c r="Z166">
        <v>0</v>
      </c>
      <c r="AA166">
        <v>0</v>
      </c>
      <c r="AB166">
        <v>52782602</v>
      </c>
      <c r="AC166">
        <v>22189000</v>
      </c>
      <c r="AD166">
        <v>274000</v>
      </c>
      <c r="AE166">
        <v>125292000</v>
      </c>
      <c r="AF166" s="1">
        <v>52</v>
      </c>
      <c r="AG166">
        <v>447</v>
      </c>
      <c r="AH166">
        <v>706235</v>
      </c>
      <c r="AI166">
        <v>0</v>
      </c>
      <c r="AJ166">
        <v>0</v>
      </c>
      <c r="AK166">
        <v>0</v>
      </c>
      <c r="AL166">
        <v>0</v>
      </c>
      <c r="AM166">
        <v>0</v>
      </c>
      <c r="AN166">
        <v>5</v>
      </c>
      <c r="AO166">
        <v>25</v>
      </c>
      <c r="AP166">
        <v>0</v>
      </c>
      <c r="AQ166">
        <v>57000</v>
      </c>
      <c r="AR166">
        <v>0</v>
      </c>
      <c r="AS166">
        <v>0</v>
      </c>
      <c r="AT166">
        <v>0</v>
      </c>
      <c r="AU166">
        <v>0</v>
      </c>
      <c r="AV166">
        <v>0</v>
      </c>
      <c r="AW166">
        <v>0</v>
      </c>
      <c r="AX166">
        <v>0</v>
      </c>
      <c r="AY166">
        <v>0</v>
      </c>
      <c r="AZ166">
        <v>0</v>
      </c>
      <c r="BA166">
        <v>0</v>
      </c>
      <c r="BB166">
        <v>0</v>
      </c>
      <c r="BC166">
        <v>0</v>
      </c>
      <c r="BD166" s="284">
        <v>5</v>
      </c>
      <c r="BE166" s="284">
        <v>25</v>
      </c>
      <c r="BF166" s="284">
        <v>0</v>
      </c>
      <c r="BG166" s="284">
        <v>57000</v>
      </c>
      <c r="BH166" s="168">
        <v>0</v>
      </c>
      <c r="BI166" s="169">
        <v>0</v>
      </c>
      <c r="BJ166" s="169">
        <v>0</v>
      </c>
      <c r="BK166" s="170">
        <v>0</v>
      </c>
      <c r="BL166">
        <v>3</v>
      </c>
      <c r="BM166">
        <v>960</v>
      </c>
      <c r="BN166">
        <v>0</v>
      </c>
      <c r="BO166">
        <v>670000</v>
      </c>
      <c r="BP166">
        <v>0</v>
      </c>
      <c r="BQ166">
        <v>0</v>
      </c>
      <c r="BR166">
        <v>0</v>
      </c>
      <c r="BS166">
        <v>0</v>
      </c>
      <c r="BT166">
        <v>0</v>
      </c>
      <c r="BU166">
        <v>0</v>
      </c>
      <c r="BV166">
        <v>0</v>
      </c>
      <c r="BW166">
        <v>0</v>
      </c>
      <c r="BX166">
        <v>2</v>
      </c>
      <c r="BY166">
        <v>600</v>
      </c>
      <c r="BZ166">
        <v>0</v>
      </c>
      <c r="CA166">
        <v>420000</v>
      </c>
      <c r="CB166">
        <v>0</v>
      </c>
      <c r="CC166">
        <v>0</v>
      </c>
      <c r="CD166">
        <v>0</v>
      </c>
      <c r="CE166">
        <v>0</v>
      </c>
      <c r="CF166">
        <v>0</v>
      </c>
      <c r="CG166">
        <v>0</v>
      </c>
      <c r="CH166">
        <v>0</v>
      </c>
      <c r="CI166">
        <v>0</v>
      </c>
      <c r="CJ166" s="1">
        <v>0</v>
      </c>
      <c r="CK166" s="1">
        <v>0</v>
      </c>
      <c r="CL166" s="1">
        <v>0</v>
      </c>
      <c r="CM166" s="1">
        <v>0</v>
      </c>
      <c r="CN166" s="168">
        <v>2</v>
      </c>
      <c r="CO166" s="169">
        <v>600</v>
      </c>
      <c r="CP166" s="169">
        <v>0</v>
      </c>
      <c r="CQ166" s="170">
        <v>420000</v>
      </c>
      <c r="CR166" s="1">
        <v>12</v>
      </c>
      <c r="CS166" s="1">
        <v>4800</v>
      </c>
      <c r="CT166" s="1">
        <v>0</v>
      </c>
      <c r="CU166" s="1">
        <v>300000</v>
      </c>
      <c r="CV166">
        <v>12</v>
      </c>
      <c r="CW166">
        <v>600</v>
      </c>
      <c r="CX166">
        <v>0</v>
      </c>
      <c r="CY166">
        <v>75000</v>
      </c>
      <c r="CZ166">
        <v>12</v>
      </c>
      <c r="DA166">
        <v>5000</v>
      </c>
      <c r="DB166">
        <v>0</v>
      </c>
      <c r="DC166">
        <v>350000</v>
      </c>
      <c r="DD166">
        <v>1</v>
      </c>
      <c r="DE166">
        <v>2</v>
      </c>
      <c r="DF166">
        <v>0</v>
      </c>
      <c r="DG166">
        <v>500</v>
      </c>
      <c r="DH166">
        <v>0</v>
      </c>
      <c r="DI166">
        <v>0</v>
      </c>
      <c r="DJ166">
        <v>0</v>
      </c>
      <c r="DK166">
        <v>0</v>
      </c>
      <c r="DL166">
        <v>0</v>
      </c>
      <c r="DM166">
        <v>0</v>
      </c>
      <c r="DN166">
        <v>0</v>
      </c>
      <c r="DO166">
        <v>0</v>
      </c>
      <c r="DP166" s="284">
        <v>24</v>
      </c>
      <c r="DQ166" s="284">
        <v>5600</v>
      </c>
      <c r="DR166" s="284">
        <v>0</v>
      </c>
      <c r="DS166" s="284">
        <v>425000</v>
      </c>
      <c r="DT166" s="168">
        <v>1</v>
      </c>
      <c r="DU166" s="169">
        <v>2</v>
      </c>
      <c r="DV166" s="169">
        <v>0</v>
      </c>
      <c r="DW166" s="170">
        <v>500</v>
      </c>
      <c r="DX166">
        <v>1</v>
      </c>
      <c r="DY166">
        <v>3</v>
      </c>
      <c r="DZ166">
        <v>60000</v>
      </c>
      <c r="EA166" s="317">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s="1">
        <v>0</v>
      </c>
      <c r="EW166" s="1">
        <v>0</v>
      </c>
      <c r="EX166" s="1">
        <v>0</v>
      </c>
      <c r="EY166" s="1">
        <v>0</v>
      </c>
      <c r="EZ166" s="168">
        <v>0</v>
      </c>
      <c r="FA166" s="169">
        <v>0</v>
      </c>
      <c r="FB166" s="169">
        <v>0</v>
      </c>
      <c r="FC166" s="170">
        <v>0</v>
      </c>
      <c r="FD166">
        <v>0</v>
      </c>
      <c r="FE166">
        <v>0</v>
      </c>
      <c r="FF166">
        <v>0</v>
      </c>
      <c r="FG166">
        <v>4</v>
      </c>
      <c r="FH166">
        <v>0</v>
      </c>
      <c r="FI166">
        <v>650000</v>
      </c>
      <c r="FJ166">
        <v>12</v>
      </c>
      <c r="FK166">
        <v>155000</v>
      </c>
      <c r="FL166">
        <v>12</v>
      </c>
      <c r="FM166">
        <v>650000</v>
      </c>
      <c r="FN166">
        <v>2</v>
      </c>
      <c r="FO166">
        <v>2000</v>
      </c>
      <c r="FP166">
        <v>785</v>
      </c>
      <c r="FQ166">
        <v>0</v>
      </c>
      <c r="FR166">
        <v>0</v>
      </c>
      <c r="FS166">
        <v>0</v>
      </c>
      <c r="FT166">
        <v>11</v>
      </c>
      <c r="FU166">
        <v>1000</v>
      </c>
      <c r="FV166">
        <v>954</v>
      </c>
      <c r="FW166">
        <v>0</v>
      </c>
      <c r="FX166">
        <v>0</v>
      </c>
      <c r="FY166">
        <v>0</v>
      </c>
      <c r="FZ166">
        <v>0</v>
      </c>
      <c r="GA166">
        <v>0</v>
      </c>
      <c r="GB166">
        <v>0</v>
      </c>
      <c r="GC166">
        <v>0</v>
      </c>
      <c r="GD166">
        <v>13</v>
      </c>
      <c r="GE166">
        <v>2000</v>
      </c>
      <c r="GF166">
        <v>513</v>
      </c>
      <c r="GG166">
        <v>0</v>
      </c>
      <c r="GH166">
        <v>22</v>
      </c>
      <c r="GI166">
        <v>40000</v>
      </c>
      <c r="GJ166">
        <v>1559468</v>
      </c>
      <c r="GK166">
        <v>0</v>
      </c>
      <c r="GL166">
        <v>187406</v>
      </c>
      <c r="GM166">
        <v>0</v>
      </c>
      <c r="GN166">
        <v>70</v>
      </c>
      <c r="GO166">
        <v>142000</v>
      </c>
      <c r="GP166">
        <v>480</v>
      </c>
      <c r="GQ166">
        <v>12500000</v>
      </c>
      <c r="GR166">
        <v>0</v>
      </c>
      <c r="GS166">
        <v>0</v>
      </c>
      <c r="GT166">
        <v>0</v>
      </c>
      <c r="GU166">
        <v>0</v>
      </c>
      <c r="GV166">
        <v>0</v>
      </c>
      <c r="GW166">
        <v>0</v>
      </c>
      <c r="GX166">
        <v>5</v>
      </c>
      <c r="GY166">
        <v>5</v>
      </c>
      <c r="GZ166">
        <v>0</v>
      </c>
      <c r="HA166">
        <v>0</v>
      </c>
      <c r="HB166">
        <v>0</v>
      </c>
      <c r="HC166" s="139">
        <v>13</v>
      </c>
      <c r="HD166" s="141">
        <v>2</v>
      </c>
      <c r="HE166" s="139">
        <v>0</v>
      </c>
      <c r="HF166" s="141">
        <v>2</v>
      </c>
      <c r="HG166" s="180">
        <v>81</v>
      </c>
      <c r="HH166" s="182">
        <v>0.18518518518518517</v>
      </c>
      <c r="HI166" s="182">
        <v>2.4691358024691357E-2</v>
      </c>
      <c r="HJ166" s="183">
        <v>0</v>
      </c>
      <c r="HK166" s="140">
        <v>0</v>
      </c>
      <c r="HL166" s="140">
        <v>0</v>
      </c>
      <c r="HM166" s="1" t="s">
        <v>427</v>
      </c>
      <c r="HN166" s="1" t="s">
        <v>427</v>
      </c>
      <c r="HO166" t="s">
        <v>460</v>
      </c>
      <c r="HP166" s="284" t="s">
        <v>460</v>
      </c>
      <c r="HQ166" s="284">
        <v>0</v>
      </c>
      <c r="HR166" s="284">
        <v>0</v>
      </c>
      <c r="HS166" s="284">
        <v>0</v>
      </c>
      <c r="HT166" s="284" t="s">
        <v>427</v>
      </c>
      <c r="HU166" s="284" t="s">
        <v>427</v>
      </c>
      <c r="HV166" s="284" t="s">
        <v>427</v>
      </c>
      <c r="HW166" s="284" t="s">
        <v>427</v>
      </c>
      <c r="HX166" s="284">
        <v>0</v>
      </c>
      <c r="HY166" s="284">
        <v>0</v>
      </c>
      <c r="HZ166" s="284">
        <v>136813000</v>
      </c>
      <c r="IA166" s="284"/>
      <c r="IB166" s="284"/>
    </row>
    <row r="167" spans="1:236" x14ac:dyDescent="0.25">
      <c r="A167" s="2">
        <f>IF('Table 1'!$L$2="All Regions",1,IF('Table 1'!$L$2='DATA TEMPLATE 1516'!L167,1,0))</f>
        <v>1</v>
      </c>
      <c r="B167" s="2">
        <f>IF('Table 1'!$L$3="All Disciplines",1,IF('Table 1'!$L$3='DATA TEMPLATE 1516'!M167,1,0))</f>
        <v>1</v>
      </c>
      <c r="C167" s="2">
        <f>IF('Table 1'!$L$4="All Organisations",1,IF('Table 1'!$L$4='DATA TEMPLATE 1516'!N167,1,0))</f>
        <v>1</v>
      </c>
      <c r="D167" s="2">
        <f t="shared" si="4"/>
        <v>3</v>
      </c>
      <c r="E167" s="236">
        <f>IFERROR(IF('Table 2'!$L$2="All Diverse Led",$HQ167,IF('Table 2'!$L$2='DATA TEMPLATE 1516'!HX167,4,0)),"0")</f>
        <v>0</v>
      </c>
      <c r="F167" s="236">
        <f>IFERROR(IF('Table 2'!$L$2="All Diverse Led",$HQ167,IF('Table 2'!$L$2='DATA TEMPLATE 1516'!HY167,4,0)), 0)</f>
        <v>0</v>
      </c>
      <c r="G167" s="237">
        <f t="shared" si="5"/>
        <v>0</v>
      </c>
      <c r="H167" s="1" t="s">
        <v>471</v>
      </c>
      <c r="I167" s="1">
        <v>0</v>
      </c>
      <c r="J167" s="1" t="b">
        <v>0</v>
      </c>
      <c r="K167" s="284">
        <v>165</v>
      </c>
      <c r="L167" t="s">
        <v>439</v>
      </c>
      <c r="M167" t="s">
        <v>443</v>
      </c>
      <c r="N167" t="s">
        <v>460</v>
      </c>
      <c r="O167" s="76">
        <v>3559836</v>
      </c>
      <c r="P167" s="76">
        <v>1793985</v>
      </c>
      <c r="Q167" s="76">
        <v>499592</v>
      </c>
      <c r="R167" s="76">
        <v>0</v>
      </c>
      <c r="S167" s="76">
        <v>932214</v>
      </c>
      <c r="T167" s="76">
        <v>6785627</v>
      </c>
      <c r="U167">
        <v>1589295</v>
      </c>
      <c r="V167">
        <v>120633</v>
      </c>
      <c r="W167">
        <v>0</v>
      </c>
      <c r="X167">
        <v>0</v>
      </c>
      <c r="Y167">
        <v>0</v>
      </c>
      <c r="Z167">
        <v>0</v>
      </c>
      <c r="AA167">
        <v>0</v>
      </c>
      <c r="AB167">
        <v>3190317</v>
      </c>
      <c r="AC167">
        <v>1968375</v>
      </c>
      <c r="AD167">
        <v>52485</v>
      </c>
      <c r="AE167">
        <v>6921105</v>
      </c>
      <c r="AF167" s="1">
        <v>239</v>
      </c>
      <c r="AG167">
        <v>222</v>
      </c>
      <c r="AH167">
        <v>37200</v>
      </c>
      <c r="AI167">
        <v>13259</v>
      </c>
      <c r="AJ167">
        <v>51</v>
      </c>
      <c r="AK167">
        <v>28</v>
      </c>
      <c r="AL167">
        <v>3432</v>
      </c>
      <c r="AM167">
        <v>0</v>
      </c>
      <c r="AN167">
        <v>5</v>
      </c>
      <c r="AO167">
        <v>3</v>
      </c>
      <c r="AP167">
        <v>2489</v>
      </c>
      <c r="AQ167">
        <v>0</v>
      </c>
      <c r="AR167">
        <v>24</v>
      </c>
      <c r="AS167">
        <v>0</v>
      </c>
      <c r="AT167">
        <v>3052</v>
      </c>
      <c r="AU167">
        <v>0</v>
      </c>
      <c r="AV167">
        <v>0</v>
      </c>
      <c r="AW167">
        <v>0</v>
      </c>
      <c r="AX167">
        <v>0</v>
      </c>
      <c r="AY167">
        <v>0</v>
      </c>
      <c r="AZ167">
        <v>0</v>
      </c>
      <c r="BA167">
        <v>0</v>
      </c>
      <c r="BB167">
        <v>0</v>
      </c>
      <c r="BC167">
        <v>0</v>
      </c>
      <c r="BD167" s="284">
        <v>56</v>
      </c>
      <c r="BE167" s="284">
        <v>31</v>
      </c>
      <c r="BF167" s="284">
        <v>5921</v>
      </c>
      <c r="BG167" s="284">
        <v>0</v>
      </c>
      <c r="BH167" s="168">
        <v>24</v>
      </c>
      <c r="BI167" s="169">
        <v>0</v>
      </c>
      <c r="BJ167" s="169">
        <v>3052</v>
      </c>
      <c r="BK167" s="170">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s="1">
        <v>0</v>
      </c>
      <c r="CK167" s="1">
        <v>0</v>
      </c>
      <c r="CL167" s="1">
        <v>0</v>
      </c>
      <c r="CM167" s="1">
        <v>0</v>
      </c>
      <c r="CN167" s="168">
        <v>0</v>
      </c>
      <c r="CO167" s="169">
        <v>0</v>
      </c>
      <c r="CP167" s="169">
        <v>0</v>
      </c>
      <c r="CQ167" s="170">
        <v>0</v>
      </c>
      <c r="CR167" s="1">
        <v>0</v>
      </c>
      <c r="CS167" s="1">
        <v>0</v>
      </c>
      <c r="CT167" s="1">
        <v>0</v>
      </c>
      <c r="CU167" s="1">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s="284">
        <v>0</v>
      </c>
      <c r="DQ167" s="284">
        <v>0</v>
      </c>
      <c r="DR167" s="284">
        <v>0</v>
      </c>
      <c r="DS167" s="284">
        <v>0</v>
      </c>
      <c r="DT167" s="168">
        <v>0</v>
      </c>
      <c r="DU167" s="169">
        <v>0</v>
      </c>
      <c r="DV167" s="169">
        <v>0</v>
      </c>
      <c r="DW167" s="170">
        <v>0</v>
      </c>
      <c r="DX167">
        <v>1</v>
      </c>
      <c r="DY167">
        <v>3</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v>0</v>
      </c>
      <c r="EV167" s="1">
        <v>0</v>
      </c>
      <c r="EW167" s="1">
        <v>0</v>
      </c>
      <c r="EX167" s="1">
        <v>0</v>
      </c>
      <c r="EY167" s="1">
        <v>0</v>
      </c>
      <c r="EZ167" s="168">
        <v>0</v>
      </c>
      <c r="FA167" s="169">
        <v>0</v>
      </c>
      <c r="FB167" s="169">
        <v>0</v>
      </c>
      <c r="FC167" s="170">
        <v>0</v>
      </c>
      <c r="FD167">
        <v>0</v>
      </c>
      <c r="FE167">
        <v>0</v>
      </c>
      <c r="FF167">
        <v>0</v>
      </c>
      <c r="FG167">
        <v>0</v>
      </c>
      <c r="FH167">
        <v>0</v>
      </c>
      <c r="FI167">
        <v>0</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4</v>
      </c>
      <c r="GI167">
        <v>330</v>
      </c>
      <c r="GJ167">
        <v>0</v>
      </c>
      <c r="GK167">
        <v>0</v>
      </c>
      <c r="GL167">
        <v>405</v>
      </c>
      <c r="GM167">
        <v>0</v>
      </c>
      <c r="GN167">
        <v>0</v>
      </c>
      <c r="GO167">
        <v>0</v>
      </c>
      <c r="GP167">
        <v>0</v>
      </c>
      <c r="GQ167">
        <v>0</v>
      </c>
      <c r="GR167">
        <v>0</v>
      </c>
      <c r="GS167">
        <v>0</v>
      </c>
      <c r="GT167">
        <v>0</v>
      </c>
      <c r="GU167">
        <v>0</v>
      </c>
      <c r="GV167">
        <v>0</v>
      </c>
      <c r="GW167">
        <v>0</v>
      </c>
      <c r="GX167">
        <v>0</v>
      </c>
      <c r="GY167">
        <v>0</v>
      </c>
      <c r="GZ167">
        <v>0</v>
      </c>
      <c r="HA167">
        <v>0</v>
      </c>
      <c r="HB167">
        <v>0</v>
      </c>
      <c r="HC167" s="139">
        <v>3</v>
      </c>
      <c r="HD167" s="141">
        <v>2</v>
      </c>
      <c r="HE167" s="139">
        <v>0</v>
      </c>
      <c r="HF167" s="141">
        <v>3</v>
      </c>
      <c r="HG167" s="180">
        <v>22</v>
      </c>
      <c r="HH167" s="182">
        <v>0.27272727272727271</v>
      </c>
      <c r="HI167" s="182">
        <v>9.0909090909090912E-2</v>
      </c>
      <c r="HJ167" s="183">
        <v>0</v>
      </c>
      <c r="HK167" s="140">
        <v>0</v>
      </c>
      <c r="HL167" s="140">
        <v>0</v>
      </c>
      <c r="HM167" s="1" t="s">
        <v>427</v>
      </c>
      <c r="HN167" s="1" t="s">
        <v>427</v>
      </c>
      <c r="HO167" t="s">
        <v>460</v>
      </c>
      <c r="HP167" s="284" t="s">
        <v>460</v>
      </c>
      <c r="HQ167" s="284">
        <v>0</v>
      </c>
      <c r="HR167" s="284">
        <v>0</v>
      </c>
      <c r="HS167" s="284">
        <v>0</v>
      </c>
      <c r="HT167" s="284" t="s">
        <v>427</v>
      </c>
      <c r="HU167" s="284" t="s">
        <v>427</v>
      </c>
      <c r="HV167" s="284" t="s">
        <v>427</v>
      </c>
      <c r="HW167" s="284" t="s">
        <v>427</v>
      </c>
      <c r="HX167" s="284">
        <v>0</v>
      </c>
      <c r="HY167" s="284">
        <v>0</v>
      </c>
      <c r="HZ167" s="284">
        <v>6954620</v>
      </c>
      <c r="IA167" s="284"/>
      <c r="IB167" s="284"/>
    </row>
    <row r="168" spans="1:236" x14ac:dyDescent="0.25">
      <c r="A168" s="2">
        <f>IF('Table 1'!$L$2="All Regions",1,IF('Table 1'!$L$2='DATA TEMPLATE 1516'!L168,1,0))</f>
        <v>1</v>
      </c>
      <c r="B168" s="2">
        <f>IF('Table 1'!$L$3="All Disciplines",1,IF('Table 1'!$L$3='DATA TEMPLATE 1516'!M168,1,0))</f>
        <v>1</v>
      </c>
      <c r="C168" s="2">
        <f>IF('Table 1'!$L$4="All Organisations",1,IF('Table 1'!$L$4='DATA TEMPLATE 1516'!N168,1,0))</f>
        <v>1</v>
      </c>
      <c r="D168" s="2">
        <f t="shared" si="4"/>
        <v>3</v>
      </c>
      <c r="E168" s="236">
        <f>IFERROR(IF('Table 2'!$L$2="All Diverse Led",$HQ168,IF('Table 2'!$L$2='DATA TEMPLATE 1516'!HX168,4,0)),"0")</f>
        <v>0</v>
      </c>
      <c r="F168" s="236">
        <f>IFERROR(IF('Table 2'!$L$2="All Diverse Led",$HQ168,IF('Table 2'!$L$2='DATA TEMPLATE 1516'!HY168,4,0)), 0)</f>
        <v>0</v>
      </c>
      <c r="G168" s="237">
        <f t="shared" si="5"/>
        <v>0</v>
      </c>
      <c r="H168" s="1" t="s">
        <v>471</v>
      </c>
      <c r="I168" s="1">
        <v>0</v>
      </c>
      <c r="J168" s="1" t="b">
        <v>0</v>
      </c>
      <c r="K168" s="284">
        <v>166</v>
      </c>
      <c r="L168" t="s">
        <v>439</v>
      </c>
      <c r="M168" t="s">
        <v>436</v>
      </c>
      <c r="N168" t="s">
        <v>460</v>
      </c>
      <c r="O168" s="76">
        <v>889420</v>
      </c>
      <c r="P168" s="76">
        <v>1193725</v>
      </c>
      <c r="Q168" s="76">
        <v>6309393</v>
      </c>
      <c r="R168" s="76">
        <v>0</v>
      </c>
      <c r="S168" s="76">
        <v>0</v>
      </c>
      <c r="T168" s="76">
        <v>8392538</v>
      </c>
      <c r="U168">
        <v>241463</v>
      </c>
      <c r="V168">
        <v>95092</v>
      </c>
      <c r="W168">
        <v>0</v>
      </c>
      <c r="X168">
        <v>0</v>
      </c>
      <c r="Y168">
        <v>0</v>
      </c>
      <c r="Z168">
        <v>0</v>
      </c>
      <c r="AA168">
        <v>0</v>
      </c>
      <c r="AB168">
        <v>2521335</v>
      </c>
      <c r="AC168">
        <v>2584518</v>
      </c>
      <c r="AD168">
        <v>3030747</v>
      </c>
      <c r="AE168">
        <v>8473155</v>
      </c>
      <c r="AF168" s="1">
        <v>18</v>
      </c>
      <c r="AG168">
        <v>18</v>
      </c>
      <c r="AH168">
        <v>3428</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s="284">
        <v>0</v>
      </c>
      <c r="BE168" s="284">
        <v>0</v>
      </c>
      <c r="BF168" s="284">
        <v>0</v>
      </c>
      <c r="BG168" s="284">
        <v>0</v>
      </c>
      <c r="BH168" s="168">
        <v>0</v>
      </c>
      <c r="BI168" s="169">
        <v>0</v>
      </c>
      <c r="BJ168" s="169">
        <v>0</v>
      </c>
      <c r="BK168" s="170">
        <v>0</v>
      </c>
      <c r="BL168">
        <v>13</v>
      </c>
      <c r="BM168">
        <v>871</v>
      </c>
      <c r="BN168">
        <v>977629</v>
      </c>
      <c r="BO168">
        <v>0</v>
      </c>
      <c r="BP168">
        <v>1</v>
      </c>
      <c r="BQ168">
        <v>5</v>
      </c>
      <c r="BR168">
        <v>0</v>
      </c>
      <c r="BS168">
        <v>1450</v>
      </c>
      <c r="BT168">
        <v>5</v>
      </c>
      <c r="BU168">
        <v>260</v>
      </c>
      <c r="BV168">
        <v>213329</v>
      </c>
      <c r="BW168">
        <v>0</v>
      </c>
      <c r="BX168">
        <v>0</v>
      </c>
      <c r="BY168">
        <v>0</v>
      </c>
      <c r="BZ168">
        <v>0</v>
      </c>
      <c r="CA168">
        <v>0</v>
      </c>
      <c r="CB168">
        <v>0</v>
      </c>
      <c r="CC168">
        <v>0</v>
      </c>
      <c r="CD168">
        <v>0</v>
      </c>
      <c r="CE168">
        <v>0</v>
      </c>
      <c r="CF168">
        <v>0</v>
      </c>
      <c r="CG168">
        <v>0</v>
      </c>
      <c r="CH168">
        <v>0</v>
      </c>
      <c r="CI168">
        <v>0</v>
      </c>
      <c r="CJ168" s="1">
        <v>6</v>
      </c>
      <c r="CK168" s="1">
        <v>265</v>
      </c>
      <c r="CL168" s="1">
        <v>213329</v>
      </c>
      <c r="CM168" s="1">
        <v>1450</v>
      </c>
      <c r="CN168" s="168">
        <v>0</v>
      </c>
      <c r="CO168" s="169">
        <v>0</v>
      </c>
      <c r="CP168" s="169">
        <v>0</v>
      </c>
      <c r="CQ168" s="170">
        <v>0</v>
      </c>
      <c r="CR168" s="1">
        <v>12</v>
      </c>
      <c r="CS168" s="1">
        <v>12</v>
      </c>
      <c r="CT168" s="1">
        <v>1499</v>
      </c>
      <c r="CU168" s="1">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s="284">
        <v>0</v>
      </c>
      <c r="DQ168" s="284">
        <v>0</v>
      </c>
      <c r="DR168" s="284">
        <v>0</v>
      </c>
      <c r="DS168" s="284">
        <v>0</v>
      </c>
      <c r="DT168" s="168">
        <v>0</v>
      </c>
      <c r="DU168" s="169">
        <v>0</v>
      </c>
      <c r="DV168" s="169">
        <v>0</v>
      </c>
      <c r="DW168" s="170">
        <v>0</v>
      </c>
      <c r="DX168">
        <v>1</v>
      </c>
      <c r="DY168">
        <v>1</v>
      </c>
      <c r="DZ168">
        <v>1298</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v>0</v>
      </c>
      <c r="EV168" s="1">
        <v>0</v>
      </c>
      <c r="EW168" s="1">
        <v>0</v>
      </c>
      <c r="EX168" s="1">
        <v>0</v>
      </c>
      <c r="EY168" s="1">
        <v>0</v>
      </c>
      <c r="EZ168" s="168">
        <v>0</v>
      </c>
      <c r="FA168" s="169">
        <v>0</v>
      </c>
      <c r="FB168" s="169">
        <v>0</v>
      </c>
      <c r="FC168" s="170">
        <v>0</v>
      </c>
      <c r="FD168">
        <v>0</v>
      </c>
      <c r="FE168">
        <v>0</v>
      </c>
      <c r="FF168">
        <v>0</v>
      </c>
      <c r="FG168">
        <v>2</v>
      </c>
      <c r="FH168">
        <v>1049</v>
      </c>
      <c r="FI168">
        <v>100</v>
      </c>
      <c r="FJ168">
        <v>5</v>
      </c>
      <c r="FK168">
        <v>2813</v>
      </c>
      <c r="FL168">
        <v>0</v>
      </c>
      <c r="FM168">
        <v>0</v>
      </c>
      <c r="FN168">
        <v>10</v>
      </c>
      <c r="FO168">
        <v>13120</v>
      </c>
      <c r="FP168">
        <v>5914</v>
      </c>
      <c r="FQ168" t="s">
        <v>470</v>
      </c>
      <c r="FR168">
        <v>6301</v>
      </c>
      <c r="FS168" t="s">
        <v>470</v>
      </c>
      <c r="FT168">
        <v>42</v>
      </c>
      <c r="FU168">
        <v>42000</v>
      </c>
      <c r="FV168">
        <v>1285</v>
      </c>
      <c r="FW168" t="s">
        <v>470</v>
      </c>
      <c r="FX168">
        <v>1350</v>
      </c>
      <c r="FY168" t="s">
        <v>470</v>
      </c>
      <c r="FZ168">
        <v>0</v>
      </c>
      <c r="GA168">
        <v>0</v>
      </c>
      <c r="GB168">
        <v>0</v>
      </c>
      <c r="GC168">
        <v>0</v>
      </c>
      <c r="GD168">
        <v>18</v>
      </c>
      <c r="GE168">
        <v>14862</v>
      </c>
      <c r="GF168">
        <v>0</v>
      </c>
      <c r="GG168">
        <v>0</v>
      </c>
      <c r="GH168">
        <v>0</v>
      </c>
      <c r="GI168">
        <v>0</v>
      </c>
      <c r="GJ168">
        <v>0</v>
      </c>
      <c r="GK168">
        <v>691696</v>
      </c>
      <c r="GL168">
        <v>0</v>
      </c>
      <c r="GM168">
        <v>0</v>
      </c>
      <c r="GN168">
        <v>91</v>
      </c>
      <c r="GO168">
        <v>122</v>
      </c>
      <c r="GP168">
        <v>0</v>
      </c>
      <c r="GQ168">
        <v>0</v>
      </c>
      <c r="GR168">
        <v>0</v>
      </c>
      <c r="GS168">
        <v>0</v>
      </c>
      <c r="GT168">
        <v>0</v>
      </c>
      <c r="GU168">
        <v>0</v>
      </c>
      <c r="GV168">
        <v>0</v>
      </c>
      <c r="GW168">
        <v>0</v>
      </c>
      <c r="GX168">
        <v>1</v>
      </c>
      <c r="GY168">
        <v>0</v>
      </c>
      <c r="GZ168">
        <v>3</v>
      </c>
      <c r="HA168">
        <v>3</v>
      </c>
      <c r="HB168">
        <v>0</v>
      </c>
      <c r="HC168" s="139">
        <v>7</v>
      </c>
      <c r="HD168" s="141">
        <v>0</v>
      </c>
      <c r="HE168" s="139">
        <v>0</v>
      </c>
      <c r="HF168" s="141">
        <v>0</v>
      </c>
      <c r="HG168" s="180">
        <v>43</v>
      </c>
      <c r="HH168" s="182">
        <v>0.16279069767441862</v>
      </c>
      <c r="HI168" s="182">
        <v>0</v>
      </c>
      <c r="HJ168" s="183">
        <v>0</v>
      </c>
      <c r="HK168" s="140">
        <v>0</v>
      </c>
      <c r="HL168" s="140">
        <v>0</v>
      </c>
      <c r="HM168" s="1" t="s">
        <v>427</v>
      </c>
      <c r="HN168" s="1" t="s">
        <v>427</v>
      </c>
      <c r="HO168" t="s">
        <v>460</v>
      </c>
      <c r="HP168" s="284" t="s">
        <v>460</v>
      </c>
      <c r="HQ168" s="284">
        <v>0</v>
      </c>
      <c r="HR168" s="284">
        <v>0</v>
      </c>
      <c r="HS168" s="284">
        <v>0</v>
      </c>
      <c r="HT168" s="284" t="s">
        <v>427</v>
      </c>
      <c r="HU168" s="284" t="s">
        <v>427</v>
      </c>
      <c r="HV168" s="284" t="s">
        <v>427</v>
      </c>
      <c r="HW168" s="284" t="s">
        <v>426</v>
      </c>
      <c r="HX168" s="284">
        <v>0</v>
      </c>
      <c r="HY168" s="284">
        <v>0</v>
      </c>
      <c r="HZ168" s="284">
        <v>9875483</v>
      </c>
      <c r="IA168" s="284"/>
      <c r="IB168" s="284"/>
    </row>
    <row r="169" spans="1:236" x14ac:dyDescent="0.25">
      <c r="A169" s="2">
        <f>IF('Table 1'!$L$2="All Regions",1,IF('Table 1'!$L$2='DATA TEMPLATE 1516'!L169,1,0))</f>
        <v>1</v>
      </c>
      <c r="B169" s="2">
        <f>IF('Table 1'!$L$3="All Disciplines",1,IF('Table 1'!$L$3='DATA TEMPLATE 1516'!M169,1,0))</f>
        <v>1</v>
      </c>
      <c r="C169" s="2">
        <f>IF('Table 1'!$L$4="All Organisations",1,IF('Table 1'!$L$4='DATA TEMPLATE 1516'!N169,1,0))</f>
        <v>1</v>
      </c>
      <c r="D169" s="2">
        <f t="shared" si="4"/>
        <v>3</v>
      </c>
      <c r="E169" s="236">
        <f>IFERROR(IF('Table 2'!$L$2="All Diverse Led",$HQ169,IF('Table 2'!$L$2='DATA TEMPLATE 1516'!HX169,4,0)),"0")</f>
        <v>0</v>
      </c>
      <c r="F169" s="236">
        <f>IFERROR(IF('Table 2'!$L$2="All Diverse Led",$HQ169,IF('Table 2'!$L$2='DATA TEMPLATE 1516'!HY169,4,0)), 0)</f>
        <v>0</v>
      </c>
      <c r="G169" s="237">
        <f t="shared" si="5"/>
        <v>0</v>
      </c>
      <c r="H169" s="1" t="s">
        <v>471</v>
      </c>
      <c r="I169" s="1">
        <v>0</v>
      </c>
      <c r="J169" s="1" t="b">
        <v>0</v>
      </c>
      <c r="K169" s="284">
        <v>167</v>
      </c>
      <c r="L169" t="s">
        <v>439</v>
      </c>
      <c r="M169" t="s">
        <v>438</v>
      </c>
      <c r="N169" t="s">
        <v>460</v>
      </c>
      <c r="O169" s="76">
        <v>3543106</v>
      </c>
      <c r="P169" s="76">
        <v>512478</v>
      </c>
      <c r="Q169" s="76">
        <v>451050</v>
      </c>
      <c r="R169" s="76">
        <v>335996</v>
      </c>
      <c r="S169" s="76">
        <v>91800</v>
      </c>
      <c r="T169" s="76">
        <v>4934430</v>
      </c>
      <c r="U169">
        <v>2286192</v>
      </c>
      <c r="V169">
        <v>451050</v>
      </c>
      <c r="W169">
        <v>151920</v>
      </c>
      <c r="X169">
        <v>512478</v>
      </c>
      <c r="Y169">
        <v>427796</v>
      </c>
      <c r="Z169">
        <v>0</v>
      </c>
      <c r="AA169">
        <v>0</v>
      </c>
      <c r="AB169">
        <v>915291</v>
      </c>
      <c r="AC169">
        <v>235615</v>
      </c>
      <c r="AD169">
        <v>0</v>
      </c>
      <c r="AE169">
        <v>4980342</v>
      </c>
      <c r="AF169" s="1">
        <v>642</v>
      </c>
      <c r="AG169">
        <v>0</v>
      </c>
      <c r="AH169">
        <v>163919</v>
      </c>
      <c r="AI169">
        <v>171362</v>
      </c>
      <c r="AJ169">
        <v>22</v>
      </c>
      <c r="AK169">
        <v>0</v>
      </c>
      <c r="AL169">
        <v>14936</v>
      </c>
      <c r="AM169">
        <v>9210</v>
      </c>
      <c r="AN169">
        <v>20</v>
      </c>
      <c r="AO169">
        <v>0</v>
      </c>
      <c r="AP169">
        <v>0</v>
      </c>
      <c r="AQ169">
        <v>18390</v>
      </c>
      <c r="AR169">
        <v>38</v>
      </c>
      <c r="AS169">
        <v>0</v>
      </c>
      <c r="AT169">
        <v>2569</v>
      </c>
      <c r="AU169">
        <v>1750</v>
      </c>
      <c r="AV169">
        <v>0</v>
      </c>
      <c r="AW169">
        <v>0</v>
      </c>
      <c r="AX169">
        <v>0</v>
      </c>
      <c r="AY169">
        <v>0</v>
      </c>
      <c r="AZ169">
        <v>0</v>
      </c>
      <c r="BA169">
        <v>0</v>
      </c>
      <c r="BB169">
        <v>0</v>
      </c>
      <c r="BC169">
        <v>0</v>
      </c>
      <c r="BD169" s="284">
        <v>42</v>
      </c>
      <c r="BE169" s="284">
        <v>0</v>
      </c>
      <c r="BF169" s="284">
        <v>14936</v>
      </c>
      <c r="BG169" s="284">
        <v>27600</v>
      </c>
      <c r="BH169" s="168">
        <v>38</v>
      </c>
      <c r="BI169" s="169">
        <v>0</v>
      </c>
      <c r="BJ169" s="169">
        <v>2569</v>
      </c>
      <c r="BK169" s="170">
        <v>1750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s="1">
        <v>0</v>
      </c>
      <c r="CK169" s="1">
        <v>0</v>
      </c>
      <c r="CL169" s="1">
        <v>0</v>
      </c>
      <c r="CM169" s="1">
        <v>0</v>
      </c>
      <c r="CN169" s="168">
        <v>0</v>
      </c>
      <c r="CO169" s="169">
        <v>0</v>
      </c>
      <c r="CP169" s="169">
        <v>0</v>
      </c>
      <c r="CQ169" s="170">
        <v>0</v>
      </c>
      <c r="CR169" s="1">
        <v>0</v>
      </c>
      <c r="CS169" s="1">
        <v>0</v>
      </c>
      <c r="CT169" s="1">
        <v>0</v>
      </c>
      <c r="CU169" s="1">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s="284">
        <v>0</v>
      </c>
      <c r="DQ169" s="284">
        <v>0</v>
      </c>
      <c r="DR169" s="284">
        <v>0</v>
      </c>
      <c r="DS169" s="284">
        <v>0</v>
      </c>
      <c r="DT169" s="168">
        <v>0</v>
      </c>
      <c r="DU169" s="169">
        <v>0</v>
      </c>
      <c r="DV169" s="169">
        <v>0</v>
      </c>
      <c r="DW169" s="170">
        <v>0</v>
      </c>
      <c r="DX169">
        <v>11</v>
      </c>
      <c r="DY169">
        <v>41</v>
      </c>
      <c r="DZ169">
        <v>58625</v>
      </c>
      <c r="EA169">
        <v>81438</v>
      </c>
      <c r="EB169">
        <v>4</v>
      </c>
      <c r="EC169">
        <v>10</v>
      </c>
      <c r="ED169">
        <v>4683</v>
      </c>
      <c r="EE169">
        <v>0</v>
      </c>
      <c r="EF169">
        <v>0</v>
      </c>
      <c r="EG169">
        <v>0</v>
      </c>
      <c r="EH169">
        <v>0</v>
      </c>
      <c r="EI169">
        <v>0</v>
      </c>
      <c r="EJ169">
        <v>0</v>
      </c>
      <c r="EK169">
        <v>0</v>
      </c>
      <c r="EL169">
        <v>0</v>
      </c>
      <c r="EM169">
        <v>0</v>
      </c>
      <c r="EN169">
        <v>0</v>
      </c>
      <c r="EO169">
        <v>0</v>
      </c>
      <c r="EP169">
        <v>0</v>
      </c>
      <c r="EQ169">
        <v>0</v>
      </c>
      <c r="ER169">
        <v>0</v>
      </c>
      <c r="ES169">
        <v>0</v>
      </c>
      <c r="ET169">
        <v>0</v>
      </c>
      <c r="EU169">
        <v>0</v>
      </c>
      <c r="EV169" s="1">
        <v>4</v>
      </c>
      <c r="EW169" s="1">
        <v>10</v>
      </c>
      <c r="EX169" s="1">
        <v>4683</v>
      </c>
      <c r="EY169" s="1">
        <v>0</v>
      </c>
      <c r="EZ169" s="168">
        <v>0</v>
      </c>
      <c r="FA169" s="169">
        <v>0</v>
      </c>
      <c r="FB169" s="169">
        <v>0</v>
      </c>
      <c r="FC169" s="170">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s="139">
        <v>1</v>
      </c>
      <c r="HD169" s="141">
        <v>0</v>
      </c>
      <c r="HE169" s="139">
        <v>0</v>
      </c>
      <c r="HF169" s="141">
        <v>2</v>
      </c>
      <c r="HG169" s="180">
        <v>5</v>
      </c>
      <c r="HH169" s="182">
        <v>0.6</v>
      </c>
      <c r="HI169" s="182">
        <v>0</v>
      </c>
      <c r="HJ169" s="183">
        <v>0</v>
      </c>
      <c r="HK169" s="140">
        <v>0</v>
      </c>
      <c r="HL169" s="140">
        <v>0</v>
      </c>
      <c r="HM169" s="1" t="s">
        <v>427</v>
      </c>
      <c r="HN169" s="1" t="s">
        <v>427</v>
      </c>
      <c r="HO169" t="s">
        <v>460</v>
      </c>
      <c r="HP169" s="284" t="s">
        <v>460</v>
      </c>
      <c r="HQ169" s="284">
        <v>0</v>
      </c>
      <c r="HR169" s="284">
        <v>0</v>
      </c>
      <c r="HS169" s="284">
        <v>0</v>
      </c>
      <c r="HT169" s="284" t="s">
        <v>427</v>
      </c>
      <c r="HU169" s="284" t="s">
        <v>427</v>
      </c>
      <c r="HV169" s="284" t="s">
        <v>427</v>
      </c>
      <c r="HW169" s="284" t="s">
        <v>426</v>
      </c>
      <c r="HX169" s="284">
        <v>0</v>
      </c>
      <c r="HY169" s="284">
        <v>0</v>
      </c>
      <c r="HZ169" s="284">
        <v>5584413</v>
      </c>
      <c r="IA169" s="284"/>
      <c r="IB169" s="284"/>
    </row>
    <row r="170" spans="1:236" x14ac:dyDescent="0.25">
      <c r="A170" s="2">
        <f>IF('Table 1'!$L$2="All Regions",1,IF('Table 1'!$L$2='DATA TEMPLATE 1516'!L170,1,0))</f>
        <v>1</v>
      </c>
      <c r="B170" s="2">
        <f>IF('Table 1'!$L$3="All Disciplines",1,IF('Table 1'!$L$3='DATA TEMPLATE 1516'!M170,1,0))</f>
        <v>1</v>
      </c>
      <c r="C170" s="2">
        <f>IF('Table 1'!$L$4="All Organisations",1,IF('Table 1'!$L$4='DATA TEMPLATE 1516'!N170,1,0))</f>
        <v>1</v>
      </c>
      <c r="D170" s="2">
        <f t="shared" si="4"/>
        <v>3</v>
      </c>
      <c r="E170" s="236">
        <f>IFERROR(IF('Table 2'!$L$2="All Diverse Led",$HQ170,IF('Table 2'!$L$2='DATA TEMPLATE 1516'!HX170,4,0)),"0")</f>
        <v>0</v>
      </c>
      <c r="F170" s="236">
        <f>IFERROR(IF('Table 2'!$L$2="All Diverse Led",$HQ170,IF('Table 2'!$L$2='DATA TEMPLATE 1516'!HY170,4,0)), 0)</f>
        <v>0</v>
      </c>
      <c r="G170" s="237">
        <f t="shared" si="5"/>
        <v>0</v>
      </c>
      <c r="H170" s="1" t="s">
        <v>471</v>
      </c>
      <c r="I170" s="1">
        <v>0</v>
      </c>
      <c r="J170" s="1" t="b">
        <v>0</v>
      </c>
      <c r="K170" s="284">
        <v>168</v>
      </c>
      <c r="L170" t="s">
        <v>439</v>
      </c>
      <c r="M170" t="s">
        <v>437</v>
      </c>
      <c r="N170" t="s">
        <v>458</v>
      </c>
      <c r="O170" s="76">
        <v>7838</v>
      </c>
      <c r="P170" s="76">
        <v>150870</v>
      </c>
      <c r="Q170" s="76">
        <v>64255</v>
      </c>
      <c r="R170" s="76">
        <v>8100</v>
      </c>
      <c r="S170" s="76">
        <v>0</v>
      </c>
      <c r="T170" s="76">
        <v>231063</v>
      </c>
      <c r="U170">
        <v>0</v>
      </c>
      <c r="V170">
        <v>2350</v>
      </c>
      <c r="W170">
        <v>0</v>
      </c>
      <c r="X170">
        <v>4702</v>
      </c>
      <c r="Y170">
        <v>2350</v>
      </c>
      <c r="Z170">
        <v>0</v>
      </c>
      <c r="AA170">
        <v>0</v>
      </c>
      <c r="AB170">
        <v>147875</v>
      </c>
      <c r="AC170">
        <v>35157</v>
      </c>
      <c r="AD170">
        <v>9309</v>
      </c>
      <c r="AE170">
        <v>201743</v>
      </c>
      <c r="AF170" s="1">
        <v>1</v>
      </c>
      <c r="AG170">
        <v>37</v>
      </c>
      <c r="AH170">
        <v>513</v>
      </c>
      <c r="AI170">
        <v>0</v>
      </c>
      <c r="AJ170">
        <v>1</v>
      </c>
      <c r="AK170">
        <v>18</v>
      </c>
      <c r="AL170">
        <v>198</v>
      </c>
      <c r="AM170">
        <v>0</v>
      </c>
      <c r="AN170">
        <v>0</v>
      </c>
      <c r="AO170">
        <v>0</v>
      </c>
      <c r="AP170">
        <v>0</v>
      </c>
      <c r="AQ170">
        <v>0</v>
      </c>
      <c r="AR170">
        <v>0</v>
      </c>
      <c r="AS170">
        <v>0</v>
      </c>
      <c r="AT170">
        <v>0</v>
      </c>
      <c r="AU170">
        <v>0</v>
      </c>
      <c r="AV170">
        <v>0</v>
      </c>
      <c r="AW170">
        <v>0</v>
      </c>
      <c r="AX170">
        <v>0</v>
      </c>
      <c r="AY170">
        <v>0</v>
      </c>
      <c r="AZ170">
        <v>0</v>
      </c>
      <c r="BA170">
        <v>0</v>
      </c>
      <c r="BB170">
        <v>0</v>
      </c>
      <c r="BC170">
        <v>0</v>
      </c>
      <c r="BD170" s="284">
        <v>1</v>
      </c>
      <c r="BE170" s="284">
        <v>18</v>
      </c>
      <c r="BF170" s="284">
        <v>198</v>
      </c>
      <c r="BG170" s="284">
        <v>0</v>
      </c>
      <c r="BH170" s="168">
        <v>0</v>
      </c>
      <c r="BI170" s="169">
        <v>0</v>
      </c>
      <c r="BJ170" s="169">
        <v>0</v>
      </c>
      <c r="BK170" s="170">
        <v>0</v>
      </c>
      <c r="BL170">
        <v>2</v>
      </c>
      <c r="BM170">
        <v>22</v>
      </c>
      <c r="BN170">
        <v>34</v>
      </c>
      <c r="BO170">
        <v>750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s="1">
        <v>0</v>
      </c>
      <c r="CK170" s="1">
        <v>0</v>
      </c>
      <c r="CL170" s="1">
        <v>0</v>
      </c>
      <c r="CM170" s="1">
        <v>0</v>
      </c>
      <c r="CN170" s="168">
        <v>0</v>
      </c>
      <c r="CO170" s="169">
        <v>0</v>
      </c>
      <c r="CP170" s="169">
        <v>0</v>
      </c>
      <c r="CQ170" s="170">
        <v>0</v>
      </c>
      <c r="CR170" s="1">
        <v>2</v>
      </c>
      <c r="CS170" s="1">
        <v>22</v>
      </c>
      <c r="CT170" s="1">
        <v>34</v>
      </c>
      <c r="CU170" s="1">
        <v>750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s="284">
        <v>0</v>
      </c>
      <c r="DQ170" s="284">
        <v>0</v>
      </c>
      <c r="DR170" s="284">
        <v>0</v>
      </c>
      <c r="DS170" s="284">
        <v>0</v>
      </c>
      <c r="DT170" s="168">
        <v>0</v>
      </c>
      <c r="DU170" s="169">
        <v>0</v>
      </c>
      <c r="DV170" s="169">
        <v>0</v>
      </c>
      <c r="DW170" s="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s="1">
        <v>0</v>
      </c>
      <c r="EW170" s="1">
        <v>0</v>
      </c>
      <c r="EX170" s="1">
        <v>0</v>
      </c>
      <c r="EY170" s="1">
        <v>0</v>
      </c>
      <c r="EZ170" s="168">
        <v>0</v>
      </c>
      <c r="FA170" s="169">
        <v>0</v>
      </c>
      <c r="FB170" s="169">
        <v>0</v>
      </c>
      <c r="FC170" s="170">
        <v>0</v>
      </c>
      <c r="FD170">
        <v>3</v>
      </c>
      <c r="FE170">
        <v>83</v>
      </c>
      <c r="FF170">
        <v>200</v>
      </c>
      <c r="FG170">
        <v>0</v>
      </c>
      <c r="FH170">
        <v>0</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0</v>
      </c>
      <c r="GC170">
        <v>0</v>
      </c>
      <c r="GD170">
        <v>0</v>
      </c>
      <c r="GE170">
        <v>0</v>
      </c>
      <c r="GF170">
        <v>0</v>
      </c>
      <c r="GG170">
        <v>0</v>
      </c>
      <c r="GH170">
        <v>0</v>
      </c>
      <c r="GI170">
        <v>0</v>
      </c>
      <c r="GJ170">
        <v>0</v>
      </c>
      <c r="GK170">
        <v>24895</v>
      </c>
      <c r="GL170">
        <v>0</v>
      </c>
      <c r="GM170">
        <v>0</v>
      </c>
      <c r="GN170">
        <v>5</v>
      </c>
      <c r="GO170">
        <v>203</v>
      </c>
      <c r="GP170">
        <v>0</v>
      </c>
      <c r="GQ170">
        <v>0</v>
      </c>
      <c r="GR170">
        <v>0</v>
      </c>
      <c r="GS170">
        <v>0</v>
      </c>
      <c r="GT170">
        <v>0</v>
      </c>
      <c r="GU170">
        <v>0</v>
      </c>
      <c r="GV170">
        <v>0</v>
      </c>
      <c r="GW170">
        <v>0</v>
      </c>
      <c r="GX170">
        <v>0</v>
      </c>
      <c r="GY170">
        <v>0</v>
      </c>
      <c r="GZ170">
        <v>0</v>
      </c>
      <c r="HA170">
        <v>0</v>
      </c>
      <c r="HB170">
        <v>0</v>
      </c>
      <c r="HC170" s="139">
        <v>0</v>
      </c>
      <c r="HD170" s="141">
        <v>0</v>
      </c>
      <c r="HE170" s="139">
        <v>1</v>
      </c>
      <c r="HF170" s="141">
        <v>2</v>
      </c>
      <c r="HG170" s="180">
        <v>12</v>
      </c>
      <c r="HH170" s="182">
        <v>0.16666666666666666</v>
      </c>
      <c r="HI170" s="182">
        <v>8.3333333333333329E-2</v>
      </c>
      <c r="HJ170" s="183">
        <v>0</v>
      </c>
      <c r="HK170" s="140">
        <v>0</v>
      </c>
      <c r="HL170" s="140">
        <v>0</v>
      </c>
      <c r="HM170" s="1" t="s">
        <v>426</v>
      </c>
      <c r="HN170" s="1" t="s">
        <v>427</v>
      </c>
      <c r="HO170" t="s">
        <v>458</v>
      </c>
      <c r="HP170" s="284" t="s">
        <v>459</v>
      </c>
      <c r="HQ170" s="284">
        <v>0</v>
      </c>
      <c r="HR170" s="284">
        <v>0</v>
      </c>
      <c r="HS170" s="284">
        <v>0</v>
      </c>
      <c r="HT170" s="284" t="s">
        <v>426</v>
      </c>
      <c r="HU170" s="284" t="s">
        <v>427</v>
      </c>
      <c r="HV170" s="284" t="s">
        <v>427</v>
      </c>
      <c r="HW170" s="284" t="s">
        <v>426</v>
      </c>
      <c r="HX170" s="284">
        <v>0</v>
      </c>
      <c r="HY170" s="284">
        <v>0</v>
      </c>
      <c r="HZ170" s="284">
        <v>295237</v>
      </c>
      <c r="IA170" s="284"/>
      <c r="IB170" s="284"/>
    </row>
    <row r="171" spans="1:236" x14ac:dyDescent="0.25">
      <c r="A171" s="2">
        <f>IF('Table 1'!$L$2="All Regions",1,IF('Table 1'!$L$2='DATA TEMPLATE 1516'!L171,1,0))</f>
        <v>1</v>
      </c>
      <c r="B171" s="2">
        <f>IF('Table 1'!$L$3="All Disciplines",1,IF('Table 1'!$L$3='DATA TEMPLATE 1516'!M171,1,0))</f>
        <v>1</v>
      </c>
      <c r="C171" s="2">
        <f>IF('Table 1'!$L$4="All Organisations",1,IF('Table 1'!$L$4='DATA TEMPLATE 1516'!N171,1,0))</f>
        <v>1</v>
      </c>
      <c r="D171" s="2">
        <f t="shared" si="4"/>
        <v>3</v>
      </c>
      <c r="E171" s="236">
        <f>IFERROR(IF('Table 2'!$L$2="All Diverse Led",$HQ171,IF('Table 2'!$L$2='DATA TEMPLATE 1516'!HX171,4,0)),"0")</f>
        <v>0</v>
      </c>
      <c r="F171" s="236">
        <f>IFERROR(IF('Table 2'!$L$2="All Diverse Led",$HQ171,IF('Table 2'!$L$2='DATA TEMPLATE 1516'!HY171,4,0)), 0)</f>
        <v>0</v>
      </c>
      <c r="G171" s="237">
        <f t="shared" si="5"/>
        <v>0</v>
      </c>
      <c r="H171" s="1" t="s">
        <v>471</v>
      </c>
      <c r="I171" s="1">
        <v>0</v>
      </c>
      <c r="J171" s="1" t="b">
        <v>0</v>
      </c>
      <c r="K171" s="284">
        <v>169</v>
      </c>
      <c r="L171" t="s">
        <v>439</v>
      </c>
      <c r="M171" t="s">
        <v>440</v>
      </c>
      <c r="N171" t="s">
        <v>460</v>
      </c>
      <c r="O171" s="76">
        <v>8084425</v>
      </c>
      <c r="P171" s="76">
        <v>1130380</v>
      </c>
      <c r="Q171" s="76">
        <v>2042369</v>
      </c>
      <c r="R171" s="76">
        <v>0</v>
      </c>
      <c r="S171" s="76">
        <v>0</v>
      </c>
      <c r="T171" s="76">
        <v>11257174</v>
      </c>
      <c r="U171">
        <v>4825366</v>
      </c>
      <c r="V171">
        <v>414707</v>
      </c>
      <c r="W171">
        <v>0</v>
      </c>
      <c r="X171">
        <v>12500</v>
      </c>
      <c r="Y171">
        <v>0</v>
      </c>
      <c r="Z171">
        <v>0</v>
      </c>
      <c r="AA171">
        <v>0</v>
      </c>
      <c r="AB171">
        <v>4651964</v>
      </c>
      <c r="AC171">
        <v>1270984</v>
      </c>
      <c r="AD171">
        <v>419974</v>
      </c>
      <c r="AE171">
        <v>11595495</v>
      </c>
      <c r="AF171" s="1">
        <v>224</v>
      </c>
      <c r="AG171">
        <v>220</v>
      </c>
      <c r="AH171">
        <v>317912</v>
      </c>
      <c r="AI171">
        <v>0</v>
      </c>
      <c r="AJ171">
        <v>0</v>
      </c>
      <c r="AK171">
        <v>0</v>
      </c>
      <c r="AL171">
        <v>0</v>
      </c>
      <c r="AM171">
        <v>0</v>
      </c>
      <c r="AN171">
        <v>0</v>
      </c>
      <c r="AO171">
        <v>0</v>
      </c>
      <c r="AP171">
        <v>0</v>
      </c>
      <c r="AQ171">
        <v>0</v>
      </c>
      <c r="AR171">
        <v>0</v>
      </c>
      <c r="AS171">
        <v>0</v>
      </c>
      <c r="AT171">
        <v>464</v>
      </c>
      <c r="AU171">
        <v>0</v>
      </c>
      <c r="AV171">
        <v>0</v>
      </c>
      <c r="AW171">
        <v>0</v>
      </c>
      <c r="AX171">
        <v>0</v>
      </c>
      <c r="AY171">
        <v>0</v>
      </c>
      <c r="AZ171">
        <v>0</v>
      </c>
      <c r="BA171">
        <v>0</v>
      </c>
      <c r="BB171">
        <v>0</v>
      </c>
      <c r="BC171">
        <v>0</v>
      </c>
      <c r="BD171" s="284">
        <v>0</v>
      </c>
      <c r="BE171" s="284">
        <v>0</v>
      </c>
      <c r="BF171" s="284">
        <v>0</v>
      </c>
      <c r="BG171" s="284">
        <v>0</v>
      </c>
      <c r="BH171" s="168">
        <v>0</v>
      </c>
      <c r="BI171" s="169">
        <v>0</v>
      </c>
      <c r="BJ171" s="169">
        <v>464</v>
      </c>
      <c r="BK171" s="170">
        <v>0</v>
      </c>
      <c r="BL171">
        <v>17</v>
      </c>
      <c r="BM171">
        <v>17</v>
      </c>
      <c r="BN171">
        <v>3950</v>
      </c>
      <c r="BO171">
        <v>0</v>
      </c>
      <c r="BP171">
        <v>0</v>
      </c>
      <c r="BQ171">
        <v>0</v>
      </c>
      <c r="BR171">
        <v>0</v>
      </c>
      <c r="BS171">
        <v>0</v>
      </c>
      <c r="BT171">
        <v>0</v>
      </c>
      <c r="BU171">
        <v>0</v>
      </c>
      <c r="BV171">
        <v>0</v>
      </c>
      <c r="BW171">
        <v>0</v>
      </c>
      <c r="BX171">
        <v>0</v>
      </c>
      <c r="BY171">
        <v>0</v>
      </c>
      <c r="BZ171">
        <v>83</v>
      </c>
      <c r="CA171">
        <v>0</v>
      </c>
      <c r="CB171">
        <v>0</v>
      </c>
      <c r="CC171">
        <v>0</v>
      </c>
      <c r="CD171">
        <v>0</v>
      </c>
      <c r="CE171">
        <v>0</v>
      </c>
      <c r="CF171">
        <v>0</v>
      </c>
      <c r="CG171">
        <v>0</v>
      </c>
      <c r="CH171">
        <v>0</v>
      </c>
      <c r="CI171">
        <v>0</v>
      </c>
      <c r="CJ171" s="1">
        <v>0</v>
      </c>
      <c r="CK171" s="1">
        <v>0</v>
      </c>
      <c r="CL171" s="1">
        <v>0</v>
      </c>
      <c r="CM171" s="1">
        <v>0</v>
      </c>
      <c r="CN171" s="168">
        <v>0</v>
      </c>
      <c r="CO171" s="169">
        <v>0</v>
      </c>
      <c r="CP171" s="169">
        <v>83</v>
      </c>
      <c r="CQ171" s="170">
        <v>0</v>
      </c>
      <c r="CR171" s="1">
        <v>0</v>
      </c>
      <c r="CS171" s="1">
        <v>0</v>
      </c>
      <c r="CT171" s="1">
        <v>0</v>
      </c>
      <c r="CU171" s="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s="284">
        <v>0</v>
      </c>
      <c r="DQ171" s="284">
        <v>0</v>
      </c>
      <c r="DR171" s="284">
        <v>0</v>
      </c>
      <c r="DS171" s="284">
        <v>0</v>
      </c>
      <c r="DT171" s="168">
        <v>0</v>
      </c>
      <c r="DU171" s="169">
        <v>0</v>
      </c>
      <c r="DV171" s="169">
        <v>0</v>
      </c>
      <c r="DW171" s="170">
        <v>0</v>
      </c>
      <c r="DX171">
        <v>101</v>
      </c>
      <c r="DY171">
        <v>96</v>
      </c>
      <c r="DZ171">
        <v>26515</v>
      </c>
      <c r="EA171">
        <v>0</v>
      </c>
      <c r="EB171">
        <v>0</v>
      </c>
      <c r="EC171">
        <v>0</v>
      </c>
      <c r="ED171">
        <v>0</v>
      </c>
      <c r="EE171">
        <v>0</v>
      </c>
      <c r="EF171">
        <v>0</v>
      </c>
      <c r="EG171">
        <v>0</v>
      </c>
      <c r="EH171">
        <v>0</v>
      </c>
      <c r="EI171">
        <v>0</v>
      </c>
      <c r="EJ171">
        <v>0</v>
      </c>
      <c r="EK171">
        <v>0</v>
      </c>
      <c r="EL171">
        <v>272</v>
      </c>
      <c r="EM171">
        <v>0</v>
      </c>
      <c r="EN171">
        <v>0</v>
      </c>
      <c r="EO171">
        <v>0</v>
      </c>
      <c r="EP171">
        <v>0</v>
      </c>
      <c r="EQ171">
        <v>0</v>
      </c>
      <c r="ER171">
        <v>0</v>
      </c>
      <c r="ES171">
        <v>0</v>
      </c>
      <c r="ET171">
        <v>0</v>
      </c>
      <c r="EU171">
        <v>0</v>
      </c>
      <c r="EV171" s="1">
        <v>0</v>
      </c>
      <c r="EW171" s="1">
        <v>0</v>
      </c>
      <c r="EX171" s="1">
        <v>0</v>
      </c>
      <c r="EY171" s="1">
        <v>0</v>
      </c>
      <c r="EZ171" s="168">
        <v>0</v>
      </c>
      <c r="FA171" s="169">
        <v>0</v>
      </c>
      <c r="FB171" s="169">
        <v>272</v>
      </c>
      <c r="FC171" s="170">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s="139">
        <v>1</v>
      </c>
      <c r="HD171" s="141">
        <v>0</v>
      </c>
      <c r="HE171" s="139">
        <v>0</v>
      </c>
      <c r="HF171" s="141">
        <v>0</v>
      </c>
      <c r="HG171" s="180">
        <v>35</v>
      </c>
      <c r="HH171" s="182">
        <v>2.8571428571428571E-2</v>
      </c>
      <c r="HI171" s="182">
        <v>0</v>
      </c>
      <c r="HJ171" s="183">
        <v>0</v>
      </c>
      <c r="HK171" s="140">
        <v>0</v>
      </c>
      <c r="HL171" s="140">
        <v>0</v>
      </c>
      <c r="HM171" s="1" t="s">
        <v>427</v>
      </c>
      <c r="HN171" s="1" t="s">
        <v>427</v>
      </c>
      <c r="HO171" t="s">
        <v>460</v>
      </c>
      <c r="HP171" s="284" t="s">
        <v>460</v>
      </c>
      <c r="HQ171" s="284">
        <v>0</v>
      </c>
      <c r="HR171" s="284">
        <v>0</v>
      </c>
      <c r="HS171" s="284">
        <v>0</v>
      </c>
      <c r="HT171" s="284" t="s">
        <v>427</v>
      </c>
      <c r="HU171" s="284" t="s">
        <v>427</v>
      </c>
      <c r="HV171" s="284" t="s">
        <v>427</v>
      </c>
      <c r="HW171" s="284" t="s">
        <v>427</v>
      </c>
      <c r="HX171" s="284">
        <v>0</v>
      </c>
      <c r="HY171" s="284">
        <v>0</v>
      </c>
      <c r="HZ171" s="284">
        <v>12336982</v>
      </c>
      <c r="IA171" s="284"/>
      <c r="IB171" s="284"/>
    </row>
    <row r="172" spans="1:236" x14ac:dyDescent="0.25">
      <c r="A172" s="2">
        <f>IF('Table 1'!$L$2="All Regions",1,IF('Table 1'!$L$2='DATA TEMPLATE 1516'!L172,1,0))</f>
        <v>1</v>
      </c>
      <c r="B172" s="2">
        <f>IF('Table 1'!$L$3="All Disciplines",1,IF('Table 1'!$L$3='DATA TEMPLATE 1516'!M172,1,0))</f>
        <v>1</v>
      </c>
      <c r="C172" s="2">
        <f>IF('Table 1'!$L$4="All Organisations",1,IF('Table 1'!$L$4='DATA TEMPLATE 1516'!N172,1,0))</f>
        <v>1</v>
      </c>
      <c r="D172" s="2">
        <f t="shared" si="4"/>
        <v>3</v>
      </c>
      <c r="E172" s="236">
        <f>IFERROR(IF('Table 2'!$L$2="All Diverse Led",$HQ172,IF('Table 2'!$L$2='DATA TEMPLATE 1516'!HX172,4,0)),"0")</f>
        <v>0</v>
      </c>
      <c r="F172" s="236">
        <f>IFERROR(IF('Table 2'!$L$2="All Diverse Led",$HQ172,IF('Table 2'!$L$2='DATA TEMPLATE 1516'!HY172,4,0)), 0)</f>
        <v>0</v>
      </c>
      <c r="G172" s="237">
        <f t="shared" si="5"/>
        <v>0</v>
      </c>
      <c r="H172" s="1" t="s">
        <v>471</v>
      </c>
      <c r="I172" s="1">
        <v>0</v>
      </c>
      <c r="J172" s="1" t="b">
        <v>0</v>
      </c>
      <c r="K172" s="284">
        <v>170</v>
      </c>
      <c r="L172" t="s">
        <v>439</v>
      </c>
      <c r="M172" t="s">
        <v>436</v>
      </c>
      <c r="N172" t="s">
        <v>460</v>
      </c>
      <c r="O172" s="76">
        <v>28533</v>
      </c>
      <c r="P172" s="76">
        <v>361193</v>
      </c>
      <c r="Q172" s="76">
        <v>277952</v>
      </c>
      <c r="R172" s="76">
        <v>0</v>
      </c>
      <c r="S172" s="76">
        <v>29701</v>
      </c>
      <c r="T172" s="76">
        <v>697379</v>
      </c>
      <c r="U172">
        <v>0</v>
      </c>
      <c r="V172">
        <v>2000</v>
      </c>
      <c r="W172">
        <v>0</v>
      </c>
      <c r="X172">
        <v>0</v>
      </c>
      <c r="Y172">
        <v>0</v>
      </c>
      <c r="Z172">
        <v>0</v>
      </c>
      <c r="AA172">
        <v>0</v>
      </c>
      <c r="AB172">
        <v>206707</v>
      </c>
      <c r="AC172">
        <v>306992</v>
      </c>
      <c r="AD172">
        <v>151417</v>
      </c>
      <c r="AE172">
        <v>667116</v>
      </c>
      <c r="AF172" s="1">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s="284">
        <v>0</v>
      </c>
      <c r="BE172" s="284">
        <v>0</v>
      </c>
      <c r="BF172" s="284">
        <v>0</v>
      </c>
      <c r="BG172" s="284">
        <v>0</v>
      </c>
      <c r="BH172" s="168">
        <v>0</v>
      </c>
      <c r="BI172" s="169">
        <v>0</v>
      </c>
      <c r="BJ172" s="169">
        <v>0</v>
      </c>
      <c r="BK172" s="170">
        <v>0</v>
      </c>
      <c r="BL172">
        <v>3</v>
      </c>
      <c r="BM172">
        <v>89</v>
      </c>
      <c r="BN172">
        <v>3294</v>
      </c>
      <c r="BO172" s="317">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s="1">
        <v>0</v>
      </c>
      <c r="CK172" s="1">
        <v>0</v>
      </c>
      <c r="CL172" s="1">
        <v>0</v>
      </c>
      <c r="CM172" s="1">
        <v>0</v>
      </c>
      <c r="CN172" s="168">
        <v>0</v>
      </c>
      <c r="CO172" s="169">
        <v>0</v>
      </c>
      <c r="CP172" s="169">
        <v>0</v>
      </c>
      <c r="CQ172" s="170">
        <v>0</v>
      </c>
      <c r="CR172" s="1">
        <v>14</v>
      </c>
      <c r="CS172" s="1">
        <v>2</v>
      </c>
      <c r="CT172" s="1">
        <v>65</v>
      </c>
      <c r="CU172" s="1">
        <v>80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s="284">
        <v>0</v>
      </c>
      <c r="DQ172" s="284">
        <v>0</v>
      </c>
      <c r="DR172" s="284">
        <v>0</v>
      </c>
      <c r="DS172" s="284">
        <v>0</v>
      </c>
      <c r="DT172" s="168">
        <v>0</v>
      </c>
      <c r="DU172" s="169">
        <v>0</v>
      </c>
      <c r="DV172" s="169">
        <v>0</v>
      </c>
      <c r="DW172" s="170">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v>0</v>
      </c>
      <c r="EV172" s="1">
        <v>0</v>
      </c>
      <c r="EW172" s="1">
        <v>0</v>
      </c>
      <c r="EX172" s="1">
        <v>0</v>
      </c>
      <c r="EY172" s="1">
        <v>0</v>
      </c>
      <c r="EZ172" s="168">
        <v>0</v>
      </c>
      <c r="FA172" s="169">
        <v>0</v>
      </c>
      <c r="FB172" s="169">
        <v>0</v>
      </c>
      <c r="FC172" s="170">
        <v>0</v>
      </c>
      <c r="FD172">
        <v>0</v>
      </c>
      <c r="FE172">
        <v>0</v>
      </c>
      <c r="FF172">
        <v>0</v>
      </c>
      <c r="FG172">
        <v>0</v>
      </c>
      <c r="FH172">
        <v>0</v>
      </c>
      <c r="FI172">
        <v>0</v>
      </c>
      <c r="FJ172">
        <v>1</v>
      </c>
      <c r="FK172">
        <v>2999</v>
      </c>
      <c r="FL172">
        <v>0</v>
      </c>
      <c r="FM172">
        <v>0</v>
      </c>
      <c r="FN172">
        <v>0</v>
      </c>
      <c r="FO172">
        <v>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0</v>
      </c>
      <c r="GP172">
        <v>0</v>
      </c>
      <c r="GQ172">
        <v>0</v>
      </c>
      <c r="GR172">
        <v>0</v>
      </c>
      <c r="GS172">
        <v>0</v>
      </c>
      <c r="GT172">
        <v>0</v>
      </c>
      <c r="GU172">
        <v>0</v>
      </c>
      <c r="GV172">
        <v>0</v>
      </c>
      <c r="GW172">
        <v>0</v>
      </c>
      <c r="GX172">
        <v>0</v>
      </c>
      <c r="GY172">
        <v>0</v>
      </c>
      <c r="GZ172">
        <v>0</v>
      </c>
      <c r="HA172">
        <v>0</v>
      </c>
      <c r="HB172">
        <v>0</v>
      </c>
      <c r="HC172" s="139">
        <v>2</v>
      </c>
      <c r="HD172" s="141">
        <v>0</v>
      </c>
      <c r="HE172" s="139">
        <v>0</v>
      </c>
      <c r="HF172" s="141">
        <v>3</v>
      </c>
      <c r="HG172" s="180">
        <v>10</v>
      </c>
      <c r="HH172" s="182">
        <v>0.5</v>
      </c>
      <c r="HI172" s="182">
        <v>0</v>
      </c>
      <c r="HJ172" s="183">
        <v>0</v>
      </c>
      <c r="HK172" s="140">
        <v>0</v>
      </c>
      <c r="HL172" s="140">
        <v>0</v>
      </c>
      <c r="HM172" s="1" t="s">
        <v>427</v>
      </c>
      <c r="HN172" s="1" t="s">
        <v>427</v>
      </c>
      <c r="HO172" t="s">
        <v>460</v>
      </c>
      <c r="HP172" s="284" t="s">
        <v>459</v>
      </c>
      <c r="HQ172" s="284">
        <v>0</v>
      </c>
      <c r="HR172" s="284">
        <v>0</v>
      </c>
      <c r="HS172" s="284">
        <v>0</v>
      </c>
      <c r="HT172" s="284" t="s">
        <v>427</v>
      </c>
      <c r="HU172" s="284" t="s">
        <v>427</v>
      </c>
      <c r="HV172" s="284" t="s">
        <v>427</v>
      </c>
      <c r="HW172" s="284" t="s">
        <v>427</v>
      </c>
      <c r="HX172" s="284">
        <v>0</v>
      </c>
      <c r="HY172" s="284">
        <v>0</v>
      </c>
      <c r="HZ172" s="284">
        <v>473925</v>
      </c>
      <c r="IA172" s="284"/>
      <c r="IB172" s="284"/>
    </row>
    <row r="173" spans="1:236" x14ac:dyDescent="0.25">
      <c r="A173" s="2">
        <f>IF('Table 1'!$L$2="All Regions",1,IF('Table 1'!$L$2='DATA TEMPLATE 1516'!L173,1,0))</f>
        <v>1</v>
      </c>
      <c r="B173" s="2">
        <f>IF('Table 1'!$L$3="All Disciplines",1,IF('Table 1'!$L$3='DATA TEMPLATE 1516'!M173,1,0))</f>
        <v>1</v>
      </c>
      <c r="C173" s="2">
        <f>IF('Table 1'!$L$4="All Organisations",1,IF('Table 1'!$L$4='DATA TEMPLATE 1516'!N173,1,0))</f>
        <v>1</v>
      </c>
      <c r="D173" s="2">
        <f t="shared" si="4"/>
        <v>3</v>
      </c>
      <c r="E173" s="236">
        <f>IFERROR(IF('Table 2'!$L$2="All Diverse Led",$HQ173,IF('Table 2'!$L$2='DATA TEMPLATE 1516'!HX173,4,0)),"0")</f>
        <v>0</v>
      </c>
      <c r="F173" s="236">
        <f>IFERROR(IF('Table 2'!$L$2="All Diverse Led",$HQ173,IF('Table 2'!$L$2='DATA TEMPLATE 1516'!HY173,4,0)), 0)</f>
        <v>0</v>
      </c>
      <c r="G173" s="237">
        <f t="shared" si="5"/>
        <v>0</v>
      </c>
      <c r="H173" s="1" t="s">
        <v>471</v>
      </c>
      <c r="I173" s="1">
        <v>0</v>
      </c>
      <c r="J173" s="1" t="b">
        <v>0</v>
      </c>
      <c r="K173" s="284">
        <v>171</v>
      </c>
      <c r="L173" t="s">
        <v>439</v>
      </c>
      <c r="M173" t="s">
        <v>437</v>
      </c>
      <c r="N173" t="s">
        <v>460</v>
      </c>
      <c r="O173" s="76">
        <v>786941</v>
      </c>
      <c r="P173" s="76">
        <v>652309</v>
      </c>
      <c r="Q173" s="76">
        <v>478328</v>
      </c>
      <c r="R173" s="76">
        <v>300000</v>
      </c>
      <c r="S173" s="76">
        <v>12872</v>
      </c>
      <c r="T173" s="76">
        <v>2230450</v>
      </c>
      <c r="U173">
        <v>807000</v>
      </c>
      <c r="V173">
        <v>24112</v>
      </c>
      <c r="W173">
        <v>0</v>
      </c>
      <c r="X173">
        <v>0</v>
      </c>
      <c r="Y173">
        <v>0</v>
      </c>
      <c r="Z173">
        <v>0</v>
      </c>
      <c r="AA173">
        <v>0</v>
      </c>
      <c r="AB173">
        <v>802585</v>
      </c>
      <c r="AC173">
        <v>133015</v>
      </c>
      <c r="AD173">
        <v>229648</v>
      </c>
      <c r="AE173">
        <v>1996360</v>
      </c>
      <c r="AF173" s="1">
        <v>9</v>
      </c>
      <c r="AG173">
        <v>178</v>
      </c>
      <c r="AH173">
        <v>17836</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s="284">
        <v>0</v>
      </c>
      <c r="BE173" s="284">
        <v>0</v>
      </c>
      <c r="BF173" s="284">
        <v>0</v>
      </c>
      <c r="BG173" s="284">
        <v>0</v>
      </c>
      <c r="BH173" s="168">
        <v>0</v>
      </c>
      <c r="BI173" s="169">
        <v>0</v>
      </c>
      <c r="BJ173" s="169">
        <v>0</v>
      </c>
      <c r="BK173" s="170">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s="1">
        <v>0</v>
      </c>
      <c r="CK173" s="1">
        <v>0</v>
      </c>
      <c r="CL173" s="1">
        <v>0</v>
      </c>
      <c r="CM173" s="1">
        <v>0</v>
      </c>
      <c r="CN173" s="168">
        <v>0</v>
      </c>
      <c r="CO173" s="169">
        <v>0</v>
      </c>
      <c r="CP173" s="169">
        <v>0</v>
      </c>
      <c r="CQ173" s="170">
        <v>0</v>
      </c>
      <c r="CR173" s="1">
        <v>0</v>
      </c>
      <c r="CS173" s="1">
        <v>0</v>
      </c>
      <c r="CT173" s="1">
        <v>0</v>
      </c>
      <c r="CU173" s="1">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s="284">
        <v>0</v>
      </c>
      <c r="DQ173" s="284">
        <v>0</v>
      </c>
      <c r="DR173" s="284">
        <v>0</v>
      </c>
      <c r="DS173" s="284">
        <v>0</v>
      </c>
      <c r="DT173" s="168">
        <v>0</v>
      </c>
      <c r="DU173" s="169">
        <v>0</v>
      </c>
      <c r="DV173" s="169">
        <v>0</v>
      </c>
      <c r="DW173" s="170">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s="1">
        <v>0</v>
      </c>
      <c r="EW173" s="1">
        <v>0</v>
      </c>
      <c r="EX173" s="1">
        <v>0</v>
      </c>
      <c r="EY173" s="1">
        <v>0</v>
      </c>
      <c r="EZ173" s="168">
        <v>0</v>
      </c>
      <c r="FA173" s="169">
        <v>0</v>
      </c>
      <c r="FB173" s="169">
        <v>0</v>
      </c>
      <c r="FC173" s="170">
        <v>0</v>
      </c>
      <c r="FD173">
        <v>0</v>
      </c>
      <c r="FE173">
        <v>0</v>
      </c>
      <c r="FF173">
        <v>0</v>
      </c>
      <c r="FG173">
        <v>0</v>
      </c>
      <c r="FH173">
        <v>0</v>
      </c>
      <c r="FI173">
        <v>0</v>
      </c>
      <c r="FJ173">
        <v>0</v>
      </c>
      <c r="FK173">
        <v>0</v>
      </c>
      <c r="FL173">
        <v>0</v>
      </c>
      <c r="FM173">
        <v>0</v>
      </c>
      <c r="FN173">
        <v>6</v>
      </c>
      <c r="FO173">
        <v>3823</v>
      </c>
      <c r="FP173">
        <v>3213</v>
      </c>
      <c r="FQ173">
        <v>0</v>
      </c>
      <c r="FR173">
        <v>3550</v>
      </c>
      <c r="FS173">
        <v>0</v>
      </c>
      <c r="FT173">
        <v>65</v>
      </c>
      <c r="FU173">
        <v>0</v>
      </c>
      <c r="FV173">
        <v>856</v>
      </c>
      <c r="FW173">
        <v>0</v>
      </c>
      <c r="FX173">
        <v>856</v>
      </c>
      <c r="FY173">
        <v>0</v>
      </c>
      <c r="FZ173">
        <v>0</v>
      </c>
      <c r="GA173">
        <v>0</v>
      </c>
      <c r="GB173">
        <v>0</v>
      </c>
      <c r="GC173">
        <v>0</v>
      </c>
      <c r="GD173">
        <v>1</v>
      </c>
      <c r="GE173">
        <v>0</v>
      </c>
      <c r="GF173">
        <v>2</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s="139">
        <v>1</v>
      </c>
      <c r="HD173" s="141">
        <v>0</v>
      </c>
      <c r="HE173" s="139">
        <v>0</v>
      </c>
      <c r="HF173" s="141">
        <v>5</v>
      </c>
      <c r="HG173" s="180">
        <v>17</v>
      </c>
      <c r="HH173" s="182">
        <v>0.35294117647058826</v>
      </c>
      <c r="HI173" s="182">
        <v>0</v>
      </c>
      <c r="HJ173" s="183">
        <v>0</v>
      </c>
      <c r="HK173" s="140">
        <v>0</v>
      </c>
      <c r="HL173" s="140">
        <v>0</v>
      </c>
      <c r="HM173" s="1" t="s">
        <v>427</v>
      </c>
      <c r="HN173" s="1" t="s">
        <v>427</v>
      </c>
      <c r="HO173" t="s">
        <v>460</v>
      </c>
      <c r="HP173" s="284" t="s">
        <v>460</v>
      </c>
      <c r="HQ173" s="284">
        <v>0</v>
      </c>
      <c r="HR173" s="284">
        <v>0</v>
      </c>
      <c r="HS173" s="284">
        <v>0</v>
      </c>
      <c r="HT173" s="284" t="s">
        <v>427</v>
      </c>
      <c r="HU173" s="284" t="s">
        <v>427</v>
      </c>
      <c r="HV173" s="284" t="s">
        <v>427</v>
      </c>
      <c r="HW173" s="284" t="s">
        <v>427</v>
      </c>
      <c r="HX173" s="284">
        <v>0</v>
      </c>
      <c r="HY173" s="284">
        <v>0</v>
      </c>
      <c r="HZ173" s="284">
        <v>4240239</v>
      </c>
      <c r="IA173" s="284"/>
      <c r="IB173" s="284"/>
    </row>
    <row r="174" spans="1:236" x14ac:dyDescent="0.25">
      <c r="A174" s="2">
        <f>IF('Table 1'!$L$2="All Regions",1,IF('Table 1'!$L$2='DATA TEMPLATE 1516'!L174,1,0))</f>
        <v>1</v>
      </c>
      <c r="B174" s="2">
        <f>IF('Table 1'!$L$3="All Disciplines",1,IF('Table 1'!$L$3='DATA TEMPLATE 1516'!M174,1,0))</f>
        <v>1</v>
      </c>
      <c r="C174" s="2">
        <f>IF('Table 1'!$L$4="All Organisations",1,IF('Table 1'!$L$4='DATA TEMPLATE 1516'!N174,1,0))</f>
        <v>1</v>
      </c>
      <c r="D174" s="2">
        <f t="shared" si="4"/>
        <v>3</v>
      </c>
      <c r="E174" s="236">
        <f>IFERROR(IF('Table 2'!$L$2="All Diverse Led",$HQ174,IF('Table 2'!$L$2='DATA TEMPLATE 1516'!HX174,4,0)),"0")</f>
        <v>0</v>
      </c>
      <c r="F174" s="236">
        <f>IFERROR(IF('Table 2'!$L$2="All Diverse Led",$HQ174,IF('Table 2'!$L$2='DATA TEMPLATE 1516'!HY174,4,0)), 0)</f>
        <v>0</v>
      </c>
      <c r="G174" s="237">
        <f t="shared" si="5"/>
        <v>0</v>
      </c>
      <c r="H174" s="1" t="s">
        <v>471</v>
      </c>
      <c r="I174" s="1">
        <v>0</v>
      </c>
      <c r="J174" s="1" t="b">
        <v>0</v>
      </c>
      <c r="K174" s="284">
        <v>172</v>
      </c>
      <c r="L174" t="s">
        <v>439</v>
      </c>
      <c r="M174" t="s">
        <v>438</v>
      </c>
      <c r="N174" t="s">
        <v>460</v>
      </c>
      <c r="O174" s="76">
        <v>6520214</v>
      </c>
      <c r="P174" s="76">
        <v>946394</v>
      </c>
      <c r="Q174" s="76">
        <v>821417</v>
      </c>
      <c r="R174" s="76">
        <v>98492</v>
      </c>
      <c r="S174" s="76">
        <v>0</v>
      </c>
      <c r="T174" s="76">
        <v>8386517</v>
      </c>
      <c r="U174">
        <v>5398711</v>
      </c>
      <c r="V174">
        <v>19992</v>
      </c>
      <c r="W174">
        <v>1910526</v>
      </c>
      <c r="X174">
        <v>0</v>
      </c>
      <c r="Y174">
        <v>0</v>
      </c>
      <c r="Z174">
        <v>0</v>
      </c>
      <c r="AA174">
        <v>0</v>
      </c>
      <c r="AB174">
        <v>1396989</v>
      </c>
      <c r="AC174">
        <v>233401</v>
      </c>
      <c r="AD174">
        <v>0</v>
      </c>
      <c r="AE174">
        <v>8959619</v>
      </c>
      <c r="AF174" s="1">
        <v>151</v>
      </c>
      <c r="AG174">
        <v>151</v>
      </c>
      <c r="AH174">
        <v>0</v>
      </c>
      <c r="AI174">
        <v>245026</v>
      </c>
      <c r="AJ174">
        <v>0</v>
      </c>
      <c r="AK174">
        <v>0</v>
      </c>
      <c r="AL174">
        <v>0</v>
      </c>
      <c r="AM174">
        <v>0</v>
      </c>
      <c r="AN174">
        <v>27</v>
      </c>
      <c r="AO174">
        <v>27</v>
      </c>
      <c r="AP174">
        <v>0</v>
      </c>
      <c r="AQ174">
        <v>44240</v>
      </c>
      <c r="AR174">
        <v>151</v>
      </c>
      <c r="AS174">
        <v>0</v>
      </c>
      <c r="AT174">
        <v>0</v>
      </c>
      <c r="AU174">
        <v>6087</v>
      </c>
      <c r="AV174">
        <v>0</v>
      </c>
      <c r="AW174">
        <v>0</v>
      </c>
      <c r="AX174">
        <v>0</v>
      </c>
      <c r="AY174">
        <v>0</v>
      </c>
      <c r="AZ174">
        <v>0</v>
      </c>
      <c r="BA174">
        <v>0</v>
      </c>
      <c r="BB174">
        <v>0</v>
      </c>
      <c r="BC174">
        <v>0</v>
      </c>
      <c r="BD174" s="284">
        <v>27</v>
      </c>
      <c r="BE174" s="284">
        <v>27</v>
      </c>
      <c r="BF174" s="284">
        <v>0</v>
      </c>
      <c r="BG174" s="284">
        <v>44240</v>
      </c>
      <c r="BH174" s="168">
        <v>151</v>
      </c>
      <c r="BI174" s="169">
        <v>0</v>
      </c>
      <c r="BJ174" s="169">
        <v>0</v>
      </c>
      <c r="BK174" s="170">
        <v>6087</v>
      </c>
      <c r="BL174">
        <v>1</v>
      </c>
      <c r="BM174">
        <v>54</v>
      </c>
      <c r="BN174">
        <v>1283</v>
      </c>
      <c r="BO174">
        <v>0</v>
      </c>
      <c r="BP174">
        <v>0</v>
      </c>
      <c r="BQ174">
        <v>0</v>
      </c>
      <c r="BR174">
        <v>0</v>
      </c>
      <c r="BS174">
        <v>0</v>
      </c>
      <c r="BT174">
        <v>0</v>
      </c>
      <c r="BU174">
        <v>0</v>
      </c>
      <c r="BV174">
        <v>0</v>
      </c>
      <c r="BW174">
        <v>0</v>
      </c>
      <c r="BX174">
        <v>1</v>
      </c>
      <c r="BY174">
        <v>54</v>
      </c>
      <c r="BZ174">
        <v>385</v>
      </c>
      <c r="CA174">
        <v>0</v>
      </c>
      <c r="CB174">
        <v>0</v>
      </c>
      <c r="CC174">
        <v>0</v>
      </c>
      <c r="CD174">
        <v>0</v>
      </c>
      <c r="CE174">
        <v>0</v>
      </c>
      <c r="CF174">
        <v>0</v>
      </c>
      <c r="CG174">
        <v>0</v>
      </c>
      <c r="CH174">
        <v>0</v>
      </c>
      <c r="CI174">
        <v>0</v>
      </c>
      <c r="CJ174" s="1">
        <v>0</v>
      </c>
      <c r="CK174" s="1">
        <v>0</v>
      </c>
      <c r="CL174" s="1">
        <v>0</v>
      </c>
      <c r="CM174" s="1">
        <v>0</v>
      </c>
      <c r="CN174" s="168">
        <v>1</v>
      </c>
      <c r="CO174" s="169">
        <v>54</v>
      </c>
      <c r="CP174" s="169">
        <v>385</v>
      </c>
      <c r="CQ174" s="170">
        <v>0</v>
      </c>
      <c r="CR174" s="1">
        <v>0</v>
      </c>
      <c r="CS174" s="1">
        <v>0</v>
      </c>
      <c r="CT174" s="1">
        <v>0</v>
      </c>
      <c r="CU174" s="1">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s="284">
        <v>0</v>
      </c>
      <c r="DQ174" s="284">
        <v>0</v>
      </c>
      <c r="DR174" s="284">
        <v>0</v>
      </c>
      <c r="DS174" s="284">
        <v>0</v>
      </c>
      <c r="DT174" s="168">
        <v>0</v>
      </c>
      <c r="DU174" s="169">
        <v>0</v>
      </c>
      <c r="DV174" s="169">
        <v>0</v>
      </c>
      <c r="DW174" s="170">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v>0</v>
      </c>
      <c r="EV174" s="1">
        <v>0</v>
      </c>
      <c r="EW174" s="1">
        <v>0</v>
      </c>
      <c r="EX174" s="1">
        <v>0</v>
      </c>
      <c r="EY174" s="1">
        <v>0</v>
      </c>
      <c r="EZ174" s="168">
        <v>0</v>
      </c>
      <c r="FA174" s="169">
        <v>0</v>
      </c>
      <c r="FB174" s="169">
        <v>0</v>
      </c>
      <c r="FC174" s="170">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0</v>
      </c>
      <c r="GC174">
        <v>0</v>
      </c>
      <c r="GD174">
        <v>3</v>
      </c>
      <c r="GE174">
        <v>0</v>
      </c>
      <c r="GF174">
        <v>19</v>
      </c>
      <c r="GG174">
        <v>17600</v>
      </c>
      <c r="GH174">
        <v>0</v>
      </c>
      <c r="GI174">
        <v>0</v>
      </c>
      <c r="GJ174">
        <v>0</v>
      </c>
      <c r="GK174">
        <v>0</v>
      </c>
      <c r="GL174" t="s">
        <v>590</v>
      </c>
      <c r="GM174" t="s">
        <v>591</v>
      </c>
      <c r="GN174">
        <v>2000</v>
      </c>
      <c r="GO174">
        <v>19280369</v>
      </c>
      <c r="GP174">
        <v>0</v>
      </c>
      <c r="GQ174">
        <v>0</v>
      </c>
      <c r="GR174">
        <v>2</v>
      </c>
      <c r="GS174">
        <v>0</v>
      </c>
      <c r="GT174">
        <v>0</v>
      </c>
      <c r="GU174">
        <v>0</v>
      </c>
      <c r="GV174">
        <v>0</v>
      </c>
      <c r="GW174">
        <v>0</v>
      </c>
      <c r="GX174">
        <v>9</v>
      </c>
      <c r="GY174">
        <v>6</v>
      </c>
      <c r="GZ174">
        <v>0</v>
      </c>
      <c r="HA174">
        <v>0</v>
      </c>
      <c r="HB174">
        <v>0</v>
      </c>
      <c r="HC174" s="139">
        <v>1</v>
      </c>
      <c r="HD174" s="141">
        <v>0</v>
      </c>
      <c r="HE174" s="139">
        <v>1</v>
      </c>
      <c r="HF174" s="141">
        <v>0</v>
      </c>
      <c r="HG174" s="180">
        <v>22</v>
      </c>
      <c r="HH174" s="182">
        <v>4.5454545454545456E-2</v>
      </c>
      <c r="HI174" s="182">
        <v>4.5454545454545456E-2</v>
      </c>
      <c r="HJ174" s="183">
        <v>0</v>
      </c>
      <c r="HK174" s="140">
        <v>0</v>
      </c>
      <c r="HL174" s="140">
        <v>0</v>
      </c>
      <c r="HM174" s="1" t="s">
        <v>427</v>
      </c>
      <c r="HN174" s="1" t="s">
        <v>426</v>
      </c>
      <c r="HO174" t="s">
        <v>460</v>
      </c>
      <c r="HP174" s="284" t="s">
        <v>460</v>
      </c>
      <c r="HQ174" s="284">
        <v>0</v>
      </c>
      <c r="HR174" s="284">
        <v>0</v>
      </c>
      <c r="HS174" s="284">
        <v>0</v>
      </c>
      <c r="HT174" s="284" t="s">
        <v>427</v>
      </c>
      <c r="HU174" s="284" t="s">
        <v>427</v>
      </c>
      <c r="HV174" s="284" t="s">
        <v>427</v>
      </c>
      <c r="HW174" s="284" t="s">
        <v>427</v>
      </c>
      <c r="HX174" s="284">
        <v>0</v>
      </c>
      <c r="HY174" s="284">
        <v>0</v>
      </c>
      <c r="HZ174" s="284">
        <v>9843615</v>
      </c>
      <c r="IA174" s="284"/>
      <c r="IB174" s="284"/>
    </row>
    <row r="175" spans="1:236" x14ac:dyDescent="0.25">
      <c r="A175" s="2">
        <f>IF('Table 1'!$L$2="All Regions",1,IF('Table 1'!$L$2='DATA TEMPLATE 1516'!L175,1,0))</f>
        <v>1</v>
      </c>
      <c r="B175" s="2">
        <f>IF('Table 1'!$L$3="All Disciplines",1,IF('Table 1'!$L$3='DATA TEMPLATE 1516'!M175,1,0))</f>
        <v>1</v>
      </c>
      <c r="C175" s="2">
        <f>IF('Table 1'!$L$4="All Organisations",1,IF('Table 1'!$L$4='DATA TEMPLATE 1516'!N175,1,0))</f>
        <v>1</v>
      </c>
      <c r="D175" s="2">
        <f t="shared" si="4"/>
        <v>3</v>
      </c>
      <c r="E175" s="236">
        <f>IFERROR(IF('Table 2'!$L$2="All Diverse Led",$HQ175,IF('Table 2'!$L$2='DATA TEMPLATE 1516'!HX175,4,0)),"0")</f>
        <v>0</v>
      </c>
      <c r="F175" s="236">
        <f>IFERROR(IF('Table 2'!$L$2="All Diverse Led",$HQ175,IF('Table 2'!$L$2='DATA TEMPLATE 1516'!HY175,4,0)), 0)</f>
        <v>0</v>
      </c>
      <c r="G175" s="237">
        <f t="shared" si="5"/>
        <v>0</v>
      </c>
      <c r="H175" s="1" t="s">
        <v>471</v>
      </c>
      <c r="I175" s="1">
        <v>0</v>
      </c>
      <c r="J175" s="1" t="b">
        <v>0</v>
      </c>
      <c r="K175" s="284">
        <v>173</v>
      </c>
      <c r="L175" t="s">
        <v>439</v>
      </c>
      <c r="M175" t="s">
        <v>436</v>
      </c>
      <c r="N175" t="s">
        <v>459</v>
      </c>
      <c r="O175" s="76">
        <v>3420</v>
      </c>
      <c r="P175" s="76">
        <v>322654</v>
      </c>
      <c r="Q175" s="76">
        <v>25000</v>
      </c>
      <c r="R175" s="76">
        <v>0</v>
      </c>
      <c r="S175" s="76">
        <v>42025</v>
      </c>
      <c r="T175" s="76">
        <v>393099</v>
      </c>
      <c r="U175">
        <v>0</v>
      </c>
      <c r="V175">
        <v>0</v>
      </c>
      <c r="W175">
        <v>0</v>
      </c>
      <c r="X175">
        <v>0</v>
      </c>
      <c r="Y175">
        <v>0</v>
      </c>
      <c r="Z175">
        <v>0</v>
      </c>
      <c r="AA175">
        <v>0</v>
      </c>
      <c r="AB175">
        <v>151086</v>
      </c>
      <c r="AC175">
        <v>49859</v>
      </c>
      <c r="AD175">
        <v>207696</v>
      </c>
      <c r="AE175">
        <v>408641</v>
      </c>
      <c r="AF175" s="1">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s="284">
        <v>0</v>
      </c>
      <c r="BE175" s="284">
        <v>0</v>
      </c>
      <c r="BF175" s="284">
        <v>0</v>
      </c>
      <c r="BG175" s="284">
        <v>0</v>
      </c>
      <c r="BH175" s="168">
        <v>0</v>
      </c>
      <c r="BI175" s="169">
        <v>0</v>
      </c>
      <c r="BJ175" s="169">
        <v>0</v>
      </c>
      <c r="BK175" s="170">
        <v>0</v>
      </c>
      <c r="BL175">
        <v>10</v>
      </c>
      <c r="BM175">
        <v>307</v>
      </c>
      <c r="BN175">
        <v>30638</v>
      </c>
      <c r="BO175">
        <v>12641</v>
      </c>
      <c r="BP175">
        <v>1</v>
      </c>
      <c r="BQ175">
        <v>33</v>
      </c>
      <c r="BR175">
        <v>0</v>
      </c>
      <c r="BS175">
        <v>400</v>
      </c>
      <c r="BT175">
        <v>12</v>
      </c>
      <c r="BU175">
        <v>506</v>
      </c>
      <c r="BV175">
        <v>21487</v>
      </c>
      <c r="BW175">
        <v>11635</v>
      </c>
      <c r="BX175">
        <v>0</v>
      </c>
      <c r="BY175">
        <v>0</v>
      </c>
      <c r="BZ175">
        <v>0</v>
      </c>
      <c r="CA175">
        <v>0</v>
      </c>
      <c r="CB175">
        <v>0</v>
      </c>
      <c r="CC175">
        <v>0</v>
      </c>
      <c r="CD175">
        <v>0</v>
      </c>
      <c r="CE175">
        <v>0</v>
      </c>
      <c r="CF175">
        <v>0</v>
      </c>
      <c r="CG175">
        <v>0</v>
      </c>
      <c r="CH175">
        <v>0</v>
      </c>
      <c r="CI175">
        <v>0</v>
      </c>
      <c r="CJ175" s="1">
        <v>13</v>
      </c>
      <c r="CK175" s="1">
        <v>539</v>
      </c>
      <c r="CL175" s="1">
        <v>21487</v>
      </c>
      <c r="CM175" s="1">
        <v>12035</v>
      </c>
      <c r="CN175" s="168">
        <v>0</v>
      </c>
      <c r="CO175" s="169">
        <v>0</v>
      </c>
      <c r="CP175" s="169">
        <v>0</v>
      </c>
      <c r="CQ175" s="170">
        <v>0</v>
      </c>
      <c r="CR175" s="1">
        <v>33</v>
      </c>
      <c r="CS175" s="1">
        <v>33</v>
      </c>
      <c r="CT175" s="1">
        <v>1039</v>
      </c>
      <c r="CU175" s="1">
        <v>420</v>
      </c>
      <c r="CV175">
        <v>16</v>
      </c>
      <c r="CW175">
        <v>5</v>
      </c>
      <c r="CX175">
        <v>505</v>
      </c>
      <c r="CY175">
        <v>0</v>
      </c>
      <c r="CZ175">
        <v>9</v>
      </c>
      <c r="DA175">
        <v>13</v>
      </c>
      <c r="DB175">
        <v>2126</v>
      </c>
      <c r="DC175">
        <v>200</v>
      </c>
      <c r="DD175">
        <v>0</v>
      </c>
      <c r="DE175">
        <v>0</v>
      </c>
      <c r="DF175">
        <v>0</v>
      </c>
      <c r="DG175">
        <v>0</v>
      </c>
      <c r="DH175">
        <v>0</v>
      </c>
      <c r="DI175">
        <v>0</v>
      </c>
      <c r="DJ175">
        <v>0</v>
      </c>
      <c r="DK175">
        <v>0</v>
      </c>
      <c r="DL175">
        <v>0</v>
      </c>
      <c r="DM175">
        <v>0</v>
      </c>
      <c r="DN175">
        <v>0</v>
      </c>
      <c r="DO175">
        <v>0</v>
      </c>
      <c r="DP175" s="284">
        <v>25</v>
      </c>
      <c r="DQ175" s="284">
        <v>18</v>
      </c>
      <c r="DR175" s="284">
        <v>2631</v>
      </c>
      <c r="DS175" s="284">
        <v>200</v>
      </c>
      <c r="DT175" s="168">
        <v>0</v>
      </c>
      <c r="DU175" s="169">
        <v>0</v>
      </c>
      <c r="DV175" s="169">
        <v>0</v>
      </c>
      <c r="DW175" s="170">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v>0</v>
      </c>
      <c r="EV175" s="1">
        <v>0</v>
      </c>
      <c r="EW175" s="1">
        <v>0</v>
      </c>
      <c r="EX175" s="1">
        <v>0</v>
      </c>
      <c r="EY175" s="1">
        <v>0</v>
      </c>
      <c r="EZ175" s="168">
        <v>0</v>
      </c>
      <c r="FA175" s="169">
        <v>0</v>
      </c>
      <c r="FB175" s="169">
        <v>0</v>
      </c>
      <c r="FC175" s="170">
        <v>0</v>
      </c>
      <c r="FD175">
        <v>1</v>
      </c>
      <c r="FE175">
        <v>0</v>
      </c>
      <c r="FF175">
        <v>300000</v>
      </c>
      <c r="FG175">
        <v>1</v>
      </c>
      <c r="FH175">
        <v>0</v>
      </c>
      <c r="FI175">
        <v>300000</v>
      </c>
      <c r="FJ175">
        <v>2</v>
      </c>
      <c r="FK175">
        <v>100000</v>
      </c>
      <c r="FL175">
        <v>0</v>
      </c>
      <c r="FM175">
        <v>0</v>
      </c>
      <c r="FN175">
        <v>0</v>
      </c>
      <c r="FO175">
        <v>0</v>
      </c>
      <c r="FP175">
        <v>0</v>
      </c>
      <c r="FQ175">
        <v>0</v>
      </c>
      <c r="FR175">
        <v>0</v>
      </c>
      <c r="FS175">
        <v>0</v>
      </c>
      <c r="FT175">
        <v>0</v>
      </c>
      <c r="FU175">
        <v>0</v>
      </c>
      <c r="FV175">
        <v>0</v>
      </c>
      <c r="FW175">
        <v>0</v>
      </c>
      <c r="FX175">
        <v>0</v>
      </c>
      <c r="FY175">
        <v>0</v>
      </c>
      <c r="FZ175">
        <v>0</v>
      </c>
      <c r="GA175">
        <v>0</v>
      </c>
      <c r="GB175">
        <v>0</v>
      </c>
      <c r="GC175">
        <v>0</v>
      </c>
      <c r="GD175">
        <v>0</v>
      </c>
      <c r="GE175">
        <v>0</v>
      </c>
      <c r="GF175">
        <v>0</v>
      </c>
      <c r="GG175">
        <v>0</v>
      </c>
      <c r="GH175">
        <v>0</v>
      </c>
      <c r="GI175">
        <v>0</v>
      </c>
      <c r="GJ175">
        <v>0</v>
      </c>
      <c r="GK175">
        <v>0</v>
      </c>
      <c r="GL175">
        <v>0</v>
      </c>
      <c r="GM175">
        <v>0</v>
      </c>
      <c r="GN175">
        <v>0</v>
      </c>
      <c r="GO175">
        <v>0</v>
      </c>
      <c r="GP175">
        <v>0</v>
      </c>
      <c r="GQ175">
        <v>0</v>
      </c>
      <c r="GR175">
        <v>0</v>
      </c>
      <c r="GS175">
        <v>0</v>
      </c>
      <c r="GT175">
        <v>0</v>
      </c>
      <c r="GU175">
        <v>0</v>
      </c>
      <c r="GV175">
        <v>0</v>
      </c>
      <c r="GW175">
        <v>0</v>
      </c>
      <c r="GX175">
        <v>0</v>
      </c>
      <c r="GY175">
        <v>0</v>
      </c>
      <c r="GZ175">
        <v>0</v>
      </c>
      <c r="HA175">
        <v>0</v>
      </c>
      <c r="HB175">
        <v>0</v>
      </c>
      <c r="HC175" s="139">
        <v>6</v>
      </c>
      <c r="HD175" s="141">
        <v>0</v>
      </c>
      <c r="HE175" s="139">
        <v>0</v>
      </c>
      <c r="HF175" s="141">
        <v>4</v>
      </c>
      <c r="HG175" s="180">
        <v>38</v>
      </c>
      <c r="HH175" s="182">
        <v>0.26315789473684209</v>
      </c>
      <c r="HI175" s="182">
        <v>0</v>
      </c>
      <c r="HJ175" s="183">
        <v>0</v>
      </c>
      <c r="HK175" s="140">
        <v>0</v>
      </c>
      <c r="HL175" s="140">
        <v>0</v>
      </c>
      <c r="HM175" s="1" t="s">
        <v>427</v>
      </c>
      <c r="HN175" s="1" t="s">
        <v>427</v>
      </c>
      <c r="HO175" t="s">
        <v>459</v>
      </c>
      <c r="HP175" s="284" t="s">
        <v>459</v>
      </c>
      <c r="HQ175" s="284">
        <v>0</v>
      </c>
      <c r="HR175" s="284">
        <v>0</v>
      </c>
      <c r="HS175" s="284">
        <v>0</v>
      </c>
      <c r="HT175" s="284" t="s">
        <v>427</v>
      </c>
      <c r="HU175" s="284" t="s">
        <v>427</v>
      </c>
      <c r="HV175" s="284" t="s">
        <v>427</v>
      </c>
      <c r="HW175" s="284" t="s">
        <v>427</v>
      </c>
      <c r="HX175" s="284">
        <v>0</v>
      </c>
      <c r="HY175" s="284">
        <v>0</v>
      </c>
      <c r="HZ175" s="284">
        <v>361642</v>
      </c>
      <c r="IA175" s="284"/>
      <c r="IB175" s="284"/>
    </row>
    <row r="176" spans="1:236" x14ac:dyDescent="0.25">
      <c r="A176" s="2">
        <f>IF('Table 1'!$L$2="All Regions",1,IF('Table 1'!$L$2='DATA TEMPLATE 1516'!L176,1,0))</f>
        <v>1</v>
      </c>
      <c r="B176" s="2">
        <f>IF('Table 1'!$L$3="All Disciplines",1,IF('Table 1'!$L$3='DATA TEMPLATE 1516'!M176,1,0))</f>
        <v>1</v>
      </c>
      <c r="C176" s="2">
        <f>IF('Table 1'!$L$4="All Organisations",1,IF('Table 1'!$L$4='DATA TEMPLATE 1516'!N176,1,0))</f>
        <v>1</v>
      </c>
      <c r="D176" s="2">
        <f t="shared" si="4"/>
        <v>3</v>
      </c>
      <c r="E176" s="236">
        <f>IFERROR(IF('Table 2'!$L$2="All Diverse Led",$HQ176,IF('Table 2'!$L$2='DATA TEMPLATE 1516'!HX176,4,0)),"0")</f>
        <v>0</v>
      </c>
      <c r="F176" s="236">
        <f>IFERROR(IF('Table 2'!$L$2="All Diverse Led",$HQ176,IF('Table 2'!$L$2='DATA TEMPLATE 1516'!HY176,4,0)), 0)</f>
        <v>0</v>
      </c>
      <c r="G176" s="237">
        <f t="shared" si="5"/>
        <v>0</v>
      </c>
      <c r="H176" s="1" t="s">
        <v>471</v>
      </c>
      <c r="I176" s="1">
        <v>0</v>
      </c>
      <c r="J176" s="1" t="b">
        <v>0</v>
      </c>
      <c r="K176" s="284">
        <v>174</v>
      </c>
      <c r="L176" t="s">
        <v>439</v>
      </c>
      <c r="M176" t="s">
        <v>436</v>
      </c>
      <c r="N176" t="s">
        <v>460</v>
      </c>
      <c r="O176" s="76">
        <v>53442</v>
      </c>
      <c r="P176" s="76">
        <v>583018</v>
      </c>
      <c r="Q176" s="76">
        <v>516151</v>
      </c>
      <c r="R176" s="76">
        <v>0</v>
      </c>
      <c r="S176" s="76">
        <v>178379</v>
      </c>
      <c r="T176" s="76">
        <v>1330990</v>
      </c>
      <c r="U176">
        <v>0</v>
      </c>
      <c r="V176">
        <v>0</v>
      </c>
      <c r="W176">
        <v>0</v>
      </c>
      <c r="X176">
        <v>0</v>
      </c>
      <c r="Y176">
        <v>0</v>
      </c>
      <c r="Z176">
        <v>0</v>
      </c>
      <c r="AA176">
        <v>0</v>
      </c>
      <c r="AB176">
        <v>434874</v>
      </c>
      <c r="AC176">
        <v>105779</v>
      </c>
      <c r="AD176">
        <v>854183</v>
      </c>
      <c r="AE176">
        <v>1394836</v>
      </c>
      <c r="AF176" s="1">
        <v>0</v>
      </c>
      <c r="AG176">
        <v>0</v>
      </c>
      <c r="AH176">
        <v>0</v>
      </c>
      <c r="AI176">
        <v>0</v>
      </c>
      <c r="AJ176">
        <v>0</v>
      </c>
      <c r="AK176">
        <v>0</v>
      </c>
      <c r="AL176">
        <v>0</v>
      </c>
      <c r="AM176">
        <v>0</v>
      </c>
      <c r="AN176">
        <v>1</v>
      </c>
      <c r="AO176">
        <v>3</v>
      </c>
      <c r="AP176">
        <v>0</v>
      </c>
      <c r="AQ176">
        <v>500</v>
      </c>
      <c r="AR176">
        <v>0</v>
      </c>
      <c r="AS176">
        <v>0</v>
      </c>
      <c r="AT176">
        <v>0</v>
      </c>
      <c r="AU176">
        <v>0</v>
      </c>
      <c r="AV176">
        <v>0</v>
      </c>
      <c r="AW176">
        <v>0</v>
      </c>
      <c r="AX176">
        <v>0</v>
      </c>
      <c r="AY176">
        <v>0</v>
      </c>
      <c r="AZ176">
        <v>0</v>
      </c>
      <c r="BA176">
        <v>0</v>
      </c>
      <c r="BB176">
        <v>0</v>
      </c>
      <c r="BC176">
        <v>0</v>
      </c>
      <c r="BD176" s="284">
        <v>1</v>
      </c>
      <c r="BE176" s="284">
        <v>3</v>
      </c>
      <c r="BF176" s="284">
        <v>0</v>
      </c>
      <c r="BG176" s="284">
        <v>500</v>
      </c>
      <c r="BH176" s="168">
        <v>0</v>
      </c>
      <c r="BI176" s="169">
        <v>0</v>
      </c>
      <c r="BJ176" s="169">
        <v>0</v>
      </c>
      <c r="BK176" s="170">
        <v>0</v>
      </c>
      <c r="BL176">
        <v>35</v>
      </c>
      <c r="BM176">
        <v>5843</v>
      </c>
      <c r="BN176">
        <v>9257</v>
      </c>
      <c r="BO176">
        <v>1757667</v>
      </c>
      <c r="BP176">
        <v>0</v>
      </c>
      <c r="BQ176">
        <v>0</v>
      </c>
      <c r="BR176">
        <v>0</v>
      </c>
      <c r="BS176">
        <v>0</v>
      </c>
      <c r="BT176">
        <v>2</v>
      </c>
      <c r="BU176">
        <v>143</v>
      </c>
      <c r="BV176">
        <v>0</v>
      </c>
      <c r="BW176">
        <v>43343</v>
      </c>
      <c r="BX176">
        <v>2</v>
      </c>
      <c r="BY176">
        <v>8</v>
      </c>
      <c r="BZ176">
        <v>40</v>
      </c>
      <c r="CA176">
        <v>120</v>
      </c>
      <c r="CB176">
        <v>0</v>
      </c>
      <c r="CC176">
        <v>0</v>
      </c>
      <c r="CD176">
        <v>0</v>
      </c>
      <c r="CE176">
        <v>0</v>
      </c>
      <c r="CF176">
        <v>0</v>
      </c>
      <c r="CG176">
        <v>0</v>
      </c>
      <c r="CH176">
        <v>0</v>
      </c>
      <c r="CI176">
        <v>0</v>
      </c>
      <c r="CJ176" s="1">
        <v>2</v>
      </c>
      <c r="CK176" s="1">
        <v>143</v>
      </c>
      <c r="CL176" s="1">
        <v>0</v>
      </c>
      <c r="CM176" s="1">
        <v>43343</v>
      </c>
      <c r="CN176" s="168">
        <v>2</v>
      </c>
      <c r="CO176" s="169">
        <v>8</v>
      </c>
      <c r="CP176" s="169">
        <v>40</v>
      </c>
      <c r="CQ176" s="170">
        <v>120</v>
      </c>
      <c r="CR176" s="1">
        <v>0</v>
      </c>
      <c r="CS176" s="1">
        <v>0</v>
      </c>
      <c r="CT176" s="1">
        <v>0</v>
      </c>
      <c r="CU176" s="1">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s="284">
        <v>0</v>
      </c>
      <c r="DQ176" s="284">
        <v>0</v>
      </c>
      <c r="DR176" s="284">
        <v>0</v>
      </c>
      <c r="DS176" s="284">
        <v>0</v>
      </c>
      <c r="DT176" s="168">
        <v>0</v>
      </c>
      <c r="DU176" s="169">
        <v>0</v>
      </c>
      <c r="DV176" s="169">
        <v>0</v>
      </c>
      <c r="DW176" s="170">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v>0</v>
      </c>
      <c r="EV176" s="1">
        <v>0</v>
      </c>
      <c r="EW176" s="1">
        <v>0</v>
      </c>
      <c r="EX176" s="1">
        <v>0</v>
      </c>
      <c r="EY176" s="1">
        <v>0</v>
      </c>
      <c r="EZ176" s="168">
        <v>0</v>
      </c>
      <c r="FA176" s="169">
        <v>0</v>
      </c>
      <c r="FB176" s="169">
        <v>0</v>
      </c>
      <c r="FC176" s="170">
        <v>0</v>
      </c>
      <c r="FD176">
        <v>0</v>
      </c>
      <c r="FE176">
        <v>0</v>
      </c>
      <c r="FF176">
        <v>0</v>
      </c>
      <c r="FG176">
        <v>0</v>
      </c>
      <c r="FH176">
        <v>0</v>
      </c>
      <c r="FI176">
        <v>0</v>
      </c>
      <c r="FJ176">
        <v>0</v>
      </c>
      <c r="FK176">
        <v>0</v>
      </c>
      <c r="FL176">
        <v>0</v>
      </c>
      <c r="FM176">
        <v>0</v>
      </c>
      <c r="FN176">
        <v>1</v>
      </c>
      <c r="FO176">
        <v>500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59658</v>
      </c>
      <c r="GL176">
        <v>0</v>
      </c>
      <c r="GM176">
        <v>0</v>
      </c>
      <c r="GN176">
        <v>42</v>
      </c>
      <c r="GO176">
        <v>210</v>
      </c>
      <c r="GP176">
        <v>0</v>
      </c>
      <c r="GQ176">
        <v>0</v>
      </c>
      <c r="GR176">
        <v>0</v>
      </c>
      <c r="GS176">
        <v>0</v>
      </c>
      <c r="GT176">
        <v>0</v>
      </c>
      <c r="GU176">
        <v>0</v>
      </c>
      <c r="GV176">
        <v>0</v>
      </c>
      <c r="GW176">
        <v>0</v>
      </c>
      <c r="GX176">
        <v>0</v>
      </c>
      <c r="GY176">
        <v>0</v>
      </c>
      <c r="GZ176">
        <v>0</v>
      </c>
      <c r="HA176">
        <v>0</v>
      </c>
      <c r="HB176">
        <v>0</v>
      </c>
      <c r="HC176" s="139">
        <v>1</v>
      </c>
      <c r="HD176" s="141">
        <v>3</v>
      </c>
      <c r="HE176" s="139">
        <v>5</v>
      </c>
      <c r="HF176" s="141">
        <v>3</v>
      </c>
      <c r="HG176" s="180">
        <v>13</v>
      </c>
      <c r="HH176" s="182">
        <v>0.30769230769230771</v>
      </c>
      <c r="HI176" s="182">
        <v>0.61538461538461542</v>
      </c>
      <c r="HJ176" s="183">
        <v>2</v>
      </c>
      <c r="HK176" s="140">
        <v>0</v>
      </c>
      <c r="HL176" s="140" t="s">
        <v>476</v>
      </c>
      <c r="HM176" s="1">
        <v>0</v>
      </c>
      <c r="HN176" s="1" t="s">
        <v>426</v>
      </c>
      <c r="HO176" t="s">
        <v>460</v>
      </c>
      <c r="HP176" s="284" t="s">
        <v>460</v>
      </c>
      <c r="HQ176" s="284">
        <v>0</v>
      </c>
      <c r="HR176" s="284">
        <v>0</v>
      </c>
      <c r="HS176" s="284">
        <v>0</v>
      </c>
      <c r="HT176" s="284" t="s">
        <v>427</v>
      </c>
      <c r="HU176" s="284" t="s">
        <v>426</v>
      </c>
      <c r="HV176" s="284" t="s">
        <v>427</v>
      </c>
      <c r="HW176" s="284" t="s">
        <v>427</v>
      </c>
      <c r="HX176" s="284">
        <v>0</v>
      </c>
      <c r="HY176" s="284">
        <v>0</v>
      </c>
      <c r="HZ176" s="284">
        <v>1985212</v>
      </c>
      <c r="IA176" s="284"/>
      <c r="IB176" s="284"/>
    </row>
    <row r="177" spans="1:236" x14ac:dyDescent="0.25">
      <c r="A177" s="2">
        <f>IF('Table 1'!$L$2="All Regions",1,IF('Table 1'!$L$2='DATA TEMPLATE 1516'!L177,1,0))</f>
        <v>1</v>
      </c>
      <c r="B177" s="2">
        <f>IF('Table 1'!$L$3="All Disciplines",1,IF('Table 1'!$L$3='DATA TEMPLATE 1516'!M177,1,0))</f>
        <v>1</v>
      </c>
      <c r="C177" s="2">
        <f>IF('Table 1'!$L$4="All Organisations",1,IF('Table 1'!$L$4='DATA TEMPLATE 1516'!N177,1,0))</f>
        <v>1</v>
      </c>
      <c r="D177" s="2">
        <f t="shared" si="4"/>
        <v>3</v>
      </c>
      <c r="E177" s="236">
        <f>IFERROR(IF('Table 2'!$L$2="All Diverse Led",$HQ177,IF('Table 2'!$L$2='DATA TEMPLATE 1516'!HX177,4,0)),"0")</f>
        <v>0</v>
      </c>
      <c r="F177" s="236">
        <f>IFERROR(IF('Table 2'!$L$2="All Diverse Led",$HQ177,IF('Table 2'!$L$2='DATA TEMPLATE 1516'!HY177,4,0)), 0)</f>
        <v>0</v>
      </c>
      <c r="G177" s="237">
        <f t="shared" si="5"/>
        <v>0</v>
      </c>
      <c r="H177" s="1" t="s">
        <v>471</v>
      </c>
      <c r="I177" s="1">
        <v>0</v>
      </c>
      <c r="J177" s="1" t="b">
        <v>0</v>
      </c>
      <c r="K177" s="284">
        <v>175</v>
      </c>
      <c r="L177" t="s">
        <v>439</v>
      </c>
      <c r="M177" t="s">
        <v>437</v>
      </c>
      <c r="N177" t="s">
        <v>460</v>
      </c>
      <c r="O177" s="76">
        <v>171910</v>
      </c>
      <c r="P177" s="76">
        <v>160000</v>
      </c>
      <c r="Q177" s="76">
        <v>786927</v>
      </c>
      <c r="R177" s="76">
        <v>34845</v>
      </c>
      <c r="S177" s="76">
        <v>7868</v>
      </c>
      <c r="T177" s="76">
        <v>1161550</v>
      </c>
      <c r="U177">
        <v>94620</v>
      </c>
      <c r="V177">
        <v>144342</v>
      </c>
      <c r="W177">
        <v>648</v>
      </c>
      <c r="X177">
        <v>11000</v>
      </c>
      <c r="Y177">
        <v>2524</v>
      </c>
      <c r="Z177">
        <v>0</v>
      </c>
      <c r="AA177">
        <v>0</v>
      </c>
      <c r="AB177">
        <v>420930</v>
      </c>
      <c r="AC177">
        <v>138116</v>
      </c>
      <c r="AD177">
        <v>306546</v>
      </c>
      <c r="AE177">
        <v>1118726</v>
      </c>
      <c r="AF177" s="1">
        <v>81</v>
      </c>
      <c r="AG177">
        <v>68</v>
      </c>
      <c r="AH177">
        <v>2085</v>
      </c>
      <c r="AI177">
        <v>4484</v>
      </c>
      <c r="AJ177">
        <v>8</v>
      </c>
      <c r="AK177">
        <v>8</v>
      </c>
      <c r="AL177">
        <v>214</v>
      </c>
      <c r="AM177">
        <v>110</v>
      </c>
      <c r="AN177">
        <v>0</v>
      </c>
      <c r="AO177">
        <v>0</v>
      </c>
      <c r="AP177">
        <v>0</v>
      </c>
      <c r="AQ177">
        <v>0</v>
      </c>
      <c r="AR177">
        <v>25</v>
      </c>
      <c r="AS177">
        <v>16</v>
      </c>
      <c r="AT177">
        <v>0</v>
      </c>
      <c r="AU177">
        <v>2900</v>
      </c>
      <c r="AV177">
        <v>0</v>
      </c>
      <c r="AW177">
        <v>0</v>
      </c>
      <c r="AX177">
        <v>0</v>
      </c>
      <c r="AY177">
        <v>0</v>
      </c>
      <c r="AZ177">
        <v>0</v>
      </c>
      <c r="BA177">
        <v>0</v>
      </c>
      <c r="BB177">
        <v>0</v>
      </c>
      <c r="BC177">
        <v>0</v>
      </c>
      <c r="BD177" s="284">
        <v>8</v>
      </c>
      <c r="BE177" s="284">
        <v>8</v>
      </c>
      <c r="BF177" s="284">
        <v>214</v>
      </c>
      <c r="BG177" s="284">
        <v>110</v>
      </c>
      <c r="BH177" s="168">
        <v>25</v>
      </c>
      <c r="BI177" s="169">
        <v>16</v>
      </c>
      <c r="BJ177" s="169">
        <v>0</v>
      </c>
      <c r="BK177" s="170">
        <v>2900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s="1">
        <v>0</v>
      </c>
      <c r="CK177" s="1">
        <v>0</v>
      </c>
      <c r="CL177" s="1">
        <v>0</v>
      </c>
      <c r="CM177" s="1">
        <v>0</v>
      </c>
      <c r="CN177" s="168">
        <v>0</v>
      </c>
      <c r="CO177" s="169">
        <v>0</v>
      </c>
      <c r="CP177" s="169">
        <v>0</v>
      </c>
      <c r="CQ177" s="170">
        <v>0</v>
      </c>
      <c r="CR177" s="1">
        <v>0</v>
      </c>
      <c r="CS177" s="1">
        <v>0</v>
      </c>
      <c r="CT177" s="1">
        <v>0</v>
      </c>
      <c r="CU177" s="1">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s="284">
        <v>0</v>
      </c>
      <c r="DQ177" s="284">
        <v>0</v>
      </c>
      <c r="DR177" s="284">
        <v>0</v>
      </c>
      <c r="DS177" s="284">
        <v>0</v>
      </c>
      <c r="DT177" s="168">
        <v>0</v>
      </c>
      <c r="DU177" s="169">
        <v>0</v>
      </c>
      <c r="DV177" s="169">
        <v>0</v>
      </c>
      <c r="DW177" s="170">
        <v>0</v>
      </c>
      <c r="DX177">
        <v>0</v>
      </c>
      <c r="DY177">
        <v>0</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v>0</v>
      </c>
      <c r="EV177" s="1">
        <v>0</v>
      </c>
      <c r="EW177" s="1">
        <v>0</v>
      </c>
      <c r="EX177" s="1">
        <v>0</v>
      </c>
      <c r="EY177" s="1">
        <v>0</v>
      </c>
      <c r="EZ177" s="168">
        <v>0</v>
      </c>
      <c r="FA177" s="169">
        <v>0</v>
      </c>
      <c r="FB177" s="169">
        <v>0</v>
      </c>
      <c r="FC177" s="170">
        <v>0</v>
      </c>
      <c r="FD177">
        <v>0</v>
      </c>
      <c r="FE177">
        <v>0</v>
      </c>
      <c r="FF177">
        <v>0</v>
      </c>
      <c r="FG177">
        <v>0</v>
      </c>
      <c r="FH177">
        <v>0</v>
      </c>
      <c r="FI177">
        <v>0</v>
      </c>
      <c r="FJ177">
        <v>1</v>
      </c>
      <c r="FK177">
        <v>1500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1</v>
      </c>
      <c r="GE177">
        <v>3000</v>
      </c>
      <c r="GF177">
        <v>51</v>
      </c>
      <c r="GG177">
        <v>0</v>
      </c>
      <c r="GH177">
        <v>0</v>
      </c>
      <c r="GI177">
        <v>0</v>
      </c>
      <c r="GJ177">
        <v>0</v>
      </c>
      <c r="GK177">
        <v>5283</v>
      </c>
      <c r="GL177">
        <v>0</v>
      </c>
      <c r="GM177">
        <v>0</v>
      </c>
      <c r="GN177">
        <v>0</v>
      </c>
      <c r="GO177">
        <v>0</v>
      </c>
      <c r="GP177">
        <v>0</v>
      </c>
      <c r="GQ177">
        <v>0</v>
      </c>
      <c r="GR177">
        <v>0</v>
      </c>
      <c r="GS177">
        <v>0</v>
      </c>
      <c r="GT177">
        <v>0</v>
      </c>
      <c r="GU177">
        <v>0</v>
      </c>
      <c r="GV177">
        <v>0</v>
      </c>
      <c r="GW177">
        <v>0</v>
      </c>
      <c r="GX177">
        <v>0</v>
      </c>
      <c r="GY177">
        <v>0</v>
      </c>
      <c r="GZ177">
        <v>0</v>
      </c>
      <c r="HA177">
        <v>0</v>
      </c>
      <c r="HB177">
        <v>0</v>
      </c>
      <c r="HC177" s="139">
        <v>1</v>
      </c>
      <c r="HD177" s="141">
        <v>0</v>
      </c>
      <c r="HE177" s="139">
        <v>0</v>
      </c>
      <c r="HF177" s="141">
        <v>1</v>
      </c>
      <c r="HG177" s="180">
        <v>13</v>
      </c>
      <c r="HH177" s="182">
        <v>0.15384615384615385</v>
      </c>
      <c r="HI177" s="182">
        <v>0</v>
      </c>
      <c r="HJ177" s="183">
        <v>0</v>
      </c>
      <c r="HK177" s="140">
        <v>0</v>
      </c>
      <c r="HL177" s="140">
        <v>0</v>
      </c>
      <c r="HM177" s="1" t="s">
        <v>427</v>
      </c>
      <c r="HN177" s="1" t="s">
        <v>427</v>
      </c>
      <c r="HO177" t="s">
        <v>460</v>
      </c>
      <c r="HP177" s="284" t="s">
        <v>460</v>
      </c>
      <c r="HQ177" s="284">
        <v>0</v>
      </c>
      <c r="HR177" s="284">
        <v>0</v>
      </c>
      <c r="HS177" s="284">
        <v>0</v>
      </c>
      <c r="HT177" s="284" t="s">
        <v>427</v>
      </c>
      <c r="HU177" s="284" t="s">
        <v>427</v>
      </c>
      <c r="HV177" s="284" t="s">
        <v>427</v>
      </c>
      <c r="HW177" s="284" t="s">
        <v>427</v>
      </c>
      <c r="HX177" s="284">
        <v>0</v>
      </c>
      <c r="HY177" s="284">
        <v>0</v>
      </c>
      <c r="HZ177" s="284">
        <v>1219559</v>
      </c>
      <c r="IA177" s="284"/>
      <c r="IB177" s="284"/>
    </row>
    <row r="178" spans="1:236" x14ac:dyDescent="0.25">
      <c r="A178" s="2">
        <f>IF('Table 1'!$L$2="All Regions",1,IF('Table 1'!$L$2='DATA TEMPLATE 1516'!L178,1,0))</f>
        <v>1</v>
      </c>
      <c r="B178" s="2">
        <f>IF('Table 1'!$L$3="All Disciplines",1,IF('Table 1'!$L$3='DATA TEMPLATE 1516'!M178,1,0))</f>
        <v>1</v>
      </c>
      <c r="C178" s="2">
        <f>IF('Table 1'!$L$4="All Organisations",1,IF('Table 1'!$L$4='DATA TEMPLATE 1516'!N178,1,0))</f>
        <v>1</v>
      </c>
      <c r="D178" s="2">
        <f t="shared" si="4"/>
        <v>3</v>
      </c>
      <c r="E178" s="236">
        <f>IFERROR(IF('Table 2'!$L$2="All Diverse Led",$HQ178,IF('Table 2'!$L$2='DATA TEMPLATE 1516'!HX178,4,0)),"0")</f>
        <v>0</v>
      </c>
      <c r="F178" s="236">
        <f>IFERROR(IF('Table 2'!$L$2="All Diverse Led",$HQ178,IF('Table 2'!$L$2='DATA TEMPLATE 1516'!HY178,4,0)), 0)</f>
        <v>0</v>
      </c>
      <c r="G178" s="237">
        <f t="shared" si="5"/>
        <v>0</v>
      </c>
      <c r="H178" s="1" t="s">
        <v>471</v>
      </c>
      <c r="I178" s="1">
        <v>0</v>
      </c>
      <c r="J178" s="1" t="b">
        <v>0</v>
      </c>
      <c r="K178" s="284">
        <v>176</v>
      </c>
      <c r="L178" t="s">
        <v>441</v>
      </c>
      <c r="M178" t="s">
        <v>440</v>
      </c>
      <c r="N178" t="s">
        <v>458</v>
      </c>
      <c r="O178" s="76">
        <v>296575</v>
      </c>
      <c r="P178" s="76">
        <v>98845</v>
      </c>
      <c r="Q178" s="76">
        <v>500</v>
      </c>
      <c r="R178" s="76">
        <v>0</v>
      </c>
      <c r="S178" s="76">
        <v>0</v>
      </c>
      <c r="T178" s="76">
        <v>395920</v>
      </c>
      <c r="U178">
        <v>233437</v>
      </c>
      <c r="V178">
        <v>0</v>
      </c>
      <c r="W178">
        <v>0</v>
      </c>
      <c r="X178">
        <v>0</v>
      </c>
      <c r="Y178">
        <v>0</v>
      </c>
      <c r="Z178">
        <v>0</v>
      </c>
      <c r="AA178">
        <v>0</v>
      </c>
      <c r="AB178">
        <v>0</v>
      </c>
      <c r="AC178">
        <v>141030</v>
      </c>
      <c r="AD178">
        <v>0</v>
      </c>
      <c r="AE178">
        <v>374467</v>
      </c>
      <c r="AF178" s="1">
        <v>10</v>
      </c>
      <c r="AG178">
        <v>4</v>
      </c>
      <c r="AH178">
        <v>0</v>
      </c>
      <c r="AI178">
        <v>1500</v>
      </c>
      <c r="AJ178">
        <v>0</v>
      </c>
      <c r="AK178">
        <v>0</v>
      </c>
      <c r="AL178">
        <v>0</v>
      </c>
      <c r="AM178">
        <v>0</v>
      </c>
      <c r="AN178">
        <v>1</v>
      </c>
      <c r="AO178">
        <v>1</v>
      </c>
      <c r="AP178">
        <v>0</v>
      </c>
      <c r="AQ178">
        <v>600</v>
      </c>
      <c r="AR178">
        <v>0</v>
      </c>
      <c r="AS178">
        <v>0</v>
      </c>
      <c r="AT178">
        <v>0</v>
      </c>
      <c r="AU178">
        <v>0</v>
      </c>
      <c r="AV178">
        <v>0</v>
      </c>
      <c r="AW178">
        <v>0</v>
      </c>
      <c r="AX178">
        <v>0</v>
      </c>
      <c r="AY178">
        <v>0</v>
      </c>
      <c r="AZ178">
        <v>0</v>
      </c>
      <c r="BA178">
        <v>0</v>
      </c>
      <c r="BB178">
        <v>0</v>
      </c>
      <c r="BC178">
        <v>0</v>
      </c>
      <c r="BD178" s="284">
        <v>1</v>
      </c>
      <c r="BE178" s="284">
        <v>1</v>
      </c>
      <c r="BF178" s="284">
        <v>0</v>
      </c>
      <c r="BG178" s="284">
        <v>600</v>
      </c>
      <c r="BH178" s="168">
        <v>0</v>
      </c>
      <c r="BI178" s="169">
        <v>0</v>
      </c>
      <c r="BJ178" s="169">
        <v>0</v>
      </c>
      <c r="BK178" s="170">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s="1">
        <v>0</v>
      </c>
      <c r="CK178" s="1">
        <v>0</v>
      </c>
      <c r="CL178" s="1">
        <v>0</v>
      </c>
      <c r="CM178" s="1">
        <v>0</v>
      </c>
      <c r="CN178" s="168">
        <v>0</v>
      </c>
      <c r="CO178" s="169">
        <v>0</v>
      </c>
      <c r="CP178" s="169">
        <v>0</v>
      </c>
      <c r="CQ178" s="170">
        <v>0</v>
      </c>
      <c r="CR178" s="1">
        <v>0</v>
      </c>
      <c r="CS178" s="1">
        <v>0</v>
      </c>
      <c r="CT178" s="1">
        <v>0</v>
      </c>
      <c r="CU178" s="1">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s="284">
        <v>0</v>
      </c>
      <c r="DQ178" s="284">
        <v>0</v>
      </c>
      <c r="DR178" s="284">
        <v>0</v>
      </c>
      <c r="DS178" s="284">
        <v>0</v>
      </c>
      <c r="DT178" s="168">
        <v>0</v>
      </c>
      <c r="DU178" s="169">
        <v>0</v>
      </c>
      <c r="DV178" s="169">
        <v>0</v>
      </c>
      <c r="DW178" s="170">
        <v>0</v>
      </c>
      <c r="DX178">
        <v>4</v>
      </c>
      <c r="DY178">
        <v>6</v>
      </c>
      <c r="DZ178">
        <v>0</v>
      </c>
      <c r="EA178">
        <v>13900</v>
      </c>
      <c r="EB178">
        <v>0</v>
      </c>
      <c r="EC178">
        <v>0</v>
      </c>
      <c r="ED178">
        <v>0</v>
      </c>
      <c r="EE178">
        <v>0</v>
      </c>
      <c r="EF178">
        <v>1</v>
      </c>
      <c r="EG178">
        <v>1</v>
      </c>
      <c r="EH178">
        <v>0</v>
      </c>
      <c r="EI178">
        <v>50000</v>
      </c>
      <c r="EJ178">
        <v>0</v>
      </c>
      <c r="EK178">
        <v>0</v>
      </c>
      <c r="EL178">
        <v>0</v>
      </c>
      <c r="EM178">
        <v>0</v>
      </c>
      <c r="EN178">
        <v>0</v>
      </c>
      <c r="EO178">
        <v>0</v>
      </c>
      <c r="EP178">
        <v>0</v>
      </c>
      <c r="EQ178">
        <v>0</v>
      </c>
      <c r="ER178">
        <v>0</v>
      </c>
      <c r="ES178">
        <v>0</v>
      </c>
      <c r="ET178">
        <v>0</v>
      </c>
      <c r="EU178">
        <v>0</v>
      </c>
      <c r="EV178" s="1">
        <v>1</v>
      </c>
      <c r="EW178" s="1">
        <v>1</v>
      </c>
      <c r="EX178" s="1">
        <v>0</v>
      </c>
      <c r="EY178" s="1">
        <v>50000</v>
      </c>
      <c r="EZ178" s="168">
        <v>0</v>
      </c>
      <c r="FA178" s="169">
        <v>0</v>
      </c>
      <c r="FB178" s="169">
        <v>0</v>
      </c>
      <c r="FC178" s="170">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s="139">
        <v>0</v>
      </c>
      <c r="HD178" s="141">
        <v>0</v>
      </c>
      <c r="HE178" s="139">
        <v>0</v>
      </c>
      <c r="HF178" s="141">
        <v>0</v>
      </c>
      <c r="HG178" s="180">
        <v>6</v>
      </c>
      <c r="HH178" s="182">
        <v>0</v>
      </c>
      <c r="HI178" s="182">
        <v>0</v>
      </c>
      <c r="HJ178" s="183">
        <v>0</v>
      </c>
      <c r="HK178" s="140">
        <v>0</v>
      </c>
      <c r="HL178" s="140">
        <v>0</v>
      </c>
      <c r="HM178" s="1" t="s">
        <v>427</v>
      </c>
      <c r="HN178" s="1" t="s">
        <v>427</v>
      </c>
      <c r="HO178" t="s">
        <v>458</v>
      </c>
      <c r="HP178" s="284" t="s">
        <v>459</v>
      </c>
      <c r="HQ178" s="284">
        <v>0</v>
      </c>
      <c r="HR178" s="284">
        <v>0</v>
      </c>
      <c r="HS178" s="284">
        <v>0</v>
      </c>
      <c r="HT178" s="284" t="s">
        <v>427</v>
      </c>
      <c r="HU178" s="284" t="s">
        <v>427</v>
      </c>
      <c r="HV178" s="284" t="s">
        <v>427</v>
      </c>
      <c r="HW178" s="284" t="s">
        <v>427</v>
      </c>
      <c r="HX178" s="284">
        <v>0</v>
      </c>
      <c r="HY178" s="284">
        <v>0</v>
      </c>
      <c r="HZ178" s="284">
        <v>290601</v>
      </c>
      <c r="IA178" s="284"/>
      <c r="IB178" s="284"/>
    </row>
    <row r="179" spans="1:236" x14ac:dyDescent="0.25">
      <c r="A179" s="2">
        <f>IF('Table 1'!$L$2="All Regions",1,IF('Table 1'!$L$2='DATA TEMPLATE 1516'!L179,1,0))</f>
        <v>1</v>
      </c>
      <c r="B179" s="2">
        <f>IF('Table 1'!$L$3="All Disciplines",1,IF('Table 1'!$L$3='DATA TEMPLATE 1516'!M179,1,0))</f>
        <v>1</v>
      </c>
      <c r="C179" s="2">
        <f>IF('Table 1'!$L$4="All Organisations",1,IF('Table 1'!$L$4='DATA TEMPLATE 1516'!N179,1,0))</f>
        <v>1</v>
      </c>
      <c r="D179" s="2">
        <f t="shared" si="4"/>
        <v>3</v>
      </c>
      <c r="E179" s="236">
        <f>IFERROR(IF('Table 2'!$L$2="All Diverse Led",$HQ179,IF('Table 2'!$L$2='DATA TEMPLATE 1516'!HX179,4,0)),"0")</f>
        <v>0</v>
      </c>
      <c r="F179" s="236">
        <f>IFERROR(IF('Table 2'!$L$2="All Diverse Led",$HQ179,IF('Table 2'!$L$2='DATA TEMPLATE 1516'!HY179,4,0)), 0)</f>
        <v>0</v>
      </c>
      <c r="G179" s="237">
        <f t="shared" si="5"/>
        <v>0</v>
      </c>
      <c r="H179" s="1" t="s">
        <v>471</v>
      </c>
      <c r="I179" s="1">
        <v>0</v>
      </c>
      <c r="J179" s="1" t="b">
        <v>0</v>
      </c>
      <c r="K179" s="284">
        <v>177</v>
      </c>
      <c r="L179" t="s">
        <v>439</v>
      </c>
      <c r="M179" t="s">
        <v>437</v>
      </c>
      <c r="N179" t="s">
        <v>460</v>
      </c>
      <c r="O179" s="76">
        <v>3576892</v>
      </c>
      <c r="P179" s="76">
        <v>675499</v>
      </c>
      <c r="Q179" s="76">
        <v>1689114</v>
      </c>
      <c r="R179" s="76">
        <v>0</v>
      </c>
      <c r="S179" s="76">
        <v>8686</v>
      </c>
      <c r="T179" s="76">
        <v>5950191</v>
      </c>
      <c r="U179">
        <v>3182501</v>
      </c>
      <c r="V179">
        <v>157723</v>
      </c>
      <c r="W179">
        <v>19214</v>
      </c>
      <c r="X179">
        <v>0</v>
      </c>
      <c r="Y179">
        <v>0</v>
      </c>
      <c r="Z179">
        <v>0</v>
      </c>
      <c r="AA179">
        <v>0</v>
      </c>
      <c r="AB179">
        <v>1631224</v>
      </c>
      <c r="AC179">
        <v>501126</v>
      </c>
      <c r="AD179">
        <v>293752</v>
      </c>
      <c r="AE179">
        <v>5785540</v>
      </c>
      <c r="AF179" s="1">
        <v>333</v>
      </c>
      <c r="AG179">
        <v>0</v>
      </c>
      <c r="AH179">
        <v>103562</v>
      </c>
      <c r="AI179">
        <v>0</v>
      </c>
      <c r="AJ179">
        <v>0</v>
      </c>
      <c r="AK179">
        <v>0</v>
      </c>
      <c r="AL179">
        <v>0</v>
      </c>
      <c r="AM179">
        <v>0</v>
      </c>
      <c r="AN179">
        <v>178</v>
      </c>
      <c r="AO179">
        <v>0</v>
      </c>
      <c r="AP179">
        <v>170358</v>
      </c>
      <c r="AQ179">
        <v>0</v>
      </c>
      <c r="AR179">
        <v>4</v>
      </c>
      <c r="AS179">
        <v>0</v>
      </c>
      <c r="AT179">
        <v>760</v>
      </c>
      <c r="AU179">
        <v>0</v>
      </c>
      <c r="AV179">
        <v>0</v>
      </c>
      <c r="AW179">
        <v>0</v>
      </c>
      <c r="AX179">
        <v>0</v>
      </c>
      <c r="AY179">
        <v>0</v>
      </c>
      <c r="AZ179">
        <v>0</v>
      </c>
      <c r="BA179">
        <v>0</v>
      </c>
      <c r="BB179">
        <v>0</v>
      </c>
      <c r="BC179">
        <v>0</v>
      </c>
      <c r="BD179" s="284">
        <v>178</v>
      </c>
      <c r="BE179" s="284">
        <v>0</v>
      </c>
      <c r="BF179" s="284">
        <v>170358</v>
      </c>
      <c r="BG179" s="284">
        <v>0</v>
      </c>
      <c r="BH179" s="168">
        <v>4</v>
      </c>
      <c r="BI179" s="169">
        <v>0</v>
      </c>
      <c r="BJ179" s="169">
        <v>760</v>
      </c>
      <c r="BK179" s="170">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s="1">
        <v>0</v>
      </c>
      <c r="CK179" s="1">
        <v>0</v>
      </c>
      <c r="CL179" s="1">
        <v>0</v>
      </c>
      <c r="CM179" s="1">
        <v>0</v>
      </c>
      <c r="CN179" s="168">
        <v>0</v>
      </c>
      <c r="CO179" s="169">
        <v>0</v>
      </c>
      <c r="CP179" s="169">
        <v>0</v>
      </c>
      <c r="CQ179" s="170">
        <v>0</v>
      </c>
      <c r="CR179" s="1">
        <v>0</v>
      </c>
      <c r="CS179" s="1">
        <v>0</v>
      </c>
      <c r="CT179" s="1">
        <v>0</v>
      </c>
      <c r="CU179" s="1">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s="284">
        <v>0</v>
      </c>
      <c r="DQ179" s="284">
        <v>0</v>
      </c>
      <c r="DR179" s="284">
        <v>0</v>
      </c>
      <c r="DS179" s="284">
        <v>0</v>
      </c>
      <c r="DT179" s="168">
        <v>0</v>
      </c>
      <c r="DU179" s="169">
        <v>0</v>
      </c>
      <c r="DV179" s="169">
        <v>0</v>
      </c>
      <c r="DW179" s="170">
        <v>0</v>
      </c>
      <c r="DX179">
        <v>22</v>
      </c>
      <c r="DY179">
        <v>157</v>
      </c>
      <c r="DZ179">
        <v>3206</v>
      </c>
      <c r="EA179">
        <v>13360</v>
      </c>
      <c r="EB179">
        <v>0</v>
      </c>
      <c r="EC179">
        <v>0</v>
      </c>
      <c r="ED179">
        <v>0</v>
      </c>
      <c r="EE179">
        <v>0</v>
      </c>
      <c r="EF179">
        <v>0</v>
      </c>
      <c r="EG179">
        <v>0</v>
      </c>
      <c r="EH179">
        <v>0</v>
      </c>
      <c r="EI179">
        <v>0</v>
      </c>
      <c r="EJ179">
        <v>1</v>
      </c>
      <c r="EK179">
        <v>157</v>
      </c>
      <c r="EL179">
        <v>304</v>
      </c>
      <c r="EM179">
        <v>0</v>
      </c>
      <c r="EN179">
        <v>0</v>
      </c>
      <c r="EO179">
        <v>0</v>
      </c>
      <c r="EP179">
        <v>0</v>
      </c>
      <c r="EQ179">
        <v>0</v>
      </c>
      <c r="ER179">
        <v>0</v>
      </c>
      <c r="ES179">
        <v>0</v>
      </c>
      <c r="ET179">
        <v>0</v>
      </c>
      <c r="EU179">
        <v>0</v>
      </c>
      <c r="EV179" s="1">
        <v>0</v>
      </c>
      <c r="EW179" s="1">
        <v>0</v>
      </c>
      <c r="EX179" s="1">
        <v>0</v>
      </c>
      <c r="EY179" s="1">
        <v>0</v>
      </c>
      <c r="EZ179" s="168">
        <v>1</v>
      </c>
      <c r="FA179" s="169">
        <v>157</v>
      </c>
      <c r="FB179" s="169">
        <v>304</v>
      </c>
      <c r="FC179" s="170">
        <v>0</v>
      </c>
      <c r="FD179">
        <v>0</v>
      </c>
      <c r="FE179">
        <v>0</v>
      </c>
      <c r="FF179">
        <v>0</v>
      </c>
      <c r="FG179">
        <v>0</v>
      </c>
      <c r="FH179">
        <v>0</v>
      </c>
      <c r="FI179">
        <v>0</v>
      </c>
      <c r="FJ179">
        <v>2</v>
      </c>
      <c r="FK179">
        <v>44000</v>
      </c>
      <c r="FL179">
        <v>0</v>
      </c>
      <c r="FM179">
        <v>0</v>
      </c>
      <c r="FN179">
        <v>6</v>
      </c>
      <c r="FO179">
        <v>34500</v>
      </c>
      <c r="FP179">
        <v>20236</v>
      </c>
      <c r="FQ179">
        <v>34500</v>
      </c>
      <c r="FR179">
        <v>24301</v>
      </c>
      <c r="FS179">
        <v>34500</v>
      </c>
      <c r="FT179">
        <v>0</v>
      </c>
      <c r="FU179">
        <v>0</v>
      </c>
      <c r="FV179">
        <v>0</v>
      </c>
      <c r="FW179">
        <v>0</v>
      </c>
      <c r="FX179">
        <v>0</v>
      </c>
      <c r="FY179">
        <v>0</v>
      </c>
      <c r="FZ179">
        <v>0</v>
      </c>
      <c r="GA179">
        <v>0</v>
      </c>
      <c r="GB179">
        <v>0</v>
      </c>
      <c r="GC179">
        <v>0</v>
      </c>
      <c r="GD179">
        <v>0</v>
      </c>
      <c r="GE179">
        <v>0</v>
      </c>
      <c r="GF179">
        <v>0</v>
      </c>
      <c r="GG179">
        <v>0</v>
      </c>
      <c r="GH179">
        <v>1</v>
      </c>
      <c r="GI179" t="s">
        <v>592</v>
      </c>
      <c r="GJ179">
        <v>0</v>
      </c>
      <c r="GK179">
        <v>0</v>
      </c>
      <c r="GL179">
        <v>20</v>
      </c>
      <c r="GM179">
        <v>0</v>
      </c>
      <c r="GN179">
        <v>19</v>
      </c>
      <c r="GO179">
        <v>2132</v>
      </c>
      <c r="GP179">
        <v>36</v>
      </c>
      <c r="GQ179">
        <v>21071</v>
      </c>
      <c r="GR179">
        <v>0</v>
      </c>
      <c r="GS179">
        <v>0</v>
      </c>
      <c r="GT179">
        <v>0</v>
      </c>
      <c r="GU179">
        <v>0</v>
      </c>
      <c r="GV179">
        <v>0</v>
      </c>
      <c r="GW179">
        <v>0</v>
      </c>
      <c r="GX179">
        <v>0</v>
      </c>
      <c r="GY179">
        <v>0</v>
      </c>
      <c r="GZ179">
        <v>0</v>
      </c>
      <c r="HA179">
        <v>0</v>
      </c>
      <c r="HB179">
        <v>0</v>
      </c>
      <c r="HC179" s="139">
        <v>1</v>
      </c>
      <c r="HD179" s="141">
        <v>0</v>
      </c>
      <c r="HE179" s="139">
        <v>0</v>
      </c>
      <c r="HF179" s="141">
        <v>2</v>
      </c>
      <c r="HG179" s="180">
        <v>13</v>
      </c>
      <c r="HH179" s="182">
        <v>0.23076923076923078</v>
      </c>
      <c r="HI179" s="182">
        <v>0</v>
      </c>
      <c r="HJ179" s="183">
        <v>0</v>
      </c>
      <c r="HK179" s="140">
        <v>0</v>
      </c>
      <c r="HL179" s="140">
        <v>0</v>
      </c>
      <c r="HM179" s="1" t="s">
        <v>427</v>
      </c>
      <c r="HN179" s="1" t="s">
        <v>427</v>
      </c>
      <c r="HO179" t="s">
        <v>460</v>
      </c>
      <c r="HP179" s="284" t="s">
        <v>460</v>
      </c>
      <c r="HQ179" s="284">
        <v>0</v>
      </c>
      <c r="HR179" s="284">
        <v>0</v>
      </c>
      <c r="HS179" s="284">
        <v>0</v>
      </c>
      <c r="HT179" s="284" t="s">
        <v>427</v>
      </c>
      <c r="HU179" s="284" t="s">
        <v>427</v>
      </c>
      <c r="HV179" s="284" t="s">
        <v>427</v>
      </c>
      <c r="HW179" s="284" t="s">
        <v>427</v>
      </c>
      <c r="HX179" s="284">
        <v>0</v>
      </c>
      <c r="HY179" s="284">
        <v>0</v>
      </c>
      <c r="HZ179" s="284">
        <v>6505160</v>
      </c>
      <c r="IA179" s="284"/>
      <c r="IB179" s="284"/>
    </row>
    <row r="180" spans="1:236" x14ac:dyDescent="0.25">
      <c r="A180" s="2">
        <f>IF('Table 1'!$L$2="All Regions",1,IF('Table 1'!$L$2='DATA TEMPLATE 1516'!L180,1,0))</f>
        <v>1</v>
      </c>
      <c r="B180" s="2">
        <f>IF('Table 1'!$L$3="All Disciplines",1,IF('Table 1'!$L$3='DATA TEMPLATE 1516'!M180,1,0))</f>
        <v>1</v>
      </c>
      <c r="C180" s="2">
        <f>IF('Table 1'!$L$4="All Organisations",1,IF('Table 1'!$L$4='DATA TEMPLATE 1516'!N180,1,0))</f>
        <v>1</v>
      </c>
      <c r="D180" s="2">
        <f t="shared" si="4"/>
        <v>3</v>
      </c>
      <c r="E180" s="236">
        <f>IFERROR(IF('Table 2'!$L$2="All Diverse Led",$HQ180,IF('Table 2'!$L$2='DATA TEMPLATE 1516'!HX180,4,0)),"0")</f>
        <v>0</v>
      </c>
      <c r="F180" s="236">
        <f>IFERROR(IF('Table 2'!$L$2="All Diverse Led",$HQ180,IF('Table 2'!$L$2='DATA TEMPLATE 1516'!HY180,4,0)), 0)</f>
        <v>0</v>
      </c>
      <c r="G180" s="237">
        <f t="shared" si="5"/>
        <v>0</v>
      </c>
      <c r="H180" s="1" t="s">
        <v>471</v>
      </c>
      <c r="I180" s="1">
        <v>0</v>
      </c>
      <c r="J180" s="1" t="b">
        <v>0</v>
      </c>
      <c r="K180" s="284">
        <v>178</v>
      </c>
      <c r="L180" t="s">
        <v>439</v>
      </c>
      <c r="M180" t="s">
        <v>437</v>
      </c>
      <c r="N180" t="s">
        <v>460</v>
      </c>
      <c r="O180" s="76">
        <v>1382690</v>
      </c>
      <c r="P180" s="76">
        <v>454867</v>
      </c>
      <c r="Q180" s="76">
        <v>338774</v>
      </c>
      <c r="R180" s="76">
        <v>0</v>
      </c>
      <c r="S180" s="76">
        <v>426498</v>
      </c>
      <c r="T180" s="76">
        <v>2602829</v>
      </c>
      <c r="U180">
        <v>737011</v>
      </c>
      <c r="V180">
        <v>161180</v>
      </c>
      <c r="W180">
        <v>0</v>
      </c>
      <c r="X180">
        <v>206789</v>
      </c>
      <c r="Y180">
        <v>714316</v>
      </c>
      <c r="Z180">
        <v>0</v>
      </c>
      <c r="AA180">
        <v>0</v>
      </c>
      <c r="AB180">
        <v>516443</v>
      </c>
      <c r="AC180">
        <v>345173</v>
      </c>
      <c r="AD180">
        <v>0</v>
      </c>
      <c r="AE180">
        <v>2680912</v>
      </c>
      <c r="AF180" s="1">
        <v>24</v>
      </c>
      <c r="AG180">
        <v>21</v>
      </c>
      <c r="AH180">
        <v>4421</v>
      </c>
      <c r="AI180">
        <v>500</v>
      </c>
      <c r="AJ180">
        <v>0</v>
      </c>
      <c r="AK180">
        <v>0</v>
      </c>
      <c r="AL180">
        <v>0</v>
      </c>
      <c r="AM180">
        <v>0</v>
      </c>
      <c r="AN180">
        <v>7</v>
      </c>
      <c r="AO180">
        <v>7</v>
      </c>
      <c r="AP180">
        <v>0</v>
      </c>
      <c r="AQ180">
        <v>2500</v>
      </c>
      <c r="AR180">
        <v>3</v>
      </c>
      <c r="AS180">
        <v>3</v>
      </c>
      <c r="AT180">
        <v>0</v>
      </c>
      <c r="AU180">
        <v>75</v>
      </c>
      <c r="AV180">
        <v>0</v>
      </c>
      <c r="AW180">
        <v>0</v>
      </c>
      <c r="AX180">
        <v>0</v>
      </c>
      <c r="AY180">
        <v>0</v>
      </c>
      <c r="AZ180">
        <v>0</v>
      </c>
      <c r="BA180">
        <v>0</v>
      </c>
      <c r="BB180">
        <v>0</v>
      </c>
      <c r="BC180">
        <v>0</v>
      </c>
      <c r="BD180" s="284">
        <v>7</v>
      </c>
      <c r="BE180" s="284">
        <v>7</v>
      </c>
      <c r="BF180" s="284">
        <v>0</v>
      </c>
      <c r="BG180" s="284">
        <v>2500</v>
      </c>
      <c r="BH180" s="168">
        <v>3</v>
      </c>
      <c r="BI180" s="169">
        <v>3</v>
      </c>
      <c r="BJ180" s="169">
        <v>0</v>
      </c>
      <c r="BK180" s="170">
        <v>75</v>
      </c>
      <c r="BL180">
        <v>4</v>
      </c>
      <c r="BM180">
        <v>4</v>
      </c>
      <c r="BN180">
        <v>0</v>
      </c>
      <c r="BO180">
        <v>150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s="1">
        <v>0</v>
      </c>
      <c r="CK180" s="1">
        <v>0</v>
      </c>
      <c r="CL180" s="1">
        <v>0</v>
      </c>
      <c r="CM180" s="1">
        <v>0</v>
      </c>
      <c r="CN180" s="168">
        <v>0</v>
      </c>
      <c r="CO180" s="169">
        <v>0</v>
      </c>
      <c r="CP180" s="169">
        <v>0</v>
      </c>
      <c r="CQ180" s="170">
        <v>0</v>
      </c>
      <c r="CR180" s="1">
        <v>0</v>
      </c>
      <c r="CS180" s="1">
        <v>0</v>
      </c>
      <c r="CT180" s="1">
        <v>0</v>
      </c>
      <c r="CU180" s="1">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s="284">
        <v>0</v>
      </c>
      <c r="DQ180" s="284">
        <v>0</v>
      </c>
      <c r="DR180" s="284">
        <v>0</v>
      </c>
      <c r="DS180" s="284">
        <v>0</v>
      </c>
      <c r="DT180" s="168">
        <v>0</v>
      </c>
      <c r="DU180" s="169">
        <v>0</v>
      </c>
      <c r="DV180" s="169">
        <v>0</v>
      </c>
      <c r="DW180" s="170">
        <v>0</v>
      </c>
      <c r="DX180">
        <v>0</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v>0</v>
      </c>
      <c r="EV180" s="1">
        <v>0</v>
      </c>
      <c r="EW180" s="1">
        <v>0</v>
      </c>
      <c r="EX180" s="1">
        <v>0</v>
      </c>
      <c r="EY180" s="1">
        <v>0</v>
      </c>
      <c r="EZ180" s="168">
        <v>0</v>
      </c>
      <c r="FA180" s="169">
        <v>0</v>
      </c>
      <c r="FB180" s="169">
        <v>0</v>
      </c>
      <c r="FC180" s="17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s="139">
        <v>0</v>
      </c>
      <c r="HD180" s="141">
        <v>0</v>
      </c>
      <c r="HE180" s="139">
        <v>0</v>
      </c>
      <c r="HF180" s="141">
        <v>3</v>
      </c>
      <c r="HG180" s="180">
        <v>51</v>
      </c>
      <c r="HH180" s="182">
        <v>5.8823529411764705E-2</v>
      </c>
      <c r="HI180" s="182">
        <v>0</v>
      </c>
      <c r="HJ180" s="183">
        <v>0</v>
      </c>
      <c r="HK180" s="140">
        <v>0</v>
      </c>
      <c r="HL180" s="140">
        <v>0</v>
      </c>
      <c r="HM180" s="1" t="s">
        <v>427</v>
      </c>
      <c r="HN180" s="1" t="s">
        <v>427</v>
      </c>
      <c r="HO180" t="s">
        <v>460</v>
      </c>
      <c r="HP180" s="284" t="s">
        <v>460</v>
      </c>
      <c r="HQ180" s="284">
        <v>0</v>
      </c>
      <c r="HR180" s="284">
        <v>0</v>
      </c>
      <c r="HS180" s="284">
        <v>0</v>
      </c>
      <c r="HT180" s="284" t="s">
        <v>427</v>
      </c>
      <c r="HU180" s="284" t="s">
        <v>427</v>
      </c>
      <c r="HV180" s="284" t="s">
        <v>427</v>
      </c>
      <c r="HW180" s="284" t="s">
        <v>427</v>
      </c>
      <c r="HX180" s="284">
        <v>0</v>
      </c>
      <c r="HY180" s="284">
        <v>0</v>
      </c>
      <c r="HZ180" s="284">
        <v>2515235</v>
      </c>
      <c r="IA180" s="284"/>
      <c r="IB180" s="284"/>
    </row>
    <row r="181" spans="1:236" x14ac:dyDescent="0.25">
      <c r="A181" s="2">
        <f>IF('Table 1'!$L$2="All Regions",1,IF('Table 1'!$L$2='DATA TEMPLATE 1516'!L181,1,0))</f>
        <v>1</v>
      </c>
      <c r="B181" s="2">
        <f>IF('Table 1'!$L$3="All Disciplines",1,IF('Table 1'!$L$3='DATA TEMPLATE 1516'!M181,1,0))</f>
        <v>1</v>
      </c>
      <c r="C181" s="2">
        <f>IF('Table 1'!$L$4="All Organisations",1,IF('Table 1'!$L$4='DATA TEMPLATE 1516'!N181,1,0))</f>
        <v>1</v>
      </c>
      <c r="D181" s="2">
        <f t="shared" si="4"/>
        <v>3</v>
      </c>
      <c r="E181" s="236">
        <f>IFERROR(IF('Table 2'!$L$2="All Diverse Led",$HQ181,IF('Table 2'!$L$2='DATA TEMPLATE 1516'!HX181,4,0)),"0")</f>
        <v>0</v>
      </c>
      <c r="F181" s="236">
        <f>IFERROR(IF('Table 2'!$L$2="All Diverse Led",$HQ181,IF('Table 2'!$L$2='DATA TEMPLATE 1516'!HY181,4,0)), 0)</f>
        <v>0</v>
      </c>
      <c r="G181" s="237">
        <f t="shared" si="5"/>
        <v>0</v>
      </c>
      <c r="H181" s="1" t="s">
        <v>471</v>
      </c>
      <c r="I181" s="1">
        <v>0</v>
      </c>
      <c r="J181" s="1" t="b">
        <v>0</v>
      </c>
      <c r="K181" s="284">
        <v>179</v>
      </c>
      <c r="L181" t="s">
        <v>439</v>
      </c>
      <c r="M181" t="s">
        <v>437</v>
      </c>
      <c r="N181" t="s">
        <v>460</v>
      </c>
      <c r="O181" s="76">
        <v>3955611</v>
      </c>
      <c r="P181" s="76">
        <v>2324651</v>
      </c>
      <c r="Q181" s="76">
        <v>1357178</v>
      </c>
      <c r="R181" s="76">
        <v>0</v>
      </c>
      <c r="S181" s="76">
        <v>36200</v>
      </c>
      <c r="T181" s="76">
        <v>7673640</v>
      </c>
      <c r="U181">
        <v>872131</v>
      </c>
      <c r="V181">
        <v>287027</v>
      </c>
      <c r="W181">
        <v>22756</v>
      </c>
      <c r="X181">
        <v>0</v>
      </c>
      <c r="Y181">
        <v>48127</v>
      </c>
      <c r="Z181">
        <v>0</v>
      </c>
      <c r="AA181">
        <v>0</v>
      </c>
      <c r="AB181">
        <v>2554620</v>
      </c>
      <c r="AC181">
        <v>605168</v>
      </c>
      <c r="AD181">
        <v>3282144</v>
      </c>
      <c r="AE181">
        <v>7671973</v>
      </c>
      <c r="AF181" s="1">
        <v>998</v>
      </c>
      <c r="AG181">
        <v>0</v>
      </c>
      <c r="AH181">
        <v>187470</v>
      </c>
      <c r="AI181">
        <v>0</v>
      </c>
      <c r="AJ181">
        <v>5</v>
      </c>
      <c r="AK181">
        <v>0</v>
      </c>
      <c r="AL181">
        <v>489</v>
      </c>
      <c r="AM181">
        <v>0</v>
      </c>
      <c r="AN181">
        <v>51</v>
      </c>
      <c r="AO181">
        <v>0</v>
      </c>
      <c r="AP181">
        <v>7332</v>
      </c>
      <c r="AQ181">
        <v>0</v>
      </c>
      <c r="AR181">
        <v>112</v>
      </c>
      <c r="AS181">
        <v>0</v>
      </c>
      <c r="AT181">
        <v>23904</v>
      </c>
      <c r="AU181">
        <v>0</v>
      </c>
      <c r="AV181">
        <v>0</v>
      </c>
      <c r="AW181">
        <v>0</v>
      </c>
      <c r="AX181">
        <v>0</v>
      </c>
      <c r="AY181">
        <v>0</v>
      </c>
      <c r="AZ181">
        <v>0</v>
      </c>
      <c r="BA181">
        <v>0</v>
      </c>
      <c r="BB181">
        <v>0</v>
      </c>
      <c r="BC181">
        <v>0</v>
      </c>
      <c r="BD181" s="284">
        <v>56</v>
      </c>
      <c r="BE181" s="284">
        <v>0</v>
      </c>
      <c r="BF181" s="284">
        <v>7821</v>
      </c>
      <c r="BG181" s="284">
        <v>0</v>
      </c>
      <c r="BH181" s="168">
        <v>112</v>
      </c>
      <c r="BI181" s="169">
        <v>0</v>
      </c>
      <c r="BJ181" s="169">
        <v>23904</v>
      </c>
      <c r="BK181" s="170">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s="1">
        <v>0</v>
      </c>
      <c r="CK181" s="1">
        <v>0</v>
      </c>
      <c r="CL181" s="1">
        <v>0</v>
      </c>
      <c r="CM181" s="1">
        <v>0</v>
      </c>
      <c r="CN181" s="168">
        <v>0</v>
      </c>
      <c r="CO181" s="169">
        <v>0</v>
      </c>
      <c r="CP181" s="169">
        <v>0</v>
      </c>
      <c r="CQ181" s="170">
        <v>0</v>
      </c>
      <c r="CR181" s="1">
        <v>1</v>
      </c>
      <c r="CS181" s="1">
        <v>1</v>
      </c>
      <c r="CT181" s="1">
        <v>40</v>
      </c>
      <c r="CU181" s="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s="284">
        <v>0</v>
      </c>
      <c r="DQ181" s="284">
        <v>0</v>
      </c>
      <c r="DR181" s="284">
        <v>0</v>
      </c>
      <c r="DS181" s="284">
        <v>0</v>
      </c>
      <c r="DT181" s="168">
        <v>0</v>
      </c>
      <c r="DU181" s="169">
        <v>0</v>
      </c>
      <c r="DV181" s="169">
        <v>0</v>
      </c>
      <c r="DW181" s="170">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s="1">
        <v>0</v>
      </c>
      <c r="EW181" s="1">
        <v>0</v>
      </c>
      <c r="EX181" s="1">
        <v>0</v>
      </c>
      <c r="EY181" s="1">
        <v>0</v>
      </c>
      <c r="EZ181" s="168">
        <v>0</v>
      </c>
      <c r="FA181" s="169">
        <v>0</v>
      </c>
      <c r="FB181" s="169">
        <v>0</v>
      </c>
      <c r="FC181" s="170">
        <v>0</v>
      </c>
      <c r="FD181">
        <v>0</v>
      </c>
      <c r="FE181">
        <v>0</v>
      </c>
      <c r="FF181">
        <v>0</v>
      </c>
      <c r="FG181">
        <v>0</v>
      </c>
      <c r="FH181">
        <v>0</v>
      </c>
      <c r="FI181">
        <v>0</v>
      </c>
      <c r="FJ181">
        <v>0</v>
      </c>
      <c r="FK181">
        <v>0</v>
      </c>
      <c r="FL181">
        <v>1</v>
      </c>
      <c r="FM181">
        <v>40890</v>
      </c>
      <c r="FN181">
        <v>16</v>
      </c>
      <c r="FO181">
        <v>0</v>
      </c>
      <c r="FP181">
        <v>21160</v>
      </c>
      <c r="FQ181">
        <v>0</v>
      </c>
      <c r="FR181">
        <v>0</v>
      </c>
      <c r="FS181">
        <v>0</v>
      </c>
      <c r="FT181">
        <v>0</v>
      </c>
      <c r="FU181">
        <v>0</v>
      </c>
      <c r="FV181">
        <v>0</v>
      </c>
      <c r="FW181">
        <v>0</v>
      </c>
      <c r="FX181">
        <v>0</v>
      </c>
      <c r="FY181">
        <v>0</v>
      </c>
      <c r="FZ181">
        <v>0</v>
      </c>
      <c r="GA181">
        <v>0</v>
      </c>
      <c r="GB181">
        <v>0</v>
      </c>
      <c r="GC181">
        <v>0</v>
      </c>
      <c r="GD181">
        <v>0</v>
      </c>
      <c r="GE181">
        <v>0</v>
      </c>
      <c r="GF181">
        <v>0</v>
      </c>
      <c r="GG181">
        <v>0</v>
      </c>
      <c r="GH181">
        <v>0</v>
      </c>
      <c r="GI181">
        <v>0</v>
      </c>
      <c r="GJ181">
        <v>0</v>
      </c>
      <c r="GK181">
        <v>0</v>
      </c>
      <c r="GL181">
        <v>0</v>
      </c>
      <c r="GM181">
        <v>0</v>
      </c>
      <c r="GN181">
        <v>0</v>
      </c>
      <c r="GO181">
        <v>0</v>
      </c>
      <c r="GP181">
        <v>35</v>
      </c>
      <c r="GQ181">
        <v>252495</v>
      </c>
      <c r="GR181">
        <v>0</v>
      </c>
      <c r="GS181">
        <v>0</v>
      </c>
      <c r="GT181">
        <v>1</v>
      </c>
      <c r="GU181">
        <v>0</v>
      </c>
      <c r="GV181">
        <v>0</v>
      </c>
      <c r="GW181">
        <v>0</v>
      </c>
      <c r="GX181">
        <v>0</v>
      </c>
      <c r="GY181">
        <v>0</v>
      </c>
      <c r="GZ181">
        <v>0</v>
      </c>
      <c r="HA181">
        <v>0</v>
      </c>
      <c r="HB181">
        <v>0</v>
      </c>
      <c r="HC181" s="139">
        <v>0</v>
      </c>
      <c r="HD181" s="141">
        <v>0</v>
      </c>
      <c r="HE181" s="139">
        <v>1</v>
      </c>
      <c r="HF181" s="141">
        <v>1</v>
      </c>
      <c r="HG181" s="180">
        <v>17</v>
      </c>
      <c r="HH181" s="182">
        <v>5.8823529411764705E-2</v>
      </c>
      <c r="HI181" s="182">
        <v>5.8823529411764705E-2</v>
      </c>
      <c r="HJ181" s="183">
        <v>0</v>
      </c>
      <c r="HK181" s="140">
        <v>0</v>
      </c>
      <c r="HL181" s="140">
        <v>0</v>
      </c>
      <c r="HM181" s="1" t="s">
        <v>427</v>
      </c>
      <c r="HN181" s="1" t="s">
        <v>427</v>
      </c>
      <c r="HO181" t="s">
        <v>460</v>
      </c>
      <c r="HP181" s="284" t="s">
        <v>460</v>
      </c>
      <c r="HQ181" s="284">
        <v>0</v>
      </c>
      <c r="HR181" s="284">
        <v>0</v>
      </c>
      <c r="HS181" s="284">
        <v>0</v>
      </c>
      <c r="HT181" s="284" t="s">
        <v>427</v>
      </c>
      <c r="HU181" s="284" t="s">
        <v>427</v>
      </c>
      <c r="HV181" s="284" t="s">
        <v>427</v>
      </c>
      <c r="HW181" s="284" t="s">
        <v>427</v>
      </c>
      <c r="HX181" s="284">
        <v>0</v>
      </c>
      <c r="HY181" s="284">
        <v>0</v>
      </c>
      <c r="HZ181" s="284">
        <v>7649078</v>
      </c>
      <c r="IA181" s="284"/>
      <c r="IB181" s="284"/>
    </row>
    <row r="182" spans="1:236" x14ac:dyDescent="0.25">
      <c r="A182" s="2">
        <f>IF('Table 1'!$L$2="All Regions",1,IF('Table 1'!$L$2='DATA TEMPLATE 1516'!L182,1,0))</f>
        <v>1</v>
      </c>
      <c r="B182" s="2">
        <f>IF('Table 1'!$L$3="All Disciplines",1,IF('Table 1'!$L$3='DATA TEMPLATE 1516'!M182,1,0))</f>
        <v>1</v>
      </c>
      <c r="C182" s="2">
        <f>IF('Table 1'!$L$4="All Organisations",1,IF('Table 1'!$L$4='DATA TEMPLATE 1516'!N182,1,0))</f>
        <v>1</v>
      </c>
      <c r="D182" s="2">
        <f t="shared" si="4"/>
        <v>3</v>
      </c>
      <c r="E182" s="236">
        <f>IFERROR(IF('Table 2'!$L$2="All Diverse Led",$HQ182,IF('Table 2'!$L$2='DATA TEMPLATE 1516'!HX182,4,0)),"0")</f>
        <v>0</v>
      </c>
      <c r="F182" s="236">
        <f>IFERROR(IF('Table 2'!$L$2="All Diverse Led",$HQ182,IF('Table 2'!$L$2='DATA TEMPLATE 1516'!HY182,4,0)), 0)</f>
        <v>0</v>
      </c>
      <c r="G182" s="237">
        <f t="shared" si="5"/>
        <v>0</v>
      </c>
      <c r="H182" s="1" t="s">
        <v>471</v>
      </c>
      <c r="I182" s="1">
        <v>0</v>
      </c>
      <c r="J182" s="1" t="b">
        <v>0</v>
      </c>
      <c r="K182" s="284">
        <v>180</v>
      </c>
      <c r="L182" t="s">
        <v>439</v>
      </c>
      <c r="M182" t="s">
        <v>438</v>
      </c>
      <c r="N182" t="s">
        <v>459</v>
      </c>
      <c r="O182" s="76">
        <v>55176</v>
      </c>
      <c r="P182" s="76">
        <v>42621</v>
      </c>
      <c r="Q182" s="76">
        <v>283665</v>
      </c>
      <c r="R182" s="76">
        <v>0</v>
      </c>
      <c r="S182" s="76">
        <v>0</v>
      </c>
      <c r="T182" s="76">
        <v>381462</v>
      </c>
      <c r="U182">
        <v>321774</v>
      </c>
      <c r="V182">
        <v>6842</v>
      </c>
      <c r="W182">
        <v>0</v>
      </c>
      <c r="X182">
        <v>0</v>
      </c>
      <c r="Y182">
        <v>0</v>
      </c>
      <c r="Z182">
        <v>0</v>
      </c>
      <c r="AA182">
        <v>0</v>
      </c>
      <c r="AB182">
        <v>92277</v>
      </c>
      <c r="AC182">
        <v>8099</v>
      </c>
      <c r="AD182">
        <v>5385</v>
      </c>
      <c r="AE182">
        <v>434377</v>
      </c>
      <c r="AF182" s="1">
        <v>5</v>
      </c>
      <c r="AG182">
        <v>0</v>
      </c>
      <c r="AH182">
        <v>2657</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s="284">
        <v>0</v>
      </c>
      <c r="BE182" s="284">
        <v>0</v>
      </c>
      <c r="BF182" s="284">
        <v>0</v>
      </c>
      <c r="BG182" s="284">
        <v>0</v>
      </c>
      <c r="BH182" s="168">
        <v>0</v>
      </c>
      <c r="BI182" s="169">
        <v>0</v>
      </c>
      <c r="BJ182" s="169">
        <v>0</v>
      </c>
      <c r="BK182" s="170">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s="1">
        <v>0</v>
      </c>
      <c r="CK182" s="1">
        <v>0</v>
      </c>
      <c r="CL182" s="1">
        <v>0</v>
      </c>
      <c r="CM182" s="1">
        <v>0</v>
      </c>
      <c r="CN182" s="168">
        <v>0</v>
      </c>
      <c r="CO182" s="169">
        <v>0</v>
      </c>
      <c r="CP182" s="169">
        <v>0</v>
      </c>
      <c r="CQ182" s="170">
        <v>0</v>
      </c>
      <c r="CR182" s="1">
        <v>0</v>
      </c>
      <c r="CS182" s="1">
        <v>0</v>
      </c>
      <c r="CT182" s="1">
        <v>0</v>
      </c>
      <c r="CU182" s="1">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s="284">
        <v>0</v>
      </c>
      <c r="DQ182" s="284">
        <v>0</v>
      </c>
      <c r="DR182" s="284">
        <v>0</v>
      </c>
      <c r="DS182" s="284">
        <v>0</v>
      </c>
      <c r="DT182" s="168">
        <v>0</v>
      </c>
      <c r="DU182" s="169">
        <v>0</v>
      </c>
      <c r="DV182" s="169">
        <v>0</v>
      </c>
      <c r="DW182" s="170">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v>0</v>
      </c>
      <c r="EV182" s="1">
        <v>0</v>
      </c>
      <c r="EW182" s="1">
        <v>0</v>
      </c>
      <c r="EX182" s="1">
        <v>0</v>
      </c>
      <c r="EY182" s="1">
        <v>0</v>
      </c>
      <c r="EZ182" s="168">
        <v>0</v>
      </c>
      <c r="FA182" s="169">
        <v>0</v>
      </c>
      <c r="FB182" s="169">
        <v>0</v>
      </c>
      <c r="FC182" s="170">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s="139">
        <v>0</v>
      </c>
      <c r="HD182" s="141">
        <v>1</v>
      </c>
      <c r="HE182" s="139">
        <v>1</v>
      </c>
      <c r="HF182" s="141">
        <v>2</v>
      </c>
      <c r="HG182" s="180">
        <v>13</v>
      </c>
      <c r="HH182" s="182">
        <v>0.15384615384615385</v>
      </c>
      <c r="HI182" s="182">
        <v>0.15384615384615385</v>
      </c>
      <c r="HJ182" s="183">
        <v>0</v>
      </c>
      <c r="HK182" s="140">
        <v>0</v>
      </c>
      <c r="HL182" s="140">
        <v>0</v>
      </c>
      <c r="HM182" s="1" t="s">
        <v>427</v>
      </c>
      <c r="HN182" s="1" t="s">
        <v>427</v>
      </c>
      <c r="HO182" t="s">
        <v>459</v>
      </c>
      <c r="HP182" s="284" t="s">
        <v>459</v>
      </c>
      <c r="HQ182" s="284">
        <v>0</v>
      </c>
      <c r="HR182" s="284">
        <v>0</v>
      </c>
      <c r="HS182" s="284">
        <v>0</v>
      </c>
      <c r="HT182" s="284" t="s">
        <v>427</v>
      </c>
      <c r="HU182" s="284" t="s">
        <v>427</v>
      </c>
      <c r="HV182" s="284" t="s">
        <v>427</v>
      </c>
      <c r="HW182" s="284" t="s">
        <v>427</v>
      </c>
      <c r="HX182" s="284">
        <v>0</v>
      </c>
      <c r="HY182" s="284">
        <v>0</v>
      </c>
      <c r="HZ182" s="284">
        <v>741546</v>
      </c>
      <c r="IA182" s="284"/>
      <c r="IB182" s="284"/>
    </row>
    <row r="183" spans="1:236" x14ac:dyDescent="0.25">
      <c r="A183" s="2">
        <f>IF('Table 1'!$L$2="All Regions",1,IF('Table 1'!$L$2='DATA TEMPLATE 1516'!L183,1,0))</f>
        <v>1</v>
      </c>
      <c r="B183" s="2">
        <f>IF('Table 1'!$L$3="All Disciplines",1,IF('Table 1'!$L$3='DATA TEMPLATE 1516'!M183,1,0))</f>
        <v>1</v>
      </c>
      <c r="C183" s="2">
        <f>IF('Table 1'!$L$4="All Organisations",1,IF('Table 1'!$L$4='DATA TEMPLATE 1516'!N183,1,0))</f>
        <v>1</v>
      </c>
      <c r="D183" s="2">
        <f t="shared" si="4"/>
        <v>3</v>
      </c>
      <c r="E183" s="236">
        <f>IFERROR(IF('Table 2'!$L$2="All Diverse Led",$HQ183,IF('Table 2'!$L$2='DATA TEMPLATE 1516'!HX183,4,0)),"0")</f>
        <v>0</v>
      </c>
      <c r="F183" s="236">
        <f>IFERROR(IF('Table 2'!$L$2="All Diverse Led",$HQ183,IF('Table 2'!$L$2='DATA TEMPLATE 1516'!HY183,4,0)), 0)</f>
        <v>0</v>
      </c>
      <c r="G183" s="237">
        <f t="shared" si="5"/>
        <v>0</v>
      </c>
      <c r="H183" s="1" t="s">
        <v>471</v>
      </c>
      <c r="I183" s="1">
        <v>0</v>
      </c>
      <c r="J183" s="1" t="b">
        <v>0</v>
      </c>
      <c r="K183" s="284">
        <v>181</v>
      </c>
      <c r="L183" t="s">
        <v>439</v>
      </c>
      <c r="M183" t="s">
        <v>437</v>
      </c>
      <c r="N183" t="s">
        <v>460</v>
      </c>
      <c r="O183" s="76">
        <v>535775</v>
      </c>
      <c r="P183" s="76">
        <v>488587</v>
      </c>
      <c r="Q183" s="76">
        <v>175859</v>
      </c>
      <c r="R183" s="76">
        <v>0</v>
      </c>
      <c r="S183" s="76">
        <v>0</v>
      </c>
      <c r="T183" s="76">
        <v>1200221</v>
      </c>
      <c r="U183">
        <v>173788</v>
      </c>
      <c r="V183">
        <v>69217</v>
      </c>
      <c r="W183">
        <v>0</v>
      </c>
      <c r="X183">
        <v>40577</v>
      </c>
      <c r="Y183">
        <v>0</v>
      </c>
      <c r="Z183">
        <v>0</v>
      </c>
      <c r="AA183">
        <v>0</v>
      </c>
      <c r="AB183">
        <v>535972</v>
      </c>
      <c r="AC183">
        <v>188766</v>
      </c>
      <c r="AD183">
        <v>62283</v>
      </c>
      <c r="AE183">
        <v>1070603</v>
      </c>
      <c r="AF183" s="1">
        <v>207</v>
      </c>
      <c r="AG183">
        <v>184</v>
      </c>
      <c r="AH183">
        <v>5962</v>
      </c>
      <c r="AI183">
        <v>0</v>
      </c>
      <c r="AJ183">
        <v>0</v>
      </c>
      <c r="AK183">
        <v>0</v>
      </c>
      <c r="AL183">
        <v>0</v>
      </c>
      <c r="AM183">
        <v>0</v>
      </c>
      <c r="AN183">
        <v>0</v>
      </c>
      <c r="AO183">
        <v>0</v>
      </c>
      <c r="AP183">
        <v>0</v>
      </c>
      <c r="AQ183">
        <v>0</v>
      </c>
      <c r="AR183">
        <v>8</v>
      </c>
      <c r="AS183">
        <v>22</v>
      </c>
      <c r="AT183">
        <v>580</v>
      </c>
      <c r="AU183">
        <v>0</v>
      </c>
      <c r="AV183">
        <v>0</v>
      </c>
      <c r="AW183">
        <v>0</v>
      </c>
      <c r="AX183">
        <v>0</v>
      </c>
      <c r="AY183">
        <v>0</v>
      </c>
      <c r="AZ183">
        <v>0</v>
      </c>
      <c r="BA183">
        <v>0</v>
      </c>
      <c r="BB183">
        <v>0</v>
      </c>
      <c r="BC183">
        <v>0</v>
      </c>
      <c r="BD183" s="284">
        <v>0</v>
      </c>
      <c r="BE183" s="284">
        <v>0</v>
      </c>
      <c r="BF183" s="284">
        <v>0</v>
      </c>
      <c r="BG183" s="284">
        <v>0</v>
      </c>
      <c r="BH183" s="168">
        <v>8</v>
      </c>
      <c r="BI183" s="169">
        <v>22</v>
      </c>
      <c r="BJ183" s="169">
        <v>580</v>
      </c>
      <c r="BK183" s="170">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s="1">
        <v>0</v>
      </c>
      <c r="CK183" s="1">
        <v>0</v>
      </c>
      <c r="CL183" s="1">
        <v>0</v>
      </c>
      <c r="CM183" s="1">
        <v>0</v>
      </c>
      <c r="CN183" s="168">
        <v>0</v>
      </c>
      <c r="CO183" s="169">
        <v>0</v>
      </c>
      <c r="CP183" s="169">
        <v>0</v>
      </c>
      <c r="CQ183" s="170">
        <v>0</v>
      </c>
      <c r="CR183" s="1">
        <v>0</v>
      </c>
      <c r="CS183" s="1">
        <v>0</v>
      </c>
      <c r="CT183" s="1">
        <v>0</v>
      </c>
      <c r="CU183" s="1">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s="284">
        <v>0</v>
      </c>
      <c r="DQ183" s="284">
        <v>0</v>
      </c>
      <c r="DR183" s="284">
        <v>0</v>
      </c>
      <c r="DS183" s="284">
        <v>0</v>
      </c>
      <c r="DT183" s="168">
        <v>0</v>
      </c>
      <c r="DU183" s="169">
        <v>0</v>
      </c>
      <c r="DV183" s="169">
        <v>0</v>
      </c>
      <c r="DW183" s="170">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v>0</v>
      </c>
      <c r="EV183" s="1">
        <v>0</v>
      </c>
      <c r="EW183" s="1">
        <v>0</v>
      </c>
      <c r="EX183" s="1">
        <v>0</v>
      </c>
      <c r="EY183" s="1">
        <v>0</v>
      </c>
      <c r="EZ183" s="168">
        <v>0</v>
      </c>
      <c r="FA183" s="169">
        <v>0</v>
      </c>
      <c r="FB183" s="169">
        <v>0</v>
      </c>
      <c r="FC183" s="170">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0</v>
      </c>
      <c r="FW183">
        <v>0</v>
      </c>
      <c r="FX183">
        <v>0</v>
      </c>
      <c r="FY183">
        <v>0</v>
      </c>
      <c r="FZ183">
        <v>45</v>
      </c>
      <c r="GA183">
        <v>5</v>
      </c>
      <c r="GB183">
        <v>0</v>
      </c>
      <c r="GC183">
        <v>0</v>
      </c>
      <c r="GD183">
        <v>0</v>
      </c>
      <c r="GE183">
        <v>0</v>
      </c>
      <c r="GF183">
        <v>0</v>
      </c>
      <c r="GG183">
        <v>0</v>
      </c>
      <c r="GH183">
        <v>0</v>
      </c>
      <c r="GI183">
        <v>0</v>
      </c>
      <c r="GJ183">
        <v>0</v>
      </c>
      <c r="GK183">
        <v>0</v>
      </c>
      <c r="GL183">
        <v>0</v>
      </c>
      <c r="GM183">
        <v>0</v>
      </c>
      <c r="GN183">
        <v>0</v>
      </c>
      <c r="GO183">
        <v>0</v>
      </c>
      <c r="GP183">
        <v>0</v>
      </c>
      <c r="GQ183">
        <v>0</v>
      </c>
      <c r="GR183">
        <v>0</v>
      </c>
      <c r="GS183">
        <v>0</v>
      </c>
      <c r="GT183">
        <v>0</v>
      </c>
      <c r="GU183">
        <v>0</v>
      </c>
      <c r="GV183">
        <v>0</v>
      </c>
      <c r="GW183">
        <v>0</v>
      </c>
      <c r="GX183">
        <v>0</v>
      </c>
      <c r="GY183">
        <v>0</v>
      </c>
      <c r="GZ183">
        <v>0</v>
      </c>
      <c r="HA183">
        <v>0</v>
      </c>
      <c r="HB183">
        <v>0</v>
      </c>
      <c r="HC183" s="139">
        <v>3</v>
      </c>
      <c r="HD183" s="141">
        <v>0</v>
      </c>
      <c r="HE183" s="139">
        <v>0</v>
      </c>
      <c r="HF183" s="141">
        <v>1</v>
      </c>
      <c r="HG183" s="180">
        <v>18</v>
      </c>
      <c r="HH183" s="182">
        <v>0.22222222222222221</v>
      </c>
      <c r="HI183" s="182">
        <v>0</v>
      </c>
      <c r="HJ183" s="183">
        <v>0</v>
      </c>
      <c r="HK183" s="140">
        <v>0</v>
      </c>
      <c r="HL183" s="140">
        <v>0</v>
      </c>
      <c r="HM183" s="1" t="s">
        <v>427</v>
      </c>
      <c r="HN183" s="1" t="s">
        <v>427</v>
      </c>
      <c r="HO183" t="s">
        <v>460</v>
      </c>
      <c r="HP183" s="284" t="s">
        <v>460</v>
      </c>
      <c r="HQ183" s="284">
        <v>0</v>
      </c>
      <c r="HR183" s="284">
        <v>0</v>
      </c>
      <c r="HS183" s="284">
        <v>0</v>
      </c>
      <c r="HT183" s="284" t="s">
        <v>427</v>
      </c>
      <c r="HU183" s="284" t="s">
        <v>427</v>
      </c>
      <c r="HV183" s="284" t="s">
        <v>427</v>
      </c>
      <c r="HW183" s="284" t="s">
        <v>427</v>
      </c>
      <c r="HX183" s="284">
        <v>0</v>
      </c>
      <c r="HY183" s="284">
        <v>0</v>
      </c>
      <c r="HZ183" s="284">
        <v>1174351</v>
      </c>
      <c r="IA183" s="284"/>
      <c r="IB183" s="284"/>
    </row>
    <row r="184" spans="1:236" x14ac:dyDescent="0.25">
      <c r="A184" s="2">
        <f>IF('Table 1'!$L$2="All Regions",1,IF('Table 1'!$L$2='DATA TEMPLATE 1516'!L184,1,0))</f>
        <v>1</v>
      </c>
      <c r="B184" s="2">
        <f>IF('Table 1'!$L$3="All Disciplines",1,IF('Table 1'!$L$3='DATA TEMPLATE 1516'!M184,1,0))</f>
        <v>1</v>
      </c>
      <c r="C184" s="2">
        <f>IF('Table 1'!$L$4="All Organisations",1,IF('Table 1'!$L$4='DATA TEMPLATE 1516'!N184,1,0))</f>
        <v>1</v>
      </c>
      <c r="D184" s="2">
        <f t="shared" si="4"/>
        <v>3</v>
      </c>
      <c r="E184" s="236">
        <f>IFERROR(IF('Table 2'!$L$2="All Diverse Led",$HQ184,IF('Table 2'!$L$2='DATA TEMPLATE 1516'!HX184,4,0)),"0")</f>
        <v>0</v>
      </c>
      <c r="F184" s="236">
        <f>IFERROR(IF('Table 2'!$L$2="All Diverse Led",$HQ184,IF('Table 2'!$L$2='DATA TEMPLATE 1516'!HY184,4,0)), 0)</f>
        <v>0</v>
      </c>
      <c r="G184" s="237">
        <f t="shared" si="5"/>
        <v>0</v>
      </c>
      <c r="H184" s="1" t="s">
        <v>471</v>
      </c>
      <c r="I184" s="1">
        <v>0</v>
      </c>
      <c r="J184" s="1" t="b">
        <v>0</v>
      </c>
      <c r="K184" s="284">
        <v>182</v>
      </c>
      <c r="L184" t="s">
        <v>439</v>
      </c>
      <c r="M184" t="s">
        <v>436</v>
      </c>
      <c r="N184" t="s">
        <v>460</v>
      </c>
      <c r="O184" s="76">
        <v>1240153</v>
      </c>
      <c r="P184" s="76">
        <v>2627078</v>
      </c>
      <c r="Q184" s="76">
        <v>63920</v>
      </c>
      <c r="R184" s="76">
        <v>0</v>
      </c>
      <c r="S184" s="76">
        <v>85470</v>
      </c>
      <c r="T184" s="76">
        <v>4016621</v>
      </c>
      <c r="U184">
        <v>1500147</v>
      </c>
      <c r="V184">
        <v>36933</v>
      </c>
      <c r="W184">
        <v>53312</v>
      </c>
      <c r="X184">
        <v>0</v>
      </c>
      <c r="Y184">
        <v>24622</v>
      </c>
      <c r="Z184">
        <v>0</v>
      </c>
      <c r="AA184">
        <v>0</v>
      </c>
      <c r="AB184">
        <v>1465777</v>
      </c>
      <c r="AC184">
        <v>553827</v>
      </c>
      <c r="AD184">
        <v>272509</v>
      </c>
      <c r="AE184">
        <v>3907127</v>
      </c>
      <c r="AF184" s="1">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s="284">
        <v>0</v>
      </c>
      <c r="BE184" s="284">
        <v>0</v>
      </c>
      <c r="BF184" s="284">
        <v>0</v>
      </c>
      <c r="BG184" s="284">
        <v>0</v>
      </c>
      <c r="BH184" s="168">
        <v>0</v>
      </c>
      <c r="BI184" s="169">
        <v>0</v>
      </c>
      <c r="BJ184" s="169">
        <v>0</v>
      </c>
      <c r="BK184" s="170">
        <v>0</v>
      </c>
      <c r="BL184">
        <v>44</v>
      </c>
      <c r="BM184">
        <v>4914</v>
      </c>
      <c r="BN184">
        <v>639090</v>
      </c>
      <c r="BO184">
        <v>1573276</v>
      </c>
      <c r="BP184">
        <v>10</v>
      </c>
      <c r="BQ184">
        <v>1224</v>
      </c>
      <c r="BR184">
        <v>79782</v>
      </c>
      <c r="BS184">
        <v>477359</v>
      </c>
      <c r="BT184">
        <v>1</v>
      </c>
      <c r="BU184">
        <v>5</v>
      </c>
      <c r="BV184">
        <v>0</v>
      </c>
      <c r="BW184">
        <v>13500</v>
      </c>
      <c r="BX184">
        <v>0</v>
      </c>
      <c r="BY184">
        <v>0</v>
      </c>
      <c r="BZ184">
        <v>0</v>
      </c>
      <c r="CA184">
        <v>0</v>
      </c>
      <c r="CB184">
        <v>0</v>
      </c>
      <c r="CC184">
        <v>0</v>
      </c>
      <c r="CD184">
        <v>0</v>
      </c>
      <c r="CE184">
        <v>0</v>
      </c>
      <c r="CF184">
        <v>0</v>
      </c>
      <c r="CG184">
        <v>0</v>
      </c>
      <c r="CH184">
        <v>0</v>
      </c>
      <c r="CI184">
        <v>0</v>
      </c>
      <c r="CJ184" s="1">
        <v>11</v>
      </c>
      <c r="CK184" s="1">
        <v>1229</v>
      </c>
      <c r="CL184" s="1">
        <v>79782</v>
      </c>
      <c r="CM184" s="1">
        <v>490859</v>
      </c>
      <c r="CN184" s="168">
        <v>0</v>
      </c>
      <c r="CO184" s="169">
        <v>0</v>
      </c>
      <c r="CP184" s="169">
        <v>0</v>
      </c>
      <c r="CQ184" s="170">
        <v>0</v>
      </c>
      <c r="CR184" s="1">
        <v>0</v>
      </c>
      <c r="CS184" s="1">
        <v>0</v>
      </c>
      <c r="CT184" s="1">
        <v>0</v>
      </c>
      <c r="CU184" s="1">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s="284">
        <v>0</v>
      </c>
      <c r="DQ184" s="284">
        <v>0</v>
      </c>
      <c r="DR184" s="284">
        <v>0</v>
      </c>
      <c r="DS184" s="284">
        <v>0</v>
      </c>
      <c r="DT184" s="168">
        <v>0</v>
      </c>
      <c r="DU184" s="169">
        <v>0</v>
      </c>
      <c r="DV184" s="169">
        <v>0</v>
      </c>
      <c r="DW184" s="170">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v>0</v>
      </c>
      <c r="EV184" s="1">
        <v>0</v>
      </c>
      <c r="EW184" s="1">
        <v>0</v>
      </c>
      <c r="EX184" s="1">
        <v>0</v>
      </c>
      <c r="EY184" s="1">
        <v>0</v>
      </c>
      <c r="EZ184" s="168">
        <v>0</v>
      </c>
      <c r="FA184" s="169">
        <v>0</v>
      </c>
      <c r="FB184" s="169">
        <v>0</v>
      </c>
      <c r="FC184" s="170">
        <v>0</v>
      </c>
      <c r="FD184">
        <v>0</v>
      </c>
      <c r="FE184">
        <v>0</v>
      </c>
      <c r="FF184">
        <v>0</v>
      </c>
      <c r="FG184">
        <v>0</v>
      </c>
      <c r="FH184">
        <v>0</v>
      </c>
      <c r="FI184">
        <v>0</v>
      </c>
      <c r="FJ184">
        <v>0</v>
      </c>
      <c r="FK184">
        <v>0</v>
      </c>
      <c r="FL184">
        <v>0</v>
      </c>
      <c r="FM184">
        <v>0</v>
      </c>
      <c r="FN184">
        <v>6</v>
      </c>
      <c r="FO184">
        <v>15300</v>
      </c>
      <c r="FP184">
        <v>1</v>
      </c>
      <c r="FQ184">
        <v>700</v>
      </c>
      <c r="FR184">
        <v>1</v>
      </c>
      <c r="FS184">
        <v>300</v>
      </c>
      <c r="FT184">
        <v>0</v>
      </c>
      <c r="FU184">
        <v>0</v>
      </c>
      <c r="FV184">
        <v>0</v>
      </c>
      <c r="FW184">
        <v>0</v>
      </c>
      <c r="FX184">
        <v>0</v>
      </c>
      <c r="FY184">
        <v>0</v>
      </c>
      <c r="FZ184">
        <v>0</v>
      </c>
      <c r="GA184">
        <v>0</v>
      </c>
      <c r="GB184">
        <v>0</v>
      </c>
      <c r="GC184">
        <v>0</v>
      </c>
      <c r="GD184">
        <v>9</v>
      </c>
      <c r="GE184">
        <v>81393</v>
      </c>
      <c r="GF184">
        <v>174</v>
      </c>
      <c r="GG184">
        <v>2766455</v>
      </c>
      <c r="GH184">
        <v>0</v>
      </c>
      <c r="GI184">
        <v>0</v>
      </c>
      <c r="GJ184">
        <v>11248</v>
      </c>
      <c r="GK184">
        <v>29365</v>
      </c>
      <c r="GL184">
        <v>0</v>
      </c>
      <c r="GM184">
        <v>0</v>
      </c>
      <c r="GN184">
        <v>1</v>
      </c>
      <c r="GO184">
        <v>291</v>
      </c>
      <c r="GP184">
        <v>24</v>
      </c>
      <c r="GQ184">
        <v>11456</v>
      </c>
      <c r="GR184">
        <v>2</v>
      </c>
      <c r="GS184">
        <v>2655</v>
      </c>
      <c r="GT184">
        <v>0</v>
      </c>
      <c r="GU184">
        <v>0</v>
      </c>
      <c r="GV184">
        <v>0</v>
      </c>
      <c r="GW184">
        <v>0</v>
      </c>
      <c r="GX184">
        <v>0</v>
      </c>
      <c r="GY184">
        <v>0</v>
      </c>
      <c r="GZ184">
        <v>0</v>
      </c>
      <c r="HA184">
        <v>0</v>
      </c>
      <c r="HB184">
        <v>0</v>
      </c>
      <c r="HC184" s="139">
        <v>0</v>
      </c>
      <c r="HD184" s="141">
        <v>0</v>
      </c>
      <c r="HE184" s="139">
        <v>0</v>
      </c>
      <c r="HF184" s="141">
        <v>0</v>
      </c>
      <c r="HG184" s="180">
        <v>18</v>
      </c>
      <c r="HH184" s="182">
        <v>0</v>
      </c>
      <c r="HI184" s="182">
        <v>0</v>
      </c>
      <c r="HJ184" s="183">
        <v>0</v>
      </c>
      <c r="HK184" s="140">
        <v>0</v>
      </c>
      <c r="HL184" s="140">
        <v>0</v>
      </c>
      <c r="HM184" s="1" t="s">
        <v>427</v>
      </c>
      <c r="HN184" s="1" t="s">
        <v>427</v>
      </c>
      <c r="HO184" t="s">
        <v>460</v>
      </c>
      <c r="HP184" s="284" t="s">
        <v>460</v>
      </c>
      <c r="HQ184" s="284">
        <v>0</v>
      </c>
      <c r="HR184" s="284">
        <v>0</v>
      </c>
      <c r="HS184" s="284">
        <v>0</v>
      </c>
      <c r="HT184" s="284" t="s">
        <v>427</v>
      </c>
      <c r="HU184" s="284" t="s">
        <v>427</v>
      </c>
      <c r="HV184" s="284" t="s">
        <v>427</v>
      </c>
      <c r="HW184" s="284" t="s">
        <v>427</v>
      </c>
      <c r="HX184" s="284">
        <v>0</v>
      </c>
      <c r="HY184" s="284">
        <v>0</v>
      </c>
      <c r="HZ184" s="284">
        <v>4274895</v>
      </c>
      <c r="IA184" s="284"/>
      <c r="IB184" s="284"/>
    </row>
    <row r="185" spans="1:236" x14ac:dyDescent="0.25">
      <c r="A185" s="2">
        <f>IF('Table 1'!$L$2="All Regions",1,IF('Table 1'!$L$2='DATA TEMPLATE 1516'!L185,1,0))</f>
        <v>1</v>
      </c>
      <c r="B185" s="2">
        <f>IF('Table 1'!$L$3="All Disciplines",1,IF('Table 1'!$L$3='DATA TEMPLATE 1516'!M185,1,0))</f>
        <v>1</v>
      </c>
      <c r="C185" s="2">
        <f>IF('Table 1'!$L$4="All Organisations",1,IF('Table 1'!$L$4='DATA TEMPLATE 1516'!N185,1,0))</f>
        <v>1</v>
      </c>
      <c r="D185" s="2">
        <f t="shared" si="4"/>
        <v>3</v>
      </c>
      <c r="E185" s="236">
        <f>IFERROR(IF('Table 2'!$L$2="All Diverse Led",$HQ185,IF('Table 2'!$L$2='DATA TEMPLATE 1516'!HX185,4,0)),"0")</f>
        <v>0</v>
      </c>
      <c r="F185" s="236">
        <f>IFERROR(IF('Table 2'!$L$2="All Diverse Led",$HQ185,IF('Table 2'!$L$2='DATA TEMPLATE 1516'!HY185,4,0)), 0)</f>
        <v>0</v>
      </c>
      <c r="G185" s="237">
        <f t="shared" si="5"/>
        <v>0</v>
      </c>
      <c r="H185" s="1" t="s">
        <v>471</v>
      </c>
      <c r="I185" s="1">
        <v>0</v>
      </c>
      <c r="J185" s="1" t="b">
        <v>0</v>
      </c>
      <c r="K185" s="284">
        <v>183</v>
      </c>
      <c r="L185" t="s">
        <v>439</v>
      </c>
      <c r="M185" t="s">
        <v>437</v>
      </c>
      <c r="N185" t="s">
        <v>459</v>
      </c>
      <c r="O185" s="76">
        <v>122256</v>
      </c>
      <c r="P185" s="76">
        <v>168214</v>
      </c>
      <c r="Q185" s="76">
        <v>12860</v>
      </c>
      <c r="R185" s="76">
        <v>0</v>
      </c>
      <c r="S185" s="76">
        <v>3750</v>
      </c>
      <c r="T185" s="76">
        <v>307080</v>
      </c>
      <c r="U185">
        <v>0</v>
      </c>
      <c r="V185">
        <v>5935</v>
      </c>
      <c r="W185">
        <v>0</v>
      </c>
      <c r="X185">
        <v>0</v>
      </c>
      <c r="Y185">
        <v>0</v>
      </c>
      <c r="Z185">
        <v>0</v>
      </c>
      <c r="AA185">
        <v>0</v>
      </c>
      <c r="AB185">
        <v>117584</v>
      </c>
      <c r="AC185">
        <v>31983</v>
      </c>
      <c r="AD185">
        <v>167031</v>
      </c>
      <c r="AE185">
        <v>322533</v>
      </c>
      <c r="AF185" s="1">
        <v>109</v>
      </c>
      <c r="AG185">
        <v>72</v>
      </c>
      <c r="AH185">
        <v>27809</v>
      </c>
      <c r="AI185">
        <v>0</v>
      </c>
      <c r="AJ185">
        <v>24</v>
      </c>
      <c r="AK185">
        <v>19</v>
      </c>
      <c r="AL185">
        <v>7055</v>
      </c>
      <c r="AM185">
        <v>0</v>
      </c>
      <c r="AN185">
        <v>21</v>
      </c>
      <c r="AO185">
        <v>17</v>
      </c>
      <c r="AP185">
        <v>2746</v>
      </c>
      <c r="AQ185">
        <v>0</v>
      </c>
      <c r="AR185">
        <v>0</v>
      </c>
      <c r="AS185">
        <v>0</v>
      </c>
      <c r="AT185">
        <v>0</v>
      </c>
      <c r="AU185">
        <v>0</v>
      </c>
      <c r="AV185">
        <v>0</v>
      </c>
      <c r="AW185">
        <v>0</v>
      </c>
      <c r="AX185">
        <v>0</v>
      </c>
      <c r="AY185">
        <v>0</v>
      </c>
      <c r="AZ185">
        <v>0</v>
      </c>
      <c r="BA185">
        <v>0</v>
      </c>
      <c r="BB185">
        <v>0</v>
      </c>
      <c r="BC185">
        <v>0</v>
      </c>
      <c r="BD185" s="284">
        <v>45</v>
      </c>
      <c r="BE185" s="284">
        <v>36</v>
      </c>
      <c r="BF185" s="284">
        <v>9801</v>
      </c>
      <c r="BG185" s="284">
        <v>0</v>
      </c>
      <c r="BH185" s="168">
        <v>0</v>
      </c>
      <c r="BI185" s="169">
        <v>0</v>
      </c>
      <c r="BJ185" s="169">
        <v>0</v>
      </c>
      <c r="BK185" s="170">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s="1">
        <v>0</v>
      </c>
      <c r="CK185" s="1">
        <v>0</v>
      </c>
      <c r="CL185" s="1">
        <v>0</v>
      </c>
      <c r="CM185" s="1">
        <v>0</v>
      </c>
      <c r="CN185" s="168">
        <v>0</v>
      </c>
      <c r="CO185" s="169">
        <v>0</v>
      </c>
      <c r="CP185" s="169">
        <v>0</v>
      </c>
      <c r="CQ185" s="170">
        <v>0</v>
      </c>
      <c r="CR185" s="1">
        <v>0</v>
      </c>
      <c r="CS185" s="1">
        <v>0</v>
      </c>
      <c r="CT185" s="1">
        <v>0</v>
      </c>
      <c r="CU185" s="1">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s="284">
        <v>0</v>
      </c>
      <c r="DQ185" s="284">
        <v>0</v>
      </c>
      <c r="DR185" s="284">
        <v>0</v>
      </c>
      <c r="DS185" s="284">
        <v>0</v>
      </c>
      <c r="DT185" s="168">
        <v>0</v>
      </c>
      <c r="DU185" s="169">
        <v>0</v>
      </c>
      <c r="DV185" s="169">
        <v>0</v>
      </c>
      <c r="DW185" s="170">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s="1">
        <v>0</v>
      </c>
      <c r="EW185" s="1">
        <v>0</v>
      </c>
      <c r="EX185" s="1">
        <v>0</v>
      </c>
      <c r="EY185" s="1">
        <v>0</v>
      </c>
      <c r="EZ185" s="168">
        <v>0</v>
      </c>
      <c r="FA185" s="169">
        <v>0</v>
      </c>
      <c r="FB185" s="169">
        <v>0</v>
      </c>
      <c r="FC185" s="170">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s="139">
        <v>0</v>
      </c>
      <c r="HD185" s="141">
        <v>0</v>
      </c>
      <c r="HE185" s="139">
        <v>0</v>
      </c>
      <c r="HF185" s="141">
        <v>1</v>
      </c>
      <c r="HG185" s="180">
        <v>10</v>
      </c>
      <c r="HH185" s="182">
        <v>0.1</v>
      </c>
      <c r="HI185" s="182">
        <v>0</v>
      </c>
      <c r="HJ185" s="183">
        <v>0</v>
      </c>
      <c r="HK185" s="140">
        <v>0</v>
      </c>
      <c r="HL185" s="140">
        <v>0</v>
      </c>
      <c r="HM185" s="1" t="s">
        <v>427</v>
      </c>
      <c r="HN185" s="1" t="s">
        <v>427</v>
      </c>
      <c r="HO185" t="s">
        <v>459</v>
      </c>
      <c r="HP185" s="284" t="s">
        <v>459</v>
      </c>
      <c r="HQ185" s="284">
        <v>0</v>
      </c>
      <c r="HR185" s="284">
        <v>0</v>
      </c>
      <c r="HS185" s="284">
        <v>0</v>
      </c>
      <c r="HT185" s="284" t="s">
        <v>427</v>
      </c>
      <c r="HU185" s="284" t="s">
        <v>427</v>
      </c>
      <c r="HV185" s="284" t="s">
        <v>427</v>
      </c>
      <c r="HW185" s="284" t="s">
        <v>427</v>
      </c>
      <c r="HX185" s="284">
        <v>0</v>
      </c>
      <c r="HY185" s="284">
        <v>0</v>
      </c>
      <c r="HZ185" s="284">
        <v>278155</v>
      </c>
      <c r="IA185" s="284"/>
      <c r="IB185" s="284"/>
    </row>
    <row r="186" spans="1:236" x14ac:dyDescent="0.25">
      <c r="A186" s="2">
        <f>IF('Table 1'!$L$2="All Regions",1,IF('Table 1'!$L$2='DATA TEMPLATE 1516'!L186,1,0))</f>
        <v>1</v>
      </c>
      <c r="B186" s="2">
        <f>IF('Table 1'!$L$3="All Disciplines",1,IF('Table 1'!$L$3='DATA TEMPLATE 1516'!M186,1,0))</f>
        <v>1</v>
      </c>
      <c r="C186" s="2">
        <f>IF('Table 1'!$L$4="All Organisations",1,IF('Table 1'!$L$4='DATA TEMPLATE 1516'!N186,1,0))</f>
        <v>1</v>
      </c>
      <c r="D186" s="2">
        <f t="shared" si="4"/>
        <v>3</v>
      </c>
      <c r="E186" s="236">
        <f>IFERROR(IF('Table 2'!$L$2="All Diverse Led",$HQ186,IF('Table 2'!$L$2='DATA TEMPLATE 1516'!HX186,4,0)),"0")</f>
        <v>0</v>
      </c>
      <c r="F186" s="236">
        <f>IFERROR(IF('Table 2'!$L$2="All Diverse Led",$HQ186,IF('Table 2'!$L$2='DATA TEMPLATE 1516'!HY186,4,0)), 0)</f>
        <v>0</v>
      </c>
      <c r="G186" s="237">
        <f t="shared" si="5"/>
        <v>0</v>
      </c>
      <c r="H186" s="1" t="s">
        <v>471</v>
      </c>
      <c r="I186" s="1">
        <v>0</v>
      </c>
      <c r="J186" s="1" t="b">
        <v>0</v>
      </c>
      <c r="K186" s="284">
        <v>184</v>
      </c>
      <c r="L186" t="s">
        <v>439</v>
      </c>
      <c r="M186" t="s">
        <v>440</v>
      </c>
      <c r="N186" t="s">
        <v>460</v>
      </c>
      <c r="O186" s="76">
        <v>602333</v>
      </c>
      <c r="P186" s="76">
        <v>500932</v>
      </c>
      <c r="Q186" s="76">
        <v>42475</v>
      </c>
      <c r="R186" s="76">
        <v>414276</v>
      </c>
      <c r="S186" s="76">
        <v>0</v>
      </c>
      <c r="T186" s="76">
        <v>1560016</v>
      </c>
      <c r="U186">
        <v>783637</v>
      </c>
      <c r="V186">
        <v>3186</v>
      </c>
      <c r="W186">
        <v>0</v>
      </c>
      <c r="X186">
        <v>3186</v>
      </c>
      <c r="Y186">
        <v>3186</v>
      </c>
      <c r="Z186">
        <v>0</v>
      </c>
      <c r="AA186">
        <v>0</v>
      </c>
      <c r="AB186">
        <v>550544</v>
      </c>
      <c r="AC186">
        <v>280334</v>
      </c>
      <c r="AD186">
        <v>24908</v>
      </c>
      <c r="AE186">
        <v>1648981</v>
      </c>
      <c r="AF186" s="1">
        <v>2</v>
      </c>
      <c r="AG186">
        <v>2</v>
      </c>
      <c r="AH186">
        <v>92</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s="284">
        <v>0</v>
      </c>
      <c r="BE186" s="284">
        <v>0</v>
      </c>
      <c r="BF186" s="284">
        <v>0</v>
      </c>
      <c r="BG186" s="284">
        <v>0</v>
      </c>
      <c r="BH186" s="168">
        <v>0</v>
      </c>
      <c r="BI186" s="169">
        <v>0</v>
      </c>
      <c r="BJ186" s="169">
        <v>0</v>
      </c>
      <c r="BK186" s="170">
        <v>0</v>
      </c>
      <c r="BL186">
        <v>4</v>
      </c>
      <c r="BM186">
        <v>203</v>
      </c>
      <c r="BN186">
        <v>0</v>
      </c>
      <c r="BO186">
        <v>21043</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s="1">
        <v>0</v>
      </c>
      <c r="CK186" s="1">
        <v>0</v>
      </c>
      <c r="CL186" s="1">
        <v>0</v>
      </c>
      <c r="CM186" s="1">
        <v>0</v>
      </c>
      <c r="CN186" s="168">
        <v>0</v>
      </c>
      <c r="CO186" s="169">
        <v>0</v>
      </c>
      <c r="CP186" s="169">
        <v>0</v>
      </c>
      <c r="CQ186" s="170">
        <v>0</v>
      </c>
      <c r="CR186" s="1">
        <v>1</v>
      </c>
      <c r="CS186" s="1">
        <v>1</v>
      </c>
      <c r="CT186" s="1">
        <v>11</v>
      </c>
      <c r="CU186" s="1">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s="284">
        <v>0</v>
      </c>
      <c r="DQ186" s="284">
        <v>0</v>
      </c>
      <c r="DR186" s="284">
        <v>0</v>
      </c>
      <c r="DS186" s="284">
        <v>0</v>
      </c>
      <c r="DT186" s="168">
        <v>0</v>
      </c>
      <c r="DU186" s="169">
        <v>0</v>
      </c>
      <c r="DV186" s="169">
        <v>0</v>
      </c>
      <c r="DW186" s="170">
        <v>0</v>
      </c>
      <c r="DX186">
        <v>1</v>
      </c>
      <c r="DY186">
        <v>2</v>
      </c>
      <c r="DZ186">
        <v>78</v>
      </c>
      <c r="EA186">
        <v>1400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s="1">
        <v>0</v>
      </c>
      <c r="EW186" s="1">
        <v>0</v>
      </c>
      <c r="EX186" s="1">
        <v>0</v>
      </c>
      <c r="EY186" s="1">
        <v>0</v>
      </c>
      <c r="EZ186" s="168">
        <v>0</v>
      </c>
      <c r="FA186" s="169">
        <v>0</v>
      </c>
      <c r="FB186" s="169">
        <v>0</v>
      </c>
      <c r="FC186" s="170">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0</v>
      </c>
      <c r="GD186">
        <v>0</v>
      </c>
      <c r="GE186">
        <v>0</v>
      </c>
      <c r="GF186">
        <v>0</v>
      </c>
      <c r="GG186">
        <v>0</v>
      </c>
      <c r="GH186">
        <v>0</v>
      </c>
      <c r="GI186">
        <v>0</v>
      </c>
      <c r="GJ186">
        <v>0</v>
      </c>
      <c r="GK186">
        <v>0</v>
      </c>
      <c r="GL186">
        <v>0</v>
      </c>
      <c r="GM186">
        <v>0</v>
      </c>
      <c r="GN186">
        <v>0</v>
      </c>
      <c r="GO186">
        <v>0</v>
      </c>
      <c r="GP186">
        <v>0</v>
      </c>
      <c r="GQ186">
        <v>0</v>
      </c>
      <c r="GR186">
        <v>0</v>
      </c>
      <c r="GS186">
        <v>0</v>
      </c>
      <c r="GT186">
        <v>0</v>
      </c>
      <c r="GU186">
        <v>0</v>
      </c>
      <c r="GV186">
        <v>0</v>
      </c>
      <c r="GW186">
        <v>0</v>
      </c>
      <c r="GX186">
        <v>0</v>
      </c>
      <c r="GY186">
        <v>0</v>
      </c>
      <c r="GZ186">
        <v>0</v>
      </c>
      <c r="HA186">
        <v>0</v>
      </c>
      <c r="HB186">
        <v>0</v>
      </c>
      <c r="HC186" s="139">
        <v>1</v>
      </c>
      <c r="HD186" s="141">
        <v>0</v>
      </c>
      <c r="HE186" s="139">
        <v>0</v>
      </c>
      <c r="HF186" s="141">
        <v>2</v>
      </c>
      <c r="HG186" s="180">
        <v>18</v>
      </c>
      <c r="HH186" s="182">
        <v>0.16666666666666666</v>
      </c>
      <c r="HI186" s="182">
        <v>0</v>
      </c>
      <c r="HJ186" s="183">
        <v>0</v>
      </c>
      <c r="HK186" s="140">
        <v>0</v>
      </c>
      <c r="HL186" s="140">
        <v>0</v>
      </c>
      <c r="HM186" s="1" t="s">
        <v>427</v>
      </c>
      <c r="HN186" s="1" t="s">
        <v>427</v>
      </c>
      <c r="HO186" t="s">
        <v>460</v>
      </c>
      <c r="HP186" s="284" t="s">
        <v>460</v>
      </c>
      <c r="HQ186" s="284">
        <v>0</v>
      </c>
      <c r="HR186" s="284">
        <v>0</v>
      </c>
      <c r="HS186" s="284">
        <v>0</v>
      </c>
      <c r="HT186" s="284" t="s">
        <v>427</v>
      </c>
      <c r="HU186" s="284" t="s">
        <v>427</v>
      </c>
      <c r="HV186" s="284" t="s">
        <v>427</v>
      </c>
      <c r="HW186" s="284" t="s">
        <v>427</v>
      </c>
      <c r="HX186" s="284">
        <v>0</v>
      </c>
      <c r="HY186" s="284">
        <v>0</v>
      </c>
      <c r="HZ186" s="284">
        <v>1720501</v>
      </c>
      <c r="IA186" s="284"/>
      <c r="IB186" s="284"/>
    </row>
    <row r="187" spans="1:236" x14ac:dyDescent="0.25">
      <c r="A187" s="2">
        <f>IF('Table 1'!$L$2="All Regions",1,IF('Table 1'!$L$2='DATA TEMPLATE 1516'!L187,1,0))</f>
        <v>1</v>
      </c>
      <c r="B187" s="2">
        <f>IF('Table 1'!$L$3="All Disciplines",1,IF('Table 1'!$L$3='DATA TEMPLATE 1516'!M187,1,0))</f>
        <v>1</v>
      </c>
      <c r="C187" s="2">
        <f>IF('Table 1'!$L$4="All Organisations",1,IF('Table 1'!$L$4='DATA TEMPLATE 1516'!N187,1,0))</f>
        <v>1</v>
      </c>
      <c r="D187" s="2">
        <f t="shared" si="4"/>
        <v>3</v>
      </c>
      <c r="E187" s="236">
        <f>IFERROR(IF('Table 2'!$L$2="All Diverse Led",$HQ187,IF('Table 2'!$L$2='DATA TEMPLATE 1516'!HX187,4,0)),"0")</f>
        <v>0</v>
      </c>
      <c r="F187" s="236">
        <f>IFERROR(IF('Table 2'!$L$2="All Diverse Led",$HQ187,IF('Table 2'!$L$2='DATA TEMPLATE 1516'!HY187,4,0)), 0)</f>
        <v>0</v>
      </c>
      <c r="G187" s="237">
        <f t="shared" si="5"/>
        <v>0</v>
      </c>
      <c r="H187" s="1" t="s">
        <v>471</v>
      </c>
      <c r="I187" s="1">
        <v>0</v>
      </c>
      <c r="J187" s="1" t="b">
        <v>0</v>
      </c>
      <c r="K187" s="284">
        <v>185</v>
      </c>
      <c r="L187" t="s">
        <v>439</v>
      </c>
      <c r="M187" t="s">
        <v>443</v>
      </c>
      <c r="N187" t="s">
        <v>459</v>
      </c>
      <c r="O187" s="76">
        <v>83613</v>
      </c>
      <c r="P187" s="76">
        <v>241391</v>
      </c>
      <c r="Q187" s="76">
        <v>42190</v>
      </c>
      <c r="R187" s="76">
        <v>5320</v>
      </c>
      <c r="S187" s="76">
        <v>90249</v>
      </c>
      <c r="T187" s="76">
        <v>462763</v>
      </c>
      <c r="U187">
        <v>5742</v>
      </c>
      <c r="V187">
        <v>20482</v>
      </c>
      <c r="W187">
        <v>0</v>
      </c>
      <c r="X187">
        <v>7851</v>
      </c>
      <c r="Y187">
        <v>11521</v>
      </c>
      <c r="Z187">
        <v>0</v>
      </c>
      <c r="AA187">
        <v>0</v>
      </c>
      <c r="AB187">
        <v>364070</v>
      </c>
      <c r="AC187">
        <v>37973</v>
      </c>
      <c r="AD187">
        <v>47051</v>
      </c>
      <c r="AE187">
        <v>494690</v>
      </c>
      <c r="AF187" s="1">
        <v>26</v>
      </c>
      <c r="AG187">
        <v>63</v>
      </c>
      <c r="AH187">
        <v>4428</v>
      </c>
      <c r="AI187">
        <v>60969</v>
      </c>
      <c r="AJ187">
        <v>1</v>
      </c>
      <c r="AK187">
        <v>3</v>
      </c>
      <c r="AL187">
        <v>505</v>
      </c>
      <c r="AM187">
        <v>0</v>
      </c>
      <c r="AN187">
        <v>1</v>
      </c>
      <c r="AO187">
        <v>1</v>
      </c>
      <c r="AP187">
        <v>0</v>
      </c>
      <c r="AQ187">
        <v>350</v>
      </c>
      <c r="AR187">
        <v>8</v>
      </c>
      <c r="AS187">
        <v>25</v>
      </c>
      <c r="AT187">
        <v>3016</v>
      </c>
      <c r="AU187">
        <v>1835</v>
      </c>
      <c r="AV187">
        <v>1</v>
      </c>
      <c r="AW187">
        <v>3</v>
      </c>
      <c r="AX187">
        <v>505</v>
      </c>
      <c r="AY187">
        <v>0</v>
      </c>
      <c r="AZ187">
        <v>0</v>
      </c>
      <c r="BA187">
        <v>0</v>
      </c>
      <c r="BB187">
        <v>0</v>
      </c>
      <c r="BC187">
        <v>0</v>
      </c>
      <c r="BD187" s="284">
        <v>2</v>
      </c>
      <c r="BE187" s="284">
        <v>4</v>
      </c>
      <c r="BF187" s="284">
        <v>505</v>
      </c>
      <c r="BG187" s="284">
        <v>350</v>
      </c>
      <c r="BH187" s="168">
        <v>9</v>
      </c>
      <c r="BI187" s="169">
        <v>28</v>
      </c>
      <c r="BJ187" s="169">
        <v>3521</v>
      </c>
      <c r="BK187" s="170">
        <v>1835</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s="1">
        <v>0</v>
      </c>
      <c r="CK187" s="1">
        <v>0</v>
      </c>
      <c r="CL187" s="1">
        <v>0</v>
      </c>
      <c r="CM187" s="1">
        <v>0</v>
      </c>
      <c r="CN187" s="168">
        <v>0</v>
      </c>
      <c r="CO187" s="169">
        <v>0</v>
      </c>
      <c r="CP187" s="169">
        <v>0</v>
      </c>
      <c r="CQ187" s="170">
        <v>0</v>
      </c>
      <c r="CR187" s="1">
        <v>3</v>
      </c>
      <c r="CS187" s="1">
        <v>3</v>
      </c>
      <c r="CT187" s="1">
        <v>0</v>
      </c>
      <c r="CU187" s="1">
        <v>924</v>
      </c>
      <c r="CV187">
        <v>0</v>
      </c>
      <c r="CW187">
        <v>0</v>
      </c>
      <c r="CX187">
        <v>0</v>
      </c>
      <c r="CY187">
        <v>0</v>
      </c>
      <c r="CZ187">
        <v>0</v>
      </c>
      <c r="DA187">
        <v>0</v>
      </c>
      <c r="DB187">
        <v>0</v>
      </c>
      <c r="DC187">
        <v>0</v>
      </c>
      <c r="DD187">
        <v>1</v>
      </c>
      <c r="DE187">
        <v>1</v>
      </c>
      <c r="DF187">
        <v>0</v>
      </c>
      <c r="DG187">
        <v>624</v>
      </c>
      <c r="DH187">
        <v>0</v>
      </c>
      <c r="DI187">
        <v>0</v>
      </c>
      <c r="DJ187">
        <v>0</v>
      </c>
      <c r="DK187">
        <v>0</v>
      </c>
      <c r="DL187">
        <v>0</v>
      </c>
      <c r="DM187">
        <v>0</v>
      </c>
      <c r="DN187">
        <v>0</v>
      </c>
      <c r="DO187">
        <v>0</v>
      </c>
      <c r="DP187" s="284">
        <v>0</v>
      </c>
      <c r="DQ187" s="284">
        <v>0</v>
      </c>
      <c r="DR187" s="284">
        <v>0</v>
      </c>
      <c r="DS187" s="284">
        <v>0</v>
      </c>
      <c r="DT187" s="168">
        <v>1</v>
      </c>
      <c r="DU187" s="169">
        <v>1</v>
      </c>
      <c r="DV187" s="169">
        <v>0</v>
      </c>
      <c r="DW187" s="170">
        <v>624</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s="1">
        <v>0</v>
      </c>
      <c r="EW187" s="1">
        <v>0</v>
      </c>
      <c r="EX187" s="1">
        <v>0</v>
      </c>
      <c r="EY187" s="1">
        <v>0</v>
      </c>
      <c r="EZ187" s="168">
        <v>0</v>
      </c>
      <c r="FA187" s="169">
        <v>0</v>
      </c>
      <c r="FB187" s="169">
        <v>0</v>
      </c>
      <c r="FC187" s="170">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s="139">
        <v>2</v>
      </c>
      <c r="HD187" s="141">
        <v>0</v>
      </c>
      <c r="HE187" s="139">
        <v>1</v>
      </c>
      <c r="HF187" s="141">
        <v>1</v>
      </c>
      <c r="HG187" s="180">
        <v>14</v>
      </c>
      <c r="HH187" s="182">
        <v>0.21428571428571427</v>
      </c>
      <c r="HI187" s="182">
        <v>7.1428571428571425E-2</v>
      </c>
      <c r="HJ187" s="183">
        <v>0</v>
      </c>
      <c r="HK187" s="140">
        <v>0</v>
      </c>
      <c r="HL187" s="140">
        <v>0</v>
      </c>
      <c r="HM187" s="1" t="s">
        <v>427</v>
      </c>
      <c r="HN187" s="1" t="s">
        <v>427</v>
      </c>
      <c r="HO187" t="s">
        <v>459</v>
      </c>
      <c r="HP187" s="284" t="s">
        <v>459</v>
      </c>
      <c r="HQ187" s="284">
        <v>0</v>
      </c>
      <c r="HR187" s="284">
        <v>0</v>
      </c>
      <c r="HS187" s="284">
        <v>0</v>
      </c>
      <c r="HT187" s="284" t="s">
        <v>427</v>
      </c>
      <c r="HU187" s="284" t="s">
        <v>427</v>
      </c>
      <c r="HV187" s="284" t="s">
        <v>427</v>
      </c>
      <c r="HW187" s="284" t="s">
        <v>426</v>
      </c>
      <c r="HX187" s="284">
        <v>0</v>
      </c>
      <c r="HY187" s="284">
        <v>0</v>
      </c>
      <c r="HZ187" s="284">
        <v>603462</v>
      </c>
      <c r="IA187" s="284"/>
      <c r="IB187" s="284"/>
    </row>
    <row r="188" spans="1:236" x14ac:dyDescent="0.25">
      <c r="A188" s="2">
        <f>IF('Table 1'!$L$2="All Regions",1,IF('Table 1'!$L$2='DATA TEMPLATE 1516'!L188,1,0))</f>
        <v>1</v>
      </c>
      <c r="B188" s="2">
        <f>IF('Table 1'!$L$3="All Disciplines",1,IF('Table 1'!$L$3='DATA TEMPLATE 1516'!M188,1,0))</f>
        <v>1</v>
      </c>
      <c r="C188" s="2">
        <f>IF('Table 1'!$L$4="All Organisations",1,IF('Table 1'!$L$4='DATA TEMPLATE 1516'!N188,1,0))</f>
        <v>1</v>
      </c>
      <c r="D188" s="2">
        <f t="shared" si="4"/>
        <v>3</v>
      </c>
      <c r="E188" s="236">
        <f>IFERROR(IF('Table 2'!$L$2="All Diverse Led",$HQ188,IF('Table 2'!$L$2='DATA TEMPLATE 1516'!HX188,4,0)),"0")</f>
        <v>0</v>
      </c>
      <c r="F188" s="236">
        <f>IFERROR(IF('Table 2'!$L$2="All Diverse Led",$HQ188,IF('Table 2'!$L$2='DATA TEMPLATE 1516'!HY188,4,0)), 0)</f>
        <v>0</v>
      </c>
      <c r="G188" s="237">
        <f t="shared" si="5"/>
        <v>0</v>
      </c>
      <c r="H188" s="1" t="s">
        <v>471</v>
      </c>
      <c r="I188" s="1">
        <v>0</v>
      </c>
      <c r="J188" s="1" t="b">
        <v>0</v>
      </c>
      <c r="K188" s="284">
        <v>186</v>
      </c>
      <c r="L188" t="s">
        <v>439</v>
      </c>
      <c r="M188" t="s">
        <v>440</v>
      </c>
      <c r="N188" t="s">
        <v>460</v>
      </c>
      <c r="O188" s="76">
        <v>328597</v>
      </c>
      <c r="P188" s="76">
        <v>843047</v>
      </c>
      <c r="Q188" s="76">
        <v>125429</v>
      </c>
      <c r="R188" s="76">
        <v>270300</v>
      </c>
      <c r="S188" s="76">
        <v>189158</v>
      </c>
      <c r="T188" s="76">
        <v>1756531</v>
      </c>
      <c r="U188">
        <v>7417</v>
      </c>
      <c r="V188">
        <v>46127</v>
      </c>
      <c r="W188">
        <v>2000</v>
      </c>
      <c r="X188">
        <v>5000</v>
      </c>
      <c r="Y188">
        <v>5000</v>
      </c>
      <c r="Z188">
        <v>0</v>
      </c>
      <c r="AA188">
        <v>0</v>
      </c>
      <c r="AB188">
        <v>158040</v>
      </c>
      <c r="AC188">
        <v>38971</v>
      </c>
      <c r="AD188">
        <v>1491276</v>
      </c>
      <c r="AE188">
        <v>1753831</v>
      </c>
      <c r="AF188" s="1">
        <v>293</v>
      </c>
      <c r="AG188">
        <v>10</v>
      </c>
      <c r="AH188">
        <v>0</v>
      </c>
      <c r="AI188">
        <v>106540</v>
      </c>
      <c r="AJ188">
        <v>0</v>
      </c>
      <c r="AK188">
        <v>0</v>
      </c>
      <c r="AL188">
        <v>0</v>
      </c>
      <c r="AM188">
        <v>0</v>
      </c>
      <c r="AN188">
        <v>0</v>
      </c>
      <c r="AO188">
        <v>0</v>
      </c>
      <c r="AP188">
        <v>0</v>
      </c>
      <c r="AQ188">
        <v>0</v>
      </c>
      <c r="AR188">
        <v>218</v>
      </c>
      <c r="AS188">
        <v>10</v>
      </c>
      <c r="AT188">
        <v>0</v>
      </c>
      <c r="AU188">
        <v>72438</v>
      </c>
      <c r="AV188">
        <v>0</v>
      </c>
      <c r="AW188">
        <v>0</v>
      </c>
      <c r="AX188">
        <v>0</v>
      </c>
      <c r="AY188">
        <v>0</v>
      </c>
      <c r="AZ188">
        <v>0</v>
      </c>
      <c r="BA188">
        <v>0</v>
      </c>
      <c r="BB188">
        <v>0</v>
      </c>
      <c r="BC188">
        <v>0</v>
      </c>
      <c r="BD188" s="284">
        <v>0</v>
      </c>
      <c r="BE188" s="284">
        <v>0</v>
      </c>
      <c r="BF188" s="284">
        <v>0</v>
      </c>
      <c r="BG188" s="284">
        <v>0</v>
      </c>
      <c r="BH188" s="168">
        <v>218</v>
      </c>
      <c r="BI188" s="169">
        <v>10</v>
      </c>
      <c r="BJ188" s="169">
        <v>0</v>
      </c>
      <c r="BK188" s="170">
        <v>72438</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s="1">
        <v>0</v>
      </c>
      <c r="CK188" s="1">
        <v>0</v>
      </c>
      <c r="CL188" s="1">
        <v>0</v>
      </c>
      <c r="CM188" s="1">
        <v>0</v>
      </c>
      <c r="CN188" s="168">
        <v>0</v>
      </c>
      <c r="CO188" s="169">
        <v>0</v>
      </c>
      <c r="CP188" s="169">
        <v>0</v>
      </c>
      <c r="CQ188" s="170">
        <v>0</v>
      </c>
      <c r="CR188" s="1">
        <v>0</v>
      </c>
      <c r="CS188" s="1">
        <v>0</v>
      </c>
      <c r="CT188" s="1">
        <v>0</v>
      </c>
      <c r="CU188" s="1">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s="284">
        <v>0</v>
      </c>
      <c r="DQ188" s="284">
        <v>0</v>
      </c>
      <c r="DR188" s="284">
        <v>0</v>
      </c>
      <c r="DS188" s="284">
        <v>0</v>
      </c>
      <c r="DT188" s="168">
        <v>0</v>
      </c>
      <c r="DU188" s="169">
        <v>0</v>
      </c>
      <c r="DV188" s="169">
        <v>0</v>
      </c>
      <c r="DW188" s="170">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s="1">
        <v>0</v>
      </c>
      <c r="EW188" s="1">
        <v>0</v>
      </c>
      <c r="EX188" s="1">
        <v>0</v>
      </c>
      <c r="EY188" s="1">
        <v>0</v>
      </c>
      <c r="EZ188" s="168">
        <v>0</v>
      </c>
      <c r="FA188" s="169">
        <v>0</v>
      </c>
      <c r="FB188" s="169">
        <v>0</v>
      </c>
      <c r="FC188" s="170">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0</v>
      </c>
      <c r="GD188">
        <v>0</v>
      </c>
      <c r="GE188">
        <v>0</v>
      </c>
      <c r="GF188">
        <v>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s="139">
        <v>0</v>
      </c>
      <c r="HD188" s="141">
        <v>1</v>
      </c>
      <c r="HE188" s="139">
        <v>1</v>
      </c>
      <c r="HF188" s="141">
        <v>4</v>
      </c>
      <c r="HG188" s="180">
        <v>12</v>
      </c>
      <c r="HH188" s="182">
        <v>0.33333333333333331</v>
      </c>
      <c r="HI188" s="182">
        <v>0.16666666666666666</v>
      </c>
      <c r="HJ188" s="183">
        <v>0</v>
      </c>
      <c r="HK188" s="140">
        <v>0</v>
      </c>
      <c r="HL188" s="140">
        <v>0</v>
      </c>
      <c r="HM188" s="1" t="s">
        <v>427</v>
      </c>
      <c r="HN188" s="1" t="s">
        <v>427</v>
      </c>
      <c r="HO188" t="s">
        <v>460</v>
      </c>
      <c r="HP188" s="284" t="s">
        <v>460</v>
      </c>
      <c r="HQ188" s="284">
        <v>0</v>
      </c>
      <c r="HR188" s="284">
        <v>0</v>
      </c>
      <c r="HS188" s="284">
        <v>0</v>
      </c>
      <c r="HT188" s="284" t="s">
        <v>427</v>
      </c>
      <c r="HU188" s="284" t="s">
        <v>427</v>
      </c>
      <c r="HV188" s="284" t="s">
        <v>427</v>
      </c>
      <c r="HW188" s="284" t="s">
        <v>427</v>
      </c>
      <c r="HX188" s="284">
        <v>0</v>
      </c>
      <c r="HY188" s="284">
        <v>0</v>
      </c>
      <c r="HZ188" s="284">
        <v>1780652</v>
      </c>
      <c r="IA188" s="284"/>
      <c r="IB188" s="284"/>
    </row>
    <row r="189" spans="1:236" x14ac:dyDescent="0.25">
      <c r="A189" s="2">
        <f>IF('Table 1'!$L$2="All Regions",1,IF('Table 1'!$L$2='DATA TEMPLATE 1516'!L189,1,0))</f>
        <v>1</v>
      </c>
      <c r="B189" s="2">
        <f>IF('Table 1'!$L$3="All Disciplines",1,IF('Table 1'!$L$3='DATA TEMPLATE 1516'!M189,1,0))</f>
        <v>1</v>
      </c>
      <c r="C189" s="2">
        <f>IF('Table 1'!$L$4="All Organisations",1,IF('Table 1'!$L$4='DATA TEMPLATE 1516'!N189,1,0))</f>
        <v>1</v>
      </c>
      <c r="D189" s="2">
        <f t="shared" si="4"/>
        <v>3</v>
      </c>
      <c r="E189" s="236">
        <f>IFERROR(IF('Table 2'!$L$2="All Diverse Led",$HQ189,IF('Table 2'!$L$2='DATA TEMPLATE 1516'!HX189,4,0)),"0")</f>
        <v>0</v>
      </c>
      <c r="F189" s="236">
        <f>IFERROR(IF('Table 2'!$L$2="All Diverse Led",$HQ189,IF('Table 2'!$L$2='DATA TEMPLATE 1516'!HY189,4,0)), 0)</f>
        <v>0</v>
      </c>
      <c r="G189" s="237">
        <f t="shared" si="5"/>
        <v>0</v>
      </c>
      <c r="H189" s="1" t="s">
        <v>471</v>
      </c>
      <c r="I189" s="1">
        <v>0</v>
      </c>
      <c r="J189" s="1" t="b">
        <v>0</v>
      </c>
      <c r="K189" s="284">
        <v>187</v>
      </c>
      <c r="L189" t="s">
        <v>439</v>
      </c>
      <c r="M189" t="s">
        <v>438</v>
      </c>
      <c r="N189" t="s">
        <v>460</v>
      </c>
      <c r="O189" s="76">
        <v>1314438</v>
      </c>
      <c r="P189" s="76">
        <v>119996</v>
      </c>
      <c r="Q189" s="76">
        <v>2100</v>
      </c>
      <c r="R189" s="76">
        <v>0</v>
      </c>
      <c r="S189" s="76">
        <v>3500</v>
      </c>
      <c r="T189" s="76">
        <v>1440034</v>
      </c>
      <c r="U189">
        <v>0</v>
      </c>
      <c r="V189">
        <v>0</v>
      </c>
      <c r="W189">
        <v>1579</v>
      </c>
      <c r="X189">
        <v>0</v>
      </c>
      <c r="Y189">
        <v>0</v>
      </c>
      <c r="Z189">
        <v>0</v>
      </c>
      <c r="AA189">
        <v>0</v>
      </c>
      <c r="AB189">
        <v>152796</v>
      </c>
      <c r="AC189">
        <v>74631</v>
      </c>
      <c r="AD189">
        <v>0</v>
      </c>
      <c r="AE189">
        <v>229006</v>
      </c>
      <c r="AF189" s="1">
        <v>91</v>
      </c>
      <c r="AG189">
        <v>0</v>
      </c>
      <c r="AH189">
        <v>0</v>
      </c>
      <c r="AI189">
        <v>500000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s="284">
        <v>0</v>
      </c>
      <c r="BE189" s="284">
        <v>0</v>
      </c>
      <c r="BF189" s="284">
        <v>0</v>
      </c>
      <c r="BG189" s="284">
        <v>0</v>
      </c>
      <c r="BH189" s="168">
        <v>0</v>
      </c>
      <c r="BI189" s="169">
        <v>0</v>
      </c>
      <c r="BJ189" s="169">
        <v>0</v>
      </c>
      <c r="BK189" s="170">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s="1">
        <v>0</v>
      </c>
      <c r="CK189" s="1">
        <v>0</v>
      </c>
      <c r="CL189" s="1">
        <v>0</v>
      </c>
      <c r="CM189" s="1">
        <v>0</v>
      </c>
      <c r="CN189" s="168">
        <v>0</v>
      </c>
      <c r="CO189" s="169">
        <v>0</v>
      </c>
      <c r="CP189" s="169">
        <v>0</v>
      </c>
      <c r="CQ189" s="170">
        <v>0</v>
      </c>
      <c r="CR189" s="1">
        <v>0</v>
      </c>
      <c r="CS189" s="1">
        <v>0</v>
      </c>
      <c r="CT189" s="1">
        <v>0</v>
      </c>
      <c r="CU189" s="1">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s="284">
        <v>0</v>
      </c>
      <c r="DQ189" s="284">
        <v>0</v>
      </c>
      <c r="DR189" s="284">
        <v>0</v>
      </c>
      <c r="DS189" s="284">
        <v>0</v>
      </c>
      <c r="DT189" s="168">
        <v>0</v>
      </c>
      <c r="DU189" s="169">
        <v>0</v>
      </c>
      <c r="DV189" s="169">
        <v>0</v>
      </c>
      <c r="DW189" s="170">
        <v>0</v>
      </c>
      <c r="DX189">
        <v>1</v>
      </c>
      <c r="DY189">
        <v>2</v>
      </c>
      <c r="DZ189">
        <v>796</v>
      </c>
      <c r="EA189">
        <v>1100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v>0</v>
      </c>
      <c r="EV189" s="1">
        <v>0</v>
      </c>
      <c r="EW189" s="1">
        <v>0</v>
      </c>
      <c r="EX189" s="1">
        <v>0</v>
      </c>
      <c r="EY189" s="1">
        <v>0</v>
      </c>
      <c r="EZ189" s="168">
        <v>0</v>
      </c>
      <c r="FA189" s="169">
        <v>0</v>
      </c>
      <c r="FB189" s="169">
        <v>0</v>
      </c>
      <c r="FC189" s="170">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v>
      </c>
      <c r="GB189">
        <v>0</v>
      </c>
      <c r="GC189">
        <v>0</v>
      </c>
      <c r="GD189">
        <v>0</v>
      </c>
      <c r="GE189">
        <v>0</v>
      </c>
      <c r="GF189">
        <v>12</v>
      </c>
      <c r="GG189">
        <v>0</v>
      </c>
      <c r="GH189">
        <v>0</v>
      </c>
      <c r="GI189">
        <v>0</v>
      </c>
      <c r="GJ189">
        <v>0</v>
      </c>
      <c r="GK189">
        <v>78000</v>
      </c>
      <c r="GL189">
        <v>0</v>
      </c>
      <c r="GM189">
        <v>0</v>
      </c>
      <c r="GN189">
        <v>0</v>
      </c>
      <c r="GO189">
        <v>0</v>
      </c>
      <c r="GP189">
        <v>0</v>
      </c>
      <c r="GQ189">
        <v>0</v>
      </c>
      <c r="GR189">
        <v>0</v>
      </c>
      <c r="GS189">
        <v>0</v>
      </c>
      <c r="GT189">
        <v>0</v>
      </c>
      <c r="GU189">
        <v>0</v>
      </c>
      <c r="GV189">
        <v>0</v>
      </c>
      <c r="GW189">
        <v>0</v>
      </c>
      <c r="GX189">
        <v>0</v>
      </c>
      <c r="GY189">
        <v>0</v>
      </c>
      <c r="GZ189">
        <v>0</v>
      </c>
      <c r="HA189">
        <v>0</v>
      </c>
      <c r="HB189">
        <v>0</v>
      </c>
      <c r="HC189" s="139">
        <v>1</v>
      </c>
      <c r="HD189" s="141">
        <v>0</v>
      </c>
      <c r="HE189" s="139">
        <v>1</v>
      </c>
      <c r="HF189" s="141">
        <v>0</v>
      </c>
      <c r="HG189" s="180">
        <v>6</v>
      </c>
      <c r="HH189" s="182">
        <v>0.16666666666666666</v>
      </c>
      <c r="HI189" s="182">
        <v>0.16666666666666666</v>
      </c>
      <c r="HJ189" s="183">
        <v>0</v>
      </c>
      <c r="HK189" s="140">
        <v>0</v>
      </c>
      <c r="HL189" s="140">
        <v>0</v>
      </c>
      <c r="HM189" s="1" t="s">
        <v>427</v>
      </c>
      <c r="HN189" s="1" t="s">
        <v>427</v>
      </c>
      <c r="HO189" t="s">
        <v>460</v>
      </c>
      <c r="HP189" s="284" t="s">
        <v>460</v>
      </c>
      <c r="HQ189" s="284">
        <v>0</v>
      </c>
      <c r="HR189" s="284">
        <v>0</v>
      </c>
      <c r="HS189" s="284">
        <v>0</v>
      </c>
      <c r="HT189" s="284" t="s">
        <v>427</v>
      </c>
      <c r="HU189" s="284" t="s">
        <v>427</v>
      </c>
      <c r="HV189" s="284" t="s">
        <v>427</v>
      </c>
      <c r="HW189" s="284" t="s">
        <v>426</v>
      </c>
      <c r="HX189" s="284">
        <v>0</v>
      </c>
      <c r="HY189" s="284">
        <v>0</v>
      </c>
      <c r="HZ189" s="284">
        <v>1398336</v>
      </c>
      <c r="IA189" s="284"/>
      <c r="IB189" s="284"/>
    </row>
    <row r="190" spans="1:236" x14ac:dyDescent="0.25">
      <c r="A190" s="2">
        <f>IF('Table 1'!$L$2="All Regions",1,IF('Table 1'!$L$2='DATA TEMPLATE 1516'!L190,1,0))</f>
        <v>1</v>
      </c>
      <c r="B190" s="2">
        <f>IF('Table 1'!$L$3="All Disciplines",1,IF('Table 1'!$L$3='DATA TEMPLATE 1516'!M190,1,0))</f>
        <v>1</v>
      </c>
      <c r="C190" s="2">
        <f>IF('Table 1'!$L$4="All Organisations",1,IF('Table 1'!$L$4='DATA TEMPLATE 1516'!N190,1,0))</f>
        <v>1</v>
      </c>
      <c r="D190" s="2">
        <f t="shared" si="4"/>
        <v>3</v>
      </c>
      <c r="E190" s="236">
        <f>IFERROR(IF('Table 2'!$L$2="All Diverse Led",$HQ190,IF('Table 2'!$L$2='DATA TEMPLATE 1516'!HX190,4,0)),"0")</f>
        <v>0</v>
      </c>
      <c r="F190" s="236">
        <f>IFERROR(IF('Table 2'!$L$2="All Diverse Led",$HQ190,IF('Table 2'!$L$2='DATA TEMPLATE 1516'!HY190,4,0)), 0)</f>
        <v>0</v>
      </c>
      <c r="G190" s="237">
        <f t="shared" si="5"/>
        <v>0</v>
      </c>
      <c r="H190" s="1" t="s">
        <v>471</v>
      </c>
      <c r="I190" s="1">
        <v>0</v>
      </c>
      <c r="J190" s="1" t="b">
        <v>0</v>
      </c>
      <c r="K190" s="284">
        <v>188</v>
      </c>
      <c r="L190" t="s">
        <v>439</v>
      </c>
      <c r="M190" t="s">
        <v>437</v>
      </c>
      <c r="N190" t="s">
        <v>460</v>
      </c>
      <c r="O190" s="76">
        <v>874134</v>
      </c>
      <c r="P190" s="76">
        <v>1105506</v>
      </c>
      <c r="Q190" s="76">
        <v>435265</v>
      </c>
      <c r="R190" s="76">
        <v>256500</v>
      </c>
      <c r="S190" s="76">
        <v>0</v>
      </c>
      <c r="T190" s="76">
        <v>2671405</v>
      </c>
      <c r="U190">
        <v>1615130</v>
      </c>
      <c r="V190">
        <v>113195</v>
      </c>
      <c r="W190">
        <v>0</v>
      </c>
      <c r="X190">
        <v>0</v>
      </c>
      <c r="Y190">
        <v>0</v>
      </c>
      <c r="Z190">
        <v>0</v>
      </c>
      <c r="AA190">
        <v>0</v>
      </c>
      <c r="AB190">
        <v>436997</v>
      </c>
      <c r="AC190">
        <v>377829</v>
      </c>
      <c r="AD190">
        <v>70606</v>
      </c>
      <c r="AE190">
        <v>2613757</v>
      </c>
      <c r="AF190" s="1">
        <v>222</v>
      </c>
      <c r="AG190">
        <v>152</v>
      </c>
      <c r="AH190">
        <v>52251</v>
      </c>
      <c r="AI190">
        <v>0</v>
      </c>
      <c r="AJ190">
        <v>0</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s="284">
        <v>0</v>
      </c>
      <c r="BE190" s="284">
        <v>0</v>
      </c>
      <c r="BF190" s="284">
        <v>0</v>
      </c>
      <c r="BG190" s="284">
        <v>0</v>
      </c>
      <c r="BH190" s="168">
        <v>0</v>
      </c>
      <c r="BI190" s="169">
        <v>0</v>
      </c>
      <c r="BJ190" s="169">
        <v>0</v>
      </c>
      <c r="BK190" s="17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s="1">
        <v>0</v>
      </c>
      <c r="CK190" s="1">
        <v>0</v>
      </c>
      <c r="CL190" s="1">
        <v>0</v>
      </c>
      <c r="CM190" s="1">
        <v>0</v>
      </c>
      <c r="CN190" s="168">
        <v>0</v>
      </c>
      <c r="CO190" s="169">
        <v>0</v>
      </c>
      <c r="CP190" s="169">
        <v>0</v>
      </c>
      <c r="CQ190" s="170">
        <v>0</v>
      </c>
      <c r="CR190" s="1">
        <v>0</v>
      </c>
      <c r="CS190" s="1">
        <v>0</v>
      </c>
      <c r="CT190" s="1">
        <v>0</v>
      </c>
      <c r="CU190" s="1">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s="284">
        <v>0</v>
      </c>
      <c r="DQ190" s="284">
        <v>0</v>
      </c>
      <c r="DR190" s="284">
        <v>0</v>
      </c>
      <c r="DS190" s="284">
        <v>0</v>
      </c>
      <c r="DT190" s="168">
        <v>0</v>
      </c>
      <c r="DU190" s="169">
        <v>0</v>
      </c>
      <c r="DV190" s="169">
        <v>0</v>
      </c>
      <c r="DW190" s="17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v>0</v>
      </c>
      <c r="EU190">
        <v>0</v>
      </c>
      <c r="EV190" s="1">
        <v>0</v>
      </c>
      <c r="EW190" s="1">
        <v>0</v>
      </c>
      <c r="EX190" s="1">
        <v>0</v>
      </c>
      <c r="EY190" s="1">
        <v>0</v>
      </c>
      <c r="EZ190" s="168">
        <v>0</v>
      </c>
      <c r="FA190" s="169">
        <v>0</v>
      </c>
      <c r="FB190" s="169">
        <v>0</v>
      </c>
      <c r="FC190" s="170">
        <v>0</v>
      </c>
      <c r="FD190">
        <v>0</v>
      </c>
      <c r="FE190">
        <v>0</v>
      </c>
      <c r="FF190">
        <v>0</v>
      </c>
      <c r="FG190">
        <v>0</v>
      </c>
      <c r="FH190">
        <v>0</v>
      </c>
      <c r="FI190">
        <v>0</v>
      </c>
      <c r="FJ190">
        <v>0</v>
      </c>
      <c r="FK190">
        <v>0</v>
      </c>
      <c r="FL190">
        <v>0</v>
      </c>
      <c r="FM190">
        <v>0</v>
      </c>
      <c r="FN190">
        <v>0</v>
      </c>
      <c r="FO190">
        <v>0</v>
      </c>
      <c r="FP190">
        <v>0</v>
      </c>
      <c r="FQ190">
        <v>0</v>
      </c>
      <c r="FR190">
        <v>0</v>
      </c>
      <c r="FS190">
        <v>0</v>
      </c>
      <c r="FT190">
        <v>3</v>
      </c>
      <c r="FU190">
        <v>0</v>
      </c>
      <c r="FV190">
        <v>37</v>
      </c>
      <c r="FW190">
        <v>0</v>
      </c>
      <c r="FX190">
        <v>0</v>
      </c>
      <c r="FY190">
        <v>0</v>
      </c>
      <c r="FZ190">
        <v>0</v>
      </c>
      <c r="GA190">
        <v>0</v>
      </c>
      <c r="GB190">
        <v>0</v>
      </c>
      <c r="GC190">
        <v>0</v>
      </c>
      <c r="GD190">
        <v>2</v>
      </c>
      <c r="GE190">
        <v>3000</v>
      </c>
      <c r="GF190">
        <v>0</v>
      </c>
      <c r="GG190">
        <v>0</v>
      </c>
      <c r="GH190">
        <v>0</v>
      </c>
      <c r="GI190">
        <v>0</v>
      </c>
      <c r="GJ190">
        <v>0</v>
      </c>
      <c r="GK190">
        <v>2500</v>
      </c>
      <c r="GL190">
        <v>0</v>
      </c>
      <c r="GM190">
        <v>0</v>
      </c>
      <c r="GN190">
        <v>0</v>
      </c>
      <c r="GO190">
        <v>0</v>
      </c>
      <c r="GP190">
        <v>0</v>
      </c>
      <c r="GQ190">
        <v>0</v>
      </c>
      <c r="GR190">
        <v>0</v>
      </c>
      <c r="GS190">
        <v>0</v>
      </c>
      <c r="GT190">
        <v>0</v>
      </c>
      <c r="GU190">
        <v>0</v>
      </c>
      <c r="GV190">
        <v>0</v>
      </c>
      <c r="GW190">
        <v>0</v>
      </c>
      <c r="GX190">
        <v>0</v>
      </c>
      <c r="GY190">
        <v>0</v>
      </c>
      <c r="GZ190">
        <v>0</v>
      </c>
      <c r="HA190">
        <v>0</v>
      </c>
      <c r="HB190">
        <v>0</v>
      </c>
      <c r="HC190" s="139">
        <v>1</v>
      </c>
      <c r="HD190" s="141">
        <v>0</v>
      </c>
      <c r="HE190" s="139">
        <v>4</v>
      </c>
      <c r="HF190" s="141">
        <v>1</v>
      </c>
      <c r="HG190" s="180">
        <v>12</v>
      </c>
      <c r="HH190" s="182">
        <v>0.16666666666666666</v>
      </c>
      <c r="HI190" s="182">
        <v>0.33333333333333331</v>
      </c>
      <c r="HJ190" s="183">
        <v>0</v>
      </c>
      <c r="HK190" s="140">
        <v>0</v>
      </c>
      <c r="HL190" s="140">
        <v>0</v>
      </c>
      <c r="HM190" s="1" t="s">
        <v>427</v>
      </c>
      <c r="HN190" s="1" t="s">
        <v>427</v>
      </c>
      <c r="HO190" t="s">
        <v>460</v>
      </c>
      <c r="HP190" s="284" t="s">
        <v>460</v>
      </c>
      <c r="HQ190" s="284">
        <v>0</v>
      </c>
      <c r="HR190" s="284">
        <v>0</v>
      </c>
      <c r="HS190" s="284">
        <v>0</v>
      </c>
      <c r="HT190" s="284" t="s">
        <v>427</v>
      </c>
      <c r="HU190" s="284" t="s">
        <v>427</v>
      </c>
      <c r="HV190" s="284" t="s">
        <v>427</v>
      </c>
      <c r="HW190" s="284" t="s">
        <v>427</v>
      </c>
      <c r="HX190" s="284">
        <v>0</v>
      </c>
      <c r="HY190" s="284">
        <v>0</v>
      </c>
      <c r="HZ190" s="284">
        <v>2916763</v>
      </c>
      <c r="IA190" s="284"/>
      <c r="IB190" s="284"/>
    </row>
    <row r="191" spans="1:236" x14ac:dyDescent="0.25">
      <c r="A191" s="2">
        <f>IF('Table 1'!$L$2="All Regions",1,IF('Table 1'!$L$2='DATA TEMPLATE 1516'!L191,1,0))</f>
        <v>1</v>
      </c>
      <c r="B191" s="2">
        <f>IF('Table 1'!$L$3="All Disciplines",1,IF('Table 1'!$L$3='DATA TEMPLATE 1516'!M191,1,0))</f>
        <v>1</v>
      </c>
      <c r="C191" s="2">
        <f>IF('Table 1'!$L$4="All Organisations",1,IF('Table 1'!$L$4='DATA TEMPLATE 1516'!N191,1,0))</f>
        <v>1</v>
      </c>
      <c r="D191" s="2">
        <f t="shared" si="4"/>
        <v>3</v>
      </c>
      <c r="E191" s="236">
        <f>IFERROR(IF('Table 2'!$L$2="All Diverse Led",$HQ191,IF('Table 2'!$L$2='DATA TEMPLATE 1516'!HX191,4,0)),"0")</f>
        <v>0</v>
      </c>
      <c r="F191" s="236">
        <f>IFERROR(IF('Table 2'!$L$2="All Diverse Led",$HQ191,IF('Table 2'!$L$2='DATA TEMPLATE 1516'!HY191,4,0)), 0)</f>
        <v>0</v>
      </c>
      <c r="G191" s="237">
        <f t="shared" si="5"/>
        <v>0</v>
      </c>
      <c r="H191" s="1" t="s">
        <v>471</v>
      </c>
      <c r="I191" s="1">
        <v>0</v>
      </c>
      <c r="J191" s="1" t="b">
        <v>0</v>
      </c>
      <c r="K191" s="284">
        <v>189</v>
      </c>
      <c r="L191" t="s">
        <v>439</v>
      </c>
      <c r="M191" t="s">
        <v>438</v>
      </c>
      <c r="N191" t="s">
        <v>459</v>
      </c>
      <c r="O191" s="76">
        <v>23613</v>
      </c>
      <c r="P191" s="76">
        <v>117234</v>
      </c>
      <c r="Q191" s="76">
        <v>42790</v>
      </c>
      <c r="R191" s="76">
        <v>65198</v>
      </c>
      <c r="S191" s="76">
        <v>0</v>
      </c>
      <c r="T191" s="76">
        <v>248835</v>
      </c>
      <c r="U191">
        <v>797</v>
      </c>
      <c r="V191">
        <v>2000</v>
      </c>
      <c r="W191">
        <v>0</v>
      </c>
      <c r="X191">
        <v>1500</v>
      </c>
      <c r="Y191">
        <v>1500</v>
      </c>
      <c r="Z191">
        <v>0</v>
      </c>
      <c r="AA191">
        <v>0</v>
      </c>
      <c r="AB191">
        <v>157610</v>
      </c>
      <c r="AC191">
        <v>82609</v>
      </c>
      <c r="AD191">
        <v>0</v>
      </c>
      <c r="AE191">
        <v>246016</v>
      </c>
      <c r="AF191" s="1">
        <v>0</v>
      </c>
      <c r="AG191">
        <v>0</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v>0</v>
      </c>
      <c r="BD191" s="284">
        <v>0</v>
      </c>
      <c r="BE191" s="284">
        <v>0</v>
      </c>
      <c r="BF191" s="284">
        <v>0</v>
      </c>
      <c r="BG191" s="284">
        <v>0</v>
      </c>
      <c r="BH191" s="168">
        <v>0</v>
      </c>
      <c r="BI191" s="169">
        <v>0</v>
      </c>
      <c r="BJ191" s="169">
        <v>0</v>
      </c>
      <c r="BK191" s="170">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v>0</v>
      </c>
      <c r="CJ191" s="1">
        <v>0</v>
      </c>
      <c r="CK191" s="1">
        <v>0</v>
      </c>
      <c r="CL191" s="1">
        <v>0</v>
      </c>
      <c r="CM191" s="1">
        <v>0</v>
      </c>
      <c r="CN191" s="168">
        <v>0</v>
      </c>
      <c r="CO191" s="169">
        <v>0</v>
      </c>
      <c r="CP191" s="169">
        <v>0</v>
      </c>
      <c r="CQ191" s="170">
        <v>0</v>
      </c>
      <c r="CR191" s="1">
        <v>0</v>
      </c>
      <c r="CS191" s="1">
        <v>0</v>
      </c>
      <c r="CT191" s="1">
        <v>0</v>
      </c>
      <c r="CU191" s="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s="284">
        <v>0</v>
      </c>
      <c r="DQ191" s="284">
        <v>0</v>
      </c>
      <c r="DR191" s="284">
        <v>0</v>
      </c>
      <c r="DS191" s="284">
        <v>0</v>
      </c>
      <c r="DT191" s="168">
        <v>0</v>
      </c>
      <c r="DU191" s="169">
        <v>0</v>
      </c>
      <c r="DV191" s="169">
        <v>0</v>
      </c>
      <c r="DW191" s="170">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v>0</v>
      </c>
      <c r="EV191" s="1">
        <v>0</v>
      </c>
      <c r="EW191" s="1">
        <v>0</v>
      </c>
      <c r="EX191" s="1">
        <v>0</v>
      </c>
      <c r="EY191" s="1">
        <v>0</v>
      </c>
      <c r="EZ191" s="168">
        <v>0</v>
      </c>
      <c r="FA191" s="169">
        <v>0</v>
      </c>
      <c r="FB191" s="169">
        <v>0</v>
      </c>
      <c r="FC191" s="170">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0</v>
      </c>
      <c r="GU191">
        <v>0</v>
      </c>
      <c r="GV191">
        <v>0</v>
      </c>
      <c r="GW191">
        <v>0</v>
      </c>
      <c r="GX191">
        <v>0</v>
      </c>
      <c r="GY191">
        <v>0</v>
      </c>
      <c r="GZ191">
        <v>0</v>
      </c>
      <c r="HA191">
        <v>0</v>
      </c>
      <c r="HB191">
        <v>0</v>
      </c>
      <c r="HC191" s="139">
        <v>1</v>
      </c>
      <c r="HD191" s="141">
        <v>0</v>
      </c>
      <c r="HE191" s="139">
        <v>0</v>
      </c>
      <c r="HF191" s="141">
        <v>1</v>
      </c>
      <c r="HG191" s="180">
        <v>6</v>
      </c>
      <c r="HH191" s="182">
        <v>0.33333333333333331</v>
      </c>
      <c r="HI191" s="182">
        <v>0</v>
      </c>
      <c r="HJ191" s="183">
        <v>0</v>
      </c>
      <c r="HK191" s="140">
        <v>0</v>
      </c>
      <c r="HL191" s="140">
        <v>0</v>
      </c>
      <c r="HM191" s="1" t="s">
        <v>426</v>
      </c>
      <c r="HN191" s="1">
        <v>0</v>
      </c>
      <c r="HO191" t="s">
        <v>459</v>
      </c>
      <c r="HP191" s="284" t="s">
        <v>458</v>
      </c>
      <c r="HQ191" s="284">
        <v>0</v>
      </c>
      <c r="HR191" s="284">
        <v>0</v>
      </c>
      <c r="HS191" s="284">
        <v>0</v>
      </c>
      <c r="HT191" s="284" t="s">
        <v>426</v>
      </c>
      <c r="HU191" s="284" t="s">
        <v>427</v>
      </c>
      <c r="HV191" s="284" t="s">
        <v>427</v>
      </c>
      <c r="HW191" s="284" t="s">
        <v>426</v>
      </c>
      <c r="HX191" s="284">
        <v>0</v>
      </c>
      <c r="HY191" s="284">
        <v>0</v>
      </c>
      <c r="HZ191" s="284">
        <v>222811</v>
      </c>
      <c r="IA191" s="284"/>
      <c r="IB191" s="284"/>
    </row>
    <row r="192" spans="1:236" x14ac:dyDescent="0.25">
      <c r="A192" s="2">
        <f>IF('Table 1'!$L$2="All Regions",1,IF('Table 1'!$L$2='DATA TEMPLATE 1516'!L192,1,0))</f>
        <v>1</v>
      </c>
      <c r="B192" s="2">
        <f>IF('Table 1'!$L$3="All Disciplines",1,IF('Table 1'!$L$3='DATA TEMPLATE 1516'!M192,1,0))</f>
        <v>1</v>
      </c>
      <c r="C192" s="2">
        <f>IF('Table 1'!$L$4="All Organisations",1,IF('Table 1'!$L$4='DATA TEMPLATE 1516'!N192,1,0))</f>
        <v>1</v>
      </c>
      <c r="D192" s="2">
        <f t="shared" si="4"/>
        <v>3</v>
      </c>
      <c r="E192" s="236">
        <f>IFERROR(IF('Table 2'!$L$2="All Diverse Led",$HQ192,IF('Table 2'!$L$2='DATA TEMPLATE 1516'!HX192,4,0)),"0")</f>
        <v>0</v>
      </c>
      <c r="F192" s="236">
        <f>IFERROR(IF('Table 2'!$L$2="All Diverse Led",$HQ192,IF('Table 2'!$L$2='DATA TEMPLATE 1516'!HY192,4,0)), 0)</f>
        <v>0</v>
      </c>
      <c r="G192" s="237">
        <f t="shared" si="5"/>
        <v>0</v>
      </c>
      <c r="H192" s="1" t="s">
        <v>471</v>
      </c>
      <c r="I192" s="1">
        <v>0</v>
      </c>
      <c r="J192" s="1" t="b">
        <v>0</v>
      </c>
      <c r="K192" s="284">
        <v>190</v>
      </c>
      <c r="L192" t="s">
        <v>445</v>
      </c>
      <c r="M192" t="s">
        <v>442</v>
      </c>
      <c r="N192" t="s">
        <v>458</v>
      </c>
      <c r="O192" s="76">
        <v>31475</v>
      </c>
      <c r="P192" s="76">
        <v>133489</v>
      </c>
      <c r="Q192" s="76">
        <v>1150</v>
      </c>
      <c r="R192" s="76">
        <v>0</v>
      </c>
      <c r="S192" s="76">
        <v>0</v>
      </c>
      <c r="T192" s="76">
        <v>166114</v>
      </c>
      <c r="U192">
        <v>20593</v>
      </c>
      <c r="V192">
        <v>0</v>
      </c>
      <c r="W192">
        <v>0</v>
      </c>
      <c r="X192">
        <v>0</v>
      </c>
      <c r="Y192">
        <v>0</v>
      </c>
      <c r="Z192">
        <v>0</v>
      </c>
      <c r="AA192">
        <v>0</v>
      </c>
      <c r="AB192">
        <v>110569</v>
      </c>
      <c r="AC192">
        <v>37122</v>
      </c>
      <c r="AD192">
        <v>3571</v>
      </c>
      <c r="AE192">
        <v>171855</v>
      </c>
      <c r="AF192" s="1">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v>0</v>
      </c>
      <c r="BD192" s="284">
        <v>0</v>
      </c>
      <c r="BE192" s="284">
        <v>0</v>
      </c>
      <c r="BF192" s="284">
        <v>0</v>
      </c>
      <c r="BG192" s="284">
        <v>0</v>
      </c>
      <c r="BH192" s="168">
        <v>0</v>
      </c>
      <c r="BI192" s="169">
        <v>0</v>
      </c>
      <c r="BJ192" s="169">
        <v>0</v>
      </c>
      <c r="BK192" s="170">
        <v>0</v>
      </c>
      <c r="BL192">
        <v>0</v>
      </c>
      <c r="BM192">
        <v>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v>0</v>
      </c>
      <c r="CI192">
        <v>0</v>
      </c>
      <c r="CJ192" s="1">
        <v>0</v>
      </c>
      <c r="CK192" s="1">
        <v>0</v>
      </c>
      <c r="CL192" s="1">
        <v>0</v>
      </c>
      <c r="CM192" s="1">
        <v>0</v>
      </c>
      <c r="CN192" s="168">
        <v>0</v>
      </c>
      <c r="CO192" s="169">
        <v>0</v>
      </c>
      <c r="CP192" s="169">
        <v>0</v>
      </c>
      <c r="CQ192" s="170">
        <v>0</v>
      </c>
      <c r="CR192" s="1">
        <v>0</v>
      </c>
      <c r="CS192" s="1">
        <v>0</v>
      </c>
      <c r="CT192" s="1">
        <v>0</v>
      </c>
      <c r="CU192" s="1">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s="284">
        <v>0</v>
      </c>
      <c r="DQ192" s="284">
        <v>0</v>
      </c>
      <c r="DR192" s="284">
        <v>0</v>
      </c>
      <c r="DS192" s="284">
        <v>0</v>
      </c>
      <c r="DT192" s="168">
        <v>0</v>
      </c>
      <c r="DU192" s="169">
        <v>0</v>
      </c>
      <c r="DV192" s="169">
        <v>0</v>
      </c>
      <c r="DW192" s="170">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v>0</v>
      </c>
      <c r="EV192" s="1">
        <v>0</v>
      </c>
      <c r="EW192" s="1">
        <v>0</v>
      </c>
      <c r="EX192" s="1">
        <v>0</v>
      </c>
      <c r="EY192" s="1">
        <v>0</v>
      </c>
      <c r="EZ192" s="168">
        <v>0</v>
      </c>
      <c r="FA192" s="169">
        <v>0</v>
      </c>
      <c r="FB192" s="169">
        <v>0</v>
      </c>
      <c r="FC192" s="170">
        <v>0</v>
      </c>
      <c r="FD192">
        <v>0</v>
      </c>
      <c r="FE192">
        <v>0</v>
      </c>
      <c r="FF192">
        <v>0</v>
      </c>
      <c r="FG192">
        <v>0</v>
      </c>
      <c r="FH192">
        <v>0</v>
      </c>
      <c r="FI192">
        <v>0</v>
      </c>
      <c r="FJ192">
        <v>0</v>
      </c>
      <c r="FK192">
        <v>0</v>
      </c>
      <c r="FL192">
        <v>0</v>
      </c>
      <c r="FM192">
        <v>0</v>
      </c>
      <c r="FN192">
        <v>328</v>
      </c>
      <c r="FO192">
        <v>0</v>
      </c>
      <c r="FP192">
        <v>19866</v>
      </c>
      <c r="FQ192">
        <v>0</v>
      </c>
      <c r="FR192">
        <v>20250</v>
      </c>
      <c r="FS192">
        <v>0</v>
      </c>
      <c r="FT192">
        <v>4472</v>
      </c>
      <c r="FU192">
        <v>0</v>
      </c>
      <c r="FV192">
        <v>19574</v>
      </c>
      <c r="FW192">
        <v>0</v>
      </c>
      <c r="FX192">
        <v>19600</v>
      </c>
      <c r="FY192">
        <v>0</v>
      </c>
      <c r="FZ192">
        <v>111</v>
      </c>
      <c r="GA192">
        <v>1076</v>
      </c>
      <c r="GB192">
        <v>219</v>
      </c>
      <c r="GC192">
        <v>3030</v>
      </c>
      <c r="GD192">
        <v>12</v>
      </c>
      <c r="GE192">
        <v>0</v>
      </c>
      <c r="GF192">
        <v>33</v>
      </c>
      <c r="GG192">
        <v>0</v>
      </c>
      <c r="GH192">
        <v>0</v>
      </c>
      <c r="GI192">
        <v>0</v>
      </c>
      <c r="GJ192">
        <v>236</v>
      </c>
      <c r="GK192">
        <v>250</v>
      </c>
      <c r="GL192">
        <v>0</v>
      </c>
      <c r="GM192">
        <v>0</v>
      </c>
      <c r="GN192">
        <v>0</v>
      </c>
      <c r="GO192">
        <v>0</v>
      </c>
      <c r="GP192">
        <v>0</v>
      </c>
      <c r="GQ192">
        <v>0</v>
      </c>
      <c r="GR192">
        <v>0</v>
      </c>
      <c r="GS192">
        <v>0</v>
      </c>
      <c r="GT192">
        <v>54</v>
      </c>
      <c r="GU192">
        <v>0</v>
      </c>
      <c r="GV192">
        <v>9</v>
      </c>
      <c r="GW192">
        <v>0</v>
      </c>
      <c r="GX192">
        <v>0</v>
      </c>
      <c r="GY192">
        <v>0</v>
      </c>
      <c r="GZ192">
        <v>0</v>
      </c>
      <c r="HA192">
        <v>0</v>
      </c>
      <c r="HB192">
        <v>514</v>
      </c>
      <c r="HC192" s="139">
        <v>0</v>
      </c>
      <c r="HD192" s="141">
        <v>0</v>
      </c>
      <c r="HE192" s="139">
        <v>0</v>
      </c>
      <c r="HF192" s="141">
        <v>2</v>
      </c>
      <c r="HG192" s="180">
        <v>10</v>
      </c>
      <c r="HH192" s="182">
        <v>0.2</v>
      </c>
      <c r="HI192" s="182">
        <v>0</v>
      </c>
      <c r="HJ192" s="183">
        <v>0</v>
      </c>
      <c r="HK192" s="140">
        <v>0</v>
      </c>
      <c r="HL192" s="140">
        <v>0</v>
      </c>
      <c r="HM192" s="1" t="s">
        <v>427</v>
      </c>
      <c r="HN192" s="1" t="s">
        <v>427</v>
      </c>
      <c r="HO192" t="s">
        <v>458</v>
      </c>
      <c r="HP192" s="284" t="s">
        <v>458</v>
      </c>
      <c r="HQ192" s="284">
        <v>0</v>
      </c>
      <c r="HR192" s="284">
        <v>0</v>
      </c>
      <c r="HS192" s="284">
        <v>0</v>
      </c>
      <c r="HT192" s="284" t="s">
        <v>427</v>
      </c>
      <c r="HU192" s="284" t="s">
        <v>427</v>
      </c>
      <c r="HV192" s="284" t="s">
        <v>427</v>
      </c>
      <c r="HW192" s="284" t="s">
        <v>427</v>
      </c>
      <c r="HX192" s="284">
        <v>0</v>
      </c>
      <c r="HY192" s="284">
        <v>0</v>
      </c>
      <c r="HZ192" s="284">
        <v>223966</v>
      </c>
      <c r="IA192" s="284"/>
      <c r="IB192" s="284"/>
    </row>
    <row r="193" spans="1:236" x14ac:dyDescent="0.25">
      <c r="A193" s="2">
        <f>IF('Table 1'!$L$2="All Regions",1,IF('Table 1'!$L$2='DATA TEMPLATE 1516'!L193,1,0))</f>
        <v>1</v>
      </c>
      <c r="B193" s="2">
        <f>IF('Table 1'!$L$3="All Disciplines",1,IF('Table 1'!$L$3='DATA TEMPLATE 1516'!M193,1,0))</f>
        <v>1</v>
      </c>
      <c r="C193" s="2">
        <f>IF('Table 1'!$L$4="All Organisations",1,IF('Table 1'!$L$4='DATA TEMPLATE 1516'!N193,1,0))</f>
        <v>1</v>
      </c>
      <c r="D193" s="2">
        <f t="shared" si="4"/>
        <v>3</v>
      </c>
      <c r="E193" s="236">
        <f>IFERROR(IF('Table 2'!$L$2="All Diverse Led",$HQ193,IF('Table 2'!$L$2='DATA TEMPLATE 1516'!HX193,4,0)),"0")</f>
        <v>0</v>
      </c>
      <c r="F193" s="236">
        <f>IFERROR(IF('Table 2'!$L$2="All Diverse Led",$HQ193,IF('Table 2'!$L$2='DATA TEMPLATE 1516'!HY193,4,0)), 0)</f>
        <v>0</v>
      </c>
      <c r="G193" s="237">
        <f t="shared" si="5"/>
        <v>0</v>
      </c>
      <c r="H193" s="1" t="s">
        <v>471</v>
      </c>
      <c r="I193" s="1">
        <v>0</v>
      </c>
      <c r="J193" s="1" t="b">
        <v>0</v>
      </c>
      <c r="K193" s="284">
        <v>191</v>
      </c>
      <c r="L193" t="s">
        <v>439</v>
      </c>
      <c r="M193" t="s">
        <v>438</v>
      </c>
      <c r="N193" t="s">
        <v>459</v>
      </c>
      <c r="O193" s="76">
        <v>108225</v>
      </c>
      <c r="P193" s="76">
        <v>125000</v>
      </c>
      <c r="Q193" s="76">
        <v>118596</v>
      </c>
      <c r="R193" s="76">
        <v>0</v>
      </c>
      <c r="S193" s="76">
        <v>0</v>
      </c>
      <c r="T193" s="76">
        <v>351821</v>
      </c>
      <c r="U193">
        <v>240866</v>
      </c>
      <c r="V193">
        <v>10000</v>
      </c>
      <c r="W193">
        <v>0</v>
      </c>
      <c r="X193">
        <v>10000</v>
      </c>
      <c r="Y193">
        <v>0</v>
      </c>
      <c r="Z193">
        <v>0</v>
      </c>
      <c r="AA193">
        <v>0</v>
      </c>
      <c r="AB193">
        <v>60554</v>
      </c>
      <c r="AC193">
        <v>21533</v>
      </c>
      <c r="AD193">
        <v>2470</v>
      </c>
      <c r="AE193">
        <v>345423</v>
      </c>
      <c r="AF193" s="1">
        <v>39</v>
      </c>
      <c r="AG193">
        <v>38</v>
      </c>
      <c r="AH193">
        <v>2260</v>
      </c>
      <c r="AI193">
        <v>6131</v>
      </c>
      <c r="AJ193">
        <v>0</v>
      </c>
      <c r="AK193">
        <v>0</v>
      </c>
      <c r="AL193">
        <v>0</v>
      </c>
      <c r="AM193">
        <v>0</v>
      </c>
      <c r="AN193">
        <v>0</v>
      </c>
      <c r="AO193">
        <v>0</v>
      </c>
      <c r="AP193">
        <v>0</v>
      </c>
      <c r="AQ193">
        <v>0</v>
      </c>
      <c r="AR193">
        <v>2</v>
      </c>
      <c r="AS193">
        <v>2</v>
      </c>
      <c r="AT193">
        <v>0</v>
      </c>
      <c r="AU193">
        <v>450</v>
      </c>
      <c r="AV193">
        <v>0</v>
      </c>
      <c r="AW193">
        <v>0</v>
      </c>
      <c r="AX193">
        <v>0</v>
      </c>
      <c r="AY193">
        <v>0</v>
      </c>
      <c r="AZ193">
        <v>0</v>
      </c>
      <c r="BA193">
        <v>0</v>
      </c>
      <c r="BB193">
        <v>0</v>
      </c>
      <c r="BC193">
        <v>0</v>
      </c>
      <c r="BD193" s="284">
        <v>0</v>
      </c>
      <c r="BE193" s="284">
        <v>0</v>
      </c>
      <c r="BF193" s="284">
        <v>0</v>
      </c>
      <c r="BG193" s="284">
        <v>0</v>
      </c>
      <c r="BH193" s="168">
        <v>2</v>
      </c>
      <c r="BI193" s="169">
        <v>2</v>
      </c>
      <c r="BJ193" s="169">
        <v>0</v>
      </c>
      <c r="BK193" s="170">
        <v>450</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v>0</v>
      </c>
      <c r="CI193">
        <v>0</v>
      </c>
      <c r="CJ193" s="1">
        <v>0</v>
      </c>
      <c r="CK193" s="1">
        <v>0</v>
      </c>
      <c r="CL193" s="1">
        <v>0</v>
      </c>
      <c r="CM193" s="1">
        <v>0</v>
      </c>
      <c r="CN193" s="168">
        <v>0</v>
      </c>
      <c r="CO193" s="169">
        <v>0</v>
      </c>
      <c r="CP193" s="169">
        <v>0</v>
      </c>
      <c r="CQ193" s="170">
        <v>0</v>
      </c>
      <c r="CR193" s="1">
        <v>0</v>
      </c>
      <c r="CS193" s="1">
        <v>0</v>
      </c>
      <c r="CT193" s="1">
        <v>0</v>
      </c>
      <c r="CU193" s="1">
        <v>0</v>
      </c>
      <c r="CV193">
        <v>0</v>
      </c>
      <c r="CW193">
        <v>0</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s="284">
        <v>0</v>
      </c>
      <c r="DQ193" s="284">
        <v>0</v>
      </c>
      <c r="DR193" s="284">
        <v>0</v>
      </c>
      <c r="DS193" s="284">
        <v>0</v>
      </c>
      <c r="DT193" s="168">
        <v>0</v>
      </c>
      <c r="DU193" s="169">
        <v>0</v>
      </c>
      <c r="DV193" s="169">
        <v>0</v>
      </c>
      <c r="DW193" s="170">
        <v>0</v>
      </c>
      <c r="DX193">
        <v>6</v>
      </c>
      <c r="DY193">
        <v>6</v>
      </c>
      <c r="DZ193">
        <v>1276</v>
      </c>
      <c r="EA193">
        <v>700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v>0</v>
      </c>
      <c r="EV193" s="1">
        <v>0</v>
      </c>
      <c r="EW193" s="1">
        <v>0</v>
      </c>
      <c r="EX193" s="1">
        <v>0</v>
      </c>
      <c r="EY193" s="1">
        <v>0</v>
      </c>
      <c r="EZ193" s="168">
        <v>0</v>
      </c>
      <c r="FA193" s="169">
        <v>0</v>
      </c>
      <c r="FB193" s="169">
        <v>0</v>
      </c>
      <c r="FC193" s="170">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1</v>
      </c>
      <c r="GI193">
        <v>2500</v>
      </c>
      <c r="GJ193">
        <v>0</v>
      </c>
      <c r="GK193">
        <v>0</v>
      </c>
      <c r="GL193">
        <v>270</v>
      </c>
      <c r="GM193">
        <v>151</v>
      </c>
      <c r="GN193">
        <v>19</v>
      </c>
      <c r="GO193">
        <v>533</v>
      </c>
      <c r="GP193">
        <v>0</v>
      </c>
      <c r="GQ193">
        <v>0</v>
      </c>
      <c r="GR193">
        <v>0</v>
      </c>
      <c r="GS193">
        <v>0</v>
      </c>
      <c r="GT193">
        <v>0</v>
      </c>
      <c r="GU193">
        <v>0</v>
      </c>
      <c r="GV193">
        <v>0</v>
      </c>
      <c r="GW193">
        <v>0</v>
      </c>
      <c r="GX193">
        <v>0</v>
      </c>
      <c r="GY193">
        <v>0</v>
      </c>
      <c r="GZ193">
        <v>0</v>
      </c>
      <c r="HA193">
        <v>0</v>
      </c>
      <c r="HB193">
        <v>0</v>
      </c>
      <c r="HC193" s="139">
        <v>1</v>
      </c>
      <c r="HD193" s="141">
        <v>0</v>
      </c>
      <c r="HE193" s="139">
        <v>2</v>
      </c>
      <c r="HF193" s="141">
        <v>1</v>
      </c>
      <c r="HG193" s="180">
        <v>12</v>
      </c>
      <c r="HH193" s="182">
        <v>0.16666666666666666</v>
      </c>
      <c r="HI193" s="182">
        <v>0.16666666666666666</v>
      </c>
      <c r="HJ193" s="183">
        <v>0</v>
      </c>
      <c r="HK193" s="140">
        <v>0</v>
      </c>
      <c r="HL193" s="140">
        <v>0</v>
      </c>
      <c r="HM193" s="1" t="s">
        <v>427</v>
      </c>
      <c r="HN193" s="1" t="s">
        <v>427</v>
      </c>
      <c r="HO193" t="s">
        <v>459</v>
      </c>
      <c r="HP193" s="284" t="s">
        <v>459</v>
      </c>
      <c r="HQ193" s="284">
        <v>0</v>
      </c>
      <c r="HR193" s="284">
        <v>0</v>
      </c>
      <c r="HS193" s="284">
        <v>0</v>
      </c>
      <c r="HT193" s="284" t="s">
        <v>427</v>
      </c>
      <c r="HU193" s="284" t="s">
        <v>427</v>
      </c>
      <c r="HV193" s="284" t="s">
        <v>427</v>
      </c>
      <c r="HW193" s="284" t="s">
        <v>427</v>
      </c>
      <c r="HX193" s="284">
        <v>0</v>
      </c>
      <c r="HY193" s="284">
        <v>0</v>
      </c>
      <c r="HZ193" s="284">
        <v>494077</v>
      </c>
      <c r="IA193" s="284"/>
      <c r="IB193" s="284"/>
    </row>
    <row r="194" spans="1:236" x14ac:dyDescent="0.25">
      <c r="A194" s="2">
        <f>IF('Table 1'!$L$2="All Regions",1,IF('Table 1'!$L$2='DATA TEMPLATE 1516'!L194,1,0))</f>
        <v>1</v>
      </c>
      <c r="B194" s="2">
        <f>IF('Table 1'!$L$3="All Disciplines",1,IF('Table 1'!$L$3='DATA TEMPLATE 1516'!M194,1,0))</f>
        <v>1</v>
      </c>
      <c r="C194" s="2">
        <f>IF('Table 1'!$L$4="All Organisations",1,IF('Table 1'!$L$4='DATA TEMPLATE 1516'!N194,1,0))</f>
        <v>1</v>
      </c>
      <c r="D194" s="2">
        <f t="shared" si="4"/>
        <v>3</v>
      </c>
      <c r="E194" s="236">
        <f>IFERROR(IF('Table 2'!$L$2="All Diverse Led",$HQ194,IF('Table 2'!$L$2='DATA TEMPLATE 1516'!HX194,4,0)),"0")</f>
        <v>0</v>
      </c>
      <c r="F194" s="236">
        <f>IFERROR(IF('Table 2'!$L$2="All Diverse Led",$HQ194,IF('Table 2'!$L$2='DATA TEMPLATE 1516'!HY194,4,0)), 0)</f>
        <v>0</v>
      </c>
      <c r="G194" s="237">
        <f t="shared" si="5"/>
        <v>0</v>
      </c>
      <c r="H194" s="1" t="s">
        <v>471</v>
      </c>
      <c r="I194" s="1">
        <v>0</v>
      </c>
      <c r="J194" s="1" t="b">
        <v>0</v>
      </c>
      <c r="K194" s="284">
        <v>192</v>
      </c>
      <c r="L194" t="s">
        <v>439</v>
      </c>
      <c r="M194" t="s">
        <v>436</v>
      </c>
      <c r="N194" t="s">
        <v>459</v>
      </c>
      <c r="O194" s="76">
        <v>46672</v>
      </c>
      <c r="P194" s="76">
        <v>144190</v>
      </c>
      <c r="Q194" s="76">
        <v>136437</v>
      </c>
      <c r="R194" s="76">
        <v>3432</v>
      </c>
      <c r="S194" s="76">
        <v>23056</v>
      </c>
      <c r="T194" s="76">
        <v>353787</v>
      </c>
      <c r="U194">
        <v>1796</v>
      </c>
      <c r="V194">
        <v>1212</v>
      </c>
      <c r="W194">
        <v>102</v>
      </c>
      <c r="X194">
        <v>2083</v>
      </c>
      <c r="Y194">
        <v>0</v>
      </c>
      <c r="Z194">
        <v>0</v>
      </c>
      <c r="AA194">
        <v>0</v>
      </c>
      <c r="AB194">
        <v>127709</v>
      </c>
      <c r="AC194">
        <v>72405</v>
      </c>
      <c r="AD194">
        <v>149284</v>
      </c>
      <c r="AE194">
        <v>354591</v>
      </c>
      <c r="AF194" s="1">
        <v>5</v>
      </c>
      <c r="AG194">
        <v>5</v>
      </c>
      <c r="AH194">
        <v>125</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s="284">
        <v>0</v>
      </c>
      <c r="BE194" s="284">
        <v>0</v>
      </c>
      <c r="BF194" s="284">
        <v>0</v>
      </c>
      <c r="BG194" s="284">
        <v>0</v>
      </c>
      <c r="BH194" s="168">
        <v>0</v>
      </c>
      <c r="BI194" s="169">
        <v>0</v>
      </c>
      <c r="BJ194" s="169">
        <v>0</v>
      </c>
      <c r="BK194" s="170">
        <v>0</v>
      </c>
      <c r="BL194">
        <v>6</v>
      </c>
      <c r="BM194">
        <v>329</v>
      </c>
      <c r="BN194">
        <v>3738</v>
      </c>
      <c r="BO194">
        <v>0</v>
      </c>
      <c r="BP194">
        <v>1</v>
      </c>
      <c r="BQ194">
        <v>32</v>
      </c>
      <c r="BR194">
        <v>1352</v>
      </c>
      <c r="BS194">
        <v>0</v>
      </c>
      <c r="BT194">
        <v>7</v>
      </c>
      <c r="BU194">
        <v>361</v>
      </c>
      <c r="BV194">
        <v>869</v>
      </c>
      <c r="BW194">
        <v>97010</v>
      </c>
      <c r="BX194">
        <v>0</v>
      </c>
      <c r="BY194">
        <v>0</v>
      </c>
      <c r="BZ194">
        <v>0</v>
      </c>
      <c r="CA194">
        <v>0</v>
      </c>
      <c r="CB194">
        <v>0</v>
      </c>
      <c r="CC194">
        <v>0</v>
      </c>
      <c r="CD194">
        <v>0</v>
      </c>
      <c r="CE194">
        <v>0</v>
      </c>
      <c r="CF194">
        <v>0</v>
      </c>
      <c r="CG194">
        <v>0</v>
      </c>
      <c r="CH194">
        <v>0</v>
      </c>
      <c r="CI194">
        <v>0</v>
      </c>
      <c r="CJ194" s="1">
        <v>8</v>
      </c>
      <c r="CK194" s="1">
        <v>393</v>
      </c>
      <c r="CL194" s="1">
        <v>2221</v>
      </c>
      <c r="CM194" s="1">
        <v>97010</v>
      </c>
      <c r="CN194" s="168">
        <v>0</v>
      </c>
      <c r="CO194" s="169">
        <v>0</v>
      </c>
      <c r="CP194" s="169">
        <v>0</v>
      </c>
      <c r="CQ194" s="170">
        <v>0</v>
      </c>
      <c r="CR194" s="1">
        <v>37</v>
      </c>
      <c r="CS194" s="1">
        <v>14</v>
      </c>
      <c r="CT194" s="1">
        <v>616</v>
      </c>
      <c r="CU194" s="1">
        <v>0</v>
      </c>
      <c r="CV194">
        <v>1</v>
      </c>
      <c r="CW194">
        <v>1</v>
      </c>
      <c r="CX194">
        <v>0</v>
      </c>
      <c r="CY194">
        <v>60</v>
      </c>
      <c r="CZ194">
        <v>7</v>
      </c>
      <c r="DA194">
        <v>13</v>
      </c>
      <c r="DB194">
        <v>0</v>
      </c>
      <c r="DC194">
        <v>600</v>
      </c>
      <c r="DD194">
        <v>0</v>
      </c>
      <c r="DE194">
        <v>0</v>
      </c>
      <c r="DF194">
        <v>0</v>
      </c>
      <c r="DG194">
        <v>0</v>
      </c>
      <c r="DH194">
        <v>0</v>
      </c>
      <c r="DI194">
        <v>0</v>
      </c>
      <c r="DJ194">
        <v>0</v>
      </c>
      <c r="DK194">
        <v>0</v>
      </c>
      <c r="DL194">
        <v>0</v>
      </c>
      <c r="DM194">
        <v>0</v>
      </c>
      <c r="DN194">
        <v>0</v>
      </c>
      <c r="DO194">
        <v>0</v>
      </c>
      <c r="DP194" s="284">
        <v>8</v>
      </c>
      <c r="DQ194" s="284">
        <v>14</v>
      </c>
      <c r="DR194" s="284">
        <v>0</v>
      </c>
      <c r="DS194" s="284">
        <v>660</v>
      </c>
      <c r="DT194" s="168">
        <v>0</v>
      </c>
      <c r="DU194" s="169">
        <v>0</v>
      </c>
      <c r="DV194" s="169">
        <v>0</v>
      </c>
      <c r="DW194" s="170">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s="1">
        <v>0</v>
      </c>
      <c r="EW194" s="1">
        <v>0</v>
      </c>
      <c r="EX194" s="1">
        <v>0</v>
      </c>
      <c r="EY194" s="1">
        <v>0</v>
      </c>
      <c r="EZ194" s="168">
        <v>0</v>
      </c>
      <c r="FA194" s="169">
        <v>0</v>
      </c>
      <c r="FB194" s="169">
        <v>0</v>
      </c>
      <c r="FC194" s="170">
        <v>0</v>
      </c>
      <c r="FD194">
        <v>0</v>
      </c>
      <c r="FE194">
        <v>0</v>
      </c>
      <c r="FF194">
        <v>0</v>
      </c>
      <c r="FG194">
        <v>36</v>
      </c>
      <c r="FH194">
        <v>2296</v>
      </c>
      <c r="FI194">
        <v>0</v>
      </c>
      <c r="FJ194">
        <v>0</v>
      </c>
      <c r="FK194">
        <v>0</v>
      </c>
      <c r="FL194">
        <v>0</v>
      </c>
      <c r="FM194">
        <v>0</v>
      </c>
      <c r="FN194">
        <v>2</v>
      </c>
      <c r="FO194">
        <v>2000</v>
      </c>
      <c r="FP194">
        <v>1</v>
      </c>
      <c r="FQ194">
        <v>0</v>
      </c>
      <c r="FR194">
        <v>10</v>
      </c>
      <c r="FS194">
        <v>0</v>
      </c>
      <c r="FT194">
        <v>12</v>
      </c>
      <c r="FU194">
        <v>0</v>
      </c>
      <c r="FV194">
        <v>17</v>
      </c>
      <c r="FW194">
        <v>0</v>
      </c>
      <c r="FX194">
        <v>88</v>
      </c>
      <c r="FY194">
        <v>0</v>
      </c>
      <c r="FZ194">
        <v>0</v>
      </c>
      <c r="GA194">
        <v>0</v>
      </c>
      <c r="GB194">
        <v>0</v>
      </c>
      <c r="GC194">
        <v>0</v>
      </c>
      <c r="GD194">
        <v>0</v>
      </c>
      <c r="GE194">
        <v>0</v>
      </c>
      <c r="GF194">
        <v>0</v>
      </c>
      <c r="GG194">
        <v>0</v>
      </c>
      <c r="GH194">
        <v>0</v>
      </c>
      <c r="GI194">
        <v>0</v>
      </c>
      <c r="GJ194">
        <v>0</v>
      </c>
      <c r="GK194">
        <v>100</v>
      </c>
      <c r="GL194">
        <v>0</v>
      </c>
      <c r="GM194">
        <v>0</v>
      </c>
      <c r="GN194">
        <v>81</v>
      </c>
      <c r="GO194">
        <v>3733</v>
      </c>
      <c r="GP194">
        <v>36</v>
      </c>
      <c r="GQ194">
        <v>3760</v>
      </c>
      <c r="GR194">
        <v>0</v>
      </c>
      <c r="GS194">
        <v>0</v>
      </c>
      <c r="GT194">
        <v>0</v>
      </c>
      <c r="GU194">
        <v>0</v>
      </c>
      <c r="GV194">
        <v>0</v>
      </c>
      <c r="GW194">
        <v>0</v>
      </c>
      <c r="GX194">
        <v>0</v>
      </c>
      <c r="GY194">
        <v>0</v>
      </c>
      <c r="GZ194">
        <v>14</v>
      </c>
      <c r="HA194">
        <v>0</v>
      </c>
      <c r="HB194">
        <v>0</v>
      </c>
      <c r="HC194" s="139">
        <v>0</v>
      </c>
      <c r="HD194" s="141">
        <v>0</v>
      </c>
      <c r="HE194" s="139">
        <v>0</v>
      </c>
      <c r="HF194" s="141">
        <v>7</v>
      </c>
      <c r="HG194" s="180">
        <v>10</v>
      </c>
      <c r="HH194" s="182">
        <v>0.7</v>
      </c>
      <c r="HI194" s="182">
        <v>0</v>
      </c>
      <c r="HJ194" s="183">
        <v>0</v>
      </c>
      <c r="HK194" s="140">
        <v>0</v>
      </c>
      <c r="HL194" s="140">
        <v>0</v>
      </c>
      <c r="HM194" s="1" t="s">
        <v>427</v>
      </c>
      <c r="HN194" s="1" t="s">
        <v>427</v>
      </c>
      <c r="HO194" t="s">
        <v>459</v>
      </c>
      <c r="HP194" s="284" t="s">
        <v>459</v>
      </c>
      <c r="HQ194" s="284">
        <v>0</v>
      </c>
      <c r="HR194" s="284">
        <v>0</v>
      </c>
      <c r="HS194" s="284">
        <v>0</v>
      </c>
      <c r="HT194" s="284" t="s">
        <v>427</v>
      </c>
      <c r="HU194" s="284" t="s">
        <v>427</v>
      </c>
      <c r="HV194" s="284" t="s">
        <v>427</v>
      </c>
      <c r="HW194" s="284" t="s">
        <v>427</v>
      </c>
      <c r="HX194" s="284">
        <v>0</v>
      </c>
      <c r="HY194" s="284">
        <v>0</v>
      </c>
      <c r="HZ194" s="284">
        <v>398751</v>
      </c>
      <c r="IA194" s="284"/>
      <c r="IB194" s="284"/>
    </row>
    <row r="195" spans="1:236" x14ac:dyDescent="0.25">
      <c r="A195" s="2">
        <f>IF('Table 1'!$L$2="All Regions",1,IF('Table 1'!$L$2='DATA TEMPLATE 1516'!L195,1,0))</f>
        <v>1</v>
      </c>
      <c r="B195" s="2">
        <f>IF('Table 1'!$L$3="All Disciplines",1,IF('Table 1'!$L$3='DATA TEMPLATE 1516'!M195,1,0))</f>
        <v>1</v>
      </c>
      <c r="C195" s="2">
        <f>IF('Table 1'!$L$4="All Organisations",1,IF('Table 1'!$L$4='DATA TEMPLATE 1516'!N195,1,0))</f>
        <v>1</v>
      </c>
      <c r="D195" s="2">
        <f t="shared" ref="D195:D258" si="6">SUM(A195:C195)</f>
        <v>3</v>
      </c>
      <c r="E195" s="236">
        <f>IFERROR(IF('Table 2'!$L$2="All Diverse Led",$HQ195,IF('Table 2'!$L$2='DATA TEMPLATE 1516'!HX195,4,0)),"0")</f>
        <v>0</v>
      </c>
      <c r="F195" s="236">
        <f>IFERROR(IF('Table 2'!$L$2="All Diverse Led",$HQ195,IF('Table 2'!$L$2='DATA TEMPLATE 1516'!HY195,4,0)), 0)</f>
        <v>0</v>
      </c>
      <c r="G195" s="237">
        <f t="shared" si="5"/>
        <v>0</v>
      </c>
      <c r="H195" s="1" t="s">
        <v>471</v>
      </c>
      <c r="I195" s="1">
        <v>0</v>
      </c>
      <c r="J195" s="1" t="b">
        <v>0</v>
      </c>
      <c r="K195" s="284">
        <v>193</v>
      </c>
      <c r="L195" t="s">
        <v>439</v>
      </c>
      <c r="M195" t="s">
        <v>436</v>
      </c>
      <c r="N195" t="s">
        <v>459</v>
      </c>
      <c r="O195" s="76">
        <v>154279</v>
      </c>
      <c r="P195" s="76">
        <v>65641</v>
      </c>
      <c r="Q195" s="76">
        <v>51184</v>
      </c>
      <c r="R195" s="76">
        <v>0</v>
      </c>
      <c r="S195" s="76">
        <v>265750</v>
      </c>
      <c r="T195" s="76">
        <v>536854</v>
      </c>
      <c r="U195">
        <v>43812</v>
      </c>
      <c r="V195">
        <v>34695</v>
      </c>
      <c r="W195">
        <v>33120</v>
      </c>
      <c r="X195">
        <v>80355</v>
      </c>
      <c r="Y195">
        <v>90000</v>
      </c>
      <c r="Z195">
        <v>0</v>
      </c>
      <c r="AA195">
        <v>0</v>
      </c>
      <c r="AB195">
        <v>248089</v>
      </c>
      <c r="AC195">
        <v>3832</v>
      </c>
      <c r="AD195">
        <v>0</v>
      </c>
      <c r="AE195">
        <v>533903</v>
      </c>
      <c r="AF195" s="1">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s="284">
        <v>0</v>
      </c>
      <c r="BE195" s="284">
        <v>0</v>
      </c>
      <c r="BF195" s="284">
        <v>0</v>
      </c>
      <c r="BG195" s="284">
        <v>0</v>
      </c>
      <c r="BH195" s="168">
        <v>0</v>
      </c>
      <c r="BI195" s="169">
        <v>0</v>
      </c>
      <c r="BJ195" s="169">
        <v>0</v>
      </c>
      <c r="BK195" s="170">
        <v>0</v>
      </c>
      <c r="BL195">
        <v>1</v>
      </c>
      <c r="BM195">
        <v>28</v>
      </c>
      <c r="BN195">
        <v>0</v>
      </c>
      <c r="BO195">
        <v>2000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s="1">
        <v>0</v>
      </c>
      <c r="CK195" s="1">
        <v>0</v>
      </c>
      <c r="CL195" s="1">
        <v>0</v>
      </c>
      <c r="CM195" s="1">
        <v>0</v>
      </c>
      <c r="CN195" s="168">
        <v>0</v>
      </c>
      <c r="CO195" s="169">
        <v>0</v>
      </c>
      <c r="CP195" s="169">
        <v>0</v>
      </c>
      <c r="CQ195" s="170">
        <v>0</v>
      </c>
      <c r="CR195" s="1">
        <v>0</v>
      </c>
      <c r="CS195" s="1">
        <v>0</v>
      </c>
      <c r="CT195" s="1">
        <v>0</v>
      </c>
      <c r="CU195" s="1">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s="284">
        <v>0</v>
      </c>
      <c r="DQ195" s="284">
        <v>0</v>
      </c>
      <c r="DR195" s="284">
        <v>0</v>
      </c>
      <c r="DS195" s="284">
        <v>0</v>
      </c>
      <c r="DT195" s="168">
        <v>0</v>
      </c>
      <c r="DU195" s="169">
        <v>0</v>
      </c>
      <c r="DV195" s="169">
        <v>0</v>
      </c>
      <c r="DW195" s="170">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s="1">
        <v>0</v>
      </c>
      <c r="EW195" s="1">
        <v>0</v>
      </c>
      <c r="EX195" s="1">
        <v>0</v>
      </c>
      <c r="EY195" s="1">
        <v>0</v>
      </c>
      <c r="EZ195" s="168">
        <v>0</v>
      </c>
      <c r="FA195" s="169">
        <v>0</v>
      </c>
      <c r="FB195" s="169">
        <v>0</v>
      </c>
      <c r="FC195" s="170">
        <v>0</v>
      </c>
      <c r="FD195">
        <v>0</v>
      </c>
      <c r="FE195">
        <v>0</v>
      </c>
      <c r="FF195">
        <v>0</v>
      </c>
      <c r="FG195">
        <v>0</v>
      </c>
      <c r="FH195">
        <v>0</v>
      </c>
      <c r="FI195">
        <v>0</v>
      </c>
      <c r="FJ195">
        <v>0</v>
      </c>
      <c r="FK195">
        <v>0</v>
      </c>
      <c r="FL195">
        <v>0</v>
      </c>
      <c r="FM195">
        <v>0</v>
      </c>
      <c r="FN195">
        <v>3</v>
      </c>
      <c r="FO195">
        <v>6700</v>
      </c>
      <c r="FP195">
        <v>2962</v>
      </c>
      <c r="FQ195">
        <v>6700</v>
      </c>
      <c r="FR195">
        <v>4150</v>
      </c>
      <c r="FS195">
        <v>6700</v>
      </c>
      <c r="FT195">
        <v>39</v>
      </c>
      <c r="FU195">
        <v>63343</v>
      </c>
      <c r="FV195">
        <v>2857</v>
      </c>
      <c r="FW195">
        <v>63343</v>
      </c>
      <c r="FX195">
        <v>4921</v>
      </c>
      <c r="FY195">
        <v>63343</v>
      </c>
      <c r="FZ195">
        <v>4</v>
      </c>
      <c r="GA195">
        <v>1605</v>
      </c>
      <c r="GB195">
        <v>23</v>
      </c>
      <c r="GC195">
        <v>93606</v>
      </c>
      <c r="GD195">
        <v>1</v>
      </c>
      <c r="GE195">
        <v>5452</v>
      </c>
      <c r="GF195">
        <v>2</v>
      </c>
      <c r="GG195">
        <v>5452</v>
      </c>
      <c r="GH195">
        <v>0</v>
      </c>
      <c r="GI195">
        <v>0</v>
      </c>
      <c r="GJ195">
        <v>3503</v>
      </c>
      <c r="GK195">
        <v>5452</v>
      </c>
      <c r="GL195">
        <v>0</v>
      </c>
      <c r="GM195">
        <v>0</v>
      </c>
      <c r="GN195">
        <v>0</v>
      </c>
      <c r="GO195">
        <v>0</v>
      </c>
      <c r="GP195">
        <v>0</v>
      </c>
      <c r="GQ195">
        <v>0</v>
      </c>
      <c r="GR195">
        <v>0</v>
      </c>
      <c r="GS195">
        <v>0</v>
      </c>
      <c r="GT195">
        <v>0</v>
      </c>
      <c r="GU195">
        <v>0</v>
      </c>
      <c r="GV195">
        <v>0</v>
      </c>
      <c r="GW195">
        <v>0</v>
      </c>
      <c r="GX195">
        <v>0</v>
      </c>
      <c r="GY195">
        <v>0</v>
      </c>
      <c r="GZ195">
        <v>0</v>
      </c>
      <c r="HA195">
        <v>0</v>
      </c>
      <c r="HB195">
        <v>2</v>
      </c>
      <c r="HC195" s="139">
        <v>0</v>
      </c>
      <c r="HD195" s="141">
        <v>0</v>
      </c>
      <c r="HE195" s="139">
        <v>0</v>
      </c>
      <c r="HF195" s="141">
        <v>12</v>
      </c>
      <c r="HG195" s="180">
        <v>26</v>
      </c>
      <c r="HH195" s="182">
        <v>0.46153846153846156</v>
      </c>
      <c r="HI195" s="182">
        <v>0</v>
      </c>
      <c r="HJ195" s="183">
        <v>0</v>
      </c>
      <c r="HK195" s="140">
        <v>0</v>
      </c>
      <c r="HL195" s="140">
        <v>0</v>
      </c>
      <c r="HM195" s="1" t="s">
        <v>427</v>
      </c>
      <c r="HN195" s="1" t="s">
        <v>427</v>
      </c>
      <c r="HO195" t="s">
        <v>459</v>
      </c>
      <c r="HP195" s="284" t="s">
        <v>459</v>
      </c>
      <c r="HQ195" s="284">
        <v>0</v>
      </c>
      <c r="HR195" s="284">
        <v>0</v>
      </c>
      <c r="HS195" s="284">
        <v>0</v>
      </c>
      <c r="HT195" s="284" t="s">
        <v>427</v>
      </c>
      <c r="HU195" s="284" t="s">
        <v>427</v>
      </c>
      <c r="HV195" s="284" t="s">
        <v>427</v>
      </c>
      <c r="HW195" s="284" t="s">
        <v>427</v>
      </c>
      <c r="HX195" s="284">
        <v>0</v>
      </c>
      <c r="HY195" s="284">
        <v>0</v>
      </c>
      <c r="HZ195" s="284">
        <v>700205</v>
      </c>
      <c r="IA195" s="284"/>
      <c r="IB195" s="284"/>
    </row>
    <row r="196" spans="1:236" x14ac:dyDescent="0.25">
      <c r="A196" s="2">
        <f>IF('Table 1'!$L$2="All Regions",1,IF('Table 1'!$L$2='DATA TEMPLATE 1516'!L196,1,0))</f>
        <v>1</v>
      </c>
      <c r="B196" s="2">
        <f>IF('Table 1'!$L$3="All Disciplines",1,IF('Table 1'!$L$3='DATA TEMPLATE 1516'!M196,1,0))</f>
        <v>1</v>
      </c>
      <c r="C196" s="2">
        <f>IF('Table 1'!$L$4="All Organisations",1,IF('Table 1'!$L$4='DATA TEMPLATE 1516'!N196,1,0))</f>
        <v>1</v>
      </c>
      <c r="D196" s="2">
        <f t="shared" si="6"/>
        <v>3</v>
      </c>
      <c r="E196" s="236">
        <f>IFERROR(IF('Table 2'!$L$2="All Diverse Led",$HQ196,IF('Table 2'!$L$2='DATA TEMPLATE 1516'!HX196,4,0)),"0")</f>
        <v>0</v>
      </c>
      <c r="F196" s="236">
        <f>IFERROR(IF('Table 2'!$L$2="All Diverse Led",$HQ196,IF('Table 2'!$L$2='DATA TEMPLATE 1516'!HY196,4,0)), 0)</f>
        <v>0</v>
      </c>
      <c r="G196" s="237">
        <f t="shared" ref="G196:G259" si="7">SUM(E196:F196)</f>
        <v>0</v>
      </c>
      <c r="H196" s="1" t="s">
        <v>471</v>
      </c>
      <c r="I196" s="1">
        <v>0</v>
      </c>
      <c r="J196" s="1" t="b">
        <v>0</v>
      </c>
      <c r="K196" s="284">
        <v>194</v>
      </c>
      <c r="L196" t="s">
        <v>439</v>
      </c>
      <c r="M196" t="s">
        <v>438</v>
      </c>
      <c r="N196" t="s">
        <v>459</v>
      </c>
      <c r="O196" s="76">
        <v>109141</v>
      </c>
      <c r="P196" s="76">
        <v>194045</v>
      </c>
      <c r="Q196" s="76">
        <v>218066</v>
      </c>
      <c r="R196" s="76">
        <v>0</v>
      </c>
      <c r="S196" s="76">
        <v>0</v>
      </c>
      <c r="T196" s="76">
        <v>521252</v>
      </c>
      <c r="U196">
        <v>0</v>
      </c>
      <c r="V196">
        <v>56998</v>
      </c>
      <c r="W196">
        <v>0</v>
      </c>
      <c r="X196">
        <v>5500</v>
      </c>
      <c r="Y196">
        <v>1000</v>
      </c>
      <c r="Z196">
        <v>0</v>
      </c>
      <c r="AA196">
        <v>0</v>
      </c>
      <c r="AB196">
        <v>408600</v>
      </c>
      <c r="AC196">
        <v>53580</v>
      </c>
      <c r="AD196">
        <v>0</v>
      </c>
      <c r="AE196">
        <v>525678</v>
      </c>
      <c r="AF196" s="1">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s="284">
        <v>0</v>
      </c>
      <c r="BE196" s="284">
        <v>0</v>
      </c>
      <c r="BF196" s="284">
        <v>0</v>
      </c>
      <c r="BG196" s="284">
        <v>0</v>
      </c>
      <c r="BH196" s="168">
        <v>0</v>
      </c>
      <c r="BI196" s="169">
        <v>0</v>
      </c>
      <c r="BJ196" s="169">
        <v>0</v>
      </c>
      <c r="BK196" s="170">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s="1">
        <v>0</v>
      </c>
      <c r="CK196" s="1">
        <v>0</v>
      </c>
      <c r="CL196" s="1">
        <v>0</v>
      </c>
      <c r="CM196" s="1">
        <v>0</v>
      </c>
      <c r="CN196" s="168">
        <v>0</v>
      </c>
      <c r="CO196" s="169">
        <v>0</v>
      </c>
      <c r="CP196" s="169">
        <v>0</v>
      </c>
      <c r="CQ196" s="170">
        <v>0</v>
      </c>
      <c r="CR196" s="1">
        <v>0</v>
      </c>
      <c r="CS196" s="1">
        <v>0</v>
      </c>
      <c r="CT196" s="1">
        <v>0</v>
      </c>
      <c r="CU196" s="1">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s="284">
        <v>0</v>
      </c>
      <c r="DQ196" s="284">
        <v>0</v>
      </c>
      <c r="DR196" s="284">
        <v>0</v>
      </c>
      <c r="DS196" s="284">
        <v>0</v>
      </c>
      <c r="DT196" s="168">
        <v>0</v>
      </c>
      <c r="DU196" s="169">
        <v>0</v>
      </c>
      <c r="DV196" s="169">
        <v>0</v>
      </c>
      <c r="DW196" s="170">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s="1">
        <v>0</v>
      </c>
      <c r="EW196" s="1">
        <v>0</v>
      </c>
      <c r="EX196" s="1">
        <v>0</v>
      </c>
      <c r="EY196" s="1">
        <v>0</v>
      </c>
      <c r="EZ196" s="168">
        <v>0</v>
      </c>
      <c r="FA196" s="169">
        <v>0</v>
      </c>
      <c r="FB196" s="169">
        <v>0</v>
      </c>
      <c r="FC196" s="170">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s="139">
        <v>1</v>
      </c>
      <c r="HD196" s="141">
        <v>2</v>
      </c>
      <c r="HE196" s="139">
        <v>1</v>
      </c>
      <c r="HF196" s="141">
        <v>1</v>
      </c>
      <c r="HG196" s="180">
        <v>12</v>
      </c>
      <c r="HH196" s="182">
        <v>0.16666666666666666</v>
      </c>
      <c r="HI196" s="182">
        <v>0.25</v>
      </c>
      <c r="HJ196" s="183">
        <v>0</v>
      </c>
      <c r="HK196" s="140">
        <v>0</v>
      </c>
      <c r="HL196" s="140">
        <v>0</v>
      </c>
      <c r="HM196" s="1" t="s">
        <v>427</v>
      </c>
      <c r="HN196" s="1" t="s">
        <v>426</v>
      </c>
      <c r="HO196" t="s">
        <v>459</v>
      </c>
      <c r="HP196" s="284" t="s">
        <v>459</v>
      </c>
      <c r="HQ196" s="284">
        <v>0</v>
      </c>
      <c r="HR196" s="284">
        <v>0</v>
      </c>
      <c r="HS196" s="284">
        <v>0</v>
      </c>
      <c r="HT196" s="284" t="s">
        <v>427</v>
      </c>
      <c r="HU196" s="284" t="s">
        <v>426</v>
      </c>
      <c r="HV196" s="284" t="s">
        <v>427</v>
      </c>
      <c r="HW196" s="284" t="s">
        <v>427</v>
      </c>
      <c r="HX196" s="284">
        <v>0</v>
      </c>
      <c r="HY196" s="284">
        <v>0</v>
      </c>
      <c r="HZ196" s="284">
        <v>604962</v>
      </c>
      <c r="IA196" s="284"/>
      <c r="IB196" s="284"/>
    </row>
    <row r="197" spans="1:236" x14ac:dyDescent="0.25">
      <c r="A197" s="2">
        <f>IF('Table 1'!$L$2="All Regions",1,IF('Table 1'!$L$2='DATA TEMPLATE 1516'!L197,1,0))</f>
        <v>1</v>
      </c>
      <c r="B197" s="2">
        <f>IF('Table 1'!$L$3="All Disciplines",1,IF('Table 1'!$L$3='DATA TEMPLATE 1516'!M197,1,0))</f>
        <v>1</v>
      </c>
      <c r="C197" s="2">
        <f>IF('Table 1'!$L$4="All Organisations",1,IF('Table 1'!$L$4='DATA TEMPLATE 1516'!N197,1,0))</f>
        <v>1</v>
      </c>
      <c r="D197" s="2">
        <f t="shared" si="6"/>
        <v>3</v>
      </c>
      <c r="E197" s="236">
        <f>IFERROR(IF('Table 2'!$L$2="All Diverse Led",$HQ197,IF('Table 2'!$L$2='DATA TEMPLATE 1516'!HX197,4,0)),"0")</f>
        <v>0</v>
      </c>
      <c r="F197" s="236">
        <f>IFERROR(IF('Table 2'!$L$2="All Diverse Led",$HQ197,IF('Table 2'!$L$2='DATA TEMPLATE 1516'!HY197,4,0)), 0)</f>
        <v>0</v>
      </c>
      <c r="G197" s="237">
        <f t="shared" si="7"/>
        <v>0</v>
      </c>
      <c r="H197" s="1" t="s">
        <v>471</v>
      </c>
      <c r="I197" s="1">
        <v>0</v>
      </c>
      <c r="J197" s="1" t="b">
        <v>0</v>
      </c>
      <c r="K197" s="284">
        <v>195</v>
      </c>
      <c r="L197" t="s">
        <v>439</v>
      </c>
      <c r="M197" t="s">
        <v>437</v>
      </c>
      <c r="N197" t="s">
        <v>460</v>
      </c>
      <c r="O197" s="76">
        <v>697802</v>
      </c>
      <c r="P197" s="76">
        <v>705010</v>
      </c>
      <c r="Q197" s="76">
        <v>30010</v>
      </c>
      <c r="R197" s="76">
        <v>0</v>
      </c>
      <c r="S197" s="76">
        <v>0</v>
      </c>
      <c r="T197" s="76">
        <v>1432822</v>
      </c>
      <c r="U197">
        <v>852253</v>
      </c>
      <c r="V197">
        <v>0</v>
      </c>
      <c r="W197">
        <v>0</v>
      </c>
      <c r="X197">
        <v>0</v>
      </c>
      <c r="Y197">
        <v>0</v>
      </c>
      <c r="Z197">
        <v>0</v>
      </c>
      <c r="AA197">
        <v>0</v>
      </c>
      <c r="AB197">
        <v>330233</v>
      </c>
      <c r="AC197">
        <v>133761</v>
      </c>
      <c r="AD197">
        <v>0</v>
      </c>
      <c r="AE197">
        <v>1316247</v>
      </c>
      <c r="AF197" s="1">
        <v>159</v>
      </c>
      <c r="AG197">
        <v>134</v>
      </c>
      <c r="AH197">
        <v>47804</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s="284">
        <v>0</v>
      </c>
      <c r="BE197" s="284">
        <v>0</v>
      </c>
      <c r="BF197" s="284">
        <v>0</v>
      </c>
      <c r="BG197" s="284">
        <v>0</v>
      </c>
      <c r="BH197" s="168">
        <v>0</v>
      </c>
      <c r="BI197" s="169">
        <v>0</v>
      </c>
      <c r="BJ197" s="169">
        <v>0</v>
      </c>
      <c r="BK197" s="170">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s="1">
        <v>0</v>
      </c>
      <c r="CK197" s="1">
        <v>0</v>
      </c>
      <c r="CL197" s="1">
        <v>0</v>
      </c>
      <c r="CM197" s="1">
        <v>0</v>
      </c>
      <c r="CN197" s="168">
        <v>0</v>
      </c>
      <c r="CO197" s="169">
        <v>0</v>
      </c>
      <c r="CP197" s="169">
        <v>0</v>
      </c>
      <c r="CQ197" s="170">
        <v>0</v>
      </c>
      <c r="CR197" s="1">
        <v>0</v>
      </c>
      <c r="CS197" s="1">
        <v>0</v>
      </c>
      <c r="CT197" s="1">
        <v>0</v>
      </c>
      <c r="CU197" s="1">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s="284">
        <v>0</v>
      </c>
      <c r="DQ197" s="284">
        <v>0</v>
      </c>
      <c r="DR197" s="284">
        <v>0</v>
      </c>
      <c r="DS197" s="284">
        <v>0</v>
      </c>
      <c r="DT197" s="168">
        <v>0</v>
      </c>
      <c r="DU197" s="169">
        <v>0</v>
      </c>
      <c r="DV197" s="169">
        <v>0</v>
      </c>
      <c r="DW197" s="170">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s="1">
        <v>0</v>
      </c>
      <c r="EW197" s="1">
        <v>0</v>
      </c>
      <c r="EX197" s="1">
        <v>0</v>
      </c>
      <c r="EY197" s="1">
        <v>0</v>
      </c>
      <c r="EZ197" s="168">
        <v>0</v>
      </c>
      <c r="FA197" s="169">
        <v>0</v>
      </c>
      <c r="FB197" s="169">
        <v>0</v>
      </c>
      <c r="FC197" s="170">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1</v>
      </c>
      <c r="GE197">
        <v>11803</v>
      </c>
      <c r="GF197">
        <v>2</v>
      </c>
      <c r="GG197">
        <v>0</v>
      </c>
      <c r="GH197">
        <v>0</v>
      </c>
      <c r="GI197">
        <v>0</v>
      </c>
      <c r="GJ197">
        <v>0</v>
      </c>
      <c r="GK197">
        <v>0</v>
      </c>
      <c r="GL197">
        <v>0</v>
      </c>
      <c r="GM197">
        <v>0</v>
      </c>
      <c r="GN197">
        <v>0</v>
      </c>
      <c r="GO197">
        <v>0</v>
      </c>
      <c r="GP197">
        <v>9</v>
      </c>
      <c r="GQ197">
        <v>10556</v>
      </c>
      <c r="GR197">
        <v>0</v>
      </c>
      <c r="GS197">
        <v>0</v>
      </c>
      <c r="GT197">
        <v>0</v>
      </c>
      <c r="GU197">
        <v>0</v>
      </c>
      <c r="GV197">
        <v>0</v>
      </c>
      <c r="GW197">
        <v>0</v>
      </c>
      <c r="GX197">
        <v>0</v>
      </c>
      <c r="GY197">
        <v>0</v>
      </c>
      <c r="GZ197">
        <v>0</v>
      </c>
      <c r="HA197">
        <v>0</v>
      </c>
      <c r="HB197">
        <v>0</v>
      </c>
      <c r="HC197" s="139">
        <v>0</v>
      </c>
      <c r="HD197" s="141">
        <v>1</v>
      </c>
      <c r="HE197" s="139">
        <v>0</v>
      </c>
      <c r="HF197" s="141">
        <v>2</v>
      </c>
      <c r="HG197" s="180">
        <v>16</v>
      </c>
      <c r="HH197" s="182">
        <v>0.125</v>
      </c>
      <c r="HI197" s="182">
        <v>6.25E-2</v>
      </c>
      <c r="HJ197" s="183">
        <v>0</v>
      </c>
      <c r="HK197" s="140">
        <v>0</v>
      </c>
      <c r="HL197" s="140">
        <v>0</v>
      </c>
      <c r="HM197" s="1" t="s">
        <v>427</v>
      </c>
      <c r="HN197" s="1" t="s">
        <v>427</v>
      </c>
      <c r="HO197" t="s">
        <v>460</v>
      </c>
      <c r="HP197" s="284" t="s">
        <v>460</v>
      </c>
      <c r="HQ197" s="284">
        <v>0</v>
      </c>
      <c r="HR197" s="284">
        <v>0</v>
      </c>
      <c r="HS197" s="284">
        <v>0</v>
      </c>
      <c r="HT197" s="284" t="s">
        <v>427</v>
      </c>
      <c r="HU197" s="284" t="s">
        <v>427</v>
      </c>
      <c r="HV197" s="284" t="s">
        <v>427</v>
      </c>
      <c r="HW197" s="284" t="s">
        <v>427</v>
      </c>
      <c r="HX197" s="284">
        <v>0</v>
      </c>
      <c r="HY197" s="284">
        <v>0</v>
      </c>
      <c r="HZ197" s="284">
        <v>3135386</v>
      </c>
      <c r="IA197" s="284"/>
      <c r="IB197" s="284"/>
    </row>
    <row r="198" spans="1:236" x14ac:dyDescent="0.25">
      <c r="A198" s="2">
        <f>IF('Table 1'!$L$2="All Regions",1,IF('Table 1'!$L$2='DATA TEMPLATE 1516'!L198,1,0))</f>
        <v>1</v>
      </c>
      <c r="B198" s="2">
        <f>IF('Table 1'!$L$3="All Disciplines",1,IF('Table 1'!$L$3='DATA TEMPLATE 1516'!M198,1,0))</f>
        <v>1</v>
      </c>
      <c r="C198" s="2">
        <f>IF('Table 1'!$L$4="All Organisations",1,IF('Table 1'!$L$4='DATA TEMPLATE 1516'!N198,1,0))</f>
        <v>1</v>
      </c>
      <c r="D198" s="2">
        <f t="shared" si="6"/>
        <v>3</v>
      </c>
      <c r="E198" s="236">
        <f>IFERROR(IF('Table 2'!$L$2="All Diverse Led",$HQ198,IF('Table 2'!$L$2='DATA TEMPLATE 1516'!HX198,4,0)),"0")</f>
        <v>0</v>
      </c>
      <c r="F198" s="236">
        <f>IFERROR(IF('Table 2'!$L$2="All Diverse Led",$HQ198,IF('Table 2'!$L$2='DATA TEMPLATE 1516'!HY198,4,0)), 0)</f>
        <v>0</v>
      </c>
      <c r="G198" s="237">
        <f t="shared" si="7"/>
        <v>0</v>
      </c>
      <c r="H198" s="1" t="s">
        <v>471</v>
      </c>
      <c r="I198" s="1">
        <v>0</v>
      </c>
      <c r="J198" s="1" t="b">
        <v>0</v>
      </c>
      <c r="K198" s="284">
        <v>196</v>
      </c>
      <c r="L198" t="s">
        <v>439</v>
      </c>
      <c r="M198" t="s">
        <v>437</v>
      </c>
      <c r="N198" t="s">
        <v>460</v>
      </c>
      <c r="O198" s="76">
        <v>485304</v>
      </c>
      <c r="P198" s="76">
        <v>221189</v>
      </c>
      <c r="Q198" s="76">
        <v>54288</v>
      </c>
      <c r="R198" s="76">
        <v>0</v>
      </c>
      <c r="S198" s="76">
        <v>0</v>
      </c>
      <c r="T198" s="76">
        <v>760781</v>
      </c>
      <c r="U198">
        <v>0</v>
      </c>
      <c r="V198">
        <v>18968</v>
      </c>
      <c r="W198">
        <v>101777</v>
      </c>
      <c r="X198">
        <v>0</v>
      </c>
      <c r="Y198">
        <v>0</v>
      </c>
      <c r="Z198">
        <v>0</v>
      </c>
      <c r="AA198">
        <v>0</v>
      </c>
      <c r="AB198">
        <v>217967</v>
      </c>
      <c r="AC198">
        <v>88382</v>
      </c>
      <c r="AD198">
        <v>263233</v>
      </c>
      <c r="AE198">
        <v>690327</v>
      </c>
      <c r="AF198" s="1">
        <v>6</v>
      </c>
      <c r="AG198">
        <v>5</v>
      </c>
      <c r="AH198">
        <v>1017</v>
      </c>
      <c r="AI198">
        <v>523</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s="284">
        <v>0</v>
      </c>
      <c r="BE198" s="284">
        <v>0</v>
      </c>
      <c r="BF198" s="284">
        <v>0</v>
      </c>
      <c r="BG198" s="284">
        <v>0</v>
      </c>
      <c r="BH198" s="168">
        <v>0</v>
      </c>
      <c r="BI198" s="169">
        <v>0</v>
      </c>
      <c r="BJ198" s="169">
        <v>0</v>
      </c>
      <c r="BK198" s="170">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s="1">
        <v>0</v>
      </c>
      <c r="CK198" s="1">
        <v>0</v>
      </c>
      <c r="CL198" s="1">
        <v>0</v>
      </c>
      <c r="CM198" s="1">
        <v>0</v>
      </c>
      <c r="CN198" s="168">
        <v>0</v>
      </c>
      <c r="CO198" s="169">
        <v>0</v>
      </c>
      <c r="CP198" s="169">
        <v>0</v>
      </c>
      <c r="CQ198" s="170">
        <v>0</v>
      </c>
      <c r="CR198" s="1">
        <v>0</v>
      </c>
      <c r="CS198" s="1">
        <v>0</v>
      </c>
      <c r="CT198" s="1">
        <v>0</v>
      </c>
      <c r="CU198" s="1">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s="284">
        <v>0</v>
      </c>
      <c r="DQ198" s="284">
        <v>0</v>
      </c>
      <c r="DR198" s="284">
        <v>0</v>
      </c>
      <c r="DS198" s="284">
        <v>0</v>
      </c>
      <c r="DT198" s="168">
        <v>0</v>
      </c>
      <c r="DU198" s="169">
        <v>0</v>
      </c>
      <c r="DV198" s="169">
        <v>0</v>
      </c>
      <c r="DW198" s="170">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s="1">
        <v>0</v>
      </c>
      <c r="EW198" s="1">
        <v>0</v>
      </c>
      <c r="EX198" s="1">
        <v>0</v>
      </c>
      <c r="EY198" s="1">
        <v>0</v>
      </c>
      <c r="EZ198" s="168">
        <v>0</v>
      </c>
      <c r="FA198" s="169">
        <v>0</v>
      </c>
      <c r="FB198" s="169">
        <v>0</v>
      </c>
      <c r="FC198" s="170">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s="139">
        <v>0</v>
      </c>
      <c r="HD198" s="141">
        <v>0</v>
      </c>
      <c r="HE198" s="139">
        <v>0</v>
      </c>
      <c r="HF198" s="141">
        <v>1</v>
      </c>
      <c r="HG198" s="180">
        <v>8</v>
      </c>
      <c r="HH198" s="182">
        <v>0.125</v>
      </c>
      <c r="HI198" s="182">
        <v>0</v>
      </c>
      <c r="HJ198" s="183">
        <v>0</v>
      </c>
      <c r="HK198" s="140">
        <v>0</v>
      </c>
      <c r="HL198" s="140">
        <v>0</v>
      </c>
      <c r="HM198" s="1" t="s">
        <v>427</v>
      </c>
      <c r="HN198" s="1" t="s">
        <v>427</v>
      </c>
      <c r="HO198" t="s">
        <v>460</v>
      </c>
      <c r="HP198" s="284" t="s">
        <v>460</v>
      </c>
      <c r="HQ198" s="284">
        <v>0</v>
      </c>
      <c r="HR198" s="284">
        <v>0</v>
      </c>
      <c r="HS198" s="284">
        <v>0</v>
      </c>
      <c r="HT198" s="284" t="s">
        <v>427</v>
      </c>
      <c r="HU198" s="284" t="s">
        <v>427</v>
      </c>
      <c r="HV198" s="284" t="s">
        <v>427</v>
      </c>
      <c r="HW198" s="284" t="s">
        <v>427</v>
      </c>
      <c r="HX198" s="284">
        <v>0</v>
      </c>
      <c r="HY198" s="284">
        <v>0</v>
      </c>
      <c r="HZ198" s="284">
        <v>1180368</v>
      </c>
      <c r="IA198" s="284"/>
      <c r="IB198" s="284"/>
    </row>
    <row r="199" spans="1:236" x14ac:dyDescent="0.25">
      <c r="A199" s="2">
        <f>IF('Table 1'!$L$2="All Regions",1,IF('Table 1'!$L$2='DATA TEMPLATE 1516'!L199,1,0))</f>
        <v>1</v>
      </c>
      <c r="B199" s="2">
        <f>IF('Table 1'!$L$3="All Disciplines",1,IF('Table 1'!$L$3='DATA TEMPLATE 1516'!M199,1,0))</f>
        <v>1</v>
      </c>
      <c r="C199" s="2">
        <f>IF('Table 1'!$L$4="All Organisations",1,IF('Table 1'!$L$4='DATA TEMPLATE 1516'!N199,1,0))</f>
        <v>1</v>
      </c>
      <c r="D199" s="2">
        <f t="shared" si="6"/>
        <v>3</v>
      </c>
      <c r="E199" s="236">
        <f>IFERROR(IF('Table 2'!$L$2="All Diverse Led",$HQ199,IF('Table 2'!$L$2='DATA TEMPLATE 1516'!HX199,4,0)),"0")</f>
        <v>0</v>
      </c>
      <c r="F199" s="236">
        <f>IFERROR(IF('Table 2'!$L$2="All Diverse Led",$HQ199,IF('Table 2'!$L$2='DATA TEMPLATE 1516'!HY199,4,0)), 0)</f>
        <v>0</v>
      </c>
      <c r="G199" s="237">
        <f t="shared" si="7"/>
        <v>0</v>
      </c>
      <c r="H199" s="1" t="s">
        <v>471</v>
      </c>
      <c r="I199" s="1">
        <v>0</v>
      </c>
      <c r="J199" s="1" t="b">
        <v>0</v>
      </c>
      <c r="K199" s="284">
        <v>197</v>
      </c>
      <c r="L199" t="s">
        <v>439</v>
      </c>
      <c r="M199" t="s">
        <v>438</v>
      </c>
      <c r="N199" t="s">
        <v>458</v>
      </c>
      <c r="O199" s="76">
        <v>16050</v>
      </c>
      <c r="P199" s="76">
        <v>151406</v>
      </c>
      <c r="Q199" s="76">
        <v>0</v>
      </c>
      <c r="R199" s="76">
        <v>0</v>
      </c>
      <c r="S199" s="76">
        <v>0</v>
      </c>
      <c r="T199" s="76">
        <v>167456</v>
      </c>
      <c r="U199">
        <v>0</v>
      </c>
      <c r="V199">
        <v>0</v>
      </c>
      <c r="W199">
        <v>0</v>
      </c>
      <c r="X199">
        <v>106550</v>
      </c>
      <c r="Y199">
        <v>0</v>
      </c>
      <c r="Z199">
        <v>0</v>
      </c>
      <c r="AA199">
        <v>0</v>
      </c>
      <c r="AB199">
        <v>60906</v>
      </c>
      <c r="AC199">
        <v>0</v>
      </c>
      <c r="AD199">
        <v>0</v>
      </c>
      <c r="AE199">
        <v>167456</v>
      </c>
      <c r="AF199" s="1">
        <v>0</v>
      </c>
      <c r="AG199">
        <v>0</v>
      </c>
      <c r="AH199">
        <v>0</v>
      </c>
      <c r="AI199">
        <v>0</v>
      </c>
      <c r="AJ199">
        <v>0</v>
      </c>
      <c r="AK199">
        <v>0</v>
      </c>
      <c r="AL199">
        <v>0</v>
      </c>
      <c r="AM199">
        <v>0</v>
      </c>
      <c r="AN199">
        <v>120</v>
      </c>
      <c r="AO199">
        <v>0</v>
      </c>
      <c r="AP199">
        <v>0</v>
      </c>
      <c r="AQ199">
        <v>24000</v>
      </c>
      <c r="AR199">
        <v>0</v>
      </c>
      <c r="AS199">
        <v>0</v>
      </c>
      <c r="AT199">
        <v>0</v>
      </c>
      <c r="AU199">
        <v>0</v>
      </c>
      <c r="AV199">
        <v>0</v>
      </c>
      <c r="AW199">
        <v>0</v>
      </c>
      <c r="AX199">
        <v>0</v>
      </c>
      <c r="AY199">
        <v>0</v>
      </c>
      <c r="AZ199">
        <v>0</v>
      </c>
      <c r="BA199">
        <v>0</v>
      </c>
      <c r="BB199">
        <v>0</v>
      </c>
      <c r="BC199">
        <v>0</v>
      </c>
      <c r="BD199" s="284">
        <v>120</v>
      </c>
      <c r="BE199" s="284">
        <v>0</v>
      </c>
      <c r="BF199" s="284">
        <v>0</v>
      </c>
      <c r="BG199" s="284">
        <v>24000</v>
      </c>
      <c r="BH199" s="168">
        <v>0</v>
      </c>
      <c r="BI199" s="169">
        <v>0</v>
      </c>
      <c r="BJ199" s="169">
        <v>0</v>
      </c>
      <c r="BK199" s="170">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s="1">
        <v>0</v>
      </c>
      <c r="CK199" s="1">
        <v>0</v>
      </c>
      <c r="CL199" s="1">
        <v>0</v>
      </c>
      <c r="CM199" s="1">
        <v>0</v>
      </c>
      <c r="CN199" s="168">
        <v>0</v>
      </c>
      <c r="CO199" s="169">
        <v>0</v>
      </c>
      <c r="CP199" s="169">
        <v>0</v>
      </c>
      <c r="CQ199" s="170">
        <v>0</v>
      </c>
      <c r="CR199" s="1">
        <v>0</v>
      </c>
      <c r="CS199" s="1">
        <v>0</v>
      </c>
      <c r="CT199" s="1">
        <v>0</v>
      </c>
      <c r="CU199" s="1">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s="284">
        <v>0</v>
      </c>
      <c r="DQ199" s="284">
        <v>0</v>
      </c>
      <c r="DR199" s="284">
        <v>0</v>
      </c>
      <c r="DS199" s="284">
        <v>0</v>
      </c>
      <c r="DT199" s="168">
        <v>0</v>
      </c>
      <c r="DU199" s="169">
        <v>0</v>
      </c>
      <c r="DV199" s="169">
        <v>0</v>
      </c>
      <c r="DW199" s="170">
        <v>0</v>
      </c>
      <c r="DX199">
        <v>0</v>
      </c>
      <c r="DY199">
        <v>0</v>
      </c>
      <c r="DZ199">
        <v>0</v>
      </c>
      <c r="EA199">
        <v>0</v>
      </c>
      <c r="EB199">
        <v>0</v>
      </c>
      <c r="EC199">
        <v>0</v>
      </c>
      <c r="ED199">
        <v>0</v>
      </c>
      <c r="EE199">
        <v>0</v>
      </c>
      <c r="EF199">
        <v>120</v>
      </c>
      <c r="EG199">
        <v>0</v>
      </c>
      <c r="EH199">
        <v>0</v>
      </c>
      <c r="EI199">
        <v>24000</v>
      </c>
      <c r="EJ199">
        <v>0</v>
      </c>
      <c r="EK199">
        <v>0</v>
      </c>
      <c r="EL199">
        <v>0</v>
      </c>
      <c r="EM199">
        <v>0</v>
      </c>
      <c r="EN199">
        <v>0</v>
      </c>
      <c r="EO199">
        <v>0</v>
      </c>
      <c r="EP199">
        <v>0</v>
      </c>
      <c r="EQ199">
        <v>0</v>
      </c>
      <c r="ER199">
        <v>0</v>
      </c>
      <c r="ES199">
        <v>0</v>
      </c>
      <c r="ET199">
        <v>0</v>
      </c>
      <c r="EU199">
        <v>0</v>
      </c>
      <c r="EV199" s="1">
        <v>120</v>
      </c>
      <c r="EW199" s="1">
        <v>0</v>
      </c>
      <c r="EX199" s="1">
        <v>0</v>
      </c>
      <c r="EY199" s="1">
        <v>24000</v>
      </c>
      <c r="EZ199" s="168">
        <v>0</v>
      </c>
      <c r="FA199" s="169">
        <v>0</v>
      </c>
      <c r="FB199" s="169">
        <v>0</v>
      </c>
      <c r="FC199" s="170">
        <v>0</v>
      </c>
      <c r="FD199">
        <v>0</v>
      </c>
      <c r="FE199">
        <v>0</v>
      </c>
      <c r="FF199">
        <v>0</v>
      </c>
      <c r="FG199">
        <v>0</v>
      </c>
      <c r="FH199">
        <v>0</v>
      </c>
      <c r="FI199">
        <v>0</v>
      </c>
      <c r="FJ199">
        <v>0</v>
      </c>
      <c r="FK199">
        <v>0</v>
      </c>
      <c r="FL199">
        <v>0</v>
      </c>
      <c r="FM199">
        <v>0</v>
      </c>
      <c r="FN199">
        <v>0</v>
      </c>
      <c r="FO199">
        <v>0</v>
      </c>
      <c r="FP199">
        <v>0</v>
      </c>
      <c r="FQ199">
        <v>0</v>
      </c>
      <c r="FR199" t="s">
        <v>550</v>
      </c>
      <c r="FS199" t="s">
        <v>550</v>
      </c>
      <c r="FT199">
        <v>0</v>
      </c>
      <c r="FU199">
        <v>0</v>
      </c>
      <c r="FV199">
        <v>0</v>
      </c>
      <c r="FW199">
        <v>0</v>
      </c>
      <c r="FX199">
        <v>0</v>
      </c>
      <c r="FY199">
        <v>0</v>
      </c>
      <c r="FZ199" t="s">
        <v>550</v>
      </c>
      <c r="GA199" t="s">
        <v>550</v>
      </c>
      <c r="GB199">
        <v>0</v>
      </c>
      <c r="GC199">
        <v>0</v>
      </c>
      <c r="GD199">
        <v>3</v>
      </c>
      <c r="GE199">
        <v>10000</v>
      </c>
      <c r="GF199">
        <v>0</v>
      </c>
      <c r="GG199">
        <v>0</v>
      </c>
      <c r="GH199">
        <v>0</v>
      </c>
      <c r="GI199">
        <v>0</v>
      </c>
      <c r="GJ199">
        <v>0</v>
      </c>
      <c r="GK199">
        <v>0</v>
      </c>
      <c r="GL199">
        <v>0</v>
      </c>
      <c r="GM199">
        <v>0</v>
      </c>
      <c r="GN199">
        <v>0</v>
      </c>
      <c r="GO199">
        <v>0</v>
      </c>
      <c r="GP199">
        <v>0</v>
      </c>
      <c r="GQ199">
        <v>0</v>
      </c>
      <c r="GR199">
        <v>0</v>
      </c>
      <c r="GS199">
        <v>0</v>
      </c>
      <c r="GT199">
        <v>0</v>
      </c>
      <c r="GU199">
        <v>0</v>
      </c>
      <c r="GV199">
        <v>0</v>
      </c>
      <c r="GW199">
        <v>0</v>
      </c>
      <c r="GX199">
        <v>0</v>
      </c>
      <c r="GY199">
        <v>0</v>
      </c>
      <c r="GZ199">
        <v>0</v>
      </c>
      <c r="HA199">
        <v>0</v>
      </c>
      <c r="HB199">
        <v>0</v>
      </c>
      <c r="HC199" s="139">
        <v>0</v>
      </c>
      <c r="HD199" s="141">
        <v>0</v>
      </c>
      <c r="HE199" s="139">
        <v>0</v>
      </c>
      <c r="HF199" s="141">
        <v>0</v>
      </c>
      <c r="HG199" s="180">
        <v>0</v>
      </c>
      <c r="HH199" s="182">
        <v>0</v>
      </c>
      <c r="HI199" s="182">
        <v>0</v>
      </c>
      <c r="HJ199" s="183">
        <v>0</v>
      </c>
      <c r="HK199" s="140">
        <v>0</v>
      </c>
      <c r="HL199" s="140">
        <v>0</v>
      </c>
      <c r="HM199" s="1">
        <v>0</v>
      </c>
      <c r="HN199" s="1">
        <v>0</v>
      </c>
      <c r="HO199" t="s">
        <v>458</v>
      </c>
      <c r="HP199" s="284" t="s">
        <v>458</v>
      </c>
      <c r="HQ199" s="284">
        <v>0</v>
      </c>
      <c r="HR199" s="284">
        <v>0</v>
      </c>
      <c r="HS199" s="284">
        <v>0</v>
      </c>
      <c r="HT199" s="284">
        <v>0</v>
      </c>
      <c r="HU199" s="284">
        <v>0</v>
      </c>
      <c r="HV199" s="284">
        <v>0</v>
      </c>
      <c r="HW199" s="284">
        <v>0</v>
      </c>
      <c r="HX199" s="284">
        <v>0</v>
      </c>
      <c r="HY199" s="284">
        <v>0</v>
      </c>
      <c r="HZ199" s="284">
        <v>233001</v>
      </c>
      <c r="IA199" s="284"/>
      <c r="IB199" s="284"/>
    </row>
    <row r="200" spans="1:236" x14ac:dyDescent="0.25">
      <c r="A200" s="2">
        <f>IF('Table 1'!$L$2="All Regions",1,IF('Table 1'!$L$2='DATA TEMPLATE 1516'!L200,1,0))</f>
        <v>1</v>
      </c>
      <c r="B200" s="2">
        <f>IF('Table 1'!$L$3="All Disciplines",1,IF('Table 1'!$L$3='DATA TEMPLATE 1516'!M200,1,0))</f>
        <v>1</v>
      </c>
      <c r="C200" s="2">
        <f>IF('Table 1'!$L$4="All Organisations",1,IF('Table 1'!$L$4='DATA TEMPLATE 1516'!N200,1,0))</f>
        <v>1</v>
      </c>
      <c r="D200" s="2">
        <f t="shared" si="6"/>
        <v>3</v>
      </c>
      <c r="E200" s="236">
        <f>IFERROR(IF('Table 2'!$L$2="All Diverse Led",$HQ200,IF('Table 2'!$L$2='DATA TEMPLATE 1516'!HX200,4,0)),"0")</f>
        <v>0</v>
      </c>
      <c r="F200" s="236">
        <f>IFERROR(IF('Table 2'!$L$2="All Diverse Led",$HQ200,IF('Table 2'!$L$2='DATA TEMPLATE 1516'!HY200,4,0)), 0)</f>
        <v>0</v>
      </c>
      <c r="G200" s="237">
        <f t="shared" si="7"/>
        <v>0</v>
      </c>
      <c r="H200" s="1" t="s">
        <v>471</v>
      </c>
      <c r="I200" s="1">
        <v>0</v>
      </c>
      <c r="J200" s="1" t="b">
        <v>0</v>
      </c>
      <c r="K200" s="284">
        <v>198</v>
      </c>
      <c r="L200" t="s">
        <v>439</v>
      </c>
      <c r="M200" t="s">
        <v>438</v>
      </c>
      <c r="N200" t="s">
        <v>459</v>
      </c>
      <c r="O200" s="76">
        <v>52627</v>
      </c>
      <c r="P200" s="76">
        <v>40000</v>
      </c>
      <c r="Q200" s="76">
        <v>223378</v>
      </c>
      <c r="R200" s="76">
        <v>0</v>
      </c>
      <c r="S200" s="76">
        <v>0</v>
      </c>
      <c r="T200" s="76">
        <v>316005</v>
      </c>
      <c r="U200">
        <v>193481</v>
      </c>
      <c r="V200">
        <v>1939</v>
      </c>
      <c r="W200">
        <v>0</v>
      </c>
      <c r="X200">
        <v>5549</v>
      </c>
      <c r="Y200">
        <v>0</v>
      </c>
      <c r="Z200">
        <v>0</v>
      </c>
      <c r="AA200">
        <v>0</v>
      </c>
      <c r="AB200">
        <v>147708</v>
      </c>
      <c r="AC200">
        <v>36849</v>
      </c>
      <c r="AD200">
        <v>36704</v>
      </c>
      <c r="AE200">
        <v>422230</v>
      </c>
      <c r="AF200" s="1">
        <v>1</v>
      </c>
      <c r="AG200">
        <v>1</v>
      </c>
      <c r="AH200">
        <v>335</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s="284">
        <v>0</v>
      </c>
      <c r="BE200" s="284">
        <v>0</v>
      </c>
      <c r="BF200" s="284">
        <v>0</v>
      </c>
      <c r="BG200" s="284">
        <v>0</v>
      </c>
      <c r="BH200" s="168">
        <v>0</v>
      </c>
      <c r="BI200" s="169">
        <v>0</v>
      </c>
      <c r="BJ200" s="169">
        <v>0</v>
      </c>
      <c r="BK200" s="17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s="1">
        <v>0</v>
      </c>
      <c r="CK200" s="1">
        <v>0</v>
      </c>
      <c r="CL200" s="1">
        <v>0</v>
      </c>
      <c r="CM200" s="1">
        <v>0</v>
      </c>
      <c r="CN200" s="168">
        <v>0</v>
      </c>
      <c r="CO200" s="169">
        <v>0</v>
      </c>
      <c r="CP200" s="169">
        <v>0</v>
      </c>
      <c r="CQ200" s="170">
        <v>0</v>
      </c>
      <c r="CR200" s="1">
        <v>0</v>
      </c>
      <c r="CS200" s="1">
        <v>0</v>
      </c>
      <c r="CT200" s="1">
        <v>0</v>
      </c>
      <c r="CU200" s="1">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s="284">
        <v>0</v>
      </c>
      <c r="DQ200" s="284">
        <v>0</v>
      </c>
      <c r="DR200" s="284">
        <v>0</v>
      </c>
      <c r="DS200" s="284">
        <v>0</v>
      </c>
      <c r="DT200" s="168">
        <v>0</v>
      </c>
      <c r="DU200" s="169">
        <v>0</v>
      </c>
      <c r="DV200" s="169">
        <v>0</v>
      </c>
      <c r="DW200" s="17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v>0</v>
      </c>
      <c r="EV200" s="1">
        <v>0</v>
      </c>
      <c r="EW200" s="1">
        <v>0</v>
      </c>
      <c r="EX200" s="1">
        <v>0</v>
      </c>
      <c r="EY200" s="1">
        <v>0</v>
      </c>
      <c r="EZ200" s="168">
        <v>0</v>
      </c>
      <c r="FA200" s="169">
        <v>0</v>
      </c>
      <c r="FB200" s="169">
        <v>0</v>
      </c>
      <c r="FC200" s="17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0</v>
      </c>
      <c r="GC200">
        <v>0</v>
      </c>
      <c r="GD200">
        <v>0</v>
      </c>
      <c r="GE200">
        <v>0</v>
      </c>
      <c r="GF200">
        <v>0</v>
      </c>
      <c r="GG200">
        <v>0</v>
      </c>
      <c r="GH200">
        <v>0</v>
      </c>
      <c r="GI200">
        <v>0</v>
      </c>
      <c r="GJ200">
        <v>0</v>
      </c>
      <c r="GK200">
        <v>0</v>
      </c>
      <c r="GL200">
        <v>4568</v>
      </c>
      <c r="GM200">
        <v>2928</v>
      </c>
      <c r="GN200">
        <v>11</v>
      </c>
      <c r="GO200">
        <v>1459</v>
      </c>
      <c r="GP200">
        <v>0</v>
      </c>
      <c r="GQ200">
        <v>0</v>
      </c>
      <c r="GR200">
        <v>0</v>
      </c>
      <c r="GS200">
        <v>0</v>
      </c>
      <c r="GT200">
        <v>0</v>
      </c>
      <c r="GU200">
        <v>0</v>
      </c>
      <c r="GV200">
        <v>0</v>
      </c>
      <c r="GW200">
        <v>0</v>
      </c>
      <c r="GX200">
        <v>0</v>
      </c>
      <c r="GY200">
        <v>0</v>
      </c>
      <c r="GZ200">
        <v>11</v>
      </c>
      <c r="HA200">
        <v>0</v>
      </c>
      <c r="HB200">
        <v>0</v>
      </c>
      <c r="HC200" s="139">
        <v>0</v>
      </c>
      <c r="HD200" s="141">
        <v>0</v>
      </c>
      <c r="HE200" s="139">
        <v>0</v>
      </c>
      <c r="HF200" s="141">
        <v>0</v>
      </c>
      <c r="HG200" s="180">
        <v>12</v>
      </c>
      <c r="HH200" s="182">
        <v>0</v>
      </c>
      <c r="HI200" s="182">
        <v>0</v>
      </c>
      <c r="HJ200" s="183">
        <v>0</v>
      </c>
      <c r="HK200" s="140">
        <v>0</v>
      </c>
      <c r="HL200" s="140">
        <v>0</v>
      </c>
      <c r="HM200" s="1" t="s">
        <v>427</v>
      </c>
      <c r="HN200" s="1" t="s">
        <v>427</v>
      </c>
      <c r="HO200" t="s">
        <v>459</v>
      </c>
      <c r="HP200" s="284" t="s">
        <v>459</v>
      </c>
      <c r="HQ200" s="284">
        <v>0</v>
      </c>
      <c r="HR200" s="284">
        <v>0</v>
      </c>
      <c r="HS200" s="284">
        <v>0</v>
      </c>
      <c r="HT200" s="284" t="s">
        <v>426</v>
      </c>
      <c r="HU200" s="284" t="s">
        <v>427</v>
      </c>
      <c r="HV200" s="284" t="s">
        <v>427</v>
      </c>
      <c r="HW200" s="284" t="s">
        <v>427</v>
      </c>
      <c r="HX200" s="284">
        <v>0</v>
      </c>
      <c r="HY200" s="284">
        <v>0</v>
      </c>
      <c r="HZ200" s="284">
        <v>314747</v>
      </c>
      <c r="IA200" s="284"/>
      <c r="IB200" s="284"/>
    </row>
    <row r="201" spans="1:236" x14ac:dyDescent="0.25">
      <c r="A201" s="2">
        <f>IF('Table 1'!$L$2="All Regions",1,IF('Table 1'!$L$2='DATA TEMPLATE 1516'!L201,1,0))</f>
        <v>1</v>
      </c>
      <c r="B201" s="2">
        <f>IF('Table 1'!$L$3="All Disciplines",1,IF('Table 1'!$L$3='DATA TEMPLATE 1516'!M201,1,0))</f>
        <v>1</v>
      </c>
      <c r="C201" s="2">
        <f>IF('Table 1'!$L$4="All Organisations",1,IF('Table 1'!$L$4='DATA TEMPLATE 1516'!N201,1,0))</f>
        <v>1</v>
      </c>
      <c r="D201" s="2">
        <f t="shared" si="6"/>
        <v>3</v>
      </c>
      <c r="E201" s="236">
        <f>IFERROR(IF('Table 2'!$L$2="All Diverse Led",$HQ201,IF('Table 2'!$L$2='DATA TEMPLATE 1516'!HX201,4,0)),"0")</f>
        <v>0</v>
      </c>
      <c r="F201" s="236">
        <f>IFERROR(IF('Table 2'!$L$2="All Diverse Led",$HQ201,IF('Table 2'!$L$2='DATA TEMPLATE 1516'!HY201,4,0)), 0)</f>
        <v>0</v>
      </c>
      <c r="G201" s="237">
        <f t="shared" si="7"/>
        <v>0</v>
      </c>
      <c r="H201" s="1" t="s">
        <v>471</v>
      </c>
      <c r="I201" s="1">
        <v>0</v>
      </c>
      <c r="J201" s="1" t="b">
        <v>0</v>
      </c>
      <c r="K201" s="284">
        <v>199</v>
      </c>
      <c r="L201" t="s">
        <v>439</v>
      </c>
      <c r="M201" t="s">
        <v>442</v>
      </c>
      <c r="N201" t="s">
        <v>458</v>
      </c>
      <c r="O201" s="76">
        <v>480</v>
      </c>
      <c r="P201" s="76">
        <v>52705</v>
      </c>
      <c r="Q201" s="76">
        <v>4500</v>
      </c>
      <c r="R201" s="76">
        <v>0</v>
      </c>
      <c r="S201" s="76">
        <v>0</v>
      </c>
      <c r="T201" s="76">
        <v>57685</v>
      </c>
      <c r="U201">
        <v>0</v>
      </c>
      <c r="V201">
        <v>0</v>
      </c>
      <c r="W201">
        <v>0</v>
      </c>
      <c r="X201">
        <v>0</v>
      </c>
      <c r="Y201">
        <v>0</v>
      </c>
      <c r="Z201">
        <v>0</v>
      </c>
      <c r="AA201">
        <v>0</v>
      </c>
      <c r="AB201">
        <v>48000</v>
      </c>
      <c r="AC201">
        <v>1160</v>
      </c>
      <c r="AD201">
        <v>6500</v>
      </c>
      <c r="AE201">
        <v>55660</v>
      </c>
      <c r="AF201" s="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s="284">
        <v>0</v>
      </c>
      <c r="BE201" s="284">
        <v>0</v>
      </c>
      <c r="BF201" s="284">
        <v>0</v>
      </c>
      <c r="BG201" s="284">
        <v>0</v>
      </c>
      <c r="BH201" s="168">
        <v>0</v>
      </c>
      <c r="BI201" s="169">
        <v>0</v>
      </c>
      <c r="BJ201" s="169">
        <v>0</v>
      </c>
      <c r="BK201" s="170">
        <v>0</v>
      </c>
      <c r="BL201">
        <v>3</v>
      </c>
      <c r="BM201">
        <v>90</v>
      </c>
      <c r="BN201">
        <v>0</v>
      </c>
      <c r="BO201">
        <v>3000000</v>
      </c>
      <c r="BP201">
        <v>0</v>
      </c>
      <c r="BQ201">
        <v>0</v>
      </c>
      <c r="BR201">
        <v>0</v>
      </c>
      <c r="BS201">
        <v>0</v>
      </c>
      <c r="BT201">
        <v>0</v>
      </c>
      <c r="BU201">
        <v>0</v>
      </c>
      <c r="BV201">
        <v>0</v>
      </c>
      <c r="BW201">
        <v>0</v>
      </c>
      <c r="BX201">
        <v>1</v>
      </c>
      <c r="BY201">
        <v>30</v>
      </c>
      <c r="BZ201">
        <v>0</v>
      </c>
      <c r="CA201">
        <v>1000000</v>
      </c>
      <c r="CB201">
        <v>0</v>
      </c>
      <c r="CC201">
        <v>0</v>
      </c>
      <c r="CD201">
        <v>0</v>
      </c>
      <c r="CE201">
        <v>0</v>
      </c>
      <c r="CF201">
        <v>0</v>
      </c>
      <c r="CG201">
        <v>0</v>
      </c>
      <c r="CH201">
        <v>0</v>
      </c>
      <c r="CI201">
        <v>0</v>
      </c>
      <c r="CJ201" s="1">
        <v>0</v>
      </c>
      <c r="CK201" s="1">
        <v>0</v>
      </c>
      <c r="CL201" s="1">
        <v>0</v>
      </c>
      <c r="CM201" s="1">
        <v>0</v>
      </c>
      <c r="CN201" s="168">
        <v>1</v>
      </c>
      <c r="CO201" s="169">
        <v>30</v>
      </c>
      <c r="CP201" s="169">
        <v>0</v>
      </c>
      <c r="CQ201" s="170">
        <v>1000000</v>
      </c>
      <c r="CR201" s="1">
        <v>0</v>
      </c>
      <c r="CS201" s="1">
        <v>0</v>
      </c>
      <c r="CT201" s="1">
        <v>0</v>
      </c>
      <c r="CU201" s="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s="284">
        <v>0</v>
      </c>
      <c r="DQ201" s="284">
        <v>0</v>
      </c>
      <c r="DR201" s="284">
        <v>0</v>
      </c>
      <c r="DS201" s="284">
        <v>0</v>
      </c>
      <c r="DT201" s="168">
        <v>0</v>
      </c>
      <c r="DU201" s="169">
        <v>0</v>
      </c>
      <c r="DV201" s="169">
        <v>0</v>
      </c>
      <c r="DW201" s="170">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v>0</v>
      </c>
      <c r="EV201" s="1">
        <v>0</v>
      </c>
      <c r="EW201" s="1">
        <v>0</v>
      </c>
      <c r="EX201" s="1">
        <v>0</v>
      </c>
      <c r="EY201" s="1">
        <v>0</v>
      </c>
      <c r="EZ201" s="168">
        <v>0</v>
      </c>
      <c r="FA201" s="169">
        <v>0</v>
      </c>
      <c r="FB201" s="169">
        <v>0</v>
      </c>
      <c r="FC201" s="170">
        <v>0</v>
      </c>
      <c r="FD201">
        <v>0</v>
      </c>
      <c r="FE201">
        <v>0</v>
      </c>
      <c r="FF201">
        <v>0</v>
      </c>
      <c r="FG201">
        <v>0</v>
      </c>
      <c r="FH201">
        <v>0</v>
      </c>
      <c r="FI201">
        <v>0</v>
      </c>
      <c r="FJ201">
        <v>0</v>
      </c>
      <c r="FK201">
        <v>0</v>
      </c>
      <c r="FL201">
        <v>0</v>
      </c>
      <c r="FM201">
        <v>0</v>
      </c>
      <c r="FN201">
        <v>0</v>
      </c>
      <c r="FO201">
        <v>0</v>
      </c>
      <c r="FP201">
        <v>0</v>
      </c>
      <c r="FQ201">
        <v>0</v>
      </c>
      <c r="FR201">
        <v>0</v>
      </c>
      <c r="FS201">
        <v>0</v>
      </c>
      <c r="FT201">
        <v>1</v>
      </c>
      <c r="FU201">
        <v>4000</v>
      </c>
      <c r="FV201">
        <v>4000</v>
      </c>
      <c r="FW201">
        <v>0</v>
      </c>
      <c r="FX201">
        <v>4000</v>
      </c>
      <c r="FY201">
        <v>0</v>
      </c>
      <c r="FZ201">
        <v>0</v>
      </c>
      <c r="GA201">
        <v>0</v>
      </c>
      <c r="GB201">
        <v>0</v>
      </c>
      <c r="GC201">
        <v>0</v>
      </c>
      <c r="GD201">
        <v>1</v>
      </c>
      <c r="GE201">
        <v>100000</v>
      </c>
      <c r="GF201">
        <v>1</v>
      </c>
      <c r="GG201">
        <v>0</v>
      </c>
      <c r="GH201">
        <v>0</v>
      </c>
      <c r="GI201">
        <v>0</v>
      </c>
      <c r="GJ201">
        <v>0</v>
      </c>
      <c r="GK201">
        <v>100000</v>
      </c>
      <c r="GL201">
        <v>0</v>
      </c>
      <c r="GM201">
        <v>0</v>
      </c>
      <c r="GN201">
        <v>0</v>
      </c>
      <c r="GO201">
        <v>0</v>
      </c>
      <c r="GP201">
        <v>0</v>
      </c>
      <c r="GQ201">
        <v>0</v>
      </c>
      <c r="GR201">
        <v>0</v>
      </c>
      <c r="GS201">
        <v>0</v>
      </c>
      <c r="GT201">
        <v>0</v>
      </c>
      <c r="GU201">
        <v>0</v>
      </c>
      <c r="GV201">
        <v>0</v>
      </c>
      <c r="GW201">
        <v>0</v>
      </c>
      <c r="GX201">
        <v>1</v>
      </c>
      <c r="GY201">
        <v>0</v>
      </c>
      <c r="GZ201">
        <v>0</v>
      </c>
      <c r="HA201">
        <v>0</v>
      </c>
      <c r="HB201">
        <v>0</v>
      </c>
      <c r="HC201" s="139">
        <v>0</v>
      </c>
      <c r="HD201" s="141">
        <v>0</v>
      </c>
      <c r="HE201" s="139">
        <v>1</v>
      </c>
      <c r="HF201" s="141">
        <v>4</v>
      </c>
      <c r="HG201" s="180">
        <v>6</v>
      </c>
      <c r="HH201" s="182">
        <v>0.66666666666666663</v>
      </c>
      <c r="HI201" s="182">
        <v>0.16666666666666666</v>
      </c>
      <c r="HJ201" s="183">
        <v>0</v>
      </c>
      <c r="HK201" s="140">
        <v>0</v>
      </c>
      <c r="HL201" s="140">
        <v>0</v>
      </c>
      <c r="HM201" s="1" t="s">
        <v>427</v>
      </c>
      <c r="HN201" s="1" t="s">
        <v>427</v>
      </c>
      <c r="HO201" t="s">
        <v>458</v>
      </c>
      <c r="HP201" s="284" t="s">
        <v>458</v>
      </c>
      <c r="HQ201" s="284">
        <v>0</v>
      </c>
      <c r="HR201" s="284" t="s">
        <v>541</v>
      </c>
      <c r="HS201" s="284">
        <v>0</v>
      </c>
      <c r="HT201" s="284" t="s">
        <v>427</v>
      </c>
      <c r="HU201" s="284" t="s">
        <v>427</v>
      </c>
      <c r="HV201" s="284" t="s">
        <v>427</v>
      </c>
      <c r="HW201" s="284" t="s">
        <v>426</v>
      </c>
      <c r="HX201" s="284">
        <v>0</v>
      </c>
      <c r="HY201" s="284">
        <v>0</v>
      </c>
      <c r="HZ201" s="284">
        <v>56945</v>
      </c>
      <c r="IA201" s="284"/>
      <c r="IB201" s="284"/>
    </row>
    <row r="202" spans="1:236" x14ac:dyDescent="0.25">
      <c r="A202" s="2">
        <f>IF('Table 1'!$L$2="All Regions",1,IF('Table 1'!$L$2='DATA TEMPLATE 1516'!L202,1,0))</f>
        <v>1</v>
      </c>
      <c r="B202" s="2">
        <f>IF('Table 1'!$L$3="All Disciplines",1,IF('Table 1'!$L$3='DATA TEMPLATE 1516'!M202,1,0))</f>
        <v>1</v>
      </c>
      <c r="C202" s="2">
        <f>IF('Table 1'!$L$4="All Organisations",1,IF('Table 1'!$L$4='DATA TEMPLATE 1516'!N202,1,0))</f>
        <v>1</v>
      </c>
      <c r="D202" s="2">
        <f t="shared" si="6"/>
        <v>3</v>
      </c>
      <c r="E202" s="236">
        <f>IFERROR(IF('Table 2'!$L$2="All Diverse Led",$HQ202,IF('Table 2'!$L$2='DATA TEMPLATE 1516'!HX202,4,0)),"0")</f>
        <v>0</v>
      </c>
      <c r="F202" s="236">
        <f>IFERROR(IF('Table 2'!$L$2="All Diverse Led",$HQ202,IF('Table 2'!$L$2='DATA TEMPLATE 1516'!HY202,4,0)), 0)</f>
        <v>0</v>
      </c>
      <c r="G202" s="237">
        <f t="shared" si="7"/>
        <v>0</v>
      </c>
      <c r="H202" s="1" t="s">
        <v>471</v>
      </c>
      <c r="I202" s="1">
        <v>0</v>
      </c>
      <c r="J202" s="1" t="b">
        <v>0</v>
      </c>
      <c r="K202" s="284">
        <v>200</v>
      </c>
      <c r="L202" t="s">
        <v>439</v>
      </c>
      <c r="M202" t="s">
        <v>437</v>
      </c>
      <c r="N202" t="s">
        <v>460</v>
      </c>
      <c r="O202" s="76">
        <v>1964659</v>
      </c>
      <c r="P202" s="76">
        <v>277032</v>
      </c>
      <c r="Q202" s="76">
        <v>33634</v>
      </c>
      <c r="R202" s="76">
        <v>482535</v>
      </c>
      <c r="S202" s="76">
        <v>600</v>
      </c>
      <c r="T202" s="76">
        <v>2758460</v>
      </c>
      <c r="U202">
        <v>390983</v>
      </c>
      <c r="V202">
        <v>1122</v>
      </c>
      <c r="W202">
        <v>0</v>
      </c>
      <c r="X202">
        <v>0</v>
      </c>
      <c r="Y202">
        <v>0</v>
      </c>
      <c r="Z202">
        <v>0</v>
      </c>
      <c r="AA202">
        <v>0</v>
      </c>
      <c r="AB202">
        <v>2151649</v>
      </c>
      <c r="AC202">
        <v>320965</v>
      </c>
      <c r="AD202">
        <v>15285</v>
      </c>
      <c r="AE202">
        <v>2880004</v>
      </c>
      <c r="AF202" s="1">
        <v>450</v>
      </c>
      <c r="AG202">
        <v>0</v>
      </c>
      <c r="AH202">
        <v>184019</v>
      </c>
      <c r="AI202">
        <v>0</v>
      </c>
      <c r="AJ202">
        <v>12</v>
      </c>
      <c r="AK202">
        <v>0</v>
      </c>
      <c r="AL202">
        <v>1119</v>
      </c>
      <c r="AM202">
        <v>0</v>
      </c>
      <c r="AN202">
        <v>0</v>
      </c>
      <c r="AO202">
        <v>0</v>
      </c>
      <c r="AP202">
        <v>0</v>
      </c>
      <c r="AQ202">
        <v>0</v>
      </c>
      <c r="AR202">
        <v>88</v>
      </c>
      <c r="AS202">
        <v>0</v>
      </c>
      <c r="AT202">
        <v>30954</v>
      </c>
      <c r="AU202">
        <v>0</v>
      </c>
      <c r="AV202">
        <v>12</v>
      </c>
      <c r="AW202">
        <v>0</v>
      </c>
      <c r="AX202">
        <v>1119</v>
      </c>
      <c r="AY202">
        <v>0</v>
      </c>
      <c r="AZ202">
        <v>0</v>
      </c>
      <c r="BA202">
        <v>0</v>
      </c>
      <c r="BB202">
        <v>0</v>
      </c>
      <c r="BC202">
        <v>0</v>
      </c>
      <c r="BD202" s="284">
        <v>12</v>
      </c>
      <c r="BE202" s="284">
        <v>0</v>
      </c>
      <c r="BF202" s="284">
        <v>1119</v>
      </c>
      <c r="BG202" s="284">
        <v>0</v>
      </c>
      <c r="BH202" s="168">
        <v>100</v>
      </c>
      <c r="BI202" s="169">
        <v>0</v>
      </c>
      <c r="BJ202" s="169">
        <v>32073</v>
      </c>
      <c r="BK202" s="170">
        <v>0</v>
      </c>
      <c r="BL202">
        <v>49</v>
      </c>
      <c r="BM202">
        <v>802</v>
      </c>
      <c r="BN202">
        <v>0</v>
      </c>
      <c r="BO202">
        <v>9075</v>
      </c>
      <c r="BP202">
        <v>0</v>
      </c>
      <c r="BQ202">
        <v>0</v>
      </c>
      <c r="BR202">
        <v>0</v>
      </c>
      <c r="BS202">
        <v>0</v>
      </c>
      <c r="BT202">
        <v>0</v>
      </c>
      <c r="BU202">
        <v>0</v>
      </c>
      <c r="BV202">
        <v>0</v>
      </c>
      <c r="BW202">
        <v>0</v>
      </c>
      <c r="BX202">
        <v>1</v>
      </c>
      <c r="BY202">
        <v>28</v>
      </c>
      <c r="BZ202">
        <v>0</v>
      </c>
      <c r="CA202">
        <v>700</v>
      </c>
      <c r="CB202">
        <v>0</v>
      </c>
      <c r="CC202">
        <v>0</v>
      </c>
      <c r="CD202">
        <v>0</v>
      </c>
      <c r="CE202">
        <v>0</v>
      </c>
      <c r="CF202">
        <v>0</v>
      </c>
      <c r="CG202">
        <v>0</v>
      </c>
      <c r="CH202">
        <v>0</v>
      </c>
      <c r="CI202">
        <v>0</v>
      </c>
      <c r="CJ202" s="1">
        <v>0</v>
      </c>
      <c r="CK202" s="1">
        <v>0</v>
      </c>
      <c r="CL202" s="1">
        <v>0</v>
      </c>
      <c r="CM202" s="1">
        <v>0</v>
      </c>
      <c r="CN202" s="168">
        <v>1</v>
      </c>
      <c r="CO202" s="169">
        <v>28</v>
      </c>
      <c r="CP202" s="169">
        <v>0</v>
      </c>
      <c r="CQ202" s="170">
        <v>700</v>
      </c>
      <c r="CR202" s="1">
        <v>5</v>
      </c>
      <c r="CS202" s="1">
        <v>2</v>
      </c>
      <c r="CT202" s="1">
        <v>1716</v>
      </c>
      <c r="CU202" s="1">
        <v>0</v>
      </c>
      <c r="CV202">
        <v>0</v>
      </c>
      <c r="CW202">
        <v>0</v>
      </c>
      <c r="CX202">
        <v>0</v>
      </c>
      <c r="CY202">
        <v>0</v>
      </c>
      <c r="CZ202">
        <v>0</v>
      </c>
      <c r="DA202">
        <v>0</v>
      </c>
      <c r="DB202">
        <v>0</v>
      </c>
      <c r="DC202">
        <v>0</v>
      </c>
      <c r="DD202">
        <v>4</v>
      </c>
      <c r="DE202">
        <v>1</v>
      </c>
      <c r="DF202">
        <v>1525</v>
      </c>
      <c r="DG202">
        <v>0</v>
      </c>
      <c r="DH202">
        <v>0</v>
      </c>
      <c r="DI202">
        <v>0</v>
      </c>
      <c r="DJ202">
        <v>0</v>
      </c>
      <c r="DK202">
        <v>0</v>
      </c>
      <c r="DL202">
        <v>0</v>
      </c>
      <c r="DM202">
        <v>0</v>
      </c>
      <c r="DN202">
        <v>0</v>
      </c>
      <c r="DO202">
        <v>0</v>
      </c>
      <c r="DP202" s="284">
        <v>0</v>
      </c>
      <c r="DQ202" s="284">
        <v>0</v>
      </c>
      <c r="DR202" s="284">
        <v>0</v>
      </c>
      <c r="DS202" s="284">
        <v>0</v>
      </c>
      <c r="DT202" s="168">
        <v>4</v>
      </c>
      <c r="DU202" s="169">
        <v>1</v>
      </c>
      <c r="DV202" s="169">
        <v>1525</v>
      </c>
      <c r="DW202" s="170">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s="1">
        <v>0</v>
      </c>
      <c r="EW202" s="1">
        <v>0</v>
      </c>
      <c r="EX202" s="1">
        <v>0</v>
      </c>
      <c r="EY202" s="1">
        <v>0</v>
      </c>
      <c r="EZ202" s="168">
        <v>0</v>
      </c>
      <c r="FA202" s="169">
        <v>0</v>
      </c>
      <c r="FB202" s="169">
        <v>0</v>
      </c>
      <c r="FC202" s="170">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v>
      </c>
      <c r="GU202">
        <v>0</v>
      </c>
      <c r="GV202">
        <v>0</v>
      </c>
      <c r="GW202">
        <v>0</v>
      </c>
      <c r="GX202">
        <v>0</v>
      </c>
      <c r="GY202">
        <v>0</v>
      </c>
      <c r="GZ202">
        <v>0</v>
      </c>
      <c r="HA202">
        <v>0</v>
      </c>
      <c r="HB202">
        <v>0</v>
      </c>
      <c r="HC202" s="139">
        <v>0</v>
      </c>
      <c r="HD202" s="141">
        <v>0</v>
      </c>
      <c r="HE202" s="139">
        <v>0</v>
      </c>
      <c r="HF202" s="141">
        <v>0</v>
      </c>
      <c r="HG202" s="180">
        <v>15</v>
      </c>
      <c r="HH202" s="182">
        <v>0</v>
      </c>
      <c r="HI202" s="182">
        <v>0</v>
      </c>
      <c r="HJ202" s="183">
        <v>0</v>
      </c>
      <c r="HK202" s="140">
        <v>0</v>
      </c>
      <c r="HL202" s="140">
        <v>0</v>
      </c>
      <c r="HM202" s="1" t="s">
        <v>427</v>
      </c>
      <c r="HN202" s="1" t="s">
        <v>427</v>
      </c>
      <c r="HO202" t="s">
        <v>460</v>
      </c>
      <c r="HP202" s="284" t="s">
        <v>460</v>
      </c>
      <c r="HQ202" s="284">
        <v>0</v>
      </c>
      <c r="HR202" s="284">
        <v>0</v>
      </c>
      <c r="HS202" s="284">
        <v>0</v>
      </c>
      <c r="HT202" s="284" t="s">
        <v>427</v>
      </c>
      <c r="HU202" s="284" t="s">
        <v>427</v>
      </c>
      <c r="HV202" s="284" t="s">
        <v>426</v>
      </c>
      <c r="HW202" s="284" t="s">
        <v>427</v>
      </c>
      <c r="HX202" s="284">
        <v>0</v>
      </c>
      <c r="HY202" s="284">
        <v>0</v>
      </c>
      <c r="HZ202" s="284">
        <v>3518342</v>
      </c>
      <c r="IA202" s="284"/>
      <c r="IB202" s="284"/>
    </row>
    <row r="203" spans="1:236" x14ac:dyDescent="0.25">
      <c r="A203" s="2">
        <f>IF('Table 1'!$L$2="All Regions",1,IF('Table 1'!$L$2='DATA TEMPLATE 1516'!L203,1,0))</f>
        <v>1</v>
      </c>
      <c r="B203" s="2">
        <f>IF('Table 1'!$L$3="All Disciplines",1,IF('Table 1'!$L$3='DATA TEMPLATE 1516'!M203,1,0))</f>
        <v>1</v>
      </c>
      <c r="C203" s="2">
        <f>IF('Table 1'!$L$4="All Organisations",1,IF('Table 1'!$L$4='DATA TEMPLATE 1516'!N203,1,0))</f>
        <v>1</v>
      </c>
      <c r="D203" s="2">
        <f t="shared" si="6"/>
        <v>3</v>
      </c>
      <c r="E203" s="236">
        <f>IFERROR(IF('Table 2'!$L$2="All Diverse Led",$HQ203,IF('Table 2'!$L$2='DATA TEMPLATE 1516'!HX203,4,0)),"0")</f>
        <v>0</v>
      </c>
      <c r="F203" s="236">
        <f>IFERROR(IF('Table 2'!$L$2="All Diverse Led",$HQ203,IF('Table 2'!$L$2='DATA TEMPLATE 1516'!HY203,4,0)), 0)</f>
        <v>0</v>
      </c>
      <c r="G203" s="237">
        <f t="shared" si="7"/>
        <v>0</v>
      </c>
      <c r="H203" s="1" t="s">
        <v>471</v>
      </c>
      <c r="I203" s="1">
        <v>0</v>
      </c>
      <c r="J203" s="1" t="b">
        <v>0</v>
      </c>
      <c r="K203" s="284">
        <v>201</v>
      </c>
      <c r="L203" t="s">
        <v>439</v>
      </c>
      <c r="M203" t="s">
        <v>443</v>
      </c>
      <c r="N203" t="s">
        <v>460</v>
      </c>
      <c r="O203" s="76">
        <v>896912</v>
      </c>
      <c r="P203" s="76">
        <v>2300130</v>
      </c>
      <c r="Q203" s="76">
        <v>349810</v>
      </c>
      <c r="R203" s="76">
        <v>0</v>
      </c>
      <c r="S203" s="76">
        <v>31800</v>
      </c>
      <c r="T203" s="76">
        <v>3578652</v>
      </c>
      <c r="U203">
        <v>803603</v>
      </c>
      <c r="V203">
        <v>25696</v>
      </c>
      <c r="W203">
        <v>0</v>
      </c>
      <c r="X203">
        <v>0</v>
      </c>
      <c r="Y203">
        <v>0</v>
      </c>
      <c r="Z203">
        <v>0</v>
      </c>
      <c r="AA203">
        <v>0</v>
      </c>
      <c r="AB203">
        <v>2399859</v>
      </c>
      <c r="AC203">
        <v>340790</v>
      </c>
      <c r="AD203">
        <v>0</v>
      </c>
      <c r="AE203">
        <v>3569948</v>
      </c>
      <c r="AF203" s="1">
        <v>19</v>
      </c>
      <c r="AG203">
        <v>74</v>
      </c>
      <c r="AH203">
        <v>36056</v>
      </c>
      <c r="AI203">
        <v>724</v>
      </c>
      <c r="AJ203">
        <v>5</v>
      </c>
      <c r="AK203">
        <v>12</v>
      </c>
      <c r="AL203">
        <v>4924</v>
      </c>
      <c r="AM203">
        <v>70</v>
      </c>
      <c r="AN203">
        <v>0</v>
      </c>
      <c r="AO203">
        <v>0</v>
      </c>
      <c r="AP203">
        <v>0</v>
      </c>
      <c r="AQ203">
        <v>0</v>
      </c>
      <c r="AR203">
        <v>1</v>
      </c>
      <c r="AS203">
        <v>1</v>
      </c>
      <c r="AT203">
        <v>150</v>
      </c>
      <c r="AU203">
        <v>0</v>
      </c>
      <c r="AV203">
        <v>0</v>
      </c>
      <c r="AW203">
        <v>0</v>
      </c>
      <c r="AX203">
        <v>0</v>
      </c>
      <c r="AY203">
        <v>0</v>
      </c>
      <c r="AZ203">
        <v>0</v>
      </c>
      <c r="BA203">
        <v>0</v>
      </c>
      <c r="BB203">
        <v>0</v>
      </c>
      <c r="BC203">
        <v>0</v>
      </c>
      <c r="BD203" s="284">
        <v>5</v>
      </c>
      <c r="BE203" s="284">
        <v>12</v>
      </c>
      <c r="BF203" s="284">
        <v>4924</v>
      </c>
      <c r="BG203" s="284">
        <v>70</v>
      </c>
      <c r="BH203" s="168">
        <v>1</v>
      </c>
      <c r="BI203" s="169">
        <v>1</v>
      </c>
      <c r="BJ203" s="169">
        <v>150</v>
      </c>
      <c r="BK203" s="170">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s="1">
        <v>0</v>
      </c>
      <c r="CK203" s="1">
        <v>0</v>
      </c>
      <c r="CL203" s="1">
        <v>0</v>
      </c>
      <c r="CM203" s="1">
        <v>0</v>
      </c>
      <c r="CN203" s="168">
        <v>0</v>
      </c>
      <c r="CO203" s="169">
        <v>0</v>
      </c>
      <c r="CP203" s="169">
        <v>0</v>
      </c>
      <c r="CQ203" s="170">
        <v>0</v>
      </c>
      <c r="CR203" s="1">
        <v>0</v>
      </c>
      <c r="CS203" s="1">
        <v>0</v>
      </c>
      <c r="CT203" s="1">
        <v>0</v>
      </c>
      <c r="CU203" s="1">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s="284">
        <v>0</v>
      </c>
      <c r="DQ203" s="284">
        <v>0</v>
      </c>
      <c r="DR203" s="284">
        <v>0</v>
      </c>
      <c r="DS203" s="284">
        <v>0</v>
      </c>
      <c r="DT203" s="168">
        <v>0</v>
      </c>
      <c r="DU203" s="169">
        <v>0</v>
      </c>
      <c r="DV203" s="169">
        <v>0</v>
      </c>
      <c r="DW203" s="170">
        <v>0</v>
      </c>
      <c r="DX203">
        <v>3</v>
      </c>
      <c r="DY203">
        <v>3</v>
      </c>
      <c r="DZ203">
        <v>0</v>
      </c>
      <c r="EA203">
        <v>4700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s="1">
        <v>0</v>
      </c>
      <c r="EW203" s="1">
        <v>0</v>
      </c>
      <c r="EX203" s="1">
        <v>0</v>
      </c>
      <c r="EY203" s="1">
        <v>0</v>
      </c>
      <c r="EZ203" s="168">
        <v>0</v>
      </c>
      <c r="FA203" s="169">
        <v>0</v>
      </c>
      <c r="FB203" s="169">
        <v>0</v>
      </c>
      <c r="FC203" s="170">
        <v>0</v>
      </c>
      <c r="FD203">
        <v>0</v>
      </c>
      <c r="FE203">
        <v>0</v>
      </c>
      <c r="FF203">
        <v>0</v>
      </c>
      <c r="FG203">
        <v>0</v>
      </c>
      <c r="FH203">
        <v>0</v>
      </c>
      <c r="FI203">
        <v>0</v>
      </c>
      <c r="FJ203">
        <v>1</v>
      </c>
      <c r="FK203">
        <v>6665</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v>
      </c>
      <c r="GV203">
        <v>0</v>
      </c>
      <c r="GW203">
        <v>0</v>
      </c>
      <c r="GX203">
        <v>0</v>
      </c>
      <c r="GY203">
        <v>0</v>
      </c>
      <c r="GZ203">
        <v>0</v>
      </c>
      <c r="HA203">
        <v>0</v>
      </c>
      <c r="HB203">
        <v>0</v>
      </c>
      <c r="HC203" s="139">
        <v>1</v>
      </c>
      <c r="HD203" s="141">
        <v>0</v>
      </c>
      <c r="HE203" s="139">
        <v>0</v>
      </c>
      <c r="HF203" s="141">
        <v>2</v>
      </c>
      <c r="HG203" s="180">
        <v>15</v>
      </c>
      <c r="HH203" s="182">
        <v>0.2</v>
      </c>
      <c r="HI203" s="182">
        <v>0</v>
      </c>
      <c r="HJ203" s="183">
        <v>0</v>
      </c>
      <c r="HK203" s="140">
        <v>0</v>
      </c>
      <c r="HL203" s="140">
        <v>0</v>
      </c>
      <c r="HM203" s="1" t="s">
        <v>427</v>
      </c>
      <c r="HN203" s="1" t="s">
        <v>427</v>
      </c>
      <c r="HO203" t="s">
        <v>460</v>
      </c>
      <c r="HP203" s="284" t="s">
        <v>460</v>
      </c>
      <c r="HQ203" s="284">
        <v>0</v>
      </c>
      <c r="HR203" s="284">
        <v>0</v>
      </c>
      <c r="HS203" s="284">
        <v>0</v>
      </c>
      <c r="HT203" s="284" t="s">
        <v>427</v>
      </c>
      <c r="HU203" s="284" t="s">
        <v>427</v>
      </c>
      <c r="HV203" s="284" t="s">
        <v>427</v>
      </c>
      <c r="HW203" s="284" t="s">
        <v>426</v>
      </c>
      <c r="HX203" s="284">
        <v>0</v>
      </c>
      <c r="HY203" s="284">
        <v>0</v>
      </c>
      <c r="HZ203" s="284">
        <v>3945967</v>
      </c>
      <c r="IA203" s="284"/>
      <c r="IB203" s="284"/>
    </row>
    <row r="204" spans="1:236" x14ac:dyDescent="0.25">
      <c r="A204" s="2">
        <f>IF('Table 1'!$L$2="All Regions",1,IF('Table 1'!$L$2='DATA TEMPLATE 1516'!L204,1,0))</f>
        <v>1</v>
      </c>
      <c r="B204" s="2">
        <f>IF('Table 1'!$L$3="All Disciplines",1,IF('Table 1'!$L$3='DATA TEMPLATE 1516'!M204,1,0))</f>
        <v>1</v>
      </c>
      <c r="C204" s="2">
        <f>IF('Table 1'!$L$4="All Organisations",1,IF('Table 1'!$L$4='DATA TEMPLATE 1516'!N204,1,0))</f>
        <v>1</v>
      </c>
      <c r="D204" s="2">
        <f t="shared" si="6"/>
        <v>3</v>
      </c>
      <c r="E204" s="236">
        <f>IFERROR(IF('Table 2'!$L$2="All Diverse Led",$HQ204,IF('Table 2'!$L$2='DATA TEMPLATE 1516'!HX204,4,0)),"0")</f>
        <v>0</v>
      </c>
      <c r="F204" s="236">
        <f>IFERROR(IF('Table 2'!$L$2="All Diverse Led",$HQ204,IF('Table 2'!$L$2='DATA TEMPLATE 1516'!HY204,4,0)), 0)</f>
        <v>0</v>
      </c>
      <c r="G204" s="237">
        <f t="shared" si="7"/>
        <v>0</v>
      </c>
      <c r="H204" s="1" t="s">
        <v>471</v>
      </c>
      <c r="I204" s="1">
        <v>0</v>
      </c>
      <c r="J204" s="1" t="b">
        <v>0</v>
      </c>
      <c r="K204" s="284">
        <v>202</v>
      </c>
      <c r="L204" t="s">
        <v>439</v>
      </c>
      <c r="M204" t="s">
        <v>436</v>
      </c>
      <c r="N204" t="s">
        <v>459</v>
      </c>
      <c r="O204" s="76">
        <v>25505</v>
      </c>
      <c r="P204" s="76">
        <v>160277</v>
      </c>
      <c r="Q204" s="76">
        <v>80582</v>
      </c>
      <c r="R204" s="76">
        <v>0</v>
      </c>
      <c r="S204" s="76">
        <v>0</v>
      </c>
      <c r="T204" s="76">
        <v>266364</v>
      </c>
      <c r="U204">
        <v>57723</v>
      </c>
      <c r="V204">
        <v>5609</v>
      </c>
      <c r="W204">
        <v>0</v>
      </c>
      <c r="X204">
        <v>1500</v>
      </c>
      <c r="Y204">
        <v>0</v>
      </c>
      <c r="Z204">
        <v>0</v>
      </c>
      <c r="AA204">
        <v>0</v>
      </c>
      <c r="AB204">
        <v>134236</v>
      </c>
      <c r="AC204">
        <v>63454</v>
      </c>
      <c r="AD204">
        <v>0</v>
      </c>
      <c r="AE204">
        <v>262522</v>
      </c>
      <c r="AF204" s="1">
        <v>7</v>
      </c>
      <c r="AG204">
        <v>1</v>
      </c>
      <c r="AH204">
        <v>1040</v>
      </c>
      <c r="AI204">
        <v>900</v>
      </c>
      <c r="AJ204">
        <v>1</v>
      </c>
      <c r="AK204">
        <v>1</v>
      </c>
      <c r="AL204">
        <v>75</v>
      </c>
      <c r="AM204">
        <v>0</v>
      </c>
      <c r="AN204">
        <v>1</v>
      </c>
      <c r="AO204">
        <v>3</v>
      </c>
      <c r="AP204">
        <v>300</v>
      </c>
      <c r="AQ204">
        <v>0</v>
      </c>
      <c r="AR204">
        <v>0</v>
      </c>
      <c r="AS204">
        <v>0</v>
      </c>
      <c r="AT204">
        <v>0</v>
      </c>
      <c r="AU204">
        <v>0</v>
      </c>
      <c r="AV204">
        <v>0</v>
      </c>
      <c r="AW204">
        <v>0</v>
      </c>
      <c r="AX204">
        <v>0</v>
      </c>
      <c r="AY204">
        <v>0</v>
      </c>
      <c r="AZ204">
        <v>0</v>
      </c>
      <c r="BA204">
        <v>0</v>
      </c>
      <c r="BB204">
        <v>0</v>
      </c>
      <c r="BC204">
        <v>0</v>
      </c>
      <c r="BD204" s="284">
        <v>2</v>
      </c>
      <c r="BE204" s="284">
        <v>4</v>
      </c>
      <c r="BF204" s="284">
        <v>375</v>
      </c>
      <c r="BG204" s="284">
        <v>0</v>
      </c>
      <c r="BH204" s="168">
        <v>0</v>
      </c>
      <c r="BI204" s="169">
        <v>0</v>
      </c>
      <c r="BJ204" s="169">
        <v>0</v>
      </c>
      <c r="BK204" s="170">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s="1">
        <v>0</v>
      </c>
      <c r="CK204" s="1">
        <v>0</v>
      </c>
      <c r="CL204" s="1">
        <v>0</v>
      </c>
      <c r="CM204" s="1">
        <v>0</v>
      </c>
      <c r="CN204" s="168">
        <v>0</v>
      </c>
      <c r="CO204" s="169">
        <v>0</v>
      </c>
      <c r="CP204" s="169">
        <v>0</v>
      </c>
      <c r="CQ204" s="170">
        <v>0</v>
      </c>
      <c r="CR204" s="1">
        <v>0</v>
      </c>
      <c r="CS204" s="1">
        <v>0</v>
      </c>
      <c r="CT204" s="1">
        <v>0</v>
      </c>
      <c r="CU204" s="1">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s="284">
        <v>0</v>
      </c>
      <c r="DQ204" s="284">
        <v>0</v>
      </c>
      <c r="DR204" s="284">
        <v>0</v>
      </c>
      <c r="DS204" s="284">
        <v>0</v>
      </c>
      <c r="DT204" s="168">
        <v>0</v>
      </c>
      <c r="DU204" s="169">
        <v>0</v>
      </c>
      <c r="DV204" s="169">
        <v>0</v>
      </c>
      <c r="DW204" s="170">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s="1">
        <v>0</v>
      </c>
      <c r="EW204" s="1">
        <v>0</v>
      </c>
      <c r="EX204" s="1">
        <v>0</v>
      </c>
      <c r="EY204" s="1">
        <v>0</v>
      </c>
      <c r="EZ204" s="168">
        <v>0</v>
      </c>
      <c r="FA204" s="169">
        <v>0</v>
      </c>
      <c r="FB204" s="169">
        <v>0</v>
      </c>
      <c r="FC204" s="170">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5530</v>
      </c>
      <c r="GO204">
        <v>139483</v>
      </c>
      <c r="GP204">
        <v>0</v>
      </c>
      <c r="GQ204">
        <v>0</v>
      </c>
      <c r="GR204">
        <v>0</v>
      </c>
      <c r="GS204">
        <v>0</v>
      </c>
      <c r="GT204">
        <v>0</v>
      </c>
      <c r="GU204">
        <v>0</v>
      </c>
      <c r="GV204">
        <v>0</v>
      </c>
      <c r="GW204">
        <v>0</v>
      </c>
      <c r="GX204">
        <v>0</v>
      </c>
      <c r="GY204">
        <v>0</v>
      </c>
      <c r="GZ204">
        <v>24</v>
      </c>
      <c r="HA204">
        <v>0</v>
      </c>
      <c r="HB204">
        <v>0</v>
      </c>
      <c r="HC204" s="139">
        <v>1</v>
      </c>
      <c r="HD204" s="141">
        <v>0</v>
      </c>
      <c r="HE204" s="139">
        <v>0</v>
      </c>
      <c r="HF204" s="141">
        <v>4</v>
      </c>
      <c r="HG204" s="180">
        <v>13</v>
      </c>
      <c r="HH204" s="182">
        <v>0.38461538461538464</v>
      </c>
      <c r="HI204" s="182">
        <v>0</v>
      </c>
      <c r="HJ204" s="183">
        <v>0</v>
      </c>
      <c r="HK204" s="140">
        <v>0</v>
      </c>
      <c r="HL204" s="140">
        <v>0</v>
      </c>
      <c r="HM204" s="1" t="s">
        <v>427</v>
      </c>
      <c r="HN204" s="1" t="s">
        <v>427</v>
      </c>
      <c r="HO204" t="s">
        <v>459</v>
      </c>
      <c r="HP204" s="284" t="s">
        <v>458</v>
      </c>
      <c r="HQ204" s="284">
        <v>0</v>
      </c>
      <c r="HR204" s="284">
        <v>0</v>
      </c>
      <c r="HS204" s="284">
        <v>0</v>
      </c>
      <c r="HT204" s="284" t="s">
        <v>427</v>
      </c>
      <c r="HU204" s="284" t="s">
        <v>427</v>
      </c>
      <c r="HV204" s="284" t="s">
        <v>427</v>
      </c>
      <c r="HW204" s="284" t="s">
        <v>427</v>
      </c>
      <c r="HX204" s="284">
        <v>0</v>
      </c>
      <c r="HY204" s="284">
        <v>0</v>
      </c>
      <c r="HZ204" s="284">
        <v>235935</v>
      </c>
      <c r="IA204" s="284"/>
      <c r="IB204" s="284"/>
    </row>
    <row r="205" spans="1:236" x14ac:dyDescent="0.25">
      <c r="A205" s="2">
        <f>IF('Table 1'!$L$2="All Regions",1,IF('Table 1'!$L$2='DATA TEMPLATE 1516'!L205,1,0))</f>
        <v>1</v>
      </c>
      <c r="B205" s="2">
        <f>IF('Table 1'!$L$3="All Disciplines",1,IF('Table 1'!$L$3='DATA TEMPLATE 1516'!M205,1,0))</f>
        <v>1</v>
      </c>
      <c r="C205" s="2">
        <f>IF('Table 1'!$L$4="All Organisations",1,IF('Table 1'!$L$4='DATA TEMPLATE 1516'!N205,1,0))</f>
        <v>1</v>
      </c>
      <c r="D205" s="2">
        <f t="shared" si="6"/>
        <v>3</v>
      </c>
      <c r="E205" s="236">
        <f>IFERROR(IF('Table 2'!$L$2="All Diverse Led",$HQ205,IF('Table 2'!$L$2='DATA TEMPLATE 1516'!HX205,4,0)),"0")</f>
        <v>0</v>
      </c>
      <c r="F205" s="236">
        <f>IFERROR(IF('Table 2'!$L$2="All Diverse Led",$HQ205,IF('Table 2'!$L$2='DATA TEMPLATE 1516'!HY205,4,0)), 0)</f>
        <v>0</v>
      </c>
      <c r="G205" s="237">
        <f t="shared" si="7"/>
        <v>0</v>
      </c>
      <c r="H205" s="1" t="s">
        <v>471</v>
      </c>
      <c r="I205" s="1">
        <v>0</v>
      </c>
      <c r="J205" s="1" t="b">
        <v>0</v>
      </c>
      <c r="K205" s="284">
        <v>203</v>
      </c>
      <c r="L205" t="s">
        <v>439</v>
      </c>
      <c r="M205" t="s">
        <v>443</v>
      </c>
      <c r="N205" t="s">
        <v>458</v>
      </c>
      <c r="O205" s="76">
        <v>54791</v>
      </c>
      <c r="P205" s="76">
        <v>188505</v>
      </c>
      <c r="Q205" s="76">
        <v>22763</v>
      </c>
      <c r="R205" s="76">
        <v>0</v>
      </c>
      <c r="S205" s="76">
        <v>0</v>
      </c>
      <c r="T205" s="76">
        <v>266059</v>
      </c>
      <c r="U205">
        <v>7225</v>
      </c>
      <c r="V205">
        <v>2235</v>
      </c>
      <c r="W205">
        <v>0</v>
      </c>
      <c r="X205">
        <v>182729</v>
      </c>
      <c r="Y205">
        <v>0</v>
      </c>
      <c r="Z205">
        <v>0</v>
      </c>
      <c r="AA205">
        <v>0</v>
      </c>
      <c r="AB205">
        <v>69853</v>
      </c>
      <c r="AC205">
        <v>23556</v>
      </c>
      <c r="AD205">
        <v>27871</v>
      </c>
      <c r="AE205">
        <v>313469</v>
      </c>
      <c r="AF205" s="1">
        <v>3</v>
      </c>
      <c r="AG205">
        <v>34</v>
      </c>
      <c r="AH205">
        <v>2983</v>
      </c>
      <c r="AI205">
        <v>5083</v>
      </c>
      <c r="AJ205">
        <v>1</v>
      </c>
      <c r="AK205">
        <v>3</v>
      </c>
      <c r="AL205">
        <v>335</v>
      </c>
      <c r="AM205">
        <v>0</v>
      </c>
      <c r="AN205">
        <v>0</v>
      </c>
      <c r="AO205">
        <v>0</v>
      </c>
      <c r="AP205">
        <v>0</v>
      </c>
      <c r="AQ205">
        <v>0</v>
      </c>
      <c r="AR205">
        <v>1</v>
      </c>
      <c r="AS205">
        <v>15</v>
      </c>
      <c r="AT205">
        <v>454</v>
      </c>
      <c r="AU205">
        <v>2483</v>
      </c>
      <c r="AV205">
        <v>0</v>
      </c>
      <c r="AW205">
        <v>0</v>
      </c>
      <c r="AX205">
        <v>0</v>
      </c>
      <c r="AY205">
        <v>0</v>
      </c>
      <c r="AZ205">
        <v>0</v>
      </c>
      <c r="BA205">
        <v>0</v>
      </c>
      <c r="BB205">
        <v>0</v>
      </c>
      <c r="BC205">
        <v>0</v>
      </c>
      <c r="BD205" s="284">
        <v>1</v>
      </c>
      <c r="BE205" s="284">
        <v>3</v>
      </c>
      <c r="BF205" s="284">
        <v>335</v>
      </c>
      <c r="BG205" s="284">
        <v>0</v>
      </c>
      <c r="BH205" s="168">
        <v>1</v>
      </c>
      <c r="BI205" s="169">
        <v>15</v>
      </c>
      <c r="BJ205" s="169">
        <v>454</v>
      </c>
      <c r="BK205" s="170">
        <v>2483</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s="1">
        <v>0</v>
      </c>
      <c r="CK205" s="1">
        <v>0</v>
      </c>
      <c r="CL205" s="1">
        <v>0</v>
      </c>
      <c r="CM205" s="1">
        <v>0</v>
      </c>
      <c r="CN205" s="168">
        <v>0</v>
      </c>
      <c r="CO205" s="169">
        <v>0</v>
      </c>
      <c r="CP205" s="169">
        <v>0</v>
      </c>
      <c r="CQ205" s="170">
        <v>0</v>
      </c>
      <c r="CR205" s="1">
        <v>0</v>
      </c>
      <c r="CS205" s="1">
        <v>0</v>
      </c>
      <c r="CT205" s="1">
        <v>0</v>
      </c>
      <c r="CU205" s="1">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s="284">
        <v>0</v>
      </c>
      <c r="DQ205" s="284">
        <v>0</v>
      </c>
      <c r="DR205" s="284">
        <v>0</v>
      </c>
      <c r="DS205" s="284">
        <v>0</v>
      </c>
      <c r="DT205" s="168">
        <v>0</v>
      </c>
      <c r="DU205" s="169">
        <v>0</v>
      </c>
      <c r="DV205" s="169">
        <v>0</v>
      </c>
      <c r="DW205" s="170">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s="1">
        <v>0</v>
      </c>
      <c r="EW205" s="1">
        <v>0</v>
      </c>
      <c r="EX205" s="1">
        <v>0</v>
      </c>
      <c r="EY205" s="1">
        <v>0</v>
      </c>
      <c r="EZ205" s="168">
        <v>0</v>
      </c>
      <c r="FA205" s="169">
        <v>0</v>
      </c>
      <c r="FB205" s="169">
        <v>0</v>
      </c>
      <c r="FC205" s="170">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1</v>
      </c>
      <c r="GI205">
        <v>200</v>
      </c>
      <c r="GJ205">
        <v>0</v>
      </c>
      <c r="GK205">
        <v>0</v>
      </c>
      <c r="GL205">
        <v>30</v>
      </c>
      <c r="GM205">
        <v>0</v>
      </c>
      <c r="GN205">
        <v>0</v>
      </c>
      <c r="GO205">
        <v>0</v>
      </c>
      <c r="GP205">
        <v>0</v>
      </c>
      <c r="GQ205">
        <v>0</v>
      </c>
      <c r="GR205">
        <v>0</v>
      </c>
      <c r="GS205">
        <v>0</v>
      </c>
      <c r="GT205">
        <v>0</v>
      </c>
      <c r="GU205">
        <v>0</v>
      </c>
      <c r="GV205">
        <v>0</v>
      </c>
      <c r="GW205">
        <v>0</v>
      </c>
      <c r="GX205">
        <v>0</v>
      </c>
      <c r="GY205">
        <v>0</v>
      </c>
      <c r="GZ205">
        <v>0</v>
      </c>
      <c r="HA205">
        <v>0</v>
      </c>
      <c r="HB205">
        <v>0</v>
      </c>
      <c r="HC205" s="139">
        <v>0</v>
      </c>
      <c r="HD205" s="141">
        <v>0</v>
      </c>
      <c r="HE205" s="139">
        <v>0</v>
      </c>
      <c r="HF205" s="141">
        <v>3</v>
      </c>
      <c r="HG205" s="180">
        <v>8</v>
      </c>
      <c r="HH205" s="182">
        <v>0.375</v>
      </c>
      <c r="HI205" s="182">
        <v>0</v>
      </c>
      <c r="HJ205" s="183">
        <v>0</v>
      </c>
      <c r="HK205" s="140">
        <v>0</v>
      </c>
      <c r="HL205" s="140">
        <v>0</v>
      </c>
      <c r="HM205" s="1" t="s">
        <v>426</v>
      </c>
      <c r="HN205" s="1">
        <v>0</v>
      </c>
      <c r="HO205" t="s">
        <v>458</v>
      </c>
      <c r="HP205" s="284" t="s">
        <v>459</v>
      </c>
      <c r="HQ205" s="284">
        <v>0</v>
      </c>
      <c r="HR205" s="284">
        <v>0</v>
      </c>
      <c r="HS205" s="284">
        <v>0</v>
      </c>
      <c r="HT205" s="284" t="s">
        <v>426</v>
      </c>
      <c r="HU205" s="284" t="s">
        <v>427</v>
      </c>
      <c r="HV205" s="284" t="s">
        <v>427</v>
      </c>
      <c r="HW205" s="284" t="s">
        <v>427</v>
      </c>
      <c r="HX205" s="284">
        <v>0</v>
      </c>
      <c r="HY205" s="284">
        <v>0</v>
      </c>
      <c r="HZ205" s="284">
        <v>262962</v>
      </c>
      <c r="IA205" s="284"/>
      <c r="IB205" s="284"/>
    </row>
    <row r="206" spans="1:236" x14ac:dyDescent="0.25">
      <c r="A206" s="2">
        <f>IF('Table 1'!$L$2="All Regions",1,IF('Table 1'!$L$2='DATA TEMPLATE 1516'!L206,1,0))</f>
        <v>1</v>
      </c>
      <c r="B206" s="2">
        <f>IF('Table 1'!$L$3="All Disciplines",1,IF('Table 1'!$L$3='DATA TEMPLATE 1516'!M206,1,0))</f>
        <v>1</v>
      </c>
      <c r="C206" s="2">
        <f>IF('Table 1'!$L$4="All Organisations",1,IF('Table 1'!$L$4='DATA TEMPLATE 1516'!N206,1,0))</f>
        <v>1</v>
      </c>
      <c r="D206" s="2">
        <f t="shared" si="6"/>
        <v>3</v>
      </c>
      <c r="E206" s="236">
        <f>IFERROR(IF('Table 2'!$L$2="All Diverse Led",$HQ206,IF('Table 2'!$L$2='DATA TEMPLATE 1516'!HX206,4,0)),"0")</f>
        <v>0</v>
      </c>
      <c r="F206" s="236">
        <f>IFERROR(IF('Table 2'!$L$2="All Diverse Led",$HQ206,IF('Table 2'!$L$2='DATA TEMPLATE 1516'!HY206,4,0)), 0)</f>
        <v>0</v>
      </c>
      <c r="G206" s="237">
        <f t="shared" si="7"/>
        <v>0</v>
      </c>
      <c r="H206" s="1" t="s">
        <v>471</v>
      </c>
      <c r="I206" s="1">
        <v>0</v>
      </c>
      <c r="J206" s="1" t="b">
        <v>0</v>
      </c>
      <c r="K206" s="284">
        <v>204</v>
      </c>
      <c r="L206" t="s">
        <v>439</v>
      </c>
      <c r="M206" t="s">
        <v>440</v>
      </c>
      <c r="N206" t="s">
        <v>460</v>
      </c>
      <c r="O206" s="76">
        <v>1558597</v>
      </c>
      <c r="P206" s="76">
        <v>635611</v>
      </c>
      <c r="Q206" s="76">
        <v>94934</v>
      </c>
      <c r="R206" s="76">
        <v>389370</v>
      </c>
      <c r="S206" s="76">
        <v>0</v>
      </c>
      <c r="T206" s="76">
        <v>2678512</v>
      </c>
      <c r="U206">
        <v>369428</v>
      </c>
      <c r="V206">
        <v>9800</v>
      </c>
      <c r="W206">
        <v>0</v>
      </c>
      <c r="X206">
        <v>975930</v>
      </c>
      <c r="Y206">
        <v>352789</v>
      </c>
      <c r="Z206">
        <v>0</v>
      </c>
      <c r="AA206">
        <v>0</v>
      </c>
      <c r="AB206">
        <v>574047</v>
      </c>
      <c r="AC206">
        <v>249974</v>
      </c>
      <c r="AD206">
        <v>125917</v>
      </c>
      <c r="AE206">
        <v>2657885</v>
      </c>
      <c r="AF206" s="1">
        <v>446</v>
      </c>
      <c r="AG206">
        <v>446</v>
      </c>
      <c r="AH206">
        <v>32423</v>
      </c>
      <c r="AI206">
        <v>5959</v>
      </c>
      <c r="AJ206">
        <v>0</v>
      </c>
      <c r="AK206">
        <v>0</v>
      </c>
      <c r="AL206">
        <v>0</v>
      </c>
      <c r="AM206">
        <v>0</v>
      </c>
      <c r="AN206">
        <v>0</v>
      </c>
      <c r="AO206">
        <v>0</v>
      </c>
      <c r="AP206">
        <v>0</v>
      </c>
      <c r="AQ206">
        <v>0</v>
      </c>
      <c r="AR206">
        <v>189</v>
      </c>
      <c r="AS206">
        <v>189</v>
      </c>
      <c r="AT206">
        <v>19784</v>
      </c>
      <c r="AU206">
        <v>0</v>
      </c>
      <c r="AV206">
        <v>0</v>
      </c>
      <c r="AW206">
        <v>0</v>
      </c>
      <c r="AX206">
        <v>0</v>
      </c>
      <c r="AY206">
        <v>0</v>
      </c>
      <c r="AZ206">
        <v>0</v>
      </c>
      <c r="BA206">
        <v>0</v>
      </c>
      <c r="BB206">
        <v>0</v>
      </c>
      <c r="BC206">
        <v>0</v>
      </c>
      <c r="BD206" s="284">
        <v>0</v>
      </c>
      <c r="BE206" s="284">
        <v>0</v>
      </c>
      <c r="BF206" s="284">
        <v>0</v>
      </c>
      <c r="BG206" s="284">
        <v>0</v>
      </c>
      <c r="BH206" s="168">
        <v>189</v>
      </c>
      <c r="BI206" s="169">
        <v>189</v>
      </c>
      <c r="BJ206" s="169">
        <v>19784</v>
      </c>
      <c r="BK206" s="170">
        <v>0</v>
      </c>
      <c r="BL206">
        <v>3</v>
      </c>
      <c r="BM206">
        <v>24</v>
      </c>
      <c r="BN206">
        <v>4139</v>
      </c>
      <c r="BO206">
        <v>500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s="1">
        <v>0</v>
      </c>
      <c r="CK206" s="1">
        <v>0</v>
      </c>
      <c r="CL206" s="1">
        <v>0</v>
      </c>
      <c r="CM206" s="1">
        <v>0</v>
      </c>
      <c r="CN206" s="168">
        <v>0</v>
      </c>
      <c r="CO206" s="169">
        <v>0</v>
      </c>
      <c r="CP206" s="169">
        <v>0</v>
      </c>
      <c r="CQ206" s="170">
        <v>0</v>
      </c>
      <c r="CR206" s="1">
        <v>13</v>
      </c>
      <c r="CS206" s="1">
        <v>13</v>
      </c>
      <c r="CT206" s="1">
        <v>292</v>
      </c>
      <c r="CU206" s="1">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s="284">
        <v>0</v>
      </c>
      <c r="DQ206" s="284">
        <v>0</v>
      </c>
      <c r="DR206" s="284">
        <v>0</v>
      </c>
      <c r="DS206" s="284">
        <v>0</v>
      </c>
      <c r="DT206" s="168">
        <v>0</v>
      </c>
      <c r="DU206" s="169">
        <v>0</v>
      </c>
      <c r="DV206" s="169">
        <v>0</v>
      </c>
      <c r="DW206" s="170">
        <v>0</v>
      </c>
      <c r="DX206">
        <v>7</v>
      </c>
      <c r="DY206">
        <v>40</v>
      </c>
      <c r="DZ206">
        <v>3541</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s="1">
        <v>0</v>
      </c>
      <c r="EW206" s="1">
        <v>0</v>
      </c>
      <c r="EX206" s="1">
        <v>0</v>
      </c>
      <c r="EY206" s="1">
        <v>0</v>
      </c>
      <c r="EZ206" s="168">
        <v>0</v>
      </c>
      <c r="FA206" s="169">
        <v>0</v>
      </c>
      <c r="FB206" s="169">
        <v>0</v>
      </c>
      <c r="FC206" s="170">
        <v>0</v>
      </c>
      <c r="FD206">
        <v>0</v>
      </c>
      <c r="FE206">
        <v>0</v>
      </c>
      <c r="FF206">
        <v>0</v>
      </c>
      <c r="FG206">
        <v>0</v>
      </c>
      <c r="FH206">
        <v>0</v>
      </c>
      <c r="FI206">
        <v>0</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s="139">
        <v>2</v>
      </c>
      <c r="HD206" s="141">
        <v>0</v>
      </c>
      <c r="HE206" s="139">
        <v>1</v>
      </c>
      <c r="HF206" s="141">
        <v>4</v>
      </c>
      <c r="HG206" s="180">
        <v>18</v>
      </c>
      <c r="HH206" s="182">
        <v>0.33333333333333331</v>
      </c>
      <c r="HI206" s="182">
        <v>5.5555555555555552E-2</v>
      </c>
      <c r="HJ206" s="183">
        <v>0</v>
      </c>
      <c r="HK206" s="140">
        <v>0</v>
      </c>
      <c r="HL206" s="140">
        <v>0</v>
      </c>
      <c r="HM206" s="1">
        <v>0</v>
      </c>
      <c r="HN206" s="1">
        <v>0</v>
      </c>
      <c r="HO206" t="s">
        <v>460</v>
      </c>
      <c r="HP206" s="284" t="s">
        <v>460</v>
      </c>
      <c r="HQ206" s="284">
        <v>0</v>
      </c>
      <c r="HR206" s="284">
        <v>0</v>
      </c>
      <c r="HS206" s="284">
        <v>0</v>
      </c>
      <c r="HT206" s="284" t="s">
        <v>427</v>
      </c>
      <c r="HU206" s="284" t="s">
        <v>427</v>
      </c>
      <c r="HV206" s="284" t="s">
        <v>427</v>
      </c>
      <c r="HW206" s="284" t="s">
        <v>427</v>
      </c>
      <c r="HX206" s="284">
        <v>0</v>
      </c>
      <c r="HY206" s="284">
        <v>0</v>
      </c>
      <c r="HZ206" s="284">
        <v>2700260</v>
      </c>
      <c r="IA206" s="284"/>
      <c r="IB206" s="284"/>
    </row>
    <row r="207" spans="1:236" x14ac:dyDescent="0.25">
      <c r="A207" s="2">
        <f>IF('Table 1'!$L$2="All Regions",1,IF('Table 1'!$L$2='DATA TEMPLATE 1516'!L207,1,0))</f>
        <v>1</v>
      </c>
      <c r="B207" s="2">
        <f>IF('Table 1'!$L$3="All Disciplines",1,IF('Table 1'!$L$3='DATA TEMPLATE 1516'!M207,1,0))</f>
        <v>1</v>
      </c>
      <c r="C207" s="2">
        <f>IF('Table 1'!$L$4="All Organisations",1,IF('Table 1'!$L$4='DATA TEMPLATE 1516'!N207,1,0))</f>
        <v>1</v>
      </c>
      <c r="D207" s="2">
        <f t="shared" si="6"/>
        <v>3</v>
      </c>
      <c r="E207" s="236">
        <f>IFERROR(IF('Table 2'!$L$2="All Diverse Led",$HQ207,IF('Table 2'!$L$2='DATA TEMPLATE 1516'!HX207,4,0)),"0")</f>
        <v>0</v>
      </c>
      <c r="F207" s="236">
        <f>IFERROR(IF('Table 2'!$L$2="All Diverse Led",$HQ207,IF('Table 2'!$L$2='DATA TEMPLATE 1516'!HY207,4,0)), 0)</f>
        <v>0</v>
      </c>
      <c r="G207" s="237">
        <f t="shared" si="7"/>
        <v>0</v>
      </c>
      <c r="H207" s="1" t="s">
        <v>471</v>
      </c>
      <c r="I207" s="1">
        <v>0</v>
      </c>
      <c r="J207" s="1" t="b">
        <v>0</v>
      </c>
      <c r="K207" s="284">
        <v>205</v>
      </c>
      <c r="L207" t="s">
        <v>445</v>
      </c>
      <c r="M207" t="s">
        <v>436</v>
      </c>
      <c r="N207" t="s">
        <v>460</v>
      </c>
      <c r="O207" s="76">
        <v>79666</v>
      </c>
      <c r="P207" s="76">
        <v>519882</v>
      </c>
      <c r="Q207" s="76">
        <v>37995</v>
      </c>
      <c r="R207" s="76">
        <v>500000</v>
      </c>
      <c r="S207" s="76">
        <v>649446</v>
      </c>
      <c r="T207" s="76">
        <v>1786989</v>
      </c>
      <c r="U207">
        <v>100852</v>
      </c>
      <c r="V207">
        <v>0</v>
      </c>
      <c r="W207">
        <v>0</v>
      </c>
      <c r="X207">
        <v>0</v>
      </c>
      <c r="Y207">
        <v>0</v>
      </c>
      <c r="Z207">
        <v>0</v>
      </c>
      <c r="AA207">
        <v>0</v>
      </c>
      <c r="AB207">
        <v>836417</v>
      </c>
      <c r="AC207">
        <v>439913</v>
      </c>
      <c r="AD207">
        <v>409807</v>
      </c>
      <c r="AE207">
        <v>1786989</v>
      </c>
      <c r="AF207" s="1">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s="284">
        <v>0</v>
      </c>
      <c r="BE207" s="284">
        <v>0</v>
      </c>
      <c r="BF207" s="284">
        <v>0</v>
      </c>
      <c r="BG207" s="284">
        <v>0</v>
      </c>
      <c r="BH207" s="168">
        <v>0</v>
      </c>
      <c r="BI207" s="169">
        <v>0</v>
      </c>
      <c r="BJ207" s="169">
        <v>0</v>
      </c>
      <c r="BK207" s="170">
        <v>0</v>
      </c>
      <c r="BL207">
        <v>12</v>
      </c>
      <c r="BM207">
        <v>991</v>
      </c>
      <c r="BN207">
        <v>0</v>
      </c>
      <c r="BO207">
        <v>81846</v>
      </c>
      <c r="BP207">
        <v>0</v>
      </c>
      <c r="BQ207">
        <v>0</v>
      </c>
      <c r="BR207">
        <v>0</v>
      </c>
      <c r="BS207">
        <v>0</v>
      </c>
      <c r="BT207">
        <v>0</v>
      </c>
      <c r="BU207">
        <v>0</v>
      </c>
      <c r="BV207">
        <v>0</v>
      </c>
      <c r="BW207">
        <v>0</v>
      </c>
      <c r="BX207">
        <v>12</v>
      </c>
      <c r="BY207">
        <v>991</v>
      </c>
      <c r="BZ207">
        <v>81846</v>
      </c>
      <c r="CA207">
        <v>0</v>
      </c>
      <c r="CB207">
        <v>0</v>
      </c>
      <c r="CC207">
        <v>0</v>
      </c>
      <c r="CD207">
        <v>0</v>
      </c>
      <c r="CE207">
        <v>0</v>
      </c>
      <c r="CF207">
        <v>0</v>
      </c>
      <c r="CG207">
        <v>0</v>
      </c>
      <c r="CH207">
        <v>0</v>
      </c>
      <c r="CI207">
        <v>0</v>
      </c>
      <c r="CJ207" s="1">
        <v>0</v>
      </c>
      <c r="CK207" s="1">
        <v>0</v>
      </c>
      <c r="CL207" s="1">
        <v>0</v>
      </c>
      <c r="CM207" s="1">
        <v>0</v>
      </c>
      <c r="CN207" s="168">
        <v>12</v>
      </c>
      <c r="CO207" s="169">
        <v>991</v>
      </c>
      <c r="CP207" s="169">
        <v>81846</v>
      </c>
      <c r="CQ207" s="170">
        <v>0</v>
      </c>
      <c r="CR207" s="1">
        <v>5</v>
      </c>
      <c r="CS207" s="1">
        <v>5</v>
      </c>
      <c r="CT207" s="1">
        <v>230</v>
      </c>
      <c r="CU207" s="1">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s="284">
        <v>0</v>
      </c>
      <c r="DQ207" s="284">
        <v>0</v>
      </c>
      <c r="DR207" s="284">
        <v>0</v>
      </c>
      <c r="DS207" s="284">
        <v>0</v>
      </c>
      <c r="DT207" s="168">
        <v>0</v>
      </c>
      <c r="DU207" s="169">
        <v>0</v>
      </c>
      <c r="DV207" s="169">
        <v>0</v>
      </c>
      <c r="DW207" s="170">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s="1">
        <v>0</v>
      </c>
      <c r="EW207" s="1">
        <v>0</v>
      </c>
      <c r="EX207" s="1">
        <v>0</v>
      </c>
      <c r="EY207" s="1">
        <v>0</v>
      </c>
      <c r="EZ207" s="168">
        <v>0</v>
      </c>
      <c r="FA207" s="169">
        <v>0</v>
      </c>
      <c r="FB207" s="169">
        <v>0</v>
      </c>
      <c r="FC207" s="170">
        <v>0</v>
      </c>
      <c r="FD207">
        <v>0</v>
      </c>
      <c r="FE207">
        <v>0</v>
      </c>
      <c r="FF207">
        <v>0</v>
      </c>
      <c r="FG207">
        <v>0</v>
      </c>
      <c r="FH207">
        <v>0</v>
      </c>
      <c r="FI207">
        <v>0</v>
      </c>
      <c r="FJ207">
        <v>0</v>
      </c>
      <c r="FK207">
        <v>0</v>
      </c>
      <c r="FL207">
        <v>0</v>
      </c>
      <c r="FM207">
        <v>0</v>
      </c>
      <c r="FN207">
        <v>2</v>
      </c>
      <c r="FO207">
        <v>0</v>
      </c>
      <c r="FP207">
        <v>61</v>
      </c>
      <c r="FQ207">
        <v>0</v>
      </c>
      <c r="FR207">
        <v>0</v>
      </c>
      <c r="FS207">
        <v>0</v>
      </c>
      <c r="FT207">
        <v>18</v>
      </c>
      <c r="FU207">
        <v>0</v>
      </c>
      <c r="FV207">
        <v>640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s="139">
        <v>0</v>
      </c>
      <c r="HD207" s="141">
        <v>0</v>
      </c>
      <c r="HE207" s="139">
        <v>0</v>
      </c>
      <c r="HF207" s="141">
        <v>0</v>
      </c>
      <c r="HG207" s="180">
        <v>23</v>
      </c>
      <c r="HH207" s="182">
        <v>0</v>
      </c>
      <c r="HI207" s="182">
        <v>0</v>
      </c>
      <c r="HJ207" s="183">
        <v>0</v>
      </c>
      <c r="HK207" s="140">
        <v>0</v>
      </c>
      <c r="HL207" s="140">
        <v>0</v>
      </c>
      <c r="HM207" s="1" t="s">
        <v>427</v>
      </c>
      <c r="HN207" s="1" t="s">
        <v>427</v>
      </c>
      <c r="HO207" t="s">
        <v>460</v>
      </c>
      <c r="HP207" s="284" t="s">
        <v>460</v>
      </c>
      <c r="HQ207" s="284">
        <v>0</v>
      </c>
      <c r="HR207" s="284">
        <v>0</v>
      </c>
      <c r="HS207" s="284">
        <v>0</v>
      </c>
      <c r="HT207" s="284" t="s">
        <v>427</v>
      </c>
      <c r="HU207" s="284" t="s">
        <v>427</v>
      </c>
      <c r="HV207" s="284" t="s">
        <v>427</v>
      </c>
      <c r="HW207" s="284" t="s">
        <v>427</v>
      </c>
      <c r="HX207" s="284">
        <v>0</v>
      </c>
      <c r="HY207" s="284">
        <v>0</v>
      </c>
      <c r="HZ207" s="284">
        <v>1755996</v>
      </c>
      <c r="IA207" s="284"/>
      <c r="IB207" s="284"/>
    </row>
    <row r="208" spans="1:236" x14ac:dyDescent="0.25">
      <c r="A208" s="2">
        <f>IF('Table 1'!$L$2="All Regions",1,IF('Table 1'!$L$2='DATA TEMPLATE 1516'!L208,1,0))</f>
        <v>1</v>
      </c>
      <c r="B208" s="2">
        <f>IF('Table 1'!$L$3="All Disciplines",1,IF('Table 1'!$L$3='DATA TEMPLATE 1516'!M208,1,0))</f>
        <v>1</v>
      </c>
      <c r="C208" s="2">
        <f>IF('Table 1'!$L$4="All Organisations",1,IF('Table 1'!$L$4='DATA TEMPLATE 1516'!N208,1,0))</f>
        <v>1</v>
      </c>
      <c r="D208" s="2">
        <f t="shared" si="6"/>
        <v>3</v>
      </c>
      <c r="E208" s="236">
        <f>IFERROR(IF('Table 2'!$L$2="All Diverse Led",$HQ208,IF('Table 2'!$L$2='DATA TEMPLATE 1516'!HX208,4,0)),"0")</f>
        <v>0</v>
      </c>
      <c r="F208" s="236">
        <f>IFERROR(IF('Table 2'!$L$2="All Diverse Led",$HQ208,IF('Table 2'!$L$2='DATA TEMPLATE 1516'!HY208,4,0)), 0)</f>
        <v>0</v>
      </c>
      <c r="G208" s="237">
        <f t="shared" si="7"/>
        <v>0</v>
      </c>
      <c r="H208" s="1" t="s">
        <v>471</v>
      </c>
      <c r="I208" s="1">
        <v>0</v>
      </c>
      <c r="J208" s="1" t="b">
        <v>0</v>
      </c>
      <c r="K208" s="284">
        <v>206</v>
      </c>
      <c r="L208" t="s">
        <v>445</v>
      </c>
      <c r="M208" t="s">
        <v>438</v>
      </c>
      <c r="N208" t="s">
        <v>459</v>
      </c>
      <c r="O208" s="76">
        <v>78860</v>
      </c>
      <c r="P208" s="76">
        <v>156051</v>
      </c>
      <c r="Q208" s="76">
        <v>89650</v>
      </c>
      <c r="R208" s="76">
        <v>0</v>
      </c>
      <c r="S208" s="76">
        <v>245687</v>
      </c>
      <c r="T208" s="76">
        <v>570248</v>
      </c>
      <c r="U208">
        <v>0</v>
      </c>
      <c r="V208">
        <v>0</v>
      </c>
      <c r="W208">
        <v>0</v>
      </c>
      <c r="X208">
        <v>80306</v>
      </c>
      <c r="Y208">
        <v>187382</v>
      </c>
      <c r="Z208">
        <v>0</v>
      </c>
      <c r="AA208">
        <v>0</v>
      </c>
      <c r="AB208">
        <v>215748</v>
      </c>
      <c r="AC208">
        <v>26535</v>
      </c>
      <c r="AD208">
        <v>0</v>
      </c>
      <c r="AE208">
        <v>509971</v>
      </c>
      <c r="AF208" s="1">
        <v>209</v>
      </c>
      <c r="AG208">
        <v>0</v>
      </c>
      <c r="AH208">
        <v>10475</v>
      </c>
      <c r="AI208">
        <v>5780</v>
      </c>
      <c r="AJ208">
        <v>0</v>
      </c>
      <c r="AK208">
        <v>0</v>
      </c>
      <c r="AL208">
        <v>0</v>
      </c>
      <c r="AM208">
        <v>0</v>
      </c>
      <c r="AN208">
        <v>0</v>
      </c>
      <c r="AO208">
        <v>0</v>
      </c>
      <c r="AP208">
        <v>0</v>
      </c>
      <c r="AQ208">
        <v>0</v>
      </c>
      <c r="AR208">
        <v>72</v>
      </c>
      <c r="AS208">
        <v>0</v>
      </c>
      <c r="AT208">
        <v>2390</v>
      </c>
      <c r="AU208">
        <v>1250</v>
      </c>
      <c r="AV208">
        <v>0</v>
      </c>
      <c r="AW208">
        <v>0</v>
      </c>
      <c r="AX208">
        <v>0</v>
      </c>
      <c r="AY208">
        <v>0</v>
      </c>
      <c r="AZ208">
        <v>0</v>
      </c>
      <c r="BA208">
        <v>0</v>
      </c>
      <c r="BB208">
        <v>0</v>
      </c>
      <c r="BC208">
        <v>0</v>
      </c>
      <c r="BD208" s="284">
        <v>0</v>
      </c>
      <c r="BE208" s="284">
        <v>0</v>
      </c>
      <c r="BF208" s="284">
        <v>0</v>
      </c>
      <c r="BG208" s="284">
        <v>0</v>
      </c>
      <c r="BH208" s="168">
        <v>72</v>
      </c>
      <c r="BI208" s="169">
        <v>0</v>
      </c>
      <c r="BJ208" s="169">
        <v>2390</v>
      </c>
      <c r="BK208" s="170">
        <v>1250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s="1">
        <v>0</v>
      </c>
      <c r="CK208" s="1">
        <v>0</v>
      </c>
      <c r="CL208" s="1">
        <v>0</v>
      </c>
      <c r="CM208" s="1">
        <v>0</v>
      </c>
      <c r="CN208" s="168">
        <v>0</v>
      </c>
      <c r="CO208" s="169">
        <v>0</v>
      </c>
      <c r="CP208" s="169">
        <v>0</v>
      </c>
      <c r="CQ208" s="170">
        <v>0</v>
      </c>
      <c r="CR208" s="1">
        <v>0</v>
      </c>
      <c r="CS208" s="1">
        <v>0</v>
      </c>
      <c r="CT208" s="1">
        <v>0</v>
      </c>
      <c r="CU208" s="1">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s="284">
        <v>0</v>
      </c>
      <c r="DQ208" s="284">
        <v>0</v>
      </c>
      <c r="DR208" s="284">
        <v>0</v>
      </c>
      <c r="DS208" s="284">
        <v>0</v>
      </c>
      <c r="DT208" s="168">
        <v>0</v>
      </c>
      <c r="DU208" s="169">
        <v>0</v>
      </c>
      <c r="DV208" s="169">
        <v>0</v>
      </c>
      <c r="DW208" s="170">
        <v>0</v>
      </c>
      <c r="DX208">
        <v>2</v>
      </c>
      <c r="DY208">
        <v>2</v>
      </c>
      <c r="DZ208">
        <v>2100</v>
      </c>
      <c r="EA208">
        <v>1600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s="1">
        <v>0</v>
      </c>
      <c r="EW208" s="1">
        <v>0</v>
      </c>
      <c r="EX208" s="1">
        <v>0</v>
      </c>
      <c r="EY208" s="1">
        <v>0</v>
      </c>
      <c r="EZ208" s="168">
        <v>0</v>
      </c>
      <c r="FA208" s="169">
        <v>0</v>
      </c>
      <c r="FB208" s="169">
        <v>0</v>
      </c>
      <c r="FC208" s="170">
        <v>0</v>
      </c>
      <c r="FD208">
        <v>0</v>
      </c>
      <c r="FE208">
        <v>0</v>
      </c>
      <c r="FF208">
        <v>0</v>
      </c>
      <c r="FG208">
        <v>10</v>
      </c>
      <c r="FH208">
        <v>7500</v>
      </c>
      <c r="FI208">
        <v>6000</v>
      </c>
      <c r="FJ208">
        <v>2</v>
      </c>
      <c r="FK208">
        <v>2400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75</v>
      </c>
      <c r="GG208">
        <v>0</v>
      </c>
      <c r="GH208">
        <v>0</v>
      </c>
      <c r="GI208">
        <v>0</v>
      </c>
      <c r="GJ208">
        <v>0</v>
      </c>
      <c r="GK208">
        <v>21500</v>
      </c>
      <c r="GL208">
        <v>0</v>
      </c>
      <c r="GM208">
        <v>0</v>
      </c>
      <c r="GN208">
        <v>0</v>
      </c>
      <c r="GO208">
        <v>0</v>
      </c>
      <c r="GP208">
        <v>5</v>
      </c>
      <c r="GQ208">
        <v>2100</v>
      </c>
      <c r="GR208">
        <v>0</v>
      </c>
      <c r="GS208">
        <v>0</v>
      </c>
      <c r="GT208">
        <v>0</v>
      </c>
      <c r="GU208">
        <v>0</v>
      </c>
      <c r="GV208">
        <v>0</v>
      </c>
      <c r="GW208">
        <v>0</v>
      </c>
      <c r="GX208">
        <v>0</v>
      </c>
      <c r="GY208">
        <v>0</v>
      </c>
      <c r="GZ208">
        <v>0</v>
      </c>
      <c r="HA208">
        <v>0</v>
      </c>
      <c r="HB208">
        <v>0</v>
      </c>
      <c r="HC208" s="139">
        <v>0</v>
      </c>
      <c r="HD208" s="141">
        <v>0</v>
      </c>
      <c r="HE208" s="139">
        <v>0</v>
      </c>
      <c r="HF208" s="141">
        <v>0</v>
      </c>
      <c r="HG208" s="180">
        <v>16</v>
      </c>
      <c r="HH208" s="182">
        <v>0</v>
      </c>
      <c r="HI208" s="182">
        <v>0</v>
      </c>
      <c r="HJ208" s="183">
        <v>0</v>
      </c>
      <c r="HK208" s="140">
        <v>0</v>
      </c>
      <c r="HL208" s="140">
        <v>0</v>
      </c>
      <c r="HM208" s="1" t="s">
        <v>427</v>
      </c>
      <c r="HN208" s="1" t="s">
        <v>427</v>
      </c>
      <c r="HO208" t="s">
        <v>459</v>
      </c>
      <c r="HP208" s="284" t="s">
        <v>459</v>
      </c>
      <c r="HQ208" s="284">
        <v>0</v>
      </c>
      <c r="HR208" s="284">
        <v>0</v>
      </c>
      <c r="HS208" s="284">
        <v>0</v>
      </c>
      <c r="HT208" s="284" t="s">
        <v>427</v>
      </c>
      <c r="HU208" s="284" t="s">
        <v>427</v>
      </c>
      <c r="HV208" s="284" t="s">
        <v>427</v>
      </c>
      <c r="HW208" s="284" t="s">
        <v>427</v>
      </c>
      <c r="HX208" s="284">
        <v>0</v>
      </c>
      <c r="HY208" s="284">
        <v>0</v>
      </c>
      <c r="HZ208" s="284">
        <v>502521</v>
      </c>
      <c r="IA208" s="284"/>
      <c r="IB208" s="284"/>
    </row>
    <row r="209" spans="1:236" x14ac:dyDescent="0.25">
      <c r="A209" s="2">
        <f>IF('Table 1'!$L$2="All Regions",1,IF('Table 1'!$L$2='DATA TEMPLATE 1516'!L209,1,0))</f>
        <v>1</v>
      </c>
      <c r="B209" s="2">
        <f>IF('Table 1'!$L$3="All Disciplines",1,IF('Table 1'!$L$3='DATA TEMPLATE 1516'!M209,1,0))</f>
        <v>1</v>
      </c>
      <c r="C209" s="2">
        <f>IF('Table 1'!$L$4="All Organisations",1,IF('Table 1'!$L$4='DATA TEMPLATE 1516'!N209,1,0))</f>
        <v>1</v>
      </c>
      <c r="D209" s="2">
        <f t="shared" si="6"/>
        <v>3</v>
      </c>
      <c r="E209" s="236">
        <f>IFERROR(IF('Table 2'!$L$2="All Diverse Led",$HQ209,IF('Table 2'!$L$2='DATA TEMPLATE 1516'!HX209,4,0)),"0")</f>
        <v>0</v>
      </c>
      <c r="F209" s="236">
        <f>IFERROR(IF('Table 2'!$L$2="All Diverse Led",$HQ209,IF('Table 2'!$L$2='DATA TEMPLATE 1516'!HY209,4,0)), 0)</f>
        <v>0</v>
      </c>
      <c r="G209" s="237">
        <f t="shared" si="7"/>
        <v>0</v>
      </c>
      <c r="H209" s="1" t="s">
        <v>471</v>
      </c>
      <c r="I209" s="1">
        <v>0</v>
      </c>
      <c r="J209" s="1" t="b">
        <v>0</v>
      </c>
      <c r="K209" s="284">
        <v>207</v>
      </c>
      <c r="L209" t="s">
        <v>445</v>
      </c>
      <c r="M209" t="s">
        <v>436</v>
      </c>
      <c r="N209" t="s">
        <v>459</v>
      </c>
      <c r="O209" s="76">
        <v>76412</v>
      </c>
      <c r="P209" s="76">
        <v>216870</v>
      </c>
      <c r="Q209" s="76">
        <v>84975</v>
      </c>
      <c r="R209" s="76">
        <v>0</v>
      </c>
      <c r="S209" s="76">
        <v>0</v>
      </c>
      <c r="T209" s="76">
        <v>378257</v>
      </c>
      <c r="U209">
        <v>21441</v>
      </c>
      <c r="V209">
        <v>79325</v>
      </c>
      <c r="W209">
        <v>0</v>
      </c>
      <c r="X209">
        <v>107042</v>
      </c>
      <c r="Y209">
        <v>0</v>
      </c>
      <c r="Z209">
        <v>0</v>
      </c>
      <c r="AA209">
        <v>0</v>
      </c>
      <c r="AB209">
        <v>109575</v>
      </c>
      <c r="AC209">
        <v>54108</v>
      </c>
      <c r="AD209">
        <v>0</v>
      </c>
      <c r="AE209">
        <v>371491</v>
      </c>
      <c r="AF209" s="1">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s="284">
        <v>0</v>
      </c>
      <c r="BE209" s="284">
        <v>0</v>
      </c>
      <c r="BF209" s="284">
        <v>0</v>
      </c>
      <c r="BG209" s="284">
        <v>0</v>
      </c>
      <c r="BH209" s="168">
        <v>0</v>
      </c>
      <c r="BI209" s="169">
        <v>0</v>
      </c>
      <c r="BJ209" s="169">
        <v>0</v>
      </c>
      <c r="BK209" s="170">
        <v>0</v>
      </c>
      <c r="BL209">
        <v>10</v>
      </c>
      <c r="BM209">
        <v>231</v>
      </c>
      <c r="BN209">
        <v>12016</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s="1">
        <v>0</v>
      </c>
      <c r="CK209" s="1">
        <v>0</v>
      </c>
      <c r="CL209" s="1">
        <v>0</v>
      </c>
      <c r="CM209" s="1">
        <v>0</v>
      </c>
      <c r="CN209" s="168">
        <v>0</v>
      </c>
      <c r="CO209" s="169">
        <v>0</v>
      </c>
      <c r="CP209" s="169">
        <v>0</v>
      </c>
      <c r="CQ209" s="170">
        <v>0</v>
      </c>
      <c r="CR209" s="1">
        <v>0</v>
      </c>
      <c r="CS209" s="1">
        <v>0</v>
      </c>
      <c r="CT209" s="1">
        <v>0</v>
      </c>
      <c r="CU209" s="1">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s="284">
        <v>0</v>
      </c>
      <c r="DQ209" s="284">
        <v>0</v>
      </c>
      <c r="DR209" s="284">
        <v>0</v>
      </c>
      <c r="DS209" s="284">
        <v>0</v>
      </c>
      <c r="DT209" s="168">
        <v>0</v>
      </c>
      <c r="DU209" s="169">
        <v>0</v>
      </c>
      <c r="DV209" s="169">
        <v>0</v>
      </c>
      <c r="DW209" s="170">
        <v>0</v>
      </c>
      <c r="DX209">
        <v>1</v>
      </c>
      <c r="DY209">
        <v>1</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s="1">
        <v>0</v>
      </c>
      <c r="EW209" s="1">
        <v>0</v>
      </c>
      <c r="EX209" s="1">
        <v>0</v>
      </c>
      <c r="EY209" s="1">
        <v>0</v>
      </c>
      <c r="EZ209" s="168">
        <v>0</v>
      </c>
      <c r="FA209" s="169">
        <v>0</v>
      </c>
      <c r="FB209" s="169">
        <v>0</v>
      </c>
      <c r="FC209" s="170">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45</v>
      </c>
      <c r="GA209">
        <v>5</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0</v>
      </c>
      <c r="HB209">
        <v>0</v>
      </c>
      <c r="HC209" s="139">
        <v>0</v>
      </c>
      <c r="HD209" s="141">
        <v>0</v>
      </c>
      <c r="HE209" s="139">
        <v>0</v>
      </c>
      <c r="HF209" s="141">
        <v>1</v>
      </c>
      <c r="HG209" s="180">
        <v>8</v>
      </c>
      <c r="HH209" s="182">
        <v>0.125</v>
      </c>
      <c r="HI209" s="182">
        <v>0</v>
      </c>
      <c r="HJ209" s="183">
        <v>0</v>
      </c>
      <c r="HK209" s="140">
        <v>0</v>
      </c>
      <c r="HL209" s="140">
        <v>0</v>
      </c>
      <c r="HM209" s="1" t="s">
        <v>427</v>
      </c>
      <c r="HN209" s="1" t="s">
        <v>427</v>
      </c>
      <c r="HO209" t="s">
        <v>459</v>
      </c>
      <c r="HP209" s="284" t="s">
        <v>459</v>
      </c>
      <c r="HQ209" s="284">
        <v>0</v>
      </c>
      <c r="HR209" s="284">
        <v>0</v>
      </c>
      <c r="HS209" s="284">
        <v>0</v>
      </c>
      <c r="HT209" s="284" t="s">
        <v>427</v>
      </c>
      <c r="HU209" s="284" t="s">
        <v>427</v>
      </c>
      <c r="HV209" s="284" t="s">
        <v>427</v>
      </c>
      <c r="HW209" s="284" t="s">
        <v>427</v>
      </c>
      <c r="HX209" s="284">
        <v>0</v>
      </c>
      <c r="HY209" s="284">
        <v>0</v>
      </c>
      <c r="HZ209" s="284">
        <v>288463</v>
      </c>
      <c r="IA209" s="284"/>
      <c r="IB209" s="284"/>
    </row>
    <row r="210" spans="1:236" x14ac:dyDescent="0.25">
      <c r="A210" s="2">
        <f>IF('Table 1'!$L$2="All Regions",1,IF('Table 1'!$L$2='DATA TEMPLATE 1516'!L210,1,0))</f>
        <v>1</v>
      </c>
      <c r="B210" s="2">
        <f>IF('Table 1'!$L$3="All Disciplines",1,IF('Table 1'!$L$3='DATA TEMPLATE 1516'!M210,1,0))</f>
        <v>1</v>
      </c>
      <c r="C210" s="2">
        <f>IF('Table 1'!$L$4="All Organisations",1,IF('Table 1'!$L$4='DATA TEMPLATE 1516'!N210,1,0))</f>
        <v>1</v>
      </c>
      <c r="D210" s="2">
        <f t="shared" si="6"/>
        <v>3</v>
      </c>
      <c r="E210" s="236">
        <f>IFERROR(IF('Table 2'!$L$2="All Diverse Led",$HQ210,IF('Table 2'!$L$2='DATA TEMPLATE 1516'!HX210,4,0)),"0")</f>
        <v>0</v>
      </c>
      <c r="F210" s="236">
        <f>IFERROR(IF('Table 2'!$L$2="All Diverse Led",$HQ210,IF('Table 2'!$L$2='DATA TEMPLATE 1516'!HY210,4,0)), 0)</f>
        <v>0</v>
      </c>
      <c r="G210" s="237">
        <f t="shared" si="7"/>
        <v>0</v>
      </c>
      <c r="H210" s="1" t="s">
        <v>471</v>
      </c>
      <c r="I210" s="1">
        <v>0</v>
      </c>
      <c r="J210" s="1" t="b">
        <v>0</v>
      </c>
      <c r="K210" s="284">
        <v>208</v>
      </c>
      <c r="L210" t="s">
        <v>445</v>
      </c>
      <c r="M210" t="s">
        <v>438</v>
      </c>
      <c r="N210" t="s">
        <v>460</v>
      </c>
      <c r="O210" s="76">
        <v>8540890</v>
      </c>
      <c r="P210" s="76">
        <v>3512122</v>
      </c>
      <c r="Q210" s="76">
        <v>4425709</v>
      </c>
      <c r="R210" s="76">
        <v>311450</v>
      </c>
      <c r="S210" s="76">
        <v>0</v>
      </c>
      <c r="T210" s="76">
        <v>16790171</v>
      </c>
      <c r="U210">
        <v>1018283</v>
      </c>
      <c r="V210">
        <v>102260</v>
      </c>
      <c r="W210">
        <v>0</v>
      </c>
      <c r="X210">
        <v>0</v>
      </c>
      <c r="Y210">
        <v>0</v>
      </c>
      <c r="Z210">
        <v>0</v>
      </c>
      <c r="AA210">
        <v>0</v>
      </c>
      <c r="AB210">
        <v>5808941</v>
      </c>
      <c r="AC210">
        <v>7375013</v>
      </c>
      <c r="AD210">
        <v>190352</v>
      </c>
      <c r="AE210">
        <v>14494849</v>
      </c>
      <c r="AF210" s="1">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s="284">
        <v>0</v>
      </c>
      <c r="BE210" s="284">
        <v>0</v>
      </c>
      <c r="BF210" s="284">
        <v>0</v>
      </c>
      <c r="BG210" s="284">
        <v>0</v>
      </c>
      <c r="BH210" s="168">
        <v>0</v>
      </c>
      <c r="BI210" s="169">
        <v>0</v>
      </c>
      <c r="BJ210" s="169">
        <v>0</v>
      </c>
      <c r="BK210" s="17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s="1">
        <v>0</v>
      </c>
      <c r="CK210" s="1">
        <v>0</v>
      </c>
      <c r="CL210" s="1">
        <v>0</v>
      </c>
      <c r="CM210" s="1">
        <v>0</v>
      </c>
      <c r="CN210" s="168">
        <v>0</v>
      </c>
      <c r="CO210" s="169">
        <v>0</v>
      </c>
      <c r="CP210" s="169">
        <v>0</v>
      </c>
      <c r="CQ210" s="170">
        <v>0</v>
      </c>
      <c r="CR210" s="1">
        <v>0</v>
      </c>
      <c r="CS210" s="1">
        <v>0</v>
      </c>
      <c r="CT210" s="1">
        <v>0</v>
      </c>
      <c r="CU210" s="1">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s="284">
        <v>0</v>
      </c>
      <c r="DQ210" s="284">
        <v>0</v>
      </c>
      <c r="DR210" s="284">
        <v>0</v>
      </c>
      <c r="DS210" s="284">
        <v>0</v>
      </c>
      <c r="DT210" s="168">
        <v>0</v>
      </c>
      <c r="DU210" s="169">
        <v>0</v>
      </c>
      <c r="DV210" s="169">
        <v>0</v>
      </c>
      <c r="DW210" s="17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s="1">
        <v>0</v>
      </c>
      <c r="EW210" s="1">
        <v>0</v>
      </c>
      <c r="EX210" s="1">
        <v>0</v>
      </c>
      <c r="EY210" s="1">
        <v>0</v>
      </c>
      <c r="EZ210" s="168">
        <v>0</v>
      </c>
      <c r="FA210" s="169">
        <v>0</v>
      </c>
      <c r="FB210" s="169">
        <v>0</v>
      </c>
      <c r="FC210" s="170">
        <v>0</v>
      </c>
      <c r="FD210">
        <v>0</v>
      </c>
      <c r="FE210">
        <v>0</v>
      </c>
      <c r="FF210">
        <v>0</v>
      </c>
      <c r="FG210">
        <v>0</v>
      </c>
      <c r="FH210">
        <v>0</v>
      </c>
      <c r="FI210">
        <v>0</v>
      </c>
      <c r="FJ210">
        <v>0</v>
      </c>
      <c r="FK210">
        <v>0</v>
      </c>
      <c r="FL210">
        <v>0</v>
      </c>
      <c r="FM210">
        <v>0</v>
      </c>
      <c r="FN210">
        <v>1</v>
      </c>
      <c r="FO210">
        <v>0</v>
      </c>
      <c r="FP210">
        <v>0</v>
      </c>
      <c r="FQ210">
        <v>0</v>
      </c>
      <c r="FR210">
        <v>0</v>
      </c>
      <c r="FS210">
        <v>0</v>
      </c>
      <c r="FT210">
        <v>0</v>
      </c>
      <c r="FU210">
        <v>0</v>
      </c>
      <c r="FV210">
        <v>0</v>
      </c>
      <c r="FW210">
        <v>0</v>
      </c>
      <c r="FX210">
        <v>0</v>
      </c>
      <c r="FY210">
        <v>0</v>
      </c>
      <c r="FZ210">
        <v>0</v>
      </c>
      <c r="GA210">
        <v>0</v>
      </c>
      <c r="GB210">
        <v>0</v>
      </c>
      <c r="GC210">
        <v>0</v>
      </c>
      <c r="GD210">
        <v>6</v>
      </c>
      <c r="GE210">
        <v>0</v>
      </c>
      <c r="GF210">
        <v>9</v>
      </c>
      <c r="GG210">
        <v>0</v>
      </c>
      <c r="GH210">
        <v>4</v>
      </c>
      <c r="GI210">
        <v>0</v>
      </c>
      <c r="GJ210">
        <v>0</v>
      </c>
      <c r="GK210">
        <v>7</v>
      </c>
      <c r="GL210">
        <v>10</v>
      </c>
      <c r="GM210">
        <v>0</v>
      </c>
      <c r="GN210">
        <v>43</v>
      </c>
      <c r="GO210">
        <v>0</v>
      </c>
      <c r="GP210">
        <v>0</v>
      </c>
      <c r="GQ210">
        <v>0</v>
      </c>
      <c r="GR210">
        <v>0</v>
      </c>
      <c r="GS210">
        <v>0</v>
      </c>
      <c r="GT210">
        <v>0</v>
      </c>
      <c r="GU210">
        <v>0</v>
      </c>
      <c r="GV210">
        <v>0</v>
      </c>
      <c r="GW210">
        <v>0</v>
      </c>
      <c r="GX210">
        <v>0</v>
      </c>
      <c r="GY210">
        <v>0</v>
      </c>
      <c r="GZ210">
        <v>0</v>
      </c>
      <c r="HA210">
        <v>0</v>
      </c>
      <c r="HB210">
        <v>0</v>
      </c>
      <c r="HC210" s="139">
        <v>0</v>
      </c>
      <c r="HD210" s="141">
        <v>0</v>
      </c>
      <c r="HE210" s="139">
        <v>0</v>
      </c>
      <c r="HF210" s="141">
        <v>0</v>
      </c>
      <c r="HG210" s="180">
        <v>46</v>
      </c>
      <c r="HH210" s="182">
        <v>0</v>
      </c>
      <c r="HI210" s="182">
        <v>0</v>
      </c>
      <c r="HJ210" s="183">
        <v>0</v>
      </c>
      <c r="HK210" s="140">
        <v>0</v>
      </c>
      <c r="HL210" s="140">
        <v>0</v>
      </c>
      <c r="HM210" s="1" t="s">
        <v>427</v>
      </c>
      <c r="HN210" s="1" t="s">
        <v>427</v>
      </c>
      <c r="HO210" t="s">
        <v>460</v>
      </c>
      <c r="HP210" s="284" t="s">
        <v>460</v>
      </c>
      <c r="HQ210" s="284">
        <v>0</v>
      </c>
      <c r="HR210" s="284">
        <v>0</v>
      </c>
      <c r="HS210" s="284">
        <v>0</v>
      </c>
      <c r="HT210" s="284">
        <v>0</v>
      </c>
      <c r="HU210" s="284">
        <v>0</v>
      </c>
      <c r="HV210" s="284">
        <v>0</v>
      </c>
      <c r="HW210" s="284" t="s">
        <v>426</v>
      </c>
      <c r="HX210" s="284">
        <v>0</v>
      </c>
      <c r="HY210" s="284">
        <v>0</v>
      </c>
      <c r="HZ210" s="284">
        <v>15006110</v>
      </c>
      <c r="IA210" s="284"/>
      <c r="IB210" s="284"/>
    </row>
    <row r="211" spans="1:236" x14ac:dyDescent="0.25">
      <c r="A211" s="2">
        <f>IF('Table 1'!$L$2="All Regions",1,IF('Table 1'!$L$2='DATA TEMPLATE 1516'!L211,1,0))</f>
        <v>1</v>
      </c>
      <c r="B211" s="2">
        <f>IF('Table 1'!$L$3="All Disciplines",1,IF('Table 1'!$L$3='DATA TEMPLATE 1516'!M211,1,0))</f>
        <v>1</v>
      </c>
      <c r="C211" s="2">
        <f>IF('Table 1'!$L$4="All Organisations",1,IF('Table 1'!$L$4='DATA TEMPLATE 1516'!N211,1,0))</f>
        <v>1</v>
      </c>
      <c r="D211" s="2">
        <f t="shared" si="6"/>
        <v>3</v>
      </c>
      <c r="E211" s="236">
        <f>IFERROR(IF('Table 2'!$L$2="All Diverse Led",$HQ211,IF('Table 2'!$L$2='DATA TEMPLATE 1516'!HX211,4,0)),"0")</f>
        <v>0</v>
      </c>
      <c r="F211" s="236">
        <f>IFERROR(IF('Table 2'!$L$2="All Diverse Led",$HQ211,IF('Table 2'!$L$2='DATA TEMPLATE 1516'!HY211,4,0)), 0)</f>
        <v>0</v>
      </c>
      <c r="G211" s="237">
        <f t="shared" si="7"/>
        <v>0</v>
      </c>
      <c r="H211" s="1" t="s">
        <v>471</v>
      </c>
      <c r="I211" s="1">
        <v>0</v>
      </c>
      <c r="J211" s="1" t="b">
        <v>0</v>
      </c>
      <c r="K211" s="284">
        <v>209</v>
      </c>
      <c r="L211" t="s">
        <v>445</v>
      </c>
      <c r="M211" t="s">
        <v>442</v>
      </c>
      <c r="N211" t="s">
        <v>460</v>
      </c>
      <c r="O211" s="76">
        <v>290198</v>
      </c>
      <c r="P211" s="76">
        <v>441745</v>
      </c>
      <c r="Q211" s="76">
        <v>151392</v>
      </c>
      <c r="R211" s="76">
        <v>0</v>
      </c>
      <c r="S211" s="76">
        <v>3641</v>
      </c>
      <c r="T211" s="76">
        <v>886976</v>
      </c>
      <c r="U211">
        <v>0</v>
      </c>
      <c r="V211">
        <v>10421</v>
      </c>
      <c r="W211">
        <v>0</v>
      </c>
      <c r="X211">
        <v>447107</v>
      </c>
      <c r="Y211">
        <v>0</v>
      </c>
      <c r="Z211">
        <v>0</v>
      </c>
      <c r="AA211">
        <v>0</v>
      </c>
      <c r="AB211">
        <v>255321</v>
      </c>
      <c r="AC211">
        <v>70548</v>
      </c>
      <c r="AD211">
        <v>18731</v>
      </c>
      <c r="AE211">
        <v>802128</v>
      </c>
      <c r="AF211" s="1">
        <v>87</v>
      </c>
      <c r="AG211">
        <v>87</v>
      </c>
      <c r="AH211">
        <v>2258</v>
      </c>
      <c r="AI211">
        <v>1060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s="284">
        <v>0</v>
      </c>
      <c r="BE211" s="284">
        <v>0</v>
      </c>
      <c r="BF211" s="284">
        <v>0</v>
      </c>
      <c r="BG211" s="284">
        <v>0</v>
      </c>
      <c r="BH211" s="168">
        <v>0</v>
      </c>
      <c r="BI211" s="169">
        <v>0</v>
      </c>
      <c r="BJ211" s="169">
        <v>0</v>
      </c>
      <c r="BK211" s="170">
        <v>0</v>
      </c>
      <c r="BL211">
        <v>1</v>
      </c>
      <c r="BM211">
        <v>52</v>
      </c>
      <c r="BN211">
        <v>0</v>
      </c>
      <c r="BO211">
        <v>12500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s="1">
        <v>0</v>
      </c>
      <c r="CK211" s="1">
        <v>0</v>
      </c>
      <c r="CL211" s="1">
        <v>0</v>
      </c>
      <c r="CM211" s="1">
        <v>0</v>
      </c>
      <c r="CN211" s="168">
        <v>0</v>
      </c>
      <c r="CO211" s="169">
        <v>0</v>
      </c>
      <c r="CP211" s="169">
        <v>0</v>
      </c>
      <c r="CQ211" s="170">
        <v>0</v>
      </c>
      <c r="CR211" s="1">
        <v>0</v>
      </c>
      <c r="CS211" s="1">
        <v>0</v>
      </c>
      <c r="CT211" s="1">
        <v>0</v>
      </c>
      <c r="CU211" s="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s="284">
        <v>0</v>
      </c>
      <c r="DQ211" s="284">
        <v>0</v>
      </c>
      <c r="DR211" s="284">
        <v>0</v>
      </c>
      <c r="DS211" s="284">
        <v>0</v>
      </c>
      <c r="DT211" s="168">
        <v>0</v>
      </c>
      <c r="DU211" s="169">
        <v>0</v>
      </c>
      <c r="DV211" s="169">
        <v>0</v>
      </c>
      <c r="DW211" s="170">
        <v>0</v>
      </c>
      <c r="DX211">
        <v>106</v>
      </c>
      <c r="DY211">
        <v>46</v>
      </c>
      <c r="DZ211">
        <v>9649</v>
      </c>
      <c r="EA211">
        <v>750</v>
      </c>
      <c r="EB211">
        <v>0</v>
      </c>
      <c r="EC211">
        <v>0</v>
      </c>
      <c r="ED211">
        <v>0</v>
      </c>
      <c r="EE211">
        <v>0</v>
      </c>
      <c r="EF211">
        <v>0</v>
      </c>
      <c r="EG211">
        <v>0</v>
      </c>
      <c r="EH211">
        <v>0</v>
      </c>
      <c r="EI211">
        <v>0</v>
      </c>
      <c r="EJ211">
        <v>55</v>
      </c>
      <c r="EK211">
        <v>39</v>
      </c>
      <c r="EL211">
        <v>5042</v>
      </c>
      <c r="EM211">
        <v>0</v>
      </c>
      <c r="EN211">
        <v>0</v>
      </c>
      <c r="EO211">
        <v>0</v>
      </c>
      <c r="EP211">
        <v>0</v>
      </c>
      <c r="EQ211">
        <v>0</v>
      </c>
      <c r="ER211">
        <v>0</v>
      </c>
      <c r="ES211">
        <v>0</v>
      </c>
      <c r="ET211">
        <v>0</v>
      </c>
      <c r="EU211">
        <v>0</v>
      </c>
      <c r="EV211" s="1">
        <v>0</v>
      </c>
      <c r="EW211" s="1">
        <v>0</v>
      </c>
      <c r="EX211" s="1">
        <v>0</v>
      </c>
      <c r="EY211" s="1">
        <v>0</v>
      </c>
      <c r="EZ211" s="168">
        <v>55</v>
      </c>
      <c r="FA211" s="169">
        <v>39</v>
      </c>
      <c r="FB211" s="169">
        <v>5042</v>
      </c>
      <c r="FC211" s="170">
        <v>0</v>
      </c>
      <c r="FD211">
        <v>0</v>
      </c>
      <c r="FE211">
        <v>0</v>
      </c>
      <c r="FF211">
        <v>0</v>
      </c>
      <c r="FG211">
        <v>0</v>
      </c>
      <c r="FH211">
        <v>0</v>
      </c>
      <c r="FI211">
        <v>0</v>
      </c>
      <c r="FJ211">
        <v>0</v>
      </c>
      <c r="FK211">
        <v>0</v>
      </c>
      <c r="FL211">
        <v>0</v>
      </c>
      <c r="FM211">
        <v>0</v>
      </c>
      <c r="FN211">
        <v>2</v>
      </c>
      <c r="FO211">
        <v>800</v>
      </c>
      <c r="FP211">
        <v>154</v>
      </c>
      <c r="FQ211">
        <v>0</v>
      </c>
      <c r="FR211">
        <v>0</v>
      </c>
      <c r="FS211">
        <v>0</v>
      </c>
      <c r="FT211">
        <v>13</v>
      </c>
      <c r="FU211">
        <v>0</v>
      </c>
      <c r="FV211">
        <v>191</v>
      </c>
      <c r="FW211">
        <v>0</v>
      </c>
      <c r="FX211">
        <v>0</v>
      </c>
      <c r="FY211">
        <v>0</v>
      </c>
      <c r="FZ211">
        <v>1</v>
      </c>
      <c r="GA211">
        <v>418</v>
      </c>
      <c r="GB211">
        <v>4</v>
      </c>
      <c r="GC211">
        <v>35051</v>
      </c>
      <c r="GD211">
        <v>5</v>
      </c>
      <c r="GE211">
        <v>0</v>
      </c>
      <c r="GF211">
        <v>39</v>
      </c>
      <c r="GG211">
        <v>40000</v>
      </c>
      <c r="GH211">
        <v>1</v>
      </c>
      <c r="GI211">
        <v>300</v>
      </c>
      <c r="GJ211">
        <v>0</v>
      </c>
      <c r="GK211">
        <v>168700</v>
      </c>
      <c r="GL211">
        <v>149</v>
      </c>
      <c r="GM211">
        <v>0</v>
      </c>
      <c r="GN211">
        <v>0</v>
      </c>
      <c r="GO211">
        <v>0</v>
      </c>
      <c r="GP211">
        <v>0</v>
      </c>
      <c r="GQ211">
        <v>0</v>
      </c>
      <c r="GR211">
        <v>0</v>
      </c>
      <c r="GS211">
        <v>0</v>
      </c>
      <c r="GT211">
        <v>1</v>
      </c>
      <c r="GU211">
        <v>0</v>
      </c>
      <c r="GV211">
        <v>0</v>
      </c>
      <c r="GW211">
        <v>0</v>
      </c>
      <c r="GX211">
        <v>2</v>
      </c>
      <c r="GY211">
        <v>0</v>
      </c>
      <c r="GZ211">
        <v>0</v>
      </c>
      <c r="HA211">
        <v>0</v>
      </c>
      <c r="HB211">
        <v>0</v>
      </c>
      <c r="HC211" s="139">
        <v>0</v>
      </c>
      <c r="HD211" s="141">
        <v>0</v>
      </c>
      <c r="HE211" s="139">
        <v>0</v>
      </c>
      <c r="HF211" s="141">
        <v>0</v>
      </c>
      <c r="HG211" s="180">
        <v>18</v>
      </c>
      <c r="HH211" s="182">
        <v>0</v>
      </c>
      <c r="HI211" s="182">
        <v>0</v>
      </c>
      <c r="HJ211" s="183">
        <v>0</v>
      </c>
      <c r="HK211" s="140">
        <v>0</v>
      </c>
      <c r="HL211" s="140">
        <v>0</v>
      </c>
      <c r="HM211" s="1" t="s">
        <v>427</v>
      </c>
      <c r="HN211" s="1" t="s">
        <v>427</v>
      </c>
      <c r="HO211" t="s">
        <v>460</v>
      </c>
      <c r="HP211" s="284" t="s">
        <v>460</v>
      </c>
      <c r="HQ211" s="284">
        <v>0</v>
      </c>
      <c r="HR211" s="284">
        <v>0</v>
      </c>
      <c r="HS211" s="284">
        <v>0</v>
      </c>
      <c r="HT211" s="284" t="s">
        <v>427</v>
      </c>
      <c r="HU211" s="284" t="s">
        <v>427</v>
      </c>
      <c r="HV211" s="284" t="s">
        <v>427</v>
      </c>
      <c r="HW211" s="284" t="s">
        <v>427</v>
      </c>
      <c r="HX211" s="284">
        <v>0</v>
      </c>
      <c r="HY211" s="284">
        <v>0</v>
      </c>
      <c r="HZ211" s="284">
        <v>804564</v>
      </c>
      <c r="IA211" s="284"/>
      <c r="IB211" s="284"/>
    </row>
    <row r="212" spans="1:236" x14ac:dyDescent="0.25">
      <c r="A212" s="2">
        <f>IF('Table 1'!$L$2="All Regions",1,IF('Table 1'!$L$2='DATA TEMPLATE 1516'!L212,1,0))</f>
        <v>1</v>
      </c>
      <c r="B212" s="2">
        <f>IF('Table 1'!$L$3="All Disciplines",1,IF('Table 1'!$L$3='DATA TEMPLATE 1516'!M212,1,0))</f>
        <v>1</v>
      </c>
      <c r="C212" s="2">
        <f>IF('Table 1'!$L$4="All Organisations",1,IF('Table 1'!$L$4='DATA TEMPLATE 1516'!N212,1,0))</f>
        <v>1</v>
      </c>
      <c r="D212" s="2">
        <f t="shared" si="6"/>
        <v>3</v>
      </c>
      <c r="E212" s="236">
        <f>IFERROR(IF('Table 2'!$L$2="All Diverse Led",$HQ212,IF('Table 2'!$L$2='DATA TEMPLATE 1516'!HX212,4,0)),"0")</f>
        <v>0</v>
      </c>
      <c r="F212" s="236">
        <f>IFERROR(IF('Table 2'!$L$2="All Diverse Led",$HQ212,IF('Table 2'!$L$2='DATA TEMPLATE 1516'!HY212,4,0)), 0)</f>
        <v>0</v>
      </c>
      <c r="G212" s="237">
        <f t="shared" si="7"/>
        <v>0</v>
      </c>
      <c r="H212" s="1" t="s">
        <v>471</v>
      </c>
      <c r="I212" s="1">
        <v>0</v>
      </c>
      <c r="J212" s="1" t="b">
        <v>0</v>
      </c>
      <c r="K212" s="284">
        <v>210</v>
      </c>
      <c r="L212" t="s">
        <v>445</v>
      </c>
      <c r="M212" t="s">
        <v>437</v>
      </c>
      <c r="N212" t="s">
        <v>460</v>
      </c>
      <c r="O212" s="76">
        <v>1179356</v>
      </c>
      <c r="P212" s="76">
        <v>1624630</v>
      </c>
      <c r="Q212" s="76">
        <v>133128</v>
      </c>
      <c r="R212" s="76">
        <v>50000</v>
      </c>
      <c r="S212" s="76">
        <v>60480</v>
      </c>
      <c r="T212" s="76">
        <v>3047594</v>
      </c>
      <c r="U212">
        <v>1373477</v>
      </c>
      <c r="V212">
        <v>20471</v>
      </c>
      <c r="W212">
        <v>0</v>
      </c>
      <c r="X212">
        <v>10598</v>
      </c>
      <c r="Y212">
        <v>3767</v>
      </c>
      <c r="Z212">
        <v>0</v>
      </c>
      <c r="AA212">
        <v>0</v>
      </c>
      <c r="AB212">
        <v>1111923</v>
      </c>
      <c r="AC212">
        <v>425747</v>
      </c>
      <c r="AD212">
        <v>25493</v>
      </c>
      <c r="AE212">
        <v>2971476</v>
      </c>
      <c r="AF212" s="1">
        <v>413</v>
      </c>
      <c r="AG212">
        <v>313</v>
      </c>
      <c r="AH212">
        <v>69228</v>
      </c>
      <c r="AI212">
        <v>0</v>
      </c>
      <c r="AJ212">
        <v>6</v>
      </c>
      <c r="AK212">
        <v>6</v>
      </c>
      <c r="AL212">
        <v>1366</v>
      </c>
      <c r="AM212">
        <v>0</v>
      </c>
      <c r="AN212">
        <v>0</v>
      </c>
      <c r="AO212">
        <v>0</v>
      </c>
      <c r="AP212">
        <v>0</v>
      </c>
      <c r="AQ212">
        <v>0</v>
      </c>
      <c r="AR212">
        <v>150</v>
      </c>
      <c r="AS212">
        <v>90</v>
      </c>
      <c r="AT212">
        <v>26658</v>
      </c>
      <c r="AU212">
        <v>0</v>
      </c>
      <c r="AV212">
        <v>0</v>
      </c>
      <c r="AW212">
        <v>0</v>
      </c>
      <c r="AX212">
        <v>0</v>
      </c>
      <c r="AY212">
        <v>0</v>
      </c>
      <c r="AZ212">
        <v>0</v>
      </c>
      <c r="BA212">
        <v>0</v>
      </c>
      <c r="BB212">
        <v>0</v>
      </c>
      <c r="BC212">
        <v>0</v>
      </c>
      <c r="BD212" s="284">
        <v>6</v>
      </c>
      <c r="BE212" s="284">
        <v>6</v>
      </c>
      <c r="BF212" s="284">
        <v>1366</v>
      </c>
      <c r="BG212" s="284">
        <v>0</v>
      </c>
      <c r="BH212" s="168">
        <v>150</v>
      </c>
      <c r="BI212" s="169">
        <v>90</v>
      </c>
      <c r="BJ212" s="169">
        <v>26658</v>
      </c>
      <c r="BK212" s="170">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s="1">
        <v>0</v>
      </c>
      <c r="CK212" s="1">
        <v>0</v>
      </c>
      <c r="CL212" s="1">
        <v>0</v>
      </c>
      <c r="CM212" s="1">
        <v>0</v>
      </c>
      <c r="CN212" s="168">
        <v>0</v>
      </c>
      <c r="CO212" s="169">
        <v>0</v>
      </c>
      <c r="CP212" s="169">
        <v>0</v>
      </c>
      <c r="CQ212" s="170">
        <v>0</v>
      </c>
      <c r="CR212" s="1">
        <v>3</v>
      </c>
      <c r="CS212" s="1">
        <v>2</v>
      </c>
      <c r="CT212" s="1">
        <v>121</v>
      </c>
      <c r="CU212" s="1">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s="284">
        <v>0</v>
      </c>
      <c r="DQ212" s="284">
        <v>0</v>
      </c>
      <c r="DR212" s="284">
        <v>0</v>
      </c>
      <c r="DS212" s="284">
        <v>0</v>
      </c>
      <c r="DT212" s="168">
        <v>0</v>
      </c>
      <c r="DU212" s="169">
        <v>0</v>
      </c>
      <c r="DV212" s="169">
        <v>0</v>
      </c>
      <c r="DW212" s="170">
        <v>0</v>
      </c>
      <c r="DX212">
        <v>0</v>
      </c>
      <c r="DY212">
        <v>0</v>
      </c>
      <c r="DZ212">
        <v>0</v>
      </c>
      <c r="EA212">
        <v>0</v>
      </c>
      <c r="EB212">
        <v>142</v>
      </c>
      <c r="EC212">
        <v>21</v>
      </c>
      <c r="ED212">
        <v>6431</v>
      </c>
      <c r="EE212">
        <v>0</v>
      </c>
      <c r="EF212">
        <v>0</v>
      </c>
      <c r="EG212">
        <v>0</v>
      </c>
      <c r="EH212">
        <v>0</v>
      </c>
      <c r="EI212">
        <v>0</v>
      </c>
      <c r="EJ212">
        <v>0</v>
      </c>
      <c r="EK212">
        <v>0</v>
      </c>
      <c r="EL212">
        <v>0</v>
      </c>
      <c r="EM212">
        <v>0</v>
      </c>
      <c r="EN212">
        <v>0</v>
      </c>
      <c r="EO212">
        <v>0</v>
      </c>
      <c r="EP212">
        <v>0</v>
      </c>
      <c r="EQ212">
        <v>0</v>
      </c>
      <c r="ER212">
        <v>0</v>
      </c>
      <c r="ES212">
        <v>0</v>
      </c>
      <c r="ET212">
        <v>0</v>
      </c>
      <c r="EU212">
        <v>0</v>
      </c>
      <c r="EV212" s="1">
        <v>142</v>
      </c>
      <c r="EW212" s="1">
        <v>21</v>
      </c>
      <c r="EX212" s="1">
        <v>6431</v>
      </c>
      <c r="EY212" s="1">
        <v>0</v>
      </c>
      <c r="EZ212" s="168">
        <v>0</v>
      </c>
      <c r="FA212" s="169">
        <v>0</v>
      </c>
      <c r="FB212" s="169">
        <v>0</v>
      </c>
      <c r="FC212" s="170">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1</v>
      </c>
      <c r="GI212">
        <v>1000</v>
      </c>
      <c r="GJ212">
        <v>0</v>
      </c>
      <c r="GK212">
        <v>0</v>
      </c>
      <c r="GL212">
        <v>280</v>
      </c>
      <c r="GM212">
        <v>0</v>
      </c>
      <c r="GN212">
        <v>0</v>
      </c>
      <c r="GO212">
        <v>0</v>
      </c>
      <c r="GP212">
        <v>0</v>
      </c>
      <c r="GQ212">
        <v>0</v>
      </c>
      <c r="GR212">
        <v>0</v>
      </c>
      <c r="GS212">
        <v>0</v>
      </c>
      <c r="GT212">
        <v>0</v>
      </c>
      <c r="GU212">
        <v>0</v>
      </c>
      <c r="GV212">
        <v>0</v>
      </c>
      <c r="GW212">
        <v>0</v>
      </c>
      <c r="GX212">
        <v>0</v>
      </c>
      <c r="GY212">
        <v>0</v>
      </c>
      <c r="GZ212">
        <v>0</v>
      </c>
      <c r="HA212">
        <v>0</v>
      </c>
      <c r="HB212">
        <v>0</v>
      </c>
      <c r="HC212" s="139">
        <v>0</v>
      </c>
      <c r="HD212" s="141">
        <v>0</v>
      </c>
      <c r="HE212" s="139">
        <v>0</v>
      </c>
      <c r="HF212" s="141">
        <v>1</v>
      </c>
      <c r="HG212" s="180">
        <v>19</v>
      </c>
      <c r="HH212" s="182">
        <v>5.2631578947368418E-2</v>
      </c>
      <c r="HI212" s="182">
        <v>0</v>
      </c>
      <c r="HJ212" s="183">
        <v>0</v>
      </c>
      <c r="HK212" s="140">
        <v>0</v>
      </c>
      <c r="HL212" s="140">
        <v>0</v>
      </c>
      <c r="HM212" s="1" t="s">
        <v>427</v>
      </c>
      <c r="HN212" s="1" t="s">
        <v>427</v>
      </c>
      <c r="HO212" t="s">
        <v>460</v>
      </c>
      <c r="HP212" s="284" t="s">
        <v>460</v>
      </c>
      <c r="HQ212" s="284">
        <v>0</v>
      </c>
      <c r="HR212" s="284">
        <v>0</v>
      </c>
      <c r="HS212" s="284">
        <v>0</v>
      </c>
      <c r="HT212" s="284" t="s">
        <v>427</v>
      </c>
      <c r="HU212" s="284" t="s">
        <v>427</v>
      </c>
      <c r="HV212" s="284" t="s">
        <v>427</v>
      </c>
      <c r="HW212" s="284" t="s">
        <v>427</v>
      </c>
      <c r="HX212" s="284">
        <v>0</v>
      </c>
      <c r="HY212" s="284">
        <v>0</v>
      </c>
      <c r="HZ212" s="284">
        <v>3115376</v>
      </c>
      <c r="IA212" s="284"/>
      <c r="IB212" s="284"/>
    </row>
    <row r="213" spans="1:236" x14ac:dyDescent="0.25">
      <c r="A213" s="2">
        <f>IF('Table 1'!$L$2="All Regions",1,IF('Table 1'!$L$2='DATA TEMPLATE 1516'!L213,1,0))</f>
        <v>1</v>
      </c>
      <c r="B213" s="2">
        <f>IF('Table 1'!$L$3="All Disciplines",1,IF('Table 1'!$L$3='DATA TEMPLATE 1516'!M213,1,0))</f>
        <v>1</v>
      </c>
      <c r="C213" s="2">
        <f>IF('Table 1'!$L$4="All Organisations",1,IF('Table 1'!$L$4='DATA TEMPLATE 1516'!N213,1,0))</f>
        <v>1</v>
      </c>
      <c r="D213" s="2">
        <f t="shared" si="6"/>
        <v>3</v>
      </c>
      <c r="E213" s="236">
        <f>IFERROR(IF('Table 2'!$L$2="All Diverse Led",$HQ213,IF('Table 2'!$L$2='DATA TEMPLATE 1516'!HX213,4,0)),"0")</f>
        <v>0</v>
      </c>
      <c r="F213" s="236">
        <f>IFERROR(IF('Table 2'!$L$2="All Diverse Led",$HQ213,IF('Table 2'!$L$2='DATA TEMPLATE 1516'!HY213,4,0)), 0)</f>
        <v>0</v>
      </c>
      <c r="G213" s="237">
        <f t="shared" si="7"/>
        <v>0</v>
      </c>
      <c r="H213" s="1" t="s">
        <v>471</v>
      </c>
      <c r="I213" s="1">
        <v>0</v>
      </c>
      <c r="J213" s="1" t="b">
        <v>0</v>
      </c>
      <c r="K213" s="284">
        <v>211</v>
      </c>
      <c r="L213" t="s">
        <v>439</v>
      </c>
      <c r="M213" t="s">
        <v>436</v>
      </c>
      <c r="N213" t="s">
        <v>459</v>
      </c>
      <c r="O213" s="76">
        <v>69950</v>
      </c>
      <c r="P213" s="76">
        <v>368560</v>
      </c>
      <c r="Q213" s="76">
        <v>2186</v>
      </c>
      <c r="R213" s="76">
        <v>0</v>
      </c>
      <c r="S213" s="76">
        <v>0</v>
      </c>
      <c r="T213" s="76">
        <v>440696</v>
      </c>
      <c r="U213">
        <v>0</v>
      </c>
      <c r="V213">
        <v>0</v>
      </c>
      <c r="W213">
        <v>0</v>
      </c>
      <c r="X213">
        <v>0</v>
      </c>
      <c r="Y213">
        <v>0</v>
      </c>
      <c r="Z213">
        <v>0</v>
      </c>
      <c r="AA213">
        <v>0</v>
      </c>
      <c r="AB213">
        <v>145776</v>
      </c>
      <c r="AC213">
        <v>86283</v>
      </c>
      <c r="AD213">
        <v>189607</v>
      </c>
      <c r="AE213">
        <v>421666</v>
      </c>
      <c r="AF213" s="1">
        <v>1</v>
      </c>
      <c r="AG213">
        <v>4</v>
      </c>
      <c r="AH213">
        <v>200</v>
      </c>
      <c r="AI213">
        <v>0</v>
      </c>
      <c r="AJ213">
        <v>0</v>
      </c>
      <c r="AK213">
        <v>0</v>
      </c>
      <c r="AL213">
        <v>0</v>
      </c>
      <c r="AM213">
        <v>0</v>
      </c>
      <c r="AN213">
        <v>6</v>
      </c>
      <c r="AO213">
        <v>7</v>
      </c>
      <c r="AP213">
        <v>900</v>
      </c>
      <c r="AQ213">
        <v>6600</v>
      </c>
      <c r="AR213">
        <v>0</v>
      </c>
      <c r="AS213">
        <v>0</v>
      </c>
      <c r="AT213">
        <v>0</v>
      </c>
      <c r="AU213">
        <v>0</v>
      </c>
      <c r="AV213">
        <v>0</v>
      </c>
      <c r="AW213">
        <v>0</v>
      </c>
      <c r="AX213">
        <v>0</v>
      </c>
      <c r="AY213">
        <v>0</v>
      </c>
      <c r="AZ213">
        <v>0</v>
      </c>
      <c r="BA213">
        <v>0</v>
      </c>
      <c r="BB213">
        <v>0</v>
      </c>
      <c r="BC213">
        <v>0</v>
      </c>
      <c r="BD213" s="284">
        <v>6</v>
      </c>
      <c r="BE213" s="284">
        <v>7</v>
      </c>
      <c r="BF213" s="284">
        <v>900</v>
      </c>
      <c r="BG213" s="284">
        <v>6600</v>
      </c>
      <c r="BH213" s="168">
        <v>0</v>
      </c>
      <c r="BI213" s="169">
        <v>0</v>
      </c>
      <c r="BJ213" s="169">
        <v>0</v>
      </c>
      <c r="BK213" s="170">
        <v>0</v>
      </c>
      <c r="BL213">
        <v>3</v>
      </c>
      <c r="BM213">
        <v>113</v>
      </c>
      <c r="BN213">
        <v>8270</v>
      </c>
      <c r="BO213">
        <v>0</v>
      </c>
      <c r="BP213">
        <v>0</v>
      </c>
      <c r="BQ213">
        <v>0</v>
      </c>
      <c r="BR213">
        <v>0</v>
      </c>
      <c r="BS213">
        <v>0</v>
      </c>
      <c r="BT213">
        <v>2</v>
      </c>
      <c r="BU213">
        <v>75</v>
      </c>
      <c r="BV213">
        <v>4656</v>
      </c>
      <c r="BW213">
        <v>5000</v>
      </c>
      <c r="BX213">
        <v>0</v>
      </c>
      <c r="BY213">
        <v>0</v>
      </c>
      <c r="BZ213">
        <v>0</v>
      </c>
      <c r="CA213">
        <v>0</v>
      </c>
      <c r="CB213">
        <v>0</v>
      </c>
      <c r="CC213">
        <v>0</v>
      </c>
      <c r="CD213">
        <v>0</v>
      </c>
      <c r="CE213">
        <v>0</v>
      </c>
      <c r="CF213">
        <v>0</v>
      </c>
      <c r="CG213">
        <v>0</v>
      </c>
      <c r="CH213">
        <v>0</v>
      </c>
      <c r="CI213">
        <v>0</v>
      </c>
      <c r="CJ213" s="1">
        <v>2</v>
      </c>
      <c r="CK213" s="1">
        <v>75</v>
      </c>
      <c r="CL213" s="1">
        <v>4656</v>
      </c>
      <c r="CM213" s="1">
        <v>5000</v>
      </c>
      <c r="CN213" s="168">
        <v>0</v>
      </c>
      <c r="CO213" s="169">
        <v>0</v>
      </c>
      <c r="CP213" s="169">
        <v>0</v>
      </c>
      <c r="CQ213" s="170">
        <v>0</v>
      </c>
      <c r="CR213" s="1">
        <v>1</v>
      </c>
      <c r="CS213" s="1">
        <v>1</v>
      </c>
      <c r="CT213" s="1">
        <v>40</v>
      </c>
      <c r="CU213" s="1">
        <v>0</v>
      </c>
      <c r="CV213">
        <v>1</v>
      </c>
      <c r="CW213">
        <v>1</v>
      </c>
      <c r="CX213">
        <v>0</v>
      </c>
      <c r="CY213">
        <v>0</v>
      </c>
      <c r="CZ213">
        <v>1</v>
      </c>
      <c r="DA213">
        <v>1</v>
      </c>
      <c r="DB213">
        <v>0</v>
      </c>
      <c r="DC213">
        <v>400</v>
      </c>
      <c r="DD213">
        <v>0</v>
      </c>
      <c r="DE213">
        <v>0</v>
      </c>
      <c r="DF213">
        <v>0</v>
      </c>
      <c r="DG213">
        <v>0</v>
      </c>
      <c r="DH213">
        <v>0</v>
      </c>
      <c r="DI213">
        <v>0</v>
      </c>
      <c r="DJ213">
        <v>0</v>
      </c>
      <c r="DK213">
        <v>0</v>
      </c>
      <c r="DL213">
        <v>0</v>
      </c>
      <c r="DM213">
        <v>0</v>
      </c>
      <c r="DN213">
        <v>0</v>
      </c>
      <c r="DO213">
        <v>0</v>
      </c>
      <c r="DP213" s="284">
        <v>2</v>
      </c>
      <c r="DQ213" s="284">
        <v>2</v>
      </c>
      <c r="DR213" s="284">
        <v>0</v>
      </c>
      <c r="DS213" s="284">
        <v>400</v>
      </c>
      <c r="DT213" s="168">
        <v>0</v>
      </c>
      <c r="DU213" s="169">
        <v>0</v>
      </c>
      <c r="DV213" s="169">
        <v>0</v>
      </c>
      <c r="DW213" s="170">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s="1">
        <v>0</v>
      </c>
      <c r="EW213" s="1">
        <v>0</v>
      </c>
      <c r="EX213" s="1">
        <v>0</v>
      </c>
      <c r="EY213" s="1">
        <v>0</v>
      </c>
      <c r="EZ213" s="168">
        <v>0</v>
      </c>
      <c r="FA213" s="169">
        <v>0</v>
      </c>
      <c r="FB213" s="169">
        <v>0</v>
      </c>
      <c r="FC213" s="170">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0</v>
      </c>
      <c r="GE213">
        <v>0</v>
      </c>
      <c r="GF213">
        <v>0</v>
      </c>
      <c r="GG213">
        <v>0</v>
      </c>
      <c r="GH213">
        <v>0</v>
      </c>
      <c r="GI213">
        <v>0</v>
      </c>
      <c r="GJ213">
        <v>6</v>
      </c>
      <c r="GK213">
        <v>1457</v>
      </c>
      <c r="GL213">
        <v>0</v>
      </c>
      <c r="GM213">
        <v>0</v>
      </c>
      <c r="GN213">
        <v>0</v>
      </c>
      <c r="GO213">
        <v>0</v>
      </c>
      <c r="GP213">
        <v>3</v>
      </c>
      <c r="GQ213">
        <v>892</v>
      </c>
      <c r="GR213">
        <v>0</v>
      </c>
      <c r="GS213">
        <v>0</v>
      </c>
      <c r="GT213">
        <v>0</v>
      </c>
      <c r="GU213">
        <v>0</v>
      </c>
      <c r="GV213">
        <v>0</v>
      </c>
      <c r="GW213">
        <v>0</v>
      </c>
      <c r="GX213">
        <v>0</v>
      </c>
      <c r="GY213">
        <v>0</v>
      </c>
      <c r="GZ213">
        <v>0</v>
      </c>
      <c r="HA213">
        <v>0</v>
      </c>
      <c r="HB213">
        <v>0</v>
      </c>
      <c r="HC213" s="139">
        <v>1</v>
      </c>
      <c r="HD213" s="141">
        <v>0</v>
      </c>
      <c r="HE213" s="139">
        <v>2</v>
      </c>
      <c r="HF213" s="141">
        <v>3</v>
      </c>
      <c r="HG213" s="180">
        <v>7</v>
      </c>
      <c r="HH213" s="182">
        <v>0.5714285714285714</v>
      </c>
      <c r="HI213" s="182">
        <v>0.2857142857142857</v>
      </c>
      <c r="HJ213" s="183">
        <v>0</v>
      </c>
      <c r="HK213" s="140">
        <v>0</v>
      </c>
      <c r="HL213" s="140">
        <v>0</v>
      </c>
      <c r="HM213" s="1" t="s">
        <v>427</v>
      </c>
      <c r="HN213" s="1" t="s">
        <v>427</v>
      </c>
      <c r="HO213" t="s">
        <v>459</v>
      </c>
      <c r="HP213" s="284" t="s">
        <v>459</v>
      </c>
      <c r="HQ213" s="284">
        <v>0</v>
      </c>
      <c r="HR213" s="284">
        <v>0</v>
      </c>
      <c r="HS213" s="284">
        <v>0</v>
      </c>
      <c r="HT213" s="284">
        <v>0</v>
      </c>
      <c r="HU213" s="284">
        <v>0</v>
      </c>
      <c r="HV213" s="284">
        <v>0</v>
      </c>
      <c r="HW213" s="284">
        <v>0</v>
      </c>
      <c r="HX213" s="284">
        <v>0</v>
      </c>
      <c r="HY213" s="284">
        <v>0</v>
      </c>
      <c r="HZ213" s="284">
        <v>446960</v>
      </c>
      <c r="IA213" s="284"/>
      <c r="IB213" s="284"/>
    </row>
    <row r="214" spans="1:236" x14ac:dyDescent="0.25">
      <c r="A214" s="2">
        <f>IF('Table 1'!$L$2="All Regions",1,IF('Table 1'!$L$2='DATA TEMPLATE 1516'!L214,1,0))</f>
        <v>1</v>
      </c>
      <c r="B214" s="2">
        <f>IF('Table 1'!$L$3="All Disciplines",1,IF('Table 1'!$L$3='DATA TEMPLATE 1516'!M214,1,0))</f>
        <v>1</v>
      </c>
      <c r="C214" s="2">
        <f>IF('Table 1'!$L$4="All Organisations",1,IF('Table 1'!$L$4='DATA TEMPLATE 1516'!N214,1,0))</f>
        <v>1</v>
      </c>
      <c r="D214" s="2">
        <f t="shared" si="6"/>
        <v>3</v>
      </c>
      <c r="E214" s="236">
        <f>IFERROR(IF('Table 2'!$L$2="All Diverse Led",$HQ214,IF('Table 2'!$L$2='DATA TEMPLATE 1516'!HX214,4,0)),"0")</f>
        <v>0</v>
      </c>
      <c r="F214" s="236">
        <f>IFERROR(IF('Table 2'!$L$2="All Diverse Led",$HQ214,IF('Table 2'!$L$2='DATA TEMPLATE 1516'!HY214,4,0)), 0)</f>
        <v>0</v>
      </c>
      <c r="G214" s="237">
        <f t="shared" si="7"/>
        <v>0</v>
      </c>
      <c r="H214" s="1" t="s">
        <v>471</v>
      </c>
      <c r="I214" s="1">
        <v>0</v>
      </c>
      <c r="J214" s="1" t="b">
        <v>0</v>
      </c>
      <c r="K214" s="284">
        <v>212</v>
      </c>
      <c r="L214" t="s">
        <v>445</v>
      </c>
      <c r="M214" t="s">
        <v>440</v>
      </c>
      <c r="N214" t="s">
        <v>459</v>
      </c>
      <c r="O214" s="76">
        <v>286800</v>
      </c>
      <c r="P214" s="76">
        <v>118147</v>
      </c>
      <c r="Q214" s="76">
        <v>38830</v>
      </c>
      <c r="R214" s="76">
        <v>93560</v>
      </c>
      <c r="S214" s="76">
        <v>0</v>
      </c>
      <c r="T214" s="76">
        <v>537337</v>
      </c>
      <c r="U214">
        <v>194400</v>
      </c>
      <c r="V214">
        <v>450</v>
      </c>
      <c r="W214">
        <v>0</v>
      </c>
      <c r="X214">
        <v>0</v>
      </c>
      <c r="Y214">
        <v>0</v>
      </c>
      <c r="Z214">
        <v>0</v>
      </c>
      <c r="AA214">
        <v>0</v>
      </c>
      <c r="AB214">
        <v>226000</v>
      </c>
      <c r="AC214">
        <v>134900</v>
      </c>
      <c r="AD214">
        <v>4700</v>
      </c>
      <c r="AE214">
        <v>560450</v>
      </c>
      <c r="AF214" s="1">
        <v>215</v>
      </c>
      <c r="AG214">
        <v>168</v>
      </c>
      <c r="AH214">
        <v>28884</v>
      </c>
      <c r="AI214">
        <v>3706</v>
      </c>
      <c r="AJ214">
        <v>0</v>
      </c>
      <c r="AK214">
        <v>0</v>
      </c>
      <c r="AL214">
        <v>0</v>
      </c>
      <c r="AM214">
        <v>0</v>
      </c>
      <c r="AN214">
        <v>0</v>
      </c>
      <c r="AO214">
        <v>0</v>
      </c>
      <c r="AP214">
        <v>0</v>
      </c>
      <c r="AQ214">
        <v>0</v>
      </c>
      <c r="AR214">
        <v>42</v>
      </c>
      <c r="AS214">
        <v>31</v>
      </c>
      <c r="AT214">
        <v>4917</v>
      </c>
      <c r="AU214">
        <v>210</v>
      </c>
      <c r="AV214">
        <v>0</v>
      </c>
      <c r="AW214">
        <v>0</v>
      </c>
      <c r="AX214">
        <v>0</v>
      </c>
      <c r="AY214">
        <v>0</v>
      </c>
      <c r="AZ214">
        <v>0</v>
      </c>
      <c r="BA214">
        <v>0</v>
      </c>
      <c r="BB214">
        <v>0</v>
      </c>
      <c r="BC214">
        <v>0</v>
      </c>
      <c r="BD214" s="284">
        <v>0</v>
      </c>
      <c r="BE214" s="284">
        <v>0</v>
      </c>
      <c r="BF214" s="284">
        <v>0</v>
      </c>
      <c r="BG214" s="284">
        <v>0</v>
      </c>
      <c r="BH214" s="168">
        <v>42</v>
      </c>
      <c r="BI214" s="169">
        <v>31</v>
      </c>
      <c r="BJ214" s="169">
        <v>4917</v>
      </c>
      <c r="BK214" s="170">
        <v>210</v>
      </c>
      <c r="BL214">
        <v>9</v>
      </c>
      <c r="BM214">
        <v>190</v>
      </c>
      <c r="BN214">
        <v>37897</v>
      </c>
      <c r="BO214">
        <v>0</v>
      </c>
      <c r="BP214">
        <v>0</v>
      </c>
      <c r="BQ214">
        <v>0</v>
      </c>
      <c r="BR214">
        <v>0</v>
      </c>
      <c r="BS214">
        <v>0</v>
      </c>
      <c r="BT214">
        <v>0</v>
      </c>
      <c r="BU214">
        <v>0</v>
      </c>
      <c r="BV214">
        <v>0</v>
      </c>
      <c r="BW214">
        <v>0</v>
      </c>
      <c r="BX214">
        <v>2</v>
      </c>
      <c r="BY214">
        <v>62</v>
      </c>
      <c r="BZ214">
        <v>14184</v>
      </c>
      <c r="CA214">
        <v>0</v>
      </c>
      <c r="CB214">
        <v>0</v>
      </c>
      <c r="CC214">
        <v>0</v>
      </c>
      <c r="CD214">
        <v>0</v>
      </c>
      <c r="CE214">
        <v>0</v>
      </c>
      <c r="CF214">
        <v>0</v>
      </c>
      <c r="CG214">
        <v>0</v>
      </c>
      <c r="CH214">
        <v>0</v>
      </c>
      <c r="CI214">
        <v>0</v>
      </c>
      <c r="CJ214" s="1">
        <v>0</v>
      </c>
      <c r="CK214" s="1">
        <v>0</v>
      </c>
      <c r="CL214" s="1">
        <v>0</v>
      </c>
      <c r="CM214" s="1">
        <v>0</v>
      </c>
      <c r="CN214" s="168">
        <v>2</v>
      </c>
      <c r="CO214" s="169">
        <v>62</v>
      </c>
      <c r="CP214" s="169">
        <v>14184</v>
      </c>
      <c r="CQ214" s="170">
        <v>0</v>
      </c>
      <c r="CR214" s="1">
        <v>76</v>
      </c>
      <c r="CS214" s="1">
        <v>76</v>
      </c>
      <c r="CT214" s="1">
        <v>3081</v>
      </c>
      <c r="CU214" s="1">
        <v>0</v>
      </c>
      <c r="CV214">
        <v>0</v>
      </c>
      <c r="CW214">
        <v>0</v>
      </c>
      <c r="CX214">
        <v>0</v>
      </c>
      <c r="CY214">
        <v>0</v>
      </c>
      <c r="CZ214">
        <v>0</v>
      </c>
      <c r="DA214">
        <v>0</v>
      </c>
      <c r="DB214">
        <v>0</v>
      </c>
      <c r="DC214">
        <v>0</v>
      </c>
      <c r="DD214">
        <v>10</v>
      </c>
      <c r="DE214">
        <v>10</v>
      </c>
      <c r="DF214">
        <v>270</v>
      </c>
      <c r="DG214">
        <v>0</v>
      </c>
      <c r="DH214">
        <v>0</v>
      </c>
      <c r="DI214">
        <v>0</v>
      </c>
      <c r="DJ214">
        <v>0</v>
      </c>
      <c r="DK214">
        <v>0</v>
      </c>
      <c r="DL214">
        <v>0</v>
      </c>
      <c r="DM214">
        <v>0</v>
      </c>
      <c r="DN214">
        <v>0</v>
      </c>
      <c r="DO214">
        <v>0</v>
      </c>
      <c r="DP214" s="284">
        <v>0</v>
      </c>
      <c r="DQ214" s="284">
        <v>0</v>
      </c>
      <c r="DR214" s="284">
        <v>0</v>
      </c>
      <c r="DS214" s="284">
        <v>0</v>
      </c>
      <c r="DT214" s="168">
        <v>10</v>
      </c>
      <c r="DU214" s="169">
        <v>10</v>
      </c>
      <c r="DV214" s="169">
        <v>270</v>
      </c>
      <c r="DW214" s="170">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s="1">
        <v>0</v>
      </c>
      <c r="EW214" s="1">
        <v>0</v>
      </c>
      <c r="EX214" s="1">
        <v>0</v>
      </c>
      <c r="EY214" s="1">
        <v>0</v>
      </c>
      <c r="EZ214" s="168">
        <v>0</v>
      </c>
      <c r="FA214" s="169">
        <v>0</v>
      </c>
      <c r="FB214" s="169">
        <v>0</v>
      </c>
      <c r="FC214" s="170">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s="139">
        <v>0</v>
      </c>
      <c r="HD214" s="141">
        <v>0</v>
      </c>
      <c r="HE214" s="139">
        <v>1</v>
      </c>
      <c r="HF214" s="141">
        <v>0</v>
      </c>
      <c r="HG214" s="180">
        <v>4</v>
      </c>
      <c r="HH214" s="182">
        <v>0</v>
      </c>
      <c r="HI214" s="182">
        <v>0.25</v>
      </c>
      <c r="HJ214" s="183">
        <v>0</v>
      </c>
      <c r="HK214" s="140">
        <v>0</v>
      </c>
      <c r="HL214" s="140">
        <v>0</v>
      </c>
      <c r="HM214" s="1" t="s">
        <v>427</v>
      </c>
      <c r="HN214" s="1" t="s">
        <v>427</v>
      </c>
      <c r="HO214" t="s">
        <v>459</v>
      </c>
      <c r="HP214" s="284" t="s">
        <v>459</v>
      </c>
      <c r="HQ214" s="284">
        <v>0</v>
      </c>
      <c r="HR214" s="284">
        <v>0</v>
      </c>
      <c r="HS214" s="284">
        <v>0</v>
      </c>
      <c r="HT214" s="284" t="s">
        <v>427</v>
      </c>
      <c r="HU214" s="284" t="s">
        <v>427</v>
      </c>
      <c r="HV214" s="284" t="s">
        <v>427</v>
      </c>
      <c r="HW214" s="284" t="s">
        <v>427</v>
      </c>
      <c r="HX214" s="284">
        <v>0</v>
      </c>
      <c r="HY214" s="284">
        <v>0</v>
      </c>
      <c r="HZ214" s="284">
        <v>613486</v>
      </c>
      <c r="IA214" s="284"/>
      <c r="IB214" s="284"/>
    </row>
    <row r="215" spans="1:236" x14ac:dyDescent="0.25">
      <c r="A215" s="2">
        <f>IF('Table 1'!$L$2="All Regions",1,IF('Table 1'!$L$2='DATA TEMPLATE 1516'!L215,1,0))</f>
        <v>1</v>
      </c>
      <c r="B215" s="2">
        <f>IF('Table 1'!$L$3="All Disciplines",1,IF('Table 1'!$L$3='DATA TEMPLATE 1516'!M215,1,0))</f>
        <v>1</v>
      </c>
      <c r="C215" s="2">
        <f>IF('Table 1'!$L$4="All Organisations",1,IF('Table 1'!$L$4='DATA TEMPLATE 1516'!N215,1,0))</f>
        <v>1</v>
      </c>
      <c r="D215" s="2">
        <f t="shared" si="6"/>
        <v>3</v>
      </c>
      <c r="E215" s="236">
        <f>IFERROR(IF('Table 2'!$L$2="All Diverse Led",$HQ215,IF('Table 2'!$L$2='DATA TEMPLATE 1516'!HX215,4,0)),"0")</f>
        <v>0</v>
      </c>
      <c r="F215" s="236">
        <f>IFERROR(IF('Table 2'!$L$2="All Diverse Led",$HQ215,IF('Table 2'!$L$2='DATA TEMPLATE 1516'!HY215,4,0)), 0)</f>
        <v>0</v>
      </c>
      <c r="G215" s="237">
        <f t="shared" si="7"/>
        <v>0</v>
      </c>
      <c r="H215" s="1" t="s">
        <v>471</v>
      </c>
      <c r="I215" s="1">
        <v>0</v>
      </c>
      <c r="J215" s="1" t="b">
        <v>0</v>
      </c>
      <c r="K215" s="284">
        <v>213</v>
      </c>
      <c r="L215" t="s">
        <v>445</v>
      </c>
      <c r="M215" t="s">
        <v>440</v>
      </c>
      <c r="N215" t="s">
        <v>460</v>
      </c>
      <c r="O215" s="76">
        <v>888119</v>
      </c>
      <c r="P215" s="76">
        <v>636092</v>
      </c>
      <c r="Q215" s="76">
        <v>182422</v>
      </c>
      <c r="R215" s="76">
        <v>214896</v>
      </c>
      <c r="S215" s="76">
        <v>22375</v>
      </c>
      <c r="T215" s="76">
        <v>1943904</v>
      </c>
      <c r="U215">
        <v>258933</v>
      </c>
      <c r="V215">
        <v>258934</v>
      </c>
      <c r="W215">
        <v>0</v>
      </c>
      <c r="X215">
        <v>258933</v>
      </c>
      <c r="Y215">
        <v>258934</v>
      </c>
      <c r="Z215">
        <v>0</v>
      </c>
      <c r="AA215">
        <v>0</v>
      </c>
      <c r="AB215">
        <v>457887</v>
      </c>
      <c r="AC215">
        <v>258934</v>
      </c>
      <c r="AD215">
        <v>0</v>
      </c>
      <c r="AE215">
        <v>1752555</v>
      </c>
      <c r="AF215" s="1">
        <v>235</v>
      </c>
      <c r="AG215">
        <v>0</v>
      </c>
      <c r="AH215">
        <v>31085</v>
      </c>
      <c r="AI215">
        <v>0</v>
      </c>
      <c r="AJ215">
        <v>0</v>
      </c>
      <c r="AK215">
        <v>0</v>
      </c>
      <c r="AL215">
        <v>0</v>
      </c>
      <c r="AM215">
        <v>0</v>
      </c>
      <c r="AN215">
        <v>0</v>
      </c>
      <c r="AO215">
        <v>0</v>
      </c>
      <c r="AP215">
        <v>0</v>
      </c>
      <c r="AQ215">
        <v>0</v>
      </c>
      <c r="AR215">
        <v>67</v>
      </c>
      <c r="AS215">
        <v>0</v>
      </c>
      <c r="AT215">
        <v>5276</v>
      </c>
      <c r="AU215">
        <v>0</v>
      </c>
      <c r="AV215">
        <v>0</v>
      </c>
      <c r="AW215">
        <v>0</v>
      </c>
      <c r="AX215">
        <v>0</v>
      </c>
      <c r="AY215">
        <v>0</v>
      </c>
      <c r="AZ215">
        <v>0</v>
      </c>
      <c r="BA215">
        <v>0</v>
      </c>
      <c r="BB215">
        <v>0</v>
      </c>
      <c r="BC215">
        <v>0</v>
      </c>
      <c r="BD215" s="284">
        <v>0</v>
      </c>
      <c r="BE215" s="284">
        <v>0</v>
      </c>
      <c r="BF215" s="284">
        <v>0</v>
      </c>
      <c r="BG215" s="284">
        <v>0</v>
      </c>
      <c r="BH215" s="168">
        <v>67</v>
      </c>
      <c r="BI215" s="169">
        <v>0</v>
      </c>
      <c r="BJ215" s="169">
        <v>5276</v>
      </c>
      <c r="BK215" s="170">
        <v>0</v>
      </c>
      <c r="BL215">
        <v>19</v>
      </c>
      <c r="BM215">
        <v>455</v>
      </c>
      <c r="BN215">
        <v>0</v>
      </c>
      <c r="BO215">
        <v>116000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v>0</v>
      </c>
      <c r="CJ215" s="1">
        <v>0</v>
      </c>
      <c r="CK215" s="1">
        <v>0</v>
      </c>
      <c r="CL215" s="1">
        <v>0</v>
      </c>
      <c r="CM215" s="1">
        <v>0</v>
      </c>
      <c r="CN215" s="168">
        <v>0</v>
      </c>
      <c r="CO215" s="169">
        <v>0</v>
      </c>
      <c r="CP215" s="169">
        <v>0</v>
      </c>
      <c r="CQ215" s="170">
        <v>0</v>
      </c>
      <c r="CR215" s="1">
        <v>498</v>
      </c>
      <c r="CS215" s="1">
        <v>450</v>
      </c>
      <c r="CT215" s="1">
        <v>12386</v>
      </c>
      <c r="CU215" s="1">
        <v>0</v>
      </c>
      <c r="CV215">
        <v>0</v>
      </c>
      <c r="CW215">
        <v>0</v>
      </c>
      <c r="CX215">
        <v>0</v>
      </c>
      <c r="CY215">
        <v>0</v>
      </c>
      <c r="CZ215">
        <v>0</v>
      </c>
      <c r="DA215">
        <v>0</v>
      </c>
      <c r="DB215">
        <v>0</v>
      </c>
      <c r="DC215">
        <v>0</v>
      </c>
      <c r="DD215">
        <v>14</v>
      </c>
      <c r="DE215">
        <v>0</v>
      </c>
      <c r="DF215">
        <v>645</v>
      </c>
      <c r="DG215">
        <v>0</v>
      </c>
      <c r="DH215">
        <v>0</v>
      </c>
      <c r="DI215">
        <v>0</v>
      </c>
      <c r="DJ215">
        <v>0</v>
      </c>
      <c r="DK215">
        <v>0</v>
      </c>
      <c r="DL215">
        <v>0</v>
      </c>
      <c r="DM215">
        <v>0</v>
      </c>
      <c r="DN215">
        <v>0</v>
      </c>
      <c r="DO215">
        <v>0</v>
      </c>
      <c r="DP215" s="284">
        <v>0</v>
      </c>
      <c r="DQ215" s="284">
        <v>0</v>
      </c>
      <c r="DR215" s="284">
        <v>0</v>
      </c>
      <c r="DS215" s="284">
        <v>0</v>
      </c>
      <c r="DT215" s="168">
        <v>14</v>
      </c>
      <c r="DU215" s="169">
        <v>0</v>
      </c>
      <c r="DV215" s="169">
        <v>645</v>
      </c>
      <c r="DW215" s="170">
        <v>0</v>
      </c>
      <c r="DX215">
        <v>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v>0</v>
      </c>
      <c r="EU215">
        <v>0</v>
      </c>
      <c r="EV215" s="1">
        <v>0</v>
      </c>
      <c r="EW215" s="1">
        <v>0</v>
      </c>
      <c r="EX215" s="1">
        <v>0</v>
      </c>
      <c r="EY215" s="1">
        <v>0</v>
      </c>
      <c r="EZ215" s="168">
        <v>0</v>
      </c>
      <c r="FA215" s="169">
        <v>0</v>
      </c>
      <c r="FB215" s="169">
        <v>0</v>
      </c>
      <c r="FC215" s="170">
        <v>0</v>
      </c>
      <c r="FD215">
        <v>0</v>
      </c>
      <c r="FE215">
        <v>0</v>
      </c>
      <c r="FF215">
        <v>0</v>
      </c>
      <c r="FG215">
        <v>0</v>
      </c>
      <c r="FH215">
        <v>0</v>
      </c>
      <c r="FI215">
        <v>0</v>
      </c>
      <c r="FJ215">
        <v>0</v>
      </c>
      <c r="FK215">
        <v>0</v>
      </c>
      <c r="FL215">
        <v>21</v>
      </c>
      <c r="FM215">
        <v>1094</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s="139">
        <v>1</v>
      </c>
      <c r="HD215" s="141">
        <v>0</v>
      </c>
      <c r="HE215" s="139">
        <v>0</v>
      </c>
      <c r="HF215" s="141">
        <v>1</v>
      </c>
      <c r="HG215" s="180">
        <v>13</v>
      </c>
      <c r="HH215" s="182">
        <v>0.15384615384615385</v>
      </c>
      <c r="HI215" s="182">
        <v>0</v>
      </c>
      <c r="HJ215" s="183">
        <v>0</v>
      </c>
      <c r="HK215" s="140">
        <v>0</v>
      </c>
      <c r="HL215" s="140">
        <v>0</v>
      </c>
      <c r="HM215" s="1" t="s">
        <v>427</v>
      </c>
      <c r="HN215" s="1" t="s">
        <v>427</v>
      </c>
      <c r="HO215" t="s">
        <v>460</v>
      </c>
      <c r="HP215" s="284" t="s">
        <v>460</v>
      </c>
      <c r="HQ215" s="284">
        <v>0</v>
      </c>
      <c r="HR215" s="284">
        <v>0</v>
      </c>
      <c r="HS215" s="284">
        <v>0</v>
      </c>
      <c r="HT215" s="284" t="s">
        <v>427</v>
      </c>
      <c r="HU215" s="284" t="s">
        <v>427</v>
      </c>
      <c r="HV215" s="284" t="s">
        <v>427</v>
      </c>
      <c r="HW215" s="284" t="s">
        <v>427</v>
      </c>
      <c r="HX215" s="284">
        <v>0</v>
      </c>
      <c r="HY215" s="284">
        <v>0</v>
      </c>
      <c r="HZ215" s="284">
        <v>2056812</v>
      </c>
      <c r="IA215" s="284"/>
      <c r="IB215" s="284"/>
    </row>
    <row r="216" spans="1:236" x14ac:dyDescent="0.25">
      <c r="A216" s="2">
        <f>IF('Table 1'!$L$2="All Regions",1,IF('Table 1'!$L$2='DATA TEMPLATE 1516'!L216,1,0))</f>
        <v>1</v>
      </c>
      <c r="B216" s="2">
        <f>IF('Table 1'!$L$3="All Disciplines",1,IF('Table 1'!$L$3='DATA TEMPLATE 1516'!M216,1,0))</f>
        <v>1</v>
      </c>
      <c r="C216" s="2">
        <f>IF('Table 1'!$L$4="All Organisations",1,IF('Table 1'!$L$4='DATA TEMPLATE 1516'!N216,1,0))</f>
        <v>1</v>
      </c>
      <c r="D216" s="2">
        <f t="shared" si="6"/>
        <v>3</v>
      </c>
      <c r="E216" s="236">
        <f>IFERROR(IF('Table 2'!$L$2="All Diverse Led",$HQ216,IF('Table 2'!$L$2='DATA TEMPLATE 1516'!HX216,4,0)),"0")</f>
        <v>2</v>
      </c>
      <c r="F216" s="236">
        <f>IFERROR(IF('Table 2'!$L$2="All Diverse Led",$HQ216,IF('Table 2'!$L$2='DATA TEMPLATE 1516'!HY216,4,0)), 0)</f>
        <v>2</v>
      </c>
      <c r="G216" s="237">
        <f t="shared" si="7"/>
        <v>4</v>
      </c>
      <c r="H216" s="1" t="s">
        <v>471</v>
      </c>
      <c r="I216" s="1">
        <v>0</v>
      </c>
      <c r="J216" s="1" t="b">
        <v>0</v>
      </c>
      <c r="K216" s="284">
        <v>214</v>
      </c>
      <c r="L216" t="s">
        <v>445</v>
      </c>
      <c r="M216" t="s">
        <v>440</v>
      </c>
      <c r="N216" t="s">
        <v>459</v>
      </c>
      <c r="O216" s="76">
        <v>34628</v>
      </c>
      <c r="P216" s="76">
        <v>132954</v>
      </c>
      <c r="Q216" s="76">
        <v>70548</v>
      </c>
      <c r="R216" s="76">
        <v>15488</v>
      </c>
      <c r="S216" s="76">
        <v>0</v>
      </c>
      <c r="T216" s="76">
        <v>253618</v>
      </c>
      <c r="U216">
        <v>0</v>
      </c>
      <c r="V216">
        <v>101542</v>
      </c>
      <c r="W216">
        <v>0</v>
      </c>
      <c r="X216">
        <v>8000</v>
      </c>
      <c r="Y216">
        <v>2500</v>
      </c>
      <c r="Z216">
        <v>0</v>
      </c>
      <c r="AA216">
        <v>0</v>
      </c>
      <c r="AB216">
        <v>94348</v>
      </c>
      <c r="AC216">
        <v>4799</v>
      </c>
      <c r="AD216">
        <v>0</v>
      </c>
      <c r="AE216">
        <v>211189</v>
      </c>
      <c r="AF216" s="1">
        <v>32</v>
      </c>
      <c r="AG216">
        <v>32</v>
      </c>
      <c r="AH216">
        <v>14728</v>
      </c>
      <c r="AI216">
        <v>60500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s="284">
        <v>0</v>
      </c>
      <c r="BE216" s="284">
        <v>0</v>
      </c>
      <c r="BF216" s="284">
        <v>0</v>
      </c>
      <c r="BG216" s="284">
        <v>0</v>
      </c>
      <c r="BH216" s="168">
        <v>0</v>
      </c>
      <c r="BI216" s="169">
        <v>0</v>
      </c>
      <c r="BJ216" s="169">
        <v>0</v>
      </c>
      <c r="BK216" s="170">
        <v>0</v>
      </c>
      <c r="BL216">
        <v>0</v>
      </c>
      <c r="BM216">
        <v>0</v>
      </c>
      <c r="BN216">
        <v>0</v>
      </c>
      <c r="BO216">
        <v>0</v>
      </c>
      <c r="BP216">
        <v>0</v>
      </c>
      <c r="BQ216">
        <v>0</v>
      </c>
      <c r="BR216">
        <v>0</v>
      </c>
      <c r="BS216">
        <v>0</v>
      </c>
      <c r="BT216">
        <v>1</v>
      </c>
      <c r="BU216">
        <v>70</v>
      </c>
      <c r="BV216">
        <v>5200</v>
      </c>
      <c r="BW216">
        <v>0</v>
      </c>
      <c r="BX216">
        <v>0</v>
      </c>
      <c r="BY216">
        <v>0</v>
      </c>
      <c r="BZ216">
        <v>0</v>
      </c>
      <c r="CA216">
        <v>0</v>
      </c>
      <c r="CB216">
        <v>0</v>
      </c>
      <c r="CC216">
        <v>0</v>
      </c>
      <c r="CD216">
        <v>0</v>
      </c>
      <c r="CE216">
        <v>0</v>
      </c>
      <c r="CF216">
        <v>0</v>
      </c>
      <c r="CG216">
        <v>0</v>
      </c>
      <c r="CH216">
        <v>0</v>
      </c>
      <c r="CI216">
        <v>0</v>
      </c>
      <c r="CJ216" s="1">
        <v>1</v>
      </c>
      <c r="CK216" s="1">
        <v>70</v>
      </c>
      <c r="CL216" s="1">
        <v>5200</v>
      </c>
      <c r="CM216" s="1">
        <v>0</v>
      </c>
      <c r="CN216" s="168">
        <v>0</v>
      </c>
      <c r="CO216" s="169">
        <v>0</v>
      </c>
      <c r="CP216" s="169">
        <v>0</v>
      </c>
      <c r="CQ216" s="170">
        <v>0</v>
      </c>
      <c r="CR216" s="1">
        <v>2</v>
      </c>
      <c r="CS216" s="1">
        <v>25</v>
      </c>
      <c r="CT216" s="1">
        <v>1289</v>
      </c>
      <c r="CU216" s="1">
        <v>0</v>
      </c>
      <c r="CV216">
        <v>0</v>
      </c>
      <c r="CW216">
        <v>0</v>
      </c>
      <c r="CX216">
        <v>0</v>
      </c>
      <c r="CY216">
        <v>0</v>
      </c>
      <c r="CZ216">
        <v>2</v>
      </c>
      <c r="DA216">
        <v>1</v>
      </c>
      <c r="DB216">
        <v>152</v>
      </c>
      <c r="DC216">
        <v>0</v>
      </c>
      <c r="DD216">
        <v>0</v>
      </c>
      <c r="DE216">
        <v>0</v>
      </c>
      <c r="DF216">
        <v>0</v>
      </c>
      <c r="DG216">
        <v>0</v>
      </c>
      <c r="DH216">
        <v>0</v>
      </c>
      <c r="DI216">
        <v>0</v>
      </c>
      <c r="DJ216">
        <v>0</v>
      </c>
      <c r="DK216">
        <v>0</v>
      </c>
      <c r="DL216">
        <v>0</v>
      </c>
      <c r="DM216">
        <v>0</v>
      </c>
      <c r="DN216">
        <v>0</v>
      </c>
      <c r="DO216">
        <v>0</v>
      </c>
      <c r="DP216" s="284">
        <v>2</v>
      </c>
      <c r="DQ216" s="284">
        <v>1</v>
      </c>
      <c r="DR216" s="284">
        <v>152</v>
      </c>
      <c r="DS216" s="284">
        <v>0</v>
      </c>
      <c r="DT216" s="168">
        <v>0</v>
      </c>
      <c r="DU216" s="169">
        <v>0</v>
      </c>
      <c r="DV216" s="169">
        <v>0</v>
      </c>
      <c r="DW216" s="170">
        <v>0</v>
      </c>
      <c r="DX216">
        <v>2</v>
      </c>
      <c r="DY216">
        <v>2</v>
      </c>
      <c r="DZ216">
        <v>0</v>
      </c>
      <c r="EA216">
        <v>60000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s="1">
        <v>0</v>
      </c>
      <c r="EW216" s="1">
        <v>0</v>
      </c>
      <c r="EX216" s="1">
        <v>0</v>
      </c>
      <c r="EY216" s="1">
        <v>0</v>
      </c>
      <c r="EZ216" s="168">
        <v>0</v>
      </c>
      <c r="FA216" s="169">
        <v>0</v>
      </c>
      <c r="FB216" s="169">
        <v>0</v>
      </c>
      <c r="FC216" s="170">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3</v>
      </c>
      <c r="GI216">
        <v>1500</v>
      </c>
      <c r="GJ216">
        <v>0</v>
      </c>
      <c r="GK216">
        <v>0</v>
      </c>
      <c r="GL216">
        <v>0</v>
      </c>
      <c r="GM216">
        <v>0</v>
      </c>
      <c r="GN216">
        <v>0</v>
      </c>
      <c r="GO216">
        <v>0</v>
      </c>
      <c r="GP216">
        <v>3</v>
      </c>
      <c r="GQ216">
        <v>363</v>
      </c>
      <c r="GR216">
        <v>0</v>
      </c>
      <c r="GS216">
        <v>0</v>
      </c>
      <c r="GT216">
        <v>0</v>
      </c>
      <c r="GU216">
        <v>0</v>
      </c>
      <c r="GV216">
        <v>0</v>
      </c>
      <c r="GW216">
        <v>0</v>
      </c>
      <c r="GX216">
        <v>0</v>
      </c>
      <c r="GY216">
        <v>0</v>
      </c>
      <c r="GZ216">
        <v>0</v>
      </c>
      <c r="HA216">
        <v>0</v>
      </c>
      <c r="HB216">
        <v>0</v>
      </c>
      <c r="HC216" s="139">
        <v>1</v>
      </c>
      <c r="HD216" s="141">
        <v>0</v>
      </c>
      <c r="HE216" s="139">
        <v>3</v>
      </c>
      <c r="HF216" s="141">
        <v>9</v>
      </c>
      <c r="HG216" s="180">
        <v>15</v>
      </c>
      <c r="HH216" s="182">
        <v>0.66666666666666663</v>
      </c>
      <c r="HI216" s="182">
        <v>0.2</v>
      </c>
      <c r="HJ216" s="183">
        <v>2</v>
      </c>
      <c r="HK216" s="140" t="s">
        <v>541</v>
      </c>
      <c r="HL216" s="140">
        <v>0</v>
      </c>
      <c r="HM216" s="1" t="s">
        <v>426</v>
      </c>
      <c r="HN216" s="1" t="s">
        <v>427</v>
      </c>
      <c r="HO216" t="s">
        <v>459</v>
      </c>
      <c r="HP216" s="284" t="s">
        <v>459</v>
      </c>
      <c r="HQ216" s="284">
        <v>2</v>
      </c>
      <c r="HR216" s="284" t="s">
        <v>541</v>
      </c>
      <c r="HS216" s="284">
        <v>0</v>
      </c>
      <c r="HT216" s="284" t="s">
        <v>426</v>
      </c>
      <c r="HU216" s="284" t="s">
        <v>427</v>
      </c>
      <c r="HV216" s="284" t="s">
        <v>427</v>
      </c>
      <c r="HW216" s="284" t="s">
        <v>427</v>
      </c>
      <c r="HX216" s="284" t="s">
        <v>541</v>
      </c>
      <c r="HY216" s="284">
        <v>0</v>
      </c>
      <c r="HZ216" s="284">
        <v>294318</v>
      </c>
      <c r="IA216" s="284"/>
      <c r="IB216" s="284"/>
    </row>
    <row r="217" spans="1:236" x14ac:dyDescent="0.25">
      <c r="A217" s="2">
        <f>IF('Table 1'!$L$2="All Regions",1,IF('Table 1'!$L$2='DATA TEMPLATE 1516'!L217,1,0))</f>
        <v>1</v>
      </c>
      <c r="B217" s="2">
        <f>IF('Table 1'!$L$3="All Disciplines",1,IF('Table 1'!$L$3='DATA TEMPLATE 1516'!M217,1,0))</f>
        <v>1</v>
      </c>
      <c r="C217" s="2">
        <f>IF('Table 1'!$L$4="All Organisations",1,IF('Table 1'!$L$4='DATA TEMPLATE 1516'!N217,1,0))</f>
        <v>1</v>
      </c>
      <c r="D217" s="2">
        <f t="shared" si="6"/>
        <v>3</v>
      </c>
      <c r="E217" s="236">
        <f>IFERROR(IF('Table 2'!$L$2="All Diverse Led",$HQ217,IF('Table 2'!$L$2='DATA TEMPLATE 1516'!HX217,4,0)),"0")</f>
        <v>0</v>
      </c>
      <c r="F217" s="236">
        <f>IFERROR(IF('Table 2'!$L$2="All Diverse Led",$HQ217,IF('Table 2'!$L$2='DATA TEMPLATE 1516'!HY217,4,0)), 0)</f>
        <v>0</v>
      </c>
      <c r="G217" s="237">
        <f t="shared" si="7"/>
        <v>0</v>
      </c>
      <c r="H217" s="1" t="s">
        <v>471</v>
      </c>
      <c r="I217" s="1">
        <v>0</v>
      </c>
      <c r="J217" s="1" t="b">
        <v>0</v>
      </c>
      <c r="K217" s="284">
        <v>215</v>
      </c>
      <c r="L217" t="s">
        <v>445</v>
      </c>
      <c r="M217" t="s">
        <v>437</v>
      </c>
      <c r="N217" t="s">
        <v>459</v>
      </c>
      <c r="O217" s="76">
        <v>115500</v>
      </c>
      <c r="P217" s="76">
        <v>60998</v>
      </c>
      <c r="Q217" s="76">
        <v>106166</v>
      </c>
      <c r="R217" s="76">
        <v>0</v>
      </c>
      <c r="S217" s="76">
        <v>0</v>
      </c>
      <c r="T217" s="76">
        <v>282664</v>
      </c>
      <c r="U217">
        <v>0</v>
      </c>
      <c r="V217">
        <v>11000</v>
      </c>
      <c r="W217">
        <v>0</v>
      </c>
      <c r="X217">
        <v>4480</v>
      </c>
      <c r="Y217">
        <v>0</v>
      </c>
      <c r="Z217">
        <v>0</v>
      </c>
      <c r="AA217">
        <v>0</v>
      </c>
      <c r="AB217">
        <v>141492</v>
      </c>
      <c r="AC217">
        <v>20435</v>
      </c>
      <c r="AD217">
        <v>131226</v>
      </c>
      <c r="AE217">
        <v>308633</v>
      </c>
      <c r="AF217" s="1">
        <v>40</v>
      </c>
      <c r="AG217">
        <v>25</v>
      </c>
      <c r="AH217">
        <v>1120</v>
      </c>
      <c r="AI217">
        <v>5234</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s="284">
        <v>0</v>
      </c>
      <c r="BE217" s="284">
        <v>0</v>
      </c>
      <c r="BF217" s="284">
        <v>0</v>
      </c>
      <c r="BG217" s="284">
        <v>0</v>
      </c>
      <c r="BH217" s="168">
        <v>0</v>
      </c>
      <c r="BI217" s="169">
        <v>0</v>
      </c>
      <c r="BJ217" s="169">
        <v>0</v>
      </c>
      <c r="BK217" s="170">
        <v>0</v>
      </c>
      <c r="BL217">
        <v>1</v>
      </c>
      <c r="BM217">
        <v>1</v>
      </c>
      <c r="BN217">
        <v>83</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s="1">
        <v>0</v>
      </c>
      <c r="CK217" s="1">
        <v>0</v>
      </c>
      <c r="CL217" s="1">
        <v>0</v>
      </c>
      <c r="CM217" s="1">
        <v>0</v>
      </c>
      <c r="CN217" s="168">
        <v>0</v>
      </c>
      <c r="CO217" s="169">
        <v>0</v>
      </c>
      <c r="CP217" s="169">
        <v>0</v>
      </c>
      <c r="CQ217" s="170">
        <v>0</v>
      </c>
      <c r="CR217" s="1">
        <v>1</v>
      </c>
      <c r="CS217" s="1">
        <v>1</v>
      </c>
      <c r="CT217" s="1">
        <v>83</v>
      </c>
      <c r="CU217" s="1">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s="284">
        <v>0</v>
      </c>
      <c r="DQ217" s="284">
        <v>0</v>
      </c>
      <c r="DR217" s="284">
        <v>0</v>
      </c>
      <c r="DS217" s="284">
        <v>0</v>
      </c>
      <c r="DT217" s="168">
        <v>0</v>
      </c>
      <c r="DU217" s="169">
        <v>0</v>
      </c>
      <c r="DV217" s="169">
        <v>0</v>
      </c>
      <c r="DW217" s="170">
        <v>0</v>
      </c>
      <c r="DX217">
        <v>20</v>
      </c>
      <c r="DY217">
        <v>4</v>
      </c>
      <c r="DZ217">
        <v>504</v>
      </c>
      <c r="EA217">
        <v>335</v>
      </c>
      <c r="EB217">
        <v>0</v>
      </c>
      <c r="EC217">
        <v>0</v>
      </c>
      <c r="ED217">
        <v>0</v>
      </c>
      <c r="EE217">
        <v>0</v>
      </c>
      <c r="EF217">
        <v>0</v>
      </c>
      <c r="EG217">
        <v>0</v>
      </c>
      <c r="EH217">
        <v>0</v>
      </c>
      <c r="EI217">
        <v>0</v>
      </c>
      <c r="EJ217">
        <v>6</v>
      </c>
      <c r="EK217">
        <v>1</v>
      </c>
      <c r="EL217">
        <v>0</v>
      </c>
      <c r="EM217">
        <v>75</v>
      </c>
      <c r="EN217">
        <v>0</v>
      </c>
      <c r="EO217">
        <v>0</v>
      </c>
      <c r="EP217">
        <v>0</v>
      </c>
      <c r="EQ217">
        <v>0</v>
      </c>
      <c r="ER217">
        <v>0</v>
      </c>
      <c r="ES217">
        <v>0</v>
      </c>
      <c r="ET217">
        <v>0</v>
      </c>
      <c r="EU217">
        <v>0</v>
      </c>
      <c r="EV217" s="1">
        <v>0</v>
      </c>
      <c r="EW217" s="1">
        <v>0</v>
      </c>
      <c r="EX217" s="1">
        <v>0</v>
      </c>
      <c r="EY217" s="1">
        <v>0</v>
      </c>
      <c r="EZ217" s="168">
        <v>6</v>
      </c>
      <c r="FA217" s="169">
        <v>1</v>
      </c>
      <c r="FB217" s="169">
        <v>0</v>
      </c>
      <c r="FC217" s="170">
        <v>75</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3</v>
      </c>
      <c r="GI217">
        <v>200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s="139">
        <v>0</v>
      </c>
      <c r="HD217" s="141">
        <v>0</v>
      </c>
      <c r="HE217" s="139">
        <v>0</v>
      </c>
      <c r="HF217" s="141">
        <v>0</v>
      </c>
      <c r="HG217" s="180">
        <v>9</v>
      </c>
      <c r="HH217" s="182">
        <v>0</v>
      </c>
      <c r="HI217" s="182">
        <v>0</v>
      </c>
      <c r="HJ217" s="183">
        <v>0</v>
      </c>
      <c r="HK217" s="140">
        <v>0</v>
      </c>
      <c r="HL217" s="140">
        <v>0</v>
      </c>
      <c r="HM217" s="1">
        <v>0</v>
      </c>
      <c r="HN217" s="1" t="s">
        <v>426</v>
      </c>
      <c r="HO217" t="s">
        <v>459</v>
      </c>
      <c r="HP217" s="284" t="s">
        <v>458</v>
      </c>
      <c r="HQ217" s="284">
        <v>0</v>
      </c>
      <c r="HR217" s="284">
        <v>0</v>
      </c>
      <c r="HS217" s="284">
        <v>0</v>
      </c>
      <c r="HT217" s="284" t="s">
        <v>427</v>
      </c>
      <c r="HU217" s="284" t="s">
        <v>426</v>
      </c>
      <c r="HV217" s="284" t="s">
        <v>427</v>
      </c>
      <c r="HW217" s="284" t="s">
        <v>427</v>
      </c>
      <c r="HX217" s="284">
        <v>0</v>
      </c>
      <c r="HY217" s="284">
        <v>0</v>
      </c>
      <c r="HZ217" s="284">
        <v>248146</v>
      </c>
      <c r="IA217" s="284"/>
      <c r="IB217" s="284"/>
    </row>
    <row r="218" spans="1:236" x14ac:dyDescent="0.25">
      <c r="A218" s="2">
        <f>IF('Table 1'!$L$2="All Regions",1,IF('Table 1'!$L$2='DATA TEMPLATE 1516'!L218,1,0))</f>
        <v>1</v>
      </c>
      <c r="B218" s="2">
        <f>IF('Table 1'!$L$3="All Disciplines",1,IF('Table 1'!$L$3='DATA TEMPLATE 1516'!M218,1,0))</f>
        <v>1</v>
      </c>
      <c r="C218" s="2">
        <f>IF('Table 1'!$L$4="All Organisations",1,IF('Table 1'!$L$4='DATA TEMPLATE 1516'!N218,1,0))</f>
        <v>1</v>
      </c>
      <c r="D218" s="2">
        <f t="shared" si="6"/>
        <v>3</v>
      </c>
      <c r="E218" s="236">
        <f>IFERROR(IF('Table 2'!$L$2="All Diverse Led",$HQ218,IF('Table 2'!$L$2='DATA TEMPLATE 1516'!HX218,4,0)),"0")</f>
        <v>0</v>
      </c>
      <c r="F218" s="236">
        <f>IFERROR(IF('Table 2'!$L$2="All Diverse Led",$HQ218,IF('Table 2'!$L$2='DATA TEMPLATE 1516'!HY218,4,0)), 0)</f>
        <v>0</v>
      </c>
      <c r="G218" s="237">
        <f t="shared" si="7"/>
        <v>0</v>
      </c>
      <c r="H218" s="1" t="s">
        <v>471</v>
      </c>
      <c r="I218" s="1">
        <v>0</v>
      </c>
      <c r="J218" s="1" t="b">
        <v>0</v>
      </c>
      <c r="K218" s="284">
        <v>216</v>
      </c>
      <c r="L218" t="s">
        <v>445</v>
      </c>
      <c r="M218" t="s">
        <v>436</v>
      </c>
      <c r="N218" t="s">
        <v>458</v>
      </c>
      <c r="O218" s="76">
        <v>12349</v>
      </c>
      <c r="P218" s="76">
        <v>72110</v>
      </c>
      <c r="Q218" s="76">
        <v>17640</v>
      </c>
      <c r="R218" s="76">
        <v>0</v>
      </c>
      <c r="S218" s="76">
        <v>0</v>
      </c>
      <c r="T218" s="76">
        <v>102099</v>
      </c>
      <c r="U218">
        <v>0</v>
      </c>
      <c r="V218">
        <v>0</v>
      </c>
      <c r="W218">
        <v>0</v>
      </c>
      <c r="X218">
        <v>0</v>
      </c>
      <c r="Y218">
        <v>0</v>
      </c>
      <c r="Z218">
        <v>0</v>
      </c>
      <c r="AA218">
        <v>0</v>
      </c>
      <c r="AB218">
        <v>45762</v>
      </c>
      <c r="AC218">
        <v>20154</v>
      </c>
      <c r="AD218">
        <v>33998</v>
      </c>
      <c r="AE218">
        <v>99914</v>
      </c>
      <c r="AF218" s="1">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s="284">
        <v>0</v>
      </c>
      <c r="BE218" s="284">
        <v>0</v>
      </c>
      <c r="BF218" s="284">
        <v>0</v>
      </c>
      <c r="BG218" s="284">
        <v>0</v>
      </c>
      <c r="BH218" s="168">
        <v>0</v>
      </c>
      <c r="BI218" s="169">
        <v>0</v>
      </c>
      <c r="BJ218" s="169">
        <v>0</v>
      </c>
      <c r="BK218" s="170">
        <v>0</v>
      </c>
      <c r="BL218">
        <v>18</v>
      </c>
      <c r="BM218">
        <v>210</v>
      </c>
      <c r="BN218">
        <v>49941</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s="1">
        <v>0</v>
      </c>
      <c r="CK218" s="1">
        <v>0</v>
      </c>
      <c r="CL218" s="1">
        <v>0</v>
      </c>
      <c r="CM218" s="1">
        <v>0</v>
      </c>
      <c r="CN218" s="168">
        <v>0</v>
      </c>
      <c r="CO218" s="169">
        <v>0</v>
      </c>
      <c r="CP218" s="169">
        <v>0</v>
      </c>
      <c r="CQ218" s="170">
        <v>0</v>
      </c>
      <c r="CR218" s="1">
        <v>0</v>
      </c>
      <c r="CS218" s="1">
        <v>0</v>
      </c>
      <c r="CT218" s="1">
        <v>0</v>
      </c>
      <c r="CU218" s="1">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s="284">
        <v>0</v>
      </c>
      <c r="DQ218" s="284">
        <v>0</v>
      </c>
      <c r="DR218" s="284">
        <v>0</v>
      </c>
      <c r="DS218" s="284">
        <v>0</v>
      </c>
      <c r="DT218" s="168">
        <v>0</v>
      </c>
      <c r="DU218" s="169">
        <v>0</v>
      </c>
      <c r="DV218" s="169">
        <v>0</v>
      </c>
      <c r="DW218" s="170">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s="1">
        <v>0</v>
      </c>
      <c r="EW218" s="1">
        <v>0</v>
      </c>
      <c r="EX218" s="1">
        <v>0</v>
      </c>
      <c r="EY218" s="1">
        <v>0</v>
      </c>
      <c r="EZ218" s="168">
        <v>0</v>
      </c>
      <c r="FA218" s="169">
        <v>0</v>
      </c>
      <c r="FB218" s="169">
        <v>0</v>
      </c>
      <c r="FC218" s="170">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s="139">
        <v>0</v>
      </c>
      <c r="HD218" s="141">
        <v>0</v>
      </c>
      <c r="HE218" s="139">
        <v>1</v>
      </c>
      <c r="HF218" s="141">
        <v>0</v>
      </c>
      <c r="HG218" s="180">
        <v>3</v>
      </c>
      <c r="HH218" s="182">
        <v>0</v>
      </c>
      <c r="HI218" s="182">
        <v>0.33333333333333331</v>
      </c>
      <c r="HJ218" s="183">
        <v>0</v>
      </c>
      <c r="HK218" s="140">
        <v>0</v>
      </c>
      <c r="HL218" s="140">
        <v>0</v>
      </c>
      <c r="HM218" s="1" t="s">
        <v>427</v>
      </c>
      <c r="HN218" s="1" t="s">
        <v>427</v>
      </c>
      <c r="HO218" t="s">
        <v>458</v>
      </c>
      <c r="HP218" s="284" t="s">
        <v>458</v>
      </c>
      <c r="HQ218" s="284">
        <v>0</v>
      </c>
      <c r="HR218" s="284">
        <v>0</v>
      </c>
      <c r="HS218" s="284">
        <v>0</v>
      </c>
      <c r="HT218" s="284" t="s">
        <v>427</v>
      </c>
      <c r="HU218" s="284" t="s">
        <v>427</v>
      </c>
      <c r="HV218" s="284" t="s">
        <v>427</v>
      </c>
      <c r="HW218" s="284" t="s">
        <v>427</v>
      </c>
      <c r="HX218" s="284">
        <v>0</v>
      </c>
      <c r="HY218" s="284">
        <v>0</v>
      </c>
      <c r="HZ218" s="284">
        <v>85913</v>
      </c>
      <c r="IA218" s="284"/>
      <c r="IB218" s="284"/>
    </row>
    <row r="219" spans="1:236" x14ac:dyDescent="0.25">
      <c r="A219" s="2">
        <f>IF('Table 1'!$L$2="All Regions",1,IF('Table 1'!$L$2='DATA TEMPLATE 1516'!L219,1,0))</f>
        <v>1</v>
      </c>
      <c r="B219" s="2">
        <f>IF('Table 1'!$L$3="All Disciplines",1,IF('Table 1'!$L$3='DATA TEMPLATE 1516'!M219,1,0))</f>
        <v>1</v>
      </c>
      <c r="C219" s="2">
        <f>IF('Table 1'!$L$4="All Organisations",1,IF('Table 1'!$L$4='DATA TEMPLATE 1516'!N219,1,0))</f>
        <v>1</v>
      </c>
      <c r="D219" s="2">
        <f t="shared" si="6"/>
        <v>3</v>
      </c>
      <c r="E219" s="236">
        <f>IFERROR(IF('Table 2'!$L$2="All Diverse Led",$HQ219,IF('Table 2'!$L$2='DATA TEMPLATE 1516'!HX219,4,0)),"0")</f>
        <v>0</v>
      </c>
      <c r="F219" s="236">
        <f>IFERROR(IF('Table 2'!$L$2="All Diverse Led",$HQ219,IF('Table 2'!$L$2='DATA TEMPLATE 1516'!HY219,4,0)), 0)</f>
        <v>0</v>
      </c>
      <c r="G219" s="237">
        <f t="shared" si="7"/>
        <v>0</v>
      </c>
      <c r="H219" s="1" t="s">
        <v>471</v>
      </c>
      <c r="I219" s="1">
        <v>0</v>
      </c>
      <c r="J219" s="1" t="b">
        <v>0</v>
      </c>
      <c r="K219" s="284">
        <v>217</v>
      </c>
      <c r="L219" t="s">
        <v>445</v>
      </c>
      <c r="M219" t="s">
        <v>443</v>
      </c>
      <c r="N219" t="s">
        <v>460</v>
      </c>
      <c r="O219" s="76">
        <v>967155</v>
      </c>
      <c r="P219" s="76">
        <v>752465</v>
      </c>
      <c r="Q219" s="76">
        <v>144431</v>
      </c>
      <c r="R219" s="76">
        <v>30000</v>
      </c>
      <c r="S219" s="76">
        <v>0</v>
      </c>
      <c r="T219" s="76">
        <v>1894051</v>
      </c>
      <c r="U219">
        <v>260015</v>
      </c>
      <c r="V219">
        <v>89998</v>
      </c>
      <c r="W219">
        <v>0</v>
      </c>
      <c r="X219">
        <v>212002</v>
      </c>
      <c r="Y219">
        <v>10000</v>
      </c>
      <c r="Z219">
        <v>0</v>
      </c>
      <c r="AA219">
        <v>0</v>
      </c>
      <c r="AB219">
        <v>736282</v>
      </c>
      <c r="AC219">
        <v>354709</v>
      </c>
      <c r="AD219">
        <v>0</v>
      </c>
      <c r="AE219">
        <v>1663006</v>
      </c>
      <c r="AF219" s="1">
        <v>5</v>
      </c>
      <c r="AG219">
        <v>5</v>
      </c>
      <c r="AH219">
        <v>950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s="284">
        <v>0</v>
      </c>
      <c r="BE219" s="284">
        <v>0</v>
      </c>
      <c r="BF219" s="284">
        <v>0</v>
      </c>
      <c r="BG219" s="284">
        <v>0</v>
      </c>
      <c r="BH219" s="168">
        <v>0</v>
      </c>
      <c r="BI219" s="169">
        <v>0</v>
      </c>
      <c r="BJ219" s="169">
        <v>0</v>
      </c>
      <c r="BK219" s="170">
        <v>0</v>
      </c>
      <c r="BL219">
        <v>6</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s="1">
        <v>0</v>
      </c>
      <c r="CK219" s="1">
        <v>0</v>
      </c>
      <c r="CL219" s="1">
        <v>0</v>
      </c>
      <c r="CM219" s="1">
        <v>0</v>
      </c>
      <c r="CN219" s="168">
        <v>0</v>
      </c>
      <c r="CO219" s="169">
        <v>0</v>
      </c>
      <c r="CP219" s="169">
        <v>0</v>
      </c>
      <c r="CQ219" s="170">
        <v>0</v>
      </c>
      <c r="CR219" s="1">
        <v>0</v>
      </c>
      <c r="CS219" s="1">
        <v>0</v>
      </c>
      <c r="CT219" s="1">
        <v>0</v>
      </c>
      <c r="CU219" s="1">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s="284">
        <v>0</v>
      </c>
      <c r="DQ219" s="284">
        <v>0</v>
      </c>
      <c r="DR219" s="284">
        <v>0</v>
      </c>
      <c r="DS219" s="284">
        <v>0</v>
      </c>
      <c r="DT219" s="168">
        <v>0</v>
      </c>
      <c r="DU219" s="169">
        <v>0</v>
      </c>
      <c r="DV219" s="169">
        <v>0</v>
      </c>
      <c r="DW219" s="170">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s="1">
        <v>0</v>
      </c>
      <c r="EW219" s="1">
        <v>0</v>
      </c>
      <c r="EX219" s="1">
        <v>0</v>
      </c>
      <c r="EY219" s="1">
        <v>0</v>
      </c>
      <c r="EZ219" s="168">
        <v>0</v>
      </c>
      <c r="FA219" s="169">
        <v>0</v>
      </c>
      <c r="FB219" s="169">
        <v>0</v>
      </c>
      <c r="FC219" s="170">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s="139">
        <v>0</v>
      </c>
      <c r="HD219" s="141">
        <v>0</v>
      </c>
      <c r="HE219" s="139">
        <v>0</v>
      </c>
      <c r="HF219" s="141">
        <v>1</v>
      </c>
      <c r="HG219" s="180">
        <v>16</v>
      </c>
      <c r="HH219" s="182">
        <v>6.25E-2</v>
      </c>
      <c r="HI219" s="182">
        <v>0</v>
      </c>
      <c r="HJ219" s="183">
        <v>0</v>
      </c>
      <c r="HK219" s="140">
        <v>0</v>
      </c>
      <c r="HL219" s="140">
        <v>0</v>
      </c>
      <c r="HM219" s="1" t="s">
        <v>427</v>
      </c>
      <c r="HN219" s="1" t="s">
        <v>427</v>
      </c>
      <c r="HO219" t="s">
        <v>460</v>
      </c>
      <c r="HP219" s="284" t="s">
        <v>460</v>
      </c>
      <c r="HQ219" s="284">
        <v>0</v>
      </c>
      <c r="HR219" s="284">
        <v>0</v>
      </c>
      <c r="HS219" s="284">
        <v>0</v>
      </c>
      <c r="HT219" s="284" t="s">
        <v>427</v>
      </c>
      <c r="HU219" s="284" t="s">
        <v>427</v>
      </c>
      <c r="HV219" s="284" t="s">
        <v>426</v>
      </c>
      <c r="HW219" s="284" t="s">
        <v>427</v>
      </c>
      <c r="HX219" s="284">
        <v>0</v>
      </c>
      <c r="HY219" s="284">
        <v>0</v>
      </c>
      <c r="HZ219" s="284">
        <v>1846533</v>
      </c>
      <c r="IA219" s="284"/>
      <c r="IB219" s="284"/>
    </row>
    <row r="220" spans="1:236" x14ac:dyDescent="0.25">
      <c r="A220" s="2">
        <f>IF('Table 1'!$L$2="All Regions",1,IF('Table 1'!$L$2='DATA TEMPLATE 1516'!L220,1,0))</f>
        <v>1</v>
      </c>
      <c r="B220" s="2">
        <f>IF('Table 1'!$L$3="All Disciplines",1,IF('Table 1'!$L$3='DATA TEMPLATE 1516'!M220,1,0))</f>
        <v>1</v>
      </c>
      <c r="C220" s="2">
        <f>IF('Table 1'!$L$4="All Organisations",1,IF('Table 1'!$L$4='DATA TEMPLATE 1516'!N220,1,0))</f>
        <v>1</v>
      </c>
      <c r="D220" s="2">
        <f t="shared" si="6"/>
        <v>3</v>
      </c>
      <c r="E220" s="236">
        <f>IFERROR(IF('Table 2'!$L$2="All Diverse Led",$HQ220,IF('Table 2'!$L$2='DATA TEMPLATE 1516'!HX220,4,0)),"0")</f>
        <v>0</v>
      </c>
      <c r="F220" s="236">
        <f>IFERROR(IF('Table 2'!$L$2="All Diverse Led",$HQ220,IF('Table 2'!$L$2='DATA TEMPLATE 1516'!HY220,4,0)), 0)</f>
        <v>0</v>
      </c>
      <c r="G220" s="237">
        <f t="shared" si="7"/>
        <v>0</v>
      </c>
      <c r="H220" s="1" t="s">
        <v>471</v>
      </c>
      <c r="I220" s="1">
        <v>0</v>
      </c>
      <c r="J220" s="1" t="b">
        <v>0</v>
      </c>
      <c r="K220" s="284">
        <v>218</v>
      </c>
      <c r="L220" t="s">
        <v>445</v>
      </c>
      <c r="M220" t="s">
        <v>437</v>
      </c>
      <c r="N220" t="s">
        <v>460</v>
      </c>
      <c r="O220" s="76">
        <v>1094734</v>
      </c>
      <c r="P220" s="76">
        <v>626723</v>
      </c>
      <c r="Q220" s="76">
        <v>163436</v>
      </c>
      <c r="R220" s="76">
        <v>35000</v>
      </c>
      <c r="S220" s="76">
        <v>0</v>
      </c>
      <c r="T220" s="76">
        <v>1919893</v>
      </c>
      <c r="U220">
        <v>650304</v>
      </c>
      <c r="V220">
        <v>32013</v>
      </c>
      <c r="W220">
        <v>0</v>
      </c>
      <c r="X220">
        <v>0</v>
      </c>
      <c r="Y220">
        <v>0</v>
      </c>
      <c r="Z220">
        <v>0</v>
      </c>
      <c r="AA220">
        <v>0</v>
      </c>
      <c r="AB220">
        <v>756413</v>
      </c>
      <c r="AC220">
        <v>279773</v>
      </c>
      <c r="AD220">
        <v>198120</v>
      </c>
      <c r="AE220">
        <v>1916623</v>
      </c>
      <c r="AF220" s="1">
        <v>155</v>
      </c>
      <c r="AG220">
        <v>155</v>
      </c>
      <c r="AH220">
        <v>19538</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s="284">
        <v>0</v>
      </c>
      <c r="BE220" s="284">
        <v>0</v>
      </c>
      <c r="BF220" s="284">
        <v>0</v>
      </c>
      <c r="BG220" s="284">
        <v>0</v>
      </c>
      <c r="BH220" s="168">
        <v>0</v>
      </c>
      <c r="BI220" s="169">
        <v>0</v>
      </c>
      <c r="BJ220" s="169">
        <v>0</v>
      </c>
      <c r="BK220" s="17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s="1">
        <v>0</v>
      </c>
      <c r="CK220" s="1">
        <v>0</v>
      </c>
      <c r="CL220" s="1">
        <v>0</v>
      </c>
      <c r="CM220" s="1">
        <v>0</v>
      </c>
      <c r="CN220" s="168">
        <v>0</v>
      </c>
      <c r="CO220" s="169">
        <v>0</v>
      </c>
      <c r="CP220" s="169">
        <v>0</v>
      </c>
      <c r="CQ220" s="170">
        <v>0</v>
      </c>
      <c r="CR220" s="1">
        <v>0</v>
      </c>
      <c r="CS220" s="1">
        <v>0</v>
      </c>
      <c r="CT220" s="1">
        <v>0</v>
      </c>
      <c r="CU220" s="1">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s="284">
        <v>0</v>
      </c>
      <c r="DQ220" s="284">
        <v>0</v>
      </c>
      <c r="DR220" s="284">
        <v>0</v>
      </c>
      <c r="DS220" s="284">
        <v>0</v>
      </c>
      <c r="DT220" s="168">
        <v>0</v>
      </c>
      <c r="DU220" s="169">
        <v>0</v>
      </c>
      <c r="DV220" s="169">
        <v>0</v>
      </c>
      <c r="DW220" s="17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s="1">
        <v>0</v>
      </c>
      <c r="EW220" s="1">
        <v>0</v>
      </c>
      <c r="EX220" s="1">
        <v>0</v>
      </c>
      <c r="EY220" s="1">
        <v>0</v>
      </c>
      <c r="EZ220" s="168">
        <v>0</v>
      </c>
      <c r="FA220" s="169">
        <v>0</v>
      </c>
      <c r="FB220" s="169">
        <v>0</v>
      </c>
      <c r="FC220" s="170">
        <v>0</v>
      </c>
      <c r="FD220">
        <v>0</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s="139">
        <v>0</v>
      </c>
      <c r="HD220" s="141">
        <v>0</v>
      </c>
      <c r="HE220" s="139">
        <v>0</v>
      </c>
      <c r="HF220" s="141">
        <v>0</v>
      </c>
      <c r="HG220" s="180">
        <v>18</v>
      </c>
      <c r="HH220" s="182">
        <v>0</v>
      </c>
      <c r="HI220" s="182">
        <v>0</v>
      </c>
      <c r="HJ220" s="183">
        <v>0</v>
      </c>
      <c r="HK220" s="140">
        <v>0</v>
      </c>
      <c r="HL220" s="140">
        <v>0</v>
      </c>
      <c r="HM220" s="1" t="s">
        <v>427</v>
      </c>
      <c r="HN220" s="1" t="s">
        <v>427</v>
      </c>
      <c r="HO220" t="s">
        <v>460</v>
      </c>
      <c r="HP220" s="284" t="s">
        <v>460</v>
      </c>
      <c r="HQ220" s="284">
        <v>0</v>
      </c>
      <c r="HR220" s="284">
        <v>0</v>
      </c>
      <c r="HS220" s="284">
        <v>0</v>
      </c>
      <c r="HT220" s="284" t="s">
        <v>427</v>
      </c>
      <c r="HU220" s="284" t="s">
        <v>427</v>
      </c>
      <c r="HV220" s="284" t="s">
        <v>427</v>
      </c>
      <c r="HW220" s="284" t="s">
        <v>427</v>
      </c>
      <c r="HX220" s="284">
        <v>0</v>
      </c>
      <c r="HY220" s="284">
        <v>0</v>
      </c>
      <c r="HZ220" s="284">
        <v>1687312</v>
      </c>
      <c r="IA220" s="284"/>
      <c r="IB220" s="284"/>
    </row>
    <row r="221" spans="1:236" x14ac:dyDescent="0.25">
      <c r="A221" s="2">
        <f>IF('Table 1'!$L$2="All Regions",1,IF('Table 1'!$L$2='DATA TEMPLATE 1516'!L221,1,0))</f>
        <v>1</v>
      </c>
      <c r="B221" s="2">
        <f>IF('Table 1'!$L$3="All Disciplines",1,IF('Table 1'!$L$3='DATA TEMPLATE 1516'!M221,1,0))</f>
        <v>1</v>
      </c>
      <c r="C221" s="2">
        <f>IF('Table 1'!$L$4="All Organisations",1,IF('Table 1'!$L$4='DATA TEMPLATE 1516'!N221,1,0))</f>
        <v>1</v>
      </c>
      <c r="D221" s="2">
        <f t="shared" si="6"/>
        <v>3</v>
      </c>
      <c r="E221" s="236">
        <f>IFERROR(IF('Table 2'!$L$2="All Diverse Led",$HQ221,IF('Table 2'!$L$2='DATA TEMPLATE 1516'!HX221,4,0)),"0")</f>
        <v>0</v>
      </c>
      <c r="F221" s="236">
        <f>IFERROR(IF('Table 2'!$L$2="All Diverse Led",$HQ221,IF('Table 2'!$L$2='DATA TEMPLATE 1516'!HY221,4,0)), 0)</f>
        <v>0</v>
      </c>
      <c r="G221" s="237">
        <f t="shared" si="7"/>
        <v>0</v>
      </c>
      <c r="H221" s="1" t="s">
        <v>471</v>
      </c>
      <c r="I221" s="1">
        <v>0</v>
      </c>
      <c r="J221" s="1" t="b">
        <v>0</v>
      </c>
      <c r="K221" s="284">
        <v>219</v>
      </c>
      <c r="L221" t="s">
        <v>445</v>
      </c>
      <c r="M221" t="s">
        <v>436</v>
      </c>
      <c r="N221" t="s">
        <v>460</v>
      </c>
      <c r="O221" s="76">
        <v>452088</v>
      </c>
      <c r="P221" s="76">
        <v>348654</v>
      </c>
      <c r="Q221" s="76">
        <v>33732</v>
      </c>
      <c r="R221" s="76">
        <v>45500</v>
      </c>
      <c r="S221" s="76">
        <v>438740</v>
      </c>
      <c r="T221" s="76">
        <v>1318714</v>
      </c>
      <c r="U221">
        <v>382955</v>
      </c>
      <c r="V221">
        <v>0</v>
      </c>
      <c r="W221">
        <v>0</v>
      </c>
      <c r="X221">
        <v>124568</v>
      </c>
      <c r="Y221">
        <v>0</v>
      </c>
      <c r="Z221">
        <v>0</v>
      </c>
      <c r="AA221">
        <v>0</v>
      </c>
      <c r="AB221">
        <v>468358</v>
      </c>
      <c r="AC221">
        <v>87271</v>
      </c>
      <c r="AD221">
        <v>255582</v>
      </c>
      <c r="AE221">
        <v>1318734</v>
      </c>
      <c r="AF221" s="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s="284">
        <v>0</v>
      </c>
      <c r="BE221" s="284">
        <v>0</v>
      </c>
      <c r="BF221" s="284">
        <v>0</v>
      </c>
      <c r="BG221" s="284">
        <v>0</v>
      </c>
      <c r="BH221" s="168">
        <v>0</v>
      </c>
      <c r="BI221" s="169">
        <v>0</v>
      </c>
      <c r="BJ221" s="169">
        <v>0</v>
      </c>
      <c r="BK221" s="170">
        <v>0</v>
      </c>
      <c r="BL221">
        <v>14</v>
      </c>
      <c r="BM221">
        <v>1684</v>
      </c>
      <c r="BN221">
        <v>0</v>
      </c>
      <c r="BO221">
        <v>212091</v>
      </c>
      <c r="BP221">
        <v>0</v>
      </c>
      <c r="BQ221">
        <v>0</v>
      </c>
      <c r="BR221">
        <v>0</v>
      </c>
      <c r="BS221">
        <v>0</v>
      </c>
      <c r="BT221">
        <v>0</v>
      </c>
      <c r="BU221">
        <v>0</v>
      </c>
      <c r="BV221">
        <v>0</v>
      </c>
      <c r="BW221">
        <v>0</v>
      </c>
      <c r="BX221">
        <v>4</v>
      </c>
      <c r="BY221">
        <v>356</v>
      </c>
      <c r="BZ221">
        <v>0</v>
      </c>
      <c r="CA221">
        <v>155756</v>
      </c>
      <c r="CB221">
        <v>0</v>
      </c>
      <c r="CC221">
        <v>0</v>
      </c>
      <c r="CD221">
        <v>0</v>
      </c>
      <c r="CE221">
        <v>0</v>
      </c>
      <c r="CF221">
        <v>0</v>
      </c>
      <c r="CG221">
        <v>0</v>
      </c>
      <c r="CH221">
        <v>0</v>
      </c>
      <c r="CI221">
        <v>0</v>
      </c>
      <c r="CJ221" s="1">
        <v>0</v>
      </c>
      <c r="CK221" s="1">
        <v>0</v>
      </c>
      <c r="CL221" s="1">
        <v>0</v>
      </c>
      <c r="CM221" s="1">
        <v>0</v>
      </c>
      <c r="CN221" s="168">
        <v>4</v>
      </c>
      <c r="CO221" s="169">
        <v>356</v>
      </c>
      <c r="CP221" s="169">
        <v>0</v>
      </c>
      <c r="CQ221" s="170">
        <v>155756</v>
      </c>
      <c r="CR221" s="1">
        <v>0</v>
      </c>
      <c r="CS221" s="1">
        <v>0</v>
      </c>
      <c r="CT221" s="1">
        <v>0</v>
      </c>
      <c r="CU221" s="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s="284">
        <v>0</v>
      </c>
      <c r="DQ221" s="284">
        <v>0</v>
      </c>
      <c r="DR221" s="284">
        <v>0</v>
      </c>
      <c r="DS221" s="284">
        <v>0</v>
      </c>
      <c r="DT221" s="168">
        <v>0</v>
      </c>
      <c r="DU221" s="169">
        <v>0</v>
      </c>
      <c r="DV221" s="169">
        <v>0</v>
      </c>
      <c r="DW221" s="170">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s="1">
        <v>0</v>
      </c>
      <c r="EW221" s="1">
        <v>0</v>
      </c>
      <c r="EX221" s="1">
        <v>0</v>
      </c>
      <c r="EY221" s="1">
        <v>0</v>
      </c>
      <c r="EZ221" s="168">
        <v>0</v>
      </c>
      <c r="FA221" s="169">
        <v>0</v>
      </c>
      <c r="FB221" s="169">
        <v>0</v>
      </c>
      <c r="FC221" s="170">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0</v>
      </c>
      <c r="GC221">
        <v>0</v>
      </c>
      <c r="GD221">
        <v>1</v>
      </c>
      <c r="GE221">
        <v>750</v>
      </c>
      <c r="GF221">
        <v>0</v>
      </c>
      <c r="GG221">
        <v>0</v>
      </c>
      <c r="GH221">
        <v>0</v>
      </c>
      <c r="GI221">
        <v>0</v>
      </c>
      <c r="GJ221">
        <v>400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s="139">
        <v>1</v>
      </c>
      <c r="HD221" s="141">
        <v>0</v>
      </c>
      <c r="HE221" s="139">
        <v>0</v>
      </c>
      <c r="HF221" s="141">
        <v>1</v>
      </c>
      <c r="HG221" s="180">
        <v>8</v>
      </c>
      <c r="HH221" s="182">
        <v>0.25</v>
      </c>
      <c r="HI221" s="182">
        <v>0</v>
      </c>
      <c r="HJ221" s="183">
        <v>0</v>
      </c>
      <c r="HK221" s="140">
        <v>0</v>
      </c>
      <c r="HL221" s="140">
        <v>0</v>
      </c>
      <c r="HM221" s="1" t="s">
        <v>427</v>
      </c>
      <c r="HN221" s="1" t="s">
        <v>427</v>
      </c>
      <c r="HO221" t="s">
        <v>460</v>
      </c>
      <c r="HP221" s="284" t="s">
        <v>460</v>
      </c>
      <c r="HQ221" s="284">
        <v>0</v>
      </c>
      <c r="HR221" s="284">
        <v>0</v>
      </c>
      <c r="HS221" s="284">
        <v>0</v>
      </c>
      <c r="HT221" s="284" t="s">
        <v>427</v>
      </c>
      <c r="HU221" s="284" t="s">
        <v>427</v>
      </c>
      <c r="HV221" s="284" t="s">
        <v>427</v>
      </c>
      <c r="HW221" s="284" t="s">
        <v>427</v>
      </c>
      <c r="HX221" s="284">
        <v>0</v>
      </c>
      <c r="HY221" s="284">
        <v>0</v>
      </c>
      <c r="HZ221" s="284">
        <v>1338577</v>
      </c>
      <c r="IA221" s="284"/>
      <c r="IB221" s="284"/>
    </row>
    <row r="222" spans="1:236" x14ac:dyDescent="0.25">
      <c r="A222" s="2">
        <f>IF('Table 1'!$L$2="All Regions",1,IF('Table 1'!$L$2='DATA TEMPLATE 1516'!L222,1,0))</f>
        <v>1</v>
      </c>
      <c r="B222" s="2">
        <f>IF('Table 1'!$L$3="All Disciplines",1,IF('Table 1'!$L$3='DATA TEMPLATE 1516'!M222,1,0))</f>
        <v>1</v>
      </c>
      <c r="C222" s="2">
        <f>IF('Table 1'!$L$4="All Organisations",1,IF('Table 1'!$L$4='DATA TEMPLATE 1516'!N222,1,0))</f>
        <v>1</v>
      </c>
      <c r="D222" s="2">
        <f t="shared" si="6"/>
        <v>3</v>
      </c>
      <c r="E222" s="236">
        <f>IFERROR(IF('Table 2'!$L$2="All Diverse Led",$HQ222,IF('Table 2'!$L$2='DATA TEMPLATE 1516'!HX222,4,0)),"0")</f>
        <v>0</v>
      </c>
      <c r="F222" s="236">
        <f>IFERROR(IF('Table 2'!$L$2="All Diverse Led",$HQ222,IF('Table 2'!$L$2='DATA TEMPLATE 1516'!HY222,4,0)), 0)</f>
        <v>0</v>
      </c>
      <c r="G222" s="237">
        <f t="shared" si="7"/>
        <v>0</v>
      </c>
      <c r="H222" s="1" t="s">
        <v>471</v>
      </c>
      <c r="I222" s="1">
        <v>0</v>
      </c>
      <c r="J222" s="1" t="b">
        <v>0</v>
      </c>
      <c r="K222" s="284">
        <v>220</v>
      </c>
      <c r="L222" t="s">
        <v>445</v>
      </c>
      <c r="M222" t="s">
        <v>443</v>
      </c>
      <c r="N222" t="s">
        <v>459</v>
      </c>
      <c r="O222" s="76">
        <v>188570</v>
      </c>
      <c r="P222" s="76">
        <v>239567</v>
      </c>
      <c r="Q222" s="76">
        <v>30758</v>
      </c>
      <c r="R222" s="76">
        <v>9500</v>
      </c>
      <c r="S222" s="76">
        <v>0</v>
      </c>
      <c r="T222" s="76">
        <v>468395</v>
      </c>
      <c r="U222">
        <v>399040</v>
      </c>
      <c r="V222">
        <v>3150</v>
      </c>
      <c r="W222">
        <v>0</v>
      </c>
      <c r="X222">
        <v>0</v>
      </c>
      <c r="Y222">
        <v>0</v>
      </c>
      <c r="Z222">
        <v>0</v>
      </c>
      <c r="AA222">
        <v>0</v>
      </c>
      <c r="AB222">
        <v>65267</v>
      </c>
      <c r="AC222">
        <v>28187</v>
      </c>
      <c r="AD222">
        <v>3281</v>
      </c>
      <c r="AE222">
        <v>498925</v>
      </c>
      <c r="AF222" s="1">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s="284">
        <v>0</v>
      </c>
      <c r="BE222" s="284">
        <v>0</v>
      </c>
      <c r="BF222" s="284">
        <v>0</v>
      </c>
      <c r="BG222" s="284">
        <v>0</v>
      </c>
      <c r="BH222" s="168">
        <v>0</v>
      </c>
      <c r="BI222" s="169">
        <v>0</v>
      </c>
      <c r="BJ222" s="169">
        <v>0</v>
      </c>
      <c r="BK222" s="170">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s="1">
        <v>0</v>
      </c>
      <c r="CK222" s="1">
        <v>0</v>
      </c>
      <c r="CL222" s="1">
        <v>0</v>
      </c>
      <c r="CM222" s="1">
        <v>0</v>
      </c>
      <c r="CN222" s="168">
        <v>0</v>
      </c>
      <c r="CO222" s="169">
        <v>0</v>
      </c>
      <c r="CP222" s="169">
        <v>0</v>
      </c>
      <c r="CQ222" s="170">
        <v>0</v>
      </c>
      <c r="CR222" s="1">
        <v>0</v>
      </c>
      <c r="CS222" s="1">
        <v>0</v>
      </c>
      <c r="CT222" s="1">
        <v>0</v>
      </c>
      <c r="CU222" s="1">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s="284">
        <v>0</v>
      </c>
      <c r="DQ222" s="284">
        <v>0</v>
      </c>
      <c r="DR222" s="284">
        <v>0</v>
      </c>
      <c r="DS222" s="284">
        <v>0</v>
      </c>
      <c r="DT222" s="168">
        <v>0</v>
      </c>
      <c r="DU222" s="169">
        <v>0</v>
      </c>
      <c r="DV222" s="169">
        <v>0</v>
      </c>
      <c r="DW222" s="170">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v>0</v>
      </c>
      <c r="EV222" s="1">
        <v>0</v>
      </c>
      <c r="EW222" s="1">
        <v>0</v>
      </c>
      <c r="EX222" s="1">
        <v>0</v>
      </c>
      <c r="EY222" s="1">
        <v>0</v>
      </c>
      <c r="EZ222" s="168">
        <v>0</v>
      </c>
      <c r="FA222" s="169">
        <v>0</v>
      </c>
      <c r="FB222" s="169">
        <v>0</v>
      </c>
      <c r="FC222" s="170">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0</v>
      </c>
      <c r="FY222">
        <v>0</v>
      </c>
      <c r="FZ222">
        <v>45</v>
      </c>
      <c r="GA222">
        <v>5</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s="139">
        <v>0</v>
      </c>
      <c r="HD222" s="141">
        <v>0</v>
      </c>
      <c r="HE222" s="139">
        <v>0</v>
      </c>
      <c r="HF222" s="141">
        <v>0</v>
      </c>
      <c r="HG222" s="180">
        <v>7</v>
      </c>
      <c r="HH222" s="182">
        <v>0</v>
      </c>
      <c r="HI222" s="182">
        <v>0</v>
      </c>
      <c r="HJ222" s="183">
        <v>0</v>
      </c>
      <c r="HK222" s="140">
        <v>0</v>
      </c>
      <c r="HL222" s="140">
        <v>0</v>
      </c>
      <c r="HM222" s="1" t="s">
        <v>427</v>
      </c>
      <c r="HN222" s="1" t="s">
        <v>427</v>
      </c>
      <c r="HO222" t="s">
        <v>459</v>
      </c>
      <c r="HP222" s="284" t="s">
        <v>459</v>
      </c>
      <c r="HQ222" s="284">
        <v>0</v>
      </c>
      <c r="HR222" s="284">
        <v>0</v>
      </c>
      <c r="HS222" s="284">
        <v>0</v>
      </c>
      <c r="HT222" s="284" t="s">
        <v>427</v>
      </c>
      <c r="HU222" s="284" t="s">
        <v>427</v>
      </c>
      <c r="HV222" s="284" t="s">
        <v>427</v>
      </c>
      <c r="HW222" s="284" t="s">
        <v>426</v>
      </c>
      <c r="HX222" s="284">
        <v>0</v>
      </c>
      <c r="HY222" s="284">
        <v>0</v>
      </c>
      <c r="HZ222" s="284">
        <v>465961</v>
      </c>
      <c r="IA222" s="284"/>
      <c r="IB222" s="284"/>
    </row>
    <row r="223" spans="1:236" x14ac:dyDescent="0.25">
      <c r="A223" s="2">
        <f>IF('Table 1'!$L$2="All Regions",1,IF('Table 1'!$L$2='DATA TEMPLATE 1516'!L223,1,0))</f>
        <v>1</v>
      </c>
      <c r="B223" s="2">
        <f>IF('Table 1'!$L$3="All Disciplines",1,IF('Table 1'!$L$3='DATA TEMPLATE 1516'!M223,1,0))</f>
        <v>1</v>
      </c>
      <c r="C223" s="2">
        <f>IF('Table 1'!$L$4="All Organisations",1,IF('Table 1'!$L$4='DATA TEMPLATE 1516'!N223,1,0))</f>
        <v>1</v>
      </c>
      <c r="D223" s="2">
        <f t="shared" si="6"/>
        <v>3</v>
      </c>
      <c r="E223" s="236">
        <f>IFERROR(IF('Table 2'!$L$2="All Diverse Led",$HQ223,IF('Table 2'!$L$2='DATA TEMPLATE 1516'!HX223,4,0)),"0")</f>
        <v>0</v>
      </c>
      <c r="F223" s="236">
        <f>IFERROR(IF('Table 2'!$L$2="All Diverse Led",$HQ223,IF('Table 2'!$L$2='DATA TEMPLATE 1516'!HY223,4,0)), 0)</f>
        <v>0</v>
      </c>
      <c r="G223" s="237">
        <f t="shared" si="7"/>
        <v>0</v>
      </c>
      <c r="H223" s="1" t="s">
        <v>471</v>
      </c>
      <c r="I223" s="1">
        <v>0</v>
      </c>
      <c r="J223" s="1" t="b">
        <v>0</v>
      </c>
      <c r="K223" s="284">
        <v>221</v>
      </c>
      <c r="L223" t="s">
        <v>445</v>
      </c>
      <c r="M223" t="s">
        <v>440</v>
      </c>
      <c r="N223" t="s">
        <v>459</v>
      </c>
      <c r="O223" s="76">
        <v>17423</v>
      </c>
      <c r="P223" s="76">
        <v>113662</v>
      </c>
      <c r="Q223" s="76">
        <v>161376</v>
      </c>
      <c r="R223" s="76">
        <v>40397</v>
      </c>
      <c r="S223" s="76">
        <v>15401</v>
      </c>
      <c r="T223" s="76">
        <v>348259</v>
      </c>
      <c r="U223">
        <v>0</v>
      </c>
      <c r="V223">
        <v>0</v>
      </c>
      <c r="W223">
        <v>0</v>
      </c>
      <c r="X223">
        <v>0</v>
      </c>
      <c r="Y223">
        <v>0</v>
      </c>
      <c r="Z223">
        <v>0</v>
      </c>
      <c r="AA223">
        <v>0</v>
      </c>
      <c r="AB223">
        <v>170383</v>
      </c>
      <c r="AC223">
        <v>47725</v>
      </c>
      <c r="AD223">
        <v>107176</v>
      </c>
      <c r="AE223">
        <v>325284</v>
      </c>
      <c r="AF223" s="1">
        <v>1</v>
      </c>
      <c r="AG223">
        <v>1</v>
      </c>
      <c r="AH223">
        <v>0</v>
      </c>
      <c r="AI223">
        <v>85</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s="284">
        <v>0</v>
      </c>
      <c r="BE223" s="284">
        <v>0</v>
      </c>
      <c r="BF223" s="284">
        <v>0</v>
      </c>
      <c r="BG223" s="284">
        <v>0</v>
      </c>
      <c r="BH223" s="168">
        <v>0</v>
      </c>
      <c r="BI223" s="169">
        <v>0</v>
      </c>
      <c r="BJ223" s="169">
        <v>0</v>
      </c>
      <c r="BK223" s="170">
        <v>0</v>
      </c>
      <c r="BL223">
        <v>2</v>
      </c>
      <c r="BM223">
        <v>2</v>
      </c>
      <c r="BN223">
        <v>0</v>
      </c>
      <c r="BO223">
        <v>180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s="1">
        <v>0</v>
      </c>
      <c r="CK223" s="1">
        <v>0</v>
      </c>
      <c r="CL223" s="1">
        <v>0</v>
      </c>
      <c r="CM223" s="1">
        <v>0</v>
      </c>
      <c r="CN223" s="168">
        <v>0</v>
      </c>
      <c r="CO223" s="169">
        <v>0</v>
      </c>
      <c r="CP223" s="169">
        <v>0</v>
      </c>
      <c r="CQ223" s="170">
        <v>0</v>
      </c>
      <c r="CR223" s="1">
        <v>2</v>
      </c>
      <c r="CS223" s="1">
        <v>2</v>
      </c>
      <c r="CT223" s="1">
        <v>0</v>
      </c>
      <c r="CU223" s="1">
        <v>140</v>
      </c>
      <c r="CV223">
        <v>0</v>
      </c>
      <c r="CW223">
        <v>0</v>
      </c>
      <c r="CX223">
        <v>0</v>
      </c>
      <c r="CY223">
        <v>0</v>
      </c>
      <c r="CZ223">
        <v>0</v>
      </c>
      <c r="DA223">
        <v>0</v>
      </c>
      <c r="DB223">
        <v>0</v>
      </c>
      <c r="DC223">
        <v>0</v>
      </c>
      <c r="DD223">
        <v>2</v>
      </c>
      <c r="DE223">
        <v>2</v>
      </c>
      <c r="DF223">
        <v>0</v>
      </c>
      <c r="DG223">
        <v>30</v>
      </c>
      <c r="DH223">
        <v>0</v>
      </c>
      <c r="DI223">
        <v>0</v>
      </c>
      <c r="DJ223">
        <v>0</v>
      </c>
      <c r="DK223">
        <v>0</v>
      </c>
      <c r="DL223">
        <v>0</v>
      </c>
      <c r="DM223">
        <v>0</v>
      </c>
      <c r="DN223">
        <v>0</v>
      </c>
      <c r="DO223">
        <v>0</v>
      </c>
      <c r="DP223" s="284">
        <v>0</v>
      </c>
      <c r="DQ223" s="284">
        <v>0</v>
      </c>
      <c r="DR223" s="284">
        <v>0</v>
      </c>
      <c r="DS223" s="284">
        <v>0</v>
      </c>
      <c r="DT223" s="168">
        <v>2</v>
      </c>
      <c r="DU223" s="169">
        <v>2</v>
      </c>
      <c r="DV223" s="169">
        <v>0</v>
      </c>
      <c r="DW223" s="170">
        <v>30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s="1">
        <v>0</v>
      </c>
      <c r="EW223" s="1">
        <v>0</v>
      </c>
      <c r="EX223" s="1">
        <v>0</v>
      </c>
      <c r="EY223" s="1">
        <v>0</v>
      </c>
      <c r="EZ223" s="168">
        <v>0</v>
      </c>
      <c r="FA223" s="169">
        <v>0</v>
      </c>
      <c r="FB223" s="169">
        <v>0</v>
      </c>
      <c r="FC223" s="170">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0</v>
      </c>
      <c r="GC223">
        <v>0</v>
      </c>
      <c r="GD223">
        <v>0</v>
      </c>
      <c r="GE223">
        <v>0</v>
      </c>
      <c r="GF223">
        <v>0</v>
      </c>
      <c r="GG223">
        <v>0</v>
      </c>
      <c r="GH223">
        <v>2</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s="139">
        <v>0</v>
      </c>
      <c r="HD223" s="141">
        <v>0</v>
      </c>
      <c r="HE223" s="139">
        <v>0</v>
      </c>
      <c r="HF223" s="141">
        <v>0</v>
      </c>
      <c r="HG223" s="180">
        <v>13</v>
      </c>
      <c r="HH223" s="182">
        <v>0</v>
      </c>
      <c r="HI223" s="182">
        <v>0</v>
      </c>
      <c r="HJ223" s="183">
        <v>0</v>
      </c>
      <c r="HK223" s="140">
        <v>0</v>
      </c>
      <c r="HL223" s="140">
        <v>0</v>
      </c>
      <c r="HM223" s="1" t="s">
        <v>427</v>
      </c>
      <c r="HN223" s="1" t="s">
        <v>427</v>
      </c>
      <c r="HO223" t="s">
        <v>459</v>
      </c>
      <c r="HP223" s="284" t="s">
        <v>459</v>
      </c>
      <c r="HQ223" s="284">
        <v>0</v>
      </c>
      <c r="HR223" s="284">
        <v>0</v>
      </c>
      <c r="HS223" s="284">
        <v>0</v>
      </c>
      <c r="HT223" s="284" t="s">
        <v>427</v>
      </c>
      <c r="HU223" s="284" t="s">
        <v>427</v>
      </c>
      <c r="HV223" s="284" t="s">
        <v>427</v>
      </c>
      <c r="HW223" s="284" t="s">
        <v>427</v>
      </c>
      <c r="HX223" s="284">
        <v>0</v>
      </c>
      <c r="HY223" s="284">
        <v>0</v>
      </c>
      <c r="HZ223" s="284">
        <v>297975</v>
      </c>
      <c r="IA223" s="284"/>
      <c r="IB223" s="284"/>
    </row>
    <row r="224" spans="1:236" x14ac:dyDescent="0.25">
      <c r="A224" s="2">
        <f>IF('Table 1'!$L$2="All Regions",1,IF('Table 1'!$L$2='DATA TEMPLATE 1516'!L224,1,0))</f>
        <v>1</v>
      </c>
      <c r="B224" s="2">
        <f>IF('Table 1'!$L$3="All Disciplines",1,IF('Table 1'!$L$3='DATA TEMPLATE 1516'!M224,1,0))</f>
        <v>1</v>
      </c>
      <c r="C224" s="2">
        <f>IF('Table 1'!$L$4="All Organisations",1,IF('Table 1'!$L$4='DATA TEMPLATE 1516'!N224,1,0))</f>
        <v>1</v>
      </c>
      <c r="D224" s="2">
        <f t="shared" si="6"/>
        <v>3</v>
      </c>
      <c r="E224" s="236">
        <f>IFERROR(IF('Table 2'!$L$2="All Diverse Led",$HQ224,IF('Table 2'!$L$2='DATA TEMPLATE 1516'!HX224,4,0)),"0")</f>
        <v>0</v>
      </c>
      <c r="F224" s="236">
        <f>IFERROR(IF('Table 2'!$L$2="All Diverse Led",$HQ224,IF('Table 2'!$L$2='DATA TEMPLATE 1516'!HY224,4,0)), 0)</f>
        <v>0</v>
      </c>
      <c r="G224" s="237">
        <f t="shared" si="7"/>
        <v>0</v>
      </c>
      <c r="H224" s="1" t="s">
        <v>471</v>
      </c>
      <c r="I224" s="1">
        <v>0</v>
      </c>
      <c r="J224" s="1" t="b">
        <v>0</v>
      </c>
      <c r="K224" s="284">
        <v>222</v>
      </c>
      <c r="L224" t="s">
        <v>445</v>
      </c>
      <c r="M224" t="s">
        <v>436</v>
      </c>
      <c r="N224" t="s">
        <v>458</v>
      </c>
      <c r="O224" s="76">
        <v>22784</v>
      </c>
      <c r="P224" s="76">
        <v>110000</v>
      </c>
      <c r="Q224" s="76">
        <v>33589</v>
      </c>
      <c r="R224" s="76">
        <v>0</v>
      </c>
      <c r="S224" s="76">
        <v>0</v>
      </c>
      <c r="T224" s="76">
        <v>166373</v>
      </c>
      <c r="U224">
        <v>0</v>
      </c>
      <c r="V224">
        <v>2561</v>
      </c>
      <c r="W224">
        <v>0</v>
      </c>
      <c r="X224">
        <v>2500</v>
      </c>
      <c r="Y224">
        <v>0</v>
      </c>
      <c r="Z224">
        <v>0</v>
      </c>
      <c r="AA224">
        <v>0</v>
      </c>
      <c r="AB224">
        <v>87174</v>
      </c>
      <c r="AC224">
        <v>43011</v>
      </c>
      <c r="AD224">
        <v>28620</v>
      </c>
      <c r="AE224">
        <v>163866</v>
      </c>
      <c r="AF224" s="1">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s="284">
        <v>0</v>
      </c>
      <c r="BE224" s="284">
        <v>0</v>
      </c>
      <c r="BF224" s="284">
        <v>0</v>
      </c>
      <c r="BG224" s="284">
        <v>0</v>
      </c>
      <c r="BH224" s="168">
        <v>0</v>
      </c>
      <c r="BI224" s="169">
        <v>0</v>
      </c>
      <c r="BJ224" s="169">
        <v>0</v>
      </c>
      <c r="BK224" s="170">
        <v>0</v>
      </c>
      <c r="BL224">
        <v>5</v>
      </c>
      <c r="BM224">
        <v>355</v>
      </c>
      <c r="BN224" s="250">
        <v>1757109</v>
      </c>
      <c r="BO224">
        <v>650</v>
      </c>
      <c r="BP224">
        <v>0</v>
      </c>
      <c r="BQ224">
        <v>0</v>
      </c>
      <c r="BR224">
        <v>0</v>
      </c>
      <c r="BS224">
        <v>0</v>
      </c>
      <c r="BT224">
        <v>1</v>
      </c>
      <c r="BU224">
        <v>3</v>
      </c>
      <c r="BV224">
        <v>0</v>
      </c>
      <c r="BW224">
        <v>60000</v>
      </c>
      <c r="BX224">
        <v>0</v>
      </c>
      <c r="BY224">
        <v>0</v>
      </c>
      <c r="BZ224">
        <v>0</v>
      </c>
      <c r="CA224">
        <v>0</v>
      </c>
      <c r="CB224">
        <v>0</v>
      </c>
      <c r="CC224">
        <v>0</v>
      </c>
      <c r="CD224">
        <v>0</v>
      </c>
      <c r="CE224">
        <v>0</v>
      </c>
      <c r="CF224">
        <v>0</v>
      </c>
      <c r="CG224">
        <v>0</v>
      </c>
      <c r="CH224">
        <v>0</v>
      </c>
      <c r="CI224">
        <v>0</v>
      </c>
      <c r="CJ224" s="1">
        <v>1</v>
      </c>
      <c r="CK224" s="1">
        <v>3</v>
      </c>
      <c r="CL224" s="1">
        <v>0</v>
      </c>
      <c r="CM224" s="1">
        <v>60000</v>
      </c>
      <c r="CN224" s="168">
        <v>0</v>
      </c>
      <c r="CO224" s="169">
        <v>0</v>
      </c>
      <c r="CP224" s="169">
        <v>0</v>
      </c>
      <c r="CQ224" s="170">
        <v>0</v>
      </c>
      <c r="CR224" s="1">
        <v>0</v>
      </c>
      <c r="CS224" s="1">
        <v>0</v>
      </c>
      <c r="CT224" s="1">
        <v>0</v>
      </c>
      <c r="CU224" s="1">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s="284">
        <v>0</v>
      </c>
      <c r="DQ224" s="284">
        <v>0</v>
      </c>
      <c r="DR224" s="284">
        <v>0</v>
      </c>
      <c r="DS224" s="284">
        <v>0</v>
      </c>
      <c r="DT224" s="168">
        <v>0</v>
      </c>
      <c r="DU224" s="169">
        <v>0</v>
      </c>
      <c r="DV224" s="169">
        <v>0</v>
      </c>
      <c r="DW224" s="170">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s="1">
        <v>0</v>
      </c>
      <c r="EW224" s="1">
        <v>0</v>
      </c>
      <c r="EX224" s="1">
        <v>0</v>
      </c>
      <c r="EY224" s="1">
        <v>0</v>
      </c>
      <c r="EZ224" s="168">
        <v>0</v>
      </c>
      <c r="FA224" s="169">
        <v>0</v>
      </c>
      <c r="FB224" s="169">
        <v>0</v>
      </c>
      <c r="FC224" s="170">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s="139">
        <v>2</v>
      </c>
      <c r="HD224" s="141">
        <v>0</v>
      </c>
      <c r="HE224" s="139">
        <v>0</v>
      </c>
      <c r="HF224" s="141">
        <v>0</v>
      </c>
      <c r="HG224" s="180">
        <v>11</v>
      </c>
      <c r="HH224" s="182">
        <v>0.18181818181818182</v>
      </c>
      <c r="HI224" s="182">
        <v>0</v>
      </c>
      <c r="HJ224" s="183">
        <v>0</v>
      </c>
      <c r="HK224" s="140">
        <v>0</v>
      </c>
      <c r="HL224" s="140">
        <v>0</v>
      </c>
      <c r="HM224" s="1" t="s">
        <v>427</v>
      </c>
      <c r="HN224" s="1" t="s">
        <v>427</v>
      </c>
      <c r="HO224" t="s">
        <v>458</v>
      </c>
      <c r="HP224" s="284" t="s">
        <v>459</v>
      </c>
      <c r="HQ224" s="284">
        <v>0</v>
      </c>
      <c r="HR224" s="284">
        <v>0</v>
      </c>
      <c r="HS224" s="284">
        <v>0</v>
      </c>
      <c r="HT224" s="284" t="s">
        <v>427</v>
      </c>
      <c r="HU224" s="284" t="s">
        <v>427</v>
      </c>
      <c r="HV224" s="284" t="s">
        <v>427</v>
      </c>
      <c r="HW224" s="284" t="s">
        <v>427</v>
      </c>
      <c r="HX224" s="284">
        <v>0</v>
      </c>
      <c r="HY224" s="284">
        <v>0</v>
      </c>
      <c r="HZ224" s="284">
        <v>265655</v>
      </c>
      <c r="IA224" s="284"/>
      <c r="IB224" s="284"/>
    </row>
    <row r="225" spans="1:236" x14ac:dyDescent="0.25">
      <c r="A225" s="2">
        <f>IF('Table 1'!$L$2="All Regions",1,IF('Table 1'!$L$2='DATA TEMPLATE 1516'!L225,1,0))</f>
        <v>1</v>
      </c>
      <c r="B225" s="2">
        <f>IF('Table 1'!$L$3="All Disciplines",1,IF('Table 1'!$L$3='DATA TEMPLATE 1516'!M225,1,0))</f>
        <v>1</v>
      </c>
      <c r="C225" s="2">
        <f>IF('Table 1'!$L$4="All Organisations",1,IF('Table 1'!$L$4='DATA TEMPLATE 1516'!N225,1,0))</f>
        <v>1</v>
      </c>
      <c r="D225" s="2">
        <f t="shared" si="6"/>
        <v>3</v>
      </c>
      <c r="E225" s="236">
        <f>IFERROR(IF('Table 2'!$L$2="All Diverse Led",$HQ225,IF('Table 2'!$L$2='DATA TEMPLATE 1516'!HX225,4,0)),"0")</f>
        <v>0</v>
      </c>
      <c r="F225" s="236">
        <f>IFERROR(IF('Table 2'!$L$2="All Diverse Led",$HQ225,IF('Table 2'!$L$2='DATA TEMPLATE 1516'!HY225,4,0)), 0)</f>
        <v>0</v>
      </c>
      <c r="G225" s="237">
        <f t="shared" si="7"/>
        <v>0</v>
      </c>
      <c r="H225" s="1" t="s">
        <v>471</v>
      </c>
      <c r="I225" s="1">
        <v>0</v>
      </c>
      <c r="J225" s="1" t="b">
        <v>0</v>
      </c>
      <c r="K225" s="284">
        <v>223</v>
      </c>
      <c r="L225" t="s">
        <v>445</v>
      </c>
      <c r="M225" t="s">
        <v>442</v>
      </c>
      <c r="N225" t="s">
        <v>460</v>
      </c>
      <c r="O225" s="76">
        <v>735951</v>
      </c>
      <c r="P225" s="76">
        <v>844688</v>
      </c>
      <c r="Q225" s="76">
        <v>586573</v>
      </c>
      <c r="R225" s="76">
        <v>0</v>
      </c>
      <c r="S225" s="76">
        <v>0</v>
      </c>
      <c r="T225" s="76">
        <v>2167212</v>
      </c>
      <c r="U225">
        <v>204813</v>
      </c>
      <c r="V225">
        <v>30734</v>
      </c>
      <c r="W225">
        <v>0</v>
      </c>
      <c r="X225">
        <v>26433</v>
      </c>
      <c r="Y225">
        <v>26433</v>
      </c>
      <c r="Z225">
        <v>0</v>
      </c>
      <c r="AA225">
        <v>0</v>
      </c>
      <c r="AB225">
        <v>923034</v>
      </c>
      <c r="AC225">
        <v>0</v>
      </c>
      <c r="AD225">
        <v>686458</v>
      </c>
      <c r="AE225">
        <v>1897905</v>
      </c>
      <c r="AF225" s="1">
        <v>331</v>
      </c>
      <c r="AG225">
        <v>192</v>
      </c>
      <c r="AH225">
        <v>3294</v>
      </c>
      <c r="AI225">
        <v>17040</v>
      </c>
      <c r="AJ225">
        <v>0</v>
      </c>
      <c r="AK225">
        <v>0</v>
      </c>
      <c r="AL225">
        <v>0</v>
      </c>
      <c r="AM225">
        <v>0</v>
      </c>
      <c r="AN225">
        <v>0</v>
      </c>
      <c r="AO225">
        <v>0</v>
      </c>
      <c r="AP225">
        <v>0</v>
      </c>
      <c r="AQ225">
        <v>0</v>
      </c>
      <c r="AR225">
        <v>330</v>
      </c>
      <c r="AS225">
        <v>196</v>
      </c>
      <c r="AT225">
        <v>3288</v>
      </c>
      <c r="AU225">
        <v>0</v>
      </c>
      <c r="AV225">
        <v>0</v>
      </c>
      <c r="AW225">
        <v>0</v>
      </c>
      <c r="AX225">
        <v>0</v>
      </c>
      <c r="AY225">
        <v>0</v>
      </c>
      <c r="AZ225">
        <v>0</v>
      </c>
      <c r="BA225">
        <v>0</v>
      </c>
      <c r="BB225">
        <v>0</v>
      </c>
      <c r="BC225">
        <v>0</v>
      </c>
      <c r="BD225" s="284">
        <v>0</v>
      </c>
      <c r="BE225" s="284">
        <v>0</v>
      </c>
      <c r="BF225" s="284">
        <v>0</v>
      </c>
      <c r="BG225" s="284">
        <v>0</v>
      </c>
      <c r="BH225" s="168">
        <v>330</v>
      </c>
      <c r="BI225" s="169">
        <v>196</v>
      </c>
      <c r="BJ225" s="169">
        <v>3288</v>
      </c>
      <c r="BK225" s="170">
        <v>0</v>
      </c>
      <c r="BL225">
        <v>9</v>
      </c>
      <c r="BM225">
        <v>1034</v>
      </c>
      <c r="BN225">
        <v>242965</v>
      </c>
      <c r="BO225">
        <v>0</v>
      </c>
      <c r="BP225">
        <v>1</v>
      </c>
      <c r="BQ225">
        <v>143</v>
      </c>
      <c r="BR225">
        <v>57339</v>
      </c>
      <c r="BS225">
        <v>0</v>
      </c>
      <c r="BT225">
        <v>0</v>
      </c>
      <c r="BU225">
        <v>0</v>
      </c>
      <c r="BV225">
        <v>0</v>
      </c>
      <c r="BW225">
        <v>0</v>
      </c>
      <c r="BX225">
        <v>9</v>
      </c>
      <c r="BY225">
        <v>1034</v>
      </c>
      <c r="BZ225">
        <v>242965</v>
      </c>
      <c r="CA225">
        <v>0</v>
      </c>
      <c r="CB225">
        <v>1</v>
      </c>
      <c r="CC225">
        <v>143</v>
      </c>
      <c r="CD225">
        <v>57339</v>
      </c>
      <c r="CE225">
        <v>0</v>
      </c>
      <c r="CF225">
        <v>0</v>
      </c>
      <c r="CG225">
        <v>0</v>
      </c>
      <c r="CH225">
        <v>0</v>
      </c>
      <c r="CI225">
        <v>0</v>
      </c>
      <c r="CJ225" s="1">
        <v>1</v>
      </c>
      <c r="CK225" s="1">
        <v>143</v>
      </c>
      <c r="CL225" s="1">
        <v>57339</v>
      </c>
      <c r="CM225" s="1">
        <v>0</v>
      </c>
      <c r="CN225" s="168">
        <v>10</v>
      </c>
      <c r="CO225" s="169">
        <v>1177</v>
      </c>
      <c r="CP225" s="169">
        <v>300304</v>
      </c>
      <c r="CQ225" s="170">
        <v>0</v>
      </c>
      <c r="CR225" s="1">
        <v>11</v>
      </c>
      <c r="CS225" s="1">
        <v>11</v>
      </c>
      <c r="CT225" s="1">
        <v>136</v>
      </c>
      <c r="CU225" s="1">
        <v>0</v>
      </c>
      <c r="CV225">
        <v>0</v>
      </c>
      <c r="CW225">
        <v>0</v>
      </c>
      <c r="CX225">
        <v>0</v>
      </c>
      <c r="CY225">
        <v>0</v>
      </c>
      <c r="CZ225">
        <v>0</v>
      </c>
      <c r="DA225">
        <v>0</v>
      </c>
      <c r="DB225">
        <v>0</v>
      </c>
      <c r="DC225">
        <v>0</v>
      </c>
      <c r="DD225">
        <v>11</v>
      </c>
      <c r="DE225">
        <v>11</v>
      </c>
      <c r="DF225">
        <v>136</v>
      </c>
      <c r="DG225">
        <v>0</v>
      </c>
      <c r="DH225">
        <v>0</v>
      </c>
      <c r="DI225">
        <v>0</v>
      </c>
      <c r="DJ225">
        <v>0</v>
      </c>
      <c r="DK225">
        <v>0</v>
      </c>
      <c r="DL225">
        <v>0</v>
      </c>
      <c r="DM225">
        <v>0</v>
      </c>
      <c r="DN225">
        <v>0</v>
      </c>
      <c r="DO225">
        <v>0</v>
      </c>
      <c r="DP225" s="284">
        <v>0</v>
      </c>
      <c r="DQ225" s="284">
        <v>0</v>
      </c>
      <c r="DR225" s="284">
        <v>0</v>
      </c>
      <c r="DS225" s="284">
        <v>0</v>
      </c>
      <c r="DT225" s="168">
        <v>11</v>
      </c>
      <c r="DU225" s="169">
        <v>11</v>
      </c>
      <c r="DV225" s="169">
        <v>136</v>
      </c>
      <c r="DW225" s="170">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s="1">
        <v>0</v>
      </c>
      <c r="EW225" s="1">
        <v>0</v>
      </c>
      <c r="EX225" s="1">
        <v>0</v>
      </c>
      <c r="EY225" s="1">
        <v>0</v>
      </c>
      <c r="EZ225" s="168">
        <v>0</v>
      </c>
      <c r="FA225" s="169">
        <v>0</v>
      </c>
      <c r="FB225" s="169">
        <v>0</v>
      </c>
      <c r="FC225" s="170">
        <v>0</v>
      </c>
      <c r="FD225">
        <v>0</v>
      </c>
      <c r="FE225">
        <v>0</v>
      </c>
      <c r="FF225">
        <v>0</v>
      </c>
      <c r="FG225">
        <v>0</v>
      </c>
      <c r="FH225">
        <v>0</v>
      </c>
      <c r="FI225">
        <v>0</v>
      </c>
      <c r="FJ225">
        <v>0</v>
      </c>
      <c r="FK225">
        <v>0</v>
      </c>
      <c r="FL225">
        <v>0</v>
      </c>
      <c r="FM225">
        <v>0</v>
      </c>
      <c r="FN225">
        <v>1</v>
      </c>
      <c r="FO225">
        <v>3195</v>
      </c>
      <c r="FP225">
        <v>164</v>
      </c>
      <c r="FQ225">
        <v>0</v>
      </c>
      <c r="FR225">
        <v>750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0</v>
      </c>
      <c r="GP225">
        <v>0</v>
      </c>
      <c r="GQ225">
        <v>0</v>
      </c>
      <c r="GR225">
        <v>0</v>
      </c>
      <c r="GS225">
        <v>0</v>
      </c>
      <c r="GT225">
        <v>0</v>
      </c>
      <c r="GU225">
        <v>0</v>
      </c>
      <c r="GV225">
        <v>0</v>
      </c>
      <c r="GW225">
        <v>0</v>
      </c>
      <c r="GX225">
        <v>0</v>
      </c>
      <c r="GY225">
        <v>0</v>
      </c>
      <c r="GZ225">
        <v>0</v>
      </c>
      <c r="HA225">
        <v>0</v>
      </c>
      <c r="HB225">
        <v>0</v>
      </c>
      <c r="HC225" s="139">
        <v>0</v>
      </c>
      <c r="HD225" s="141">
        <v>0</v>
      </c>
      <c r="HE225" s="139">
        <v>0</v>
      </c>
      <c r="HF225" s="141">
        <v>0</v>
      </c>
      <c r="HG225" s="180">
        <v>16</v>
      </c>
      <c r="HH225" s="182">
        <v>0</v>
      </c>
      <c r="HI225" s="182">
        <v>0</v>
      </c>
      <c r="HJ225" s="183">
        <v>0</v>
      </c>
      <c r="HK225" s="140">
        <v>0</v>
      </c>
      <c r="HL225" s="140">
        <v>0</v>
      </c>
      <c r="HM225" s="1" t="s">
        <v>427</v>
      </c>
      <c r="HN225" s="1" t="s">
        <v>427</v>
      </c>
      <c r="HO225" t="s">
        <v>460</v>
      </c>
      <c r="HP225" s="284" t="s">
        <v>460</v>
      </c>
      <c r="HQ225" s="284">
        <v>0</v>
      </c>
      <c r="HR225" s="284">
        <v>0</v>
      </c>
      <c r="HS225" s="284">
        <v>0</v>
      </c>
      <c r="HT225" s="284" t="s">
        <v>427</v>
      </c>
      <c r="HU225" s="284" t="s">
        <v>427</v>
      </c>
      <c r="HV225" s="284" t="s">
        <v>427</v>
      </c>
      <c r="HW225" s="284" t="s">
        <v>427</v>
      </c>
      <c r="HX225" s="284">
        <v>0</v>
      </c>
      <c r="HY225" s="284">
        <v>0</v>
      </c>
      <c r="HZ225" s="284">
        <v>1683902</v>
      </c>
      <c r="IA225" s="284"/>
      <c r="IB225" s="284"/>
    </row>
    <row r="226" spans="1:236" x14ac:dyDescent="0.25">
      <c r="A226" s="2">
        <f>IF('Table 1'!$L$2="All Regions",1,IF('Table 1'!$L$2='DATA TEMPLATE 1516'!L226,1,0))</f>
        <v>1</v>
      </c>
      <c r="B226" s="2">
        <f>IF('Table 1'!$L$3="All Disciplines",1,IF('Table 1'!$L$3='DATA TEMPLATE 1516'!M226,1,0))</f>
        <v>1</v>
      </c>
      <c r="C226" s="2">
        <f>IF('Table 1'!$L$4="All Organisations",1,IF('Table 1'!$L$4='DATA TEMPLATE 1516'!N226,1,0))</f>
        <v>1</v>
      </c>
      <c r="D226" s="2">
        <f t="shared" si="6"/>
        <v>3</v>
      </c>
      <c r="E226" s="236">
        <f>IFERROR(IF('Table 2'!$L$2="All Diverse Led",$HQ226,IF('Table 2'!$L$2='DATA TEMPLATE 1516'!HX226,4,0)),"0")</f>
        <v>0</v>
      </c>
      <c r="F226" s="236">
        <f>IFERROR(IF('Table 2'!$L$2="All Diverse Led",$HQ226,IF('Table 2'!$L$2='DATA TEMPLATE 1516'!HY226,4,0)), 0)</f>
        <v>0</v>
      </c>
      <c r="G226" s="237">
        <f t="shared" si="7"/>
        <v>0</v>
      </c>
      <c r="H226" s="1" t="s">
        <v>471</v>
      </c>
      <c r="I226" s="1">
        <v>0</v>
      </c>
      <c r="J226" s="1" t="b">
        <v>0</v>
      </c>
      <c r="K226" s="284">
        <v>224</v>
      </c>
      <c r="L226" t="s">
        <v>445</v>
      </c>
      <c r="M226" t="s">
        <v>437</v>
      </c>
      <c r="N226" t="s">
        <v>459</v>
      </c>
      <c r="O226" s="76">
        <v>60565</v>
      </c>
      <c r="P226" s="76">
        <v>291115</v>
      </c>
      <c r="Q226" s="76">
        <v>2050</v>
      </c>
      <c r="R226" s="76">
        <v>12000</v>
      </c>
      <c r="S226" s="76">
        <v>21670</v>
      </c>
      <c r="T226" s="76">
        <v>387400</v>
      </c>
      <c r="U226">
        <v>261669</v>
      </c>
      <c r="V226">
        <v>20461</v>
      </c>
      <c r="W226">
        <v>0</v>
      </c>
      <c r="X226">
        <v>2308</v>
      </c>
      <c r="Y226">
        <v>0</v>
      </c>
      <c r="Z226">
        <v>0</v>
      </c>
      <c r="AA226">
        <v>0</v>
      </c>
      <c r="AB226">
        <v>34913</v>
      </c>
      <c r="AC226">
        <v>34725</v>
      </c>
      <c r="AD226">
        <v>167189</v>
      </c>
      <c r="AE226">
        <v>521265</v>
      </c>
      <c r="AF226" s="1">
        <v>76</v>
      </c>
      <c r="AG226">
        <v>47</v>
      </c>
      <c r="AH226">
        <v>6492</v>
      </c>
      <c r="AI226">
        <v>0</v>
      </c>
      <c r="AJ226">
        <v>3</v>
      </c>
      <c r="AK226">
        <v>2</v>
      </c>
      <c r="AL226">
        <v>212</v>
      </c>
      <c r="AM226">
        <v>0</v>
      </c>
      <c r="AN226">
        <v>0</v>
      </c>
      <c r="AO226">
        <v>0</v>
      </c>
      <c r="AP226">
        <v>0</v>
      </c>
      <c r="AQ226">
        <v>0</v>
      </c>
      <c r="AR226">
        <v>0</v>
      </c>
      <c r="AS226">
        <v>0</v>
      </c>
      <c r="AT226">
        <v>0</v>
      </c>
      <c r="AU226">
        <v>0</v>
      </c>
      <c r="AV226">
        <v>0</v>
      </c>
      <c r="AW226">
        <v>0</v>
      </c>
      <c r="AX226">
        <v>0</v>
      </c>
      <c r="AY226">
        <v>0</v>
      </c>
      <c r="AZ226">
        <v>0</v>
      </c>
      <c r="BA226">
        <v>0</v>
      </c>
      <c r="BB226">
        <v>0</v>
      </c>
      <c r="BC226">
        <v>0</v>
      </c>
      <c r="BD226" s="284">
        <v>3</v>
      </c>
      <c r="BE226" s="284">
        <v>2</v>
      </c>
      <c r="BF226" s="284">
        <v>212</v>
      </c>
      <c r="BG226" s="284">
        <v>0</v>
      </c>
      <c r="BH226" s="168">
        <v>0</v>
      </c>
      <c r="BI226" s="169">
        <v>0</v>
      </c>
      <c r="BJ226" s="169">
        <v>0</v>
      </c>
      <c r="BK226" s="170">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s="1">
        <v>0</v>
      </c>
      <c r="CK226" s="1">
        <v>0</v>
      </c>
      <c r="CL226" s="1">
        <v>0</v>
      </c>
      <c r="CM226" s="1">
        <v>0</v>
      </c>
      <c r="CN226" s="168">
        <v>0</v>
      </c>
      <c r="CO226" s="169">
        <v>0</v>
      </c>
      <c r="CP226" s="169">
        <v>0</v>
      </c>
      <c r="CQ226" s="170">
        <v>0</v>
      </c>
      <c r="CR226" s="1">
        <v>0</v>
      </c>
      <c r="CS226" s="1">
        <v>0</v>
      </c>
      <c r="CT226" s="1">
        <v>0</v>
      </c>
      <c r="CU226" s="1">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s="284">
        <v>0</v>
      </c>
      <c r="DQ226" s="284">
        <v>0</v>
      </c>
      <c r="DR226" s="284">
        <v>0</v>
      </c>
      <c r="DS226" s="284">
        <v>0</v>
      </c>
      <c r="DT226" s="168">
        <v>0</v>
      </c>
      <c r="DU226" s="169">
        <v>0</v>
      </c>
      <c r="DV226" s="169">
        <v>0</v>
      </c>
      <c r="DW226" s="170">
        <v>0</v>
      </c>
      <c r="DX226">
        <v>75</v>
      </c>
      <c r="DY226">
        <v>7</v>
      </c>
      <c r="DZ226">
        <v>5254</v>
      </c>
      <c r="EA226">
        <v>0</v>
      </c>
      <c r="EB226">
        <v>0</v>
      </c>
      <c r="EC226">
        <v>0</v>
      </c>
      <c r="ED226">
        <v>0</v>
      </c>
      <c r="EE226">
        <v>0</v>
      </c>
      <c r="EF226">
        <v>13</v>
      </c>
      <c r="EG226">
        <v>7</v>
      </c>
      <c r="EH226">
        <v>1049</v>
      </c>
      <c r="EI226">
        <v>0</v>
      </c>
      <c r="EJ226">
        <v>75</v>
      </c>
      <c r="EK226">
        <v>23</v>
      </c>
      <c r="EL226">
        <v>5254</v>
      </c>
      <c r="EM226">
        <v>0</v>
      </c>
      <c r="EN226">
        <v>0</v>
      </c>
      <c r="EO226">
        <v>0</v>
      </c>
      <c r="EP226">
        <v>0</v>
      </c>
      <c r="EQ226">
        <v>0</v>
      </c>
      <c r="ER226">
        <v>13</v>
      </c>
      <c r="ES226">
        <v>7</v>
      </c>
      <c r="ET226">
        <v>1049</v>
      </c>
      <c r="EU226">
        <v>0</v>
      </c>
      <c r="EV226" s="1">
        <v>13</v>
      </c>
      <c r="EW226" s="1">
        <v>7</v>
      </c>
      <c r="EX226" s="1">
        <v>1049</v>
      </c>
      <c r="EY226" s="1">
        <v>0</v>
      </c>
      <c r="EZ226" s="168">
        <v>88</v>
      </c>
      <c r="FA226" s="169">
        <v>30</v>
      </c>
      <c r="FB226" s="169">
        <v>6303</v>
      </c>
      <c r="FC226" s="170">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0</v>
      </c>
      <c r="GY226">
        <v>0</v>
      </c>
      <c r="GZ226">
        <v>0</v>
      </c>
      <c r="HA226">
        <v>0</v>
      </c>
      <c r="HB226">
        <v>0</v>
      </c>
      <c r="HC226" s="139">
        <v>0</v>
      </c>
      <c r="HD226" s="141">
        <v>0</v>
      </c>
      <c r="HE226" s="139">
        <v>0</v>
      </c>
      <c r="HF226" s="141">
        <v>0</v>
      </c>
      <c r="HG226" s="180">
        <v>12</v>
      </c>
      <c r="HH226" s="182">
        <v>0</v>
      </c>
      <c r="HI226" s="182">
        <v>0</v>
      </c>
      <c r="HJ226" s="183">
        <v>0</v>
      </c>
      <c r="HK226" s="140">
        <v>0</v>
      </c>
      <c r="HL226" s="140">
        <v>0</v>
      </c>
      <c r="HM226" s="1">
        <v>0</v>
      </c>
      <c r="HN226" s="1">
        <v>0</v>
      </c>
      <c r="HO226" t="s">
        <v>459</v>
      </c>
      <c r="HP226" s="284" t="s">
        <v>459</v>
      </c>
      <c r="HQ226" s="284">
        <v>0</v>
      </c>
      <c r="HR226" s="284">
        <v>0</v>
      </c>
      <c r="HS226" s="284">
        <v>0</v>
      </c>
      <c r="HT226" s="284" t="s">
        <v>427</v>
      </c>
      <c r="HU226" s="284" t="s">
        <v>427</v>
      </c>
      <c r="HV226" s="284" t="s">
        <v>427</v>
      </c>
      <c r="HW226" s="284" t="s">
        <v>426</v>
      </c>
      <c r="HX226" s="284">
        <v>0</v>
      </c>
      <c r="HY226" s="284">
        <v>0</v>
      </c>
      <c r="HZ226" s="284">
        <v>468261</v>
      </c>
      <c r="IA226" s="284"/>
      <c r="IB226" s="284"/>
    </row>
    <row r="227" spans="1:236" x14ac:dyDescent="0.25">
      <c r="A227" s="2">
        <f>IF('Table 1'!$L$2="All Regions",1,IF('Table 1'!$L$2='DATA TEMPLATE 1516'!L227,1,0))</f>
        <v>1</v>
      </c>
      <c r="B227" s="2">
        <f>IF('Table 1'!$L$3="All Disciplines",1,IF('Table 1'!$L$3='DATA TEMPLATE 1516'!M227,1,0))</f>
        <v>1</v>
      </c>
      <c r="C227" s="2">
        <f>IF('Table 1'!$L$4="All Organisations",1,IF('Table 1'!$L$4='DATA TEMPLATE 1516'!N227,1,0))</f>
        <v>1</v>
      </c>
      <c r="D227" s="2">
        <f t="shared" si="6"/>
        <v>3</v>
      </c>
      <c r="E227" s="236">
        <f>IFERROR(IF('Table 2'!$L$2="All Diverse Led",$HQ227,IF('Table 2'!$L$2='DATA TEMPLATE 1516'!HX227,4,0)),"0")</f>
        <v>0</v>
      </c>
      <c r="F227" s="236">
        <f>IFERROR(IF('Table 2'!$L$2="All Diverse Led",$HQ227,IF('Table 2'!$L$2='DATA TEMPLATE 1516'!HY227,4,0)), 0)</f>
        <v>0</v>
      </c>
      <c r="G227" s="237">
        <f t="shared" si="7"/>
        <v>0</v>
      </c>
      <c r="H227" s="1" t="s">
        <v>471</v>
      </c>
      <c r="I227" s="1">
        <v>0</v>
      </c>
      <c r="J227" s="1" t="b">
        <v>0</v>
      </c>
      <c r="K227" s="284">
        <v>225</v>
      </c>
      <c r="L227" t="s">
        <v>445</v>
      </c>
      <c r="M227" t="s">
        <v>440</v>
      </c>
      <c r="N227" t="s">
        <v>460</v>
      </c>
      <c r="O227" s="76">
        <v>1994261</v>
      </c>
      <c r="P227" s="76">
        <v>155678</v>
      </c>
      <c r="Q227" s="76">
        <v>93152</v>
      </c>
      <c r="R227" s="76">
        <v>227400</v>
      </c>
      <c r="S227" s="76">
        <v>33054</v>
      </c>
      <c r="T227" s="76">
        <v>2503545</v>
      </c>
      <c r="U227">
        <v>1407006</v>
      </c>
      <c r="V227">
        <v>0</v>
      </c>
      <c r="W227">
        <v>0</v>
      </c>
      <c r="X227">
        <v>17800</v>
      </c>
      <c r="Y227">
        <v>0</v>
      </c>
      <c r="Z227">
        <v>0</v>
      </c>
      <c r="AA227">
        <v>0</v>
      </c>
      <c r="AB227">
        <v>720612</v>
      </c>
      <c r="AC227">
        <v>378941</v>
      </c>
      <c r="AD227">
        <v>21433</v>
      </c>
      <c r="AE227">
        <v>2545792</v>
      </c>
      <c r="AF227" s="1">
        <v>256</v>
      </c>
      <c r="AG227">
        <v>331</v>
      </c>
      <c r="AH227">
        <v>87018</v>
      </c>
      <c r="AI227">
        <v>0</v>
      </c>
      <c r="AJ227">
        <v>0</v>
      </c>
      <c r="AK227">
        <v>0</v>
      </c>
      <c r="AL227">
        <v>0</v>
      </c>
      <c r="AM227">
        <v>0</v>
      </c>
      <c r="AN227">
        <v>0</v>
      </c>
      <c r="AO227">
        <v>0</v>
      </c>
      <c r="AP227">
        <v>0</v>
      </c>
      <c r="AQ227">
        <v>0</v>
      </c>
      <c r="AR227">
        <v>18</v>
      </c>
      <c r="AS227">
        <v>138</v>
      </c>
      <c r="AT227">
        <v>34909</v>
      </c>
      <c r="AU227">
        <v>0</v>
      </c>
      <c r="AV227">
        <v>0</v>
      </c>
      <c r="AW227">
        <v>0</v>
      </c>
      <c r="AX227">
        <v>0</v>
      </c>
      <c r="AY227">
        <v>0</v>
      </c>
      <c r="AZ227">
        <v>0</v>
      </c>
      <c r="BA227">
        <v>0</v>
      </c>
      <c r="BB227">
        <v>0</v>
      </c>
      <c r="BC227">
        <v>0</v>
      </c>
      <c r="BD227" s="284">
        <v>0</v>
      </c>
      <c r="BE227" s="284">
        <v>0</v>
      </c>
      <c r="BF227" s="284">
        <v>0</v>
      </c>
      <c r="BG227" s="284">
        <v>0</v>
      </c>
      <c r="BH227" s="168">
        <v>18</v>
      </c>
      <c r="BI227" s="169">
        <v>138</v>
      </c>
      <c r="BJ227" s="169">
        <v>34909</v>
      </c>
      <c r="BK227" s="170">
        <v>0</v>
      </c>
      <c r="BL227">
        <v>32</v>
      </c>
      <c r="BM227">
        <v>362</v>
      </c>
      <c r="BN227">
        <v>51000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s="1">
        <v>0</v>
      </c>
      <c r="CK227" s="1">
        <v>0</v>
      </c>
      <c r="CL227" s="1">
        <v>0</v>
      </c>
      <c r="CM227" s="1">
        <v>0</v>
      </c>
      <c r="CN227" s="168">
        <v>0</v>
      </c>
      <c r="CO227" s="169">
        <v>0</v>
      </c>
      <c r="CP227" s="169">
        <v>0</v>
      </c>
      <c r="CQ227" s="170">
        <v>0</v>
      </c>
      <c r="CR227" s="1">
        <v>96</v>
      </c>
      <c r="CS227" s="1">
        <v>384</v>
      </c>
      <c r="CT227" s="1">
        <v>29503</v>
      </c>
      <c r="CU227" s="1">
        <v>0</v>
      </c>
      <c r="CV227">
        <v>0</v>
      </c>
      <c r="CW227">
        <v>0</v>
      </c>
      <c r="CX227">
        <v>0</v>
      </c>
      <c r="CY227">
        <v>0</v>
      </c>
      <c r="CZ227">
        <v>0</v>
      </c>
      <c r="DA227">
        <v>0</v>
      </c>
      <c r="DB227">
        <v>0</v>
      </c>
      <c r="DC227">
        <v>0</v>
      </c>
      <c r="DD227">
        <v>70</v>
      </c>
      <c r="DE227">
        <v>120</v>
      </c>
      <c r="DF227">
        <v>6523</v>
      </c>
      <c r="DG227">
        <v>0</v>
      </c>
      <c r="DH227">
        <v>0</v>
      </c>
      <c r="DI227">
        <v>0</v>
      </c>
      <c r="DJ227">
        <v>0</v>
      </c>
      <c r="DK227">
        <v>0</v>
      </c>
      <c r="DL227">
        <v>0</v>
      </c>
      <c r="DM227">
        <v>0</v>
      </c>
      <c r="DN227">
        <v>0</v>
      </c>
      <c r="DO227">
        <v>0</v>
      </c>
      <c r="DP227" s="284">
        <v>0</v>
      </c>
      <c r="DQ227" s="284">
        <v>0</v>
      </c>
      <c r="DR227" s="284">
        <v>0</v>
      </c>
      <c r="DS227" s="284">
        <v>0</v>
      </c>
      <c r="DT227" s="168">
        <v>70</v>
      </c>
      <c r="DU227" s="169">
        <v>120</v>
      </c>
      <c r="DV227" s="169">
        <v>6523</v>
      </c>
      <c r="DW227" s="170">
        <v>0</v>
      </c>
      <c r="DX227">
        <v>1</v>
      </c>
      <c r="DY227">
        <v>5</v>
      </c>
      <c r="DZ227">
        <v>875</v>
      </c>
      <c r="EA227">
        <v>0</v>
      </c>
      <c r="EB227">
        <v>0</v>
      </c>
      <c r="EC227">
        <v>0</v>
      </c>
      <c r="ED227">
        <v>0</v>
      </c>
      <c r="EE227">
        <v>0</v>
      </c>
      <c r="EF227">
        <v>0</v>
      </c>
      <c r="EG227">
        <v>0</v>
      </c>
      <c r="EH227">
        <v>0</v>
      </c>
      <c r="EI227">
        <v>0</v>
      </c>
      <c r="EJ227">
        <v>1</v>
      </c>
      <c r="EK227">
        <v>5</v>
      </c>
      <c r="EL227">
        <v>875</v>
      </c>
      <c r="EM227">
        <v>0</v>
      </c>
      <c r="EN227">
        <v>0</v>
      </c>
      <c r="EO227">
        <v>0</v>
      </c>
      <c r="EP227">
        <v>0</v>
      </c>
      <c r="EQ227">
        <v>0</v>
      </c>
      <c r="ER227">
        <v>0</v>
      </c>
      <c r="ES227">
        <v>0</v>
      </c>
      <c r="ET227">
        <v>0</v>
      </c>
      <c r="EU227">
        <v>0</v>
      </c>
      <c r="EV227" s="1">
        <v>0</v>
      </c>
      <c r="EW227" s="1">
        <v>0</v>
      </c>
      <c r="EX227" s="1">
        <v>0</v>
      </c>
      <c r="EY227" s="1">
        <v>0</v>
      </c>
      <c r="EZ227" s="168">
        <v>1</v>
      </c>
      <c r="FA227" s="169">
        <v>5</v>
      </c>
      <c r="FB227" s="169">
        <v>875</v>
      </c>
      <c r="FC227" s="170">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s="139">
        <v>0</v>
      </c>
      <c r="HD227" s="141">
        <v>0</v>
      </c>
      <c r="HE227" s="139">
        <v>16</v>
      </c>
      <c r="HF227" s="141">
        <v>0</v>
      </c>
      <c r="HG227" s="180">
        <v>25</v>
      </c>
      <c r="HH227" s="182">
        <v>0</v>
      </c>
      <c r="HI227" s="182">
        <v>0.64</v>
      </c>
      <c r="HJ227" s="183">
        <v>0</v>
      </c>
      <c r="HK227" s="140">
        <v>0</v>
      </c>
      <c r="HL227" s="140">
        <v>0</v>
      </c>
      <c r="HM227" s="1" t="s">
        <v>427</v>
      </c>
      <c r="HN227" s="1" t="s">
        <v>427</v>
      </c>
      <c r="HO227" t="s">
        <v>460</v>
      </c>
      <c r="HP227" s="284" t="s">
        <v>460</v>
      </c>
      <c r="HQ227" s="284">
        <v>0</v>
      </c>
      <c r="HR227" s="284">
        <v>0</v>
      </c>
      <c r="HS227" s="284">
        <v>0</v>
      </c>
      <c r="HT227" s="284" t="s">
        <v>427</v>
      </c>
      <c r="HU227" s="284" t="s">
        <v>427</v>
      </c>
      <c r="HV227" s="284" t="s">
        <v>427</v>
      </c>
      <c r="HW227" s="284" t="s">
        <v>427</v>
      </c>
      <c r="HX227" s="284">
        <v>0</v>
      </c>
      <c r="HY227" s="284">
        <v>0</v>
      </c>
      <c r="HZ227" s="284">
        <v>2669296</v>
      </c>
      <c r="IA227" s="284"/>
      <c r="IB227" s="284"/>
    </row>
    <row r="228" spans="1:236" x14ac:dyDescent="0.25">
      <c r="A228" s="2">
        <f>IF('Table 1'!$L$2="All Regions",1,IF('Table 1'!$L$2='DATA TEMPLATE 1516'!L228,1,0))</f>
        <v>1</v>
      </c>
      <c r="B228" s="2">
        <f>IF('Table 1'!$L$3="All Disciplines",1,IF('Table 1'!$L$3='DATA TEMPLATE 1516'!M228,1,0))</f>
        <v>1</v>
      </c>
      <c r="C228" s="2">
        <f>IF('Table 1'!$L$4="All Organisations",1,IF('Table 1'!$L$4='DATA TEMPLATE 1516'!N228,1,0))</f>
        <v>1</v>
      </c>
      <c r="D228" s="2">
        <f t="shared" si="6"/>
        <v>3</v>
      </c>
      <c r="E228" s="236">
        <f>IFERROR(IF('Table 2'!$L$2="All Diverse Led",$HQ228,IF('Table 2'!$L$2='DATA TEMPLATE 1516'!HX228,4,0)),"0")</f>
        <v>0</v>
      </c>
      <c r="F228" s="236">
        <f>IFERROR(IF('Table 2'!$L$2="All Diverse Led",$HQ228,IF('Table 2'!$L$2='DATA TEMPLATE 1516'!HY228,4,0)), 0)</f>
        <v>0</v>
      </c>
      <c r="G228" s="237">
        <f t="shared" si="7"/>
        <v>0</v>
      </c>
      <c r="H228" s="1" t="s">
        <v>471</v>
      </c>
      <c r="I228" s="1">
        <v>0</v>
      </c>
      <c r="J228" s="1" t="b">
        <v>0</v>
      </c>
      <c r="K228" s="284">
        <v>226</v>
      </c>
      <c r="L228" t="s">
        <v>445</v>
      </c>
      <c r="M228" t="s">
        <v>440</v>
      </c>
      <c r="N228" t="s">
        <v>459</v>
      </c>
      <c r="O228" s="76">
        <v>146976</v>
      </c>
      <c r="P228" s="76">
        <v>415000</v>
      </c>
      <c r="Q228" s="76">
        <v>0</v>
      </c>
      <c r="R228" s="76">
        <v>730782</v>
      </c>
      <c r="S228" s="76">
        <v>0</v>
      </c>
      <c r="T228" s="76">
        <v>1292758</v>
      </c>
      <c r="U228">
        <v>0</v>
      </c>
      <c r="V228">
        <v>0</v>
      </c>
      <c r="W228">
        <v>0</v>
      </c>
      <c r="X228">
        <v>0</v>
      </c>
      <c r="Y228">
        <v>0</v>
      </c>
      <c r="Z228">
        <v>0</v>
      </c>
      <c r="AA228">
        <v>0</v>
      </c>
      <c r="AB228">
        <v>3057</v>
      </c>
      <c r="AC228">
        <v>26457</v>
      </c>
      <c r="AD228">
        <v>1263243</v>
      </c>
      <c r="AE228">
        <v>1292757</v>
      </c>
      <c r="AF228" s="1">
        <v>364</v>
      </c>
      <c r="AG228">
        <v>43</v>
      </c>
      <c r="AH228">
        <v>9649</v>
      </c>
      <c r="AI228">
        <v>38458</v>
      </c>
      <c r="AJ228">
        <v>0</v>
      </c>
      <c r="AK228">
        <v>0</v>
      </c>
      <c r="AL228">
        <v>0</v>
      </c>
      <c r="AM228">
        <v>0</v>
      </c>
      <c r="AN228">
        <v>0</v>
      </c>
      <c r="AO228">
        <v>0</v>
      </c>
      <c r="AP228">
        <v>0</v>
      </c>
      <c r="AQ228">
        <v>0</v>
      </c>
      <c r="AR228">
        <v>113</v>
      </c>
      <c r="AS228">
        <v>44</v>
      </c>
      <c r="AT228">
        <v>5042</v>
      </c>
      <c r="AU228">
        <v>12217</v>
      </c>
      <c r="AV228">
        <v>0</v>
      </c>
      <c r="AW228">
        <v>0</v>
      </c>
      <c r="AX228">
        <v>0</v>
      </c>
      <c r="AY228">
        <v>0</v>
      </c>
      <c r="AZ228">
        <v>0</v>
      </c>
      <c r="BA228">
        <v>0</v>
      </c>
      <c r="BB228">
        <v>0</v>
      </c>
      <c r="BC228">
        <v>0</v>
      </c>
      <c r="BD228" s="284">
        <v>0</v>
      </c>
      <c r="BE228" s="284">
        <v>0</v>
      </c>
      <c r="BF228" s="284">
        <v>0</v>
      </c>
      <c r="BG228" s="284">
        <v>0</v>
      </c>
      <c r="BH228" s="168">
        <v>113</v>
      </c>
      <c r="BI228" s="169">
        <v>44</v>
      </c>
      <c r="BJ228" s="169">
        <v>5042</v>
      </c>
      <c r="BK228" s="170">
        <v>12217</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v>0</v>
      </c>
      <c r="CJ228" s="1">
        <v>0</v>
      </c>
      <c r="CK228" s="1">
        <v>0</v>
      </c>
      <c r="CL228" s="1">
        <v>0</v>
      </c>
      <c r="CM228" s="1">
        <v>0</v>
      </c>
      <c r="CN228" s="168">
        <v>0</v>
      </c>
      <c r="CO228" s="169">
        <v>0</v>
      </c>
      <c r="CP228" s="169">
        <v>0</v>
      </c>
      <c r="CQ228" s="170">
        <v>0</v>
      </c>
      <c r="CR228" s="1">
        <v>0</v>
      </c>
      <c r="CS228" s="1">
        <v>0</v>
      </c>
      <c r="CT228" s="1">
        <v>0</v>
      </c>
      <c r="CU228" s="1">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s="284">
        <v>0</v>
      </c>
      <c r="DQ228" s="284">
        <v>0</v>
      </c>
      <c r="DR228" s="284">
        <v>0</v>
      </c>
      <c r="DS228" s="284">
        <v>0</v>
      </c>
      <c r="DT228" s="168">
        <v>0</v>
      </c>
      <c r="DU228" s="169">
        <v>0</v>
      </c>
      <c r="DV228" s="169">
        <v>0</v>
      </c>
      <c r="DW228" s="170">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v>0</v>
      </c>
      <c r="EV228" s="1">
        <v>0</v>
      </c>
      <c r="EW228" s="1">
        <v>0</v>
      </c>
      <c r="EX228" s="1">
        <v>0</v>
      </c>
      <c r="EY228" s="1">
        <v>0</v>
      </c>
      <c r="EZ228" s="168">
        <v>0</v>
      </c>
      <c r="FA228" s="169">
        <v>0</v>
      </c>
      <c r="FB228" s="169">
        <v>0</v>
      </c>
      <c r="FC228" s="170">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1</v>
      </c>
      <c r="GE228">
        <v>20000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s="139">
        <v>0</v>
      </c>
      <c r="HD228" s="141">
        <v>0</v>
      </c>
      <c r="HE228" s="139">
        <v>0</v>
      </c>
      <c r="HF228" s="141">
        <v>0</v>
      </c>
      <c r="HG228" s="180">
        <v>128</v>
      </c>
      <c r="HH228" s="182">
        <v>0</v>
      </c>
      <c r="HI228" s="182">
        <v>0</v>
      </c>
      <c r="HJ228" s="183">
        <v>0</v>
      </c>
      <c r="HK228" s="140">
        <v>0</v>
      </c>
      <c r="HL228" s="140">
        <v>0</v>
      </c>
      <c r="HM228" s="1" t="s">
        <v>427</v>
      </c>
      <c r="HN228" s="1" t="s">
        <v>427</v>
      </c>
      <c r="HO228" t="s">
        <v>459</v>
      </c>
      <c r="HP228" s="284" t="s">
        <v>459</v>
      </c>
      <c r="HQ228" s="284">
        <v>0</v>
      </c>
      <c r="HR228" s="284">
        <v>0</v>
      </c>
      <c r="HS228" s="284">
        <v>0</v>
      </c>
      <c r="HT228" s="284" t="s">
        <v>427</v>
      </c>
      <c r="HU228" s="284" t="s">
        <v>427</v>
      </c>
      <c r="HV228" s="284" t="s">
        <v>427</v>
      </c>
      <c r="HW228" s="284" t="s">
        <v>427</v>
      </c>
      <c r="HX228" s="284">
        <v>0</v>
      </c>
      <c r="HY228" s="284">
        <v>0</v>
      </c>
      <c r="HZ228" s="284">
        <v>727854</v>
      </c>
      <c r="IA228" s="284"/>
      <c r="IB228" s="284"/>
    </row>
    <row r="229" spans="1:236" x14ac:dyDescent="0.25">
      <c r="A229" s="2">
        <f>IF('Table 1'!$L$2="All Regions",1,IF('Table 1'!$L$2='DATA TEMPLATE 1516'!L229,1,0))</f>
        <v>1</v>
      </c>
      <c r="B229" s="2">
        <f>IF('Table 1'!$L$3="All Disciplines",1,IF('Table 1'!$L$3='DATA TEMPLATE 1516'!M229,1,0))</f>
        <v>1</v>
      </c>
      <c r="C229" s="2">
        <f>IF('Table 1'!$L$4="All Organisations",1,IF('Table 1'!$L$4='DATA TEMPLATE 1516'!N229,1,0))</f>
        <v>1</v>
      </c>
      <c r="D229" s="2">
        <f t="shared" si="6"/>
        <v>3</v>
      </c>
      <c r="E229" s="236">
        <f>IFERROR(IF('Table 2'!$L$2="All Diverse Led",$HQ229,IF('Table 2'!$L$2='DATA TEMPLATE 1516'!HX229,4,0)),"0")</f>
        <v>0</v>
      </c>
      <c r="F229" s="236">
        <f>IFERROR(IF('Table 2'!$L$2="All Diverse Led",$HQ229,IF('Table 2'!$L$2='DATA TEMPLATE 1516'!HY229,4,0)), 0)</f>
        <v>0</v>
      </c>
      <c r="G229" s="237">
        <f t="shared" si="7"/>
        <v>0</v>
      </c>
      <c r="H229" s="1" t="s">
        <v>471</v>
      </c>
      <c r="I229" s="1">
        <v>0</v>
      </c>
      <c r="J229" s="1" t="b">
        <v>0</v>
      </c>
      <c r="K229" s="284">
        <v>227</v>
      </c>
      <c r="L229" t="s">
        <v>445</v>
      </c>
      <c r="M229" t="s">
        <v>442</v>
      </c>
      <c r="N229" t="s">
        <v>459</v>
      </c>
      <c r="O229" s="76">
        <v>345552</v>
      </c>
      <c r="P229" s="76">
        <v>92032</v>
      </c>
      <c r="Q229" s="76">
        <v>1943</v>
      </c>
      <c r="R229" s="76">
        <v>0</v>
      </c>
      <c r="S229" s="76">
        <v>3264</v>
      </c>
      <c r="T229" s="76">
        <v>442791</v>
      </c>
      <c r="U229">
        <v>256996</v>
      </c>
      <c r="V229">
        <v>2043</v>
      </c>
      <c r="W229">
        <v>33946</v>
      </c>
      <c r="X229">
        <v>0</v>
      </c>
      <c r="Y229">
        <v>3264</v>
      </c>
      <c r="Z229">
        <v>0</v>
      </c>
      <c r="AA229">
        <v>0</v>
      </c>
      <c r="AB229">
        <v>96019</v>
      </c>
      <c r="AC229">
        <v>46494</v>
      </c>
      <c r="AD229">
        <v>0</v>
      </c>
      <c r="AE229">
        <v>438762</v>
      </c>
      <c r="AF229" s="1">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s="284">
        <v>0</v>
      </c>
      <c r="BE229" s="284">
        <v>0</v>
      </c>
      <c r="BF229" s="284">
        <v>0</v>
      </c>
      <c r="BG229" s="284">
        <v>0</v>
      </c>
      <c r="BH229" s="168">
        <v>0</v>
      </c>
      <c r="BI229" s="169">
        <v>0</v>
      </c>
      <c r="BJ229" s="169">
        <v>0</v>
      </c>
      <c r="BK229" s="170">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s="1">
        <v>0</v>
      </c>
      <c r="CK229" s="1">
        <v>0</v>
      </c>
      <c r="CL229" s="1">
        <v>0</v>
      </c>
      <c r="CM229" s="1">
        <v>0</v>
      </c>
      <c r="CN229" s="168">
        <v>0</v>
      </c>
      <c r="CO229" s="169">
        <v>0</v>
      </c>
      <c r="CP229" s="169">
        <v>0</v>
      </c>
      <c r="CQ229" s="170">
        <v>0</v>
      </c>
      <c r="CR229" s="1">
        <v>0</v>
      </c>
      <c r="CS229" s="1">
        <v>0</v>
      </c>
      <c r="CT229" s="1">
        <v>0</v>
      </c>
      <c r="CU229" s="1">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s="284">
        <v>0</v>
      </c>
      <c r="DQ229" s="284">
        <v>0</v>
      </c>
      <c r="DR229" s="284">
        <v>0</v>
      </c>
      <c r="DS229" s="284">
        <v>0</v>
      </c>
      <c r="DT229" s="168">
        <v>0</v>
      </c>
      <c r="DU229" s="169">
        <v>0</v>
      </c>
      <c r="DV229" s="169">
        <v>0</v>
      </c>
      <c r="DW229" s="170">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v>0</v>
      </c>
      <c r="EV229" s="1">
        <v>0</v>
      </c>
      <c r="EW229" s="1">
        <v>0</v>
      </c>
      <c r="EX229" s="1">
        <v>0</v>
      </c>
      <c r="EY229" s="1">
        <v>0</v>
      </c>
      <c r="EZ229" s="168">
        <v>0</v>
      </c>
      <c r="FA229" s="169">
        <v>0</v>
      </c>
      <c r="FB229" s="169">
        <v>0</v>
      </c>
      <c r="FC229" s="170">
        <v>0</v>
      </c>
      <c r="FD229">
        <v>0</v>
      </c>
      <c r="FE229">
        <v>0</v>
      </c>
      <c r="FF229">
        <v>0</v>
      </c>
      <c r="FG229">
        <v>0</v>
      </c>
      <c r="FH229">
        <v>0</v>
      </c>
      <c r="FI229">
        <v>0</v>
      </c>
      <c r="FJ229">
        <v>0</v>
      </c>
      <c r="FK229">
        <v>0</v>
      </c>
      <c r="FL229">
        <v>0</v>
      </c>
      <c r="FM229">
        <v>0</v>
      </c>
      <c r="FN229">
        <v>28</v>
      </c>
      <c r="FO229">
        <v>47168</v>
      </c>
      <c r="FP229">
        <v>18303</v>
      </c>
      <c r="FQ229">
        <v>0</v>
      </c>
      <c r="FR229">
        <v>22503</v>
      </c>
      <c r="FS229">
        <v>0</v>
      </c>
      <c r="FT229">
        <v>479</v>
      </c>
      <c r="FU229">
        <v>519130</v>
      </c>
      <c r="FV229">
        <v>35101</v>
      </c>
      <c r="FW229">
        <v>0</v>
      </c>
      <c r="FX229">
        <v>35101</v>
      </c>
      <c r="FY229">
        <v>0</v>
      </c>
      <c r="FZ229">
        <v>29</v>
      </c>
      <c r="GA229">
        <v>194</v>
      </c>
      <c r="GB229">
        <v>149</v>
      </c>
      <c r="GC229">
        <v>2393</v>
      </c>
      <c r="GD229">
        <v>1</v>
      </c>
      <c r="GE229">
        <v>3826</v>
      </c>
      <c r="GF229">
        <v>1</v>
      </c>
      <c r="GG229">
        <v>0</v>
      </c>
      <c r="GH229">
        <v>0</v>
      </c>
      <c r="GI229">
        <v>0</v>
      </c>
      <c r="GJ229">
        <v>0</v>
      </c>
      <c r="GK229">
        <v>3500</v>
      </c>
      <c r="GL229">
        <v>0</v>
      </c>
      <c r="GM229">
        <v>0</v>
      </c>
      <c r="GN229">
        <v>36</v>
      </c>
      <c r="GO229">
        <v>861</v>
      </c>
      <c r="GP229">
        <v>5</v>
      </c>
      <c r="GQ229">
        <v>96613</v>
      </c>
      <c r="GR229">
        <v>0</v>
      </c>
      <c r="GS229">
        <v>0</v>
      </c>
      <c r="GT229">
        <v>0</v>
      </c>
      <c r="GU229">
        <v>0</v>
      </c>
      <c r="GV229">
        <v>0</v>
      </c>
      <c r="GW229">
        <v>0</v>
      </c>
      <c r="GX229">
        <v>0</v>
      </c>
      <c r="GY229">
        <v>0</v>
      </c>
      <c r="GZ229">
        <v>0</v>
      </c>
      <c r="HA229">
        <v>0</v>
      </c>
      <c r="HB229">
        <v>3</v>
      </c>
      <c r="HC229" s="139">
        <v>0</v>
      </c>
      <c r="HD229" s="141">
        <v>0</v>
      </c>
      <c r="HE229" s="139">
        <v>0</v>
      </c>
      <c r="HF229" s="141">
        <v>0</v>
      </c>
      <c r="HG229" s="180">
        <v>5</v>
      </c>
      <c r="HH229" s="182">
        <v>0</v>
      </c>
      <c r="HI229" s="182">
        <v>0</v>
      </c>
      <c r="HJ229" s="183">
        <v>0</v>
      </c>
      <c r="HK229" s="140">
        <v>0</v>
      </c>
      <c r="HL229" s="140">
        <v>0</v>
      </c>
      <c r="HM229" s="1" t="s">
        <v>427</v>
      </c>
      <c r="HN229" s="1" t="s">
        <v>427</v>
      </c>
      <c r="HO229" t="s">
        <v>459</v>
      </c>
      <c r="HP229" s="284" t="s">
        <v>459</v>
      </c>
      <c r="HQ229" s="284">
        <v>0</v>
      </c>
      <c r="HR229" s="284">
        <v>0</v>
      </c>
      <c r="HS229" s="284">
        <v>0</v>
      </c>
      <c r="HT229" s="284" t="s">
        <v>427</v>
      </c>
      <c r="HU229" s="284" t="s">
        <v>427</v>
      </c>
      <c r="HV229" s="284" t="s">
        <v>427</v>
      </c>
      <c r="HW229" s="284" t="s">
        <v>427</v>
      </c>
      <c r="HX229" s="284">
        <v>0</v>
      </c>
      <c r="HY229" s="284">
        <v>0</v>
      </c>
      <c r="HZ229" s="284">
        <v>418870</v>
      </c>
      <c r="IA229" s="284"/>
      <c r="IB229" s="284"/>
    </row>
    <row r="230" spans="1:236" x14ac:dyDescent="0.25">
      <c r="A230" s="2">
        <f>IF('Table 1'!$L$2="All Regions",1,IF('Table 1'!$L$2='DATA TEMPLATE 1516'!L230,1,0))</f>
        <v>1</v>
      </c>
      <c r="B230" s="2">
        <f>IF('Table 1'!$L$3="All Disciplines",1,IF('Table 1'!$L$3='DATA TEMPLATE 1516'!M230,1,0))</f>
        <v>1</v>
      </c>
      <c r="C230" s="2">
        <f>IF('Table 1'!$L$4="All Organisations",1,IF('Table 1'!$L$4='DATA TEMPLATE 1516'!N230,1,0))</f>
        <v>1</v>
      </c>
      <c r="D230" s="2">
        <f t="shared" si="6"/>
        <v>3</v>
      </c>
      <c r="E230" s="236">
        <f>IFERROR(IF('Table 2'!$L$2="All Diverse Led",$HQ230,IF('Table 2'!$L$2='DATA TEMPLATE 1516'!HX230,4,0)),"0")</f>
        <v>0</v>
      </c>
      <c r="F230" s="236">
        <f>IFERROR(IF('Table 2'!$L$2="All Diverse Led",$HQ230,IF('Table 2'!$L$2='DATA TEMPLATE 1516'!HY230,4,0)), 0)</f>
        <v>0</v>
      </c>
      <c r="G230" s="237">
        <f t="shared" si="7"/>
        <v>0</v>
      </c>
      <c r="H230" s="1" t="s">
        <v>471</v>
      </c>
      <c r="I230" s="1">
        <v>0</v>
      </c>
      <c r="J230" s="1" t="b">
        <v>0</v>
      </c>
      <c r="K230" s="284">
        <v>228</v>
      </c>
      <c r="L230" t="s">
        <v>445</v>
      </c>
      <c r="M230" t="s">
        <v>436</v>
      </c>
      <c r="N230" t="s">
        <v>460</v>
      </c>
      <c r="O230" s="76">
        <v>709464</v>
      </c>
      <c r="P230" s="76">
        <v>212754</v>
      </c>
      <c r="Q230" s="76">
        <v>0</v>
      </c>
      <c r="R230" s="76">
        <v>0</v>
      </c>
      <c r="S230" s="76">
        <v>0</v>
      </c>
      <c r="T230" s="76">
        <v>922218</v>
      </c>
      <c r="U230">
        <v>463479</v>
      </c>
      <c r="V230">
        <v>0</v>
      </c>
      <c r="W230">
        <v>0</v>
      </c>
      <c r="X230">
        <v>0</v>
      </c>
      <c r="Y230">
        <v>0</v>
      </c>
      <c r="Z230">
        <v>0</v>
      </c>
      <c r="AA230">
        <v>0</v>
      </c>
      <c r="AB230">
        <v>298467</v>
      </c>
      <c r="AC230">
        <v>150996</v>
      </c>
      <c r="AD230">
        <v>0</v>
      </c>
      <c r="AE230">
        <v>912942</v>
      </c>
      <c r="AF230" s="1">
        <v>0</v>
      </c>
      <c r="AG230">
        <v>0</v>
      </c>
      <c r="AH230">
        <v>0</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s="284">
        <v>0</v>
      </c>
      <c r="BE230" s="284">
        <v>0</v>
      </c>
      <c r="BF230" s="284">
        <v>0</v>
      </c>
      <c r="BG230" s="284">
        <v>0</v>
      </c>
      <c r="BH230" s="168">
        <v>0</v>
      </c>
      <c r="BI230" s="169">
        <v>0</v>
      </c>
      <c r="BJ230" s="169">
        <v>0</v>
      </c>
      <c r="BK230" s="17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s="1">
        <v>0</v>
      </c>
      <c r="CK230" s="1">
        <v>0</v>
      </c>
      <c r="CL230" s="1">
        <v>0</v>
      </c>
      <c r="CM230" s="1">
        <v>0</v>
      </c>
      <c r="CN230" s="168">
        <v>0</v>
      </c>
      <c r="CO230" s="169">
        <v>0</v>
      </c>
      <c r="CP230" s="169">
        <v>0</v>
      </c>
      <c r="CQ230" s="170">
        <v>0</v>
      </c>
      <c r="CR230" s="1">
        <v>0</v>
      </c>
      <c r="CS230" s="1">
        <v>0</v>
      </c>
      <c r="CT230" s="1">
        <v>0</v>
      </c>
      <c r="CU230" s="1">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s="284">
        <v>0</v>
      </c>
      <c r="DQ230" s="284">
        <v>0</v>
      </c>
      <c r="DR230" s="284">
        <v>0</v>
      </c>
      <c r="DS230" s="284">
        <v>0</v>
      </c>
      <c r="DT230" s="168">
        <v>0</v>
      </c>
      <c r="DU230" s="169">
        <v>0</v>
      </c>
      <c r="DV230" s="169">
        <v>0</v>
      </c>
      <c r="DW230" s="17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s="1">
        <v>0</v>
      </c>
      <c r="EW230" s="1">
        <v>0</v>
      </c>
      <c r="EX230" s="1">
        <v>0</v>
      </c>
      <c r="EY230" s="1">
        <v>0</v>
      </c>
      <c r="EZ230" s="168">
        <v>0</v>
      </c>
      <c r="FA230" s="169">
        <v>0</v>
      </c>
      <c r="FB230" s="169">
        <v>0</v>
      </c>
      <c r="FC230" s="17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s="139">
        <v>1</v>
      </c>
      <c r="HD230" s="141">
        <v>0</v>
      </c>
      <c r="HE230" s="139">
        <v>0</v>
      </c>
      <c r="HF230" s="141">
        <v>0</v>
      </c>
      <c r="HG230" s="180">
        <v>5</v>
      </c>
      <c r="HH230" s="182">
        <v>0.2</v>
      </c>
      <c r="HI230" s="182">
        <v>0</v>
      </c>
      <c r="HJ230" s="183">
        <v>0</v>
      </c>
      <c r="HK230" s="140">
        <v>0</v>
      </c>
      <c r="HL230" s="140">
        <v>0</v>
      </c>
      <c r="HM230" s="1">
        <v>0</v>
      </c>
      <c r="HN230" s="1">
        <v>0</v>
      </c>
      <c r="HO230" t="s">
        <v>460</v>
      </c>
      <c r="HP230" s="284" t="s">
        <v>460</v>
      </c>
      <c r="HQ230" s="284">
        <v>0</v>
      </c>
      <c r="HR230" s="284">
        <v>0</v>
      </c>
      <c r="HS230" s="284">
        <v>0</v>
      </c>
      <c r="HT230" s="284" t="s">
        <v>427</v>
      </c>
      <c r="HU230" s="284" t="s">
        <v>427</v>
      </c>
      <c r="HV230" s="284" t="s">
        <v>427</v>
      </c>
      <c r="HW230" s="284" t="s">
        <v>427</v>
      </c>
      <c r="HX230" s="284">
        <v>0</v>
      </c>
      <c r="HY230" s="284">
        <v>0</v>
      </c>
      <c r="HZ230" s="284">
        <v>989999</v>
      </c>
      <c r="IA230" s="284"/>
      <c r="IB230" s="284"/>
    </row>
    <row r="231" spans="1:236" x14ac:dyDescent="0.25">
      <c r="A231" s="2">
        <f>IF('Table 1'!$L$2="All Regions",1,IF('Table 1'!$L$2='DATA TEMPLATE 1516'!L231,1,0))</f>
        <v>1</v>
      </c>
      <c r="B231" s="2">
        <f>IF('Table 1'!$L$3="All Disciplines",1,IF('Table 1'!$L$3='DATA TEMPLATE 1516'!M231,1,0))</f>
        <v>1</v>
      </c>
      <c r="C231" s="2">
        <f>IF('Table 1'!$L$4="All Organisations",1,IF('Table 1'!$L$4='DATA TEMPLATE 1516'!N231,1,0))</f>
        <v>1</v>
      </c>
      <c r="D231" s="2">
        <f t="shared" si="6"/>
        <v>3</v>
      </c>
      <c r="E231" s="236">
        <f>IFERROR(IF('Table 2'!$L$2="All Diverse Led",$HQ231,IF('Table 2'!$L$2='DATA TEMPLATE 1516'!HX231,4,0)),"0")</f>
        <v>0</v>
      </c>
      <c r="F231" s="236">
        <f>IFERROR(IF('Table 2'!$L$2="All Diverse Led",$HQ231,IF('Table 2'!$L$2='DATA TEMPLATE 1516'!HY231,4,0)), 0)</f>
        <v>0</v>
      </c>
      <c r="G231" s="237">
        <f t="shared" si="7"/>
        <v>0</v>
      </c>
      <c r="H231" s="1" t="s">
        <v>471</v>
      </c>
      <c r="I231" s="1">
        <v>0</v>
      </c>
      <c r="J231" s="1" t="b">
        <v>0</v>
      </c>
      <c r="K231" s="284">
        <v>229</v>
      </c>
      <c r="L231" t="s">
        <v>445</v>
      </c>
      <c r="M231" t="s">
        <v>440</v>
      </c>
      <c r="N231" t="s">
        <v>460</v>
      </c>
      <c r="O231" s="76">
        <v>0</v>
      </c>
      <c r="P231" s="76">
        <v>176387</v>
      </c>
      <c r="Q231" s="76">
        <v>0</v>
      </c>
      <c r="R231" s="76">
        <v>0</v>
      </c>
      <c r="S231" s="76">
        <v>0</v>
      </c>
      <c r="T231" s="76">
        <v>176387</v>
      </c>
      <c r="U231">
        <v>0</v>
      </c>
      <c r="V231">
        <v>0</v>
      </c>
      <c r="W231">
        <v>0</v>
      </c>
      <c r="X231">
        <v>0</v>
      </c>
      <c r="Y231">
        <v>0</v>
      </c>
      <c r="Z231">
        <v>0</v>
      </c>
      <c r="AA231">
        <v>0</v>
      </c>
      <c r="AB231">
        <v>361583</v>
      </c>
      <c r="AC231">
        <v>527952</v>
      </c>
      <c r="AD231">
        <v>0</v>
      </c>
      <c r="AE231">
        <v>889535</v>
      </c>
      <c r="AF231" s="1">
        <v>109</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s="284">
        <v>0</v>
      </c>
      <c r="BE231" s="284">
        <v>0</v>
      </c>
      <c r="BF231" s="284">
        <v>0</v>
      </c>
      <c r="BG231" s="284">
        <v>0</v>
      </c>
      <c r="BH231" s="168">
        <v>0</v>
      </c>
      <c r="BI231" s="169">
        <v>0</v>
      </c>
      <c r="BJ231" s="169">
        <v>0</v>
      </c>
      <c r="BK231" s="170">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s="1">
        <v>0</v>
      </c>
      <c r="CK231" s="1">
        <v>0</v>
      </c>
      <c r="CL231" s="1">
        <v>0</v>
      </c>
      <c r="CM231" s="1">
        <v>0</v>
      </c>
      <c r="CN231" s="168">
        <v>0</v>
      </c>
      <c r="CO231" s="169">
        <v>0</v>
      </c>
      <c r="CP231" s="169">
        <v>0</v>
      </c>
      <c r="CQ231" s="170">
        <v>0</v>
      </c>
      <c r="CR231" s="1">
        <v>127</v>
      </c>
      <c r="CS231" s="1">
        <v>244</v>
      </c>
      <c r="CT231" s="1">
        <v>0</v>
      </c>
      <c r="CU231" s="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s="284">
        <v>0</v>
      </c>
      <c r="DQ231" s="284">
        <v>0</v>
      </c>
      <c r="DR231" s="284">
        <v>0</v>
      </c>
      <c r="DS231" s="284">
        <v>0</v>
      </c>
      <c r="DT231" s="168">
        <v>0</v>
      </c>
      <c r="DU231" s="169">
        <v>0</v>
      </c>
      <c r="DV231" s="169">
        <v>0</v>
      </c>
      <c r="DW231" s="170">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s="1">
        <v>0</v>
      </c>
      <c r="EW231" s="1">
        <v>0</v>
      </c>
      <c r="EX231" s="1">
        <v>0</v>
      </c>
      <c r="EY231" s="1">
        <v>0</v>
      </c>
      <c r="EZ231" s="168">
        <v>0</v>
      </c>
      <c r="FA231" s="169">
        <v>0</v>
      </c>
      <c r="FB231" s="169">
        <v>0</v>
      </c>
      <c r="FC231" s="170">
        <v>0</v>
      </c>
      <c r="FD231">
        <v>0</v>
      </c>
      <c r="FE231">
        <v>0</v>
      </c>
      <c r="FF231">
        <v>0</v>
      </c>
      <c r="FG231">
        <v>0</v>
      </c>
      <c r="FH231">
        <v>0</v>
      </c>
      <c r="FI231">
        <v>0</v>
      </c>
      <c r="FJ231">
        <v>0</v>
      </c>
      <c r="FK231">
        <v>0</v>
      </c>
      <c r="FL231">
        <v>13</v>
      </c>
      <c r="FM231">
        <v>1010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s="139">
        <v>0</v>
      </c>
      <c r="HD231" s="141">
        <v>0</v>
      </c>
      <c r="HE231" s="139">
        <v>0</v>
      </c>
      <c r="HF231" s="141">
        <v>0</v>
      </c>
      <c r="HG231" s="180">
        <v>13</v>
      </c>
      <c r="HH231" s="182">
        <v>0</v>
      </c>
      <c r="HI231" s="182">
        <v>0</v>
      </c>
      <c r="HJ231" s="183">
        <v>0</v>
      </c>
      <c r="HK231" s="140">
        <v>0</v>
      </c>
      <c r="HL231" s="140">
        <v>0</v>
      </c>
      <c r="HM231" s="1" t="s">
        <v>427</v>
      </c>
      <c r="HN231" s="1" t="s">
        <v>427</v>
      </c>
      <c r="HO231" t="s">
        <v>460</v>
      </c>
      <c r="HP231" s="284" t="s">
        <v>460</v>
      </c>
      <c r="HQ231" s="284">
        <v>0</v>
      </c>
      <c r="HR231" s="284">
        <v>0</v>
      </c>
      <c r="HS231" s="284">
        <v>0</v>
      </c>
      <c r="HT231" s="284" t="s">
        <v>427</v>
      </c>
      <c r="HU231" s="284" t="s">
        <v>427</v>
      </c>
      <c r="HV231" s="284" t="s">
        <v>427</v>
      </c>
      <c r="HW231" s="284" t="s">
        <v>427</v>
      </c>
      <c r="HX231" s="284">
        <v>0</v>
      </c>
      <c r="HY231" s="284">
        <v>0</v>
      </c>
      <c r="HZ231" s="284">
        <v>803205</v>
      </c>
      <c r="IA231" s="284"/>
      <c r="IB231" s="284"/>
    </row>
    <row r="232" spans="1:236" x14ac:dyDescent="0.25">
      <c r="A232" s="2">
        <f>IF('Table 1'!$L$2="All Regions",1,IF('Table 1'!$L$2='DATA TEMPLATE 1516'!L232,1,0))</f>
        <v>1</v>
      </c>
      <c r="B232" s="2">
        <f>IF('Table 1'!$L$3="All Disciplines",1,IF('Table 1'!$L$3='DATA TEMPLATE 1516'!M232,1,0))</f>
        <v>1</v>
      </c>
      <c r="C232" s="2">
        <f>IF('Table 1'!$L$4="All Organisations",1,IF('Table 1'!$L$4='DATA TEMPLATE 1516'!N232,1,0))</f>
        <v>1</v>
      </c>
      <c r="D232" s="2">
        <f t="shared" si="6"/>
        <v>3</v>
      </c>
      <c r="E232" s="236">
        <f>IFERROR(IF('Table 2'!$L$2="All Diverse Led",$HQ232,IF('Table 2'!$L$2='DATA TEMPLATE 1516'!HX232,4,0)),"0")</f>
        <v>0</v>
      </c>
      <c r="F232" s="236">
        <f>IFERROR(IF('Table 2'!$L$2="All Diverse Led",$HQ232,IF('Table 2'!$L$2='DATA TEMPLATE 1516'!HY232,4,0)), 0)</f>
        <v>0</v>
      </c>
      <c r="G232" s="237">
        <f t="shared" si="7"/>
        <v>0</v>
      </c>
      <c r="H232" s="1" t="s">
        <v>471</v>
      </c>
      <c r="I232" s="1">
        <v>0</v>
      </c>
      <c r="J232" s="1" t="b">
        <v>0</v>
      </c>
      <c r="K232" s="284">
        <v>230</v>
      </c>
      <c r="L232" t="s">
        <v>445</v>
      </c>
      <c r="M232" t="s">
        <v>440</v>
      </c>
      <c r="N232" t="s">
        <v>458</v>
      </c>
      <c r="O232" s="76">
        <v>126541</v>
      </c>
      <c r="P232" s="76">
        <v>57496</v>
      </c>
      <c r="Q232" s="76">
        <v>0</v>
      </c>
      <c r="R232" s="76">
        <v>0</v>
      </c>
      <c r="S232" s="76">
        <v>0</v>
      </c>
      <c r="T232" s="76">
        <v>184037</v>
      </c>
      <c r="U232">
        <v>41592</v>
      </c>
      <c r="V232">
        <v>0</v>
      </c>
      <c r="W232">
        <v>0</v>
      </c>
      <c r="X232">
        <v>1000</v>
      </c>
      <c r="Y232">
        <v>0</v>
      </c>
      <c r="Z232">
        <v>0</v>
      </c>
      <c r="AA232">
        <v>0</v>
      </c>
      <c r="AB232">
        <v>113536</v>
      </c>
      <c r="AC232">
        <v>25308</v>
      </c>
      <c r="AD232">
        <v>0</v>
      </c>
      <c r="AE232">
        <v>181436</v>
      </c>
      <c r="AF232" s="1">
        <v>4</v>
      </c>
      <c r="AG232">
        <v>4</v>
      </c>
      <c r="AH232">
        <v>232</v>
      </c>
      <c r="AI232">
        <v>0</v>
      </c>
      <c r="AJ232">
        <v>0</v>
      </c>
      <c r="AK232">
        <v>0</v>
      </c>
      <c r="AL232">
        <v>0</v>
      </c>
      <c r="AM232">
        <v>0</v>
      </c>
      <c r="AN232">
        <v>1</v>
      </c>
      <c r="AO232">
        <v>1</v>
      </c>
      <c r="AP232">
        <v>50</v>
      </c>
      <c r="AQ232">
        <v>0</v>
      </c>
      <c r="AR232">
        <v>2</v>
      </c>
      <c r="AS232">
        <v>2</v>
      </c>
      <c r="AT232">
        <v>45</v>
      </c>
      <c r="AU232">
        <v>0</v>
      </c>
      <c r="AV232">
        <v>0</v>
      </c>
      <c r="AW232">
        <v>0</v>
      </c>
      <c r="AX232">
        <v>0</v>
      </c>
      <c r="AY232">
        <v>0</v>
      </c>
      <c r="AZ232">
        <v>0</v>
      </c>
      <c r="BA232">
        <v>0</v>
      </c>
      <c r="BB232">
        <v>0</v>
      </c>
      <c r="BC232">
        <v>0</v>
      </c>
      <c r="BD232" s="284">
        <v>1</v>
      </c>
      <c r="BE232" s="284">
        <v>1</v>
      </c>
      <c r="BF232" s="284">
        <v>50</v>
      </c>
      <c r="BG232" s="284">
        <v>0</v>
      </c>
      <c r="BH232" s="168">
        <v>2</v>
      </c>
      <c r="BI232" s="169">
        <v>2</v>
      </c>
      <c r="BJ232" s="169">
        <v>45</v>
      </c>
      <c r="BK232" s="170">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s="1">
        <v>0</v>
      </c>
      <c r="CK232" s="1">
        <v>0</v>
      </c>
      <c r="CL232" s="1">
        <v>0</v>
      </c>
      <c r="CM232" s="1">
        <v>0</v>
      </c>
      <c r="CN232" s="168">
        <v>0</v>
      </c>
      <c r="CO232" s="169">
        <v>0</v>
      </c>
      <c r="CP232" s="169">
        <v>0</v>
      </c>
      <c r="CQ232" s="170">
        <v>0</v>
      </c>
      <c r="CR232" s="1">
        <v>0</v>
      </c>
      <c r="CS232" s="1">
        <v>0</v>
      </c>
      <c r="CT232" s="1">
        <v>0</v>
      </c>
      <c r="CU232" s="1">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s="284">
        <v>0</v>
      </c>
      <c r="DQ232" s="284">
        <v>0</v>
      </c>
      <c r="DR232" s="284">
        <v>0</v>
      </c>
      <c r="DS232" s="284">
        <v>0</v>
      </c>
      <c r="DT232" s="168">
        <v>0</v>
      </c>
      <c r="DU232" s="169">
        <v>0</v>
      </c>
      <c r="DV232" s="169">
        <v>0</v>
      </c>
      <c r="DW232" s="170">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v>0</v>
      </c>
      <c r="EV232" s="1">
        <v>0</v>
      </c>
      <c r="EW232" s="1">
        <v>0</v>
      </c>
      <c r="EX232" s="1">
        <v>0</v>
      </c>
      <c r="EY232" s="1">
        <v>0</v>
      </c>
      <c r="EZ232" s="168">
        <v>0</v>
      </c>
      <c r="FA232" s="169">
        <v>0</v>
      </c>
      <c r="FB232" s="169">
        <v>0</v>
      </c>
      <c r="FC232" s="170">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s="139">
        <v>0</v>
      </c>
      <c r="HD232" s="141">
        <v>0</v>
      </c>
      <c r="HE232" s="139">
        <v>0</v>
      </c>
      <c r="HF232" s="141">
        <v>0</v>
      </c>
      <c r="HG232" s="180">
        <v>9</v>
      </c>
      <c r="HH232" s="182">
        <v>0</v>
      </c>
      <c r="HI232" s="182">
        <v>0</v>
      </c>
      <c r="HJ232" s="183">
        <v>0</v>
      </c>
      <c r="HK232" s="140">
        <v>0</v>
      </c>
      <c r="HL232" s="140">
        <v>0</v>
      </c>
      <c r="HM232" s="1" t="s">
        <v>426</v>
      </c>
      <c r="HN232" s="1" t="s">
        <v>427</v>
      </c>
      <c r="HO232" t="s">
        <v>458</v>
      </c>
      <c r="HP232" s="284" t="s">
        <v>458</v>
      </c>
      <c r="HQ232" s="284">
        <v>0</v>
      </c>
      <c r="HR232" s="284">
        <v>0</v>
      </c>
      <c r="HS232" s="284">
        <v>0</v>
      </c>
      <c r="HT232" s="284" t="s">
        <v>427</v>
      </c>
      <c r="HU232" s="284" t="s">
        <v>427</v>
      </c>
      <c r="HV232" s="284" t="s">
        <v>427</v>
      </c>
      <c r="HW232" s="284" t="s">
        <v>427</v>
      </c>
      <c r="HX232" s="284">
        <v>0</v>
      </c>
      <c r="HY232" s="284">
        <v>0</v>
      </c>
      <c r="HZ232" s="284">
        <v>242480</v>
      </c>
      <c r="IA232" s="284"/>
      <c r="IB232" s="284"/>
    </row>
    <row r="233" spans="1:236" x14ac:dyDescent="0.25">
      <c r="A233" s="2">
        <f>IF('Table 1'!$L$2="All Regions",1,IF('Table 1'!$L$2='DATA TEMPLATE 1516'!L233,1,0))</f>
        <v>1</v>
      </c>
      <c r="B233" s="2">
        <f>IF('Table 1'!$L$3="All Disciplines",1,IF('Table 1'!$L$3='DATA TEMPLATE 1516'!M233,1,0))</f>
        <v>1</v>
      </c>
      <c r="C233" s="2">
        <f>IF('Table 1'!$L$4="All Organisations",1,IF('Table 1'!$L$4='DATA TEMPLATE 1516'!N233,1,0))</f>
        <v>1</v>
      </c>
      <c r="D233" s="2">
        <f t="shared" si="6"/>
        <v>3</v>
      </c>
      <c r="E233" s="236">
        <f>IFERROR(IF('Table 2'!$L$2="All Diverse Led",$HQ233,IF('Table 2'!$L$2='DATA TEMPLATE 1516'!HX233,4,0)),"0")</f>
        <v>0</v>
      </c>
      <c r="F233" s="236">
        <f>IFERROR(IF('Table 2'!$L$2="All Diverse Led",$HQ233,IF('Table 2'!$L$2='DATA TEMPLATE 1516'!HY233,4,0)), 0)</f>
        <v>0</v>
      </c>
      <c r="G233" s="237">
        <f t="shared" si="7"/>
        <v>0</v>
      </c>
      <c r="H233" s="1" t="s">
        <v>471</v>
      </c>
      <c r="I233" s="1">
        <v>0</v>
      </c>
      <c r="J233" s="1" t="b">
        <v>0</v>
      </c>
      <c r="K233" s="284">
        <v>231</v>
      </c>
      <c r="L233" t="s">
        <v>445</v>
      </c>
      <c r="M233" t="s">
        <v>440</v>
      </c>
      <c r="N233" t="s">
        <v>459</v>
      </c>
      <c r="O233" s="76">
        <v>1018</v>
      </c>
      <c r="P233" s="76">
        <v>272833</v>
      </c>
      <c r="Q233" s="76">
        <v>0</v>
      </c>
      <c r="R233" s="76">
        <v>483464</v>
      </c>
      <c r="S233" s="76">
        <v>0</v>
      </c>
      <c r="T233" s="76">
        <v>757315</v>
      </c>
      <c r="U233">
        <v>0</v>
      </c>
      <c r="V233">
        <v>0</v>
      </c>
      <c r="W233">
        <v>0</v>
      </c>
      <c r="X233">
        <v>0</v>
      </c>
      <c r="Y233">
        <v>0</v>
      </c>
      <c r="Z233">
        <v>0</v>
      </c>
      <c r="AA233">
        <v>0</v>
      </c>
      <c r="AB233">
        <v>66271</v>
      </c>
      <c r="AC233">
        <v>0</v>
      </c>
      <c r="AD233">
        <v>691044</v>
      </c>
      <c r="AE233">
        <v>757315</v>
      </c>
      <c r="AF233" s="1">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s="284">
        <v>0</v>
      </c>
      <c r="BE233" s="284">
        <v>0</v>
      </c>
      <c r="BF233" s="284">
        <v>0</v>
      </c>
      <c r="BG233" s="284">
        <v>0</v>
      </c>
      <c r="BH233" s="168">
        <v>0</v>
      </c>
      <c r="BI233" s="169">
        <v>0</v>
      </c>
      <c r="BJ233" s="169">
        <v>0</v>
      </c>
      <c r="BK233" s="170">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s="1">
        <v>0</v>
      </c>
      <c r="CK233" s="1">
        <v>0</v>
      </c>
      <c r="CL233" s="1">
        <v>0</v>
      </c>
      <c r="CM233" s="1">
        <v>0</v>
      </c>
      <c r="CN233" s="168">
        <v>0</v>
      </c>
      <c r="CO233" s="169">
        <v>0</v>
      </c>
      <c r="CP233" s="169">
        <v>0</v>
      </c>
      <c r="CQ233" s="170">
        <v>0</v>
      </c>
      <c r="CR233" s="1">
        <v>0</v>
      </c>
      <c r="CS233" s="1">
        <v>0</v>
      </c>
      <c r="CT233" s="1">
        <v>0</v>
      </c>
      <c r="CU233" s="1">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s="284">
        <v>0</v>
      </c>
      <c r="DQ233" s="284">
        <v>0</v>
      </c>
      <c r="DR233" s="284">
        <v>0</v>
      </c>
      <c r="DS233" s="284">
        <v>0</v>
      </c>
      <c r="DT233" s="168">
        <v>0</v>
      </c>
      <c r="DU233" s="169">
        <v>0</v>
      </c>
      <c r="DV233" s="169">
        <v>0</v>
      </c>
      <c r="DW233" s="170">
        <v>0</v>
      </c>
      <c r="DX233">
        <v>96</v>
      </c>
      <c r="DY233">
        <v>4</v>
      </c>
      <c r="DZ233">
        <v>0</v>
      </c>
      <c r="EA233">
        <v>65000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s="1">
        <v>0</v>
      </c>
      <c r="EW233" s="1">
        <v>0</v>
      </c>
      <c r="EX233" s="1">
        <v>0</v>
      </c>
      <c r="EY233" s="1">
        <v>0</v>
      </c>
      <c r="EZ233" s="168">
        <v>0</v>
      </c>
      <c r="FA233" s="169">
        <v>0</v>
      </c>
      <c r="FB233" s="169">
        <v>0</v>
      </c>
      <c r="FC233" s="170">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0</v>
      </c>
      <c r="FY233">
        <v>0</v>
      </c>
      <c r="FZ233">
        <v>45</v>
      </c>
      <c r="GA233">
        <v>5</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s="139">
        <v>0</v>
      </c>
      <c r="HD233" s="141">
        <v>0</v>
      </c>
      <c r="HE233" s="139">
        <v>0</v>
      </c>
      <c r="HF233" s="141">
        <v>1</v>
      </c>
      <c r="HG233" s="180">
        <v>58</v>
      </c>
      <c r="HH233" s="182">
        <v>1.7241379310344827E-2</v>
      </c>
      <c r="HI233" s="182">
        <v>0</v>
      </c>
      <c r="HJ233" s="183">
        <v>0</v>
      </c>
      <c r="HK233" s="140">
        <v>0</v>
      </c>
      <c r="HL233" s="140">
        <v>0</v>
      </c>
      <c r="HM233" s="1" t="s">
        <v>427</v>
      </c>
      <c r="HN233" s="1" t="s">
        <v>427</v>
      </c>
      <c r="HO233" t="s">
        <v>459</v>
      </c>
      <c r="HP233" s="284" t="s">
        <v>459</v>
      </c>
      <c r="HQ233" s="284">
        <v>0</v>
      </c>
      <c r="HR233" s="284">
        <v>0</v>
      </c>
      <c r="HS233" s="284">
        <v>0</v>
      </c>
      <c r="HT233" s="284" t="s">
        <v>427</v>
      </c>
      <c r="HU233" s="284" t="s">
        <v>427</v>
      </c>
      <c r="HV233" s="284" t="s">
        <v>427</v>
      </c>
      <c r="HW233" s="284" t="s">
        <v>427</v>
      </c>
      <c r="HX233" s="284">
        <v>0</v>
      </c>
      <c r="HY233" s="284">
        <v>0</v>
      </c>
      <c r="HZ233" s="284">
        <v>557371</v>
      </c>
      <c r="IA233" s="284"/>
      <c r="IB233" s="284"/>
    </row>
    <row r="234" spans="1:236" x14ac:dyDescent="0.25">
      <c r="A234" s="2">
        <f>IF('Table 1'!$L$2="All Regions",1,IF('Table 1'!$L$2='DATA TEMPLATE 1516'!L234,1,0))</f>
        <v>1</v>
      </c>
      <c r="B234" s="2">
        <f>IF('Table 1'!$L$3="All Disciplines",1,IF('Table 1'!$L$3='DATA TEMPLATE 1516'!M234,1,0))</f>
        <v>1</v>
      </c>
      <c r="C234" s="2">
        <f>IF('Table 1'!$L$4="All Organisations",1,IF('Table 1'!$L$4='DATA TEMPLATE 1516'!N234,1,0))</f>
        <v>1</v>
      </c>
      <c r="D234" s="2">
        <f t="shared" si="6"/>
        <v>3</v>
      </c>
      <c r="E234" s="236">
        <f>IFERROR(IF('Table 2'!$L$2="All Diverse Led",$HQ234,IF('Table 2'!$L$2='DATA TEMPLATE 1516'!HX234,4,0)),"0")</f>
        <v>0</v>
      </c>
      <c r="F234" s="236">
        <f>IFERROR(IF('Table 2'!$L$2="All Diverse Led",$HQ234,IF('Table 2'!$L$2='DATA TEMPLATE 1516'!HY234,4,0)), 0)</f>
        <v>0</v>
      </c>
      <c r="G234" s="237">
        <f t="shared" si="7"/>
        <v>0</v>
      </c>
      <c r="H234" s="1" t="s">
        <v>471</v>
      </c>
      <c r="I234" s="1">
        <v>0</v>
      </c>
      <c r="J234" s="1" t="b">
        <v>0</v>
      </c>
      <c r="K234" s="284">
        <v>232</v>
      </c>
      <c r="L234" t="s">
        <v>445</v>
      </c>
      <c r="M234" t="s">
        <v>436</v>
      </c>
      <c r="N234" t="s">
        <v>460</v>
      </c>
      <c r="O234" s="76">
        <v>1640037</v>
      </c>
      <c r="P234" s="76">
        <v>3363231</v>
      </c>
      <c r="Q234" s="76">
        <v>385752</v>
      </c>
      <c r="R234" s="76">
        <v>260310</v>
      </c>
      <c r="S234" s="76">
        <v>0</v>
      </c>
      <c r="T234" s="76">
        <v>5649330</v>
      </c>
      <c r="U234">
        <v>461028</v>
      </c>
      <c r="V234">
        <v>77203</v>
      </c>
      <c r="W234">
        <v>0</v>
      </c>
      <c r="X234">
        <v>0</v>
      </c>
      <c r="Y234">
        <v>0</v>
      </c>
      <c r="Z234">
        <v>0</v>
      </c>
      <c r="AA234">
        <v>0</v>
      </c>
      <c r="AB234">
        <v>2011896</v>
      </c>
      <c r="AC234">
        <v>1336720</v>
      </c>
      <c r="AD234">
        <v>1415617</v>
      </c>
      <c r="AE234">
        <v>5302464</v>
      </c>
      <c r="AF234" s="1">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s="284">
        <v>0</v>
      </c>
      <c r="BE234" s="284">
        <v>0</v>
      </c>
      <c r="BF234" s="284">
        <v>0</v>
      </c>
      <c r="BG234" s="284">
        <v>0</v>
      </c>
      <c r="BH234" s="168">
        <v>0</v>
      </c>
      <c r="BI234" s="169">
        <v>0</v>
      </c>
      <c r="BJ234" s="169">
        <v>0</v>
      </c>
      <c r="BK234" s="170">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s="1">
        <v>0</v>
      </c>
      <c r="CK234" s="1">
        <v>0</v>
      </c>
      <c r="CL234" s="1">
        <v>0</v>
      </c>
      <c r="CM234" s="1">
        <v>0</v>
      </c>
      <c r="CN234" s="168">
        <v>0</v>
      </c>
      <c r="CO234" s="169">
        <v>0</v>
      </c>
      <c r="CP234" s="169">
        <v>0</v>
      </c>
      <c r="CQ234" s="170">
        <v>0</v>
      </c>
      <c r="CR234" s="1">
        <v>0</v>
      </c>
      <c r="CS234" s="1">
        <v>0</v>
      </c>
      <c r="CT234" s="1">
        <v>0</v>
      </c>
      <c r="CU234" s="1">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s="284">
        <v>0</v>
      </c>
      <c r="DQ234" s="284">
        <v>0</v>
      </c>
      <c r="DR234" s="284">
        <v>0</v>
      </c>
      <c r="DS234" s="284">
        <v>0</v>
      </c>
      <c r="DT234" s="168">
        <v>0</v>
      </c>
      <c r="DU234" s="169">
        <v>0</v>
      </c>
      <c r="DV234" s="169">
        <v>0</v>
      </c>
      <c r="DW234" s="170">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s="1">
        <v>0</v>
      </c>
      <c r="EW234" s="1">
        <v>0</v>
      </c>
      <c r="EX234" s="1">
        <v>0</v>
      </c>
      <c r="EY234" s="1">
        <v>0</v>
      </c>
      <c r="EZ234" s="168">
        <v>0</v>
      </c>
      <c r="FA234" s="169">
        <v>0</v>
      </c>
      <c r="FB234" s="169">
        <v>0</v>
      </c>
      <c r="FC234" s="170">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45</v>
      </c>
      <c r="GA234">
        <v>5</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s="139">
        <v>0</v>
      </c>
      <c r="HD234" s="141">
        <v>0</v>
      </c>
      <c r="HE234" s="139">
        <v>1</v>
      </c>
      <c r="HF234" s="141">
        <v>2</v>
      </c>
      <c r="HG234" s="180">
        <v>28</v>
      </c>
      <c r="HH234" s="182">
        <v>7.1428571428571425E-2</v>
      </c>
      <c r="HI234" s="182">
        <v>3.5714285714285712E-2</v>
      </c>
      <c r="HJ234" s="183">
        <v>0</v>
      </c>
      <c r="HK234" s="140">
        <v>0</v>
      </c>
      <c r="HL234" s="140">
        <v>0</v>
      </c>
      <c r="HM234" s="1" t="s">
        <v>427</v>
      </c>
      <c r="HN234" s="1" t="s">
        <v>427</v>
      </c>
      <c r="HO234" t="s">
        <v>460</v>
      </c>
      <c r="HP234" s="284" t="s">
        <v>460</v>
      </c>
      <c r="HQ234" s="284">
        <v>0</v>
      </c>
      <c r="HR234" s="284">
        <v>0</v>
      </c>
      <c r="HS234" s="284">
        <v>0</v>
      </c>
      <c r="HT234" s="284" t="s">
        <v>427</v>
      </c>
      <c r="HU234" s="284" t="s">
        <v>427</v>
      </c>
      <c r="HV234" s="284" t="s">
        <v>427</v>
      </c>
      <c r="HW234" s="284" t="s">
        <v>427</v>
      </c>
      <c r="HX234" s="284">
        <v>0</v>
      </c>
      <c r="HY234" s="284">
        <v>0</v>
      </c>
      <c r="HZ234" s="284">
        <v>5539955</v>
      </c>
      <c r="IA234" s="284"/>
      <c r="IB234" s="284"/>
    </row>
    <row r="235" spans="1:236" x14ac:dyDescent="0.25">
      <c r="A235" s="2">
        <f>IF('Table 1'!$L$2="All Regions",1,IF('Table 1'!$L$2='DATA TEMPLATE 1516'!L235,1,0))</f>
        <v>1</v>
      </c>
      <c r="B235" s="2">
        <f>IF('Table 1'!$L$3="All Disciplines",1,IF('Table 1'!$L$3='DATA TEMPLATE 1516'!M235,1,0))</f>
        <v>1</v>
      </c>
      <c r="C235" s="2">
        <f>IF('Table 1'!$L$4="All Organisations",1,IF('Table 1'!$L$4='DATA TEMPLATE 1516'!N235,1,0))</f>
        <v>1</v>
      </c>
      <c r="D235" s="2">
        <f t="shared" si="6"/>
        <v>3</v>
      </c>
      <c r="E235" s="236">
        <f>IFERROR(IF('Table 2'!$L$2="All Diverse Led",$HQ235,IF('Table 2'!$L$2='DATA TEMPLATE 1516'!HX235,4,0)),"0")</f>
        <v>0</v>
      </c>
      <c r="F235" s="236">
        <f>IFERROR(IF('Table 2'!$L$2="All Diverse Led",$HQ235,IF('Table 2'!$L$2='DATA TEMPLATE 1516'!HY235,4,0)), 0)</f>
        <v>0</v>
      </c>
      <c r="G235" s="237">
        <f t="shared" si="7"/>
        <v>0</v>
      </c>
      <c r="H235" s="1" t="s">
        <v>471</v>
      </c>
      <c r="I235" s="1">
        <v>0</v>
      </c>
      <c r="J235" s="1" t="b">
        <v>0</v>
      </c>
      <c r="K235" s="284">
        <v>233</v>
      </c>
      <c r="L235" t="s">
        <v>446</v>
      </c>
      <c r="M235" t="s">
        <v>437</v>
      </c>
      <c r="N235" t="s">
        <v>459</v>
      </c>
      <c r="O235" s="76">
        <v>47949</v>
      </c>
      <c r="P235" s="76">
        <v>343164</v>
      </c>
      <c r="Q235" s="76">
        <v>2500</v>
      </c>
      <c r="R235" s="76">
        <v>0</v>
      </c>
      <c r="S235" s="76">
        <v>0</v>
      </c>
      <c r="T235" s="76">
        <v>393613</v>
      </c>
      <c r="U235">
        <v>22356</v>
      </c>
      <c r="V235">
        <v>5589</v>
      </c>
      <c r="W235">
        <v>5500</v>
      </c>
      <c r="X235">
        <v>245800</v>
      </c>
      <c r="Y235">
        <v>0</v>
      </c>
      <c r="Z235">
        <v>0</v>
      </c>
      <c r="AA235">
        <v>0</v>
      </c>
      <c r="AB235">
        <v>104735</v>
      </c>
      <c r="AC235">
        <v>64160</v>
      </c>
      <c r="AD235">
        <v>342</v>
      </c>
      <c r="AE235">
        <v>448482</v>
      </c>
      <c r="AF235" s="1">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s="284">
        <v>0</v>
      </c>
      <c r="BE235" s="284">
        <v>0</v>
      </c>
      <c r="BF235" s="284">
        <v>0</v>
      </c>
      <c r="BG235" s="284">
        <v>0</v>
      </c>
      <c r="BH235" s="168">
        <v>0</v>
      </c>
      <c r="BI235" s="169">
        <v>0</v>
      </c>
      <c r="BJ235" s="169">
        <v>0</v>
      </c>
      <c r="BK235" s="170">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s="1">
        <v>0</v>
      </c>
      <c r="CK235" s="1">
        <v>0</v>
      </c>
      <c r="CL235" s="1">
        <v>0</v>
      </c>
      <c r="CM235" s="1">
        <v>0</v>
      </c>
      <c r="CN235" s="168">
        <v>0</v>
      </c>
      <c r="CO235" s="169">
        <v>0</v>
      </c>
      <c r="CP235" s="169">
        <v>0</v>
      </c>
      <c r="CQ235" s="170">
        <v>0</v>
      </c>
      <c r="CR235" s="1">
        <v>0</v>
      </c>
      <c r="CS235" s="1">
        <v>0</v>
      </c>
      <c r="CT235" s="1">
        <v>0</v>
      </c>
      <c r="CU235" s="1">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s="284">
        <v>0</v>
      </c>
      <c r="DQ235" s="284">
        <v>0</v>
      </c>
      <c r="DR235" s="284">
        <v>0</v>
      </c>
      <c r="DS235" s="284">
        <v>0</v>
      </c>
      <c r="DT235" s="168">
        <v>0</v>
      </c>
      <c r="DU235" s="169">
        <v>0</v>
      </c>
      <c r="DV235" s="169">
        <v>0</v>
      </c>
      <c r="DW235" s="170">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s="1">
        <v>0</v>
      </c>
      <c r="EW235" s="1">
        <v>0</v>
      </c>
      <c r="EX235" s="1">
        <v>0</v>
      </c>
      <c r="EY235" s="1">
        <v>0</v>
      </c>
      <c r="EZ235" s="168">
        <v>0</v>
      </c>
      <c r="FA235" s="169">
        <v>0</v>
      </c>
      <c r="FB235" s="169">
        <v>0</v>
      </c>
      <c r="FC235" s="170">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s="139">
        <v>0</v>
      </c>
      <c r="HD235" s="141">
        <v>0</v>
      </c>
      <c r="HE235" s="139">
        <v>0</v>
      </c>
      <c r="HF235" s="141">
        <v>0</v>
      </c>
      <c r="HG235" s="180">
        <v>10</v>
      </c>
      <c r="HH235" s="182">
        <v>0</v>
      </c>
      <c r="HI235" s="182">
        <v>0</v>
      </c>
      <c r="HJ235" s="183">
        <v>0</v>
      </c>
      <c r="HK235" s="140">
        <v>0</v>
      </c>
      <c r="HL235" s="140">
        <v>0</v>
      </c>
      <c r="HM235" s="1">
        <v>0</v>
      </c>
      <c r="HN235" s="1">
        <v>0</v>
      </c>
      <c r="HO235" t="s">
        <v>459</v>
      </c>
      <c r="HP235" s="284" t="s">
        <v>458</v>
      </c>
      <c r="HQ235" s="284">
        <v>0</v>
      </c>
      <c r="HR235" s="284">
        <v>0</v>
      </c>
      <c r="HS235" s="284">
        <v>0</v>
      </c>
      <c r="HT235" s="284" t="s">
        <v>427</v>
      </c>
      <c r="HU235" s="284" t="s">
        <v>426</v>
      </c>
      <c r="HV235" s="284" t="s">
        <v>427</v>
      </c>
      <c r="HW235" s="284" t="s">
        <v>427</v>
      </c>
      <c r="HX235" s="284">
        <v>0</v>
      </c>
      <c r="HY235" s="284">
        <v>0</v>
      </c>
      <c r="HZ235" s="284">
        <v>244179</v>
      </c>
      <c r="IA235" s="284"/>
      <c r="IB235" s="284"/>
    </row>
    <row r="236" spans="1:236" x14ac:dyDescent="0.25">
      <c r="A236" s="2">
        <f>IF('Table 1'!$L$2="All Regions",1,IF('Table 1'!$L$2='DATA TEMPLATE 1516'!L236,1,0))</f>
        <v>1</v>
      </c>
      <c r="B236" s="2">
        <f>IF('Table 1'!$L$3="All Disciplines",1,IF('Table 1'!$L$3='DATA TEMPLATE 1516'!M236,1,0))</f>
        <v>1</v>
      </c>
      <c r="C236" s="2">
        <f>IF('Table 1'!$L$4="All Organisations",1,IF('Table 1'!$L$4='DATA TEMPLATE 1516'!N236,1,0))</f>
        <v>1</v>
      </c>
      <c r="D236" s="2">
        <f t="shared" si="6"/>
        <v>3</v>
      </c>
      <c r="E236" s="236">
        <f>IFERROR(IF('Table 2'!$L$2="All Diverse Led",$HQ236,IF('Table 2'!$L$2='DATA TEMPLATE 1516'!HX236,4,0)),"0")</f>
        <v>0</v>
      </c>
      <c r="F236" s="236">
        <f>IFERROR(IF('Table 2'!$L$2="All Diverse Led",$HQ236,IF('Table 2'!$L$2='DATA TEMPLATE 1516'!HY236,4,0)), 0)</f>
        <v>0</v>
      </c>
      <c r="G236" s="237">
        <f t="shared" si="7"/>
        <v>0</v>
      </c>
      <c r="H236" s="1" t="s">
        <v>471</v>
      </c>
      <c r="I236" s="1">
        <v>0</v>
      </c>
      <c r="J236" s="1" t="b">
        <v>0</v>
      </c>
      <c r="K236" s="284">
        <v>234</v>
      </c>
      <c r="L236" t="s">
        <v>446</v>
      </c>
      <c r="M236" t="s">
        <v>443</v>
      </c>
      <c r="N236" t="s">
        <v>458</v>
      </c>
      <c r="O236" s="76">
        <v>42627</v>
      </c>
      <c r="P236" s="76">
        <v>88208</v>
      </c>
      <c r="Q236" s="76">
        <v>14910</v>
      </c>
      <c r="R236" s="76">
        <v>75750</v>
      </c>
      <c r="S236" s="76">
        <v>0</v>
      </c>
      <c r="T236" s="76">
        <v>221495</v>
      </c>
      <c r="U236">
        <v>6530</v>
      </c>
      <c r="V236">
        <v>0</v>
      </c>
      <c r="W236">
        <v>0</v>
      </c>
      <c r="X236">
        <v>13505</v>
      </c>
      <c r="Y236">
        <v>13504</v>
      </c>
      <c r="Z236">
        <v>0</v>
      </c>
      <c r="AA236">
        <v>0</v>
      </c>
      <c r="AB236">
        <v>182377</v>
      </c>
      <c r="AC236">
        <v>4102</v>
      </c>
      <c r="AD236">
        <v>0</v>
      </c>
      <c r="AE236">
        <v>220018</v>
      </c>
      <c r="AF236" s="1">
        <v>31</v>
      </c>
      <c r="AG236">
        <v>21</v>
      </c>
      <c r="AH236">
        <v>410</v>
      </c>
      <c r="AI236">
        <v>12380</v>
      </c>
      <c r="AJ236">
        <v>0</v>
      </c>
      <c r="AK236">
        <v>0</v>
      </c>
      <c r="AL236">
        <v>0</v>
      </c>
      <c r="AM236">
        <v>0</v>
      </c>
      <c r="AN236">
        <v>0</v>
      </c>
      <c r="AO236">
        <v>0</v>
      </c>
      <c r="AP236">
        <v>0</v>
      </c>
      <c r="AQ236">
        <v>0</v>
      </c>
      <c r="AR236">
        <v>23</v>
      </c>
      <c r="AS236">
        <v>15</v>
      </c>
      <c r="AT236">
        <v>0</v>
      </c>
      <c r="AU236">
        <v>12220</v>
      </c>
      <c r="AV236">
        <v>0</v>
      </c>
      <c r="AW236">
        <v>0</v>
      </c>
      <c r="AX236">
        <v>0</v>
      </c>
      <c r="AY236">
        <v>0</v>
      </c>
      <c r="AZ236">
        <v>0</v>
      </c>
      <c r="BA236">
        <v>0</v>
      </c>
      <c r="BB236">
        <v>0</v>
      </c>
      <c r="BC236">
        <v>0</v>
      </c>
      <c r="BD236" s="284">
        <v>0</v>
      </c>
      <c r="BE236" s="284">
        <v>0</v>
      </c>
      <c r="BF236" s="284">
        <v>0</v>
      </c>
      <c r="BG236" s="284">
        <v>0</v>
      </c>
      <c r="BH236" s="168">
        <v>23</v>
      </c>
      <c r="BI236" s="169">
        <v>15</v>
      </c>
      <c r="BJ236" s="169">
        <v>0</v>
      </c>
      <c r="BK236" s="170">
        <v>12220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s="1">
        <v>0</v>
      </c>
      <c r="CK236" s="1">
        <v>0</v>
      </c>
      <c r="CL236" s="1">
        <v>0</v>
      </c>
      <c r="CM236" s="1">
        <v>0</v>
      </c>
      <c r="CN236" s="168">
        <v>0</v>
      </c>
      <c r="CO236" s="169">
        <v>0</v>
      </c>
      <c r="CP236" s="169">
        <v>0</v>
      </c>
      <c r="CQ236" s="170">
        <v>0</v>
      </c>
      <c r="CR236" s="1">
        <v>0</v>
      </c>
      <c r="CS236" s="1">
        <v>0</v>
      </c>
      <c r="CT236" s="1">
        <v>0</v>
      </c>
      <c r="CU236" s="1">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s="284">
        <v>0</v>
      </c>
      <c r="DQ236" s="284">
        <v>0</v>
      </c>
      <c r="DR236" s="284">
        <v>0</v>
      </c>
      <c r="DS236" s="284">
        <v>0</v>
      </c>
      <c r="DT236" s="168">
        <v>0</v>
      </c>
      <c r="DU236" s="169">
        <v>0</v>
      </c>
      <c r="DV236" s="169">
        <v>0</v>
      </c>
      <c r="DW236" s="170">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s="1">
        <v>0</v>
      </c>
      <c r="EW236" s="1">
        <v>0</v>
      </c>
      <c r="EX236" s="1">
        <v>0</v>
      </c>
      <c r="EY236" s="1">
        <v>0</v>
      </c>
      <c r="EZ236" s="168">
        <v>0</v>
      </c>
      <c r="FA236" s="169">
        <v>0</v>
      </c>
      <c r="FB236" s="169">
        <v>0</v>
      </c>
      <c r="FC236" s="170">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0</v>
      </c>
      <c r="GC236">
        <v>0</v>
      </c>
      <c r="GD236">
        <v>4</v>
      </c>
      <c r="GE236">
        <v>0</v>
      </c>
      <c r="GF236">
        <v>7</v>
      </c>
      <c r="GG236">
        <v>4193</v>
      </c>
      <c r="GH236">
        <v>0</v>
      </c>
      <c r="GI236">
        <v>0</v>
      </c>
      <c r="GJ236">
        <v>0</v>
      </c>
      <c r="GK236">
        <v>11504</v>
      </c>
      <c r="GL236">
        <v>0</v>
      </c>
      <c r="GM236">
        <v>0</v>
      </c>
      <c r="GN236">
        <v>0</v>
      </c>
      <c r="GO236">
        <v>0</v>
      </c>
      <c r="GP236">
        <v>5</v>
      </c>
      <c r="GQ236">
        <v>9142</v>
      </c>
      <c r="GR236">
        <v>0</v>
      </c>
      <c r="GS236">
        <v>0</v>
      </c>
      <c r="GT236">
        <v>0</v>
      </c>
      <c r="GU236">
        <v>0</v>
      </c>
      <c r="GV236">
        <v>0</v>
      </c>
      <c r="GW236">
        <v>0</v>
      </c>
      <c r="GX236">
        <v>1</v>
      </c>
      <c r="GY236">
        <v>1</v>
      </c>
      <c r="GZ236">
        <v>0</v>
      </c>
      <c r="HA236">
        <v>0</v>
      </c>
      <c r="HB236">
        <v>0</v>
      </c>
      <c r="HC236" s="139">
        <v>1</v>
      </c>
      <c r="HD236" s="141">
        <v>0</v>
      </c>
      <c r="HE236" s="139">
        <v>0</v>
      </c>
      <c r="HF236" s="141">
        <v>0</v>
      </c>
      <c r="HG236" s="180">
        <v>13</v>
      </c>
      <c r="HH236" s="182">
        <v>7.6923076923076927E-2</v>
      </c>
      <c r="HI236" s="182">
        <v>0</v>
      </c>
      <c r="HJ236" s="183">
        <v>0</v>
      </c>
      <c r="HK236" s="140">
        <v>0</v>
      </c>
      <c r="HL236" s="140">
        <v>0</v>
      </c>
      <c r="HM236" s="1" t="s">
        <v>427</v>
      </c>
      <c r="HN236" s="1" t="s">
        <v>427</v>
      </c>
      <c r="HO236" t="s">
        <v>458</v>
      </c>
      <c r="HP236" s="284" t="s">
        <v>458</v>
      </c>
      <c r="HQ236" s="284">
        <v>0</v>
      </c>
      <c r="HR236" s="284">
        <v>0</v>
      </c>
      <c r="HS236" s="284">
        <v>0</v>
      </c>
      <c r="HT236" s="284" t="s">
        <v>427</v>
      </c>
      <c r="HU236" s="284" t="s">
        <v>427</v>
      </c>
      <c r="HV236" s="284" t="s">
        <v>427</v>
      </c>
      <c r="HW236" s="284" t="s">
        <v>427</v>
      </c>
      <c r="HX236" s="284">
        <v>0</v>
      </c>
      <c r="HY236" s="284">
        <v>0</v>
      </c>
      <c r="HZ236" s="284">
        <v>218775</v>
      </c>
      <c r="IA236" s="284"/>
      <c r="IB236" s="284"/>
    </row>
    <row r="237" spans="1:236" x14ac:dyDescent="0.25">
      <c r="A237" s="2">
        <f>IF('Table 1'!$L$2="All Regions",1,IF('Table 1'!$L$2='DATA TEMPLATE 1516'!L237,1,0))</f>
        <v>1</v>
      </c>
      <c r="B237" s="2">
        <f>IF('Table 1'!$L$3="All Disciplines",1,IF('Table 1'!$L$3='DATA TEMPLATE 1516'!M237,1,0))</f>
        <v>1</v>
      </c>
      <c r="C237" s="2">
        <f>IF('Table 1'!$L$4="All Organisations",1,IF('Table 1'!$L$4='DATA TEMPLATE 1516'!N237,1,0))</f>
        <v>1</v>
      </c>
      <c r="D237" s="2">
        <f t="shared" si="6"/>
        <v>3</v>
      </c>
      <c r="E237" s="236">
        <f>IFERROR(IF('Table 2'!$L$2="All Diverse Led",$HQ237,IF('Table 2'!$L$2='DATA TEMPLATE 1516'!HX237,4,0)),"0")</f>
        <v>0</v>
      </c>
      <c r="F237" s="236">
        <f>IFERROR(IF('Table 2'!$L$2="All Diverse Led",$HQ237,IF('Table 2'!$L$2='DATA TEMPLATE 1516'!HY237,4,0)), 0)</f>
        <v>0</v>
      </c>
      <c r="G237" s="237">
        <f t="shared" si="7"/>
        <v>0</v>
      </c>
      <c r="H237" s="1" t="s">
        <v>471</v>
      </c>
      <c r="I237" s="1">
        <v>0</v>
      </c>
      <c r="J237" s="1" t="b">
        <v>0</v>
      </c>
      <c r="K237" s="284">
        <v>235</v>
      </c>
      <c r="L237" t="s">
        <v>446</v>
      </c>
      <c r="M237" t="s">
        <v>437</v>
      </c>
      <c r="N237" t="s">
        <v>458</v>
      </c>
      <c r="O237" s="76">
        <v>660</v>
      </c>
      <c r="P237" s="76">
        <v>80494</v>
      </c>
      <c r="Q237" s="76">
        <v>29374</v>
      </c>
      <c r="R237" s="76">
        <v>4430</v>
      </c>
      <c r="S237" s="76">
        <v>3085</v>
      </c>
      <c r="T237" s="76">
        <v>118043</v>
      </c>
      <c r="U237">
        <v>0</v>
      </c>
      <c r="V237">
        <v>1256</v>
      </c>
      <c r="W237">
        <v>0</v>
      </c>
      <c r="X237">
        <v>1848</v>
      </c>
      <c r="Y237">
        <v>591</v>
      </c>
      <c r="Z237">
        <v>0</v>
      </c>
      <c r="AA237">
        <v>0</v>
      </c>
      <c r="AB237">
        <v>81128</v>
      </c>
      <c r="AC237">
        <v>24949</v>
      </c>
      <c r="AD237">
        <v>4260</v>
      </c>
      <c r="AE237">
        <v>114032</v>
      </c>
      <c r="AF237" s="1">
        <v>8</v>
      </c>
      <c r="AG237">
        <v>24</v>
      </c>
      <c r="AH237">
        <v>480</v>
      </c>
      <c r="AI237">
        <v>262</v>
      </c>
      <c r="AJ237">
        <v>0</v>
      </c>
      <c r="AK237">
        <v>0</v>
      </c>
      <c r="AL237">
        <v>0</v>
      </c>
      <c r="AM237">
        <v>0</v>
      </c>
      <c r="AN237">
        <v>0</v>
      </c>
      <c r="AO237">
        <v>0</v>
      </c>
      <c r="AP237">
        <v>0</v>
      </c>
      <c r="AQ237">
        <v>0</v>
      </c>
      <c r="AR237">
        <v>8</v>
      </c>
      <c r="AS237">
        <v>24</v>
      </c>
      <c r="AT237">
        <v>480</v>
      </c>
      <c r="AU237">
        <v>262</v>
      </c>
      <c r="AV237">
        <v>0</v>
      </c>
      <c r="AW237">
        <v>0</v>
      </c>
      <c r="AX237">
        <v>0</v>
      </c>
      <c r="AY237">
        <v>0</v>
      </c>
      <c r="AZ237">
        <v>0</v>
      </c>
      <c r="BA237">
        <v>0</v>
      </c>
      <c r="BB237">
        <v>0</v>
      </c>
      <c r="BC237">
        <v>0</v>
      </c>
      <c r="BD237" s="284">
        <v>0</v>
      </c>
      <c r="BE237" s="284">
        <v>0</v>
      </c>
      <c r="BF237" s="284">
        <v>0</v>
      </c>
      <c r="BG237" s="284">
        <v>0</v>
      </c>
      <c r="BH237" s="168">
        <v>8</v>
      </c>
      <c r="BI237" s="169">
        <v>24</v>
      </c>
      <c r="BJ237" s="169">
        <v>480</v>
      </c>
      <c r="BK237" s="170">
        <v>262</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v>0</v>
      </c>
      <c r="CJ237" s="1">
        <v>0</v>
      </c>
      <c r="CK237" s="1">
        <v>0</v>
      </c>
      <c r="CL237" s="1">
        <v>0</v>
      </c>
      <c r="CM237" s="1">
        <v>0</v>
      </c>
      <c r="CN237" s="168">
        <v>0</v>
      </c>
      <c r="CO237" s="169">
        <v>0</v>
      </c>
      <c r="CP237" s="169">
        <v>0</v>
      </c>
      <c r="CQ237" s="170">
        <v>0</v>
      </c>
      <c r="CR237" s="1">
        <v>0</v>
      </c>
      <c r="CS237" s="1">
        <v>0</v>
      </c>
      <c r="CT237" s="1">
        <v>0</v>
      </c>
      <c r="CU237" s="1">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s="284">
        <v>0</v>
      </c>
      <c r="DQ237" s="284">
        <v>0</v>
      </c>
      <c r="DR237" s="284">
        <v>0</v>
      </c>
      <c r="DS237" s="284">
        <v>0</v>
      </c>
      <c r="DT237" s="168">
        <v>0</v>
      </c>
      <c r="DU237" s="169">
        <v>0</v>
      </c>
      <c r="DV237" s="169">
        <v>0</v>
      </c>
      <c r="DW237" s="170">
        <v>0</v>
      </c>
      <c r="DX237">
        <v>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v>0</v>
      </c>
      <c r="EV237" s="1">
        <v>0</v>
      </c>
      <c r="EW237" s="1">
        <v>0</v>
      </c>
      <c r="EX237" s="1">
        <v>0</v>
      </c>
      <c r="EY237" s="1">
        <v>0</v>
      </c>
      <c r="EZ237" s="168">
        <v>0</v>
      </c>
      <c r="FA237" s="169">
        <v>0</v>
      </c>
      <c r="FB237" s="169">
        <v>0</v>
      </c>
      <c r="FC237" s="170">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s="139">
        <v>0</v>
      </c>
      <c r="HD237" s="141">
        <v>0</v>
      </c>
      <c r="HE237" s="139">
        <v>0</v>
      </c>
      <c r="HF237" s="141">
        <v>0</v>
      </c>
      <c r="HG237" s="180">
        <v>6</v>
      </c>
      <c r="HH237" s="182">
        <v>0</v>
      </c>
      <c r="HI237" s="182">
        <v>0</v>
      </c>
      <c r="HJ237" s="183">
        <v>0</v>
      </c>
      <c r="HK237" s="140">
        <v>0</v>
      </c>
      <c r="HL237" s="140">
        <v>0</v>
      </c>
      <c r="HM237" s="1" t="s">
        <v>427</v>
      </c>
      <c r="HN237" s="1" t="s">
        <v>427</v>
      </c>
      <c r="HO237" t="s">
        <v>458</v>
      </c>
      <c r="HP237" s="284" t="s">
        <v>458</v>
      </c>
      <c r="HQ237" s="284">
        <v>0</v>
      </c>
      <c r="HR237" s="284">
        <v>0</v>
      </c>
      <c r="HS237" s="284">
        <v>0</v>
      </c>
      <c r="HT237" s="284" t="s">
        <v>427</v>
      </c>
      <c r="HU237" s="284" t="s">
        <v>427</v>
      </c>
      <c r="HV237" s="284" t="s">
        <v>427</v>
      </c>
      <c r="HW237" s="284" t="s">
        <v>427</v>
      </c>
      <c r="HX237" s="284">
        <v>0</v>
      </c>
      <c r="HY237" s="284">
        <v>0</v>
      </c>
      <c r="HZ237" s="284">
        <v>103383</v>
      </c>
      <c r="IA237" s="284"/>
      <c r="IB237" s="284"/>
    </row>
    <row r="238" spans="1:236" x14ac:dyDescent="0.25">
      <c r="A238" s="2">
        <f>IF('Table 1'!$L$2="All Regions",1,IF('Table 1'!$L$2='DATA TEMPLATE 1516'!L238,1,0))</f>
        <v>1</v>
      </c>
      <c r="B238" s="2">
        <f>IF('Table 1'!$L$3="All Disciplines",1,IF('Table 1'!$L$3='DATA TEMPLATE 1516'!M238,1,0))</f>
        <v>1</v>
      </c>
      <c r="C238" s="2">
        <f>IF('Table 1'!$L$4="All Organisations",1,IF('Table 1'!$L$4='DATA TEMPLATE 1516'!N238,1,0))</f>
        <v>1</v>
      </c>
      <c r="D238" s="2">
        <f t="shared" si="6"/>
        <v>3</v>
      </c>
      <c r="E238" s="236">
        <f>IFERROR(IF('Table 2'!$L$2="All Diverse Led",$HQ238,IF('Table 2'!$L$2='DATA TEMPLATE 1516'!HX238,4,0)),"0")</f>
        <v>0</v>
      </c>
      <c r="F238" s="236">
        <f>IFERROR(IF('Table 2'!$L$2="All Diverse Led",$HQ238,IF('Table 2'!$L$2='DATA TEMPLATE 1516'!HY238,4,0)), 0)</f>
        <v>0</v>
      </c>
      <c r="G238" s="237">
        <f t="shared" si="7"/>
        <v>0</v>
      </c>
      <c r="H238" s="1" t="s">
        <v>471</v>
      </c>
      <c r="I238" s="1">
        <v>0</v>
      </c>
      <c r="J238" s="1" t="b">
        <v>0</v>
      </c>
      <c r="K238" s="284">
        <v>236</v>
      </c>
      <c r="L238" t="s">
        <v>446</v>
      </c>
      <c r="M238" t="s">
        <v>438</v>
      </c>
      <c r="N238" t="s">
        <v>460</v>
      </c>
      <c r="O238" s="76">
        <v>1410566</v>
      </c>
      <c r="P238" s="76">
        <v>170034</v>
      </c>
      <c r="Q238" s="76">
        <v>22093</v>
      </c>
      <c r="R238" s="76">
        <v>29500</v>
      </c>
      <c r="S238" s="76">
        <v>0</v>
      </c>
      <c r="T238" s="76">
        <v>1632193</v>
      </c>
      <c r="U238">
        <v>973594</v>
      </c>
      <c r="V238">
        <v>0</v>
      </c>
      <c r="W238">
        <v>0</v>
      </c>
      <c r="X238">
        <v>296000</v>
      </c>
      <c r="Y238">
        <v>18085</v>
      </c>
      <c r="Z238">
        <v>0</v>
      </c>
      <c r="AA238">
        <v>0</v>
      </c>
      <c r="AB238">
        <v>288871</v>
      </c>
      <c r="AC238">
        <v>130000</v>
      </c>
      <c r="AD238">
        <v>8455</v>
      </c>
      <c r="AE238">
        <v>1715005</v>
      </c>
      <c r="AF238" s="1">
        <v>347</v>
      </c>
      <c r="AG238">
        <v>347</v>
      </c>
      <c r="AH238">
        <v>69011</v>
      </c>
      <c r="AI238">
        <v>7010</v>
      </c>
      <c r="AJ238">
        <v>1</v>
      </c>
      <c r="AK238">
        <v>1</v>
      </c>
      <c r="AL238">
        <v>1087</v>
      </c>
      <c r="AM238">
        <v>0</v>
      </c>
      <c r="AN238">
        <v>0</v>
      </c>
      <c r="AO238">
        <v>0</v>
      </c>
      <c r="AP238">
        <v>0</v>
      </c>
      <c r="AQ238">
        <v>0</v>
      </c>
      <c r="AR238">
        <v>8</v>
      </c>
      <c r="AS238">
        <v>37</v>
      </c>
      <c r="AT238">
        <v>610</v>
      </c>
      <c r="AU238">
        <v>1200</v>
      </c>
      <c r="AV238">
        <v>0</v>
      </c>
      <c r="AW238">
        <v>0</v>
      </c>
      <c r="AX238">
        <v>0</v>
      </c>
      <c r="AY238">
        <v>0</v>
      </c>
      <c r="AZ238">
        <v>0</v>
      </c>
      <c r="BA238">
        <v>0</v>
      </c>
      <c r="BB238">
        <v>0</v>
      </c>
      <c r="BC238">
        <v>0</v>
      </c>
      <c r="BD238" s="284">
        <v>1</v>
      </c>
      <c r="BE238" s="284">
        <v>1</v>
      </c>
      <c r="BF238" s="284">
        <v>1087</v>
      </c>
      <c r="BG238" s="284">
        <v>0</v>
      </c>
      <c r="BH238" s="168">
        <v>8</v>
      </c>
      <c r="BI238" s="169">
        <v>37</v>
      </c>
      <c r="BJ238" s="169">
        <v>610</v>
      </c>
      <c r="BK238" s="170">
        <v>1200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s="1">
        <v>0</v>
      </c>
      <c r="CK238" s="1">
        <v>0</v>
      </c>
      <c r="CL238" s="1">
        <v>0</v>
      </c>
      <c r="CM238" s="1">
        <v>0</v>
      </c>
      <c r="CN238" s="168">
        <v>0</v>
      </c>
      <c r="CO238" s="169">
        <v>0</v>
      </c>
      <c r="CP238" s="169">
        <v>0</v>
      </c>
      <c r="CQ238" s="170">
        <v>0</v>
      </c>
      <c r="CR238" s="1">
        <v>0</v>
      </c>
      <c r="CS238" s="1">
        <v>0</v>
      </c>
      <c r="CT238" s="1">
        <v>0</v>
      </c>
      <c r="CU238" s="1">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s="284">
        <v>0</v>
      </c>
      <c r="DQ238" s="284">
        <v>0</v>
      </c>
      <c r="DR238" s="284">
        <v>0</v>
      </c>
      <c r="DS238" s="284">
        <v>0</v>
      </c>
      <c r="DT238" s="168">
        <v>0</v>
      </c>
      <c r="DU238" s="169">
        <v>0</v>
      </c>
      <c r="DV238" s="169">
        <v>0</v>
      </c>
      <c r="DW238" s="170">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s="1">
        <v>0</v>
      </c>
      <c r="EW238" s="1">
        <v>0</v>
      </c>
      <c r="EX238" s="1">
        <v>0</v>
      </c>
      <c r="EY238" s="1">
        <v>0</v>
      </c>
      <c r="EZ238" s="168">
        <v>0</v>
      </c>
      <c r="FA238" s="169">
        <v>0</v>
      </c>
      <c r="FB238" s="169">
        <v>0</v>
      </c>
      <c r="FC238" s="170">
        <v>0</v>
      </c>
      <c r="FD238">
        <v>0</v>
      </c>
      <c r="FE238">
        <v>0</v>
      </c>
      <c r="FF238">
        <v>0</v>
      </c>
      <c r="FG238">
        <v>0</v>
      </c>
      <c r="FH238">
        <v>0</v>
      </c>
      <c r="FI238">
        <v>0</v>
      </c>
      <c r="FJ238">
        <v>0</v>
      </c>
      <c r="FK238">
        <v>0</v>
      </c>
      <c r="FL238">
        <v>0</v>
      </c>
      <c r="FM238">
        <v>0</v>
      </c>
      <c r="FN238">
        <v>1</v>
      </c>
      <c r="FO238">
        <v>3000</v>
      </c>
      <c r="FP238">
        <v>1800</v>
      </c>
      <c r="FQ238">
        <v>0</v>
      </c>
      <c r="FR238">
        <v>1</v>
      </c>
      <c r="FS238">
        <v>0</v>
      </c>
      <c r="FT238">
        <v>0</v>
      </c>
      <c r="FU238">
        <v>0</v>
      </c>
      <c r="FV238">
        <v>0</v>
      </c>
      <c r="FW238">
        <v>0</v>
      </c>
      <c r="FX238">
        <v>0</v>
      </c>
      <c r="FY238">
        <v>0</v>
      </c>
      <c r="FZ238">
        <v>45</v>
      </c>
      <c r="GA238">
        <v>5</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s="139">
        <v>0</v>
      </c>
      <c r="HD238" s="141">
        <v>2</v>
      </c>
      <c r="HE238" s="139">
        <v>0</v>
      </c>
      <c r="HF238" s="141">
        <v>1</v>
      </c>
      <c r="HG238" s="180">
        <v>15</v>
      </c>
      <c r="HH238" s="182">
        <v>6.6666666666666666E-2</v>
      </c>
      <c r="HI238" s="182">
        <v>0.13333333333333333</v>
      </c>
      <c r="HJ238" s="183">
        <v>0</v>
      </c>
      <c r="HK238" s="140">
        <v>0</v>
      </c>
      <c r="HL238" s="140">
        <v>0</v>
      </c>
      <c r="HM238" s="1" t="s">
        <v>427</v>
      </c>
      <c r="HN238" s="1" t="s">
        <v>427</v>
      </c>
      <c r="HO238" t="s">
        <v>460</v>
      </c>
      <c r="HP238" s="284" t="s">
        <v>460</v>
      </c>
      <c r="HQ238" s="284">
        <v>0</v>
      </c>
      <c r="HR238" s="284">
        <v>0</v>
      </c>
      <c r="HS238" s="284">
        <v>0</v>
      </c>
      <c r="HT238" s="284" t="s">
        <v>427</v>
      </c>
      <c r="HU238" s="284" t="s">
        <v>427</v>
      </c>
      <c r="HV238" s="284" t="s">
        <v>427</v>
      </c>
      <c r="HW238" s="284" t="s">
        <v>427</v>
      </c>
      <c r="HX238" s="284">
        <v>0</v>
      </c>
      <c r="HY238" s="284">
        <v>0</v>
      </c>
      <c r="HZ238" s="284">
        <v>1957202</v>
      </c>
      <c r="IA238" s="284"/>
      <c r="IB238" s="284"/>
    </row>
    <row r="239" spans="1:236" x14ac:dyDescent="0.25">
      <c r="A239" s="2">
        <f>IF('Table 1'!$L$2="All Regions",1,IF('Table 1'!$L$2='DATA TEMPLATE 1516'!L239,1,0))</f>
        <v>1</v>
      </c>
      <c r="B239" s="2">
        <f>IF('Table 1'!$L$3="All Disciplines",1,IF('Table 1'!$L$3='DATA TEMPLATE 1516'!M239,1,0))</f>
        <v>1</v>
      </c>
      <c r="C239" s="2">
        <f>IF('Table 1'!$L$4="All Organisations",1,IF('Table 1'!$L$4='DATA TEMPLATE 1516'!N239,1,0))</f>
        <v>1</v>
      </c>
      <c r="D239" s="2">
        <f t="shared" si="6"/>
        <v>3</v>
      </c>
      <c r="E239" s="236">
        <f>IFERROR(IF('Table 2'!$L$2="All Diverse Led",$HQ239,IF('Table 2'!$L$2='DATA TEMPLATE 1516'!HX239,4,0)),"0")</f>
        <v>0</v>
      </c>
      <c r="F239" s="236">
        <f>IFERROR(IF('Table 2'!$L$2="All Diverse Led",$HQ239,IF('Table 2'!$L$2='DATA TEMPLATE 1516'!HY239,4,0)), 0)</f>
        <v>0</v>
      </c>
      <c r="G239" s="237">
        <f t="shared" si="7"/>
        <v>0</v>
      </c>
      <c r="H239" s="1" t="s">
        <v>471</v>
      </c>
      <c r="I239" s="1">
        <v>0</v>
      </c>
      <c r="J239" s="1" t="b">
        <v>0</v>
      </c>
      <c r="K239" s="284">
        <v>237</v>
      </c>
      <c r="L239" t="s">
        <v>446</v>
      </c>
      <c r="M239" t="s">
        <v>440</v>
      </c>
      <c r="N239" t="s">
        <v>458</v>
      </c>
      <c r="O239" s="76">
        <v>0</v>
      </c>
      <c r="P239" s="76">
        <v>75794</v>
      </c>
      <c r="Q239" s="76">
        <v>0</v>
      </c>
      <c r="R239" s="76">
        <v>16000</v>
      </c>
      <c r="S239" s="76">
        <v>43669</v>
      </c>
      <c r="T239" s="76">
        <v>135463</v>
      </c>
      <c r="U239">
        <v>47520</v>
      </c>
      <c r="V239">
        <v>28001</v>
      </c>
      <c r="W239">
        <v>0</v>
      </c>
      <c r="X239">
        <v>17996</v>
      </c>
      <c r="Y239">
        <v>813</v>
      </c>
      <c r="Z239">
        <v>0</v>
      </c>
      <c r="AA239">
        <v>0</v>
      </c>
      <c r="AB239">
        <v>24884</v>
      </c>
      <c r="AC239">
        <v>0</v>
      </c>
      <c r="AD239">
        <v>0</v>
      </c>
      <c r="AE239">
        <v>119214</v>
      </c>
      <c r="AF239" s="1">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s="284">
        <v>0</v>
      </c>
      <c r="BE239" s="284">
        <v>0</v>
      </c>
      <c r="BF239" s="284">
        <v>0</v>
      </c>
      <c r="BG239" s="284">
        <v>0</v>
      </c>
      <c r="BH239" s="168">
        <v>0</v>
      </c>
      <c r="BI239" s="169">
        <v>0</v>
      </c>
      <c r="BJ239" s="169">
        <v>0</v>
      </c>
      <c r="BK239" s="170">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s="1">
        <v>0</v>
      </c>
      <c r="CK239" s="1">
        <v>0</v>
      </c>
      <c r="CL239" s="1">
        <v>0</v>
      </c>
      <c r="CM239" s="1">
        <v>0</v>
      </c>
      <c r="CN239" s="168">
        <v>0</v>
      </c>
      <c r="CO239" s="169">
        <v>0</v>
      </c>
      <c r="CP239" s="169">
        <v>0</v>
      </c>
      <c r="CQ239" s="170">
        <v>0</v>
      </c>
      <c r="CR239" s="1">
        <v>0</v>
      </c>
      <c r="CS239" s="1">
        <v>0</v>
      </c>
      <c r="CT239" s="1">
        <v>0</v>
      </c>
      <c r="CU239" s="1">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s="284">
        <v>0</v>
      </c>
      <c r="DQ239" s="284">
        <v>0</v>
      </c>
      <c r="DR239" s="284">
        <v>0</v>
      </c>
      <c r="DS239" s="284">
        <v>0</v>
      </c>
      <c r="DT239" s="168">
        <v>0</v>
      </c>
      <c r="DU239" s="169">
        <v>0</v>
      </c>
      <c r="DV239" s="169">
        <v>0</v>
      </c>
      <c r="DW239" s="170">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s="1">
        <v>0</v>
      </c>
      <c r="EW239" s="1">
        <v>0</v>
      </c>
      <c r="EX239" s="1">
        <v>0</v>
      </c>
      <c r="EY239" s="1">
        <v>0</v>
      </c>
      <c r="EZ239" s="168">
        <v>0</v>
      </c>
      <c r="FA239" s="169">
        <v>0</v>
      </c>
      <c r="FB239" s="169">
        <v>0</v>
      </c>
      <c r="FC239" s="170">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s="139">
        <v>1</v>
      </c>
      <c r="HD239" s="141">
        <v>0</v>
      </c>
      <c r="HE239" s="139">
        <v>0</v>
      </c>
      <c r="HF239" s="141">
        <v>5</v>
      </c>
      <c r="HG239" s="180">
        <v>3</v>
      </c>
      <c r="HH239" s="182">
        <v>2</v>
      </c>
      <c r="HI239" s="182">
        <v>0</v>
      </c>
      <c r="HJ239" s="183">
        <v>2</v>
      </c>
      <c r="HK239" s="140" t="s">
        <v>541</v>
      </c>
      <c r="HL239" s="140">
        <v>0</v>
      </c>
      <c r="HM239" s="1" t="s">
        <v>426</v>
      </c>
      <c r="HN239" s="1">
        <v>0</v>
      </c>
      <c r="HO239" t="s">
        <v>458</v>
      </c>
      <c r="HP239" s="284" t="s">
        <v>458</v>
      </c>
      <c r="HQ239" s="284">
        <v>0</v>
      </c>
      <c r="HR239" s="284">
        <v>0</v>
      </c>
      <c r="HS239" s="284">
        <v>0</v>
      </c>
      <c r="HT239" s="284" t="s">
        <v>426</v>
      </c>
      <c r="HU239" s="284" t="s">
        <v>427</v>
      </c>
      <c r="HV239" s="284" t="s">
        <v>427</v>
      </c>
      <c r="HW239" s="284" t="s">
        <v>427</v>
      </c>
      <c r="HX239" s="284">
        <v>0</v>
      </c>
      <c r="HY239" s="284">
        <v>0</v>
      </c>
      <c r="HZ239" s="284">
        <v>147062</v>
      </c>
      <c r="IA239" s="284"/>
      <c r="IB239" s="284"/>
    </row>
    <row r="240" spans="1:236" x14ac:dyDescent="0.25">
      <c r="A240" s="2">
        <f>IF('Table 1'!$L$2="All Regions",1,IF('Table 1'!$L$2='DATA TEMPLATE 1516'!L240,1,0))</f>
        <v>1</v>
      </c>
      <c r="B240" s="2">
        <f>IF('Table 1'!$L$3="All Disciplines",1,IF('Table 1'!$L$3='DATA TEMPLATE 1516'!M240,1,0))</f>
        <v>1</v>
      </c>
      <c r="C240" s="2">
        <f>IF('Table 1'!$L$4="All Organisations",1,IF('Table 1'!$L$4='DATA TEMPLATE 1516'!N240,1,0))</f>
        <v>1</v>
      </c>
      <c r="D240" s="2">
        <f t="shared" si="6"/>
        <v>3</v>
      </c>
      <c r="E240" s="236">
        <f>IFERROR(IF('Table 2'!$L$2="All Diverse Led",$HQ240,IF('Table 2'!$L$2='DATA TEMPLATE 1516'!HX240,4,0)),"0")</f>
        <v>0</v>
      </c>
      <c r="F240" s="236">
        <f>IFERROR(IF('Table 2'!$L$2="All Diverse Led",$HQ240,IF('Table 2'!$L$2='DATA TEMPLATE 1516'!HY240,4,0)), 0)</f>
        <v>0</v>
      </c>
      <c r="G240" s="237">
        <f t="shared" si="7"/>
        <v>0</v>
      </c>
      <c r="H240" s="1" t="s">
        <v>471</v>
      </c>
      <c r="I240" s="1">
        <v>0</v>
      </c>
      <c r="J240" s="1" t="b">
        <v>0</v>
      </c>
      <c r="K240" s="284">
        <v>238</v>
      </c>
      <c r="L240" t="s">
        <v>446</v>
      </c>
      <c r="M240" t="s">
        <v>437</v>
      </c>
      <c r="N240" t="s">
        <v>458</v>
      </c>
      <c r="O240" s="76">
        <v>76837</v>
      </c>
      <c r="P240" s="76">
        <v>54000</v>
      </c>
      <c r="Q240" s="76">
        <v>175</v>
      </c>
      <c r="R240" s="76">
        <v>0</v>
      </c>
      <c r="S240" s="76">
        <v>19283</v>
      </c>
      <c r="T240" s="76">
        <v>150295</v>
      </c>
      <c r="U240">
        <v>16664</v>
      </c>
      <c r="V240">
        <v>1478</v>
      </c>
      <c r="W240">
        <v>0</v>
      </c>
      <c r="X240">
        <v>1048</v>
      </c>
      <c r="Y240">
        <v>0</v>
      </c>
      <c r="Z240">
        <v>0</v>
      </c>
      <c r="AA240">
        <v>0</v>
      </c>
      <c r="AB240">
        <v>101974</v>
      </c>
      <c r="AC240">
        <v>11266</v>
      </c>
      <c r="AD240">
        <v>0</v>
      </c>
      <c r="AE240">
        <v>132430</v>
      </c>
      <c r="AF240" s="1">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s="284">
        <v>0</v>
      </c>
      <c r="BE240" s="284">
        <v>0</v>
      </c>
      <c r="BF240" s="284">
        <v>0</v>
      </c>
      <c r="BG240" s="284">
        <v>0</v>
      </c>
      <c r="BH240" s="168">
        <v>0</v>
      </c>
      <c r="BI240" s="169">
        <v>0</v>
      </c>
      <c r="BJ240" s="169">
        <v>0</v>
      </c>
      <c r="BK240" s="17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s="1">
        <v>0</v>
      </c>
      <c r="CK240" s="1">
        <v>0</v>
      </c>
      <c r="CL240" s="1">
        <v>0</v>
      </c>
      <c r="CM240" s="1">
        <v>0</v>
      </c>
      <c r="CN240" s="168">
        <v>0</v>
      </c>
      <c r="CO240" s="169">
        <v>0</v>
      </c>
      <c r="CP240" s="169">
        <v>0</v>
      </c>
      <c r="CQ240" s="170">
        <v>0</v>
      </c>
      <c r="CR240" s="1">
        <v>0</v>
      </c>
      <c r="CS240" s="1">
        <v>0</v>
      </c>
      <c r="CT240" s="1">
        <v>0</v>
      </c>
      <c r="CU240" s="1">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s="284">
        <v>0</v>
      </c>
      <c r="DQ240" s="284">
        <v>0</v>
      </c>
      <c r="DR240" s="284">
        <v>0</v>
      </c>
      <c r="DS240" s="284">
        <v>0</v>
      </c>
      <c r="DT240" s="168">
        <v>0</v>
      </c>
      <c r="DU240" s="169">
        <v>0</v>
      </c>
      <c r="DV240" s="169">
        <v>0</v>
      </c>
      <c r="DW240" s="17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s="1">
        <v>0</v>
      </c>
      <c r="EW240" s="1">
        <v>0</v>
      </c>
      <c r="EX240" s="1">
        <v>0</v>
      </c>
      <c r="EY240" s="1">
        <v>0</v>
      </c>
      <c r="EZ240" s="168">
        <v>0</v>
      </c>
      <c r="FA240" s="169">
        <v>0</v>
      </c>
      <c r="FB240" s="169">
        <v>0</v>
      </c>
      <c r="FC240" s="17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45</v>
      </c>
      <c r="GA240">
        <v>5</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s="139">
        <v>0</v>
      </c>
      <c r="HD240" s="141">
        <v>0</v>
      </c>
      <c r="HE240" s="139">
        <v>0</v>
      </c>
      <c r="HF240" s="141">
        <v>0</v>
      </c>
      <c r="HG240" s="180">
        <v>6</v>
      </c>
      <c r="HH240" s="182">
        <v>0</v>
      </c>
      <c r="HI240" s="182">
        <v>0</v>
      </c>
      <c r="HJ240" s="183">
        <v>0</v>
      </c>
      <c r="HK240" s="140">
        <v>0</v>
      </c>
      <c r="HL240" s="140">
        <v>0</v>
      </c>
      <c r="HM240" s="1" t="s">
        <v>427</v>
      </c>
      <c r="HN240" s="1" t="s">
        <v>427</v>
      </c>
      <c r="HO240" t="s">
        <v>458</v>
      </c>
      <c r="HP240" s="284" t="s">
        <v>458</v>
      </c>
      <c r="HQ240" s="284">
        <v>0</v>
      </c>
      <c r="HR240" s="284">
        <v>0</v>
      </c>
      <c r="HS240" s="284">
        <v>0</v>
      </c>
      <c r="HT240" s="284" t="s">
        <v>427</v>
      </c>
      <c r="HU240" s="284" t="s">
        <v>427</v>
      </c>
      <c r="HV240" s="284" t="s">
        <v>427</v>
      </c>
      <c r="HW240" s="284" t="s">
        <v>427</v>
      </c>
      <c r="HX240" s="284">
        <v>0</v>
      </c>
      <c r="HY240" s="284">
        <v>0</v>
      </c>
      <c r="HZ240" s="284">
        <v>125893</v>
      </c>
      <c r="IA240" s="284"/>
      <c r="IB240" s="284"/>
    </row>
    <row r="241" spans="1:236" x14ac:dyDescent="0.25">
      <c r="A241" s="2">
        <f>IF('Table 1'!$L$2="All Regions",1,IF('Table 1'!$L$2='DATA TEMPLATE 1516'!L241,1,0))</f>
        <v>1</v>
      </c>
      <c r="B241" s="2">
        <f>IF('Table 1'!$L$3="All Disciplines",1,IF('Table 1'!$L$3='DATA TEMPLATE 1516'!M241,1,0))</f>
        <v>1</v>
      </c>
      <c r="C241" s="2">
        <f>IF('Table 1'!$L$4="All Organisations",1,IF('Table 1'!$L$4='DATA TEMPLATE 1516'!N241,1,0))</f>
        <v>1</v>
      </c>
      <c r="D241" s="2">
        <f t="shared" si="6"/>
        <v>3</v>
      </c>
      <c r="E241" s="236">
        <f>IFERROR(IF('Table 2'!$L$2="All Diverse Led",$HQ241,IF('Table 2'!$L$2='DATA TEMPLATE 1516'!HX241,4,0)),"0")</f>
        <v>0</v>
      </c>
      <c r="F241" s="236">
        <f>IFERROR(IF('Table 2'!$L$2="All Diverse Led",$HQ241,IF('Table 2'!$L$2='DATA TEMPLATE 1516'!HY241,4,0)), 0)</f>
        <v>0</v>
      </c>
      <c r="G241" s="237">
        <f t="shared" si="7"/>
        <v>0</v>
      </c>
      <c r="H241" s="1" t="s">
        <v>471</v>
      </c>
      <c r="I241" s="1">
        <v>0</v>
      </c>
      <c r="J241" s="1" t="b">
        <v>0</v>
      </c>
      <c r="K241" s="284">
        <v>239</v>
      </c>
      <c r="L241" t="s">
        <v>446</v>
      </c>
      <c r="M241" t="s">
        <v>437</v>
      </c>
      <c r="N241" t="s">
        <v>460</v>
      </c>
      <c r="O241" s="76">
        <v>3859753</v>
      </c>
      <c r="P241" s="76">
        <v>2374003</v>
      </c>
      <c r="Q241" s="76">
        <v>672226</v>
      </c>
      <c r="R241" s="76">
        <v>232600</v>
      </c>
      <c r="S241" s="76">
        <v>0</v>
      </c>
      <c r="T241" s="76">
        <v>7138582</v>
      </c>
      <c r="U241">
        <v>2100913</v>
      </c>
      <c r="V241">
        <v>154516</v>
      </c>
      <c r="W241">
        <v>0</v>
      </c>
      <c r="X241">
        <v>0</v>
      </c>
      <c r="Y241">
        <v>0</v>
      </c>
      <c r="Z241">
        <v>0</v>
      </c>
      <c r="AA241">
        <v>0</v>
      </c>
      <c r="AB241">
        <v>4093083</v>
      </c>
      <c r="AC241">
        <v>998725</v>
      </c>
      <c r="AD241">
        <v>0</v>
      </c>
      <c r="AE241">
        <v>7347237</v>
      </c>
      <c r="AF241" s="1">
        <v>728</v>
      </c>
      <c r="AG241">
        <v>270</v>
      </c>
      <c r="AH241">
        <v>193790</v>
      </c>
      <c r="AI241">
        <v>5761</v>
      </c>
      <c r="AJ241">
        <v>0</v>
      </c>
      <c r="AK241">
        <v>0</v>
      </c>
      <c r="AL241">
        <v>0</v>
      </c>
      <c r="AM241">
        <v>0</v>
      </c>
      <c r="AN241">
        <v>0</v>
      </c>
      <c r="AO241">
        <v>0</v>
      </c>
      <c r="AP241">
        <v>0</v>
      </c>
      <c r="AQ241">
        <v>0</v>
      </c>
      <c r="AR241">
        <v>112</v>
      </c>
      <c r="AS241">
        <v>85</v>
      </c>
      <c r="AT241">
        <v>4558</v>
      </c>
      <c r="AU241">
        <v>0</v>
      </c>
      <c r="AV241">
        <v>0</v>
      </c>
      <c r="AW241">
        <v>0</v>
      </c>
      <c r="AX241">
        <v>0</v>
      </c>
      <c r="AY241">
        <v>0</v>
      </c>
      <c r="AZ241">
        <v>0</v>
      </c>
      <c r="BA241">
        <v>0</v>
      </c>
      <c r="BB241">
        <v>0</v>
      </c>
      <c r="BC241">
        <v>0</v>
      </c>
      <c r="BD241" s="284">
        <v>0</v>
      </c>
      <c r="BE241" s="284">
        <v>0</v>
      </c>
      <c r="BF241" s="284">
        <v>0</v>
      </c>
      <c r="BG241" s="284">
        <v>0</v>
      </c>
      <c r="BH241" s="168">
        <v>112</v>
      </c>
      <c r="BI241" s="169">
        <v>85</v>
      </c>
      <c r="BJ241" s="169">
        <v>4558</v>
      </c>
      <c r="BK241" s="170">
        <v>0</v>
      </c>
      <c r="BL241">
        <v>6</v>
      </c>
      <c r="BM241">
        <v>300</v>
      </c>
      <c r="BN241">
        <v>0</v>
      </c>
      <c r="BO241">
        <v>6000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s="1">
        <v>0</v>
      </c>
      <c r="CK241" s="1">
        <v>0</v>
      </c>
      <c r="CL241" s="1">
        <v>0</v>
      </c>
      <c r="CM241" s="1">
        <v>0</v>
      </c>
      <c r="CN241" s="168">
        <v>0</v>
      </c>
      <c r="CO241" s="169">
        <v>0</v>
      </c>
      <c r="CP241" s="169">
        <v>0</v>
      </c>
      <c r="CQ241" s="170">
        <v>0</v>
      </c>
      <c r="CR241" s="1">
        <v>0</v>
      </c>
      <c r="CS241" s="1">
        <v>0</v>
      </c>
      <c r="CT241" s="1">
        <v>0</v>
      </c>
      <c r="CU241" s="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s="284">
        <v>0</v>
      </c>
      <c r="DQ241" s="284">
        <v>0</v>
      </c>
      <c r="DR241" s="284">
        <v>0</v>
      </c>
      <c r="DS241" s="284">
        <v>0</v>
      </c>
      <c r="DT241" s="168">
        <v>0</v>
      </c>
      <c r="DU241" s="169">
        <v>0</v>
      </c>
      <c r="DV241" s="169">
        <v>0</v>
      </c>
      <c r="DW241" s="170">
        <v>0</v>
      </c>
      <c r="DX241">
        <v>1</v>
      </c>
      <c r="DY241">
        <v>11</v>
      </c>
      <c r="DZ241">
        <v>489</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s="1">
        <v>0</v>
      </c>
      <c r="EW241" s="1">
        <v>0</v>
      </c>
      <c r="EX241" s="1">
        <v>0</v>
      </c>
      <c r="EY241" s="1">
        <v>0</v>
      </c>
      <c r="EZ241" s="168">
        <v>0</v>
      </c>
      <c r="FA241" s="169">
        <v>0</v>
      </c>
      <c r="FB241" s="169">
        <v>0</v>
      </c>
      <c r="FC241" s="170">
        <v>0</v>
      </c>
      <c r="FD241">
        <v>0</v>
      </c>
      <c r="FE241">
        <v>0</v>
      </c>
      <c r="FF241">
        <v>0</v>
      </c>
      <c r="FG241">
        <v>5</v>
      </c>
      <c r="FH241">
        <v>918</v>
      </c>
      <c r="FI241">
        <v>0</v>
      </c>
      <c r="FJ241">
        <v>0</v>
      </c>
      <c r="FK241">
        <v>0</v>
      </c>
      <c r="FL241">
        <v>0</v>
      </c>
      <c r="FM241">
        <v>0</v>
      </c>
      <c r="FN241">
        <v>0</v>
      </c>
      <c r="FO241">
        <v>0</v>
      </c>
      <c r="FP241">
        <v>0</v>
      </c>
      <c r="FQ241">
        <v>0</v>
      </c>
      <c r="FR241" t="s">
        <v>550</v>
      </c>
      <c r="FS241">
        <v>0</v>
      </c>
      <c r="FT241">
        <v>0</v>
      </c>
      <c r="FU241">
        <v>0</v>
      </c>
      <c r="FV241">
        <v>0</v>
      </c>
      <c r="FW241">
        <v>0</v>
      </c>
      <c r="FX241">
        <v>0</v>
      </c>
      <c r="FY241">
        <v>0</v>
      </c>
      <c r="FZ241" t="s">
        <v>550</v>
      </c>
      <c r="GA241" t="s">
        <v>550</v>
      </c>
      <c r="GB241">
        <v>0</v>
      </c>
      <c r="GC241">
        <v>0</v>
      </c>
      <c r="GD241">
        <v>0</v>
      </c>
      <c r="GE241">
        <v>0</v>
      </c>
      <c r="GF241">
        <v>0</v>
      </c>
      <c r="GG241">
        <v>0</v>
      </c>
      <c r="GH241">
        <v>1</v>
      </c>
      <c r="GI241">
        <v>2600</v>
      </c>
      <c r="GJ241">
        <v>0</v>
      </c>
      <c r="GK241">
        <v>0</v>
      </c>
      <c r="GL241">
        <v>2600</v>
      </c>
      <c r="GM241">
        <v>0</v>
      </c>
      <c r="GN241">
        <v>0</v>
      </c>
      <c r="GO241">
        <v>0</v>
      </c>
      <c r="GP241">
        <v>0</v>
      </c>
      <c r="GQ241">
        <v>0</v>
      </c>
      <c r="GR241">
        <v>0</v>
      </c>
      <c r="GS241">
        <v>0</v>
      </c>
      <c r="GT241">
        <v>0</v>
      </c>
      <c r="GU241">
        <v>0</v>
      </c>
      <c r="GV241">
        <v>0</v>
      </c>
      <c r="GW241">
        <v>0</v>
      </c>
      <c r="GX241">
        <v>0</v>
      </c>
      <c r="GY241">
        <v>0</v>
      </c>
      <c r="GZ241">
        <v>0</v>
      </c>
      <c r="HA241">
        <v>0</v>
      </c>
      <c r="HB241">
        <v>0</v>
      </c>
      <c r="HC241" s="139">
        <v>1</v>
      </c>
      <c r="HD241" s="141">
        <v>0</v>
      </c>
      <c r="HE241" s="139">
        <v>0</v>
      </c>
      <c r="HF241" s="141">
        <v>1</v>
      </c>
      <c r="HG241" s="180">
        <v>27</v>
      </c>
      <c r="HH241" s="182">
        <v>7.407407407407407E-2</v>
      </c>
      <c r="HI241" s="182">
        <v>0</v>
      </c>
      <c r="HJ241" s="183">
        <v>0</v>
      </c>
      <c r="HK241" s="140">
        <v>0</v>
      </c>
      <c r="HL241" s="140">
        <v>0</v>
      </c>
      <c r="HM241" s="1" t="s">
        <v>427</v>
      </c>
      <c r="HN241" s="1" t="s">
        <v>427</v>
      </c>
      <c r="HO241" t="s">
        <v>460</v>
      </c>
      <c r="HP241" s="284" t="s">
        <v>460</v>
      </c>
      <c r="HQ241" s="284">
        <v>0</v>
      </c>
      <c r="HR241" s="284">
        <v>0</v>
      </c>
      <c r="HS241" s="284">
        <v>0</v>
      </c>
      <c r="HT241" s="284" t="s">
        <v>427</v>
      </c>
      <c r="HU241" s="284" t="s">
        <v>427</v>
      </c>
      <c r="HV241" s="284" t="s">
        <v>427</v>
      </c>
      <c r="HW241" s="284" t="s">
        <v>427</v>
      </c>
      <c r="HX241" s="284">
        <v>0</v>
      </c>
      <c r="HY241" s="284">
        <v>0</v>
      </c>
      <c r="HZ241" s="284">
        <v>7894531</v>
      </c>
      <c r="IA241" s="284"/>
      <c r="IB241" s="284"/>
    </row>
    <row r="242" spans="1:236" x14ac:dyDescent="0.25">
      <c r="A242" s="2">
        <f>IF('Table 1'!$L$2="All Regions",1,IF('Table 1'!$L$2='DATA TEMPLATE 1516'!L242,1,0))</f>
        <v>1</v>
      </c>
      <c r="B242" s="2">
        <f>IF('Table 1'!$L$3="All Disciplines",1,IF('Table 1'!$L$3='DATA TEMPLATE 1516'!M242,1,0))</f>
        <v>1</v>
      </c>
      <c r="C242" s="2">
        <f>IF('Table 1'!$L$4="All Organisations",1,IF('Table 1'!$L$4='DATA TEMPLATE 1516'!N242,1,0))</f>
        <v>1</v>
      </c>
      <c r="D242" s="2">
        <f t="shared" si="6"/>
        <v>3</v>
      </c>
      <c r="E242" s="236">
        <f>IFERROR(IF('Table 2'!$L$2="All Diverse Led",$HQ242,IF('Table 2'!$L$2='DATA TEMPLATE 1516'!HX242,4,0)),"0")</f>
        <v>2</v>
      </c>
      <c r="F242" s="236">
        <f>IFERROR(IF('Table 2'!$L$2="All Diverse Led",$HQ242,IF('Table 2'!$L$2='DATA TEMPLATE 1516'!HY242,4,0)), 0)</f>
        <v>2</v>
      </c>
      <c r="G242" s="237">
        <f t="shared" si="7"/>
        <v>4</v>
      </c>
      <c r="H242" s="1" t="s">
        <v>471</v>
      </c>
      <c r="I242" s="1">
        <v>0</v>
      </c>
      <c r="J242" s="1" t="b">
        <v>0</v>
      </c>
      <c r="K242" s="284">
        <v>240</v>
      </c>
      <c r="L242" t="s">
        <v>446</v>
      </c>
      <c r="M242" t="s">
        <v>440</v>
      </c>
      <c r="N242" t="s">
        <v>459</v>
      </c>
      <c r="O242" s="76">
        <v>68964</v>
      </c>
      <c r="P242" s="76">
        <v>163449</v>
      </c>
      <c r="Q242" s="76">
        <v>7100</v>
      </c>
      <c r="R242" s="76">
        <v>30000</v>
      </c>
      <c r="S242" s="76">
        <v>0</v>
      </c>
      <c r="T242" s="76">
        <v>269513</v>
      </c>
      <c r="U242">
        <v>0</v>
      </c>
      <c r="V242">
        <v>0</v>
      </c>
      <c r="W242">
        <v>0</v>
      </c>
      <c r="X242">
        <v>0</v>
      </c>
      <c r="Y242">
        <v>0</v>
      </c>
      <c r="Z242">
        <v>0</v>
      </c>
      <c r="AA242">
        <v>0</v>
      </c>
      <c r="AB242">
        <v>43485</v>
      </c>
      <c r="AC242">
        <v>16643</v>
      </c>
      <c r="AD242">
        <v>196441</v>
      </c>
      <c r="AE242">
        <v>256569</v>
      </c>
      <c r="AF242" s="1">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s="284">
        <v>0</v>
      </c>
      <c r="BE242" s="284">
        <v>0</v>
      </c>
      <c r="BF242" s="284">
        <v>0</v>
      </c>
      <c r="BG242" s="284">
        <v>0</v>
      </c>
      <c r="BH242" s="168">
        <v>0</v>
      </c>
      <c r="BI242" s="169">
        <v>0</v>
      </c>
      <c r="BJ242" s="169">
        <v>0</v>
      </c>
      <c r="BK242" s="170">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s="1">
        <v>0</v>
      </c>
      <c r="CK242" s="1">
        <v>0</v>
      </c>
      <c r="CL242" s="1">
        <v>0</v>
      </c>
      <c r="CM242" s="1">
        <v>0</v>
      </c>
      <c r="CN242" s="168">
        <v>0</v>
      </c>
      <c r="CO242" s="169">
        <v>0</v>
      </c>
      <c r="CP242" s="169">
        <v>0</v>
      </c>
      <c r="CQ242" s="170">
        <v>0</v>
      </c>
      <c r="CR242" s="1">
        <v>0</v>
      </c>
      <c r="CS242" s="1">
        <v>0</v>
      </c>
      <c r="CT242" s="1">
        <v>0</v>
      </c>
      <c r="CU242" s="1">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s="284">
        <v>0</v>
      </c>
      <c r="DQ242" s="284">
        <v>0</v>
      </c>
      <c r="DR242" s="284">
        <v>0</v>
      </c>
      <c r="DS242" s="284">
        <v>0</v>
      </c>
      <c r="DT242" s="168">
        <v>0</v>
      </c>
      <c r="DU242" s="169">
        <v>0</v>
      </c>
      <c r="DV242" s="169">
        <v>0</v>
      </c>
      <c r="DW242" s="170">
        <v>0</v>
      </c>
      <c r="DX242">
        <v>1</v>
      </c>
      <c r="DY242">
        <v>2</v>
      </c>
      <c r="DZ242">
        <v>0</v>
      </c>
      <c r="EA242">
        <v>80000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s="1">
        <v>0</v>
      </c>
      <c r="EW242" s="1">
        <v>0</v>
      </c>
      <c r="EX242" s="1">
        <v>0</v>
      </c>
      <c r="EY242" s="1">
        <v>0</v>
      </c>
      <c r="EZ242" s="168">
        <v>0</v>
      </c>
      <c r="FA242" s="169">
        <v>0</v>
      </c>
      <c r="FB242" s="169">
        <v>0</v>
      </c>
      <c r="FC242" s="170">
        <v>0</v>
      </c>
      <c r="FD242">
        <v>0</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0</v>
      </c>
      <c r="GY242">
        <v>0</v>
      </c>
      <c r="GZ242">
        <v>0</v>
      </c>
      <c r="HA242">
        <v>0</v>
      </c>
      <c r="HB242">
        <v>0</v>
      </c>
      <c r="HC242" s="139">
        <v>1</v>
      </c>
      <c r="HD242" s="141">
        <v>0</v>
      </c>
      <c r="HE242" s="139">
        <v>0</v>
      </c>
      <c r="HF242" s="141">
        <v>4</v>
      </c>
      <c r="HG242" s="180">
        <v>6</v>
      </c>
      <c r="HH242" s="182">
        <v>0.83333333333333337</v>
      </c>
      <c r="HI242" s="182">
        <v>0</v>
      </c>
      <c r="HJ242" s="183">
        <v>2</v>
      </c>
      <c r="HK242" s="140" t="s">
        <v>541</v>
      </c>
      <c r="HL242" s="140">
        <v>0</v>
      </c>
      <c r="HM242" s="1" t="s">
        <v>426</v>
      </c>
      <c r="HN242" s="1">
        <v>0</v>
      </c>
      <c r="HO242" t="s">
        <v>459</v>
      </c>
      <c r="HP242" s="284" t="s">
        <v>459</v>
      </c>
      <c r="HQ242" s="284">
        <v>2</v>
      </c>
      <c r="HR242" s="284" t="s">
        <v>541</v>
      </c>
      <c r="HS242" s="284">
        <v>0</v>
      </c>
      <c r="HT242" s="284" t="s">
        <v>426</v>
      </c>
      <c r="HU242" s="284">
        <v>0</v>
      </c>
      <c r="HV242" s="284">
        <v>0</v>
      </c>
      <c r="HW242" s="284">
        <v>0</v>
      </c>
      <c r="HX242" s="284" t="s">
        <v>541</v>
      </c>
      <c r="HY242" s="284">
        <v>0</v>
      </c>
      <c r="HZ242" s="284">
        <v>271424</v>
      </c>
      <c r="IA242" s="284"/>
      <c r="IB242" s="284"/>
    </row>
    <row r="243" spans="1:236" x14ac:dyDescent="0.25">
      <c r="A243" s="2">
        <f>IF('Table 1'!$L$2="All Regions",1,IF('Table 1'!$L$2='DATA TEMPLATE 1516'!L243,1,0))</f>
        <v>1</v>
      </c>
      <c r="B243" s="2">
        <f>IF('Table 1'!$L$3="All Disciplines",1,IF('Table 1'!$L$3='DATA TEMPLATE 1516'!M243,1,0))</f>
        <v>1</v>
      </c>
      <c r="C243" s="2">
        <f>IF('Table 1'!$L$4="All Organisations",1,IF('Table 1'!$L$4='DATA TEMPLATE 1516'!N243,1,0))</f>
        <v>1</v>
      </c>
      <c r="D243" s="2">
        <f t="shared" si="6"/>
        <v>3</v>
      </c>
      <c r="E243" s="236">
        <f>IFERROR(IF('Table 2'!$L$2="All Diverse Led",$HQ243,IF('Table 2'!$L$2='DATA TEMPLATE 1516'!HX243,4,0)),"0")</f>
        <v>0</v>
      </c>
      <c r="F243" s="236">
        <f>IFERROR(IF('Table 2'!$L$2="All Diverse Led",$HQ243,IF('Table 2'!$L$2='DATA TEMPLATE 1516'!HY243,4,0)), 0)</f>
        <v>0</v>
      </c>
      <c r="G243" s="237">
        <f t="shared" si="7"/>
        <v>0</v>
      </c>
      <c r="H243" s="1" t="s">
        <v>471</v>
      </c>
      <c r="I243" s="1">
        <v>0</v>
      </c>
      <c r="J243" s="1" t="b">
        <v>0</v>
      </c>
      <c r="K243" s="284">
        <v>241</v>
      </c>
      <c r="L243" t="s">
        <v>439</v>
      </c>
      <c r="M243" t="s">
        <v>436</v>
      </c>
      <c r="N243" t="s">
        <v>459</v>
      </c>
      <c r="O243" s="76">
        <v>40785</v>
      </c>
      <c r="P243" s="76">
        <v>117789</v>
      </c>
      <c r="Q243" s="76">
        <v>108000</v>
      </c>
      <c r="R243" s="76">
        <v>0</v>
      </c>
      <c r="S243" s="76">
        <v>12161</v>
      </c>
      <c r="T243" s="76">
        <v>278735</v>
      </c>
      <c r="U243">
        <v>16491</v>
      </c>
      <c r="V243">
        <v>0</v>
      </c>
      <c r="W243">
        <v>0</v>
      </c>
      <c r="X243">
        <v>0</v>
      </c>
      <c r="Y243">
        <v>0</v>
      </c>
      <c r="Z243">
        <v>0</v>
      </c>
      <c r="AA243">
        <v>0</v>
      </c>
      <c r="AB243">
        <v>66268</v>
      </c>
      <c r="AC243">
        <v>30314</v>
      </c>
      <c r="AD243">
        <v>149214</v>
      </c>
      <c r="AE243">
        <v>262287</v>
      </c>
      <c r="AF243" s="1">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s="284">
        <v>0</v>
      </c>
      <c r="BE243" s="284">
        <v>0</v>
      </c>
      <c r="BF243" s="284">
        <v>0</v>
      </c>
      <c r="BG243" s="284">
        <v>0</v>
      </c>
      <c r="BH243" s="168">
        <v>0</v>
      </c>
      <c r="BI243" s="169">
        <v>0</v>
      </c>
      <c r="BJ243" s="169">
        <v>0</v>
      </c>
      <c r="BK243" s="170">
        <v>0</v>
      </c>
      <c r="BL243">
        <v>2</v>
      </c>
      <c r="BM243">
        <v>81</v>
      </c>
      <c r="BN243">
        <v>69254</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s="1">
        <v>0</v>
      </c>
      <c r="CK243" s="1">
        <v>0</v>
      </c>
      <c r="CL243" s="1">
        <v>0</v>
      </c>
      <c r="CM243" s="1">
        <v>0</v>
      </c>
      <c r="CN243" s="168">
        <v>0</v>
      </c>
      <c r="CO243" s="169">
        <v>0</v>
      </c>
      <c r="CP243" s="169">
        <v>0</v>
      </c>
      <c r="CQ243" s="170">
        <v>0</v>
      </c>
      <c r="CR243" s="1">
        <v>0</v>
      </c>
      <c r="CS243" s="1">
        <v>0</v>
      </c>
      <c r="CT243" s="1">
        <v>0</v>
      </c>
      <c r="CU243" s="1">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s="284">
        <v>0</v>
      </c>
      <c r="DQ243" s="284">
        <v>0</v>
      </c>
      <c r="DR243" s="284">
        <v>0</v>
      </c>
      <c r="DS243" s="284">
        <v>0</v>
      </c>
      <c r="DT243" s="168">
        <v>0</v>
      </c>
      <c r="DU243" s="169">
        <v>0</v>
      </c>
      <c r="DV243" s="169">
        <v>0</v>
      </c>
      <c r="DW243" s="170">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s="1">
        <v>0</v>
      </c>
      <c r="EW243" s="1">
        <v>0</v>
      </c>
      <c r="EX243" s="1">
        <v>0</v>
      </c>
      <c r="EY243" s="1">
        <v>0</v>
      </c>
      <c r="EZ243" s="168">
        <v>0</v>
      </c>
      <c r="FA243" s="169">
        <v>0</v>
      </c>
      <c r="FB243" s="169">
        <v>0</v>
      </c>
      <c r="FC243" s="170">
        <v>0</v>
      </c>
      <c r="FD243">
        <v>0</v>
      </c>
      <c r="FE243">
        <v>0</v>
      </c>
      <c r="FF243">
        <v>0</v>
      </c>
      <c r="FG243">
        <v>0</v>
      </c>
      <c r="FH243">
        <v>0</v>
      </c>
      <c r="FI243">
        <v>0</v>
      </c>
      <c r="FJ243">
        <v>0</v>
      </c>
      <c r="FK243">
        <v>0</v>
      </c>
      <c r="FL243">
        <v>0</v>
      </c>
      <c r="FM243">
        <v>0</v>
      </c>
      <c r="FN243">
        <v>1</v>
      </c>
      <c r="FO243">
        <v>1000</v>
      </c>
      <c r="FP243">
        <v>123</v>
      </c>
      <c r="FQ243">
        <v>0</v>
      </c>
      <c r="FR243">
        <v>73</v>
      </c>
      <c r="FS243">
        <v>0</v>
      </c>
      <c r="FT243">
        <v>24</v>
      </c>
      <c r="FU243">
        <v>1000</v>
      </c>
      <c r="FV243">
        <v>0</v>
      </c>
      <c r="FW243">
        <v>0</v>
      </c>
      <c r="FX243">
        <v>34</v>
      </c>
      <c r="FY243">
        <v>0</v>
      </c>
      <c r="FZ243">
        <v>0</v>
      </c>
      <c r="GA243">
        <v>0</v>
      </c>
      <c r="GB243">
        <v>0</v>
      </c>
      <c r="GC243">
        <v>0</v>
      </c>
      <c r="GD243">
        <v>0</v>
      </c>
      <c r="GE243">
        <v>0</v>
      </c>
      <c r="GF243">
        <v>0</v>
      </c>
      <c r="GG243">
        <v>0</v>
      </c>
      <c r="GH243">
        <v>0</v>
      </c>
      <c r="GI243">
        <v>0</v>
      </c>
      <c r="GJ243">
        <v>0</v>
      </c>
      <c r="GK243">
        <v>0</v>
      </c>
      <c r="GL243">
        <v>0</v>
      </c>
      <c r="GM243">
        <v>0</v>
      </c>
      <c r="GN243">
        <v>0</v>
      </c>
      <c r="GO243">
        <v>0</v>
      </c>
      <c r="GP243">
        <v>0</v>
      </c>
      <c r="GQ243">
        <v>0</v>
      </c>
      <c r="GR243">
        <v>0</v>
      </c>
      <c r="GS243">
        <v>0</v>
      </c>
      <c r="GT243">
        <v>0</v>
      </c>
      <c r="GU243">
        <v>0</v>
      </c>
      <c r="GV243">
        <v>0</v>
      </c>
      <c r="GW243">
        <v>0</v>
      </c>
      <c r="GX243">
        <v>0</v>
      </c>
      <c r="GY243">
        <v>0</v>
      </c>
      <c r="GZ243">
        <v>0</v>
      </c>
      <c r="HA243">
        <v>0</v>
      </c>
      <c r="HB243">
        <v>0</v>
      </c>
      <c r="HC243" s="139">
        <v>0</v>
      </c>
      <c r="HD243" s="141">
        <v>0</v>
      </c>
      <c r="HE243" s="139">
        <v>0</v>
      </c>
      <c r="HF243" s="141">
        <v>0</v>
      </c>
      <c r="HG243" s="180">
        <v>2</v>
      </c>
      <c r="HH243" s="182">
        <v>0</v>
      </c>
      <c r="HI243" s="182">
        <v>0</v>
      </c>
      <c r="HJ243" s="183">
        <v>0</v>
      </c>
      <c r="HK243" s="140">
        <v>0</v>
      </c>
      <c r="HL243" s="140">
        <v>0</v>
      </c>
      <c r="HM243" s="1">
        <v>0</v>
      </c>
      <c r="HN243" s="1">
        <v>0</v>
      </c>
      <c r="HO243" t="s">
        <v>459</v>
      </c>
      <c r="HP243" s="284" t="s">
        <v>459</v>
      </c>
      <c r="HQ243" s="284">
        <v>0</v>
      </c>
      <c r="HR243" s="284">
        <v>0</v>
      </c>
      <c r="HS243" s="284">
        <v>0</v>
      </c>
      <c r="HT243" s="284" t="s">
        <v>427</v>
      </c>
      <c r="HU243" s="284" t="s">
        <v>427</v>
      </c>
      <c r="HV243" s="284" t="s">
        <v>427</v>
      </c>
      <c r="HW243" s="284" t="s">
        <v>427</v>
      </c>
      <c r="HX243" s="284">
        <v>0</v>
      </c>
      <c r="HY243" s="284">
        <v>0</v>
      </c>
      <c r="HZ243" s="284">
        <v>304713</v>
      </c>
      <c r="IA243" s="284"/>
      <c r="IB243" s="284"/>
    </row>
    <row r="244" spans="1:236" x14ac:dyDescent="0.25">
      <c r="A244" s="2">
        <f>IF('Table 1'!$L$2="All Regions",1,IF('Table 1'!$L$2='DATA TEMPLATE 1516'!L244,1,0))</f>
        <v>1</v>
      </c>
      <c r="B244" s="2">
        <f>IF('Table 1'!$L$3="All Disciplines",1,IF('Table 1'!$L$3='DATA TEMPLATE 1516'!M244,1,0))</f>
        <v>1</v>
      </c>
      <c r="C244" s="2">
        <f>IF('Table 1'!$L$4="All Organisations",1,IF('Table 1'!$L$4='DATA TEMPLATE 1516'!N244,1,0))</f>
        <v>1</v>
      </c>
      <c r="D244" s="2">
        <f t="shared" si="6"/>
        <v>3</v>
      </c>
      <c r="E244" s="236" t="str">
        <f>IFERROR(IF('Table 2'!$L$2="All Diverse Led",$HQ244,IF('Table 2'!$L$2='DATA TEMPLATE 1516'!HX244,4,0)),"0")</f>
        <v>-</v>
      </c>
      <c r="F244" s="236" t="str">
        <f>IFERROR(IF('Table 2'!$L$2="All Diverse Led",$HQ244,IF('Table 2'!$L$2='DATA TEMPLATE 1516'!HY244,4,0)), 0)</f>
        <v>-</v>
      </c>
      <c r="G244" s="237">
        <f t="shared" si="7"/>
        <v>0</v>
      </c>
      <c r="H244" s="1">
        <v>0</v>
      </c>
      <c r="I244" s="1">
        <v>0</v>
      </c>
      <c r="J244" s="1" t="b">
        <v>0</v>
      </c>
      <c r="K244" s="284">
        <v>242</v>
      </c>
      <c r="L244" t="s">
        <v>446</v>
      </c>
      <c r="M244" t="s">
        <v>438</v>
      </c>
      <c r="N244" t="s">
        <v>460</v>
      </c>
      <c r="O244" s="76">
        <v>998020</v>
      </c>
      <c r="P244" s="76">
        <v>166540</v>
      </c>
      <c r="Q244" s="76">
        <v>136515</v>
      </c>
      <c r="R244" s="76">
        <v>89299</v>
      </c>
      <c r="S244" s="76">
        <v>0</v>
      </c>
      <c r="T244" s="76">
        <v>1390374</v>
      </c>
      <c r="U244">
        <v>1257222</v>
      </c>
      <c r="V244">
        <v>55819</v>
      </c>
      <c r="W244">
        <v>0</v>
      </c>
      <c r="X244">
        <v>0</v>
      </c>
      <c r="Y244">
        <v>0</v>
      </c>
      <c r="Z244">
        <v>0</v>
      </c>
      <c r="AA244">
        <v>0</v>
      </c>
      <c r="AB244">
        <v>8497</v>
      </c>
      <c r="AC244">
        <v>81697</v>
      </c>
      <c r="AD244">
        <v>0</v>
      </c>
      <c r="AE244">
        <v>1403235</v>
      </c>
      <c r="AF244" s="1">
        <v>49</v>
      </c>
      <c r="AG244">
        <v>49</v>
      </c>
      <c r="AH244">
        <v>146054</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s="284">
        <v>0</v>
      </c>
      <c r="BE244" s="284">
        <v>0</v>
      </c>
      <c r="BF244" s="284">
        <v>0</v>
      </c>
      <c r="BG244" s="284">
        <v>0</v>
      </c>
      <c r="BH244" s="168">
        <v>0</v>
      </c>
      <c r="BI244" s="169">
        <v>0</v>
      </c>
      <c r="BJ244" s="169">
        <v>0</v>
      </c>
      <c r="BK244" s="170">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s="1">
        <v>0</v>
      </c>
      <c r="CK244" s="1">
        <v>0</v>
      </c>
      <c r="CL244" s="1">
        <v>0</v>
      </c>
      <c r="CM244" s="1">
        <v>0</v>
      </c>
      <c r="CN244" s="168">
        <v>0</v>
      </c>
      <c r="CO244" s="169">
        <v>0</v>
      </c>
      <c r="CP244" s="169">
        <v>0</v>
      </c>
      <c r="CQ244" s="170">
        <v>0</v>
      </c>
      <c r="CR244" s="1">
        <v>0</v>
      </c>
      <c r="CS244" s="1">
        <v>0</v>
      </c>
      <c r="CT244" s="1">
        <v>0</v>
      </c>
      <c r="CU244" s="1">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s="284">
        <v>0</v>
      </c>
      <c r="DQ244" s="284">
        <v>0</v>
      </c>
      <c r="DR244" s="284">
        <v>0</v>
      </c>
      <c r="DS244" s="284">
        <v>0</v>
      </c>
      <c r="DT244" s="168">
        <v>0</v>
      </c>
      <c r="DU244" s="169">
        <v>0</v>
      </c>
      <c r="DV244" s="169">
        <v>0</v>
      </c>
      <c r="DW244" s="170">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s="1">
        <v>0</v>
      </c>
      <c r="EW244" s="1">
        <v>0</v>
      </c>
      <c r="EX244" s="1">
        <v>0</v>
      </c>
      <c r="EY244" s="1">
        <v>0</v>
      </c>
      <c r="EZ244" s="168">
        <v>0</v>
      </c>
      <c r="FA244" s="169">
        <v>0</v>
      </c>
      <c r="FB244" s="169">
        <v>0</v>
      </c>
      <c r="FC244" s="170">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0</v>
      </c>
      <c r="GC244">
        <v>0</v>
      </c>
      <c r="GD244">
        <v>0</v>
      </c>
      <c r="GE244">
        <v>0</v>
      </c>
      <c r="GF244">
        <v>0</v>
      </c>
      <c r="GG244">
        <v>0</v>
      </c>
      <c r="GH244">
        <v>0</v>
      </c>
      <c r="GI244">
        <v>0</v>
      </c>
      <c r="GJ244">
        <v>0</v>
      </c>
      <c r="GK244">
        <v>0</v>
      </c>
      <c r="GL244">
        <v>0</v>
      </c>
      <c r="GM244">
        <v>0</v>
      </c>
      <c r="GN244">
        <v>0</v>
      </c>
      <c r="GO244">
        <v>0</v>
      </c>
      <c r="GP244">
        <v>0</v>
      </c>
      <c r="GQ244">
        <v>0</v>
      </c>
      <c r="GR244">
        <v>0</v>
      </c>
      <c r="GS244">
        <v>0</v>
      </c>
      <c r="GT244">
        <v>0</v>
      </c>
      <c r="GU244">
        <v>0</v>
      </c>
      <c r="GV244">
        <v>0</v>
      </c>
      <c r="GW244">
        <v>0</v>
      </c>
      <c r="GX244">
        <v>0</v>
      </c>
      <c r="GY244">
        <v>0</v>
      </c>
      <c r="GZ244">
        <v>0</v>
      </c>
      <c r="HA244">
        <v>0</v>
      </c>
      <c r="HB244">
        <v>0</v>
      </c>
      <c r="HC244" s="139">
        <v>0</v>
      </c>
      <c r="HD244" s="141">
        <v>0</v>
      </c>
      <c r="HE244" s="139">
        <v>0</v>
      </c>
      <c r="HF244" s="141">
        <v>0</v>
      </c>
      <c r="HG244" s="180">
        <v>15</v>
      </c>
      <c r="HH244" s="182">
        <v>0</v>
      </c>
      <c r="HI244" s="182">
        <v>0</v>
      </c>
      <c r="HJ244" s="183">
        <v>0</v>
      </c>
      <c r="HK244" s="140">
        <v>0</v>
      </c>
      <c r="HL244" s="140">
        <v>0</v>
      </c>
      <c r="HM244" s="1">
        <v>0</v>
      </c>
      <c r="HN244" s="1">
        <v>0</v>
      </c>
      <c r="HO244" t="s">
        <v>460</v>
      </c>
      <c r="HP244" t="e">
        <v>#N/A</v>
      </c>
      <c r="HQ244" s="403" t="s">
        <v>605</v>
      </c>
      <c r="HR244" s="403" t="s">
        <v>605</v>
      </c>
      <c r="HS244" s="403" t="s">
        <v>605</v>
      </c>
      <c r="HT244" s="403" t="s">
        <v>605</v>
      </c>
      <c r="HU244" s="403" t="s">
        <v>605</v>
      </c>
      <c r="HV244" s="403" t="s">
        <v>605</v>
      </c>
      <c r="HW244" s="403" t="s">
        <v>605</v>
      </c>
      <c r="HX244" s="403" t="s">
        <v>605</v>
      </c>
      <c r="HY244" s="403" t="s">
        <v>605</v>
      </c>
      <c r="HZ244" s="403" t="s">
        <v>605</v>
      </c>
      <c r="IA244" s="284"/>
      <c r="IB244" s="284"/>
    </row>
    <row r="245" spans="1:236" x14ac:dyDescent="0.25">
      <c r="A245" s="2">
        <f>IF('Table 1'!$L$2="All Regions",1,IF('Table 1'!$L$2='DATA TEMPLATE 1516'!L245,1,0))</f>
        <v>1</v>
      </c>
      <c r="B245" s="2">
        <f>IF('Table 1'!$L$3="All Disciplines",1,IF('Table 1'!$L$3='DATA TEMPLATE 1516'!M245,1,0))</f>
        <v>1</v>
      </c>
      <c r="C245" s="2">
        <f>IF('Table 1'!$L$4="All Organisations",1,IF('Table 1'!$L$4='DATA TEMPLATE 1516'!N245,1,0))</f>
        <v>1</v>
      </c>
      <c r="D245" s="2">
        <f t="shared" si="6"/>
        <v>3</v>
      </c>
      <c r="E245" s="236">
        <f>IFERROR(IF('Table 2'!$L$2="All Diverse Led",$HQ245,IF('Table 2'!$L$2='DATA TEMPLATE 1516'!HX245,4,0)),"0")</f>
        <v>0</v>
      </c>
      <c r="F245" s="236">
        <f>IFERROR(IF('Table 2'!$L$2="All Diverse Led",$HQ245,IF('Table 2'!$L$2='DATA TEMPLATE 1516'!HY245,4,0)), 0)</f>
        <v>0</v>
      </c>
      <c r="G245" s="237">
        <f t="shared" si="7"/>
        <v>0</v>
      </c>
      <c r="H245" s="1" t="s">
        <v>471</v>
      </c>
      <c r="I245" s="1">
        <v>0</v>
      </c>
      <c r="J245" s="1" t="b">
        <v>0</v>
      </c>
      <c r="K245" s="284">
        <v>243</v>
      </c>
      <c r="L245" t="s">
        <v>446</v>
      </c>
      <c r="M245" t="s">
        <v>440</v>
      </c>
      <c r="N245" t="s">
        <v>460</v>
      </c>
      <c r="O245" s="76">
        <v>916647</v>
      </c>
      <c r="P245" s="76">
        <v>489887</v>
      </c>
      <c r="Q245" s="76">
        <v>37144</v>
      </c>
      <c r="R245" s="76">
        <v>228332</v>
      </c>
      <c r="S245" s="76">
        <v>0</v>
      </c>
      <c r="T245" s="76">
        <v>1672010</v>
      </c>
      <c r="U245">
        <v>447484</v>
      </c>
      <c r="V245">
        <v>0</v>
      </c>
      <c r="W245">
        <v>0</v>
      </c>
      <c r="X245">
        <v>0</v>
      </c>
      <c r="Y245">
        <v>0</v>
      </c>
      <c r="Z245">
        <v>0</v>
      </c>
      <c r="AA245">
        <v>0</v>
      </c>
      <c r="AB245">
        <v>916897</v>
      </c>
      <c r="AC245">
        <v>288000</v>
      </c>
      <c r="AD245">
        <v>125400</v>
      </c>
      <c r="AE245">
        <v>1777781</v>
      </c>
      <c r="AF245" s="1">
        <v>207</v>
      </c>
      <c r="AG245">
        <v>207</v>
      </c>
      <c r="AH245">
        <v>1670</v>
      </c>
      <c r="AI245">
        <v>4866</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s="284">
        <v>0</v>
      </c>
      <c r="BE245" s="284">
        <v>0</v>
      </c>
      <c r="BF245" s="284">
        <v>0</v>
      </c>
      <c r="BG245" s="284">
        <v>0</v>
      </c>
      <c r="BH245" s="168">
        <v>0</v>
      </c>
      <c r="BI245" s="169">
        <v>0</v>
      </c>
      <c r="BJ245" s="169">
        <v>0</v>
      </c>
      <c r="BK245" s="170">
        <v>0</v>
      </c>
      <c r="BL245">
        <v>15</v>
      </c>
      <c r="BM245">
        <v>1376</v>
      </c>
      <c r="BN245">
        <v>70954</v>
      </c>
      <c r="BO245">
        <v>94016</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s="1">
        <v>0</v>
      </c>
      <c r="CK245" s="1">
        <v>0</v>
      </c>
      <c r="CL245" s="1">
        <v>0</v>
      </c>
      <c r="CM245" s="1">
        <v>0</v>
      </c>
      <c r="CN245" s="168">
        <v>0</v>
      </c>
      <c r="CO245" s="169">
        <v>0</v>
      </c>
      <c r="CP245" s="169">
        <v>0</v>
      </c>
      <c r="CQ245" s="170">
        <v>0</v>
      </c>
      <c r="CR245" s="1">
        <v>2</v>
      </c>
      <c r="CS245" s="1">
        <v>2</v>
      </c>
      <c r="CT245" s="1">
        <v>25</v>
      </c>
      <c r="CU245" s="1">
        <v>49</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s="284">
        <v>0</v>
      </c>
      <c r="DQ245" s="284">
        <v>0</v>
      </c>
      <c r="DR245" s="284">
        <v>0</v>
      </c>
      <c r="DS245" s="284">
        <v>0</v>
      </c>
      <c r="DT245" s="168">
        <v>0</v>
      </c>
      <c r="DU245" s="169">
        <v>0</v>
      </c>
      <c r="DV245" s="169">
        <v>0</v>
      </c>
      <c r="DW245" s="170">
        <v>0</v>
      </c>
      <c r="DX245">
        <v>56</v>
      </c>
      <c r="DY245">
        <v>56</v>
      </c>
      <c r="DZ245">
        <v>269</v>
      </c>
      <c r="EA245">
        <v>8754</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s="1">
        <v>0</v>
      </c>
      <c r="EW245" s="1">
        <v>0</v>
      </c>
      <c r="EX245" s="1">
        <v>0</v>
      </c>
      <c r="EY245" s="1">
        <v>0</v>
      </c>
      <c r="EZ245" s="168">
        <v>0</v>
      </c>
      <c r="FA245" s="169">
        <v>0</v>
      </c>
      <c r="FB245" s="169">
        <v>0</v>
      </c>
      <c r="FC245" s="170">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45</v>
      </c>
      <c r="GA245">
        <v>5</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s="139">
        <v>0</v>
      </c>
      <c r="HD245" s="141">
        <v>0</v>
      </c>
      <c r="HE245" s="139">
        <v>0</v>
      </c>
      <c r="HF245" s="141">
        <v>0</v>
      </c>
      <c r="HG245" s="180">
        <v>5</v>
      </c>
      <c r="HH245" s="182">
        <v>0</v>
      </c>
      <c r="HI245" s="182">
        <v>0</v>
      </c>
      <c r="HJ245" s="183">
        <v>0</v>
      </c>
      <c r="HK245" s="140">
        <v>0</v>
      </c>
      <c r="HL245" s="140">
        <v>0</v>
      </c>
      <c r="HM245" s="1" t="s">
        <v>427</v>
      </c>
      <c r="HN245" s="1" t="s">
        <v>427</v>
      </c>
      <c r="HO245" t="s">
        <v>460</v>
      </c>
      <c r="HP245" s="284" t="s">
        <v>460</v>
      </c>
      <c r="HQ245" s="284">
        <v>0</v>
      </c>
      <c r="HR245" s="284">
        <v>0</v>
      </c>
      <c r="HS245" s="284">
        <v>0</v>
      </c>
      <c r="HT245" s="284" t="s">
        <v>427</v>
      </c>
      <c r="HU245" s="284" t="s">
        <v>427</v>
      </c>
      <c r="HV245" s="284" t="s">
        <v>427</v>
      </c>
      <c r="HW245" s="284" t="s">
        <v>427</v>
      </c>
      <c r="HX245" s="284">
        <v>0</v>
      </c>
      <c r="HY245" s="284">
        <v>0</v>
      </c>
      <c r="HZ245" s="284">
        <v>1939884</v>
      </c>
      <c r="IA245" s="284"/>
      <c r="IB245" s="284"/>
    </row>
    <row r="246" spans="1:236" x14ac:dyDescent="0.25">
      <c r="A246" s="2">
        <f>IF('Table 1'!$L$2="All Regions",1,IF('Table 1'!$L$2='DATA TEMPLATE 1516'!L246,1,0))</f>
        <v>1</v>
      </c>
      <c r="B246" s="2">
        <f>IF('Table 1'!$L$3="All Disciplines",1,IF('Table 1'!$L$3='DATA TEMPLATE 1516'!M246,1,0))</f>
        <v>1</v>
      </c>
      <c r="C246" s="2">
        <f>IF('Table 1'!$L$4="All Organisations",1,IF('Table 1'!$L$4='DATA TEMPLATE 1516'!N246,1,0))</f>
        <v>1</v>
      </c>
      <c r="D246" s="2">
        <f t="shared" si="6"/>
        <v>3</v>
      </c>
      <c r="E246" s="236">
        <f>IFERROR(IF('Table 2'!$L$2="All Diverse Led",$HQ246,IF('Table 2'!$L$2='DATA TEMPLATE 1516'!HX246,4,0)),"0")</f>
        <v>0</v>
      </c>
      <c r="F246" s="236">
        <f>IFERROR(IF('Table 2'!$L$2="All Diverse Led",$HQ246,IF('Table 2'!$L$2='DATA TEMPLATE 1516'!HY246,4,0)), 0)</f>
        <v>0</v>
      </c>
      <c r="G246" s="237">
        <f t="shared" si="7"/>
        <v>0</v>
      </c>
      <c r="H246" s="1" t="s">
        <v>471</v>
      </c>
      <c r="I246" s="1">
        <v>0</v>
      </c>
      <c r="J246" s="1" t="b">
        <v>0</v>
      </c>
      <c r="K246" s="284">
        <v>244</v>
      </c>
      <c r="L246" t="s">
        <v>446</v>
      </c>
      <c r="M246" t="s">
        <v>440</v>
      </c>
      <c r="N246" t="s">
        <v>459</v>
      </c>
      <c r="O246" s="76">
        <v>76368</v>
      </c>
      <c r="P246" s="76">
        <v>80273</v>
      </c>
      <c r="Q246" s="76">
        <v>73923</v>
      </c>
      <c r="R246" s="76">
        <v>35400</v>
      </c>
      <c r="S246" s="76">
        <v>7575</v>
      </c>
      <c r="T246" s="76">
        <v>273539</v>
      </c>
      <c r="U246">
        <v>33844</v>
      </c>
      <c r="V246">
        <v>19515</v>
      </c>
      <c r="W246">
        <v>0</v>
      </c>
      <c r="X246">
        <v>7737</v>
      </c>
      <c r="Y246">
        <v>1460</v>
      </c>
      <c r="Z246">
        <v>0</v>
      </c>
      <c r="AA246">
        <v>0</v>
      </c>
      <c r="AB246">
        <v>161898</v>
      </c>
      <c r="AC246">
        <v>59497</v>
      </c>
      <c r="AD246">
        <v>42560</v>
      </c>
      <c r="AE246">
        <v>326511</v>
      </c>
      <c r="AF246" s="1">
        <v>87</v>
      </c>
      <c r="AG246">
        <v>64</v>
      </c>
      <c r="AH246">
        <v>5205</v>
      </c>
      <c r="AI246">
        <v>3373</v>
      </c>
      <c r="AJ246">
        <v>0</v>
      </c>
      <c r="AK246">
        <v>0</v>
      </c>
      <c r="AL246">
        <v>0</v>
      </c>
      <c r="AM246">
        <v>0</v>
      </c>
      <c r="AN246">
        <v>0</v>
      </c>
      <c r="AO246">
        <v>0</v>
      </c>
      <c r="AP246">
        <v>0</v>
      </c>
      <c r="AQ246">
        <v>0</v>
      </c>
      <c r="AR246">
        <v>87</v>
      </c>
      <c r="AS246">
        <v>64</v>
      </c>
      <c r="AT246">
        <v>5205</v>
      </c>
      <c r="AU246">
        <v>3373</v>
      </c>
      <c r="AV246">
        <v>0</v>
      </c>
      <c r="AW246">
        <v>0</v>
      </c>
      <c r="AX246">
        <v>0</v>
      </c>
      <c r="AY246">
        <v>0</v>
      </c>
      <c r="AZ246">
        <v>0</v>
      </c>
      <c r="BA246">
        <v>0</v>
      </c>
      <c r="BB246">
        <v>0</v>
      </c>
      <c r="BC246">
        <v>0</v>
      </c>
      <c r="BD246" s="284">
        <v>0</v>
      </c>
      <c r="BE246" s="284">
        <v>0</v>
      </c>
      <c r="BF246" s="284">
        <v>0</v>
      </c>
      <c r="BG246" s="284">
        <v>0</v>
      </c>
      <c r="BH246" s="168">
        <v>87</v>
      </c>
      <c r="BI246" s="169">
        <v>64</v>
      </c>
      <c r="BJ246" s="169">
        <v>5205</v>
      </c>
      <c r="BK246" s="170">
        <v>3373</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s="1">
        <v>0</v>
      </c>
      <c r="CK246" s="1">
        <v>0</v>
      </c>
      <c r="CL246" s="1">
        <v>0</v>
      </c>
      <c r="CM246" s="1">
        <v>0</v>
      </c>
      <c r="CN246" s="168">
        <v>0</v>
      </c>
      <c r="CO246" s="169">
        <v>0</v>
      </c>
      <c r="CP246" s="169">
        <v>0</v>
      </c>
      <c r="CQ246" s="170">
        <v>0</v>
      </c>
      <c r="CR246" s="1">
        <v>0</v>
      </c>
      <c r="CS246" s="1">
        <v>0</v>
      </c>
      <c r="CT246" s="1">
        <v>0</v>
      </c>
      <c r="CU246" s="1">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s="284">
        <v>0</v>
      </c>
      <c r="DQ246" s="284">
        <v>0</v>
      </c>
      <c r="DR246" s="284">
        <v>0</v>
      </c>
      <c r="DS246" s="284">
        <v>0</v>
      </c>
      <c r="DT246" s="168">
        <v>0</v>
      </c>
      <c r="DU246" s="169">
        <v>0</v>
      </c>
      <c r="DV246" s="169">
        <v>0</v>
      </c>
      <c r="DW246" s="170">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s="1">
        <v>0</v>
      </c>
      <c r="EW246" s="1">
        <v>0</v>
      </c>
      <c r="EX246" s="1">
        <v>0</v>
      </c>
      <c r="EY246" s="1">
        <v>0</v>
      </c>
      <c r="EZ246" s="168">
        <v>0</v>
      </c>
      <c r="FA246" s="169">
        <v>0</v>
      </c>
      <c r="FB246" s="169">
        <v>0</v>
      </c>
      <c r="FC246" s="170">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0</v>
      </c>
      <c r="GP246">
        <v>0</v>
      </c>
      <c r="GQ246">
        <v>0</v>
      </c>
      <c r="GR246">
        <v>0</v>
      </c>
      <c r="GS246">
        <v>0</v>
      </c>
      <c r="GT246">
        <v>0</v>
      </c>
      <c r="GU246">
        <v>0</v>
      </c>
      <c r="GV246">
        <v>0</v>
      </c>
      <c r="GW246">
        <v>0</v>
      </c>
      <c r="GX246">
        <v>0</v>
      </c>
      <c r="GY246">
        <v>0</v>
      </c>
      <c r="GZ246">
        <v>0</v>
      </c>
      <c r="HA246">
        <v>0</v>
      </c>
      <c r="HB246">
        <v>0</v>
      </c>
      <c r="HC246" s="139">
        <v>0</v>
      </c>
      <c r="HD246" s="141">
        <v>0</v>
      </c>
      <c r="HE246" s="139">
        <v>1</v>
      </c>
      <c r="HF246" s="141">
        <v>0</v>
      </c>
      <c r="HG246" s="180">
        <v>13</v>
      </c>
      <c r="HH246" s="182">
        <v>0</v>
      </c>
      <c r="HI246" s="182">
        <v>7.6923076923076927E-2</v>
      </c>
      <c r="HJ246" s="183">
        <v>0</v>
      </c>
      <c r="HK246" s="140">
        <v>0</v>
      </c>
      <c r="HL246" s="140">
        <v>0</v>
      </c>
      <c r="HM246" s="1" t="s">
        <v>427</v>
      </c>
      <c r="HN246" s="1" t="s">
        <v>427</v>
      </c>
      <c r="HO246" t="s">
        <v>459</v>
      </c>
      <c r="HP246" s="284" t="s">
        <v>459</v>
      </c>
      <c r="HQ246" s="284">
        <v>0</v>
      </c>
      <c r="HR246" s="284">
        <v>0</v>
      </c>
      <c r="HS246" s="284">
        <v>0</v>
      </c>
      <c r="HT246" s="284" t="s">
        <v>427</v>
      </c>
      <c r="HU246" s="284" t="s">
        <v>427</v>
      </c>
      <c r="HV246" s="284" t="s">
        <v>427</v>
      </c>
      <c r="HW246" s="284" t="s">
        <v>427</v>
      </c>
      <c r="HX246" s="284">
        <v>0</v>
      </c>
      <c r="HY246" s="284">
        <v>0</v>
      </c>
      <c r="HZ246" s="284">
        <v>304914</v>
      </c>
      <c r="IA246" s="284"/>
      <c r="IB246" s="284"/>
    </row>
    <row r="247" spans="1:236" x14ac:dyDescent="0.25">
      <c r="A247" s="2">
        <f>IF('Table 1'!$L$2="All Regions",1,IF('Table 1'!$L$2='DATA TEMPLATE 1516'!L247,1,0))</f>
        <v>1</v>
      </c>
      <c r="B247" s="2">
        <f>IF('Table 1'!$L$3="All Disciplines",1,IF('Table 1'!$L$3='DATA TEMPLATE 1516'!M247,1,0))</f>
        <v>1</v>
      </c>
      <c r="C247" s="2">
        <f>IF('Table 1'!$L$4="All Organisations",1,IF('Table 1'!$L$4='DATA TEMPLATE 1516'!N247,1,0))</f>
        <v>1</v>
      </c>
      <c r="D247" s="2">
        <f t="shared" si="6"/>
        <v>3</v>
      </c>
      <c r="E247" s="236">
        <f>IFERROR(IF('Table 2'!$L$2="All Diverse Led",$HQ247,IF('Table 2'!$L$2='DATA TEMPLATE 1516'!HX247,4,0)),"0")</f>
        <v>0</v>
      </c>
      <c r="F247" s="236">
        <f>IFERROR(IF('Table 2'!$L$2="All Diverse Led",$HQ247,IF('Table 2'!$L$2='DATA TEMPLATE 1516'!HY247,4,0)), 0)</f>
        <v>0</v>
      </c>
      <c r="G247" s="237">
        <f t="shared" si="7"/>
        <v>0</v>
      </c>
      <c r="H247" s="1" t="s">
        <v>471</v>
      </c>
      <c r="I247" s="1">
        <v>0</v>
      </c>
      <c r="J247" s="1" t="b">
        <v>0</v>
      </c>
      <c r="K247" s="284">
        <v>245</v>
      </c>
      <c r="L247" t="s">
        <v>446</v>
      </c>
      <c r="M247" t="s">
        <v>438</v>
      </c>
      <c r="N247" t="s">
        <v>458</v>
      </c>
      <c r="O247" s="76">
        <v>38379</v>
      </c>
      <c r="P247" s="76">
        <v>44864</v>
      </c>
      <c r="Q247" s="76">
        <v>25493</v>
      </c>
      <c r="R247" s="76">
        <v>32027</v>
      </c>
      <c r="S247" s="76">
        <v>14660</v>
      </c>
      <c r="T247" s="76">
        <v>155423</v>
      </c>
      <c r="U247">
        <v>38379</v>
      </c>
      <c r="V247">
        <v>25493</v>
      </c>
      <c r="W247">
        <v>0</v>
      </c>
      <c r="X247">
        <v>44864</v>
      </c>
      <c r="Y247">
        <v>46687</v>
      </c>
      <c r="Z247">
        <v>0</v>
      </c>
      <c r="AA247">
        <v>0</v>
      </c>
      <c r="AB247">
        <v>0</v>
      </c>
      <c r="AC247">
        <v>0</v>
      </c>
      <c r="AD247">
        <v>0</v>
      </c>
      <c r="AE247">
        <v>155423</v>
      </c>
      <c r="AF247" s="1">
        <v>18</v>
      </c>
      <c r="AG247">
        <v>18</v>
      </c>
      <c r="AH247">
        <v>17000</v>
      </c>
      <c r="AI247">
        <v>25000</v>
      </c>
      <c r="AJ247">
        <v>2</v>
      </c>
      <c r="AK247">
        <v>3</v>
      </c>
      <c r="AL247">
        <v>800</v>
      </c>
      <c r="AM247">
        <v>1000</v>
      </c>
      <c r="AN247">
        <v>0</v>
      </c>
      <c r="AO247">
        <v>0</v>
      </c>
      <c r="AP247">
        <v>0</v>
      </c>
      <c r="AQ247">
        <v>0</v>
      </c>
      <c r="AR247">
        <v>0</v>
      </c>
      <c r="AS247">
        <v>0</v>
      </c>
      <c r="AT247">
        <v>0</v>
      </c>
      <c r="AU247">
        <v>0</v>
      </c>
      <c r="AV247">
        <v>0</v>
      </c>
      <c r="AW247">
        <v>0</v>
      </c>
      <c r="AX247">
        <v>0</v>
      </c>
      <c r="AY247">
        <v>0</v>
      </c>
      <c r="AZ247">
        <v>0</v>
      </c>
      <c r="BA247">
        <v>0</v>
      </c>
      <c r="BB247">
        <v>0</v>
      </c>
      <c r="BC247">
        <v>0</v>
      </c>
      <c r="BD247" s="284">
        <v>2</v>
      </c>
      <c r="BE247" s="284">
        <v>3</v>
      </c>
      <c r="BF247" s="284">
        <v>800</v>
      </c>
      <c r="BG247" s="284">
        <v>1000</v>
      </c>
      <c r="BH247" s="168">
        <v>0</v>
      </c>
      <c r="BI247" s="169">
        <v>0</v>
      </c>
      <c r="BJ247" s="169">
        <v>0</v>
      </c>
      <c r="BK247" s="170">
        <v>0</v>
      </c>
      <c r="BL247">
        <v>4</v>
      </c>
      <c r="BM247">
        <v>70</v>
      </c>
      <c r="BN247">
        <v>5000</v>
      </c>
      <c r="BO247">
        <v>25000</v>
      </c>
      <c r="BP247">
        <v>1</v>
      </c>
      <c r="BQ247">
        <v>2</v>
      </c>
      <c r="BR247">
        <v>2500</v>
      </c>
      <c r="BS247">
        <v>4000</v>
      </c>
      <c r="BT247">
        <v>0</v>
      </c>
      <c r="BU247">
        <v>0</v>
      </c>
      <c r="BV247">
        <v>0</v>
      </c>
      <c r="BW247">
        <v>0</v>
      </c>
      <c r="BX247">
        <v>0</v>
      </c>
      <c r="BY247">
        <v>0</v>
      </c>
      <c r="BZ247">
        <v>0</v>
      </c>
      <c r="CA247">
        <v>0</v>
      </c>
      <c r="CB247">
        <v>0</v>
      </c>
      <c r="CC247">
        <v>0</v>
      </c>
      <c r="CD247">
        <v>0</v>
      </c>
      <c r="CE247">
        <v>0</v>
      </c>
      <c r="CF247">
        <v>0</v>
      </c>
      <c r="CG247">
        <v>0</v>
      </c>
      <c r="CH247">
        <v>0</v>
      </c>
      <c r="CI247">
        <v>0</v>
      </c>
      <c r="CJ247" s="1">
        <v>1</v>
      </c>
      <c r="CK247" s="1">
        <v>2</v>
      </c>
      <c r="CL247" s="1">
        <v>2500</v>
      </c>
      <c r="CM247" s="1">
        <v>4000</v>
      </c>
      <c r="CN247" s="168">
        <v>0</v>
      </c>
      <c r="CO247" s="169">
        <v>0</v>
      </c>
      <c r="CP247" s="169">
        <v>0</v>
      </c>
      <c r="CQ247" s="170">
        <v>0</v>
      </c>
      <c r="CR247" s="1">
        <v>0</v>
      </c>
      <c r="CS247" s="1">
        <v>0</v>
      </c>
      <c r="CT247" s="1">
        <v>0</v>
      </c>
      <c r="CU247" s="1">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s="284">
        <v>0</v>
      </c>
      <c r="DQ247" s="284">
        <v>0</v>
      </c>
      <c r="DR247" s="284">
        <v>0</v>
      </c>
      <c r="DS247" s="284">
        <v>0</v>
      </c>
      <c r="DT247" s="168">
        <v>0</v>
      </c>
      <c r="DU247" s="169">
        <v>0</v>
      </c>
      <c r="DV247" s="169">
        <v>0</v>
      </c>
      <c r="DW247" s="170">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v>0</v>
      </c>
      <c r="EV247" s="1">
        <v>0</v>
      </c>
      <c r="EW247" s="1">
        <v>0</v>
      </c>
      <c r="EX247" s="1">
        <v>0</v>
      </c>
      <c r="EY247" s="1">
        <v>0</v>
      </c>
      <c r="EZ247" s="168">
        <v>0</v>
      </c>
      <c r="FA247" s="169">
        <v>0</v>
      </c>
      <c r="FB247" s="169">
        <v>0</v>
      </c>
      <c r="FC247" s="170">
        <v>0</v>
      </c>
      <c r="FD247">
        <v>0</v>
      </c>
      <c r="FE247">
        <v>0</v>
      </c>
      <c r="FF247">
        <v>0</v>
      </c>
      <c r="FG247">
        <v>0</v>
      </c>
      <c r="FH247">
        <v>0</v>
      </c>
      <c r="FI247">
        <v>0</v>
      </c>
      <c r="FJ247">
        <v>0</v>
      </c>
      <c r="FK247">
        <v>0</v>
      </c>
      <c r="FL247">
        <v>0</v>
      </c>
      <c r="FM247">
        <v>0</v>
      </c>
      <c r="FN247">
        <v>0</v>
      </c>
      <c r="FO247">
        <v>0</v>
      </c>
      <c r="FP247">
        <v>0</v>
      </c>
      <c r="FQ247">
        <v>0</v>
      </c>
      <c r="FR247">
        <v>0</v>
      </c>
      <c r="FS247">
        <v>0</v>
      </c>
      <c r="FT247">
        <v>0</v>
      </c>
      <c r="FU247">
        <v>0</v>
      </c>
      <c r="FV247">
        <v>0</v>
      </c>
      <c r="FW247">
        <v>0</v>
      </c>
      <c r="FX247">
        <v>0</v>
      </c>
      <c r="FY247">
        <v>0</v>
      </c>
      <c r="FZ247">
        <v>0</v>
      </c>
      <c r="GA247">
        <v>0</v>
      </c>
      <c r="GB247">
        <v>0</v>
      </c>
      <c r="GC247">
        <v>0</v>
      </c>
      <c r="GD247">
        <v>0</v>
      </c>
      <c r="GE247">
        <v>0</v>
      </c>
      <c r="GF247">
        <v>0</v>
      </c>
      <c r="GG247">
        <v>0</v>
      </c>
      <c r="GH247">
        <v>0</v>
      </c>
      <c r="GI247">
        <v>0</v>
      </c>
      <c r="GJ247">
        <v>0</v>
      </c>
      <c r="GK247">
        <v>0</v>
      </c>
      <c r="GL247">
        <v>0</v>
      </c>
      <c r="GM247">
        <v>0</v>
      </c>
      <c r="GN247">
        <v>0</v>
      </c>
      <c r="GO247">
        <v>0</v>
      </c>
      <c r="GP247">
        <v>0</v>
      </c>
      <c r="GQ247">
        <v>0</v>
      </c>
      <c r="GR247">
        <v>0</v>
      </c>
      <c r="GS247">
        <v>0</v>
      </c>
      <c r="GT247">
        <v>0</v>
      </c>
      <c r="GU247">
        <v>0</v>
      </c>
      <c r="GV247">
        <v>0</v>
      </c>
      <c r="GW247">
        <v>0</v>
      </c>
      <c r="GX247">
        <v>0</v>
      </c>
      <c r="GY247">
        <v>0</v>
      </c>
      <c r="GZ247">
        <v>0</v>
      </c>
      <c r="HA247">
        <v>0</v>
      </c>
      <c r="HB247">
        <v>0</v>
      </c>
      <c r="HC247" s="139">
        <v>2</v>
      </c>
      <c r="HD247" s="141">
        <v>0</v>
      </c>
      <c r="HE247" s="139">
        <v>1</v>
      </c>
      <c r="HF247" s="141">
        <v>3</v>
      </c>
      <c r="HG247" s="180">
        <v>10</v>
      </c>
      <c r="HH247" s="182">
        <v>0.5</v>
      </c>
      <c r="HI247" s="182">
        <v>0.1</v>
      </c>
      <c r="HJ247" s="183">
        <v>0</v>
      </c>
      <c r="HK247" s="140">
        <v>0</v>
      </c>
      <c r="HL247" s="140">
        <v>0</v>
      </c>
      <c r="HM247" s="1" t="s">
        <v>426</v>
      </c>
      <c r="HN247" s="1" t="s">
        <v>427</v>
      </c>
      <c r="HO247" t="s">
        <v>458</v>
      </c>
      <c r="HP247" s="284" t="s">
        <v>458</v>
      </c>
      <c r="HQ247" s="284">
        <v>0</v>
      </c>
      <c r="HR247" s="284">
        <v>0</v>
      </c>
      <c r="HS247" s="284">
        <v>0</v>
      </c>
      <c r="HT247" s="284" t="s">
        <v>426</v>
      </c>
      <c r="HU247" s="284" t="s">
        <v>427</v>
      </c>
      <c r="HV247" s="284" t="s">
        <v>427</v>
      </c>
      <c r="HW247" s="284" t="s">
        <v>426</v>
      </c>
      <c r="HX247" s="284">
        <v>0</v>
      </c>
      <c r="HY247" s="284">
        <v>0</v>
      </c>
      <c r="HZ247" s="284">
        <v>152948</v>
      </c>
      <c r="IA247" s="284"/>
      <c r="IB247" s="284"/>
    </row>
    <row r="248" spans="1:236" x14ac:dyDescent="0.25">
      <c r="A248" s="2">
        <f>IF('Table 1'!$L$2="All Regions",1,IF('Table 1'!$L$2='DATA TEMPLATE 1516'!L248,1,0))</f>
        <v>1</v>
      </c>
      <c r="B248" s="2">
        <f>IF('Table 1'!$L$3="All Disciplines",1,IF('Table 1'!$L$3='DATA TEMPLATE 1516'!M248,1,0))</f>
        <v>1</v>
      </c>
      <c r="C248" s="2">
        <f>IF('Table 1'!$L$4="All Organisations",1,IF('Table 1'!$L$4='DATA TEMPLATE 1516'!N248,1,0))</f>
        <v>1</v>
      </c>
      <c r="D248" s="2">
        <f t="shared" si="6"/>
        <v>3</v>
      </c>
      <c r="E248" s="236">
        <f>IFERROR(IF('Table 2'!$L$2="All Diverse Led",$HQ248,IF('Table 2'!$L$2='DATA TEMPLATE 1516'!HX248,4,0)),"0")</f>
        <v>0</v>
      </c>
      <c r="F248" s="236">
        <f>IFERROR(IF('Table 2'!$L$2="All Diverse Led",$HQ248,IF('Table 2'!$L$2='DATA TEMPLATE 1516'!HY248,4,0)), 0)</f>
        <v>0</v>
      </c>
      <c r="G248" s="237">
        <f t="shared" si="7"/>
        <v>0</v>
      </c>
      <c r="H248" s="1" t="s">
        <v>471</v>
      </c>
      <c r="I248" s="1">
        <v>0</v>
      </c>
      <c r="J248" s="1" t="b">
        <v>0</v>
      </c>
      <c r="K248" s="284">
        <v>246</v>
      </c>
      <c r="L248" t="s">
        <v>446</v>
      </c>
      <c r="M248" t="s">
        <v>440</v>
      </c>
      <c r="N248" t="s">
        <v>460</v>
      </c>
      <c r="O248" s="76">
        <v>2060310</v>
      </c>
      <c r="P248" s="76">
        <v>1297513</v>
      </c>
      <c r="Q248" s="76">
        <v>728227</v>
      </c>
      <c r="R248" s="76">
        <v>1509394</v>
      </c>
      <c r="S248" s="76">
        <v>659599</v>
      </c>
      <c r="T248" s="76">
        <v>6255043</v>
      </c>
      <c r="U248">
        <v>91515</v>
      </c>
      <c r="V248">
        <v>133096</v>
      </c>
      <c r="W248">
        <v>0</v>
      </c>
      <c r="X248">
        <v>0</v>
      </c>
      <c r="Y248">
        <v>0</v>
      </c>
      <c r="Z248">
        <v>0</v>
      </c>
      <c r="AA248">
        <v>0</v>
      </c>
      <c r="AB248">
        <v>2374355</v>
      </c>
      <c r="AC248">
        <v>1014074</v>
      </c>
      <c r="AD248">
        <v>2702687</v>
      </c>
      <c r="AE248">
        <v>6315727</v>
      </c>
      <c r="AF248" s="1">
        <v>186</v>
      </c>
      <c r="AG248">
        <v>167</v>
      </c>
      <c r="AH248">
        <v>56849</v>
      </c>
      <c r="AI248">
        <v>0</v>
      </c>
      <c r="AJ248">
        <v>0</v>
      </c>
      <c r="AK248">
        <v>0</v>
      </c>
      <c r="AL248">
        <v>0</v>
      </c>
      <c r="AM248">
        <v>0</v>
      </c>
      <c r="AN248">
        <v>0</v>
      </c>
      <c r="AO248">
        <v>0</v>
      </c>
      <c r="AP248">
        <v>0</v>
      </c>
      <c r="AQ248">
        <v>0</v>
      </c>
      <c r="AR248">
        <v>44</v>
      </c>
      <c r="AS248">
        <v>32</v>
      </c>
      <c r="AT248">
        <v>10559</v>
      </c>
      <c r="AU248">
        <v>0</v>
      </c>
      <c r="AV248">
        <v>0</v>
      </c>
      <c r="AW248">
        <v>0</v>
      </c>
      <c r="AX248">
        <v>0</v>
      </c>
      <c r="AY248">
        <v>0</v>
      </c>
      <c r="AZ248">
        <v>0</v>
      </c>
      <c r="BA248">
        <v>0</v>
      </c>
      <c r="BB248">
        <v>0</v>
      </c>
      <c r="BC248">
        <v>0</v>
      </c>
      <c r="BD248" s="284">
        <v>0</v>
      </c>
      <c r="BE248" s="284">
        <v>0</v>
      </c>
      <c r="BF248" s="284">
        <v>0</v>
      </c>
      <c r="BG248" s="284">
        <v>0</v>
      </c>
      <c r="BH248" s="168">
        <v>44</v>
      </c>
      <c r="BI248" s="169">
        <v>32</v>
      </c>
      <c r="BJ248" s="169">
        <v>10559</v>
      </c>
      <c r="BK248" s="170">
        <v>0</v>
      </c>
      <c r="BL248">
        <v>16</v>
      </c>
      <c r="BM248">
        <v>960</v>
      </c>
      <c r="BN248">
        <v>0</v>
      </c>
      <c r="BO248">
        <v>57317</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s="1">
        <v>0</v>
      </c>
      <c r="CK248" s="1">
        <v>0</v>
      </c>
      <c r="CL248" s="1">
        <v>0</v>
      </c>
      <c r="CM248" s="1">
        <v>0</v>
      </c>
      <c r="CN248" s="168">
        <v>0</v>
      </c>
      <c r="CO248" s="169">
        <v>0</v>
      </c>
      <c r="CP248" s="169">
        <v>0</v>
      </c>
      <c r="CQ248" s="170">
        <v>0</v>
      </c>
      <c r="CR248" s="1">
        <v>6219</v>
      </c>
      <c r="CS248" s="1">
        <v>340</v>
      </c>
      <c r="CT248" s="1">
        <v>157295</v>
      </c>
      <c r="CU248" s="1">
        <v>0</v>
      </c>
      <c r="CV248">
        <v>0</v>
      </c>
      <c r="CW248">
        <v>0</v>
      </c>
      <c r="CX248">
        <v>0</v>
      </c>
      <c r="CY248">
        <v>0</v>
      </c>
      <c r="CZ248">
        <v>0</v>
      </c>
      <c r="DA248">
        <v>0</v>
      </c>
      <c r="DB248">
        <v>0</v>
      </c>
      <c r="DC248">
        <v>0</v>
      </c>
      <c r="DD248">
        <v>18</v>
      </c>
      <c r="DE248">
        <v>13</v>
      </c>
      <c r="DF248">
        <v>10</v>
      </c>
      <c r="DG248">
        <v>0</v>
      </c>
      <c r="DH248">
        <v>0</v>
      </c>
      <c r="DI248">
        <v>0</v>
      </c>
      <c r="DJ248">
        <v>0</v>
      </c>
      <c r="DK248">
        <v>0</v>
      </c>
      <c r="DL248">
        <v>0</v>
      </c>
      <c r="DM248">
        <v>0</v>
      </c>
      <c r="DN248">
        <v>0</v>
      </c>
      <c r="DO248">
        <v>0</v>
      </c>
      <c r="DP248" s="284">
        <v>0</v>
      </c>
      <c r="DQ248" s="284">
        <v>0</v>
      </c>
      <c r="DR248" s="284">
        <v>0</v>
      </c>
      <c r="DS248" s="284">
        <v>0</v>
      </c>
      <c r="DT248" s="168">
        <v>18</v>
      </c>
      <c r="DU248" s="169">
        <v>13</v>
      </c>
      <c r="DV248" s="169">
        <v>10</v>
      </c>
      <c r="DW248" s="170">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s="1">
        <v>0</v>
      </c>
      <c r="EW248" s="1">
        <v>0</v>
      </c>
      <c r="EX248" s="1">
        <v>0</v>
      </c>
      <c r="EY248" s="1">
        <v>0</v>
      </c>
      <c r="EZ248" s="168">
        <v>0</v>
      </c>
      <c r="FA248" s="169">
        <v>0</v>
      </c>
      <c r="FB248" s="169">
        <v>0</v>
      </c>
      <c r="FC248" s="170">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0</v>
      </c>
      <c r="FY248">
        <v>0</v>
      </c>
      <c r="FZ248">
        <v>45</v>
      </c>
      <c r="GA248">
        <v>5</v>
      </c>
      <c r="GB248">
        <v>0</v>
      </c>
      <c r="GC248">
        <v>0</v>
      </c>
      <c r="GD248">
        <v>0</v>
      </c>
      <c r="GE248">
        <v>0</v>
      </c>
      <c r="GF248">
        <v>0</v>
      </c>
      <c r="GG248">
        <v>0</v>
      </c>
      <c r="GH248">
        <v>0</v>
      </c>
      <c r="GI248">
        <v>0</v>
      </c>
      <c r="GJ248">
        <v>0</v>
      </c>
      <c r="GK248">
        <v>0</v>
      </c>
      <c r="GL248">
        <v>0</v>
      </c>
      <c r="GM248">
        <v>0</v>
      </c>
      <c r="GN248">
        <v>0</v>
      </c>
      <c r="GO248">
        <v>0</v>
      </c>
      <c r="GP248">
        <v>0</v>
      </c>
      <c r="GQ248">
        <v>0</v>
      </c>
      <c r="GR248">
        <v>0</v>
      </c>
      <c r="GS248">
        <v>0</v>
      </c>
      <c r="GT248">
        <v>0</v>
      </c>
      <c r="GU248">
        <v>0</v>
      </c>
      <c r="GV248">
        <v>0</v>
      </c>
      <c r="GW248">
        <v>0</v>
      </c>
      <c r="GX248">
        <v>0</v>
      </c>
      <c r="GY248">
        <v>0</v>
      </c>
      <c r="GZ248">
        <v>0</v>
      </c>
      <c r="HA248">
        <v>0</v>
      </c>
      <c r="HB248">
        <v>0</v>
      </c>
      <c r="HC248" s="139">
        <v>1</v>
      </c>
      <c r="HD248" s="141">
        <v>0</v>
      </c>
      <c r="HE248" s="139">
        <v>0</v>
      </c>
      <c r="HF248" s="141">
        <v>2</v>
      </c>
      <c r="HG248" s="180">
        <v>32</v>
      </c>
      <c r="HH248" s="182">
        <v>9.375E-2</v>
      </c>
      <c r="HI248" s="182">
        <v>0</v>
      </c>
      <c r="HJ248" s="183">
        <v>0</v>
      </c>
      <c r="HK248" s="140">
        <v>0</v>
      </c>
      <c r="HL248" s="140">
        <v>0</v>
      </c>
      <c r="HM248" s="1" t="s">
        <v>427</v>
      </c>
      <c r="HN248" s="1" t="s">
        <v>427</v>
      </c>
      <c r="HO248" t="s">
        <v>460</v>
      </c>
      <c r="HP248" s="284" t="s">
        <v>460</v>
      </c>
      <c r="HQ248" s="284">
        <v>0</v>
      </c>
      <c r="HR248" s="284">
        <v>0</v>
      </c>
      <c r="HS248" s="284">
        <v>0</v>
      </c>
      <c r="HT248" s="284" t="s">
        <v>427</v>
      </c>
      <c r="HU248" s="284" t="s">
        <v>427</v>
      </c>
      <c r="HV248" s="284" t="s">
        <v>427</v>
      </c>
      <c r="HW248" s="284" t="s">
        <v>427</v>
      </c>
      <c r="HX248" s="284">
        <v>0</v>
      </c>
      <c r="HY248" s="284">
        <v>0</v>
      </c>
      <c r="HZ248" s="284">
        <v>6537580</v>
      </c>
      <c r="IA248" s="284"/>
      <c r="IB248" s="284"/>
    </row>
    <row r="249" spans="1:236" x14ac:dyDescent="0.25">
      <c r="A249" s="2">
        <f>IF('Table 1'!$L$2="All Regions",1,IF('Table 1'!$L$2='DATA TEMPLATE 1516'!L249,1,0))</f>
        <v>1</v>
      </c>
      <c r="B249" s="2">
        <f>IF('Table 1'!$L$3="All Disciplines",1,IF('Table 1'!$L$3='DATA TEMPLATE 1516'!M249,1,0))</f>
        <v>1</v>
      </c>
      <c r="C249" s="2">
        <f>IF('Table 1'!$L$4="All Organisations",1,IF('Table 1'!$L$4='DATA TEMPLATE 1516'!N249,1,0))</f>
        <v>1</v>
      </c>
      <c r="D249" s="2">
        <f t="shared" si="6"/>
        <v>3</v>
      </c>
      <c r="E249" s="236">
        <f>IFERROR(IF('Table 2'!$L$2="All Diverse Led",$HQ249,IF('Table 2'!$L$2='DATA TEMPLATE 1516'!HX249,4,0)),"0")</f>
        <v>0</v>
      </c>
      <c r="F249" s="236">
        <f>IFERROR(IF('Table 2'!$L$2="All Diverse Led",$HQ249,IF('Table 2'!$L$2='DATA TEMPLATE 1516'!HY249,4,0)), 0)</f>
        <v>0</v>
      </c>
      <c r="G249" s="237">
        <f t="shared" si="7"/>
        <v>0</v>
      </c>
      <c r="H249" s="1" t="s">
        <v>471</v>
      </c>
      <c r="I249" s="1">
        <v>0</v>
      </c>
      <c r="J249" s="1" t="b">
        <v>0</v>
      </c>
      <c r="K249" s="284">
        <v>247</v>
      </c>
      <c r="L249" t="s">
        <v>446</v>
      </c>
      <c r="M249" t="s">
        <v>440</v>
      </c>
      <c r="N249" t="s">
        <v>460</v>
      </c>
      <c r="O249" s="76">
        <v>588437</v>
      </c>
      <c r="P249" s="76">
        <v>997331</v>
      </c>
      <c r="Q249" s="76">
        <v>62435</v>
      </c>
      <c r="R249" s="76">
        <v>78750</v>
      </c>
      <c r="S249" s="76">
        <v>0</v>
      </c>
      <c r="T249" s="76">
        <v>1726953</v>
      </c>
      <c r="U249">
        <v>962672</v>
      </c>
      <c r="V249">
        <v>22945</v>
      </c>
      <c r="W249">
        <v>0</v>
      </c>
      <c r="X249">
        <v>5000</v>
      </c>
      <c r="Y249">
        <v>230747</v>
      </c>
      <c r="Z249">
        <v>0</v>
      </c>
      <c r="AA249">
        <v>0</v>
      </c>
      <c r="AB249">
        <v>0</v>
      </c>
      <c r="AC249">
        <v>62108</v>
      </c>
      <c r="AD249">
        <v>0</v>
      </c>
      <c r="AE249">
        <v>1283472</v>
      </c>
      <c r="AF249" s="1">
        <v>193</v>
      </c>
      <c r="AG249">
        <v>234</v>
      </c>
      <c r="AH249">
        <v>27272</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s="284">
        <v>0</v>
      </c>
      <c r="BE249" s="284">
        <v>0</v>
      </c>
      <c r="BF249" s="284">
        <v>0</v>
      </c>
      <c r="BG249" s="284">
        <v>0</v>
      </c>
      <c r="BH249" s="168">
        <v>0</v>
      </c>
      <c r="BI249" s="169">
        <v>0</v>
      </c>
      <c r="BJ249" s="169">
        <v>0</v>
      </c>
      <c r="BK249" s="170">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s="1">
        <v>0</v>
      </c>
      <c r="CK249" s="1">
        <v>0</v>
      </c>
      <c r="CL249" s="1">
        <v>0</v>
      </c>
      <c r="CM249" s="1">
        <v>0</v>
      </c>
      <c r="CN249" s="168">
        <v>0</v>
      </c>
      <c r="CO249" s="169">
        <v>0</v>
      </c>
      <c r="CP249" s="169">
        <v>0</v>
      </c>
      <c r="CQ249" s="170">
        <v>0</v>
      </c>
      <c r="CR249" s="1">
        <v>0</v>
      </c>
      <c r="CS249" s="1">
        <v>0</v>
      </c>
      <c r="CT249" s="1">
        <v>0</v>
      </c>
      <c r="CU249" s="1">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s="284">
        <v>0</v>
      </c>
      <c r="DQ249" s="284">
        <v>0</v>
      </c>
      <c r="DR249" s="284">
        <v>0</v>
      </c>
      <c r="DS249" s="284">
        <v>0</v>
      </c>
      <c r="DT249" s="168">
        <v>0</v>
      </c>
      <c r="DU249" s="169">
        <v>0</v>
      </c>
      <c r="DV249" s="169">
        <v>0</v>
      </c>
      <c r="DW249" s="170">
        <v>0</v>
      </c>
      <c r="DX249">
        <v>1</v>
      </c>
      <c r="DY249">
        <v>3</v>
      </c>
      <c r="DZ249">
        <v>8807</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s="1">
        <v>0</v>
      </c>
      <c r="EW249" s="1">
        <v>0</v>
      </c>
      <c r="EX249" s="1">
        <v>0</v>
      </c>
      <c r="EY249" s="1">
        <v>0</v>
      </c>
      <c r="EZ249" s="168">
        <v>0</v>
      </c>
      <c r="FA249" s="169">
        <v>0</v>
      </c>
      <c r="FB249" s="169">
        <v>0</v>
      </c>
      <c r="FC249" s="170">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0</v>
      </c>
      <c r="GO249">
        <v>0</v>
      </c>
      <c r="GP249">
        <v>0</v>
      </c>
      <c r="GQ249">
        <v>0</v>
      </c>
      <c r="GR249">
        <v>0</v>
      </c>
      <c r="GS249">
        <v>0</v>
      </c>
      <c r="GT249">
        <v>0</v>
      </c>
      <c r="GU249">
        <v>0</v>
      </c>
      <c r="GV249">
        <v>0</v>
      </c>
      <c r="GW249">
        <v>0</v>
      </c>
      <c r="GX249">
        <v>0</v>
      </c>
      <c r="GY249">
        <v>0</v>
      </c>
      <c r="GZ249">
        <v>0</v>
      </c>
      <c r="HA249">
        <v>0</v>
      </c>
      <c r="HB249">
        <v>0</v>
      </c>
      <c r="HC249" s="139">
        <v>0</v>
      </c>
      <c r="HD249" s="141">
        <v>0</v>
      </c>
      <c r="HE249" s="139">
        <v>0</v>
      </c>
      <c r="HF249" s="141">
        <v>0</v>
      </c>
      <c r="HG249" s="180">
        <v>21</v>
      </c>
      <c r="HH249" s="182">
        <v>0</v>
      </c>
      <c r="HI249" s="182">
        <v>0</v>
      </c>
      <c r="HJ249" s="183">
        <v>0</v>
      </c>
      <c r="HK249" s="140">
        <v>0</v>
      </c>
      <c r="HL249" s="140">
        <v>0</v>
      </c>
      <c r="HM249" s="1" t="s">
        <v>427</v>
      </c>
      <c r="HN249" s="1" t="s">
        <v>427</v>
      </c>
      <c r="HO249" t="s">
        <v>460</v>
      </c>
      <c r="HP249" s="284" t="s">
        <v>460</v>
      </c>
      <c r="HQ249" s="284">
        <v>0</v>
      </c>
      <c r="HR249" s="284">
        <v>0</v>
      </c>
      <c r="HS249" s="284">
        <v>0</v>
      </c>
      <c r="HT249" s="284" t="s">
        <v>427</v>
      </c>
      <c r="HU249" s="284" t="s">
        <v>427</v>
      </c>
      <c r="HV249" s="284" t="s">
        <v>427</v>
      </c>
      <c r="HW249" s="284" t="s">
        <v>427</v>
      </c>
      <c r="HX249" s="284">
        <v>0</v>
      </c>
      <c r="HY249" s="284">
        <v>0</v>
      </c>
      <c r="HZ249" s="284">
        <v>3101981</v>
      </c>
      <c r="IA249" s="284"/>
      <c r="IB249" s="284"/>
    </row>
    <row r="250" spans="1:236" x14ac:dyDescent="0.25">
      <c r="A250" s="2">
        <f>IF('Table 1'!$L$2="All Regions",1,IF('Table 1'!$L$2='DATA TEMPLATE 1516'!L250,1,0))</f>
        <v>1</v>
      </c>
      <c r="B250" s="2">
        <f>IF('Table 1'!$L$3="All Disciplines",1,IF('Table 1'!$L$3='DATA TEMPLATE 1516'!M250,1,0))</f>
        <v>1</v>
      </c>
      <c r="C250" s="2">
        <f>IF('Table 1'!$L$4="All Organisations",1,IF('Table 1'!$L$4='DATA TEMPLATE 1516'!N250,1,0))</f>
        <v>1</v>
      </c>
      <c r="D250" s="2">
        <f t="shared" si="6"/>
        <v>3</v>
      </c>
      <c r="E250" s="236">
        <f>IFERROR(IF('Table 2'!$L$2="All Diverse Led",$HQ250,IF('Table 2'!$L$2='DATA TEMPLATE 1516'!HX250,4,0)),"0")</f>
        <v>0</v>
      </c>
      <c r="F250" s="236">
        <f>IFERROR(IF('Table 2'!$L$2="All Diverse Led",$HQ250,IF('Table 2'!$L$2='DATA TEMPLATE 1516'!HY250,4,0)), 0)</f>
        <v>0</v>
      </c>
      <c r="G250" s="237">
        <f t="shared" si="7"/>
        <v>0</v>
      </c>
      <c r="H250" s="1" t="s">
        <v>471</v>
      </c>
      <c r="I250" s="1">
        <v>0</v>
      </c>
      <c r="J250" s="1" t="b">
        <v>0</v>
      </c>
      <c r="K250" s="284">
        <v>248</v>
      </c>
      <c r="L250" t="s">
        <v>446</v>
      </c>
      <c r="M250" t="s">
        <v>443</v>
      </c>
      <c r="N250" t="s">
        <v>459</v>
      </c>
      <c r="O250" s="76">
        <v>5965</v>
      </c>
      <c r="P250" s="76">
        <v>112461</v>
      </c>
      <c r="Q250" s="76">
        <v>6067</v>
      </c>
      <c r="R250" s="76">
        <v>54500</v>
      </c>
      <c r="S250" s="76">
        <v>774</v>
      </c>
      <c r="T250" s="76">
        <v>179767</v>
      </c>
      <c r="U250">
        <v>4139</v>
      </c>
      <c r="V250">
        <v>4139</v>
      </c>
      <c r="W250">
        <v>0</v>
      </c>
      <c r="X250">
        <v>14871</v>
      </c>
      <c r="Y250">
        <v>9750</v>
      </c>
      <c r="Z250">
        <v>0</v>
      </c>
      <c r="AA250">
        <v>0</v>
      </c>
      <c r="AB250">
        <v>64228</v>
      </c>
      <c r="AC250">
        <v>16230</v>
      </c>
      <c r="AD250">
        <v>66745</v>
      </c>
      <c r="AE250">
        <v>180102</v>
      </c>
      <c r="AF250" s="1">
        <v>33</v>
      </c>
      <c r="AG250">
        <v>12</v>
      </c>
      <c r="AH250">
        <v>9678</v>
      </c>
      <c r="AI250">
        <v>176073</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s="284">
        <v>0</v>
      </c>
      <c r="BE250" s="284">
        <v>0</v>
      </c>
      <c r="BF250" s="284">
        <v>0</v>
      </c>
      <c r="BG250" s="284">
        <v>0</v>
      </c>
      <c r="BH250" s="168">
        <v>0</v>
      </c>
      <c r="BI250" s="169">
        <v>0</v>
      </c>
      <c r="BJ250" s="169">
        <v>0</v>
      </c>
      <c r="BK250" s="17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s="1">
        <v>0</v>
      </c>
      <c r="CK250" s="1">
        <v>0</v>
      </c>
      <c r="CL250" s="1">
        <v>0</v>
      </c>
      <c r="CM250" s="1">
        <v>0</v>
      </c>
      <c r="CN250" s="168">
        <v>0</v>
      </c>
      <c r="CO250" s="169">
        <v>0</v>
      </c>
      <c r="CP250" s="169">
        <v>0</v>
      </c>
      <c r="CQ250" s="170">
        <v>0</v>
      </c>
      <c r="CR250" s="1">
        <v>0</v>
      </c>
      <c r="CS250" s="1">
        <v>0</v>
      </c>
      <c r="CT250" s="1">
        <v>0</v>
      </c>
      <c r="CU250" s="1">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s="284">
        <v>0</v>
      </c>
      <c r="DQ250" s="284">
        <v>0</v>
      </c>
      <c r="DR250" s="284">
        <v>0</v>
      </c>
      <c r="DS250" s="284">
        <v>0</v>
      </c>
      <c r="DT250" s="168">
        <v>0</v>
      </c>
      <c r="DU250" s="169">
        <v>0</v>
      </c>
      <c r="DV250" s="169">
        <v>0</v>
      </c>
      <c r="DW250" s="17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s="1">
        <v>0</v>
      </c>
      <c r="EW250" s="1">
        <v>0</v>
      </c>
      <c r="EX250" s="1">
        <v>0</v>
      </c>
      <c r="EY250" s="1">
        <v>0</v>
      </c>
      <c r="EZ250" s="168">
        <v>0</v>
      </c>
      <c r="FA250" s="169">
        <v>0</v>
      </c>
      <c r="FB250" s="169">
        <v>0</v>
      </c>
      <c r="FC250" s="17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s="139">
        <v>0</v>
      </c>
      <c r="HD250" s="141">
        <v>0</v>
      </c>
      <c r="HE250" s="139">
        <v>0</v>
      </c>
      <c r="HF250" s="141">
        <v>2</v>
      </c>
      <c r="HG250" s="180">
        <v>8</v>
      </c>
      <c r="HH250" s="182">
        <v>0.25</v>
      </c>
      <c r="HI250" s="182">
        <v>0</v>
      </c>
      <c r="HJ250" s="183">
        <v>0</v>
      </c>
      <c r="HK250" s="140">
        <v>0</v>
      </c>
      <c r="HL250" s="140">
        <v>0</v>
      </c>
      <c r="HM250" s="1" t="s">
        <v>427</v>
      </c>
      <c r="HN250" s="1" t="s">
        <v>427</v>
      </c>
      <c r="HO250" t="s">
        <v>459</v>
      </c>
      <c r="HP250" s="284" t="s">
        <v>458</v>
      </c>
      <c r="HQ250" s="284">
        <v>0</v>
      </c>
      <c r="HR250" s="284">
        <v>0</v>
      </c>
      <c r="HS250" s="284">
        <v>0</v>
      </c>
      <c r="HT250" s="284" t="s">
        <v>427</v>
      </c>
      <c r="HU250" s="284" t="s">
        <v>427</v>
      </c>
      <c r="HV250" s="284" t="s">
        <v>427</v>
      </c>
      <c r="HW250" s="284" t="s">
        <v>427</v>
      </c>
      <c r="HX250" s="284">
        <v>0</v>
      </c>
      <c r="HY250" s="284">
        <v>0</v>
      </c>
      <c r="HZ250" s="284">
        <v>166672</v>
      </c>
      <c r="IA250" s="284"/>
      <c r="IB250" s="284"/>
    </row>
    <row r="251" spans="1:236" x14ac:dyDescent="0.25">
      <c r="A251" s="2">
        <f>IF('Table 1'!$L$2="All Regions",1,IF('Table 1'!$L$2='DATA TEMPLATE 1516'!L251,1,0))</f>
        <v>1</v>
      </c>
      <c r="B251" s="2">
        <f>IF('Table 1'!$L$3="All Disciplines",1,IF('Table 1'!$L$3='DATA TEMPLATE 1516'!M251,1,0))</f>
        <v>1</v>
      </c>
      <c r="C251" s="2">
        <f>IF('Table 1'!$L$4="All Organisations",1,IF('Table 1'!$L$4='DATA TEMPLATE 1516'!N251,1,0))</f>
        <v>1</v>
      </c>
      <c r="D251" s="2">
        <f t="shared" si="6"/>
        <v>3</v>
      </c>
      <c r="E251" s="236">
        <f>IFERROR(IF('Table 2'!$L$2="All Diverse Led",$HQ251,IF('Table 2'!$L$2='DATA TEMPLATE 1516'!HX251,4,0)),"0")</f>
        <v>0</v>
      </c>
      <c r="F251" s="236">
        <f>IFERROR(IF('Table 2'!$L$2="All Diverse Led",$HQ251,IF('Table 2'!$L$2='DATA TEMPLATE 1516'!HY251,4,0)), 0)</f>
        <v>0</v>
      </c>
      <c r="G251" s="237">
        <f t="shared" si="7"/>
        <v>0</v>
      </c>
      <c r="H251" s="1" t="s">
        <v>471</v>
      </c>
      <c r="I251" s="1">
        <v>0</v>
      </c>
      <c r="J251" s="1" t="b">
        <v>0</v>
      </c>
      <c r="K251" s="284">
        <v>249</v>
      </c>
      <c r="L251" t="s">
        <v>446</v>
      </c>
      <c r="M251" t="s">
        <v>436</v>
      </c>
      <c r="N251" t="s">
        <v>459</v>
      </c>
      <c r="O251" s="76">
        <v>102325</v>
      </c>
      <c r="P251" s="76">
        <v>197693</v>
      </c>
      <c r="Q251" s="76">
        <v>0</v>
      </c>
      <c r="R251" s="76">
        <v>10000</v>
      </c>
      <c r="S251" s="76">
        <v>0</v>
      </c>
      <c r="T251" s="76">
        <v>310018</v>
      </c>
      <c r="U251">
        <v>36136</v>
      </c>
      <c r="V251">
        <v>22125</v>
      </c>
      <c r="W251">
        <v>6772</v>
      </c>
      <c r="X251">
        <v>14748</v>
      </c>
      <c r="Y251">
        <v>3824</v>
      </c>
      <c r="Z251">
        <v>0</v>
      </c>
      <c r="AA251">
        <v>0</v>
      </c>
      <c r="AB251">
        <v>118846</v>
      </c>
      <c r="AC251">
        <v>93983</v>
      </c>
      <c r="AD251">
        <v>0</v>
      </c>
      <c r="AE251">
        <v>296434</v>
      </c>
      <c r="AF251" s="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s="284">
        <v>0</v>
      </c>
      <c r="BE251" s="284">
        <v>0</v>
      </c>
      <c r="BF251" s="284">
        <v>0</v>
      </c>
      <c r="BG251" s="284">
        <v>0</v>
      </c>
      <c r="BH251" s="168">
        <v>0</v>
      </c>
      <c r="BI251" s="169">
        <v>0</v>
      </c>
      <c r="BJ251" s="169">
        <v>0</v>
      </c>
      <c r="BK251" s="170">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s="1">
        <v>0</v>
      </c>
      <c r="CK251" s="1">
        <v>0</v>
      </c>
      <c r="CL251" s="1">
        <v>0</v>
      </c>
      <c r="CM251" s="1">
        <v>0</v>
      </c>
      <c r="CN251" s="168">
        <v>0</v>
      </c>
      <c r="CO251" s="169">
        <v>0</v>
      </c>
      <c r="CP251" s="169">
        <v>0</v>
      </c>
      <c r="CQ251" s="170">
        <v>0</v>
      </c>
      <c r="CR251" s="1">
        <v>0</v>
      </c>
      <c r="CS251" s="1">
        <v>0</v>
      </c>
      <c r="CT251" s="1">
        <v>0</v>
      </c>
      <c r="CU251" s="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s="284">
        <v>0</v>
      </c>
      <c r="DQ251" s="284">
        <v>0</v>
      </c>
      <c r="DR251" s="284">
        <v>0</v>
      </c>
      <c r="DS251" s="284">
        <v>0</v>
      </c>
      <c r="DT251" s="168">
        <v>0</v>
      </c>
      <c r="DU251" s="169">
        <v>0</v>
      </c>
      <c r="DV251" s="169">
        <v>0</v>
      </c>
      <c r="DW251" s="170">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s="1">
        <v>0</v>
      </c>
      <c r="EW251" s="1">
        <v>0</v>
      </c>
      <c r="EX251" s="1">
        <v>0</v>
      </c>
      <c r="EY251" s="1">
        <v>0</v>
      </c>
      <c r="EZ251" s="168">
        <v>0</v>
      </c>
      <c r="FA251" s="169">
        <v>0</v>
      </c>
      <c r="FB251" s="169">
        <v>0</v>
      </c>
      <c r="FC251" s="170">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0</v>
      </c>
      <c r="GQ251">
        <v>0</v>
      </c>
      <c r="GR251">
        <v>0</v>
      </c>
      <c r="GS251">
        <v>0</v>
      </c>
      <c r="GT251">
        <v>0</v>
      </c>
      <c r="GU251">
        <v>0</v>
      </c>
      <c r="GV251">
        <v>0</v>
      </c>
      <c r="GW251">
        <v>0</v>
      </c>
      <c r="GX251">
        <v>0</v>
      </c>
      <c r="GY251">
        <v>0</v>
      </c>
      <c r="GZ251">
        <v>0</v>
      </c>
      <c r="HA251">
        <v>0</v>
      </c>
      <c r="HB251">
        <v>0</v>
      </c>
      <c r="HC251" s="139">
        <v>0</v>
      </c>
      <c r="HD251" s="141">
        <v>0</v>
      </c>
      <c r="HE251" s="139">
        <v>0</v>
      </c>
      <c r="HF251" s="141">
        <v>0</v>
      </c>
      <c r="HG251" s="180">
        <v>9</v>
      </c>
      <c r="HH251" s="182">
        <v>0</v>
      </c>
      <c r="HI251" s="182">
        <v>0</v>
      </c>
      <c r="HJ251" s="183">
        <v>0</v>
      </c>
      <c r="HK251" s="140">
        <v>0</v>
      </c>
      <c r="HL251" s="140">
        <v>0</v>
      </c>
      <c r="HM251" s="1" t="s">
        <v>427</v>
      </c>
      <c r="HN251" s="1" t="s">
        <v>427</v>
      </c>
      <c r="HO251" t="s">
        <v>459</v>
      </c>
      <c r="HP251" s="284" t="s">
        <v>459</v>
      </c>
      <c r="HQ251" s="284">
        <v>0</v>
      </c>
      <c r="HR251" s="284">
        <v>0</v>
      </c>
      <c r="HS251" s="284">
        <v>0</v>
      </c>
      <c r="HT251" s="284" t="s">
        <v>427</v>
      </c>
      <c r="HU251" s="284" t="s">
        <v>427</v>
      </c>
      <c r="HV251" s="284" t="s">
        <v>427</v>
      </c>
      <c r="HW251" s="284" t="s">
        <v>427</v>
      </c>
      <c r="HX251" s="284">
        <v>0</v>
      </c>
      <c r="HY251" s="284">
        <v>0</v>
      </c>
      <c r="HZ251" s="284">
        <v>326400</v>
      </c>
      <c r="IA251" s="284"/>
      <c r="IB251" s="284"/>
    </row>
    <row r="252" spans="1:236" x14ac:dyDescent="0.25">
      <c r="A252" s="2">
        <f>IF('Table 1'!$L$2="All Regions",1,IF('Table 1'!$L$2='DATA TEMPLATE 1516'!L252,1,0))</f>
        <v>1</v>
      </c>
      <c r="B252" s="2">
        <f>IF('Table 1'!$L$3="All Disciplines",1,IF('Table 1'!$L$3='DATA TEMPLATE 1516'!M252,1,0))</f>
        <v>1</v>
      </c>
      <c r="C252" s="2">
        <f>IF('Table 1'!$L$4="All Organisations",1,IF('Table 1'!$L$4='DATA TEMPLATE 1516'!N252,1,0))</f>
        <v>1</v>
      </c>
      <c r="D252" s="2">
        <f t="shared" si="6"/>
        <v>3</v>
      </c>
      <c r="E252" s="236">
        <f>IFERROR(IF('Table 2'!$L$2="All Diverse Led",$HQ252,IF('Table 2'!$L$2='DATA TEMPLATE 1516'!HX252,4,0)),"0")</f>
        <v>2</v>
      </c>
      <c r="F252" s="236">
        <f>IFERROR(IF('Table 2'!$L$2="All Diverse Led",$HQ252,IF('Table 2'!$L$2='DATA TEMPLATE 1516'!HY252,4,0)), 0)</f>
        <v>2</v>
      </c>
      <c r="G252" s="237">
        <f t="shared" si="7"/>
        <v>4</v>
      </c>
      <c r="H252" s="1" t="s">
        <v>471</v>
      </c>
      <c r="I252" s="1">
        <v>0</v>
      </c>
      <c r="J252" s="1" t="b">
        <v>0</v>
      </c>
      <c r="K252" s="284">
        <v>250</v>
      </c>
      <c r="L252" t="s">
        <v>446</v>
      </c>
      <c r="M252" t="s">
        <v>442</v>
      </c>
      <c r="N252" t="s">
        <v>458</v>
      </c>
      <c r="O252" s="76">
        <v>5080</v>
      </c>
      <c r="P252" s="76">
        <v>94247</v>
      </c>
      <c r="Q252" s="76">
        <v>467</v>
      </c>
      <c r="R252" s="76">
        <v>5500</v>
      </c>
      <c r="S252" s="76">
        <v>84429</v>
      </c>
      <c r="T252" s="76">
        <v>189723</v>
      </c>
      <c r="U252">
        <v>338</v>
      </c>
      <c r="V252">
        <v>0</v>
      </c>
      <c r="W252">
        <v>0</v>
      </c>
      <c r="X252">
        <v>0</v>
      </c>
      <c r="Y252">
        <v>0</v>
      </c>
      <c r="Z252">
        <v>0</v>
      </c>
      <c r="AA252">
        <v>0</v>
      </c>
      <c r="AB252">
        <v>101965</v>
      </c>
      <c r="AC252">
        <v>22874</v>
      </c>
      <c r="AD252">
        <v>31520</v>
      </c>
      <c r="AE252">
        <v>156697</v>
      </c>
      <c r="AF252" s="1">
        <v>17</v>
      </c>
      <c r="AG252">
        <v>17</v>
      </c>
      <c r="AH252">
        <v>420</v>
      </c>
      <c r="AI252">
        <v>680</v>
      </c>
      <c r="AJ252">
        <v>0</v>
      </c>
      <c r="AK252">
        <v>0</v>
      </c>
      <c r="AL252">
        <v>0</v>
      </c>
      <c r="AM252">
        <v>0</v>
      </c>
      <c r="AN252">
        <v>0</v>
      </c>
      <c r="AO252">
        <v>0</v>
      </c>
      <c r="AP252">
        <v>0</v>
      </c>
      <c r="AQ252">
        <v>0</v>
      </c>
      <c r="AR252">
        <v>0</v>
      </c>
      <c r="AS252">
        <v>4</v>
      </c>
      <c r="AT252">
        <v>420</v>
      </c>
      <c r="AU252">
        <v>0</v>
      </c>
      <c r="AV252">
        <v>0</v>
      </c>
      <c r="AW252">
        <v>0</v>
      </c>
      <c r="AX252">
        <v>0</v>
      </c>
      <c r="AY252">
        <v>0</v>
      </c>
      <c r="AZ252">
        <v>0</v>
      </c>
      <c r="BA252">
        <v>0</v>
      </c>
      <c r="BB252">
        <v>0</v>
      </c>
      <c r="BC252">
        <v>0</v>
      </c>
      <c r="BD252" s="284">
        <v>0</v>
      </c>
      <c r="BE252" s="284">
        <v>0</v>
      </c>
      <c r="BF252" s="284">
        <v>0</v>
      </c>
      <c r="BG252" s="284">
        <v>0</v>
      </c>
      <c r="BH252" s="168">
        <v>0</v>
      </c>
      <c r="BI252" s="169">
        <v>4</v>
      </c>
      <c r="BJ252" s="169">
        <v>420</v>
      </c>
      <c r="BK252" s="170">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s="1">
        <v>0</v>
      </c>
      <c r="CK252" s="1">
        <v>0</v>
      </c>
      <c r="CL252" s="1">
        <v>0</v>
      </c>
      <c r="CM252" s="1">
        <v>0</v>
      </c>
      <c r="CN252" s="168">
        <v>0</v>
      </c>
      <c r="CO252" s="169">
        <v>0</v>
      </c>
      <c r="CP252" s="169">
        <v>0</v>
      </c>
      <c r="CQ252" s="170">
        <v>0</v>
      </c>
      <c r="CR252" s="1">
        <v>0</v>
      </c>
      <c r="CS252" s="1">
        <v>0</v>
      </c>
      <c r="CT252" s="1">
        <v>0</v>
      </c>
      <c r="CU252" s="1">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s="284">
        <v>0</v>
      </c>
      <c r="DQ252" s="284">
        <v>0</v>
      </c>
      <c r="DR252" s="284">
        <v>0</v>
      </c>
      <c r="DS252" s="284">
        <v>0</v>
      </c>
      <c r="DT252" s="168">
        <v>0</v>
      </c>
      <c r="DU252" s="169">
        <v>0</v>
      </c>
      <c r="DV252" s="169">
        <v>0</v>
      </c>
      <c r="DW252" s="170">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s="1">
        <v>0</v>
      </c>
      <c r="EW252" s="1">
        <v>0</v>
      </c>
      <c r="EX252" s="1">
        <v>0</v>
      </c>
      <c r="EY252" s="1">
        <v>0</v>
      </c>
      <c r="EZ252" s="168">
        <v>0</v>
      </c>
      <c r="FA252" s="169">
        <v>0</v>
      </c>
      <c r="FB252" s="169">
        <v>0</v>
      </c>
      <c r="FC252" s="170">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s="139">
        <v>2</v>
      </c>
      <c r="HD252" s="141">
        <v>0</v>
      </c>
      <c r="HE252" s="139">
        <v>0</v>
      </c>
      <c r="HF252" s="141">
        <v>4</v>
      </c>
      <c r="HG252" s="180">
        <v>8</v>
      </c>
      <c r="HH252" s="182">
        <v>0.75</v>
      </c>
      <c r="HI252" s="182">
        <v>0</v>
      </c>
      <c r="HJ252" s="183">
        <v>2</v>
      </c>
      <c r="HK252" s="140" t="s">
        <v>541</v>
      </c>
      <c r="HL252" s="140">
        <v>0</v>
      </c>
      <c r="HM252" s="1" t="s">
        <v>426</v>
      </c>
      <c r="HN252" s="1" t="s">
        <v>427</v>
      </c>
      <c r="HO252" t="s">
        <v>458</v>
      </c>
      <c r="HP252" s="284" t="s">
        <v>458</v>
      </c>
      <c r="HQ252" s="284">
        <v>2</v>
      </c>
      <c r="HR252" s="284" t="s">
        <v>541</v>
      </c>
      <c r="HS252" s="284">
        <v>0</v>
      </c>
      <c r="HT252" s="284" t="s">
        <v>426</v>
      </c>
      <c r="HU252" s="284" t="s">
        <v>426</v>
      </c>
      <c r="HV252" s="284" t="s">
        <v>427</v>
      </c>
      <c r="HW252" s="284" t="s">
        <v>426</v>
      </c>
      <c r="HX252" s="284" t="s">
        <v>541</v>
      </c>
      <c r="HY252" s="284">
        <v>0</v>
      </c>
      <c r="HZ252" s="284">
        <v>193680</v>
      </c>
      <c r="IA252" s="284"/>
      <c r="IB252" s="284"/>
    </row>
    <row r="253" spans="1:236" x14ac:dyDescent="0.25">
      <c r="A253" s="2">
        <f>IF('Table 1'!$L$2="All Regions",1,IF('Table 1'!$L$2='DATA TEMPLATE 1516'!L253,1,0))</f>
        <v>1</v>
      </c>
      <c r="B253" s="2">
        <f>IF('Table 1'!$L$3="All Disciplines",1,IF('Table 1'!$L$3='DATA TEMPLATE 1516'!M253,1,0))</f>
        <v>1</v>
      </c>
      <c r="C253" s="2">
        <f>IF('Table 1'!$L$4="All Organisations",1,IF('Table 1'!$L$4='DATA TEMPLATE 1516'!N253,1,0))</f>
        <v>1</v>
      </c>
      <c r="D253" s="2">
        <f t="shared" si="6"/>
        <v>3</v>
      </c>
      <c r="E253" s="236">
        <f>IFERROR(IF('Table 2'!$L$2="All Diverse Led",$HQ253,IF('Table 2'!$L$2='DATA TEMPLATE 1516'!HX253,4,0)),"0")</f>
        <v>0</v>
      </c>
      <c r="F253" s="236">
        <f>IFERROR(IF('Table 2'!$L$2="All Diverse Led",$HQ253,IF('Table 2'!$L$2='DATA TEMPLATE 1516'!HY253,4,0)), 0)</f>
        <v>0</v>
      </c>
      <c r="G253" s="237">
        <f t="shared" si="7"/>
        <v>0</v>
      </c>
      <c r="H253" s="1" t="s">
        <v>471</v>
      </c>
      <c r="I253" s="1">
        <v>0</v>
      </c>
      <c r="J253" s="1" t="b">
        <v>0</v>
      </c>
      <c r="K253" s="284">
        <v>251</v>
      </c>
      <c r="L253" t="s">
        <v>446</v>
      </c>
      <c r="M253" t="s">
        <v>440</v>
      </c>
      <c r="N253" t="s">
        <v>460</v>
      </c>
      <c r="O253" s="76">
        <v>738952</v>
      </c>
      <c r="P253" s="76">
        <v>293086</v>
      </c>
      <c r="Q253" s="76">
        <v>59569</v>
      </c>
      <c r="R253" s="76">
        <v>929333</v>
      </c>
      <c r="S253" s="76">
        <v>0</v>
      </c>
      <c r="T253" s="76">
        <v>2020940</v>
      </c>
      <c r="U253">
        <v>960145</v>
      </c>
      <c r="V253">
        <v>0</v>
      </c>
      <c r="W253">
        <v>0</v>
      </c>
      <c r="X253">
        <v>0</v>
      </c>
      <c r="Y253">
        <v>0</v>
      </c>
      <c r="Z253">
        <v>0</v>
      </c>
      <c r="AA253">
        <v>0</v>
      </c>
      <c r="AB253">
        <v>439490</v>
      </c>
      <c r="AC253">
        <v>447554</v>
      </c>
      <c r="AD253">
        <v>0</v>
      </c>
      <c r="AE253">
        <v>1847189</v>
      </c>
      <c r="AF253" s="1">
        <v>55</v>
      </c>
      <c r="AG253">
        <v>42</v>
      </c>
      <c r="AH253">
        <v>25119</v>
      </c>
      <c r="AI253">
        <v>0</v>
      </c>
      <c r="AJ253">
        <v>0</v>
      </c>
      <c r="AK253">
        <v>0</v>
      </c>
      <c r="AL253">
        <v>0</v>
      </c>
      <c r="AM253">
        <v>0</v>
      </c>
      <c r="AN253">
        <v>0</v>
      </c>
      <c r="AO253">
        <v>0</v>
      </c>
      <c r="AP253">
        <v>0</v>
      </c>
      <c r="AQ253">
        <v>0</v>
      </c>
      <c r="AR253">
        <v>17</v>
      </c>
      <c r="AS253">
        <v>13</v>
      </c>
      <c r="AT253">
        <v>9210</v>
      </c>
      <c r="AU253">
        <v>0</v>
      </c>
      <c r="AV253">
        <v>0</v>
      </c>
      <c r="AW253">
        <v>0</v>
      </c>
      <c r="AX253">
        <v>0</v>
      </c>
      <c r="AY253">
        <v>0</v>
      </c>
      <c r="AZ253">
        <v>0</v>
      </c>
      <c r="BA253">
        <v>0</v>
      </c>
      <c r="BB253">
        <v>0</v>
      </c>
      <c r="BC253">
        <v>0</v>
      </c>
      <c r="BD253" s="284">
        <v>0</v>
      </c>
      <c r="BE253" s="284">
        <v>0</v>
      </c>
      <c r="BF253" s="284">
        <v>0</v>
      </c>
      <c r="BG253" s="284">
        <v>0</v>
      </c>
      <c r="BH253" s="168">
        <v>17</v>
      </c>
      <c r="BI253" s="169">
        <v>13</v>
      </c>
      <c r="BJ253" s="169">
        <v>9210</v>
      </c>
      <c r="BK253" s="170">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s="1">
        <v>0</v>
      </c>
      <c r="CK253" s="1">
        <v>0</v>
      </c>
      <c r="CL253" s="1">
        <v>0</v>
      </c>
      <c r="CM253" s="1">
        <v>0</v>
      </c>
      <c r="CN253" s="168">
        <v>0</v>
      </c>
      <c r="CO253" s="169">
        <v>0</v>
      </c>
      <c r="CP253" s="169">
        <v>0</v>
      </c>
      <c r="CQ253" s="170">
        <v>0</v>
      </c>
      <c r="CR253" s="1">
        <v>34</v>
      </c>
      <c r="CS253" s="1">
        <v>24</v>
      </c>
      <c r="CT253" s="1">
        <v>6905</v>
      </c>
      <c r="CU253" s="1">
        <v>0</v>
      </c>
      <c r="CV253">
        <v>0</v>
      </c>
      <c r="CW253">
        <v>0</v>
      </c>
      <c r="CX253">
        <v>0</v>
      </c>
      <c r="CY253">
        <v>0</v>
      </c>
      <c r="CZ253">
        <v>0</v>
      </c>
      <c r="DA253">
        <v>0</v>
      </c>
      <c r="DB253">
        <v>0</v>
      </c>
      <c r="DC253">
        <v>0</v>
      </c>
      <c r="DD253">
        <v>7</v>
      </c>
      <c r="DE253">
        <v>7</v>
      </c>
      <c r="DF253">
        <v>1426</v>
      </c>
      <c r="DG253">
        <v>0</v>
      </c>
      <c r="DH253">
        <v>0</v>
      </c>
      <c r="DI253">
        <v>0</v>
      </c>
      <c r="DJ253">
        <v>0</v>
      </c>
      <c r="DK253">
        <v>0</v>
      </c>
      <c r="DL253">
        <v>0</v>
      </c>
      <c r="DM253">
        <v>0</v>
      </c>
      <c r="DN253">
        <v>0</v>
      </c>
      <c r="DO253">
        <v>0</v>
      </c>
      <c r="DP253" s="284">
        <v>0</v>
      </c>
      <c r="DQ253" s="284">
        <v>0</v>
      </c>
      <c r="DR253" s="284">
        <v>0</v>
      </c>
      <c r="DS253" s="284">
        <v>0</v>
      </c>
      <c r="DT253" s="168">
        <v>7</v>
      </c>
      <c r="DU253" s="169">
        <v>7</v>
      </c>
      <c r="DV253" s="169">
        <v>1426</v>
      </c>
      <c r="DW253" s="170">
        <v>0</v>
      </c>
      <c r="DX253">
        <v>96</v>
      </c>
      <c r="DY253">
        <v>53</v>
      </c>
      <c r="DZ253">
        <v>13583</v>
      </c>
      <c r="EA253">
        <v>5800</v>
      </c>
      <c r="EB253">
        <v>0</v>
      </c>
      <c r="EC253">
        <v>0</v>
      </c>
      <c r="ED253">
        <v>0</v>
      </c>
      <c r="EE253">
        <v>0</v>
      </c>
      <c r="EF253">
        <v>0</v>
      </c>
      <c r="EG253">
        <v>0</v>
      </c>
      <c r="EH253">
        <v>0</v>
      </c>
      <c r="EI253">
        <v>0</v>
      </c>
      <c r="EJ253">
        <v>32</v>
      </c>
      <c r="EK253">
        <v>10</v>
      </c>
      <c r="EL253">
        <v>2347</v>
      </c>
      <c r="EM253">
        <v>2500</v>
      </c>
      <c r="EN253">
        <v>0</v>
      </c>
      <c r="EO253">
        <v>0</v>
      </c>
      <c r="EP253">
        <v>0</v>
      </c>
      <c r="EQ253">
        <v>0</v>
      </c>
      <c r="ER253">
        <v>0</v>
      </c>
      <c r="ES253">
        <v>0</v>
      </c>
      <c r="ET253">
        <v>0</v>
      </c>
      <c r="EU253">
        <v>0</v>
      </c>
      <c r="EV253" s="1">
        <v>0</v>
      </c>
      <c r="EW253" s="1">
        <v>0</v>
      </c>
      <c r="EX253" s="1">
        <v>0</v>
      </c>
      <c r="EY253" s="1">
        <v>0</v>
      </c>
      <c r="EZ253" s="168">
        <v>32</v>
      </c>
      <c r="FA253" s="169">
        <v>10</v>
      </c>
      <c r="FB253" s="169">
        <v>2347</v>
      </c>
      <c r="FC253" s="170">
        <v>2500</v>
      </c>
      <c r="FD253">
        <v>0</v>
      </c>
      <c r="FE253">
        <v>0</v>
      </c>
      <c r="FF253">
        <v>0</v>
      </c>
      <c r="FG253">
        <v>0</v>
      </c>
      <c r="FH253">
        <v>0</v>
      </c>
      <c r="FI253">
        <v>0</v>
      </c>
      <c r="FJ253">
        <v>0</v>
      </c>
      <c r="FK253">
        <v>0</v>
      </c>
      <c r="FL253">
        <v>0</v>
      </c>
      <c r="FM253">
        <v>0</v>
      </c>
      <c r="FN253">
        <v>1</v>
      </c>
      <c r="FO253">
        <v>1000</v>
      </c>
      <c r="FP253">
        <v>0</v>
      </c>
      <c r="FQ253">
        <v>0</v>
      </c>
      <c r="FR253">
        <v>0</v>
      </c>
      <c r="FS253">
        <v>0</v>
      </c>
      <c r="FT253">
        <v>0</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0</v>
      </c>
      <c r="GO253">
        <v>0</v>
      </c>
      <c r="GP253">
        <v>0</v>
      </c>
      <c r="GQ253">
        <v>0</v>
      </c>
      <c r="GR253">
        <v>0</v>
      </c>
      <c r="GS253">
        <v>0</v>
      </c>
      <c r="GT253">
        <v>0</v>
      </c>
      <c r="GU253">
        <v>0</v>
      </c>
      <c r="GV253">
        <v>0</v>
      </c>
      <c r="GW253">
        <v>0</v>
      </c>
      <c r="GX253">
        <v>0</v>
      </c>
      <c r="GY253">
        <v>0</v>
      </c>
      <c r="GZ253">
        <v>0</v>
      </c>
      <c r="HA253">
        <v>0</v>
      </c>
      <c r="HB253">
        <v>0</v>
      </c>
      <c r="HC253" s="139">
        <v>0</v>
      </c>
      <c r="HD253" s="141">
        <v>0</v>
      </c>
      <c r="HE253" s="139">
        <v>0</v>
      </c>
      <c r="HF253" s="141">
        <v>0</v>
      </c>
      <c r="HG253" s="180">
        <v>28</v>
      </c>
      <c r="HH253" s="182">
        <v>0</v>
      </c>
      <c r="HI253" s="182">
        <v>0</v>
      </c>
      <c r="HJ253" s="183">
        <v>0</v>
      </c>
      <c r="HK253" s="140">
        <v>0</v>
      </c>
      <c r="HL253" s="140">
        <v>0</v>
      </c>
      <c r="HM253" s="1" t="s">
        <v>427</v>
      </c>
      <c r="HN253" s="1" t="s">
        <v>427</v>
      </c>
      <c r="HO253" t="s">
        <v>460</v>
      </c>
      <c r="HP253" s="284" t="s">
        <v>460</v>
      </c>
      <c r="HQ253" s="284">
        <v>0</v>
      </c>
      <c r="HR253" s="284">
        <v>0</v>
      </c>
      <c r="HS253" s="284">
        <v>0</v>
      </c>
      <c r="HT253" s="284" t="s">
        <v>427</v>
      </c>
      <c r="HU253" s="284" t="s">
        <v>427</v>
      </c>
      <c r="HV253" s="284" t="s">
        <v>426</v>
      </c>
      <c r="HW253" s="284" t="s">
        <v>427</v>
      </c>
      <c r="HX253" s="284">
        <v>0</v>
      </c>
      <c r="HY253" s="284">
        <v>0</v>
      </c>
      <c r="HZ253" s="284">
        <v>2447189</v>
      </c>
      <c r="IA253" s="284"/>
      <c r="IB253" s="284"/>
    </row>
    <row r="254" spans="1:236" x14ac:dyDescent="0.25">
      <c r="A254" s="2">
        <f>IF('Table 1'!$L$2="All Regions",1,IF('Table 1'!$L$2='DATA TEMPLATE 1516'!L254,1,0))</f>
        <v>1</v>
      </c>
      <c r="B254" s="2">
        <f>IF('Table 1'!$L$3="All Disciplines",1,IF('Table 1'!$L$3='DATA TEMPLATE 1516'!M254,1,0))</f>
        <v>1</v>
      </c>
      <c r="C254" s="2">
        <f>IF('Table 1'!$L$4="All Organisations",1,IF('Table 1'!$L$4='DATA TEMPLATE 1516'!N254,1,0))</f>
        <v>1</v>
      </c>
      <c r="D254" s="2">
        <f t="shared" si="6"/>
        <v>3</v>
      </c>
      <c r="E254" s="236">
        <f>IFERROR(IF('Table 2'!$L$2="All Diverse Led",$HQ254,IF('Table 2'!$L$2='DATA TEMPLATE 1516'!HX254,4,0)),"0")</f>
        <v>0</v>
      </c>
      <c r="F254" s="236">
        <f>IFERROR(IF('Table 2'!$L$2="All Diverse Led",$HQ254,IF('Table 2'!$L$2='DATA TEMPLATE 1516'!HY254,4,0)), 0)</f>
        <v>0</v>
      </c>
      <c r="G254" s="237">
        <f t="shared" si="7"/>
        <v>0</v>
      </c>
      <c r="H254" s="1" t="s">
        <v>471</v>
      </c>
      <c r="I254" s="1">
        <v>0</v>
      </c>
      <c r="J254" s="1" t="b">
        <v>0</v>
      </c>
      <c r="K254" s="284">
        <v>252</v>
      </c>
      <c r="L254" t="s">
        <v>446</v>
      </c>
      <c r="M254" t="s">
        <v>440</v>
      </c>
      <c r="N254" t="s">
        <v>459</v>
      </c>
      <c r="O254" s="76">
        <v>84710</v>
      </c>
      <c r="P254" s="76">
        <v>119800</v>
      </c>
      <c r="Q254" s="76">
        <v>19395</v>
      </c>
      <c r="R254" s="76">
        <v>45874</v>
      </c>
      <c r="S254" s="76">
        <v>14016</v>
      </c>
      <c r="T254" s="76">
        <v>283795</v>
      </c>
      <c r="U254">
        <v>173119</v>
      </c>
      <c r="V254">
        <v>13127</v>
      </c>
      <c r="W254">
        <v>0</v>
      </c>
      <c r="X254">
        <v>5310</v>
      </c>
      <c r="Y254">
        <v>5436</v>
      </c>
      <c r="Z254">
        <v>0</v>
      </c>
      <c r="AA254">
        <v>0</v>
      </c>
      <c r="AB254">
        <v>48491</v>
      </c>
      <c r="AC254">
        <v>13532</v>
      </c>
      <c r="AD254">
        <v>24464</v>
      </c>
      <c r="AE254">
        <v>283479</v>
      </c>
      <c r="AF254" s="1">
        <v>203</v>
      </c>
      <c r="AG254">
        <v>203</v>
      </c>
      <c r="AH254">
        <v>8630</v>
      </c>
      <c r="AI254">
        <v>0</v>
      </c>
      <c r="AJ254">
        <v>0</v>
      </c>
      <c r="AK254">
        <v>0</v>
      </c>
      <c r="AL254">
        <v>0</v>
      </c>
      <c r="AM254">
        <v>0</v>
      </c>
      <c r="AN254">
        <v>0</v>
      </c>
      <c r="AO254">
        <v>0</v>
      </c>
      <c r="AP254">
        <v>0</v>
      </c>
      <c r="AQ254">
        <v>0</v>
      </c>
      <c r="AR254">
        <v>22</v>
      </c>
      <c r="AS254">
        <v>22</v>
      </c>
      <c r="AT254">
        <v>1024</v>
      </c>
      <c r="AU254">
        <v>0</v>
      </c>
      <c r="AV254">
        <v>0</v>
      </c>
      <c r="AW254">
        <v>0</v>
      </c>
      <c r="AX254">
        <v>0</v>
      </c>
      <c r="AY254">
        <v>0</v>
      </c>
      <c r="AZ254">
        <v>0</v>
      </c>
      <c r="BA254">
        <v>0</v>
      </c>
      <c r="BB254">
        <v>0</v>
      </c>
      <c r="BC254">
        <v>0</v>
      </c>
      <c r="BD254" s="284">
        <v>0</v>
      </c>
      <c r="BE254" s="284">
        <v>0</v>
      </c>
      <c r="BF254" s="284">
        <v>0</v>
      </c>
      <c r="BG254" s="284">
        <v>0</v>
      </c>
      <c r="BH254" s="168">
        <v>22</v>
      </c>
      <c r="BI254" s="169">
        <v>22</v>
      </c>
      <c r="BJ254" s="169">
        <v>1024</v>
      </c>
      <c r="BK254" s="170">
        <v>0</v>
      </c>
      <c r="BL254">
        <v>6</v>
      </c>
      <c r="BM254">
        <v>54</v>
      </c>
      <c r="BN254">
        <v>11177</v>
      </c>
      <c r="BO254">
        <v>200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s="1">
        <v>0</v>
      </c>
      <c r="CK254" s="1">
        <v>0</v>
      </c>
      <c r="CL254" s="1">
        <v>0</v>
      </c>
      <c r="CM254" s="1">
        <v>0</v>
      </c>
      <c r="CN254" s="168">
        <v>0</v>
      </c>
      <c r="CO254" s="169">
        <v>0</v>
      </c>
      <c r="CP254" s="169">
        <v>0</v>
      </c>
      <c r="CQ254" s="170">
        <v>0</v>
      </c>
      <c r="CR254" s="1">
        <v>0</v>
      </c>
      <c r="CS254" s="1">
        <v>0</v>
      </c>
      <c r="CT254" s="1">
        <v>0</v>
      </c>
      <c r="CU254" s="1">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s="284">
        <v>0</v>
      </c>
      <c r="DQ254" s="284">
        <v>0</v>
      </c>
      <c r="DR254" s="284">
        <v>0</v>
      </c>
      <c r="DS254" s="284">
        <v>0</v>
      </c>
      <c r="DT254" s="168">
        <v>0</v>
      </c>
      <c r="DU254" s="169">
        <v>0</v>
      </c>
      <c r="DV254" s="169">
        <v>0</v>
      </c>
      <c r="DW254" s="170">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s="1">
        <v>0</v>
      </c>
      <c r="EW254" s="1">
        <v>0</v>
      </c>
      <c r="EX254" s="1">
        <v>0</v>
      </c>
      <c r="EY254" s="1">
        <v>0</v>
      </c>
      <c r="EZ254" s="168">
        <v>0</v>
      </c>
      <c r="FA254" s="169">
        <v>0</v>
      </c>
      <c r="FB254" s="169">
        <v>0</v>
      </c>
      <c r="FC254" s="170">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0</v>
      </c>
      <c r="HC254" s="139">
        <v>0</v>
      </c>
      <c r="HD254" s="141">
        <v>0</v>
      </c>
      <c r="HE254" s="139">
        <v>0</v>
      </c>
      <c r="HF254" s="141">
        <v>0</v>
      </c>
      <c r="HG254" s="180">
        <v>7</v>
      </c>
      <c r="HH254" s="182">
        <v>0</v>
      </c>
      <c r="HI254" s="182">
        <v>0</v>
      </c>
      <c r="HJ254" s="183">
        <v>0</v>
      </c>
      <c r="HK254" s="140">
        <v>0</v>
      </c>
      <c r="HL254" s="140">
        <v>0</v>
      </c>
      <c r="HM254" s="1" t="s">
        <v>427</v>
      </c>
      <c r="HN254" s="1" t="s">
        <v>427</v>
      </c>
      <c r="HO254" t="s">
        <v>459</v>
      </c>
      <c r="HP254" s="284" t="s">
        <v>459</v>
      </c>
      <c r="HQ254" s="284">
        <v>0</v>
      </c>
      <c r="HR254" s="284">
        <v>0</v>
      </c>
      <c r="HS254" s="284">
        <v>0</v>
      </c>
      <c r="HT254" s="284" t="s">
        <v>427</v>
      </c>
      <c r="HU254" s="284" t="s">
        <v>427</v>
      </c>
      <c r="HV254" s="284" t="s">
        <v>427</v>
      </c>
      <c r="HW254" s="284" t="s">
        <v>427</v>
      </c>
      <c r="HX254" s="284">
        <v>0</v>
      </c>
      <c r="HY254" s="284">
        <v>0</v>
      </c>
      <c r="HZ254" s="284">
        <v>415713</v>
      </c>
      <c r="IA254" s="284"/>
      <c r="IB254" s="284"/>
    </row>
    <row r="255" spans="1:236" x14ac:dyDescent="0.25">
      <c r="A255" s="2">
        <f>IF('Table 1'!$L$2="All Regions",1,IF('Table 1'!$L$2='DATA TEMPLATE 1516'!L255,1,0))</f>
        <v>1</v>
      </c>
      <c r="B255" s="2">
        <f>IF('Table 1'!$L$3="All Disciplines",1,IF('Table 1'!$L$3='DATA TEMPLATE 1516'!M255,1,0))</f>
        <v>1</v>
      </c>
      <c r="C255" s="2">
        <f>IF('Table 1'!$L$4="All Organisations",1,IF('Table 1'!$L$4='DATA TEMPLATE 1516'!N255,1,0))</f>
        <v>1</v>
      </c>
      <c r="D255" s="2">
        <f t="shared" si="6"/>
        <v>3</v>
      </c>
      <c r="E255" s="236">
        <f>IFERROR(IF('Table 2'!$L$2="All Diverse Led",$HQ255,IF('Table 2'!$L$2='DATA TEMPLATE 1516'!HX255,4,0)),"0")</f>
        <v>0</v>
      </c>
      <c r="F255" s="236">
        <f>IFERROR(IF('Table 2'!$L$2="All Diverse Led",$HQ255,IF('Table 2'!$L$2='DATA TEMPLATE 1516'!HY255,4,0)), 0)</f>
        <v>0</v>
      </c>
      <c r="G255" s="237">
        <f t="shared" si="7"/>
        <v>0</v>
      </c>
      <c r="H255" s="1" t="s">
        <v>471</v>
      </c>
      <c r="I255" s="1">
        <v>0</v>
      </c>
      <c r="J255" s="1" t="b">
        <v>0</v>
      </c>
      <c r="K255" s="284">
        <v>253</v>
      </c>
      <c r="L255" t="s">
        <v>446</v>
      </c>
      <c r="M255" t="s">
        <v>437</v>
      </c>
      <c r="N255" t="s">
        <v>458</v>
      </c>
      <c r="O255" s="76">
        <v>97286</v>
      </c>
      <c r="P255" s="76">
        <v>120696</v>
      </c>
      <c r="Q255" s="76">
        <v>6161</v>
      </c>
      <c r="R255" s="76">
        <v>25000</v>
      </c>
      <c r="S255" s="76">
        <v>0</v>
      </c>
      <c r="T255" s="76">
        <v>249143</v>
      </c>
      <c r="U255">
        <v>32450</v>
      </c>
      <c r="V255">
        <v>7800</v>
      </c>
      <c r="W255">
        <v>0</v>
      </c>
      <c r="X255">
        <v>132653</v>
      </c>
      <c r="Y255">
        <v>18951</v>
      </c>
      <c r="Z255">
        <v>0</v>
      </c>
      <c r="AA255">
        <v>0</v>
      </c>
      <c r="AB255">
        <v>25200</v>
      </c>
      <c r="AC255">
        <v>22590</v>
      </c>
      <c r="AD255">
        <v>6432</v>
      </c>
      <c r="AE255">
        <v>246076</v>
      </c>
      <c r="AF255" s="1">
        <v>16</v>
      </c>
      <c r="AG255">
        <v>184</v>
      </c>
      <c r="AH255">
        <v>14261</v>
      </c>
      <c r="AI255">
        <v>0</v>
      </c>
      <c r="AJ255">
        <v>0</v>
      </c>
      <c r="AK255">
        <v>0</v>
      </c>
      <c r="AL255">
        <v>0</v>
      </c>
      <c r="AM255">
        <v>0</v>
      </c>
      <c r="AN255">
        <v>0</v>
      </c>
      <c r="AO255">
        <v>0</v>
      </c>
      <c r="AP255">
        <v>0</v>
      </c>
      <c r="AQ255">
        <v>0</v>
      </c>
      <c r="AR255">
        <v>14</v>
      </c>
      <c r="AS255">
        <v>181</v>
      </c>
      <c r="AT255">
        <v>14090</v>
      </c>
      <c r="AU255">
        <v>0</v>
      </c>
      <c r="AV255">
        <v>0</v>
      </c>
      <c r="AW255">
        <v>0</v>
      </c>
      <c r="AX255">
        <v>0</v>
      </c>
      <c r="AY255">
        <v>0</v>
      </c>
      <c r="AZ255">
        <v>0</v>
      </c>
      <c r="BA255">
        <v>0</v>
      </c>
      <c r="BB255">
        <v>0</v>
      </c>
      <c r="BC255">
        <v>0</v>
      </c>
      <c r="BD255" s="284">
        <v>0</v>
      </c>
      <c r="BE255" s="284">
        <v>0</v>
      </c>
      <c r="BF255" s="284">
        <v>0</v>
      </c>
      <c r="BG255" s="284">
        <v>0</v>
      </c>
      <c r="BH255" s="168">
        <v>14</v>
      </c>
      <c r="BI255" s="169">
        <v>181</v>
      </c>
      <c r="BJ255" s="169">
        <v>14090</v>
      </c>
      <c r="BK255" s="170">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s="1">
        <v>0</v>
      </c>
      <c r="CK255" s="1">
        <v>0</v>
      </c>
      <c r="CL255" s="1">
        <v>0</v>
      </c>
      <c r="CM255" s="1">
        <v>0</v>
      </c>
      <c r="CN255" s="168">
        <v>0</v>
      </c>
      <c r="CO255" s="169">
        <v>0</v>
      </c>
      <c r="CP255" s="169">
        <v>0</v>
      </c>
      <c r="CQ255" s="170">
        <v>0</v>
      </c>
      <c r="CR255" s="1">
        <v>7</v>
      </c>
      <c r="CS255" s="1">
        <v>7</v>
      </c>
      <c r="CT255" s="1">
        <v>217</v>
      </c>
      <c r="CU255" s="1">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s="284">
        <v>0</v>
      </c>
      <c r="DQ255" s="284">
        <v>0</v>
      </c>
      <c r="DR255" s="284">
        <v>0</v>
      </c>
      <c r="DS255" s="284">
        <v>0</v>
      </c>
      <c r="DT255" s="168">
        <v>0</v>
      </c>
      <c r="DU255" s="169">
        <v>0</v>
      </c>
      <c r="DV255" s="169">
        <v>0</v>
      </c>
      <c r="DW255" s="170">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s="1">
        <v>0</v>
      </c>
      <c r="EW255" s="1">
        <v>0</v>
      </c>
      <c r="EX255" s="1">
        <v>0</v>
      </c>
      <c r="EY255" s="1">
        <v>0</v>
      </c>
      <c r="EZ255" s="168">
        <v>0</v>
      </c>
      <c r="FA255" s="169">
        <v>0</v>
      </c>
      <c r="FB255" s="169">
        <v>0</v>
      </c>
      <c r="FC255" s="170">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30462</v>
      </c>
      <c r="GN255">
        <v>0</v>
      </c>
      <c r="GO255">
        <v>0</v>
      </c>
      <c r="GP255">
        <v>7</v>
      </c>
      <c r="GQ255">
        <v>0</v>
      </c>
      <c r="GR255">
        <v>0</v>
      </c>
      <c r="GS255">
        <v>0</v>
      </c>
      <c r="GT255">
        <v>0</v>
      </c>
      <c r="GU255">
        <v>0</v>
      </c>
      <c r="GV255">
        <v>0</v>
      </c>
      <c r="GW255">
        <v>0</v>
      </c>
      <c r="GX255">
        <v>0</v>
      </c>
      <c r="GY255">
        <v>0</v>
      </c>
      <c r="GZ255">
        <v>0</v>
      </c>
      <c r="HA255">
        <v>0</v>
      </c>
      <c r="HB255">
        <v>0</v>
      </c>
      <c r="HC255" s="139">
        <v>0</v>
      </c>
      <c r="HD255" s="141">
        <v>0</v>
      </c>
      <c r="HE255" s="139">
        <v>0</v>
      </c>
      <c r="HF255" s="141">
        <v>2</v>
      </c>
      <c r="HG255" s="180">
        <v>10</v>
      </c>
      <c r="HH255" s="182">
        <v>0.2</v>
      </c>
      <c r="HI255" s="182">
        <v>0</v>
      </c>
      <c r="HJ255" s="183">
        <v>0</v>
      </c>
      <c r="HK255" s="140">
        <v>0</v>
      </c>
      <c r="HL255" s="140">
        <v>0</v>
      </c>
      <c r="HM255" s="1" t="s">
        <v>427</v>
      </c>
      <c r="HN255" s="1" t="s">
        <v>427</v>
      </c>
      <c r="HO255" t="s">
        <v>458</v>
      </c>
      <c r="HP255" s="284" t="s">
        <v>458</v>
      </c>
      <c r="HQ255" s="284">
        <v>0</v>
      </c>
      <c r="HR255" s="284">
        <v>0</v>
      </c>
      <c r="HS255" s="284">
        <v>0</v>
      </c>
      <c r="HT255" s="284" t="s">
        <v>427</v>
      </c>
      <c r="HU255" s="284" t="s">
        <v>427</v>
      </c>
      <c r="HV255" s="284" t="s">
        <v>427</v>
      </c>
      <c r="HW255" s="284" t="s">
        <v>427</v>
      </c>
      <c r="HX255" s="284">
        <v>0</v>
      </c>
      <c r="HY255" s="284">
        <v>0</v>
      </c>
      <c r="HZ255" s="284">
        <v>228143</v>
      </c>
      <c r="IA255" s="284"/>
      <c r="IB255" s="284"/>
    </row>
    <row r="256" spans="1:236" x14ac:dyDescent="0.25">
      <c r="A256" s="2">
        <f>IF('Table 1'!$L$2="All Regions",1,IF('Table 1'!$L$2='DATA TEMPLATE 1516'!L256,1,0))</f>
        <v>1</v>
      </c>
      <c r="B256" s="2">
        <f>IF('Table 1'!$L$3="All Disciplines",1,IF('Table 1'!$L$3='DATA TEMPLATE 1516'!M256,1,0))</f>
        <v>1</v>
      </c>
      <c r="C256" s="2">
        <f>IF('Table 1'!$L$4="All Organisations",1,IF('Table 1'!$L$4='DATA TEMPLATE 1516'!N256,1,0))</f>
        <v>1</v>
      </c>
      <c r="D256" s="2">
        <f t="shared" si="6"/>
        <v>3</v>
      </c>
      <c r="E256" s="236">
        <f>IFERROR(IF('Table 2'!$L$2="All Diverse Led",$HQ256,IF('Table 2'!$L$2='DATA TEMPLATE 1516'!HX256,4,0)),"0")</f>
        <v>0</v>
      </c>
      <c r="F256" s="236">
        <f>IFERROR(IF('Table 2'!$L$2="All Diverse Led",$HQ256,IF('Table 2'!$L$2='DATA TEMPLATE 1516'!HY256,4,0)), 0)</f>
        <v>0</v>
      </c>
      <c r="G256" s="237">
        <f t="shared" si="7"/>
        <v>0</v>
      </c>
      <c r="H256" s="1" t="s">
        <v>471</v>
      </c>
      <c r="I256" s="1">
        <v>0</v>
      </c>
      <c r="J256" s="1" t="b">
        <v>0</v>
      </c>
      <c r="K256" s="284">
        <v>254</v>
      </c>
      <c r="L256" t="s">
        <v>446</v>
      </c>
      <c r="M256" t="s">
        <v>436</v>
      </c>
      <c r="N256" t="s">
        <v>460</v>
      </c>
      <c r="O256" s="76">
        <v>89937</v>
      </c>
      <c r="P256" s="76">
        <v>853568</v>
      </c>
      <c r="Q256" s="76">
        <v>133277</v>
      </c>
      <c r="R256" s="76">
        <v>248764</v>
      </c>
      <c r="S256" s="76">
        <v>0</v>
      </c>
      <c r="T256" s="76">
        <v>1325546</v>
      </c>
      <c r="U256">
        <v>35909</v>
      </c>
      <c r="V256">
        <v>15601</v>
      </c>
      <c r="W256">
        <v>26510</v>
      </c>
      <c r="X256">
        <v>33000</v>
      </c>
      <c r="Y256">
        <v>18000</v>
      </c>
      <c r="Z256">
        <v>0</v>
      </c>
      <c r="AA256">
        <v>0</v>
      </c>
      <c r="AB256">
        <v>527689</v>
      </c>
      <c r="AC256">
        <v>114783</v>
      </c>
      <c r="AD256">
        <v>0</v>
      </c>
      <c r="AE256">
        <v>771492</v>
      </c>
      <c r="AF256" s="1">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s="284">
        <v>0</v>
      </c>
      <c r="BE256" s="284">
        <v>0</v>
      </c>
      <c r="BF256" s="284">
        <v>0</v>
      </c>
      <c r="BG256" s="284">
        <v>0</v>
      </c>
      <c r="BH256" s="168">
        <v>0</v>
      </c>
      <c r="BI256" s="169">
        <v>0</v>
      </c>
      <c r="BJ256" s="169">
        <v>0</v>
      </c>
      <c r="BK256" s="170">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s="1">
        <v>0</v>
      </c>
      <c r="CK256" s="1">
        <v>0</v>
      </c>
      <c r="CL256" s="1">
        <v>0</v>
      </c>
      <c r="CM256" s="1">
        <v>0</v>
      </c>
      <c r="CN256" s="168">
        <v>0</v>
      </c>
      <c r="CO256" s="169">
        <v>0</v>
      </c>
      <c r="CP256" s="169">
        <v>0</v>
      </c>
      <c r="CQ256" s="170">
        <v>0</v>
      </c>
      <c r="CR256" s="1">
        <v>0</v>
      </c>
      <c r="CS256" s="1">
        <v>0</v>
      </c>
      <c r="CT256" s="1">
        <v>0</v>
      </c>
      <c r="CU256" s="1">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s="284">
        <v>0</v>
      </c>
      <c r="DQ256" s="284">
        <v>0</v>
      </c>
      <c r="DR256" s="284">
        <v>0</v>
      </c>
      <c r="DS256" s="284">
        <v>0</v>
      </c>
      <c r="DT256" s="168">
        <v>0</v>
      </c>
      <c r="DU256" s="169">
        <v>0</v>
      </c>
      <c r="DV256" s="169">
        <v>0</v>
      </c>
      <c r="DW256" s="170">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s="1">
        <v>0</v>
      </c>
      <c r="EW256" s="1">
        <v>0</v>
      </c>
      <c r="EX256" s="1">
        <v>0</v>
      </c>
      <c r="EY256" s="1">
        <v>0</v>
      </c>
      <c r="EZ256" s="168">
        <v>0</v>
      </c>
      <c r="FA256" s="169">
        <v>0</v>
      </c>
      <c r="FB256" s="169">
        <v>0</v>
      </c>
      <c r="FC256" s="170">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45</v>
      </c>
      <c r="GA256">
        <v>5</v>
      </c>
      <c r="GB256">
        <v>0</v>
      </c>
      <c r="GC256">
        <v>0</v>
      </c>
      <c r="GD256">
        <v>0</v>
      </c>
      <c r="GE256">
        <v>0</v>
      </c>
      <c r="GF256">
        <v>0</v>
      </c>
      <c r="GG256">
        <v>0</v>
      </c>
      <c r="GH256">
        <v>0</v>
      </c>
      <c r="GI256">
        <v>0</v>
      </c>
      <c r="GJ256">
        <v>0</v>
      </c>
      <c r="GK256">
        <v>0</v>
      </c>
      <c r="GL256">
        <v>0</v>
      </c>
      <c r="GM256">
        <v>0</v>
      </c>
      <c r="GN256">
        <v>0</v>
      </c>
      <c r="GO256">
        <v>0</v>
      </c>
      <c r="GP256">
        <v>0</v>
      </c>
      <c r="GQ256">
        <v>0</v>
      </c>
      <c r="GR256">
        <v>0</v>
      </c>
      <c r="GS256">
        <v>0</v>
      </c>
      <c r="GT256">
        <v>0</v>
      </c>
      <c r="GU256">
        <v>0</v>
      </c>
      <c r="GV256">
        <v>0</v>
      </c>
      <c r="GW256">
        <v>0</v>
      </c>
      <c r="GX256">
        <v>0</v>
      </c>
      <c r="GY256">
        <v>0</v>
      </c>
      <c r="GZ256">
        <v>0</v>
      </c>
      <c r="HA256">
        <v>0</v>
      </c>
      <c r="HB256">
        <v>0</v>
      </c>
      <c r="HC256" s="139">
        <v>2</v>
      </c>
      <c r="HD256" s="141">
        <v>0</v>
      </c>
      <c r="HE256" s="139">
        <v>0</v>
      </c>
      <c r="HF256" s="141">
        <v>0</v>
      </c>
      <c r="HG256" s="180">
        <v>16</v>
      </c>
      <c r="HH256" s="182">
        <v>0.125</v>
      </c>
      <c r="HI256" s="182">
        <v>0</v>
      </c>
      <c r="HJ256" s="183">
        <v>0</v>
      </c>
      <c r="HK256" s="140">
        <v>0</v>
      </c>
      <c r="HL256" s="140">
        <v>0</v>
      </c>
      <c r="HM256" s="1" t="s">
        <v>427</v>
      </c>
      <c r="HN256" s="1" t="s">
        <v>427</v>
      </c>
      <c r="HO256" t="s">
        <v>460</v>
      </c>
      <c r="HP256" s="284" t="s">
        <v>460</v>
      </c>
      <c r="HQ256" s="284">
        <v>0</v>
      </c>
      <c r="HR256" s="284">
        <v>0</v>
      </c>
      <c r="HS256" s="284">
        <v>0</v>
      </c>
      <c r="HT256" s="284" t="s">
        <v>427</v>
      </c>
      <c r="HU256" s="284" t="s">
        <v>427</v>
      </c>
      <c r="HV256" s="284" t="s">
        <v>427</v>
      </c>
      <c r="HW256" s="284" t="s">
        <v>427</v>
      </c>
      <c r="HX256" s="284">
        <v>0</v>
      </c>
      <c r="HY256" s="284">
        <v>0</v>
      </c>
      <c r="HZ256" s="284">
        <v>1575621</v>
      </c>
      <c r="IA256" s="284"/>
      <c r="IB256" s="284"/>
    </row>
    <row r="257" spans="1:236" x14ac:dyDescent="0.25">
      <c r="A257" s="2">
        <f>IF('Table 1'!$L$2="All Regions",1,IF('Table 1'!$L$2='DATA TEMPLATE 1516'!L257,1,0))</f>
        <v>1</v>
      </c>
      <c r="B257" s="2">
        <f>IF('Table 1'!$L$3="All Disciplines",1,IF('Table 1'!$L$3='DATA TEMPLATE 1516'!M257,1,0))</f>
        <v>1</v>
      </c>
      <c r="C257" s="2">
        <f>IF('Table 1'!$L$4="All Organisations",1,IF('Table 1'!$L$4='DATA TEMPLATE 1516'!N257,1,0))</f>
        <v>1</v>
      </c>
      <c r="D257" s="2">
        <f t="shared" si="6"/>
        <v>3</v>
      </c>
      <c r="E257" s="236">
        <f>IFERROR(IF('Table 2'!$L$2="All Diverse Led",$HQ257,IF('Table 2'!$L$2='DATA TEMPLATE 1516'!HX257,4,0)),"0")</f>
        <v>0</v>
      </c>
      <c r="F257" s="236">
        <f>IFERROR(IF('Table 2'!$L$2="All Diverse Led",$HQ257,IF('Table 2'!$L$2='DATA TEMPLATE 1516'!HY257,4,0)), 0)</f>
        <v>0</v>
      </c>
      <c r="G257" s="237">
        <f t="shared" si="7"/>
        <v>0</v>
      </c>
      <c r="H257" s="1" t="s">
        <v>471</v>
      </c>
      <c r="I257" s="1">
        <v>0</v>
      </c>
      <c r="J257" s="1" t="b">
        <v>0</v>
      </c>
      <c r="K257" s="284">
        <v>255</v>
      </c>
      <c r="L257" t="s">
        <v>446</v>
      </c>
      <c r="M257" t="s">
        <v>440</v>
      </c>
      <c r="N257" t="s">
        <v>460</v>
      </c>
      <c r="O257" s="76">
        <v>2390740</v>
      </c>
      <c r="P257" s="76">
        <v>348854</v>
      </c>
      <c r="Q257" s="76">
        <v>68825</v>
      </c>
      <c r="R257" s="76">
        <v>72000</v>
      </c>
      <c r="S257" s="76">
        <v>63724</v>
      </c>
      <c r="T257" s="76">
        <v>2944143</v>
      </c>
      <c r="U257">
        <v>55769</v>
      </c>
      <c r="V257">
        <v>39774</v>
      </c>
      <c r="W257">
        <v>0</v>
      </c>
      <c r="X257">
        <v>0</v>
      </c>
      <c r="Y257">
        <v>0</v>
      </c>
      <c r="Z257">
        <v>0</v>
      </c>
      <c r="AA257">
        <v>0</v>
      </c>
      <c r="AB257">
        <v>1311620</v>
      </c>
      <c r="AC257">
        <v>1036007</v>
      </c>
      <c r="AD257">
        <v>398395</v>
      </c>
      <c r="AE257">
        <v>2841565</v>
      </c>
      <c r="AF257" s="1">
        <v>229</v>
      </c>
      <c r="AG257">
        <v>239</v>
      </c>
      <c r="AH257">
        <v>59817</v>
      </c>
      <c r="AI257">
        <v>0</v>
      </c>
      <c r="AJ257">
        <v>0</v>
      </c>
      <c r="AK257">
        <v>0</v>
      </c>
      <c r="AL257">
        <v>0</v>
      </c>
      <c r="AM257">
        <v>0</v>
      </c>
      <c r="AN257">
        <v>0</v>
      </c>
      <c r="AO257">
        <v>0</v>
      </c>
      <c r="AP257">
        <v>0</v>
      </c>
      <c r="AQ257">
        <v>0</v>
      </c>
      <c r="AR257">
        <v>229</v>
      </c>
      <c r="AS257">
        <v>239</v>
      </c>
      <c r="AT257">
        <v>1868</v>
      </c>
      <c r="AU257">
        <v>0</v>
      </c>
      <c r="AV257">
        <v>0</v>
      </c>
      <c r="AW257">
        <v>0</v>
      </c>
      <c r="AX257">
        <v>0</v>
      </c>
      <c r="AY257">
        <v>0</v>
      </c>
      <c r="AZ257">
        <v>0</v>
      </c>
      <c r="BA257">
        <v>0</v>
      </c>
      <c r="BB257">
        <v>0</v>
      </c>
      <c r="BC257">
        <v>0</v>
      </c>
      <c r="BD257" s="284">
        <v>0</v>
      </c>
      <c r="BE257" s="284">
        <v>0</v>
      </c>
      <c r="BF257" s="284">
        <v>0</v>
      </c>
      <c r="BG257" s="284">
        <v>0</v>
      </c>
      <c r="BH257" s="168">
        <v>229</v>
      </c>
      <c r="BI257" s="169">
        <v>239</v>
      </c>
      <c r="BJ257" s="169">
        <v>1868</v>
      </c>
      <c r="BK257" s="170">
        <v>0</v>
      </c>
      <c r="BL257">
        <v>26</v>
      </c>
      <c r="BM257">
        <v>1050</v>
      </c>
      <c r="BN257">
        <v>0</v>
      </c>
      <c r="BO257">
        <v>35000</v>
      </c>
      <c r="BP257">
        <v>0</v>
      </c>
      <c r="BQ257">
        <v>0</v>
      </c>
      <c r="BR257">
        <v>0</v>
      </c>
      <c r="BS257">
        <v>0</v>
      </c>
      <c r="BT257">
        <v>0</v>
      </c>
      <c r="BU257">
        <v>0</v>
      </c>
      <c r="BV257">
        <v>0</v>
      </c>
      <c r="BW257">
        <v>0</v>
      </c>
      <c r="BX257">
        <v>26</v>
      </c>
      <c r="BY257">
        <v>1050</v>
      </c>
      <c r="BZ257">
        <v>0</v>
      </c>
      <c r="CA257">
        <v>10000</v>
      </c>
      <c r="CB257">
        <v>0</v>
      </c>
      <c r="CC257">
        <v>0</v>
      </c>
      <c r="CD257">
        <v>0</v>
      </c>
      <c r="CE257">
        <v>0</v>
      </c>
      <c r="CF257">
        <v>0</v>
      </c>
      <c r="CG257">
        <v>0</v>
      </c>
      <c r="CH257">
        <v>0</v>
      </c>
      <c r="CI257">
        <v>0</v>
      </c>
      <c r="CJ257" s="1">
        <v>0</v>
      </c>
      <c r="CK257" s="1">
        <v>0</v>
      </c>
      <c r="CL257" s="1">
        <v>0</v>
      </c>
      <c r="CM257" s="1">
        <v>0</v>
      </c>
      <c r="CN257" s="168">
        <v>26</v>
      </c>
      <c r="CO257" s="169">
        <v>1050</v>
      </c>
      <c r="CP257" s="169">
        <v>0</v>
      </c>
      <c r="CQ257" s="170">
        <v>10000</v>
      </c>
      <c r="CR257" s="1">
        <v>170</v>
      </c>
      <c r="CS257" s="1">
        <v>905</v>
      </c>
      <c r="CT257" s="1">
        <v>95675</v>
      </c>
      <c r="CU257" s="1">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s="284">
        <v>0</v>
      </c>
      <c r="DQ257" s="284">
        <v>0</v>
      </c>
      <c r="DR257" s="284">
        <v>0</v>
      </c>
      <c r="DS257" s="284">
        <v>0</v>
      </c>
      <c r="DT257" s="168">
        <v>0</v>
      </c>
      <c r="DU257" s="169">
        <v>0</v>
      </c>
      <c r="DV257" s="169">
        <v>0</v>
      </c>
      <c r="DW257" s="170">
        <v>0</v>
      </c>
      <c r="DX257">
        <v>57</v>
      </c>
      <c r="DY257">
        <v>4</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s="1">
        <v>0</v>
      </c>
      <c r="EW257" s="1">
        <v>0</v>
      </c>
      <c r="EX257" s="1">
        <v>0</v>
      </c>
      <c r="EY257" s="1">
        <v>0</v>
      </c>
      <c r="EZ257" s="168">
        <v>0</v>
      </c>
      <c r="FA257" s="169">
        <v>0</v>
      </c>
      <c r="FB257" s="169">
        <v>0</v>
      </c>
      <c r="FC257" s="170">
        <v>0</v>
      </c>
      <c r="FD257">
        <v>0</v>
      </c>
      <c r="FE257">
        <v>0</v>
      </c>
      <c r="FF257">
        <v>0</v>
      </c>
      <c r="FG257">
        <v>0</v>
      </c>
      <c r="FH257">
        <v>0</v>
      </c>
      <c r="FI257">
        <v>0</v>
      </c>
      <c r="FJ257">
        <v>0</v>
      </c>
      <c r="FK257">
        <v>0</v>
      </c>
      <c r="FL257">
        <v>10</v>
      </c>
      <c r="FM257">
        <v>1545</v>
      </c>
      <c r="FN257">
        <v>0</v>
      </c>
      <c r="FO257">
        <v>0</v>
      </c>
      <c r="FP257">
        <v>0</v>
      </c>
      <c r="FQ257">
        <v>0</v>
      </c>
      <c r="FR257">
        <v>0</v>
      </c>
      <c r="FS257">
        <v>0</v>
      </c>
      <c r="FT257">
        <v>0</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0</v>
      </c>
      <c r="GP257">
        <v>0</v>
      </c>
      <c r="GQ257">
        <v>0</v>
      </c>
      <c r="GR257">
        <v>0</v>
      </c>
      <c r="GS257">
        <v>0</v>
      </c>
      <c r="GT257">
        <v>0</v>
      </c>
      <c r="GU257">
        <v>0</v>
      </c>
      <c r="GV257">
        <v>0</v>
      </c>
      <c r="GW257">
        <v>0</v>
      </c>
      <c r="GX257">
        <v>0</v>
      </c>
      <c r="GY257">
        <v>0</v>
      </c>
      <c r="GZ257">
        <v>0</v>
      </c>
      <c r="HA257">
        <v>0</v>
      </c>
      <c r="HB257">
        <v>0</v>
      </c>
      <c r="HC257" s="139">
        <v>0</v>
      </c>
      <c r="HD257" s="141">
        <v>0</v>
      </c>
      <c r="HE257" s="139">
        <v>0</v>
      </c>
      <c r="HF257" s="141">
        <v>1</v>
      </c>
      <c r="HG257" s="180">
        <v>16</v>
      </c>
      <c r="HH257" s="182">
        <v>6.25E-2</v>
      </c>
      <c r="HI257" s="182">
        <v>0</v>
      </c>
      <c r="HJ257" s="183">
        <v>0</v>
      </c>
      <c r="HK257" s="140">
        <v>0</v>
      </c>
      <c r="HL257" s="140">
        <v>0</v>
      </c>
      <c r="HM257" s="1" t="s">
        <v>427</v>
      </c>
      <c r="HN257" s="1" t="s">
        <v>427</v>
      </c>
      <c r="HO257" t="s">
        <v>460</v>
      </c>
      <c r="HP257" s="284" t="s">
        <v>460</v>
      </c>
      <c r="HQ257" s="284">
        <v>0</v>
      </c>
      <c r="HR257" s="284">
        <v>0</v>
      </c>
      <c r="HS257" s="284">
        <v>0</v>
      </c>
      <c r="HT257" s="284" t="s">
        <v>427</v>
      </c>
      <c r="HU257" s="284" t="s">
        <v>427</v>
      </c>
      <c r="HV257" s="284" t="s">
        <v>427</v>
      </c>
      <c r="HW257" s="284" t="s">
        <v>427</v>
      </c>
      <c r="HX257" s="284">
        <v>0</v>
      </c>
      <c r="HY257" s="284">
        <v>0</v>
      </c>
      <c r="HZ257" s="284">
        <v>2966771</v>
      </c>
      <c r="IA257" s="284"/>
      <c r="IB257" s="284"/>
    </row>
    <row r="258" spans="1:236" x14ac:dyDescent="0.25">
      <c r="A258" s="2">
        <f>IF('Table 1'!$L$2="All Regions",1,IF('Table 1'!$L$2='DATA TEMPLATE 1516'!L258,1,0))</f>
        <v>1</v>
      </c>
      <c r="B258" s="2">
        <f>IF('Table 1'!$L$3="All Disciplines",1,IF('Table 1'!$L$3='DATA TEMPLATE 1516'!M258,1,0))</f>
        <v>1</v>
      </c>
      <c r="C258" s="2">
        <f>IF('Table 1'!$L$4="All Organisations",1,IF('Table 1'!$L$4='DATA TEMPLATE 1516'!N258,1,0))</f>
        <v>1</v>
      </c>
      <c r="D258" s="2">
        <f t="shared" si="6"/>
        <v>3</v>
      </c>
      <c r="E258" s="236">
        <f>IFERROR(IF('Table 2'!$L$2="All Diverse Led",$HQ258,IF('Table 2'!$L$2='DATA TEMPLATE 1516'!HX258,4,0)),"0")</f>
        <v>2</v>
      </c>
      <c r="F258" s="236">
        <f>IFERROR(IF('Table 2'!$L$2="All Diverse Led",$HQ258,IF('Table 2'!$L$2='DATA TEMPLATE 1516'!HY258,4,0)), 0)</f>
        <v>2</v>
      </c>
      <c r="G258" s="237">
        <f t="shared" si="7"/>
        <v>4</v>
      </c>
      <c r="H258" s="1" t="s">
        <v>471</v>
      </c>
      <c r="I258" s="1">
        <v>0</v>
      </c>
      <c r="J258" s="1" t="b">
        <v>0</v>
      </c>
      <c r="K258" s="284">
        <v>256</v>
      </c>
      <c r="L258" t="s">
        <v>446</v>
      </c>
      <c r="M258" t="s">
        <v>440</v>
      </c>
      <c r="N258" t="s">
        <v>459</v>
      </c>
      <c r="O258" s="76">
        <v>52374</v>
      </c>
      <c r="P258" s="76">
        <v>218102</v>
      </c>
      <c r="Q258" s="76">
        <v>1079</v>
      </c>
      <c r="R258" s="76">
        <v>25000</v>
      </c>
      <c r="S258" s="76">
        <v>0</v>
      </c>
      <c r="T258" s="76">
        <v>296555</v>
      </c>
      <c r="U258">
        <v>8500</v>
      </c>
      <c r="V258">
        <v>0</v>
      </c>
      <c r="W258">
        <v>0</v>
      </c>
      <c r="X258">
        <v>0</v>
      </c>
      <c r="Y258">
        <v>0</v>
      </c>
      <c r="Z258">
        <v>0</v>
      </c>
      <c r="AA258">
        <v>0</v>
      </c>
      <c r="AB258">
        <v>194444</v>
      </c>
      <c r="AC258">
        <v>122679</v>
      </c>
      <c r="AD258">
        <v>0</v>
      </c>
      <c r="AE258">
        <v>325623</v>
      </c>
      <c r="AF258" s="1">
        <v>4</v>
      </c>
      <c r="AG258">
        <v>7</v>
      </c>
      <c r="AH258">
        <v>1222</v>
      </c>
      <c r="AI258">
        <v>900</v>
      </c>
      <c r="AJ258">
        <v>1</v>
      </c>
      <c r="AK258">
        <v>1</v>
      </c>
      <c r="AL258">
        <v>113</v>
      </c>
      <c r="AM258">
        <v>0</v>
      </c>
      <c r="AN258">
        <v>0</v>
      </c>
      <c r="AO258">
        <v>0</v>
      </c>
      <c r="AP258">
        <v>0</v>
      </c>
      <c r="AQ258">
        <v>0</v>
      </c>
      <c r="AR258">
        <v>3</v>
      </c>
      <c r="AS258">
        <v>4</v>
      </c>
      <c r="AT258">
        <v>360</v>
      </c>
      <c r="AU258">
        <v>0</v>
      </c>
      <c r="AV258">
        <v>0</v>
      </c>
      <c r="AW258">
        <v>0</v>
      </c>
      <c r="AX258">
        <v>0</v>
      </c>
      <c r="AY258">
        <v>0</v>
      </c>
      <c r="AZ258">
        <v>0</v>
      </c>
      <c r="BA258">
        <v>0</v>
      </c>
      <c r="BB258">
        <v>0</v>
      </c>
      <c r="BC258">
        <v>0</v>
      </c>
      <c r="BD258" s="284">
        <v>1</v>
      </c>
      <c r="BE258" s="284">
        <v>1</v>
      </c>
      <c r="BF258" s="284">
        <v>113</v>
      </c>
      <c r="BG258" s="284">
        <v>0</v>
      </c>
      <c r="BH258" s="168">
        <v>3</v>
      </c>
      <c r="BI258" s="169">
        <v>4</v>
      </c>
      <c r="BJ258" s="169">
        <v>360</v>
      </c>
      <c r="BK258" s="170">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s="1">
        <v>0</v>
      </c>
      <c r="CK258" s="1">
        <v>0</v>
      </c>
      <c r="CL258" s="1">
        <v>0</v>
      </c>
      <c r="CM258" s="1">
        <v>0</v>
      </c>
      <c r="CN258" s="168">
        <v>0</v>
      </c>
      <c r="CO258" s="169">
        <v>0</v>
      </c>
      <c r="CP258" s="169">
        <v>0</v>
      </c>
      <c r="CQ258" s="170">
        <v>0</v>
      </c>
      <c r="CR258" s="1">
        <v>13</v>
      </c>
      <c r="CS258" s="1">
        <v>9</v>
      </c>
      <c r="CT258" s="1">
        <v>198</v>
      </c>
      <c r="CU258" s="1">
        <v>850</v>
      </c>
      <c r="CV258">
        <v>1</v>
      </c>
      <c r="CW258">
        <v>1</v>
      </c>
      <c r="CX258">
        <v>13</v>
      </c>
      <c r="CY258">
        <v>100</v>
      </c>
      <c r="CZ258">
        <v>0</v>
      </c>
      <c r="DA258">
        <v>0</v>
      </c>
      <c r="DB258">
        <v>0</v>
      </c>
      <c r="DC258">
        <v>0</v>
      </c>
      <c r="DD258">
        <v>0</v>
      </c>
      <c r="DE258">
        <v>0</v>
      </c>
      <c r="DF258">
        <v>0</v>
      </c>
      <c r="DG258">
        <v>0</v>
      </c>
      <c r="DH258">
        <v>0</v>
      </c>
      <c r="DI258">
        <v>0</v>
      </c>
      <c r="DJ258">
        <v>0</v>
      </c>
      <c r="DK258">
        <v>0</v>
      </c>
      <c r="DL258">
        <v>0</v>
      </c>
      <c r="DM258">
        <v>0</v>
      </c>
      <c r="DN258">
        <v>0</v>
      </c>
      <c r="DO258">
        <v>0</v>
      </c>
      <c r="DP258" s="284">
        <v>1</v>
      </c>
      <c r="DQ258" s="284">
        <v>1</v>
      </c>
      <c r="DR258" s="284">
        <v>13</v>
      </c>
      <c r="DS258" s="284">
        <v>100</v>
      </c>
      <c r="DT258" s="168">
        <v>0</v>
      </c>
      <c r="DU258" s="169">
        <v>0</v>
      </c>
      <c r="DV258" s="169">
        <v>0</v>
      </c>
      <c r="DW258" s="170">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s="1">
        <v>0</v>
      </c>
      <c r="EW258" s="1">
        <v>0</v>
      </c>
      <c r="EX258" s="1">
        <v>0</v>
      </c>
      <c r="EY258" s="1">
        <v>0</v>
      </c>
      <c r="EZ258" s="168">
        <v>0</v>
      </c>
      <c r="FA258" s="169">
        <v>0</v>
      </c>
      <c r="FB258" s="169">
        <v>0</v>
      </c>
      <c r="FC258" s="170">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1</v>
      </c>
      <c r="GO258">
        <v>25</v>
      </c>
      <c r="GP258">
        <v>21</v>
      </c>
      <c r="GQ258">
        <v>2036</v>
      </c>
      <c r="GR258">
        <v>0</v>
      </c>
      <c r="GS258">
        <v>0</v>
      </c>
      <c r="GT258">
        <v>0</v>
      </c>
      <c r="GU258">
        <v>0</v>
      </c>
      <c r="GV258">
        <v>0</v>
      </c>
      <c r="GW258">
        <v>0</v>
      </c>
      <c r="GX258">
        <v>0</v>
      </c>
      <c r="GY258">
        <v>0</v>
      </c>
      <c r="GZ258">
        <v>3</v>
      </c>
      <c r="HA258">
        <v>0</v>
      </c>
      <c r="HB258">
        <v>0</v>
      </c>
      <c r="HC258" s="139">
        <v>1</v>
      </c>
      <c r="HD258" s="141">
        <v>0</v>
      </c>
      <c r="HE258" s="139">
        <v>1</v>
      </c>
      <c r="HF258" s="141">
        <v>5</v>
      </c>
      <c r="HG258" s="180">
        <v>11</v>
      </c>
      <c r="HH258" s="182">
        <v>0.54545454545454541</v>
      </c>
      <c r="HI258" s="182">
        <v>9.0909090909090912E-2</v>
      </c>
      <c r="HJ258" s="183">
        <v>2</v>
      </c>
      <c r="HK258" s="140" t="s">
        <v>541</v>
      </c>
      <c r="HL258" s="140">
        <v>0</v>
      </c>
      <c r="HM258" s="1" t="s">
        <v>426</v>
      </c>
      <c r="HN258" s="1" t="s">
        <v>427</v>
      </c>
      <c r="HO258" t="s">
        <v>459</v>
      </c>
      <c r="HP258" s="284" t="s">
        <v>459</v>
      </c>
      <c r="HQ258" s="284">
        <v>2</v>
      </c>
      <c r="HR258" s="284" t="s">
        <v>541</v>
      </c>
      <c r="HS258" s="284">
        <v>0</v>
      </c>
      <c r="HT258" s="284" t="s">
        <v>426</v>
      </c>
      <c r="HU258" s="284" t="s">
        <v>427</v>
      </c>
      <c r="HV258" s="284" t="s">
        <v>427</v>
      </c>
      <c r="HW258" s="284" t="s">
        <v>427</v>
      </c>
      <c r="HX258" s="284" t="s">
        <v>541</v>
      </c>
      <c r="HY258" s="284">
        <v>0</v>
      </c>
      <c r="HZ258" s="284">
        <v>287381</v>
      </c>
      <c r="IA258" s="284"/>
      <c r="IB258" s="284"/>
    </row>
    <row r="259" spans="1:236" x14ac:dyDescent="0.25">
      <c r="A259" s="2">
        <f>IF('Table 1'!$L$2="All Regions",1,IF('Table 1'!$L$2='DATA TEMPLATE 1516'!L259,1,0))</f>
        <v>1</v>
      </c>
      <c r="B259" s="2">
        <f>IF('Table 1'!$L$3="All Disciplines",1,IF('Table 1'!$L$3='DATA TEMPLATE 1516'!M259,1,0))</f>
        <v>1</v>
      </c>
      <c r="C259" s="2">
        <f>IF('Table 1'!$L$4="All Organisations",1,IF('Table 1'!$L$4='DATA TEMPLATE 1516'!N259,1,0))</f>
        <v>1</v>
      </c>
      <c r="D259" s="2">
        <f t="shared" ref="D259:D322" si="8">SUM(A259:C259)</f>
        <v>3</v>
      </c>
      <c r="E259" s="236">
        <f>IFERROR(IF('Table 2'!$L$2="All Diverse Led",$HQ259,IF('Table 2'!$L$2='DATA TEMPLATE 1516'!HX259,4,0)),"0")</f>
        <v>0</v>
      </c>
      <c r="F259" s="236">
        <f>IFERROR(IF('Table 2'!$L$2="All Diverse Led",$HQ259,IF('Table 2'!$L$2='DATA TEMPLATE 1516'!HY259,4,0)), 0)</f>
        <v>0</v>
      </c>
      <c r="G259" s="237">
        <f t="shared" si="7"/>
        <v>0</v>
      </c>
      <c r="H259" s="1" t="s">
        <v>471</v>
      </c>
      <c r="I259" s="1">
        <v>0</v>
      </c>
      <c r="J259" s="1" t="b">
        <v>0</v>
      </c>
      <c r="K259" s="284">
        <v>257</v>
      </c>
      <c r="L259" t="s">
        <v>446</v>
      </c>
      <c r="M259" t="s">
        <v>436</v>
      </c>
      <c r="N259" t="s">
        <v>460</v>
      </c>
      <c r="O259" s="76">
        <v>59096</v>
      </c>
      <c r="P259" s="76">
        <v>309899</v>
      </c>
      <c r="Q259" s="76">
        <v>17667</v>
      </c>
      <c r="R259" s="76">
        <v>30690</v>
      </c>
      <c r="S259" s="76">
        <v>0</v>
      </c>
      <c r="T259" s="76">
        <v>417352</v>
      </c>
      <c r="U259">
        <v>185575</v>
      </c>
      <c r="V259">
        <v>0</v>
      </c>
      <c r="W259">
        <v>0</v>
      </c>
      <c r="X259">
        <v>0</v>
      </c>
      <c r="Y259">
        <v>0</v>
      </c>
      <c r="Z259">
        <v>0</v>
      </c>
      <c r="AA259">
        <v>0</v>
      </c>
      <c r="AB259">
        <v>154473</v>
      </c>
      <c r="AC259">
        <v>122511</v>
      </c>
      <c r="AD259">
        <v>0</v>
      </c>
      <c r="AE259">
        <v>462559</v>
      </c>
      <c r="AF259" s="1">
        <v>2</v>
      </c>
      <c r="AG259">
        <v>8</v>
      </c>
      <c r="AH259">
        <v>724</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s="284">
        <v>0</v>
      </c>
      <c r="BE259" s="284">
        <v>0</v>
      </c>
      <c r="BF259" s="284">
        <v>0</v>
      </c>
      <c r="BG259" s="284">
        <v>0</v>
      </c>
      <c r="BH259" s="168">
        <v>0</v>
      </c>
      <c r="BI259" s="169">
        <v>0</v>
      </c>
      <c r="BJ259" s="169">
        <v>0</v>
      </c>
      <c r="BK259" s="170">
        <v>0</v>
      </c>
      <c r="BL259">
        <v>10</v>
      </c>
      <c r="BM259">
        <v>452</v>
      </c>
      <c r="BN259">
        <v>33157</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s="1">
        <v>0</v>
      </c>
      <c r="CK259" s="1">
        <v>0</v>
      </c>
      <c r="CL259" s="1">
        <v>0</v>
      </c>
      <c r="CM259" s="1">
        <v>0</v>
      </c>
      <c r="CN259" s="168">
        <v>0</v>
      </c>
      <c r="CO259" s="169">
        <v>0</v>
      </c>
      <c r="CP259" s="169">
        <v>0</v>
      </c>
      <c r="CQ259" s="170">
        <v>0</v>
      </c>
      <c r="CR259" s="1">
        <v>2</v>
      </c>
      <c r="CS259" s="1">
        <v>2</v>
      </c>
      <c r="CT259" s="1">
        <v>70</v>
      </c>
      <c r="CU259" s="1">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s="284">
        <v>0</v>
      </c>
      <c r="DQ259" s="284">
        <v>0</v>
      </c>
      <c r="DR259" s="284">
        <v>0</v>
      </c>
      <c r="DS259" s="284">
        <v>0</v>
      </c>
      <c r="DT259" s="168">
        <v>0</v>
      </c>
      <c r="DU259" s="169">
        <v>0</v>
      </c>
      <c r="DV259" s="169">
        <v>0</v>
      </c>
      <c r="DW259" s="170">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s="1">
        <v>0</v>
      </c>
      <c r="EW259" s="1">
        <v>0</v>
      </c>
      <c r="EX259" s="1">
        <v>0</v>
      </c>
      <c r="EY259" s="1">
        <v>0</v>
      </c>
      <c r="EZ259" s="168">
        <v>0</v>
      </c>
      <c r="FA259" s="169">
        <v>0</v>
      </c>
      <c r="FB259" s="169">
        <v>0</v>
      </c>
      <c r="FC259" s="170">
        <v>0</v>
      </c>
      <c r="FD259">
        <v>0</v>
      </c>
      <c r="FE259">
        <v>0</v>
      </c>
      <c r="FF259">
        <v>0</v>
      </c>
      <c r="FG259">
        <v>0</v>
      </c>
      <c r="FH259">
        <v>0</v>
      </c>
      <c r="FI259">
        <v>0</v>
      </c>
      <c r="FJ259">
        <v>0</v>
      </c>
      <c r="FK259">
        <v>0</v>
      </c>
      <c r="FL259">
        <v>0</v>
      </c>
      <c r="FM259">
        <v>0</v>
      </c>
      <c r="FN259">
        <v>0</v>
      </c>
      <c r="FO259">
        <v>0</v>
      </c>
      <c r="FP259">
        <v>0</v>
      </c>
      <c r="FQ259">
        <v>0</v>
      </c>
      <c r="FR259">
        <v>0</v>
      </c>
      <c r="FS259">
        <v>0</v>
      </c>
      <c r="FT259">
        <v>14</v>
      </c>
      <c r="FU259">
        <v>0</v>
      </c>
      <c r="FV259">
        <v>114</v>
      </c>
      <c r="FW259">
        <v>0</v>
      </c>
      <c r="FX259">
        <v>5</v>
      </c>
      <c r="FY259">
        <v>0</v>
      </c>
      <c r="FZ259">
        <v>0</v>
      </c>
      <c r="GA259">
        <v>5</v>
      </c>
      <c r="GB259">
        <v>2</v>
      </c>
      <c r="GC259">
        <v>0</v>
      </c>
      <c r="GD259">
        <v>1</v>
      </c>
      <c r="GE259">
        <v>6000</v>
      </c>
      <c r="GF259">
        <v>1</v>
      </c>
      <c r="GG259">
        <v>6000</v>
      </c>
      <c r="GH259">
        <v>0</v>
      </c>
      <c r="GI259">
        <v>0</v>
      </c>
      <c r="GJ259">
        <v>0</v>
      </c>
      <c r="GK259">
        <v>5000</v>
      </c>
      <c r="GL259">
        <v>0</v>
      </c>
      <c r="GM259">
        <v>0</v>
      </c>
      <c r="GN259">
        <v>0</v>
      </c>
      <c r="GO259">
        <v>0</v>
      </c>
      <c r="GP259">
        <v>0</v>
      </c>
      <c r="GQ259">
        <v>0</v>
      </c>
      <c r="GR259">
        <v>0</v>
      </c>
      <c r="GS259">
        <v>0</v>
      </c>
      <c r="GT259">
        <v>0</v>
      </c>
      <c r="GU259">
        <v>0</v>
      </c>
      <c r="GV259">
        <v>0</v>
      </c>
      <c r="GW259">
        <v>0</v>
      </c>
      <c r="GX259">
        <v>0</v>
      </c>
      <c r="GY259">
        <v>0</v>
      </c>
      <c r="GZ259">
        <v>0</v>
      </c>
      <c r="HA259">
        <v>0</v>
      </c>
      <c r="HB259">
        <v>0</v>
      </c>
      <c r="HC259" s="139">
        <v>0</v>
      </c>
      <c r="HD259" s="141">
        <v>0</v>
      </c>
      <c r="HE259" s="139">
        <v>0</v>
      </c>
      <c r="HF259" s="141">
        <v>4</v>
      </c>
      <c r="HG259" s="180">
        <v>12</v>
      </c>
      <c r="HH259" s="182">
        <v>0.33333333333333331</v>
      </c>
      <c r="HI259" s="182">
        <v>0</v>
      </c>
      <c r="HJ259" s="183">
        <v>0</v>
      </c>
      <c r="HK259" s="140">
        <v>0</v>
      </c>
      <c r="HL259" s="140">
        <v>0</v>
      </c>
      <c r="HM259" s="1" t="s">
        <v>427</v>
      </c>
      <c r="HN259" s="1" t="s">
        <v>427</v>
      </c>
      <c r="HO259" t="s">
        <v>460</v>
      </c>
      <c r="HP259" s="284" t="s">
        <v>459</v>
      </c>
      <c r="HQ259" s="284">
        <v>0</v>
      </c>
      <c r="HR259" s="284">
        <v>0</v>
      </c>
      <c r="HS259" s="284">
        <v>0</v>
      </c>
      <c r="HT259" s="284" t="s">
        <v>427</v>
      </c>
      <c r="HU259" s="284" t="s">
        <v>427</v>
      </c>
      <c r="HV259" s="284" t="s">
        <v>427</v>
      </c>
      <c r="HW259" s="284" t="s">
        <v>427</v>
      </c>
      <c r="HX259" s="284">
        <v>0</v>
      </c>
      <c r="HY259" s="284">
        <v>0</v>
      </c>
      <c r="HZ259" s="284">
        <v>393324</v>
      </c>
      <c r="IA259" s="284"/>
      <c r="IB259" s="284"/>
    </row>
    <row r="260" spans="1:236" x14ac:dyDescent="0.25">
      <c r="A260" s="2">
        <f>IF('Table 1'!$L$2="All Regions",1,IF('Table 1'!$L$2='DATA TEMPLATE 1516'!L260,1,0))</f>
        <v>1</v>
      </c>
      <c r="B260" s="2">
        <f>IF('Table 1'!$L$3="All Disciplines",1,IF('Table 1'!$L$3='DATA TEMPLATE 1516'!M260,1,0))</f>
        <v>1</v>
      </c>
      <c r="C260" s="2">
        <f>IF('Table 1'!$L$4="All Organisations",1,IF('Table 1'!$L$4='DATA TEMPLATE 1516'!N260,1,0))</f>
        <v>1</v>
      </c>
      <c r="D260" s="2">
        <f t="shared" si="8"/>
        <v>3</v>
      </c>
      <c r="E260" s="236">
        <f>IFERROR(IF('Table 2'!$L$2="All Diverse Led",$HQ260,IF('Table 2'!$L$2='DATA TEMPLATE 1516'!HX260,4,0)),"0")</f>
        <v>0</v>
      </c>
      <c r="F260" s="236">
        <f>IFERROR(IF('Table 2'!$L$2="All Diverse Led",$HQ260,IF('Table 2'!$L$2='DATA TEMPLATE 1516'!HY260,4,0)), 0)</f>
        <v>0</v>
      </c>
      <c r="G260" s="237">
        <f t="shared" ref="G260:G323" si="9">SUM(E260:F260)</f>
        <v>0</v>
      </c>
      <c r="H260" s="1" t="s">
        <v>471</v>
      </c>
      <c r="I260" s="1">
        <v>0</v>
      </c>
      <c r="J260" s="1" t="b">
        <v>0</v>
      </c>
      <c r="K260" s="284">
        <v>258</v>
      </c>
      <c r="L260" t="s">
        <v>446</v>
      </c>
      <c r="M260" t="s">
        <v>437</v>
      </c>
      <c r="N260" t="s">
        <v>460</v>
      </c>
      <c r="O260" s="76">
        <v>1001326</v>
      </c>
      <c r="P260" s="76">
        <v>256190</v>
      </c>
      <c r="Q260" s="76">
        <v>243602</v>
      </c>
      <c r="R260" s="76">
        <v>308750</v>
      </c>
      <c r="S260" s="76">
        <v>121950</v>
      </c>
      <c r="T260" s="76">
        <v>1931818</v>
      </c>
      <c r="U260">
        <v>67638</v>
      </c>
      <c r="V260">
        <v>2923</v>
      </c>
      <c r="W260">
        <v>0</v>
      </c>
      <c r="X260">
        <v>12860</v>
      </c>
      <c r="Y260">
        <v>12860</v>
      </c>
      <c r="Z260">
        <v>0</v>
      </c>
      <c r="AA260">
        <v>0</v>
      </c>
      <c r="AB260">
        <v>617353</v>
      </c>
      <c r="AC260">
        <v>248515</v>
      </c>
      <c r="AD260">
        <v>988658</v>
      </c>
      <c r="AE260">
        <v>1950807</v>
      </c>
      <c r="AF260" s="1">
        <v>63</v>
      </c>
      <c r="AG260">
        <v>592</v>
      </c>
      <c r="AH260">
        <v>50577</v>
      </c>
      <c r="AI260">
        <v>10310</v>
      </c>
      <c r="AJ260">
        <v>0</v>
      </c>
      <c r="AK260">
        <v>0</v>
      </c>
      <c r="AL260">
        <v>0</v>
      </c>
      <c r="AM260">
        <v>0</v>
      </c>
      <c r="AN260">
        <v>0</v>
      </c>
      <c r="AO260">
        <v>0</v>
      </c>
      <c r="AP260">
        <v>0</v>
      </c>
      <c r="AQ260">
        <v>0</v>
      </c>
      <c r="AR260">
        <v>6</v>
      </c>
      <c r="AS260">
        <v>64</v>
      </c>
      <c r="AT260">
        <v>1145</v>
      </c>
      <c r="AU260">
        <v>3200</v>
      </c>
      <c r="AV260">
        <v>0</v>
      </c>
      <c r="AW260">
        <v>0</v>
      </c>
      <c r="AX260">
        <v>0</v>
      </c>
      <c r="AY260">
        <v>0</v>
      </c>
      <c r="AZ260">
        <v>0</v>
      </c>
      <c r="BA260">
        <v>0</v>
      </c>
      <c r="BB260">
        <v>0</v>
      </c>
      <c r="BC260">
        <v>0</v>
      </c>
      <c r="BD260" s="284">
        <v>0</v>
      </c>
      <c r="BE260" s="284">
        <v>0</v>
      </c>
      <c r="BF260" s="284">
        <v>0</v>
      </c>
      <c r="BG260" s="284">
        <v>0</v>
      </c>
      <c r="BH260" s="168">
        <v>6</v>
      </c>
      <c r="BI260" s="169">
        <v>64</v>
      </c>
      <c r="BJ260" s="169">
        <v>1145</v>
      </c>
      <c r="BK260" s="170">
        <v>3200</v>
      </c>
      <c r="BL260">
        <v>12</v>
      </c>
      <c r="BM260">
        <v>361</v>
      </c>
      <c r="BN260">
        <v>0</v>
      </c>
      <c r="BO260">
        <v>18217</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s="1">
        <v>0</v>
      </c>
      <c r="CK260" s="1">
        <v>0</v>
      </c>
      <c r="CL260" s="1">
        <v>0</v>
      </c>
      <c r="CM260" s="1">
        <v>0</v>
      </c>
      <c r="CN260" s="168">
        <v>0</v>
      </c>
      <c r="CO260" s="169">
        <v>0</v>
      </c>
      <c r="CP260" s="169">
        <v>0</v>
      </c>
      <c r="CQ260" s="170">
        <v>0</v>
      </c>
      <c r="CR260" s="1">
        <v>194</v>
      </c>
      <c r="CS260" s="1">
        <v>651</v>
      </c>
      <c r="CT260" s="1">
        <v>36522</v>
      </c>
      <c r="CU260" s="1">
        <v>0</v>
      </c>
      <c r="CV260">
        <v>0</v>
      </c>
      <c r="CW260">
        <v>0</v>
      </c>
      <c r="CX260">
        <v>0</v>
      </c>
      <c r="CY260">
        <v>0</v>
      </c>
      <c r="CZ260">
        <v>0</v>
      </c>
      <c r="DA260">
        <v>0</v>
      </c>
      <c r="DB260">
        <v>0</v>
      </c>
      <c r="DC260">
        <v>0</v>
      </c>
      <c r="DD260">
        <v>15</v>
      </c>
      <c r="DE260">
        <v>23</v>
      </c>
      <c r="DF260">
        <v>1029</v>
      </c>
      <c r="DG260">
        <v>0</v>
      </c>
      <c r="DH260">
        <v>0</v>
      </c>
      <c r="DI260">
        <v>0</v>
      </c>
      <c r="DJ260">
        <v>0</v>
      </c>
      <c r="DK260">
        <v>0</v>
      </c>
      <c r="DL260">
        <v>0</v>
      </c>
      <c r="DM260">
        <v>0</v>
      </c>
      <c r="DN260">
        <v>0</v>
      </c>
      <c r="DO260">
        <v>0</v>
      </c>
      <c r="DP260" s="284">
        <v>0</v>
      </c>
      <c r="DQ260" s="284">
        <v>0</v>
      </c>
      <c r="DR260" s="284">
        <v>0</v>
      </c>
      <c r="DS260" s="284">
        <v>0</v>
      </c>
      <c r="DT260" s="168">
        <v>15</v>
      </c>
      <c r="DU260" s="169">
        <v>23</v>
      </c>
      <c r="DV260" s="169">
        <v>1029</v>
      </c>
      <c r="DW260" s="170">
        <v>0</v>
      </c>
      <c r="DX260">
        <v>2</v>
      </c>
      <c r="DY260">
        <v>3</v>
      </c>
      <c r="DZ260">
        <v>563</v>
      </c>
      <c r="EA260">
        <v>0</v>
      </c>
      <c r="EB260">
        <v>0</v>
      </c>
      <c r="EC260">
        <v>0</v>
      </c>
      <c r="ED260">
        <v>0</v>
      </c>
      <c r="EE260">
        <v>0</v>
      </c>
      <c r="EF260">
        <v>0</v>
      </c>
      <c r="EG260">
        <v>0</v>
      </c>
      <c r="EH260">
        <v>0</v>
      </c>
      <c r="EI260">
        <v>0</v>
      </c>
      <c r="EJ260">
        <v>2</v>
      </c>
      <c r="EK260">
        <v>3</v>
      </c>
      <c r="EL260">
        <v>563</v>
      </c>
      <c r="EM260">
        <v>0</v>
      </c>
      <c r="EN260">
        <v>0</v>
      </c>
      <c r="EO260">
        <v>0</v>
      </c>
      <c r="EP260">
        <v>0</v>
      </c>
      <c r="EQ260">
        <v>0</v>
      </c>
      <c r="ER260">
        <v>0</v>
      </c>
      <c r="ES260">
        <v>0</v>
      </c>
      <c r="ET260">
        <v>0</v>
      </c>
      <c r="EU260">
        <v>0</v>
      </c>
      <c r="EV260" s="1">
        <v>0</v>
      </c>
      <c r="EW260" s="1">
        <v>0</v>
      </c>
      <c r="EX260" s="1">
        <v>0</v>
      </c>
      <c r="EY260" s="1">
        <v>0</v>
      </c>
      <c r="EZ260" s="168">
        <v>2</v>
      </c>
      <c r="FA260" s="169">
        <v>3</v>
      </c>
      <c r="FB260" s="169">
        <v>563</v>
      </c>
      <c r="FC260" s="170">
        <v>0</v>
      </c>
      <c r="FD260">
        <v>0</v>
      </c>
      <c r="FE260">
        <v>0</v>
      </c>
      <c r="FF260">
        <v>0</v>
      </c>
      <c r="FG260">
        <v>0</v>
      </c>
      <c r="FH260">
        <v>0</v>
      </c>
      <c r="FI260">
        <v>0</v>
      </c>
      <c r="FJ260">
        <v>0</v>
      </c>
      <c r="FK260">
        <v>0</v>
      </c>
      <c r="FL260">
        <v>22</v>
      </c>
      <c r="FM260">
        <v>3427</v>
      </c>
      <c r="FN260">
        <v>0</v>
      </c>
      <c r="FO260">
        <v>0</v>
      </c>
      <c r="FP260">
        <v>0</v>
      </c>
      <c r="FQ260">
        <v>0</v>
      </c>
      <c r="FR260">
        <v>0</v>
      </c>
      <c r="FS260">
        <v>0</v>
      </c>
      <c r="FT260">
        <v>0</v>
      </c>
      <c r="FU260">
        <v>0</v>
      </c>
      <c r="FV260">
        <v>0</v>
      </c>
      <c r="FW260">
        <v>0</v>
      </c>
      <c r="FX260">
        <v>0</v>
      </c>
      <c r="FY260">
        <v>0</v>
      </c>
      <c r="FZ260">
        <v>45</v>
      </c>
      <c r="GA260">
        <v>5</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s="139">
        <v>0</v>
      </c>
      <c r="HD260" s="141">
        <v>0</v>
      </c>
      <c r="HE260" s="139">
        <v>0</v>
      </c>
      <c r="HF260" s="141">
        <v>0</v>
      </c>
      <c r="HG260" s="180">
        <v>24</v>
      </c>
      <c r="HH260" s="182">
        <v>0</v>
      </c>
      <c r="HI260" s="182">
        <v>0</v>
      </c>
      <c r="HJ260" s="183">
        <v>0</v>
      </c>
      <c r="HK260" s="140">
        <v>0</v>
      </c>
      <c r="HL260" s="140">
        <v>0</v>
      </c>
      <c r="HM260" s="1" t="s">
        <v>427</v>
      </c>
      <c r="HN260" s="1" t="s">
        <v>427</v>
      </c>
      <c r="HO260" t="s">
        <v>460</v>
      </c>
      <c r="HP260" s="284" t="s">
        <v>460</v>
      </c>
      <c r="HQ260" s="284">
        <v>0</v>
      </c>
      <c r="HR260" s="284">
        <v>0</v>
      </c>
      <c r="HS260" s="284">
        <v>0</v>
      </c>
      <c r="HT260" s="284" t="s">
        <v>427</v>
      </c>
      <c r="HU260" s="284" t="s">
        <v>427</v>
      </c>
      <c r="HV260" s="284" t="s">
        <v>427</v>
      </c>
      <c r="HW260" s="284" t="s">
        <v>427</v>
      </c>
      <c r="HX260" s="284">
        <v>0</v>
      </c>
      <c r="HY260" s="284">
        <v>0</v>
      </c>
      <c r="HZ260" s="284">
        <v>2020580</v>
      </c>
      <c r="IA260" s="284"/>
      <c r="IB260" s="284"/>
    </row>
    <row r="261" spans="1:236" x14ac:dyDescent="0.25">
      <c r="A261" s="2">
        <f>IF('Table 1'!$L$2="All Regions",1,IF('Table 1'!$L$2='DATA TEMPLATE 1516'!L261,1,0))</f>
        <v>1</v>
      </c>
      <c r="B261" s="2">
        <f>IF('Table 1'!$L$3="All Disciplines",1,IF('Table 1'!$L$3='DATA TEMPLATE 1516'!M261,1,0))</f>
        <v>1</v>
      </c>
      <c r="C261" s="2">
        <f>IF('Table 1'!$L$4="All Organisations",1,IF('Table 1'!$L$4='DATA TEMPLATE 1516'!N261,1,0))</f>
        <v>1</v>
      </c>
      <c r="D261" s="2">
        <f t="shared" si="8"/>
        <v>3</v>
      </c>
      <c r="E261" s="236">
        <f>IFERROR(IF('Table 2'!$L$2="All Diverse Led",$HQ261,IF('Table 2'!$L$2='DATA TEMPLATE 1516'!HX261,4,0)),"0")</f>
        <v>0</v>
      </c>
      <c r="F261" s="236">
        <f>IFERROR(IF('Table 2'!$L$2="All Diverse Led",$HQ261,IF('Table 2'!$L$2='DATA TEMPLATE 1516'!HY261,4,0)), 0)</f>
        <v>0</v>
      </c>
      <c r="G261" s="237">
        <f t="shared" si="9"/>
        <v>0</v>
      </c>
      <c r="H261" s="1" t="s">
        <v>471</v>
      </c>
      <c r="I261" s="1">
        <v>0</v>
      </c>
      <c r="J261" s="1" t="b">
        <v>0</v>
      </c>
      <c r="K261" s="284">
        <v>259</v>
      </c>
      <c r="L261" t="s">
        <v>446</v>
      </c>
      <c r="M261" t="s">
        <v>436</v>
      </c>
      <c r="N261" t="s">
        <v>460</v>
      </c>
      <c r="O261" s="76">
        <v>930614</v>
      </c>
      <c r="P261" s="76">
        <v>1005909</v>
      </c>
      <c r="Q261" s="76">
        <v>15399</v>
      </c>
      <c r="R261" s="76">
        <v>134961</v>
      </c>
      <c r="S261" s="76">
        <v>0</v>
      </c>
      <c r="T261" s="76">
        <v>2086883</v>
      </c>
      <c r="U261">
        <v>609737</v>
      </c>
      <c r="V261">
        <v>37291</v>
      </c>
      <c r="W261">
        <v>0</v>
      </c>
      <c r="X261">
        <v>0</v>
      </c>
      <c r="Y261">
        <v>0</v>
      </c>
      <c r="Z261">
        <v>0</v>
      </c>
      <c r="AA261">
        <v>0</v>
      </c>
      <c r="AB261">
        <v>916410</v>
      </c>
      <c r="AC261">
        <v>658371</v>
      </c>
      <c r="AD261">
        <v>0</v>
      </c>
      <c r="AE261">
        <v>2221809</v>
      </c>
      <c r="AF261" s="1">
        <v>4</v>
      </c>
      <c r="AG261">
        <v>4</v>
      </c>
      <c r="AH261">
        <v>211</v>
      </c>
      <c r="AI261">
        <v>0</v>
      </c>
      <c r="AJ261">
        <v>0</v>
      </c>
      <c r="AK261">
        <v>0</v>
      </c>
      <c r="AL261">
        <v>0</v>
      </c>
      <c r="AM261">
        <v>0</v>
      </c>
      <c r="AN261">
        <v>1</v>
      </c>
      <c r="AO261">
        <v>1</v>
      </c>
      <c r="AP261">
        <v>200</v>
      </c>
      <c r="AQ261">
        <v>0</v>
      </c>
      <c r="AR261">
        <v>0</v>
      </c>
      <c r="AS261">
        <v>0</v>
      </c>
      <c r="AT261">
        <v>0</v>
      </c>
      <c r="AU261">
        <v>0</v>
      </c>
      <c r="AV261">
        <v>0</v>
      </c>
      <c r="AW261">
        <v>0</v>
      </c>
      <c r="AX261">
        <v>0</v>
      </c>
      <c r="AY261">
        <v>0</v>
      </c>
      <c r="AZ261">
        <v>0</v>
      </c>
      <c r="BA261">
        <v>0</v>
      </c>
      <c r="BB261">
        <v>0</v>
      </c>
      <c r="BC261">
        <v>0</v>
      </c>
      <c r="BD261" s="284">
        <v>1</v>
      </c>
      <c r="BE261" s="284">
        <v>1</v>
      </c>
      <c r="BF261" s="284">
        <v>200</v>
      </c>
      <c r="BG261" s="284">
        <v>0</v>
      </c>
      <c r="BH261" s="168">
        <v>0</v>
      </c>
      <c r="BI261" s="169">
        <v>0</v>
      </c>
      <c r="BJ261" s="169">
        <v>0</v>
      </c>
      <c r="BK261" s="170">
        <v>0</v>
      </c>
      <c r="BL261">
        <v>17</v>
      </c>
      <c r="BM261">
        <v>492</v>
      </c>
      <c r="BN261">
        <v>134232</v>
      </c>
      <c r="BO261">
        <v>0</v>
      </c>
      <c r="BP261">
        <v>1</v>
      </c>
      <c r="BQ261">
        <v>79</v>
      </c>
      <c r="BR261">
        <v>93885</v>
      </c>
      <c r="BS261">
        <v>0</v>
      </c>
      <c r="BT261">
        <v>3</v>
      </c>
      <c r="BU261">
        <v>32</v>
      </c>
      <c r="BV261">
        <v>365000</v>
      </c>
      <c r="BW261">
        <v>0</v>
      </c>
      <c r="BX261">
        <v>0</v>
      </c>
      <c r="BY261">
        <v>0</v>
      </c>
      <c r="BZ261">
        <v>0</v>
      </c>
      <c r="CA261">
        <v>0</v>
      </c>
      <c r="CB261">
        <v>0</v>
      </c>
      <c r="CC261">
        <v>0</v>
      </c>
      <c r="CD261">
        <v>0</v>
      </c>
      <c r="CE261">
        <v>0</v>
      </c>
      <c r="CF261">
        <v>0</v>
      </c>
      <c r="CG261">
        <v>0</v>
      </c>
      <c r="CH261">
        <v>0</v>
      </c>
      <c r="CI261">
        <v>0</v>
      </c>
      <c r="CJ261" s="1">
        <v>4</v>
      </c>
      <c r="CK261" s="1">
        <v>111</v>
      </c>
      <c r="CL261" s="1">
        <v>458885</v>
      </c>
      <c r="CM261" s="1">
        <v>0</v>
      </c>
      <c r="CN261" s="168">
        <v>0</v>
      </c>
      <c r="CO261" s="169">
        <v>0</v>
      </c>
      <c r="CP261" s="169">
        <v>0</v>
      </c>
      <c r="CQ261" s="170">
        <v>0</v>
      </c>
      <c r="CR261" s="1">
        <v>61</v>
      </c>
      <c r="CS261" s="1">
        <v>27</v>
      </c>
      <c r="CT261" s="1">
        <v>18958</v>
      </c>
      <c r="CU261" s="1">
        <v>0</v>
      </c>
      <c r="CV261">
        <v>0</v>
      </c>
      <c r="CW261">
        <v>0</v>
      </c>
      <c r="CX261">
        <v>0</v>
      </c>
      <c r="CY261">
        <v>0</v>
      </c>
      <c r="CZ261">
        <v>0</v>
      </c>
      <c r="DA261">
        <v>0</v>
      </c>
      <c r="DB261">
        <v>0</v>
      </c>
      <c r="DC261">
        <v>0</v>
      </c>
      <c r="DD261">
        <v>14</v>
      </c>
      <c r="DE261">
        <v>3</v>
      </c>
      <c r="DF261">
        <v>185</v>
      </c>
      <c r="DG261">
        <v>0</v>
      </c>
      <c r="DH261">
        <v>0</v>
      </c>
      <c r="DI261">
        <v>0</v>
      </c>
      <c r="DJ261">
        <v>0</v>
      </c>
      <c r="DK261">
        <v>0</v>
      </c>
      <c r="DL261">
        <v>0</v>
      </c>
      <c r="DM261">
        <v>0</v>
      </c>
      <c r="DN261">
        <v>0</v>
      </c>
      <c r="DO261">
        <v>0</v>
      </c>
      <c r="DP261" s="284">
        <v>0</v>
      </c>
      <c r="DQ261" s="284">
        <v>0</v>
      </c>
      <c r="DR261" s="284">
        <v>0</v>
      </c>
      <c r="DS261" s="284">
        <v>0</v>
      </c>
      <c r="DT261" s="168">
        <v>14</v>
      </c>
      <c r="DU261" s="169">
        <v>3</v>
      </c>
      <c r="DV261" s="169">
        <v>185</v>
      </c>
      <c r="DW261" s="170">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s="1">
        <v>0</v>
      </c>
      <c r="EW261" s="1">
        <v>0</v>
      </c>
      <c r="EX261" s="1">
        <v>0</v>
      </c>
      <c r="EY261" s="1">
        <v>0</v>
      </c>
      <c r="EZ261" s="168">
        <v>0</v>
      </c>
      <c r="FA261" s="169">
        <v>0</v>
      </c>
      <c r="FB261" s="169">
        <v>0</v>
      </c>
      <c r="FC261" s="170">
        <v>0</v>
      </c>
      <c r="FD261">
        <v>0</v>
      </c>
      <c r="FE261">
        <v>0</v>
      </c>
      <c r="FF261">
        <v>0</v>
      </c>
      <c r="FG261">
        <v>0</v>
      </c>
      <c r="FH261">
        <v>0</v>
      </c>
      <c r="FI261">
        <v>0</v>
      </c>
      <c r="FJ261">
        <v>0</v>
      </c>
      <c r="FK261">
        <v>0</v>
      </c>
      <c r="FL261">
        <v>0</v>
      </c>
      <c r="FM261">
        <v>0</v>
      </c>
      <c r="FN261">
        <v>2</v>
      </c>
      <c r="FO261">
        <v>2000</v>
      </c>
      <c r="FP261">
        <v>286</v>
      </c>
      <c r="FQ261">
        <v>0</v>
      </c>
      <c r="FR261">
        <v>2000</v>
      </c>
      <c r="FS261">
        <v>0</v>
      </c>
      <c r="FT261">
        <v>1</v>
      </c>
      <c r="FU261">
        <v>1000</v>
      </c>
      <c r="FV261">
        <v>58</v>
      </c>
      <c r="FW261">
        <v>0</v>
      </c>
      <c r="FX261">
        <v>0</v>
      </c>
      <c r="FY261">
        <v>0</v>
      </c>
      <c r="FZ261">
        <v>0</v>
      </c>
      <c r="GA261">
        <v>0</v>
      </c>
      <c r="GB261">
        <v>0</v>
      </c>
      <c r="GC261">
        <v>0</v>
      </c>
      <c r="GD261">
        <v>1</v>
      </c>
      <c r="GE261">
        <v>1000</v>
      </c>
      <c r="GF261">
        <v>14</v>
      </c>
      <c r="GG261">
        <v>322000</v>
      </c>
      <c r="GH261">
        <v>0</v>
      </c>
      <c r="GI261">
        <v>0</v>
      </c>
      <c r="GJ261">
        <v>0</v>
      </c>
      <c r="GK261">
        <v>241500</v>
      </c>
      <c r="GL261">
        <v>0</v>
      </c>
      <c r="GM261">
        <v>0</v>
      </c>
      <c r="GN261">
        <v>0</v>
      </c>
      <c r="GO261">
        <v>0</v>
      </c>
      <c r="GP261">
        <v>0</v>
      </c>
      <c r="GQ261">
        <v>0</v>
      </c>
      <c r="GR261">
        <v>2</v>
      </c>
      <c r="GS261">
        <v>1188</v>
      </c>
      <c r="GT261">
        <v>0</v>
      </c>
      <c r="GU261">
        <v>0</v>
      </c>
      <c r="GV261">
        <v>0</v>
      </c>
      <c r="GW261">
        <v>0</v>
      </c>
      <c r="GX261">
        <v>10</v>
      </c>
      <c r="GY261">
        <v>6</v>
      </c>
      <c r="GZ261">
        <v>1</v>
      </c>
      <c r="HA261">
        <v>0</v>
      </c>
      <c r="HB261">
        <v>0</v>
      </c>
      <c r="HC261" s="139">
        <v>1</v>
      </c>
      <c r="HD261" s="141">
        <v>0</v>
      </c>
      <c r="HE261" s="139">
        <v>0</v>
      </c>
      <c r="HF261" s="141">
        <v>0</v>
      </c>
      <c r="HG261" s="180">
        <v>22</v>
      </c>
      <c r="HH261" s="182">
        <v>4.5454545454545456E-2</v>
      </c>
      <c r="HI261" s="182">
        <v>0</v>
      </c>
      <c r="HJ261" s="183">
        <v>0</v>
      </c>
      <c r="HK261" s="140">
        <v>0</v>
      </c>
      <c r="HL261" s="140">
        <v>0</v>
      </c>
      <c r="HM261" s="1" t="s">
        <v>427</v>
      </c>
      <c r="HN261" s="1" t="s">
        <v>427</v>
      </c>
      <c r="HO261" t="s">
        <v>460</v>
      </c>
      <c r="HP261" s="284" t="s">
        <v>460</v>
      </c>
      <c r="HQ261" s="284">
        <v>0</v>
      </c>
      <c r="HR261" s="284">
        <v>0</v>
      </c>
      <c r="HS261" s="284">
        <v>0</v>
      </c>
      <c r="HT261" s="284" t="s">
        <v>427</v>
      </c>
      <c r="HU261" s="284" t="s">
        <v>427</v>
      </c>
      <c r="HV261" s="284" t="s">
        <v>427</v>
      </c>
      <c r="HW261" s="284" t="s">
        <v>427</v>
      </c>
      <c r="HX261" s="284">
        <v>0</v>
      </c>
      <c r="HY261" s="284">
        <v>0</v>
      </c>
      <c r="HZ261" s="284">
        <v>1899160</v>
      </c>
      <c r="IA261" s="284"/>
      <c r="IB261" s="284"/>
    </row>
    <row r="262" spans="1:236" x14ac:dyDescent="0.25">
      <c r="A262" s="2">
        <f>IF('Table 1'!$L$2="All Regions",1,IF('Table 1'!$L$2='DATA TEMPLATE 1516'!L262,1,0))</f>
        <v>1</v>
      </c>
      <c r="B262" s="2">
        <f>IF('Table 1'!$L$3="All Disciplines",1,IF('Table 1'!$L$3='DATA TEMPLATE 1516'!M262,1,0))</f>
        <v>1</v>
      </c>
      <c r="C262" s="2">
        <f>IF('Table 1'!$L$4="All Organisations",1,IF('Table 1'!$L$4='DATA TEMPLATE 1516'!N262,1,0))</f>
        <v>1</v>
      </c>
      <c r="D262" s="2">
        <f t="shared" si="8"/>
        <v>3</v>
      </c>
      <c r="E262" s="236">
        <f>IFERROR(IF('Table 2'!$L$2="All Diverse Led",$HQ262,IF('Table 2'!$L$2='DATA TEMPLATE 1516'!HX262,4,0)),"0")</f>
        <v>0</v>
      </c>
      <c r="F262" s="236">
        <f>IFERROR(IF('Table 2'!$L$2="All Diverse Led",$HQ262,IF('Table 2'!$L$2='DATA TEMPLATE 1516'!HY262,4,0)), 0)</f>
        <v>0</v>
      </c>
      <c r="G262" s="237">
        <f t="shared" si="9"/>
        <v>0</v>
      </c>
      <c r="H262" s="1" t="s">
        <v>471</v>
      </c>
      <c r="I262" s="1">
        <v>0</v>
      </c>
      <c r="J262" s="1" t="b">
        <v>0</v>
      </c>
      <c r="K262" s="284">
        <v>260</v>
      </c>
      <c r="L262" t="s">
        <v>446</v>
      </c>
      <c r="M262" t="s">
        <v>437</v>
      </c>
      <c r="N262" t="s">
        <v>459</v>
      </c>
      <c r="O262" s="76">
        <v>102557</v>
      </c>
      <c r="P262" s="76">
        <v>123632</v>
      </c>
      <c r="Q262" s="76">
        <v>60831</v>
      </c>
      <c r="R262" s="76">
        <v>21985</v>
      </c>
      <c r="S262" s="76">
        <v>0</v>
      </c>
      <c r="T262" s="76">
        <v>309005</v>
      </c>
      <c r="U262">
        <v>23539</v>
      </c>
      <c r="V262">
        <v>8500</v>
      </c>
      <c r="W262">
        <v>0</v>
      </c>
      <c r="X262">
        <v>103473</v>
      </c>
      <c r="Y262">
        <v>41495</v>
      </c>
      <c r="Z262">
        <v>0</v>
      </c>
      <c r="AA262">
        <v>0</v>
      </c>
      <c r="AB262">
        <v>145861</v>
      </c>
      <c r="AC262">
        <v>26083</v>
      </c>
      <c r="AD262">
        <v>0</v>
      </c>
      <c r="AE262">
        <v>348951</v>
      </c>
      <c r="AF262" s="1">
        <v>27</v>
      </c>
      <c r="AG262">
        <v>139</v>
      </c>
      <c r="AH262">
        <v>10565</v>
      </c>
      <c r="AI262">
        <v>0</v>
      </c>
      <c r="AJ262">
        <v>0</v>
      </c>
      <c r="AK262">
        <v>0</v>
      </c>
      <c r="AL262">
        <v>0</v>
      </c>
      <c r="AM262">
        <v>0</v>
      </c>
      <c r="AN262">
        <v>0</v>
      </c>
      <c r="AO262">
        <v>0</v>
      </c>
      <c r="AP262">
        <v>0</v>
      </c>
      <c r="AQ262">
        <v>0</v>
      </c>
      <c r="AR262">
        <v>21</v>
      </c>
      <c r="AS262">
        <v>133</v>
      </c>
      <c r="AT262">
        <v>1276</v>
      </c>
      <c r="AU262">
        <v>0</v>
      </c>
      <c r="AV262">
        <v>0</v>
      </c>
      <c r="AW262">
        <v>0</v>
      </c>
      <c r="AX262">
        <v>0</v>
      </c>
      <c r="AY262">
        <v>0</v>
      </c>
      <c r="AZ262">
        <v>0</v>
      </c>
      <c r="BA262">
        <v>0</v>
      </c>
      <c r="BB262">
        <v>0</v>
      </c>
      <c r="BC262">
        <v>0</v>
      </c>
      <c r="BD262" s="284">
        <v>0</v>
      </c>
      <c r="BE262" s="284">
        <v>0</v>
      </c>
      <c r="BF262" s="284">
        <v>0</v>
      </c>
      <c r="BG262" s="284">
        <v>0</v>
      </c>
      <c r="BH262" s="168">
        <v>21</v>
      </c>
      <c r="BI262" s="169">
        <v>133</v>
      </c>
      <c r="BJ262" s="169">
        <v>1276</v>
      </c>
      <c r="BK262" s="170">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s="1">
        <v>0</v>
      </c>
      <c r="CK262" s="1">
        <v>0</v>
      </c>
      <c r="CL262" s="1">
        <v>0</v>
      </c>
      <c r="CM262" s="1">
        <v>0</v>
      </c>
      <c r="CN262" s="168">
        <v>0</v>
      </c>
      <c r="CO262" s="169">
        <v>0</v>
      </c>
      <c r="CP262" s="169">
        <v>0</v>
      </c>
      <c r="CQ262" s="170">
        <v>0</v>
      </c>
      <c r="CR262" s="1">
        <v>0</v>
      </c>
      <c r="CS262" s="1">
        <v>0</v>
      </c>
      <c r="CT262" s="1">
        <v>0</v>
      </c>
      <c r="CU262" s="1">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s="284">
        <v>0</v>
      </c>
      <c r="DQ262" s="284">
        <v>0</v>
      </c>
      <c r="DR262" s="284">
        <v>0</v>
      </c>
      <c r="DS262" s="284">
        <v>0</v>
      </c>
      <c r="DT262" s="168">
        <v>0</v>
      </c>
      <c r="DU262" s="169">
        <v>0</v>
      </c>
      <c r="DV262" s="169">
        <v>0</v>
      </c>
      <c r="DW262" s="170">
        <v>0</v>
      </c>
      <c r="DX262">
        <v>1</v>
      </c>
      <c r="DY262">
        <v>2</v>
      </c>
      <c r="DZ262">
        <v>472</v>
      </c>
      <c r="EA262">
        <v>2324</v>
      </c>
      <c r="EB262">
        <v>0</v>
      </c>
      <c r="EC262">
        <v>0</v>
      </c>
      <c r="ED262">
        <v>0</v>
      </c>
      <c r="EE262">
        <v>0</v>
      </c>
      <c r="EF262">
        <v>0</v>
      </c>
      <c r="EG262">
        <v>0</v>
      </c>
      <c r="EH262">
        <v>0</v>
      </c>
      <c r="EI262">
        <v>0</v>
      </c>
      <c r="EJ262">
        <v>1</v>
      </c>
      <c r="EK262">
        <v>2</v>
      </c>
      <c r="EL262">
        <v>472</v>
      </c>
      <c r="EM262">
        <v>2174</v>
      </c>
      <c r="EN262">
        <v>0</v>
      </c>
      <c r="EO262">
        <v>0</v>
      </c>
      <c r="EP262">
        <v>0</v>
      </c>
      <c r="EQ262">
        <v>0</v>
      </c>
      <c r="ER262">
        <v>0</v>
      </c>
      <c r="ES262">
        <v>0</v>
      </c>
      <c r="ET262">
        <v>0</v>
      </c>
      <c r="EU262">
        <v>0</v>
      </c>
      <c r="EV262" s="1">
        <v>0</v>
      </c>
      <c r="EW262" s="1">
        <v>0</v>
      </c>
      <c r="EX262" s="1">
        <v>0</v>
      </c>
      <c r="EY262" s="1">
        <v>0</v>
      </c>
      <c r="EZ262" s="168">
        <v>1</v>
      </c>
      <c r="FA262" s="169">
        <v>2</v>
      </c>
      <c r="FB262" s="169">
        <v>472</v>
      </c>
      <c r="FC262" s="170">
        <v>2174</v>
      </c>
      <c r="FD262">
        <v>0</v>
      </c>
      <c r="FE262">
        <v>0</v>
      </c>
      <c r="FF262">
        <v>0</v>
      </c>
      <c r="FG262">
        <v>0</v>
      </c>
      <c r="FH262">
        <v>0</v>
      </c>
      <c r="FI262">
        <v>0</v>
      </c>
      <c r="FJ262">
        <v>0</v>
      </c>
      <c r="FK262">
        <v>0</v>
      </c>
      <c r="FL262">
        <v>0</v>
      </c>
      <c r="FM262">
        <v>0</v>
      </c>
      <c r="FN262">
        <v>1</v>
      </c>
      <c r="FO262">
        <v>300</v>
      </c>
      <c r="FP262">
        <v>0</v>
      </c>
      <c r="FQ262">
        <v>0</v>
      </c>
      <c r="FR262">
        <v>150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s="139">
        <v>1</v>
      </c>
      <c r="HD262" s="141">
        <v>0</v>
      </c>
      <c r="HE262" s="139">
        <v>1</v>
      </c>
      <c r="HF262" s="141">
        <v>2</v>
      </c>
      <c r="HG262" s="180">
        <v>16</v>
      </c>
      <c r="HH262" s="182">
        <v>0.1875</v>
      </c>
      <c r="HI262" s="182">
        <v>6.25E-2</v>
      </c>
      <c r="HJ262" s="183">
        <v>0</v>
      </c>
      <c r="HK262" s="140">
        <v>0</v>
      </c>
      <c r="HL262" s="140">
        <v>0</v>
      </c>
      <c r="HM262" s="1" t="s">
        <v>427</v>
      </c>
      <c r="HN262" s="1" t="s">
        <v>427</v>
      </c>
      <c r="HO262" t="s">
        <v>459</v>
      </c>
      <c r="HP262" s="284" t="s">
        <v>459</v>
      </c>
      <c r="HQ262" s="284">
        <v>0</v>
      </c>
      <c r="HR262" s="284">
        <v>0</v>
      </c>
      <c r="HS262" s="284">
        <v>0</v>
      </c>
      <c r="HT262" s="284" t="s">
        <v>427</v>
      </c>
      <c r="HU262" s="284" t="s">
        <v>427</v>
      </c>
      <c r="HV262" s="284" t="s">
        <v>427</v>
      </c>
      <c r="HW262" s="284" t="s">
        <v>427</v>
      </c>
      <c r="HX262" s="284">
        <v>0</v>
      </c>
      <c r="HY262" s="284">
        <v>0</v>
      </c>
      <c r="HZ262" s="284">
        <v>322936</v>
      </c>
      <c r="IA262" s="284"/>
      <c r="IB262" s="284"/>
    </row>
    <row r="263" spans="1:236" x14ac:dyDescent="0.25">
      <c r="A263" s="2">
        <f>IF('Table 1'!$L$2="All Regions",1,IF('Table 1'!$L$2='DATA TEMPLATE 1516'!L263,1,0))</f>
        <v>1</v>
      </c>
      <c r="B263" s="2">
        <f>IF('Table 1'!$L$3="All Disciplines",1,IF('Table 1'!$L$3='DATA TEMPLATE 1516'!M263,1,0))</f>
        <v>1</v>
      </c>
      <c r="C263" s="2">
        <f>IF('Table 1'!$L$4="All Organisations",1,IF('Table 1'!$L$4='DATA TEMPLATE 1516'!N263,1,0))</f>
        <v>1</v>
      </c>
      <c r="D263" s="2">
        <f t="shared" si="8"/>
        <v>3</v>
      </c>
      <c r="E263" s="236">
        <f>IFERROR(IF('Table 2'!$L$2="All Diverse Led",$HQ263,IF('Table 2'!$L$2='DATA TEMPLATE 1516'!HX263,4,0)),"0")</f>
        <v>0</v>
      </c>
      <c r="F263" s="236">
        <f>IFERROR(IF('Table 2'!$L$2="All Diverse Led",$HQ263,IF('Table 2'!$L$2='DATA TEMPLATE 1516'!HY263,4,0)), 0)</f>
        <v>0</v>
      </c>
      <c r="G263" s="237">
        <f t="shared" si="9"/>
        <v>0</v>
      </c>
      <c r="H263" s="1" t="s">
        <v>471</v>
      </c>
      <c r="I263" s="1">
        <v>0</v>
      </c>
      <c r="J263" s="1" t="b">
        <v>0</v>
      </c>
      <c r="K263" s="284">
        <v>261</v>
      </c>
      <c r="L263" t="s">
        <v>446</v>
      </c>
      <c r="M263" t="s">
        <v>438</v>
      </c>
      <c r="N263" t="s">
        <v>460</v>
      </c>
      <c r="O263" s="76">
        <v>6728801</v>
      </c>
      <c r="P263" s="76">
        <v>3667001</v>
      </c>
      <c r="Q263" s="76">
        <v>927223</v>
      </c>
      <c r="R263" s="76">
        <v>704821</v>
      </c>
      <c r="S263" s="76">
        <v>4206</v>
      </c>
      <c r="T263" s="76">
        <v>12032052</v>
      </c>
      <c r="U263">
        <v>2282301</v>
      </c>
      <c r="V263">
        <v>314499</v>
      </c>
      <c r="W263">
        <v>0</v>
      </c>
      <c r="X263">
        <v>1243788</v>
      </c>
      <c r="Y263">
        <v>240491</v>
      </c>
      <c r="Z263">
        <v>0</v>
      </c>
      <c r="AA263">
        <v>0</v>
      </c>
      <c r="AB263">
        <v>4037956</v>
      </c>
      <c r="AC263">
        <v>745540</v>
      </c>
      <c r="AD263">
        <v>2821939</v>
      </c>
      <c r="AE263">
        <v>11686514</v>
      </c>
      <c r="AF263" s="1">
        <v>359</v>
      </c>
      <c r="AG263">
        <v>0</v>
      </c>
      <c r="AH263">
        <v>313388</v>
      </c>
      <c r="AI263">
        <v>0</v>
      </c>
      <c r="AJ263">
        <v>0</v>
      </c>
      <c r="AK263">
        <v>0</v>
      </c>
      <c r="AL263">
        <v>0</v>
      </c>
      <c r="AM263">
        <v>0</v>
      </c>
      <c r="AN263">
        <v>0</v>
      </c>
      <c r="AO263">
        <v>0</v>
      </c>
      <c r="AP263">
        <v>0</v>
      </c>
      <c r="AQ263">
        <v>0</v>
      </c>
      <c r="AR263">
        <v>400</v>
      </c>
      <c r="AS263">
        <v>0</v>
      </c>
      <c r="AT263">
        <v>365988</v>
      </c>
      <c r="AU263">
        <v>0</v>
      </c>
      <c r="AV263">
        <v>0</v>
      </c>
      <c r="AW263">
        <v>0</v>
      </c>
      <c r="AX263">
        <v>0</v>
      </c>
      <c r="AY263">
        <v>0</v>
      </c>
      <c r="AZ263">
        <v>0</v>
      </c>
      <c r="BA263">
        <v>0</v>
      </c>
      <c r="BB263">
        <v>0</v>
      </c>
      <c r="BC263">
        <v>0</v>
      </c>
      <c r="BD263" s="284">
        <v>0</v>
      </c>
      <c r="BE263" s="284">
        <v>0</v>
      </c>
      <c r="BF263" s="284">
        <v>0</v>
      </c>
      <c r="BG263" s="284">
        <v>0</v>
      </c>
      <c r="BH263" s="168">
        <v>400</v>
      </c>
      <c r="BI263" s="169">
        <v>0</v>
      </c>
      <c r="BJ263" s="169">
        <v>365988</v>
      </c>
      <c r="BK263" s="170">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s="1">
        <v>0</v>
      </c>
      <c r="CK263" s="1">
        <v>0</v>
      </c>
      <c r="CL263" s="1">
        <v>0</v>
      </c>
      <c r="CM263" s="1">
        <v>0</v>
      </c>
      <c r="CN263" s="168">
        <v>0</v>
      </c>
      <c r="CO263" s="169">
        <v>0</v>
      </c>
      <c r="CP263" s="169">
        <v>0</v>
      </c>
      <c r="CQ263" s="170">
        <v>0</v>
      </c>
      <c r="CR263" s="1">
        <v>29</v>
      </c>
      <c r="CS263" s="1">
        <v>27</v>
      </c>
      <c r="CT263" s="1">
        <v>8294</v>
      </c>
      <c r="CU263" s="1">
        <v>0</v>
      </c>
      <c r="CV263">
        <v>0</v>
      </c>
      <c r="CW263">
        <v>0</v>
      </c>
      <c r="CX263">
        <v>0</v>
      </c>
      <c r="CY263">
        <v>0</v>
      </c>
      <c r="CZ263">
        <v>0</v>
      </c>
      <c r="DA263">
        <v>0</v>
      </c>
      <c r="DB263">
        <v>0</v>
      </c>
      <c r="DC263">
        <v>0</v>
      </c>
      <c r="DD263">
        <v>41</v>
      </c>
      <c r="DE263">
        <v>27</v>
      </c>
      <c r="DF263">
        <v>9322</v>
      </c>
      <c r="DG263">
        <v>0</v>
      </c>
      <c r="DH263">
        <v>0</v>
      </c>
      <c r="DI263">
        <v>0</v>
      </c>
      <c r="DJ263">
        <v>0</v>
      </c>
      <c r="DK263">
        <v>0</v>
      </c>
      <c r="DL263">
        <v>0</v>
      </c>
      <c r="DM263">
        <v>0</v>
      </c>
      <c r="DN263">
        <v>0</v>
      </c>
      <c r="DO263">
        <v>0</v>
      </c>
      <c r="DP263" s="284">
        <v>0</v>
      </c>
      <c r="DQ263" s="284">
        <v>0</v>
      </c>
      <c r="DR263" s="284">
        <v>0</v>
      </c>
      <c r="DS263" s="284">
        <v>0</v>
      </c>
      <c r="DT263" s="168">
        <v>41</v>
      </c>
      <c r="DU263" s="169">
        <v>27</v>
      </c>
      <c r="DV263" s="169">
        <v>9322</v>
      </c>
      <c r="DW263" s="170">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s="1">
        <v>0</v>
      </c>
      <c r="EW263" s="1">
        <v>0</v>
      </c>
      <c r="EX263" s="1">
        <v>0</v>
      </c>
      <c r="EY263" s="1">
        <v>0</v>
      </c>
      <c r="EZ263" s="168">
        <v>0</v>
      </c>
      <c r="FA263" s="169">
        <v>0</v>
      </c>
      <c r="FB263" s="169">
        <v>0</v>
      </c>
      <c r="FC263" s="170">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6</v>
      </c>
      <c r="GE263">
        <v>120000</v>
      </c>
      <c r="GF263">
        <v>6</v>
      </c>
      <c r="GG263">
        <v>120000</v>
      </c>
      <c r="GH263">
        <v>14</v>
      </c>
      <c r="GI263" t="s">
        <v>593</v>
      </c>
      <c r="GJ263" t="s">
        <v>594</v>
      </c>
      <c r="GK263">
        <v>0</v>
      </c>
      <c r="GL263" t="s">
        <v>595</v>
      </c>
      <c r="GM263">
        <v>0</v>
      </c>
      <c r="GN263">
        <v>0</v>
      </c>
      <c r="GO263">
        <v>0</v>
      </c>
      <c r="GP263">
        <v>0</v>
      </c>
      <c r="GQ263">
        <v>0</v>
      </c>
      <c r="GR263">
        <v>0</v>
      </c>
      <c r="GS263">
        <v>0</v>
      </c>
      <c r="GT263">
        <v>0</v>
      </c>
      <c r="GU263">
        <v>0</v>
      </c>
      <c r="GV263">
        <v>0</v>
      </c>
      <c r="GW263">
        <v>0</v>
      </c>
      <c r="GX263">
        <v>0</v>
      </c>
      <c r="GY263">
        <v>0</v>
      </c>
      <c r="GZ263">
        <v>0</v>
      </c>
      <c r="HA263">
        <v>0</v>
      </c>
      <c r="HB263">
        <v>0</v>
      </c>
      <c r="HC263" s="139">
        <v>3</v>
      </c>
      <c r="HD263" s="141">
        <v>0</v>
      </c>
      <c r="HE263" s="139">
        <v>0</v>
      </c>
      <c r="HF263" s="141">
        <v>0</v>
      </c>
      <c r="HG263" s="180">
        <v>46</v>
      </c>
      <c r="HH263" s="182">
        <v>6.5217391304347824E-2</v>
      </c>
      <c r="HI263" s="182">
        <v>0</v>
      </c>
      <c r="HJ263" s="183">
        <v>0</v>
      </c>
      <c r="HK263" s="140">
        <v>0</v>
      </c>
      <c r="HL263" s="140">
        <v>0</v>
      </c>
      <c r="HM263" s="1" t="s">
        <v>427</v>
      </c>
      <c r="HN263" s="1" t="s">
        <v>427</v>
      </c>
      <c r="HO263" t="s">
        <v>460</v>
      </c>
      <c r="HP263" s="284" t="s">
        <v>460</v>
      </c>
      <c r="HQ263" s="284">
        <v>0</v>
      </c>
      <c r="HR263" s="284">
        <v>0</v>
      </c>
      <c r="HS263" s="284">
        <v>0</v>
      </c>
      <c r="HT263" s="284" t="s">
        <v>427</v>
      </c>
      <c r="HU263" s="284" t="s">
        <v>427</v>
      </c>
      <c r="HV263" s="284" t="s">
        <v>427</v>
      </c>
      <c r="HW263" s="284" t="s">
        <v>427</v>
      </c>
      <c r="HX263" s="284">
        <v>0</v>
      </c>
      <c r="HY263" s="284">
        <v>0</v>
      </c>
      <c r="HZ263" s="284">
        <v>11302006</v>
      </c>
      <c r="IA263" s="284"/>
      <c r="IB263" s="284"/>
    </row>
    <row r="264" spans="1:236" x14ac:dyDescent="0.25">
      <c r="A264" s="2">
        <f>IF('Table 1'!$L$2="All Regions",1,IF('Table 1'!$L$2='DATA TEMPLATE 1516'!L264,1,0))</f>
        <v>1</v>
      </c>
      <c r="B264" s="2">
        <f>IF('Table 1'!$L$3="All Disciplines",1,IF('Table 1'!$L$3='DATA TEMPLATE 1516'!M264,1,0))</f>
        <v>1</v>
      </c>
      <c r="C264" s="2">
        <f>IF('Table 1'!$L$4="All Organisations",1,IF('Table 1'!$L$4='DATA TEMPLATE 1516'!N264,1,0))</f>
        <v>1</v>
      </c>
      <c r="D264" s="2">
        <f t="shared" si="8"/>
        <v>3</v>
      </c>
      <c r="E264" s="236">
        <f>IFERROR(IF('Table 2'!$L$2="All Diverse Led",$HQ264,IF('Table 2'!$L$2='DATA TEMPLATE 1516'!HX264,4,0)),"0")</f>
        <v>0</v>
      </c>
      <c r="F264" s="236">
        <f>IFERROR(IF('Table 2'!$L$2="All Diverse Led",$HQ264,IF('Table 2'!$L$2='DATA TEMPLATE 1516'!HY264,4,0)), 0)</f>
        <v>0</v>
      </c>
      <c r="G264" s="237">
        <f t="shared" si="9"/>
        <v>0</v>
      </c>
      <c r="H264" s="1" t="s">
        <v>471</v>
      </c>
      <c r="I264" s="1">
        <v>0</v>
      </c>
      <c r="J264" s="1" t="b">
        <v>0</v>
      </c>
      <c r="K264" s="284">
        <v>262</v>
      </c>
      <c r="L264" t="s">
        <v>446</v>
      </c>
      <c r="M264" t="s">
        <v>443</v>
      </c>
      <c r="N264" t="s">
        <v>459</v>
      </c>
      <c r="O264" s="76">
        <v>80659</v>
      </c>
      <c r="P264" s="76">
        <v>118538</v>
      </c>
      <c r="Q264" s="76">
        <v>10972</v>
      </c>
      <c r="R264" s="76">
        <v>49085</v>
      </c>
      <c r="S264" s="76">
        <v>0</v>
      </c>
      <c r="T264" s="76">
        <v>259254</v>
      </c>
      <c r="U264">
        <v>59227</v>
      </c>
      <c r="V264">
        <v>28525</v>
      </c>
      <c r="W264">
        <v>0</v>
      </c>
      <c r="X264">
        <v>0</v>
      </c>
      <c r="Y264">
        <v>0</v>
      </c>
      <c r="Z264">
        <v>0</v>
      </c>
      <c r="AA264">
        <v>0</v>
      </c>
      <c r="AB264">
        <v>132739</v>
      </c>
      <c r="AC264">
        <v>48167</v>
      </c>
      <c r="AD264">
        <v>0</v>
      </c>
      <c r="AE264">
        <v>268658</v>
      </c>
      <c r="AF264" s="1">
        <v>31</v>
      </c>
      <c r="AG264">
        <v>31</v>
      </c>
      <c r="AH264">
        <v>160</v>
      </c>
      <c r="AI264">
        <v>4215</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s="284">
        <v>0</v>
      </c>
      <c r="BE264" s="284">
        <v>0</v>
      </c>
      <c r="BF264" s="284">
        <v>0</v>
      </c>
      <c r="BG264" s="284">
        <v>0</v>
      </c>
      <c r="BH264" s="168">
        <v>0</v>
      </c>
      <c r="BI264" s="169">
        <v>0</v>
      </c>
      <c r="BJ264" s="169">
        <v>0</v>
      </c>
      <c r="BK264" s="170">
        <v>0</v>
      </c>
      <c r="BL264">
        <v>1</v>
      </c>
      <c r="BM264">
        <v>7</v>
      </c>
      <c r="BN264">
        <v>60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s="1">
        <v>0</v>
      </c>
      <c r="CK264" s="1">
        <v>0</v>
      </c>
      <c r="CL264" s="1">
        <v>0</v>
      </c>
      <c r="CM264" s="1">
        <v>0</v>
      </c>
      <c r="CN264" s="168">
        <v>0</v>
      </c>
      <c r="CO264" s="169">
        <v>0</v>
      </c>
      <c r="CP264" s="169">
        <v>0</v>
      </c>
      <c r="CQ264" s="170">
        <v>0</v>
      </c>
      <c r="CR264" s="1">
        <v>0</v>
      </c>
      <c r="CS264" s="1">
        <v>0</v>
      </c>
      <c r="CT264" s="1">
        <v>0</v>
      </c>
      <c r="CU264" s="1">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s="284">
        <v>0</v>
      </c>
      <c r="DQ264" s="284">
        <v>0</v>
      </c>
      <c r="DR264" s="284">
        <v>0</v>
      </c>
      <c r="DS264" s="284">
        <v>0</v>
      </c>
      <c r="DT264" s="168">
        <v>0</v>
      </c>
      <c r="DU264" s="169">
        <v>0</v>
      </c>
      <c r="DV264" s="169">
        <v>0</v>
      </c>
      <c r="DW264" s="170">
        <v>0</v>
      </c>
      <c r="DX264">
        <v>3</v>
      </c>
      <c r="DY264">
        <v>5</v>
      </c>
      <c r="DZ264">
        <v>1063</v>
      </c>
      <c r="EA264">
        <v>6165</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s="1">
        <v>0</v>
      </c>
      <c r="EW264" s="1">
        <v>0</v>
      </c>
      <c r="EX264" s="1">
        <v>0</v>
      </c>
      <c r="EY264" s="1">
        <v>0</v>
      </c>
      <c r="EZ264" s="168">
        <v>0</v>
      </c>
      <c r="FA264" s="169">
        <v>0</v>
      </c>
      <c r="FB264" s="169">
        <v>0</v>
      </c>
      <c r="FC264" s="170">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1</v>
      </c>
      <c r="GE264">
        <v>4500</v>
      </c>
      <c r="GF264">
        <v>3</v>
      </c>
      <c r="GG264">
        <v>4500</v>
      </c>
      <c r="GH264">
        <v>0</v>
      </c>
      <c r="GI264">
        <v>0</v>
      </c>
      <c r="GJ264">
        <v>0</v>
      </c>
      <c r="GK264">
        <v>4000</v>
      </c>
      <c r="GL264">
        <v>0</v>
      </c>
      <c r="GM264">
        <v>0</v>
      </c>
      <c r="GN264">
        <v>0</v>
      </c>
      <c r="GO264">
        <v>0</v>
      </c>
      <c r="GP264">
        <v>0</v>
      </c>
      <c r="GQ264">
        <v>0</v>
      </c>
      <c r="GR264">
        <v>0</v>
      </c>
      <c r="GS264">
        <v>0</v>
      </c>
      <c r="GT264">
        <v>0</v>
      </c>
      <c r="GU264">
        <v>0</v>
      </c>
      <c r="GV264">
        <v>0</v>
      </c>
      <c r="GW264">
        <v>0</v>
      </c>
      <c r="GX264">
        <v>0</v>
      </c>
      <c r="GY264">
        <v>0</v>
      </c>
      <c r="GZ264">
        <v>0</v>
      </c>
      <c r="HA264">
        <v>0</v>
      </c>
      <c r="HB264">
        <v>0</v>
      </c>
      <c r="HC264" s="139">
        <v>0</v>
      </c>
      <c r="HD264" s="141">
        <v>0</v>
      </c>
      <c r="HE264" s="139">
        <v>0</v>
      </c>
      <c r="HF264" s="141">
        <v>0</v>
      </c>
      <c r="HG264" s="180">
        <v>6</v>
      </c>
      <c r="HH264" s="182">
        <v>0</v>
      </c>
      <c r="HI264" s="182">
        <v>0</v>
      </c>
      <c r="HJ264" s="183">
        <v>0</v>
      </c>
      <c r="HK264" s="140">
        <v>0</v>
      </c>
      <c r="HL264" s="140">
        <v>0</v>
      </c>
      <c r="HM264" s="1" t="s">
        <v>427</v>
      </c>
      <c r="HN264" s="1" t="s">
        <v>427</v>
      </c>
      <c r="HO264" t="s">
        <v>459</v>
      </c>
      <c r="HP264" s="284" t="s">
        <v>459</v>
      </c>
      <c r="HQ264" s="284">
        <v>0</v>
      </c>
      <c r="HR264" s="284">
        <v>0</v>
      </c>
      <c r="HS264" s="284">
        <v>0</v>
      </c>
      <c r="HT264" s="284" t="s">
        <v>427</v>
      </c>
      <c r="HU264" s="284" t="s">
        <v>427</v>
      </c>
      <c r="HV264" s="284" t="s">
        <v>426</v>
      </c>
      <c r="HW264" s="284" t="s">
        <v>426</v>
      </c>
      <c r="HX264" s="284">
        <v>0</v>
      </c>
      <c r="HY264" s="284">
        <v>0</v>
      </c>
      <c r="HZ264" s="284">
        <v>263263</v>
      </c>
      <c r="IA264" s="284"/>
      <c r="IB264" s="284"/>
    </row>
    <row r="265" spans="1:236" x14ac:dyDescent="0.25">
      <c r="A265" s="2">
        <f>IF('Table 1'!$L$2="All Regions",1,IF('Table 1'!$L$2='DATA TEMPLATE 1516'!L265,1,0))</f>
        <v>1</v>
      </c>
      <c r="B265" s="2">
        <f>IF('Table 1'!$L$3="All Disciplines",1,IF('Table 1'!$L$3='DATA TEMPLATE 1516'!M265,1,0))</f>
        <v>1</v>
      </c>
      <c r="C265" s="2">
        <f>IF('Table 1'!$L$4="All Organisations",1,IF('Table 1'!$L$4='DATA TEMPLATE 1516'!N265,1,0))</f>
        <v>1</v>
      </c>
      <c r="D265" s="2">
        <f t="shared" si="8"/>
        <v>3</v>
      </c>
      <c r="E265" s="236">
        <f>IFERROR(IF('Table 2'!$L$2="All Diverse Led",$HQ265,IF('Table 2'!$L$2='DATA TEMPLATE 1516'!HX265,4,0)),"0")</f>
        <v>0</v>
      </c>
      <c r="F265" s="236">
        <f>IFERROR(IF('Table 2'!$L$2="All Diverse Led",$HQ265,IF('Table 2'!$L$2='DATA TEMPLATE 1516'!HY265,4,0)), 0)</f>
        <v>0</v>
      </c>
      <c r="G265" s="237">
        <f t="shared" si="9"/>
        <v>0</v>
      </c>
      <c r="H265" s="1" t="s">
        <v>471</v>
      </c>
      <c r="I265" s="1">
        <v>0</v>
      </c>
      <c r="J265" s="1" t="b">
        <v>0</v>
      </c>
      <c r="K265" s="284">
        <v>263</v>
      </c>
      <c r="L265" t="s">
        <v>446</v>
      </c>
      <c r="M265" t="s">
        <v>437</v>
      </c>
      <c r="N265" t="s">
        <v>459</v>
      </c>
      <c r="O265" s="76">
        <v>82949</v>
      </c>
      <c r="P265" s="76">
        <v>199320</v>
      </c>
      <c r="Q265" s="76">
        <v>17580</v>
      </c>
      <c r="R265" s="76">
        <v>65745</v>
      </c>
      <c r="S265" s="76">
        <v>71909</v>
      </c>
      <c r="T265" s="76">
        <v>437503</v>
      </c>
      <c r="U265">
        <v>3918</v>
      </c>
      <c r="V265">
        <v>5901</v>
      </c>
      <c r="W265">
        <v>0</v>
      </c>
      <c r="X265">
        <v>22891</v>
      </c>
      <c r="Y265">
        <v>11487</v>
      </c>
      <c r="Z265">
        <v>0</v>
      </c>
      <c r="AA265">
        <v>0</v>
      </c>
      <c r="AB265">
        <v>204396</v>
      </c>
      <c r="AC265">
        <v>69122</v>
      </c>
      <c r="AD265">
        <v>70500</v>
      </c>
      <c r="AE265">
        <v>388215</v>
      </c>
      <c r="AF265" s="1">
        <v>227</v>
      </c>
      <c r="AG265">
        <v>151</v>
      </c>
      <c r="AH265">
        <v>13097</v>
      </c>
      <c r="AI265">
        <v>0</v>
      </c>
      <c r="AJ265">
        <v>0</v>
      </c>
      <c r="AK265">
        <v>0</v>
      </c>
      <c r="AL265">
        <v>0</v>
      </c>
      <c r="AM265">
        <v>0</v>
      </c>
      <c r="AN265">
        <v>0</v>
      </c>
      <c r="AO265">
        <v>0</v>
      </c>
      <c r="AP265">
        <v>0</v>
      </c>
      <c r="AQ265">
        <v>0</v>
      </c>
      <c r="AR265">
        <v>228</v>
      </c>
      <c r="AS265">
        <v>141</v>
      </c>
      <c r="AT265">
        <v>13097</v>
      </c>
      <c r="AU265">
        <v>0</v>
      </c>
      <c r="AV265">
        <v>0</v>
      </c>
      <c r="AW265">
        <v>0</v>
      </c>
      <c r="AX265">
        <v>0</v>
      </c>
      <c r="AY265">
        <v>0</v>
      </c>
      <c r="AZ265">
        <v>0</v>
      </c>
      <c r="BA265">
        <v>0</v>
      </c>
      <c r="BB265">
        <v>0</v>
      </c>
      <c r="BC265">
        <v>0</v>
      </c>
      <c r="BD265" s="284">
        <v>0</v>
      </c>
      <c r="BE265" s="284">
        <v>0</v>
      </c>
      <c r="BF265" s="284">
        <v>0</v>
      </c>
      <c r="BG265" s="284">
        <v>0</v>
      </c>
      <c r="BH265" s="168">
        <v>228</v>
      </c>
      <c r="BI265" s="169">
        <v>141</v>
      </c>
      <c r="BJ265" s="169">
        <v>13097</v>
      </c>
      <c r="BK265" s="170">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s="1">
        <v>0</v>
      </c>
      <c r="CK265" s="1">
        <v>0</v>
      </c>
      <c r="CL265" s="1">
        <v>0</v>
      </c>
      <c r="CM265" s="1">
        <v>0</v>
      </c>
      <c r="CN265" s="168">
        <v>0</v>
      </c>
      <c r="CO265" s="169">
        <v>0</v>
      </c>
      <c r="CP265" s="169">
        <v>0</v>
      </c>
      <c r="CQ265" s="170">
        <v>0</v>
      </c>
      <c r="CR265" s="1">
        <v>0</v>
      </c>
      <c r="CS265" s="1">
        <v>0</v>
      </c>
      <c r="CT265" s="1">
        <v>0</v>
      </c>
      <c r="CU265" s="1">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s="284">
        <v>0</v>
      </c>
      <c r="DQ265" s="284">
        <v>0</v>
      </c>
      <c r="DR265" s="284">
        <v>0</v>
      </c>
      <c r="DS265" s="284">
        <v>0</v>
      </c>
      <c r="DT265" s="168">
        <v>0</v>
      </c>
      <c r="DU265" s="169">
        <v>0</v>
      </c>
      <c r="DV265" s="169">
        <v>0</v>
      </c>
      <c r="DW265" s="170">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s="1">
        <v>0</v>
      </c>
      <c r="EW265" s="1">
        <v>0</v>
      </c>
      <c r="EX265" s="1">
        <v>0</v>
      </c>
      <c r="EY265" s="1">
        <v>0</v>
      </c>
      <c r="EZ265" s="168">
        <v>0</v>
      </c>
      <c r="FA265" s="169">
        <v>0</v>
      </c>
      <c r="FB265" s="169">
        <v>0</v>
      </c>
      <c r="FC265" s="170">
        <v>0</v>
      </c>
      <c r="FD265">
        <v>0</v>
      </c>
      <c r="FE265">
        <v>0</v>
      </c>
      <c r="FF265">
        <v>0</v>
      </c>
      <c r="FG265">
        <v>0</v>
      </c>
      <c r="FH265">
        <v>0</v>
      </c>
      <c r="FI265">
        <v>0</v>
      </c>
      <c r="FJ265">
        <v>0</v>
      </c>
      <c r="FK265">
        <v>0</v>
      </c>
      <c r="FL265">
        <v>0</v>
      </c>
      <c r="FM265">
        <v>0</v>
      </c>
      <c r="FN265">
        <v>0</v>
      </c>
      <c r="FO265">
        <v>0</v>
      </c>
      <c r="FP265">
        <v>0</v>
      </c>
      <c r="FQ265">
        <v>0</v>
      </c>
      <c r="FR265">
        <v>0</v>
      </c>
      <c r="FS265">
        <v>0</v>
      </c>
      <c r="FT265">
        <v>1</v>
      </c>
      <c r="FU265">
        <v>0</v>
      </c>
      <c r="FV265">
        <v>0</v>
      </c>
      <c r="FW265">
        <v>0</v>
      </c>
      <c r="FX265">
        <v>0</v>
      </c>
      <c r="FY265">
        <v>0</v>
      </c>
      <c r="FZ265">
        <v>0</v>
      </c>
      <c r="GA265">
        <v>0</v>
      </c>
      <c r="GB265">
        <v>0</v>
      </c>
      <c r="GC265">
        <v>0</v>
      </c>
      <c r="GD265">
        <v>4</v>
      </c>
      <c r="GE265">
        <v>288</v>
      </c>
      <c r="GF265">
        <v>3</v>
      </c>
      <c r="GG265">
        <v>288</v>
      </c>
      <c r="GH265">
        <v>1</v>
      </c>
      <c r="GI265">
        <v>10</v>
      </c>
      <c r="GJ265">
        <v>0</v>
      </c>
      <c r="GK265">
        <v>2638</v>
      </c>
      <c r="GL265">
        <v>0</v>
      </c>
      <c r="GM265">
        <v>10</v>
      </c>
      <c r="GN265">
        <v>0</v>
      </c>
      <c r="GO265">
        <v>0</v>
      </c>
      <c r="GP265">
        <v>3</v>
      </c>
      <c r="GQ265">
        <v>1538</v>
      </c>
      <c r="GR265">
        <v>0</v>
      </c>
      <c r="GS265">
        <v>0</v>
      </c>
      <c r="GT265">
        <v>0</v>
      </c>
      <c r="GU265">
        <v>0</v>
      </c>
      <c r="GV265">
        <v>0</v>
      </c>
      <c r="GW265">
        <v>0</v>
      </c>
      <c r="GX265">
        <v>2</v>
      </c>
      <c r="GY265">
        <v>88</v>
      </c>
      <c r="GZ265">
        <v>3</v>
      </c>
      <c r="HA265">
        <v>10</v>
      </c>
      <c r="HB265">
        <v>0</v>
      </c>
      <c r="HC265" s="139">
        <v>0</v>
      </c>
      <c r="HD265" s="141">
        <v>0</v>
      </c>
      <c r="HE265" s="139">
        <v>0</v>
      </c>
      <c r="HF265" s="141">
        <v>0</v>
      </c>
      <c r="HG265" s="180">
        <v>13</v>
      </c>
      <c r="HH265" s="182">
        <v>0</v>
      </c>
      <c r="HI265" s="182">
        <v>0</v>
      </c>
      <c r="HJ265" s="183">
        <v>0</v>
      </c>
      <c r="HK265" s="140">
        <v>0</v>
      </c>
      <c r="HL265" s="140">
        <v>0</v>
      </c>
      <c r="HM265" s="1" t="s">
        <v>427</v>
      </c>
      <c r="HN265" s="1" t="s">
        <v>427</v>
      </c>
      <c r="HO265" t="s">
        <v>459</v>
      </c>
      <c r="HP265" s="284" t="s">
        <v>459</v>
      </c>
      <c r="HQ265" s="284">
        <v>0</v>
      </c>
      <c r="HR265" s="284">
        <v>0</v>
      </c>
      <c r="HS265" s="284">
        <v>0</v>
      </c>
      <c r="HT265" s="284">
        <v>0</v>
      </c>
      <c r="HU265" s="284">
        <v>0</v>
      </c>
      <c r="HV265" s="284">
        <v>0</v>
      </c>
      <c r="HW265" s="284" t="s">
        <v>426</v>
      </c>
      <c r="HX265" s="284">
        <v>0</v>
      </c>
      <c r="HY265" s="284">
        <v>0</v>
      </c>
      <c r="HZ265" s="284">
        <v>466655</v>
      </c>
      <c r="IA265" s="284"/>
      <c r="IB265" s="284"/>
    </row>
    <row r="266" spans="1:236" x14ac:dyDescent="0.25">
      <c r="A266" s="2">
        <f>IF('Table 1'!$L$2="All Regions",1,IF('Table 1'!$L$2='DATA TEMPLATE 1516'!L266,1,0))</f>
        <v>1</v>
      </c>
      <c r="B266" s="2">
        <f>IF('Table 1'!$L$3="All Disciplines",1,IF('Table 1'!$L$3='DATA TEMPLATE 1516'!M266,1,0))</f>
        <v>1</v>
      </c>
      <c r="C266" s="2">
        <f>IF('Table 1'!$L$4="All Organisations",1,IF('Table 1'!$L$4='DATA TEMPLATE 1516'!N266,1,0))</f>
        <v>1</v>
      </c>
      <c r="D266" s="2">
        <f t="shared" si="8"/>
        <v>3</v>
      </c>
      <c r="E266" s="236">
        <f>IFERROR(IF('Table 2'!$L$2="All Diverse Led",$HQ266,IF('Table 2'!$L$2='DATA TEMPLATE 1516'!HX266,4,0)),"0")</f>
        <v>0</v>
      </c>
      <c r="F266" s="236">
        <f>IFERROR(IF('Table 2'!$L$2="All Diverse Led",$HQ266,IF('Table 2'!$L$2='DATA TEMPLATE 1516'!HY266,4,0)), 0)</f>
        <v>0</v>
      </c>
      <c r="G266" s="237">
        <f t="shared" si="9"/>
        <v>0</v>
      </c>
      <c r="H266" s="1" t="s">
        <v>471</v>
      </c>
      <c r="I266" s="1">
        <v>0</v>
      </c>
      <c r="J266" s="1" t="b">
        <v>0</v>
      </c>
      <c r="K266" s="284">
        <v>264</v>
      </c>
      <c r="L266" t="s">
        <v>446</v>
      </c>
      <c r="M266" t="s">
        <v>442</v>
      </c>
      <c r="N266" t="s">
        <v>458</v>
      </c>
      <c r="O266" s="76">
        <v>50004</v>
      </c>
      <c r="P266" s="76">
        <v>81661</v>
      </c>
      <c r="Q266" s="76">
        <v>72309</v>
      </c>
      <c r="R266" s="76">
        <v>13000</v>
      </c>
      <c r="S266" s="76">
        <v>9900</v>
      </c>
      <c r="T266" s="76">
        <v>226874</v>
      </c>
      <c r="U266">
        <v>75316</v>
      </c>
      <c r="V266">
        <v>17000</v>
      </c>
      <c r="W266">
        <v>0</v>
      </c>
      <c r="X266">
        <v>4525</v>
      </c>
      <c r="Y266">
        <v>1000</v>
      </c>
      <c r="Z266">
        <v>0</v>
      </c>
      <c r="AA266">
        <v>0</v>
      </c>
      <c r="AB266">
        <v>85829</v>
      </c>
      <c r="AC266">
        <v>18477</v>
      </c>
      <c r="AD266">
        <v>11196</v>
      </c>
      <c r="AE266">
        <v>213343</v>
      </c>
      <c r="AF266" s="1">
        <v>2</v>
      </c>
      <c r="AG266">
        <v>2</v>
      </c>
      <c r="AH266">
        <v>412</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s="284">
        <v>0</v>
      </c>
      <c r="BE266" s="284">
        <v>0</v>
      </c>
      <c r="BF266" s="284">
        <v>0</v>
      </c>
      <c r="BG266" s="284">
        <v>0</v>
      </c>
      <c r="BH266" s="168">
        <v>0</v>
      </c>
      <c r="BI266" s="169">
        <v>0</v>
      </c>
      <c r="BJ266" s="169">
        <v>0</v>
      </c>
      <c r="BK266" s="170">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s="1">
        <v>0</v>
      </c>
      <c r="CK266" s="1">
        <v>0</v>
      </c>
      <c r="CL266" s="1">
        <v>0</v>
      </c>
      <c r="CM266" s="1">
        <v>0</v>
      </c>
      <c r="CN266" s="168">
        <v>0</v>
      </c>
      <c r="CO266" s="169">
        <v>0</v>
      </c>
      <c r="CP266" s="169">
        <v>0</v>
      </c>
      <c r="CQ266" s="170">
        <v>0</v>
      </c>
      <c r="CR266" s="1">
        <v>0</v>
      </c>
      <c r="CS266" s="1">
        <v>0</v>
      </c>
      <c r="CT266" s="1">
        <v>0</v>
      </c>
      <c r="CU266" s="1">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s="284">
        <v>0</v>
      </c>
      <c r="DQ266" s="284">
        <v>0</v>
      </c>
      <c r="DR266" s="284">
        <v>0</v>
      </c>
      <c r="DS266" s="284">
        <v>0</v>
      </c>
      <c r="DT266" s="168">
        <v>0</v>
      </c>
      <c r="DU266" s="169">
        <v>0</v>
      </c>
      <c r="DV266" s="169">
        <v>0</v>
      </c>
      <c r="DW266" s="170">
        <v>0</v>
      </c>
      <c r="DX266">
        <v>1</v>
      </c>
      <c r="DY266">
        <v>14</v>
      </c>
      <c r="DZ266">
        <v>11711</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s="1">
        <v>0</v>
      </c>
      <c r="EW266" s="1">
        <v>0</v>
      </c>
      <c r="EX266" s="1">
        <v>0</v>
      </c>
      <c r="EY266" s="1">
        <v>0</v>
      </c>
      <c r="EZ266" s="168">
        <v>0</v>
      </c>
      <c r="FA266" s="169">
        <v>0</v>
      </c>
      <c r="FB266" s="169">
        <v>0</v>
      </c>
      <c r="FC266" s="170">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0</v>
      </c>
      <c r="GP266">
        <v>0</v>
      </c>
      <c r="GQ266">
        <v>0</v>
      </c>
      <c r="GR266">
        <v>0</v>
      </c>
      <c r="GS266">
        <v>0</v>
      </c>
      <c r="GT266">
        <v>0</v>
      </c>
      <c r="GU266">
        <v>0</v>
      </c>
      <c r="GV266">
        <v>0</v>
      </c>
      <c r="GW266">
        <v>0</v>
      </c>
      <c r="GX266">
        <v>0</v>
      </c>
      <c r="GY266">
        <v>0</v>
      </c>
      <c r="GZ266">
        <v>0</v>
      </c>
      <c r="HA266">
        <v>0</v>
      </c>
      <c r="HB266">
        <v>0</v>
      </c>
      <c r="HC266" s="139">
        <v>0</v>
      </c>
      <c r="HD266" s="141">
        <v>0</v>
      </c>
      <c r="HE266" s="139">
        <v>0</v>
      </c>
      <c r="HF266" s="141">
        <v>1</v>
      </c>
      <c r="HG266" s="180">
        <v>7</v>
      </c>
      <c r="HH266" s="182">
        <v>0.14285714285714285</v>
      </c>
      <c r="HI266" s="182">
        <v>0</v>
      </c>
      <c r="HJ266" s="183">
        <v>0</v>
      </c>
      <c r="HK266" s="140">
        <v>0</v>
      </c>
      <c r="HL266" s="140">
        <v>0</v>
      </c>
      <c r="HM266" s="1" t="s">
        <v>427</v>
      </c>
      <c r="HN266" s="1" t="s">
        <v>427</v>
      </c>
      <c r="HO266" t="s">
        <v>458</v>
      </c>
      <c r="HP266" s="284" t="s">
        <v>459</v>
      </c>
      <c r="HQ266" s="284">
        <v>0</v>
      </c>
      <c r="HR266" s="284">
        <v>0</v>
      </c>
      <c r="HS266" s="284">
        <v>0</v>
      </c>
      <c r="HT266" s="284" t="s">
        <v>427</v>
      </c>
      <c r="HU266" s="284" t="s">
        <v>427</v>
      </c>
      <c r="HV266" s="284" t="s">
        <v>427</v>
      </c>
      <c r="HW266" s="284" t="s">
        <v>427</v>
      </c>
      <c r="HX266" s="284">
        <v>0</v>
      </c>
      <c r="HY266" s="284">
        <v>0</v>
      </c>
      <c r="HZ266" s="284">
        <v>254551</v>
      </c>
      <c r="IA266" s="284"/>
      <c r="IB266" s="284"/>
    </row>
    <row r="267" spans="1:236" x14ac:dyDescent="0.25">
      <c r="A267" s="2">
        <f>IF('Table 1'!$L$2="All Regions",1,IF('Table 1'!$L$2='DATA TEMPLATE 1516'!L267,1,0))</f>
        <v>1</v>
      </c>
      <c r="B267" s="2">
        <f>IF('Table 1'!$L$3="All Disciplines",1,IF('Table 1'!$L$3='DATA TEMPLATE 1516'!M267,1,0))</f>
        <v>1</v>
      </c>
      <c r="C267" s="2">
        <f>IF('Table 1'!$L$4="All Organisations",1,IF('Table 1'!$L$4='DATA TEMPLATE 1516'!N267,1,0))</f>
        <v>1</v>
      </c>
      <c r="D267" s="2">
        <f t="shared" si="8"/>
        <v>3</v>
      </c>
      <c r="E267" s="236">
        <f>IFERROR(IF('Table 2'!$L$2="All Diverse Led",$HQ267,IF('Table 2'!$L$2='DATA TEMPLATE 1516'!HX267,4,0)),"0")</f>
        <v>0</v>
      </c>
      <c r="F267" s="236">
        <f>IFERROR(IF('Table 2'!$L$2="All Diverse Led",$HQ267,IF('Table 2'!$L$2='DATA TEMPLATE 1516'!HY267,4,0)), 0)</f>
        <v>0</v>
      </c>
      <c r="G267" s="237">
        <f t="shared" si="9"/>
        <v>0</v>
      </c>
      <c r="H267" s="1" t="s">
        <v>471</v>
      </c>
      <c r="I267" s="1">
        <v>0</v>
      </c>
      <c r="J267" s="1" t="b">
        <v>0</v>
      </c>
      <c r="K267" s="284">
        <v>265</v>
      </c>
      <c r="L267" t="s">
        <v>446</v>
      </c>
      <c r="M267" t="s">
        <v>443</v>
      </c>
      <c r="N267" t="s">
        <v>459</v>
      </c>
      <c r="O267" s="76">
        <v>36810</v>
      </c>
      <c r="P267" s="76">
        <v>102327</v>
      </c>
      <c r="Q267" s="76">
        <v>18058</v>
      </c>
      <c r="R267" s="76">
        <v>43559</v>
      </c>
      <c r="S267" s="76">
        <v>10341</v>
      </c>
      <c r="T267" s="76">
        <v>211095</v>
      </c>
      <c r="U267">
        <v>0</v>
      </c>
      <c r="V267">
        <v>0</v>
      </c>
      <c r="W267">
        <v>0</v>
      </c>
      <c r="X267">
        <v>0</v>
      </c>
      <c r="Y267">
        <v>0</v>
      </c>
      <c r="Z267">
        <v>0</v>
      </c>
      <c r="AA267">
        <v>0</v>
      </c>
      <c r="AB267">
        <v>129804</v>
      </c>
      <c r="AC267">
        <v>26000</v>
      </c>
      <c r="AD267">
        <v>57000</v>
      </c>
      <c r="AE267">
        <v>212804</v>
      </c>
      <c r="AF267" s="1">
        <v>10</v>
      </c>
      <c r="AG267">
        <v>10</v>
      </c>
      <c r="AH267">
        <v>3919</v>
      </c>
      <c r="AI267">
        <v>23910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s="284">
        <v>0</v>
      </c>
      <c r="BE267" s="284">
        <v>0</v>
      </c>
      <c r="BF267" s="284">
        <v>0</v>
      </c>
      <c r="BG267" s="284">
        <v>0</v>
      </c>
      <c r="BH267" s="168">
        <v>0</v>
      </c>
      <c r="BI267" s="169">
        <v>0</v>
      </c>
      <c r="BJ267" s="169">
        <v>0</v>
      </c>
      <c r="BK267" s="170">
        <v>0</v>
      </c>
      <c r="BL267">
        <v>1</v>
      </c>
      <c r="BM267">
        <v>6</v>
      </c>
      <c r="BN267">
        <v>0</v>
      </c>
      <c r="BO267">
        <v>100</v>
      </c>
      <c r="BP267">
        <v>0</v>
      </c>
      <c r="BQ267">
        <v>0</v>
      </c>
      <c r="BR267">
        <v>0</v>
      </c>
      <c r="BS267">
        <v>0</v>
      </c>
      <c r="BT267">
        <v>0</v>
      </c>
      <c r="BU267">
        <v>0</v>
      </c>
      <c r="BV267">
        <v>0</v>
      </c>
      <c r="BW267">
        <v>0</v>
      </c>
      <c r="BX267">
        <v>0</v>
      </c>
      <c r="BY267">
        <v>0</v>
      </c>
      <c r="BZ267">
        <v>0</v>
      </c>
      <c r="CA267">
        <v>0</v>
      </c>
      <c r="CB267">
        <v>0</v>
      </c>
      <c r="CC267">
        <v>0</v>
      </c>
      <c r="CD267">
        <v>0</v>
      </c>
      <c r="CE267">
        <v>0</v>
      </c>
      <c r="CF267">
        <v>0</v>
      </c>
      <c r="CG267">
        <v>0</v>
      </c>
      <c r="CH267">
        <v>0</v>
      </c>
      <c r="CI267">
        <v>0</v>
      </c>
      <c r="CJ267" s="1">
        <v>0</v>
      </c>
      <c r="CK267" s="1">
        <v>0</v>
      </c>
      <c r="CL267" s="1">
        <v>0</v>
      </c>
      <c r="CM267" s="1">
        <v>0</v>
      </c>
      <c r="CN267" s="168">
        <v>0</v>
      </c>
      <c r="CO267" s="169">
        <v>0</v>
      </c>
      <c r="CP267" s="169">
        <v>0</v>
      </c>
      <c r="CQ267" s="170">
        <v>0</v>
      </c>
      <c r="CR267" s="1">
        <v>2</v>
      </c>
      <c r="CS267" s="1">
        <v>1</v>
      </c>
      <c r="CT267" s="1">
        <v>150</v>
      </c>
      <c r="CU267" s="1">
        <v>0</v>
      </c>
      <c r="CV267">
        <v>0</v>
      </c>
      <c r="CW267">
        <v>0</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s="284">
        <v>0</v>
      </c>
      <c r="DQ267" s="284">
        <v>0</v>
      </c>
      <c r="DR267" s="284">
        <v>0</v>
      </c>
      <c r="DS267" s="284">
        <v>0</v>
      </c>
      <c r="DT267" s="168">
        <v>0</v>
      </c>
      <c r="DU267" s="169">
        <v>0</v>
      </c>
      <c r="DV267" s="169">
        <v>0</v>
      </c>
      <c r="DW267" s="170">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v>0</v>
      </c>
      <c r="EV267" s="1">
        <v>0</v>
      </c>
      <c r="EW267" s="1">
        <v>0</v>
      </c>
      <c r="EX267" s="1">
        <v>0</v>
      </c>
      <c r="EY267" s="1">
        <v>0</v>
      </c>
      <c r="EZ267" s="168">
        <v>0</v>
      </c>
      <c r="FA267" s="169">
        <v>0</v>
      </c>
      <c r="FB267" s="169">
        <v>0</v>
      </c>
      <c r="FC267" s="170">
        <v>0</v>
      </c>
      <c r="FD267">
        <v>2</v>
      </c>
      <c r="FE267">
        <v>0</v>
      </c>
      <c r="FF267">
        <v>5902301</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3</v>
      </c>
      <c r="GE267">
        <v>5054</v>
      </c>
      <c r="GF267">
        <v>3</v>
      </c>
      <c r="GG267">
        <v>0</v>
      </c>
      <c r="GH267">
        <v>0</v>
      </c>
      <c r="GI267">
        <v>0</v>
      </c>
      <c r="GJ267">
        <v>0</v>
      </c>
      <c r="GK267">
        <v>0</v>
      </c>
      <c r="GL267">
        <v>0</v>
      </c>
      <c r="GM267">
        <v>0</v>
      </c>
      <c r="GN267">
        <v>0</v>
      </c>
      <c r="GO267">
        <v>0</v>
      </c>
      <c r="GP267">
        <v>0</v>
      </c>
      <c r="GQ267">
        <v>0</v>
      </c>
      <c r="GR267">
        <v>0</v>
      </c>
      <c r="GS267">
        <v>0</v>
      </c>
      <c r="GT267">
        <v>0</v>
      </c>
      <c r="GU267">
        <v>0</v>
      </c>
      <c r="GV267">
        <v>0</v>
      </c>
      <c r="GW267">
        <v>0</v>
      </c>
      <c r="GX267">
        <v>1</v>
      </c>
      <c r="GY267">
        <v>0</v>
      </c>
      <c r="GZ267">
        <v>0</v>
      </c>
      <c r="HA267">
        <v>0</v>
      </c>
      <c r="HB267">
        <v>0</v>
      </c>
      <c r="HC267" s="139">
        <v>0</v>
      </c>
      <c r="HD267" s="141">
        <v>0</v>
      </c>
      <c r="HE267" s="139">
        <v>0</v>
      </c>
      <c r="HF267" s="141">
        <v>1</v>
      </c>
      <c r="HG267" s="180">
        <v>9</v>
      </c>
      <c r="HH267" s="182">
        <v>0.1111111111111111</v>
      </c>
      <c r="HI267" s="182">
        <v>0</v>
      </c>
      <c r="HJ267" s="183">
        <v>0</v>
      </c>
      <c r="HK267" s="140">
        <v>0</v>
      </c>
      <c r="HL267" s="140">
        <v>0</v>
      </c>
      <c r="HM267" s="1" t="s">
        <v>427</v>
      </c>
      <c r="HN267" s="1" t="s">
        <v>427</v>
      </c>
      <c r="HO267" t="s">
        <v>459</v>
      </c>
      <c r="HP267" s="284" t="s">
        <v>458</v>
      </c>
      <c r="HQ267" s="284">
        <v>0</v>
      </c>
      <c r="HR267" s="284">
        <v>0</v>
      </c>
      <c r="HS267" s="284">
        <v>0</v>
      </c>
      <c r="HT267" s="284" t="s">
        <v>426</v>
      </c>
      <c r="HU267" s="284" t="s">
        <v>427</v>
      </c>
      <c r="HV267" s="284" t="s">
        <v>427</v>
      </c>
      <c r="HW267" s="284" t="s">
        <v>426</v>
      </c>
      <c r="HX267" s="284">
        <v>0</v>
      </c>
      <c r="HY267" s="284">
        <v>0</v>
      </c>
      <c r="HZ267" s="284">
        <v>211965</v>
      </c>
      <c r="IA267" s="284"/>
      <c r="IB267" s="284"/>
    </row>
    <row r="268" spans="1:236" x14ac:dyDescent="0.25">
      <c r="A268" s="2">
        <f>IF('Table 1'!$L$2="All Regions",1,IF('Table 1'!$L$2='DATA TEMPLATE 1516'!L268,1,0))</f>
        <v>1</v>
      </c>
      <c r="B268" s="2">
        <f>IF('Table 1'!$L$3="All Disciplines",1,IF('Table 1'!$L$3='DATA TEMPLATE 1516'!M268,1,0))</f>
        <v>1</v>
      </c>
      <c r="C268" s="2">
        <f>IF('Table 1'!$L$4="All Organisations",1,IF('Table 1'!$L$4='DATA TEMPLATE 1516'!N268,1,0))</f>
        <v>1</v>
      </c>
      <c r="D268" s="2">
        <f t="shared" si="8"/>
        <v>3</v>
      </c>
      <c r="E268" s="236">
        <f>IFERROR(IF('Table 2'!$L$2="All Diverse Led",$HQ268,IF('Table 2'!$L$2='DATA TEMPLATE 1516'!HX268,4,0)),"0")</f>
        <v>0</v>
      </c>
      <c r="F268" s="236">
        <f>IFERROR(IF('Table 2'!$L$2="All Diverse Led",$HQ268,IF('Table 2'!$L$2='DATA TEMPLATE 1516'!HY268,4,0)), 0)</f>
        <v>0</v>
      </c>
      <c r="G268" s="237">
        <f t="shared" si="9"/>
        <v>0</v>
      </c>
      <c r="H268" s="1" t="s">
        <v>471</v>
      </c>
      <c r="I268" s="1">
        <v>0</v>
      </c>
      <c r="J268" s="1" t="b">
        <v>0</v>
      </c>
      <c r="K268" s="284">
        <v>266</v>
      </c>
      <c r="L268" t="s">
        <v>446</v>
      </c>
      <c r="M268" t="s">
        <v>440</v>
      </c>
      <c r="N268" t="s">
        <v>459</v>
      </c>
      <c r="O268" s="76">
        <v>105038</v>
      </c>
      <c r="P268" s="76">
        <v>434994</v>
      </c>
      <c r="Q268" s="76">
        <v>18746</v>
      </c>
      <c r="R268" s="76">
        <v>23280</v>
      </c>
      <c r="S268" s="76">
        <v>0</v>
      </c>
      <c r="T268" s="76">
        <v>582058</v>
      </c>
      <c r="U268">
        <v>289364</v>
      </c>
      <c r="V268">
        <v>0</v>
      </c>
      <c r="W268">
        <v>0</v>
      </c>
      <c r="X268">
        <v>0</v>
      </c>
      <c r="Y268">
        <v>0</v>
      </c>
      <c r="Z268">
        <v>0</v>
      </c>
      <c r="AA268">
        <v>0</v>
      </c>
      <c r="AB268">
        <v>236859</v>
      </c>
      <c r="AC268">
        <v>51913</v>
      </c>
      <c r="AD268">
        <v>0</v>
      </c>
      <c r="AE268">
        <v>578136</v>
      </c>
      <c r="AF268" s="1">
        <v>28</v>
      </c>
      <c r="AG268">
        <v>28</v>
      </c>
      <c r="AH268">
        <v>1898</v>
      </c>
      <c r="AI268">
        <v>1748</v>
      </c>
      <c r="AJ268">
        <v>0</v>
      </c>
      <c r="AK268">
        <v>0</v>
      </c>
      <c r="AL268">
        <v>0</v>
      </c>
      <c r="AM268">
        <v>0</v>
      </c>
      <c r="AN268">
        <v>4</v>
      </c>
      <c r="AO268">
        <v>2</v>
      </c>
      <c r="AP268">
        <v>0</v>
      </c>
      <c r="AQ268">
        <v>440</v>
      </c>
      <c r="AR268">
        <v>0</v>
      </c>
      <c r="AS268">
        <v>0</v>
      </c>
      <c r="AT268">
        <v>0</v>
      </c>
      <c r="AU268">
        <v>0</v>
      </c>
      <c r="AV268">
        <v>0</v>
      </c>
      <c r="AW268">
        <v>0</v>
      </c>
      <c r="AX268">
        <v>0</v>
      </c>
      <c r="AY268">
        <v>0</v>
      </c>
      <c r="AZ268">
        <v>0</v>
      </c>
      <c r="BA268">
        <v>0</v>
      </c>
      <c r="BB268">
        <v>0</v>
      </c>
      <c r="BC268">
        <v>0</v>
      </c>
      <c r="BD268" s="284">
        <v>4</v>
      </c>
      <c r="BE268" s="284">
        <v>2</v>
      </c>
      <c r="BF268" s="284">
        <v>0</v>
      </c>
      <c r="BG268" s="284">
        <v>440</v>
      </c>
      <c r="BH268" s="168">
        <v>0</v>
      </c>
      <c r="BI268" s="169">
        <v>0</v>
      </c>
      <c r="BJ268" s="169">
        <v>0</v>
      </c>
      <c r="BK268" s="170">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s="1">
        <v>0</v>
      </c>
      <c r="CK268" s="1">
        <v>0</v>
      </c>
      <c r="CL268" s="1">
        <v>0</v>
      </c>
      <c r="CM268" s="1">
        <v>0</v>
      </c>
      <c r="CN268" s="168">
        <v>0</v>
      </c>
      <c r="CO268" s="169">
        <v>0</v>
      </c>
      <c r="CP268" s="169">
        <v>0</v>
      </c>
      <c r="CQ268" s="170">
        <v>0</v>
      </c>
      <c r="CR268" s="1">
        <v>5</v>
      </c>
      <c r="CS268" s="1">
        <v>5</v>
      </c>
      <c r="CT268" s="1">
        <v>53</v>
      </c>
      <c r="CU268" s="1">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s="284">
        <v>0</v>
      </c>
      <c r="DQ268" s="284">
        <v>0</v>
      </c>
      <c r="DR268" s="284">
        <v>0</v>
      </c>
      <c r="DS268" s="284">
        <v>0</v>
      </c>
      <c r="DT268" s="168">
        <v>0</v>
      </c>
      <c r="DU268" s="169">
        <v>0</v>
      </c>
      <c r="DV268" s="169">
        <v>0</v>
      </c>
      <c r="DW268" s="170">
        <v>0</v>
      </c>
      <c r="DX268">
        <v>1</v>
      </c>
      <c r="DY268">
        <v>8</v>
      </c>
      <c r="DZ268">
        <v>1637</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s="1">
        <v>0</v>
      </c>
      <c r="EW268" s="1">
        <v>0</v>
      </c>
      <c r="EX268" s="1">
        <v>0</v>
      </c>
      <c r="EY268" s="1">
        <v>0</v>
      </c>
      <c r="EZ268" s="168">
        <v>0</v>
      </c>
      <c r="FA268" s="169">
        <v>0</v>
      </c>
      <c r="FB268" s="169">
        <v>0</v>
      </c>
      <c r="FC268" s="170">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0</v>
      </c>
      <c r="FY268">
        <v>0</v>
      </c>
      <c r="FZ268">
        <v>0</v>
      </c>
      <c r="GA268">
        <v>0</v>
      </c>
      <c r="GB268">
        <v>0</v>
      </c>
      <c r="GC268">
        <v>0</v>
      </c>
      <c r="GD268">
        <v>10</v>
      </c>
      <c r="GE268">
        <v>100</v>
      </c>
      <c r="GF268">
        <v>0</v>
      </c>
      <c r="GG268">
        <v>0</v>
      </c>
      <c r="GH268">
        <v>2</v>
      </c>
      <c r="GI268">
        <v>700</v>
      </c>
      <c r="GJ268">
        <v>10</v>
      </c>
      <c r="GK268">
        <v>100</v>
      </c>
      <c r="GL268">
        <v>169</v>
      </c>
      <c r="GM268">
        <v>150</v>
      </c>
      <c r="GN268">
        <v>8</v>
      </c>
      <c r="GO268">
        <v>11</v>
      </c>
      <c r="GP268">
        <v>0</v>
      </c>
      <c r="GQ268">
        <v>0</v>
      </c>
      <c r="GR268">
        <v>0</v>
      </c>
      <c r="GS268">
        <v>0</v>
      </c>
      <c r="GT268">
        <v>0</v>
      </c>
      <c r="GU268">
        <v>0</v>
      </c>
      <c r="GV268">
        <v>0</v>
      </c>
      <c r="GW268">
        <v>0</v>
      </c>
      <c r="GX268">
        <v>10</v>
      </c>
      <c r="GY268">
        <v>0</v>
      </c>
      <c r="GZ268">
        <v>0</v>
      </c>
      <c r="HA268">
        <v>0</v>
      </c>
      <c r="HB268">
        <v>0</v>
      </c>
      <c r="HC268" s="139">
        <v>1</v>
      </c>
      <c r="HD268" s="141">
        <v>0</v>
      </c>
      <c r="HE268" s="139">
        <v>0</v>
      </c>
      <c r="HF268" s="141">
        <v>6</v>
      </c>
      <c r="HG268" s="180">
        <v>14</v>
      </c>
      <c r="HH268" s="182">
        <v>0.5</v>
      </c>
      <c r="HI268" s="182">
        <v>0</v>
      </c>
      <c r="HJ268" s="183">
        <v>0</v>
      </c>
      <c r="HK268" s="140">
        <v>0</v>
      </c>
      <c r="HL268" s="140">
        <v>0</v>
      </c>
      <c r="HM268" s="1" t="s">
        <v>426</v>
      </c>
      <c r="HN268" s="1" t="s">
        <v>427</v>
      </c>
      <c r="HO268" t="s">
        <v>459</v>
      </c>
      <c r="HP268" s="284" t="s">
        <v>459</v>
      </c>
      <c r="HQ268" s="284">
        <v>0</v>
      </c>
      <c r="HR268" s="284">
        <v>0</v>
      </c>
      <c r="HS268" s="284">
        <v>0</v>
      </c>
      <c r="HT268" s="284" t="s">
        <v>426</v>
      </c>
      <c r="HU268" s="284" t="s">
        <v>427</v>
      </c>
      <c r="HV268" s="284" t="s">
        <v>426</v>
      </c>
      <c r="HW268" s="284" t="s">
        <v>427</v>
      </c>
      <c r="HX268" s="284">
        <v>0</v>
      </c>
      <c r="HY268" s="284">
        <v>0</v>
      </c>
      <c r="HZ268" s="284">
        <v>568588</v>
      </c>
      <c r="IA268" s="284"/>
      <c r="IB268" s="284"/>
    </row>
    <row r="269" spans="1:236" x14ac:dyDescent="0.25">
      <c r="A269" s="2">
        <f>IF('Table 1'!$L$2="All Regions",1,IF('Table 1'!$L$2='DATA TEMPLATE 1516'!L269,1,0))</f>
        <v>1</v>
      </c>
      <c r="B269" s="2">
        <f>IF('Table 1'!$L$3="All Disciplines",1,IF('Table 1'!$L$3='DATA TEMPLATE 1516'!M269,1,0))</f>
        <v>1</v>
      </c>
      <c r="C269" s="2">
        <f>IF('Table 1'!$L$4="All Organisations",1,IF('Table 1'!$L$4='DATA TEMPLATE 1516'!N269,1,0))</f>
        <v>1</v>
      </c>
      <c r="D269" s="2">
        <f t="shared" si="8"/>
        <v>3</v>
      </c>
      <c r="E269" s="236">
        <f>IFERROR(IF('Table 2'!$L$2="All Diverse Led",$HQ269,IF('Table 2'!$L$2='DATA TEMPLATE 1516'!HX269,4,0)),"0")</f>
        <v>0</v>
      </c>
      <c r="F269" s="236">
        <f>IFERROR(IF('Table 2'!$L$2="All Diverse Led",$HQ269,IF('Table 2'!$L$2='DATA TEMPLATE 1516'!HY269,4,0)), 0)</f>
        <v>0</v>
      </c>
      <c r="G269" s="237">
        <f t="shared" si="9"/>
        <v>0</v>
      </c>
      <c r="H269" s="1" t="s">
        <v>471</v>
      </c>
      <c r="I269" s="1">
        <v>0</v>
      </c>
      <c r="J269" s="1" t="b">
        <v>0</v>
      </c>
      <c r="K269" s="284">
        <v>267</v>
      </c>
      <c r="L269" t="s">
        <v>446</v>
      </c>
      <c r="M269" t="s">
        <v>438</v>
      </c>
      <c r="N269" t="s">
        <v>459</v>
      </c>
      <c r="O269" s="76">
        <v>273014</v>
      </c>
      <c r="P269" s="76">
        <v>105609</v>
      </c>
      <c r="Q269" s="76">
        <v>28394</v>
      </c>
      <c r="R269" s="76">
        <v>48150</v>
      </c>
      <c r="S269" s="76">
        <v>166884</v>
      </c>
      <c r="T269" s="76">
        <v>622051</v>
      </c>
      <c r="U269">
        <v>0</v>
      </c>
      <c r="V269">
        <v>0</v>
      </c>
      <c r="W269">
        <v>0</v>
      </c>
      <c r="X269">
        <v>0</v>
      </c>
      <c r="Y269">
        <v>0</v>
      </c>
      <c r="Z269">
        <v>0</v>
      </c>
      <c r="AA269">
        <v>0</v>
      </c>
      <c r="AB269">
        <v>0</v>
      </c>
      <c r="AC269">
        <v>0</v>
      </c>
      <c r="AD269">
        <v>0</v>
      </c>
      <c r="AE269">
        <v>0</v>
      </c>
      <c r="AF269" s="1">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s="284">
        <v>0</v>
      </c>
      <c r="BE269" s="284">
        <v>0</v>
      </c>
      <c r="BF269" s="284">
        <v>0</v>
      </c>
      <c r="BG269" s="284">
        <v>0</v>
      </c>
      <c r="BH269" s="168">
        <v>0</v>
      </c>
      <c r="BI269" s="169">
        <v>0</v>
      </c>
      <c r="BJ269" s="169">
        <v>0</v>
      </c>
      <c r="BK269" s="170">
        <v>0</v>
      </c>
      <c r="BL269">
        <v>0</v>
      </c>
      <c r="BM269">
        <v>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v>0</v>
      </c>
      <c r="CI269">
        <v>0</v>
      </c>
      <c r="CJ269" s="1">
        <v>0</v>
      </c>
      <c r="CK269" s="1">
        <v>0</v>
      </c>
      <c r="CL269" s="1">
        <v>0</v>
      </c>
      <c r="CM269" s="1">
        <v>0</v>
      </c>
      <c r="CN269" s="168">
        <v>0</v>
      </c>
      <c r="CO269" s="169">
        <v>0</v>
      </c>
      <c r="CP269" s="169">
        <v>0</v>
      </c>
      <c r="CQ269" s="170">
        <v>0</v>
      </c>
      <c r="CR269" s="1">
        <v>0</v>
      </c>
      <c r="CS269" s="1">
        <v>0</v>
      </c>
      <c r="CT269" s="1">
        <v>0</v>
      </c>
      <c r="CU269" s="1">
        <v>0</v>
      </c>
      <c r="CV269">
        <v>0</v>
      </c>
      <c r="CW269">
        <v>0</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s="284">
        <v>0</v>
      </c>
      <c r="DQ269" s="284">
        <v>0</v>
      </c>
      <c r="DR269" s="284">
        <v>0</v>
      </c>
      <c r="DS269" s="284">
        <v>0</v>
      </c>
      <c r="DT269" s="168">
        <v>0</v>
      </c>
      <c r="DU269" s="169">
        <v>0</v>
      </c>
      <c r="DV269" s="169">
        <v>0</v>
      </c>
      <c r="DW269" s="170">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s="1">
        <v>0</v>
      </c>
      <c r="EW269" s="1">
        <v>0</v>
      </c>
      <c r="EX269" s="1">
        <v>0</v>
      </c>
      <c r="EY269" s="1">
        <v>0</v>
      </c>
      <c r="EZ269" s="168">
        <v>0</v>
      </c>
      <c r="FA269" s="169">
        <v>0</v>
      </c>
      <c r="FB269" s="169">
        <v>0</v>
      </c>
      <c r="FC269" s="170">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25</v>
      </c>
      <c r="FW269">
        <v>50</v>
      </c>
      <c r="FX269">
        <v>1</v>
      </c>
      <c r="FY269">
        <v>5</v>
      </c>
      <c r="FZ269">
        <v>0</v>
      </c>
      <c r="GA269">
        <v>0</v>
      </c>
      <c r="GB269">
        <v>0</v>
      </c>
      <c r="GC269">
        <v>0</v>
      </c>
      <c r="GD269">
        <v>1</v>
      </c>
      <c r="GE269">
        <v>1800</v>
      </c>
      <c r="GF269">
        <v>1</v>
      </c>
      <c r="GG269">
        <v>1800</v>
      </c>
      <c r="GH269">
        <v>3</v>
      </c>
      <c r="GI269">
        <v>60</v>
      </c>
      <c r="GJ269">
        <v>0</v>
      </c>
      <c r="GK269">
        <v>1800</v>
      </c>
      <c r="GL269">
        <v>0</v>
      </c>
      <c r="GM269">
        <v>60</v>
      </c>
      <c r="GN269">
        <v>0</v>
      </c>
      <c r="GO269">
        <v>0</v>
      </c>
      <c r="GP269">
        <v>0</v>
      </c>
      <c r="GQ269">
        <v>0</v>
      </c>
      <c r="GR269">
        <v>0</v>
      </c>
      <c r="GS269">
        <v>0</v>
      </c>
      <c r="GT269">
        <v>0</v>
      </c>
      <c r="GU269">
        <v>0</v>
      </c>
      <c r="GV269">
        <v>0</v>
      </c>
      <c r="GW269">
        <v>0</v>
      </c>
      <c r="GX269">
        <v>0</v>
      </c>
      <c r="GY269">
        <v>0</v>
      </c>
      <c r="GZ269">
        <v>0</v>
      </c>
      <c r="HA269">
        <v>0</v>
      </c>
      <c r="HB269">
        <v>0</v>
      </c>
      <c r="HC269" s="139">
        <v>2</v>
      </c>
      <c r="HD269" s="141">
        <v>0</v>
      </c>
      <c r="HE269" s="139">
        <v>0</v>
      </c>
      <c r="HF269" s="141">
        <v>1</v>
      </c>
      <c r="HG269" s="180">
        <v>17</v>
      </c>
      <c r="HH269" s="182">
        <v>0.17647058823529413</v>
      </c>
      <c r="HI269" s="182">
        <v>0</v>
      </c>
      <c r="HJ269" s="183">
        <v>0</v>
      </c>
      <c r="HK269" s="140">
        <v>0</v>
      </c>
      <c r="HL269" s="140">
        <v>0</v>
      </c>
      <c r="HM269" s="1" t="s">
        <v>427</v>
      </c>
      <c r="HN269" s="1" t="s">
        <v>427</v>
      </c>
      <c r="HO269" t="s">
        <v>459</v>
      </c>
      <c r="HP269" s="284" t="s">
        <v>460</v>
      </c>
      <c r="HQ269" s="284">
        <v>0</v>
      </c>
      <c r="HR269" s="284">
        <v>0</v>
      </c>
      <c r="HS269" s="284">
        <v>0</v>
      </c>
      <c r="HT269" s="284" t="s">
        <v>427</v>
      </c>
      <c r="HU269" s="284" t="s">
        <v>427</v>
      </c>
      <c r="HV269" s="284" t="s">
        <v>427</v>
      </c>
      <c r="HW269" s="284" t="s">
        <v>427</v>
      </c>
      <c r="HX269" s="284">
        <v>0</v>
      </c>
      <c r="HY269" s="284">
        <v>0</v>
      </c>
      <c r="HZ269" s="284">
        <v>861100</v>
      </c>
      <c r="IA269" s="284"/>
      <c r="IB269" s="284"/>
    </row>
    <row r="270" spans="1:236" x14ac:dyDescent="0.25">
      <c r="A270" s="2">
        <f>IF('Table 1'!$L$2="All Regions",1,IF('Table 1'!$L$2='DATA TEMPLATE 1516'!L270,1,0))</f>
        <v>1</v>
      </c>
      <c r="B270" s="2">
        <f>IF('Table 1'!$L$3="All Disciplines",1,IF('Table 1'!$L$3='DATA TEMPLATE 1516'!M270,1,0))</f>
        <v>1</v>
      </c>
      <c r="C270" s="2">
        <f>IF('Table 1'!$L$4="All Organisations",1,IF('Table 1'!$L$4='DATA TEMPLATE 1516'!N270,1,0))</f>
        <v>1</v>
      </c>
      <c r="D270" s="2">
        <f t="shared" si="8"/>
        <v>3</v>
      </c>
      <c r="E270" s="236">
        <f>IFERROR(IF('Table 2'!$L$2="All Diverse Led",$HQ270,IF('Table 2'!$L$2='DATA TEMPLATE 1516'!HX270,4,0)),"0")</f>
        <v>0</v>
      </c>
      <c r="F270" s="236">
        <f>IFERROR(IF('Table 2'!$L$2="All Diverse Led",$HQ270,IF('Table 2'!$L$2='DATA TEMPLATE 1516'!HY270,4,0)), 0)</f>
        <v>0</v>
      </c>
      <c r="G270" s="237">
        <f t="shared" si="9"/>
        <v>0</v>
      </c>
      <c r="H270" s="1" t="s">
        <v>471</v>
      </c>
      <c r="I270" s="1">
        <v>0</v>
      </c>
      <c r="J270" s="1" t="b">
        <v>0</v>
      </c>
      <c r="K270" s="284">
        <v>268</v>
      </c>
      <c r="L270" t="s">
        <v>446</v>
      </c>
      <c r="M270" t="s">
        <v>436</v>
      </c>
      <c r="N270" t="s">
        <v>459</v>
      </c>
      <c r="O270" s="76">
        <v>41127</v>
      </c>
      <c r="P270" s="76">
        <v>192301</v>
      </c>
      <c r="Q270" s="76">
        <v>13898</v>
      </c>
      <c r="R270" s="76">
        <v>35000</v>
      </c>
      <c r="S270" s="76">
        <v>0</v>
      </c>
      <c r="T270" s="76">
        <v>282326</v>
      </c>
      <c r="U270">
        <v>12477</v>
      </c>
      <c r="V270">
        <v>0</v>
      </c>
      <c r="W270">
        <v>0</v>
      </c>
      <c r="X270">
        <v>0</v>
      </c>
      <c r="Y270">
        <v>0</v>
      </c>
      <c r="Z270">
        <v>0</v>
      </c>
      <c r="AA270">
        <v>0</v>
      </c>
      <c r="AB270">
        <v>119868</v>
      </c>
      <c r="AC270">
        <v>46755</v>
      </c>
      <c r="AD270">
        <v>94774</v>
      </c>
      <c r="AE270">
        <v>273874</v>
      </c>
      <c r="AF270" s="1">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s="284">
        <v>0</v>
      </c>
      <c r="BE270" s="284">
        <v>0</v>
      </c>
      <c r="BF270" s="284">
        <v>0</v>
      </c>
      <c r="BG270" s="284">
        <v>0</v>
      </c>
      <c r="BH270" s="168">
        <v>0</v>
      </c>
      <c r="BI270" s="169">
        <v>0</v>
      </c>
      <c r="BJ270" s="169">
        <v>0</v>
      </c>
      <c r="BK270" s="170">
        <v>0</v>
      </c>
      <c r="BL270">
        <v>7</v>
      </c>
      <c r="BM270">
        <v>340</v>
      </c>
      <c r="BN270">
        <v>60943</v>
      </c>
      <c r="BO270">
        <v>0</v>
      </c>
      <c r="BP270">
        <v>0</v>
      </c>
      <c r="BQ270">
        <v>0</v>
      </c>
      <c r="BR270">
        <v>0</v>
      </c>
      <c r="BS270">
        <v>0</v>
      </c>
      <c r="BT270">
        <v>0</v>
      </c>
      <c r="BU270">
        <v>0</v>
      </c>
      <c r="BV270">
        <v>0</v>
      </c>
      <c r="BW270">
        <v>0</v>
      </c>
      <c r="BX270">
        <v>1</v>
      </c>
      <c r="BY270">
        <v>3</v>
      </c>
      <c r="BZ270">
        <v>504</v>
      </c>
      <c r="CA270">
        <v>0</v>
      </c>
      <c r="CB270">
        <v>0</v>
      </c>
      <c r="CC270">
        <v>0</v>
      </c>
      <c r="CD270">
        <v>0</v>
      </c>
      <c r="CE270">
        <v>0</v>
      </c>
      <c r="CF270">
        <v>0</v>
      </c>
      <c r="CG270">
        <v>0</v>
      </c>
      <c r="CH270">
        <v>0</v>
      </c>
      <c r="CI270">
        <v>0</v>
      </c>
      <c r="CJ270" s="1">
        <v>0</v>
      </c>
      <c r="CK270" s="1">
        <v>0</v>
      </c>
      <c r="CL270" s="1">
        <v>0</v>
      </c>
      <c r="CM270" s="1">
        <v>0</v>
      </c>
      <c r="CN270" s="168">
        <v>1</v>
      </c>
      <c r="CO270" s="169">
        <v>3</v>
      </c>
      <c r="CP270" s="169">
        <v>504</v>
      </c>
      <c r="CQ270" s="170">
        <v>0</v>
      </c>
      <c r="CR270" s="1">
        <v>0</v>
      </c>
      <c r="CS270" s="1">
        <v>0</v>
      </c>
      <c r="CT270" s="1">
        <v>0</v>
      </c>
      <c r="CU270" s="1">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s="284">
        <v>0</v>
      </c>
      <c r="DQ270" s="284">
        <v>0</v>
      </c>
      <c r="DR270" s="284">
        <v>0</v>
      </c>
      <c r="DS270" s="284">
        <v>0</v>
      </c>
      <c r="DT270" s="168">
        <v>0</v>
      </c>
      <c r="DU270" s="169">
        <v>0</v>
      </c>
      <c r="DV270" s="169">
        <v>0</v>
      </c>
      <c r="DW270" s="1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s="1">
        <v>0</v>
      </c>
      <c r="EW270" s="1">
        <v>0</v>
      </c>
      <c r="EX270" s="1">
        <v>0</v>
      </c>
      <c r="EY270" s="1">
        <v>0</v>
      </c>
      <c r="EZ270" s="168">
        <v>0</v>
      </c>
      <c r="FA270" s="169">
        <v>0</v>
      </c>
      <c r="FB270" s="169">
        <v>0</v>
      </c>
      <c r="FC270" s="1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3</v>
      </c>
      <c r="GO270">
        <v>20</v>
      </c>
      <c r="GP270">
        <v>0</v>
      </c>
      <c r="GQ270">
        <v>0</v>
      </c>
      <c r="GR270">
        <v>0</v>
      </c>
      <c r="GS270">
        <v>0</v>
      </c>
      <c r="GT270">
        <v>0</v>
      </c>
      <c r="GU270">
        <v>0</v>
      </c>
      <c r="GV270">
        <v>0</v>
      </c>
      <c r="GW270">
        <v>0</v>
      </c>
      <c r="GX270">
        <v>0</v>
      </c>
      <c r="GY270">
        <v>0</v>
      </c>
      <c r="GZ270">
        <v>0</v>
      </c>
      <c r="HA270">
        <v>0</v>
      </c>
      <c r="HB270">
        <v>0</v>
      </c>
      <c r="HC270" s="139">
        <v>0</v>
      </c>
      <c r="HD270" s="141">
        <v>1</v>
      </c>
      <c r="HE270" s="139">
        <v>0</v>
      </c>
      <c r="HF270" s="141">
        <v>0</v>
      </c>
      <c r="HG270" s="180">
        <v>8</v>
      </c>
      <c r="HH270" s="182">
        <v>0</v>
      </c>
      <c r="HI270" s="182">
        <v>0.125</v>
      </c>
      <c r="HJ270" s="183">
        <v>0</v>
      </c>
      <c r="HK270" s="140">
        <v>0</v>
      </c>
      <c r="HL270" s="140">
        <v>0</v>
      </c>
      <c r="HM270" s="1">
        <v>0</v>
      </c>
      <c r="HN270" s="1">
        <v>0</v>
      </c>
      <c r="HO270" t="s">
        <v>459</v>
      </c>
      <c r="HP270" s="284" t="s">
        <v>459</v>
      </c>
      <c r="HQ270" s="284">
        <v>0</v>
      </c>
      <c r="HR270" s="284">
        <v>0</v>
      </c>
      <c r="HS270" s="284">
        <v>0</v>
      </c>
      <c r="HT270" s="284" t="s">
        <v>427</v>
      </c>
      <c r="HU270" s="284" t="s">
        <v>427</v>
      </c>
      <c r="HV270" s="284" t="s">
        <v>427</v>
      </c>
      <c r="HW270" s="284" t="s">
        <v>426</v>
      </c>
      <c r="HX270" s="284">
        <v>0</v>
      </c>
      <c r="HY270" s="284">
        <v>0</v>
      </c>
      <c r="HZ270" s="284">
        <v>323394</v>
      </c>
      <c r="IA270" s="284"/>
      <c r="IB270" s="284"/>
    </row>
    <row r="271" spans="1:236" x14ac:dyDescent="0.25">
      <c r="A271" s="2">
        <f>IF('Table 1'!$L$2="All Regions",1,IF('Table 1'!$L$2='DATA TEMPLATE 1516'!L271,1,0))</f>
        <v>1</v>
      </c>
      <c r="B271" s="2">
        <f>IF('Table 1'!$L$3="All Disciplines",1,IF('Table 1'!$L$3='DATA TEMPLATE 1516'!M271,1,0))</f>
        <v>1</v>
      </c>
      <c r="C271" s="2">
        <f>IF('Table 1'!$L$4="All Organisations",1,IF('Table 1'!$L$4='DATA TEMPLATE 1516'!N271,1,0))</f>
        <v>1</v>
      </c>
      <c r="D271" s="2">
        <f t="shared" si="8"/>
        <v>3</v>
      </c>
      <c r="E271" s="236">
        <f>IFERROR(IF('Table 2'!$L$2="All Diverse Led",$HQ271,IF('Table 2'!$L$2='DATA TEMPLATE 1516'!HX271,4,0)),"0")</f>
        <v>0</v>
      </c>
      <c r="F271" s="236">
        <f>IFERROR(IF('Table 2'!$L$2="All Diverse Led",$HQ271,IF('Table 2'!$L$2='DATA TEMPLATE 1516'!HY271,4,0)), 0)</f>
        <v>0</v>
      </c>
      <c r="G271" s="237">
        <f t="shared" si="9"/>
        <v>0</v>
      </c>
      <c r="H271" s="1" t="s">
        <v>471</v>
      </c>
      <c r="I271" s="1">
        <v>0</v>
      </c>
      <c r="J271" s="1" t="b">
        <v>0</v>
      </c>
      <c r="K271" s="284">
        <v>269</v>
      </c>
      <c r="L271" t="s">
        <v>446</v>
      </c>
      <c r="M271" t="s">
        <v>440</v>
      </c>
      <c r="N271" t="s">
        <v>459</v>
      </c>
      <c r="O271" s="76">
        <v>12205</v>
      </c>
      <c r="P271" s="76">
        <v>62287</v>
      </c>
      <c r="Q271" s="76">
        <v>37057</v>
      </c>
      <c r="R271" s="76">
        <v>18300</v>
      </c>
      <c r="S271" s="76">
        <v>500</v>
      </c>
      <c r="T271" s="76">
        <v>130349</v>
      </c>
      <c r="U271">
        <v>0</v>
      </c>
      <c r="V271">
        <v>23398</v>
      </c>
      <c r="W271">
        <v>0</v>
      </c>
      <c r="X271">
        <v>2228</v>
      </c>
      <c r="Y271">
        <v>0</v>
      </c>
      <c r="Z271">
        <v>0</v>
      </c>
      <c r="AA271">
        <v>0</v>
      </c>
      <c r="AB271">
        <v>139027</v>
      </c>
      <c r="AC271">
        <v>31793</v>
      </c>
      <c r="AD271">
        <v>53740</v>
      </c>
      <c r="AE271">
        <v>250186</v>
      </c>
      <c r="AF271" s="1">
        <v>16</v>
      </c>
      <c r="AG271">
        <v>16</v>
      </c>
      <c r="AH271">
        <v>877</v>
      </c>
      <c r="AI271">
        <v>0</v>
      </c>
      <c r="AJ271">
        <v>0</v>
      </c>
      <c r="AK271">
        <v>0</v>
      </c>
      <c r="AL271">
        <v>0</v>
      </c>
      <c r="AM271">
        <v>0</v>
      </c>
      <c r="AN271">
        <v>0</v>
      </c>
      <c r="AO271">
        <v>0</v>
      </c>
      <c r="AP271">
        <v>0</v>
      </c>
      <c r="AQ271">
        <v>0</v>
      </c>
      <c r="AR271">
        <v>5</v>
      </c>
      <c r="AS271">
        <v>5</v>
      </c>
      <c r="AT271">
        <v>226</v>
      </c>
      <c r="AU271">
        <v>0</v>
      </c>
      <c r="AV271">
        <v>0</v>
      </c>
      <c r="AW271">
        <v>0</v>
      </c>
      <c r="AX271">
        <v>0</v>
      </c>
      <c r="AY271">
        <v>0</v>
      </c>
      <c r="AZ271">
        <v>0</v>
      </c>
      <c r="BA271">
        <v>0</v>
      </c>
      <c r="BB271">
        <v>0</v>
      </c>
      <c r="BC271">
        <v>0</v>
      </c>
      <c r="BD271" s="284">
        <v>0</v>
      </c>
      <c r="BE271" s="284">
        <v>0</v>
      </c>
      <c r="BF271" s="284">
        <v>0</v>
      </c>
      <c r="BG271" s="284">
        <v>0</v>
      </c>
      <c r="BH271" s="168">
        <v>5</v>
      </c>
      <c r="BI271" s="169">
        <v>5</v>
      </c>
      <c r="BJ271" s="169">
        <v>226</v>
      </c>
      <c r="BK271" s="170">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s="1">
        <v>0</v>
      </c>
      <c r="CK271" s="1">
        <v>0</v>
      </c>
      <c r="CL271" s="1">
        <v>0</v>
      </c>
      <c r="CM271" s="1">
        <v>0</v>
      </c>
      <c r="CN271" s="168">
        <v>0</v>
      </c>
      <c r="CO271" s="169">
        <v>0</v>
      </c>
      <c r="CP271" s="169">
        <v>0</v>
      </c>
      <c r="CQ271" s="170">
        <v>0</v>
      </c>
      <c r="CR271" s="1">
        <v>4</v>
      </c>
      <c r="CS271" s="1">
        <v>4</v>
      </c>
      <c r="CT271" s="1">
        <v>443</v>
      </c>
      <c r="CU271" s="1">
        <v>0</v>
      </c>
      <c r="CV271">
        <v>0</v>
      </c>
      <c r="CW271">
        <v>0</v>
      </c>
      <c r="CX271">
        <v>0</v>
      </c>
      <c r="CY271">
        <v>0</v>
      </c>
      <c r="CZ271">
        <v>0</v>
      </c>
      <c r="DA271">
        <v>0</v>
      </c>
      <c r="DB271">
        <v>0</v>
      </c>
      <c r="DC271">
        <v>0</v>
      </c>
      <c r="DD271">
        <v>4</v>
      </c>
      <c r="DE271">
        <v>4</v>
      </c>
      <c r="DF271">
        <v>443</v>
      </c>
      <c r="DG271">
        <v>0</v>
      </c>
      <c r="DH271">
        <v>0</v>
      </c>
      <c r="DI271">
        <v>0</v>
      </c>
      <c r="DJ271">
        <v>0</v>
      </c>
      <c r="DK271">
        <v>0</v>
      </c>
      <c r="DL271">
        <v>0</v>
      </c>
      <c r="DM271">
        <v>0</v>
      </c>
      <c r="DN271">
        <v>0</v>
      </c>
      <c r="DO271">
        <v>0</v>
      </c>
      <c r="DP271" s="284">
        <v>0</v>
      </c>
      <c r="DQ271" s="284">
        <v>0</v>
      </c>
      <c r="DR271" s="284">
        <v>0</v>
      </c>
      <c r="DS271" s="284">
        <v>0</v>
      </c>
      <c r="DT271" s="168">
        <v>4</v>
      </c>
      <c r="DU271" s="169">
        <v>4</v>
      </c>
      <c r="DV271" s="169">
        <v>443</v>
      </c>
      <c r="DW271" s="170">
        <v>0</v>
      </c>
      <c r="DX271">
        <v>2</v>
      </c>
      <c r="DY271">
        <v>2</v>
      </c>
      <c r="DZ271">
        <v>0</v>
      </c>
      <c r="EA271">
        <v>50</v>
      </c>
      <c r="EB271">
        <v>0</v>
      </c>
      <c r="EC271">
        <v>0</v>
      </c>
      <c r="ED271">
        <v>0</v>
      </c>
      <c r="EE271">
        <v>0</v>
      </c>
      <c r="EF271">
        <v>0</v>
      </c>
      <c r="EG271">
        <v>0</v>
      </c>
      <c r="EH271">
        <v>0</v>
      </c>
      <c r="EI271">
        <v>0</v>
      </c>
      <c r="EJ271">
        <v>2</v>
      </c>
      <c r="EK271">
        <v>2</v>
      </c>
      <c r="EL271">
        <v>0</v>
      </c>
      <c r="EM271">
        <v>50</v>
      </c>
      <c r="EN271">
        <v>0</v>
      </c>
      <c r="EO271">
        <v>0</v>
      </c>
      <c r="EP271">
        <v>0</v>
      </c>
      <c r="EQ271">
        <v>0</v>
      </c>
      <c r="ER271">
        <v>0</v>
      </c>
      <c r="ES271">
        <v>0</v>
      </c>
      <c r="ET271">
        <v>0</v>
      </c>
      <c r="EU271">
        <v>0</v>
      </c>
      <c r="EV271" s="1">
        <v>0</v>
      </c>
      <c r="EW271" s="1">
        <v>0</v>
      </c>
      <c r="EX271" s="1">
        <v>0</v>
      </c>
      <c r="EY271" s="1">
        <v>0</v>
      </c>
      <c r="EZ271" s="168">
        <v>2</v>
      </c>
      <c r="FA271" s="169">
        <v>2</v>
      </c>
      <c r="FB271" s="169">
        <v>0</v>
      </c>
      <c r="FC271" s="170">
        <v>50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s="139">
        <v>0</v>
      </c>
      <c r="HD271" s="141">
        <v>0</v>
      </c>
      <c r="HE271" s="139">
        <v>0</v>
      </c>
      <c r="HF271" s="141">
        <v>0</v>
      </c>
      <c r="HG271" s="180">
        <v>42</v>
      </c>
      <c r="HH271" s="182">
        <v>0</v>
      </c>
      <c r="HI271" s="182">
        <v>0</v>
      </c>
      <c r="HJ271" s="183">
        <v>0</v>
      </c>
      <c r="HK271" s="140">
        <v>0</v>
      </c>
      <c r="HL271" s="140">
        <v>0</v>
      </c>
      <c r="HM271" s="1" t="s">
        <v>427</v>
      </c>
      <c r="HN271" s="1" t="s">
        <v>427</v>
      </c>
      <c r="HO271" t="s">
        <v>459</v>
      </c>
      <c r="HP271" s="284" t="s">
        <v>458</v>
      </c>
      <c r="HQ271" s="284">
        <v>0</v>
      </c>
      <c r="HR271" s="284">
        <v>0</v>
      </c>
      <c r="HS271" s="284">
        <v>0</v>
      </c>
      <c r="HT271" s="284" t="s">
        <v>427</v>
      </c>
      <c r="HU271" s="284" t="s">
        <v>427</v>
      </c>
      <c r="HV271" s="284" t="s">
        <v>427</v>
      </c>
      <c r="HW271" s="284" t="s">
        <v>427</v>
      </c>
      <c r="HX271" s="284">
        <v>0</v>
      </c>
      <c r="HY271" s="284">
        <v>0</v>
      </c>
      <c r="HZ271" s="284">
        <v>130164</v>
      </c>
      <c r="IA271" s="284"/>
      <c r="IB271" s="284"/>
    </row>
    <row r="272" spans="1:236" x14ac:dyDescent="0.25">
      <c r="A272" s="2">
        <f>IF('Table 1'!$L$2="All Regions",1,IF('Table 1'!$L$2='DATA TEMPLATE 1516'!L272,1,0))</f>
        <v>1</v>
      </c>
      <c r="B272" s="2">
        <f>IF('Table 1'!$L$3="All Disciplines",1,IF('Table 1'!$L$3='DATA TEMPLATE 1516'!M272,1,0))</f>
        <v>1</v>
      </c>
      <c r="C272" s="2">
        <f>IF('Table 1'!$L$4="All Organisations",1,IF('Table 1'!$L$4='DATA TEMPLATE 1516'!N272,1,0))</f>
        <v>1</v>
      </c>
      <c r="D272" s="2">
        <f t="shared" si="8"/>
        <v>3</v>
      </c>
      <c r="E272" s="236">
        <f>IFERROR(IF('Table 2'!$L$2="All Diverse Led",$HQ272,IF('Table 2'!$L$2='DATA TEMPLATE 1516'!HX272,4,0)),"0")</f>
        <v>0</v>
      </c>
      <c r="F272" s="236">
        <f>IFERROR(IF('Table 2'!$L$2="All Diverse Led",$HQ272,IF('Table 2'!$L$2='DATA TEMPLATE 1516'!HY272,4,0)), 0)</f>
        <v>0</v>
      </c>
      <c r="G272" s="237">
        <f t="shared" si="9"/>
        <v>0</v>
      </c>
      <c r="H272" s="1" t="s">
        <v>471</v>
      </c>
      <c r="I272" s="1">
        <v>0</v>
      </c>
      <c r="J272" s="1" t="b">
        <v>0</v>
      </c>
      <c r="K272" s="284">
        <v>270</v>
      </c>
      <c r="L272" t="s">
        <v>446</v>
      </c>
      <c r="M272" t="s">
        <v>440</v>
      </c>
      <c r="N272" t="s">
        <v>460</v>
      </c>
      <c r="O272" s="76">
        <v>18408288</v>
      </c>
      <c r="P272" s="76">
        <v>800000</v>
      </c>
      <c r="Q272" s="76">
        <v>1057504</v>
      </c>
      <c r="R272" s="76">
        <v>652000</v>
      </c>
      <c r="S272" s="76">
        <v>599523</v>
      </c>
      <c r="T272" s="76">
        <v>21517315</v>
      </c>
      <c r="U272">
        <v>12135411</v>
      </c>
      <c r="V272">
        <v>23344</v>
      </c>
      <c r="W272">
        <v>0</v>
      </c>
      <c r="X272">
        <v>0</v>
      </c>
      <c r="Y272">
        <v>537131</v>
      </c>
      <c r="Z272">
        <v>0</v>
      </c>
      <c r="AA272">
        <v>0</v>
      </c>
      <c r="AB272">
        <v>5359652</v>
      </c>
      <c r="AC272">
        <v>2500062</v>
      </c>
      <c r="AD272">
        <v>544223</v>
      </c>
      <c r="AE272">
        <v>21099823</v>
      </c>
      <c r="AF272" s="1">
        <v>984</v>
      </c>
      <c r="AG272">
        <v>905</v>
      </c>
      <c r="AH272">
        <v>545419</v>
      </c>
      <c r="AI272">
        <v>0</v>
      </c>
      <c r="AJ272">
        <v>0</v>
      </c>
      <c r="AK272">
        <v>0</v>
      </c>
      <c r="AL272">
        <v>0</v>
      </c>
      <c r="AM272">
        <v>0</v>
      </c>
      <c r="AN272">
        <v>0</v>
      </c>
      <c r="AO272">
        <v>0</v>
      </c>
      <c r="AP272">
        <v>0</v>
      </c>
      <c r="AQ272">
        <v>0</v>
      </c>
      <c r="AR272">
        <v>318</v>
      </c>
      <c r="AS272">
        <v>220</v>
      </c>
      <c r="AT272">
        <v>152124</v>
      </c>
      <c r="AU272">
        <v>0</v>
      </c>
      <c r="AV272">
        <v>0</v>
      </c>
      <c r="AW272">
        <v>0</v>
      </c>
      <c r="AX272">
        <v>0</v>
      </c>
      <c r="AY272">
        <v>0</v>
      </c>
      <c r="AZ272">
        <v>0</v>
      </c>
      <c r="BA272">
        <v>0</v>
      </c>
      <c r="BB272">
        <v>0</v>
      </c>
      <c r="BC272">
        <v>0</v>
      </c>
      <c r="BD272" s="284">
        <v>0</v>
      </c>
      <c r="BE272" s="284">
        <v>0</v>
      </c>
      <c r="BF272" s="284">
        <v>0</v>
      </c>
      <c r="BG272" s="284">
        <v>0</v>
      </c>
      <c r="BH272" s="168">
        <v>318</v>
      </c>
      <c r="BI272" s="169">
        <v>220</v>
      </c>
      <c r="BJ272" s="169">
        <v>152124</v>
      </c>
      <c r="BK272" s="170">
        <v>0</v>
      </c>
      <c r="BL272">
        <v>3</v>
      </c>
      <c r="BM272">
        <v>476</v>
      </c>
      <c r="BN272">
        <v>145157</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s="1">
        <v>0</v>
      </c>
      <c r="CK272" s="1">
        <v>0</v>
      </c>
      <c r="CL272" s="1">
        <v>0</v>
      </c>
      <c r="CM272" s="1">
        <v>0</v>
      </c>
      <c r="CN272" s="168">
        <v>0</v>
      </c>
      <c r="CO272" s="169">
        <v>0</v>
      </c>
      <c r="CP272" s="169">
        <v>0</v>
      </c>
      <c r="CQ272" s="170">
        <v>0</v>
      </c>
      <c r="CR272" s="1">
        <v>0</v>
      </c>
      <c r="CS272" s="1">
        <v>0</v>
      </c>
      <c r="CT272" s="1">
        <v>0</v>
      </c>
      <c r="CU272" s="1">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s="284">
        <v>0</v>
      </c>
      <c r="DQ272" s="284">
        <v>0</v>
      </c>
      <c r="DR272" s="284">
        <v>0</v>
      </c>
      <c r="DS272" s="284">
        <v>0</v>
      </c>
      <c r="DT272" s="168">
        <v>0</v>
      </c>
      <c r="DU272" s="169">
        <v>0</v>
      </c>
      <c r="DV272" s="169">
        <v>0</v>
      </c>
      <c r="DW272" s="170">
        <v>0</v>
      </c>
      <c r="DX272">
        <v>2</v>
      </c>
      <c r="DY272">
        <v>16</v>
      </c>
      <c r="DZ272">
        <v>7000</v>
      </c>
      <c r="EA272">
        <v>0</v>
      </c>
      <c r="EB272">
        <v>0</v>
      </c>
      <c r="EC272">
        <v>0</v>
      </c>
      <c r="ED272">
        <v>0</v>
      </c>
      <c r="EE272">
        <v>0</v>
      </c>
      <c r="EF272">
        <v>0</v>
      </c>
      <c r="EG272">
        <v>0</v>
      </c>
      <c r="EH272">
        <v>0</v>
      </c>
      <c r="EI272">
        <v>0</v>
      </c>
      <c r="EJ272">
        <v>1</v>
      </c>
      <c r="EK272">
        <v>8</v>
      </c>
      <c r="EL272">
        <v>5500</v>
      </c>
      <c r="EM272">
        <v>0</v>
      </c>
      <c r="EN272">
        <v>0</v>
      </c>
      <c r="EO272">
        <v>0</v>
      </c>
      <c r="EP272">
        <v>0</v>
      </c>
      <c r="EQ272">
        <v>0</v>
      </c>
      <c r="ER272">
        <v>0</v>
      </c>
      <c r="ES272">
        <v>0</v>
      </c>
      <c r="ET272">
        <v>0</v>
      </c>
      <c r="EU272">
        <v>0</v>
      </c>
      <c r="EV272" s="1">
        <v>0</v>
      </c>
      <c r="EW272" s="1">
        <v>0</v>
      </c>
      <c r="EX272" s="1">
        <v>0</v>
      </c>
      <c r="EY272" s="1">
        <v>0</v>
      </c>
      <c r="EZ272" s="168">
        <v>1</v>
      </c>
      <c r="FA272" s="169">
        <v>8</v>
      </c>
      <c r="FB272" s="169">
        <v>5500</v>
      </c>
      <c r="FC272" s="170">
        <v>0</v>
      </c>
      <c r="FD272">
        <v>0</v>
      </c>
      <c r="FE272">
        <v>0</v>
      </c>
      <c r="FF272">
        <v>0</v>
      </c>
      <c r="FG272">
        <v>0</v>
      </c>
      <c r="FH272">
        <v>0</v>
      </c>
      <c r="FI272">
        <v>0</v>
      </c>
      <c r="FJ272">
        <v>0</v>
      </c>
      <c r="FK272">
        <v>0</v>
      </c>
      <c r="FL272">
        <v>0</v>
      </c>
      <c r="FM272">
        <v>0</v>
      </c>
      <c r="FN272">
        <v>1</v>
      </c>
      <c r="FO272">
        <v>500</v>
      </c>
      <c r="FP272">
        <v>1</v>
      </c>
      <c r="FQ272">
        <v>75</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0</v>
      </c>
      <c r="GX272">
        <v>0</v>
      </c>
      <c r="GY272">
        <v>0</v>
      </c>
      <c r="GZ272">
        <v>0</v>
      </c>
      <c r="HA272">
        <v>0</v>
      </c>
      <c r="HB272">
        <v>0</v>
      </c>
      <c r="HC272" s="139">
        <v>0</v>
      </c>
      <c r="HD272" s="141">
        <v>0</v>
      </c>
      <c r="HE272" s="139">
        <v>3</v>
      </c>
      <c r="HF272" s="141">
        <v>1</v>
      </c>
      <c r="HG272" s="180">
        <v>19</v>
      </c>
      <c r="HH272" s="182">
        <v>5.2631578947368418E-2</v>
      </c>
      <c r="HI272" s="182">
        <v>0.15789473684210525</v>
      </c>
      <c r="HJ272" s="183">
        <v>0</v>
      </c>
      <c r="HK272" s="140">
        <v>0</v>
      </c>
      <c r="HL272" s="140">
        <v>0</v>
      </c>
      <c r="HM272" s="1" t="s">
        <v>427</v>
      </c>
      <c r="HN272" s="1" t="s">
        <v>426</v>
      </c>
      <c r="HO272" t="s">
        <v>460</v>
      </c>
      <c r="HP272" s="284" t="s">
        <v>460</v>
      </c>
      <c r="HQ272" s="284">
        <v>0</v>
      </c>
      <c r="HR272" s="284">
        <v>0</v>
      </c>
      <c r="HS272" s="284">
        <v>0</v>
      </c>
      <c r="HT272" s="284" t="s">
        <v>427</v>
      </c>
      <c r="HU272" s="284" t="s">
        <v>427</v>
      </c>
      <c r="HV272" s="284" t="s">
        <v>427</v>
      </c>
      <c r="HW272" s="284" t="s">
        <v>427</v>
      </c>
      <c r="HX272" s="284">
        <v>0</v>
      </c>
      <c r="HY272" s="284">
        <v>0</v>
      </c>
      <c r="HZ272" s="284">
        <v>20004291</v>
      </c>
      <c r="IA272" s="284"/>
      <c r="IB272" s="284"/>
    </row>
    <row r="273" spans="1:236" x14ac:dyDescent="0.25">
      <c r="A273" s="2">
        <f>IF('Table 1'!$L$2="All Regions",1,IF('Table 1'!$L$2='DATA TEMPLATE 1516'!L273,1,0))</f>
        <v>1</v>
      </c>
      <c r="B273" s="2">
        <f>IF('Table 1'!$L$3="All Disciplines",1,IF('Table 1'!$L$3='DATA TEMPLATE 1516'!M273,1,0))</f>
        <v>1</v>
      </c>
      <c r="C273" s="2">
        <f>IF('Table 1'!$L$4="All Organisations",1,IF('Table 1'!$L$4='DATA TEMPLATE 1516'!N273,1,0))</f>
        <v>1</v>
      </c>
      <c r="D273" s="2">
        <f t="shared" si="8"/>
        <v>3</v>
      </c>
      <c r="E273" s="236">
        <f>IFERROR(IF('Table 2'!$L$2="All Diverse Led",$HQ273,IF('Table 2'!$L$2='DATA TEMPLATE 1516'!HX273,4,0)),"0")</f>
        <v>2</v>
      </c>
      <c r="F273" s="236">
        <f>IFERROR(IF('Table 2'!$L$2="All Diverse Led",$HQ273,IF('Table 2'!$L$2='DATA TEMPLATE 1516'!HY273,4,0)), 0)</f>
        <v>2</v>
      </c>
      <c r="G273" s="237">
        <f t="shared" si="9"/>
        <v>4</v>
      </c>
      <c r="H273" s="1" t="s">
        <v>471</v>
      </c>
      <c r="I273" s="1">
        <v>0</v>
      </c>
      <c r="J273" s="1" t="b">
        <v>0</v>
      </c>
      <c r="K273" s="284">
        <v>271</v>
      </c>
      <c r="L273" t="s">
        <v>446</v>
      </c>
      <c r="M273" t="s">
        <v>440</v>
      </c>
      <c r="N273" t="s">
        <v>459</v>
      </c>
      <c r="O273" s="76">
        <v>55337</v>
      </c>
      <c r="P273" s="76">
        <v>110000</v>
      </c>
      <c r="Q273" s="76">
        <v>59502</v>
      </c>
      <c r="R273" s="76">
        <v>55872</v>
      </c>
      <c r="S273" s="76">
        <v>0</v>
      </c>
      <c r="T273" s="76">
        <v>280711</v>
      </c>
      <c r="U273">
        <v>24563</v>
      </c>
      <c r="V273">
        <v>12567</v>
      </c>
      <c r="W273">
        <v>0</v>
      </c>
      <c r="X273">
        <v>1500</v>
      </c>
      <c r="Y273">
        <v>1000</v>
      </c>
      <c r="Z273">
        <v>0</v>
      </c>
      <c r="AA273">
        <v>0</v>
      </c>
      <c r="AB273">
        <v>75976</v>
      </c>
      <c r="AC273">
        <v>86092</v>
      </c>
      <c r="AD273">
        <v>64121</v>
      </c>
      <c r="AE273">
        <v>265819</v>
      </c>
      <c r="AF273" s="1">
        <v>29</v>
      </c>
      <c r="AG273">
        <v>28</v>
      </c>
      <c r="AH273">
        <v>6645</v>
      </c>
      <c r="AI273">
        <v>332</v>
      </c>
      <c r="AJ273">
        <v>0</v>
      </c>
      <c r="AK273">
        <v>0</v>
      </c>
      <c r="AL273">
        <v>0</v>
      </c>
      <c r="AM273">
        <v>0</v>
      </c>
      <c r="AN273">
        <v>0</v>
      </c>
      <c r="AO273">
        <v>0</v>
      </c>
      <c r="AP273">
        <v>0</v>
      </c>
      <c r="AQ273">
        <v>0</v>
      </c>
      <c r="AR273">
        <v>6</v>
      </c>
      <c r="AS273">
        <v>6</v>
      </c>
      <c r="AT273">
        <v>190</v>
      </c>
      <c r="AU273">
        <v>10</v>
      </c>
      <c r="AV273">
        <v>0</v>
      </c>
      <c r="AW273">
        <v>0</v>
      </c>
      <c r="AX273">
        <v>0</v>
      </c>
      <c r="AY273">
        <v>0</v>
      </c>
      <c r="AZ273">
        <v>0</v>
      </c>
      <c r="BA273">
        <v>0</v>
      </c>
      <c r="BB273">
        <v>0</v>
      </c>
      <c r="BC273">
        <v>0</v>
      </c>
      <c r="BD273" s="284">
        <v>0</v>
      </c>
      <c r="BE273" s="284">
        <v>0</v>
      </c>
      <c r="BF273" s="284">
        <v>0</v>
      </c>
      <c r="BG273" s="284">
        <v>0</v>
      </c>
      <c r="BH273" s="168">
        <v>6</v>
      </c>
      <c r="BI273" s="169">
        <v>6</v>
      </c>
      <c r="BJ273" s="169">
        <v>190</v>
      </c>
      <c r="BK273" s="170">
        <v>10</v>
      </c>
      <c r="BL273">
        <v>16</v>
      </c>
      <c r="BM273">
        <v>250</v>
      </c>
      <c r="BN273">
        <v>35000</v>
      </c>
      <c r="BO273">
        <v>1750</v>
      </c>
      <c r="BP273">
        <v>0</v>
      </c>
      <c r="BQ273">
        <v>0</v>
      </c>
      <c r="BR273">
        <v>0</v>
      </c>
      <c r="BS273">
        <v>0</v>
      </c>
      <c r="BT273">
        <v>0</v>
      </c>
      <c r="BU273">
        <v>0</v>
      </c>
      <c r="BV273">
        <v>0</v>
      </c>
      <c r="BW273">
        <v>0</v>
      </c>
      <c r="BX273">
        <v>7</v>
      </c>
      <c r="BY273">
        <v>250</v>
      </c>
      <c r="BZ273">
        <v>35000</v>
      </c>
      <c r="CA273">
        <v>1750</v>
      </c>
      <c r="CB273">
        <v>0</v>
      </c>
      <c r="CC273">
        <v>0</v>
      </c>
      <c r="CD273">
        <v>0</v>
      </c>
      <c r="CE273">
        <v>0</v>
      </c>
      <c r="CF273">
        <v>0</v>
      </c>
      <c r="CG273">
        <v>0</v>
      </c>
      <c r="CH273">
        <v>0</v>
      </c>
      <c r="CI273">
        <v>0</v>
      </c>
      <c r="CJ273" s="1">
        <v>0</v>
      </c>
      <c r="CK273" s="1">
        <v>0</v>
      </c>
      <c r="CL273" s="1">
        <v>0</v>
      </c>
      <c r="CM273" s="1">
        <v>0</v>
      </c>
      <c r="CN273" s="168">
        <v>7</v>
      </c>
      <c r="CO273" s="169">
        <v>250</v>
      </c>
      <c r="CP273" s="169">
        <v>35000</v>
      </c>
      <c r="CQ273" s="170">
        <v>1750</v>
      </c>
      <c r="CR273" s="1">
        <v>55</v>
      </c>
      <c r="CS273" s="1">
        <v>55</v>
      </c>
      <c r="CT273" s="1">
        <v>2500</v>
      </c>
      <c r="CU273" s="1">
        <v>25</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s="284">
        <v>0</v>
      </c>
      <c r="DQ273" s="284">
        <v>0</v>
      </c>
      <c r="DR273" s="284">
        <v>0</v>
      </c>
      <c r="DS273" s="284">
        <v>0</v>
      </c>
      <c r="DT273" s="168">
        <v>0</v>
      </c>
      <c r="DU273" s="169">
        <v>0</v>
      </c>
      <c r="DV273" s="169">
        <v>0</v>
      </c>
      <c r="DW273" s="170">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s="1">
        <v>0</v>
      </c>
      <c r="EW273" s="1">
        <v>0</v>
      </c>
      <c r="EX273" s="1">
        <v>0</v>
      </c>
      <c r="EY273" s="1">
        <v>0</v>
      </c>
      <c r="EZ273" s="168">
        <v>0</v>
      </c>
      <c r="FA273" s="169">
        <v>0</v>
      </c>
      <c r="FB273" s="169">
        <v>0</v>
      </c>
      <c r="FC273" s="170">
        <v>0</v>
      </c>
      <c r="FD273">
        <v>0</v>
      </c>
      <c r="FE273">
        <v>0</v>
      </c>
      <c r="FF273">
        <v>0</v>
      </c>
      <c r="FG273">
        <v>0</v>
      </c>
      <c r="FH273">
        <v>0</v>
      </c>
      <c r="FI273">
        <v>0</v>
      </c>
      <c r="FJ273">
        <v>1</v>
      </c>
      <c r="FK273">
        <v>120</v>
      </c>
      <c r="FL273">
        <v>0</v>
      </c>
      <c r="FM273">
        <v>0</v>
      </c>
      <c r="FN273">
        <v>0</v>
      </c>
      <c r="FO273">
        <v>0</v>
      </c>
      <c r="FP273">
        <v>0</v>
      </c>
      <c r="FQ273">
        <v>0</v>
      </c>
      <c r="FR273">
        <v>0</v>
      </c>
      <c r="FS273">
        <v>0</v>
      </c>
      <c r="FT273">
        <v>5</v>
      </c>
      <c r="FU273">
        <v>0</v>
      </c>
      <c r="FV273">
        <v>5</v>
      </c>
      <c r="FW273">
        <v>0</v>
      </c>
      <c r="FX273">
        <v>29</v>
      </c>
      <c r="FY273">
        <v>0</v>
      </c>
      <c r="FZ273">
        <v>0</v>
      </c>
      <c r="GA273">
        <v>0</v>
      </c>
      <c r="GB273">
        <v>0</v>
      </c>
      <c r="GC273">
        <v>0</v>
      </c>
      <c r="GD273">
        <v>0</v>
      </c>
      <c r="GE273">
        <v>0</v>
      </c>
      <c r="GF273">
        <v>0</v>
      </c>
      <c r="GG273">
        <v>0</v>
      </c>
      <c r="GH273">
        <v>2</v>
      </c>
      <c r="GI273">
        <v>0</v>
      </c>
      <c r="GJ273">
        <v>0</v>
      </c>
      <c r="GK273">
        <v>0</v>
      </c>
      <c r="GL273">
        <v>112</v>
      </c>
      <c r="GM273">
        <v>27</v>
      </c>
      <c r="GN273">
        <v>0</v>
      </c>
      <c r="GO273">
        <v>0</v>
      </c>
      <c r="GP273">
        <v>0</v>
      </c>
      <c r="GQ273">
        <v>0</v>
      </c>
      <c r="GR273">
        <v>0</v>
      </c>
      <c r="GS273">
        <v>0</v>
      </c>
      <c r="GT273">
        <v>2</v>
      </c>
      <c r="GU273">
        <v>0</v>
      </c>
      <c r="GV273">
        <v>0</v>
      </c>
      <c r="GW273">
        <v>0</v>
      </c>
      <c r="GX273">
        <v>0</v>
      </c>
      <c r="GY273">
        <v>0</v>
      </c>
      <c r="GZ273">
        <v>0</v>
      </c>
      <c r="HA273">
        <v>0</v>
      </c>
      <c r="HB273">
        <v>0</v>
      </c>
      <c r="HC273" s="139">
        <v>1</v>
      </c>
      <c r="HD273" s="141">
        <v>0</v>
      </c>
      <c r="HE273" s="139">
        <v>2</v>
      </c>
      <c r="HF273" s="141">
        <v>13</v>
      </c>
      <c r="HG273" s="180">
        <v>26</v>
      </c>
      <c r="HH273" s="182">
        <v>0.53846153846153844</v>
      </c>
      <c r="HI273" s="182">
        <v>7.6923076923076927E-2</v>
      </c>
      <c r="HJ273" s="183">
        <v>2</v>
      </c>
      <c r="HK273" s="140" t="s">
        <v>541</v>
      </c>
      <c r="HL273" s="140">
        <v>0</v>
      </c>
      <c r="HM273" s="1" t="s">
        <v>426</v>
      </c>
      <c r="HN273" s="1" t="s">
        <v>427</v>
      </c>
      <c r="HO273" t="s">
        <v>459</v>
      </c>
      <c r="HP273" s="284" t="s">
        <v>459</v>
      </c>
      <c r="HQ273" s="284">
        <v>2</v>
      </c>
      <c r="HR273" s="284" t="s">
        <v>541</v>
      </c>
      <c r="HS273" s="284">
        <v>0</v>
      </c>
      <c r="HT273" s="284" t="s">
        <v>426</v>
      </c>
      <c r="HU273" s="284" t="s">
        <v>427</v>
      </c>
      <c r="HV273" s="284" t="s">
        <v>427</v>
      </c>
      <c r="HW273" s="284" t="s">
        <v>426</v>
      </c>
      <c r="HX273" s="284" t="s">
        <v>541</v>
      </c>
      <c r="HY273" s="284">
        <v>0</v>
      </c>
      <c r="HZ273" s="284">
        <v>286597</v>
      </c>
      <c r="IA273" s="284"/>
      <c r="IB273" s="284"/>
    </row>
    <row r="274" spans="1:236" x14ac:dyDescent="0.25">
      <c r="A274" s="2">
        <f>IF('Table 1'!$L$2="All Regions",1,IF('Table 1'!$L$2='DATA TEMPLATE 1516'!L274,1,0))</f>
        <v>1</v>
      </c>
      <c r="B274" s="2">
        <f>IF('Table 1'!$L$3="All Disciplines",1,IF('Table 1'!$L$3='DATA TEMPLATE 1516'!M274,1,0))</f>
        <v>1</v>
      </c>
      <c r="C274" s="2">
        <f>IF('Table 1'!$L$4="All Organisations",1,IF('Table 1'!$L$4='DATA TEMPLATE 1516'!N274,1,0))</f>
        <v>1</v>
      </c>
      <c r="D274" s="2">
        <f t="shared" si="8"/>
        <v>3</v>
      </c>
      <c r="E274" s="236" t="str">
        <f>IFERROR(IF('Table 2'!$L$2="All Diverse Led",$HQ274,IF('Table 2'!$L$2='DATA TEMPLATE 1516'!HX274,4,0)),"0")</f>
        <v>-</v>
      </c>
      <c r="F274" s="236" t="str">
        <f>IFERROR(IF('Table 2'!$L$2="All Diverse Led",$HQ274,IF('Table 2'!$L$2='DATA TEMPLATE 1516'!HY274,4,0)), 0)</f>
        <v>-</v>
      </c>
      <c r="G274" s="237">
        <f t="shared" si="9"/>
        <v>0</v>
      </c>
      <c r="H274" s="1">
        <v>0</v>
      </c>
      <c r="I274" s="1">
        <v>0</v>
      </c>
      <c r="J274" s="1" t="b">
        <v>0</v>
      </c>
      <c r="K274" s="284">
        <v>272</v>
      </c>
      <c r="L274" t="s">
        <v>446</v>
      </c>
      <c r="M274" t="s">
        <v>440</v>
      </c>
      <c r="N274" t="s">
        <v>460</v>
      </c>
      <c r="O274" s="76">
        <v>2822452</v>
      </c>
      <c r="P274" s="76">
        <v>477605</v>
      </c>
      <c r="Q274" s="76">
        <v>14960</v>
      </c>
      <c r="R274" s="76">
        <v>0</v>
      </c>
      <c r="S274" s="76">
        <v>2000</v>
      </c>
      <c r="T274" s="76">
        <v>3317017</v>
      </c>
      <c r="U274">
        <v>2384595</v>
      </c>
      <c r="V274">
        <v>68695</v>
      </c>
      <c r="W274">
        <v>9168</v>
      </c>
      <c r="X274">
        <v>4057</v>
      </c>
      <c r="Y274">
        <v>20688</v>
      </c>
      <c r="Z274">
        <v>0</v>
      </c>
      <c r="AA274">
        <v>0</v>
      </c>
      <c r="AB274">
        <v>280554</v>
      </c>
      <c r="AC274">
        <v>132587</v>
      </c>
      <c r="AD274">
        <v>0</v>
      </c>
      <c r="AE274">
        <v>2900344</v>
      </c>
      <c r="AF274" s="1">
        <v>10</v>
      </c>
      <c r="AG274">
        <v>0</v>
      </c>
      <c r="AH274">
        <v>0</v>
      </c>
      <c r="AI274">
        <v>110900</v>
      </c>
      <c r="AJ274">
        <v>6</v>
      </c>
      <c r="AK274">
        <v>0</v>
      </c>
      <c r="AL274">
        <v>0</v>
      </c>
      <c r="AM274">
        <v>38500</v>
      </c>
      <c r="AN274">
        <v>0</v>
      </c>
      <c r="AO274">
        <v>0</v>
      </c>
      <c r="AP274">
        <v>0</v>
      </c>
      <c r="AQ274">
        <v>0</v>
      </c>
      <c r="AR274">
        <v>0</v>
      </c>
      <c r="AS274">
        <v>0</v>
      </c>
      <c r="AT274">
        <v>0</v>
      </c>
      <c r="AU274">
        <v>0</v>
      </c>
      <c r="AV274">
        <v>0</v>
      </c>
      <c r="AW274">
        <v>0</v>
      </c>
      <c r="AX274">
        <v>0</v>
      </c>
      <c r="AY274">
        <v>0</v>
      </c>
      <c r="AZ274">
        <v>0</v>
      </c>
      <c r="BA274">
        <v>0</v>
      </c>
      <c r="BB274">
        <v>0</v>
      </c>
      <c r="BC274">
        <v>0</v>
      </c>
      <c r="BD274" s="284">
        <v>6</v>
      </c>
      <c r="BE274" s="284">
        <v>0</v>
      </c>
      <c r="BF274" s="284">
        <v>0</v>
      </c>
      <c r="BG274" s="284">
        <v>38500</v>
      </c>
      <c r="BH274" s="168">
        <v>0</v>
      </c>
      <c r="BI274" s="169">
        <v>0</v>
      </c>
      <c r="BJ274" s="169">
        <v>0</v>
      </c>
      <c r="BK274" s="170">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s="1">
        <v>0</v>
      </c>
      <c r="CK274" s="1">
        <v>0</v>
      </c>
      <c r="CL274" s="1">
        <v>0</v>
      </c>
      <c r="CM274" s="1">
        <v>0</v>
      </c>
      <c r="CN274" s="168">
        <v>0</v>
      </c>
      <c r="CO274" s="169">
        <v>0</v>
      </c>
      <c r="CP274" s="169">
        <v>0</v>
      </c>
      <c r="CQ274" s="170">
        <v>0</v>
      </c>
      <c r="CR274" s="1">
        <v>0</v>
      </c>
      <c r="CS274" s="1">
        <v>0</v>
      </c>
      <c r="CT274" s="1">
        <v>0</v>
      </c>
      <c r="CU274" s="1">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s="284">
        <v>0</v>
      </c>
      <c r="DQ274" s="284">
        <v>0</v>
      </c>
      <c r="DR274" s="284">
        <v>0</v>
      </c>
      <c r="DS274" s="284">
        <v>0</v>
      </c>
      <c r="DT274" s="168">
        <v>0</v>
      </c>
      <c r="DU274" s="169">
        <v>0</v>
      </c>
      <c r="DV274" s="169">
        <v>0</v>
      </c>
      <c r="DW274" s="170">
        <v>0</v>
      </c>
      <c r="DX274">
        <v>4</v>
      </c>
      <c r="DY274">
        <v>7</v>
      </c>
      <c r="DZ274">
        <v>0</v>
      </c>
      <c r="EA274">
        <v>122200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s="1">
        <v>0</v>
      </c>
      <c r="EW274" s="1">
        <v>0</v>
      </c>
      <c r="EX274" s="1">
        <v>0</v>
      </c>
      <c r="EY274" s="1">
        <v>0</v>
      </c>
      <c r="EZ274" s="168">
        <v>0</v>
      </c>
      <c r="FA274" s="169">
        <v>0</v>
      </c>
      <c r="FB274" s="169">
        <v>0</v>
      </c>
      <c r="FC274" s="170">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s="139">
        <v>0</v>
      </c>
      <c r="HD274" s="141">
        <v>0</v>
      </c>
      <c r="HE274" s="139">
        <v>0</v>
      </c>
      <c r="HF274" s="141">
        <v>0</v>
      </c>
      <c r="HG274" s="180">
        <v>12</v>
      </c>
      <c r="HH274" s="182">
        <v>0</v>
      </c>
      <c r="HI274" s="182">
        <v>0</v>
      </c>
      <c r="HJ274" s="183">
        <v>0</v>
      </c>
      <c r="HK274" s="140">
        <v>0</v>
      </c>
      <c r="HL274" s="140">
        <v>0</v>
      </c>
      <c r="HM274" s="1" t="s">
        <v>427</v>
      </c>
      <c r="HN274" s="1" t="s">
        <v>427</v>
      </c>
      <c r="HO274" t="s">
        <v>460</v>
      </c>
      <c r="HP274" t="e">
        <v>#N/A</v>
      </c>
      <c r="HQ274" s="403" t="s">
        <v>605</v>
      </c>
      <c r="HR274" s="403" t="s">
        <v>605</v>
      </c>
      <c r="HS274" s="403" t="s">
        <v>605</v>
      </c>
      <c r="HT274" s="403" t="s">
        <v>605</v>
      </c>
      <c r="HU274" s="403" t="s">
        <v>605</v>
      </c>
      <c r="HV274" s="403" t="s">
        <v>605</v>
      </c>
      <c r="HW274" s="403" t="s">
        <v>605</v>
      </c>
      <c r="HX274" s="403" t="s">
        <v>605</v>
      </c>
      <c r="HY274" s="403" t="s">
        <v>605</v>
      </c>
      <c r="HZ274" s="403" t="s">
        <v>605</v>
      </c>
      <c r="IA274" s="284"/>
      <c r="IB274" s="284"/>
    </row>
    <row r="275" spans="1:236" x14ac:dyDescent="0.25">
      <c r="A275" s="2">
        <f>IF('Table 1'!$L$2="All Regions",1,IF('Table 1'!$L$2='DATA TEMPLATE 1516'!L275,1,0))</f>
        <v>1</v>
      </c>
      <c r="B275" s="2">
        <f>IF('Table 1'!$L$3="All Disciplines",1,IF('Table 1'!$L$3='DATA TEMPLATE 1516'!M275,1,0))</f>
        <v>1</v>
      </c>
      <c r="C275" s="2">
        <f>IF('Table 1'!$L$4="All Organisations",1,IF('Table 1'!$L$4='DATA TEMPLATE 1516'!N275,1,0))</f>
        <v>1</v>
      </c>
      <c r="D275" s="2">
        <f t="shared" si="8"/>
        <v>3</v>
      </c>
      <c r="E275" s="236">
        <f>IFERROR(IF('Table 2'!$L$2="All Diverse Led",$HQ275,IF('Table 2'!$L$2='DATA TEMPLATE 1516'!HX275,4,0)),"0")</f>
        <v>0</v>
      </c>
      <c r="F275" s="236">
        <f>IFERROR(IF('Table 2'!$L$2="All Diverse Led",$HQ275,IF('Table 2'!$L$2='DATA TEMPLATE 1516'!HY275,4,0)), 0)</f>
        <v>0</v>
      </c>
      <c r="G275" s="237">
        <f t="shared" si="9"/>
        <v>0</v>
      </c>
      <c r="H275" s="1" t="s">
        <v>471</v>
      </c>
      <c r="I275" s="1">
        <v>0</v>
      </c>
      <c r="J275" s="1" t="b">
        <v>0</v>
      </c>
      <c r="K275" s="284">
        <v>273</v>
      </c>
      <c r="L275" t="s">
        <v>446</v>
      </c>
      <c r="M275" t="s">
        <v>437</v>
      </c>
      <c r="N275" t="s">
        <v>460</v>
      </c>
      <c r="O275" s="76">
        <v>1640143</v>
      </c>
      <c r="P275" s="76">
        <v>614060</v>
      </c>
      <c r="Q275" s="76">
        <v>109206</v>
      </c>
      <c r="R275" s="76">
        <v>265090</v>
      </c>
      <c r="S275" s="76">
        <v>0</v>
      </c>
      <c r="T275" s="76">
        <v>2628499</v>
      </c>
      <c r="U275">
        <v>280771</v>
      </c>
      <c r="V275">
        <v>473</v>
      </c>
      <c r="W275">
        <v>0</v>
      </c>
      <c r="X275">
        <v>7500</v>
      </c>
      <c r="Y275">
        <v>2500</v>
      </c>
      <c r="Z275">
        <v>0</v>
      </c>
      <c r="AA275">
        <v>0</v>
      </c>
      <c r="AB275">
        <v>1418877</v>
      </c>
      <c r="AC275">
        <v>376632</v>
      </c>
      <c r="AD275">
        <v>545096</v>
      </c>
      <c r="AE275">
        <v>2631849</v>
      </c>
      <c r="AF275" s="1">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s="284">
        <v>0</v>
      </c>
      <c r="BE275" s="284">
        <v>0</v>
      </c>
      <c r="BF275" s="284">
        <v>0</v>
      </c>
      <c r="BG275" s="284">
        <v>0</v>
      </c>
      <c r="BH275" s="168">
        <v>0</v>
      </c>
      <c r="BI275" s="169">
        <v>0</v>
      </c>
      <c r="BJ275" s="169">
        <v>0</v>
      </c>
      <c r="BK275" s="170">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s="1">
        <v>0</v>
      </c>
      <c r="CK275" s="1">
        <v>0</v>
      </c>
      <c r="CL275" s="1">
        <v>0</v>
      </c>
      <c r="CM275" s="1">
        <v>0</v>
      </c>
      <c r="CN275" s="168">
        <v>0</v>
      </c>
      <c r="CO275" s="169">
        <v>0</v>
      </c>
      <c r="CP275" s="169">
        <v>0</v>
      </c>
      <c r="CQ275" s="170">
        <v>0</v>
      </c>
      <c r="CR275" s="1">
        <v>0</v>
      </c>
      <c r="CS275" s="1">
        <v>0</v>
      </c>
      <c r="CT275" s="1">
        <v>0</v>
      </c>
      <c r="CU275" s="1">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s="284">
        <v>0</v>
      </c>
      <c r="DQ275" s="284">
        <v>0</v>
      </c>
      <c r="DR275" s="284">
        <v>0</v>
      </c>
      <c r="DS275" s="284">
        <v>0</v>
      </c>
      <c r="DT275" s="168">
        <v>0</v>
      </c>
      <c r="DU275" s="169">
        <v>0</v>
      </c>
      <c r="DV275" s="169">
        <v>0</v>
      </c>
      <c r="DW275" s="170">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s="1">
        <v>0</v>
      </c>
      <c r="EW275" s="1">
        <v>0</v>
      </c>
      <c r="EX275" s="1">
        <v>0</v>
      </c>
      <c r="EY275" s="1">
        <v>0</v>
      </c>
      <c r="EZ275" s="168">
        <v>0</v>
      </c>
      <c r="FA275" s="169">
        <v>0</v>
      </c>
      <c r="FB275" s="169">
        <v>0</v>
      </c>
      <c r="FC275" s="170">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s="139">
        <v>0</v>
      </c>
      <c r="HD275" s="141">
        <v>0</v>
      </c>
      <c r="HE275" s="139">
        <v>0</v>
      </c>
      <c r="HF275" s="141">
        <v>0</v>
      </c>
      <c r="HG275" s="180">
        <v>20</v>
      </c>
      <c r="HH275" s="182">
        <v>0</v>
      </c>
      <c r="HI275" s="182">
        <v>0</v>
      </c>
      <c r="HJ275" s="183">
        <v>0</v>
      </c>
      <c r="HK275" s="140">
        <v>0</v>
      </c>
      <c r="HL275" s="140">
        <v>0</v>
      </c>
      <c r="HM275" s="1" t="s">
        <v>427</v>
      </c>
      <c r="HN275" s="1" t="s">
        <v>427</v>
      </c>
      <c r="HO275" t="s">
        <v>460</v>
      </c>
      <c r="HP275" s="284" t="s">
        <v>460</v>
      </c>
      <c r="HQ275" s="284">
        <v>0</v>
      </c>
      <c r="HR275" s="284">
        <v>0</v>
      </c>
      <c r="HS275" s="284">
        <v>0</v>
      </c>
      <c r="HT275" s="284" t="s">
        <v>427</v>
      </c>
      <c r="HU275" s="284" t="s">
        <v>427</v>
      </c>
      <c r="HV275" s="284" t="s">
        <v>427</v>
      </c>
      <c r="HW275" s="284" t="s">
        <v>426</v>
      </c>
      <c r="HX275" s="284">
        <v>0</v>
      </c>
      <c r="HY275" s="284">
        <v>0</v>
      </c>
      <c r="HZ275" s="284">
        <v>2947918</v>
      </c>
      <c r="IA275" s="284"/>
      <c r="IB275" s="284"/>
    </row>
    <row r="276" spans="1:236" x14ac:dyDescent="0.25">
      <c r="A276" s="2">
        <f>IF('Table 1'!$L$2="All Regions",1,IF('Table 1'!$L$2='DATA TEMPLATE 1516'!L276,1,0))</f>
        <v>1</v>
      </c>
      <c r="B276" s="2">
        <f>IF('Table 1'!$L$3="All Disciplines",1,IF('Table 1'!$L$3='DATA TEMPLATE 1516'!M276,1,0))</f>
        <v>1</v>
      </c>
      <c r="C276" s="2">
        <f>IF('Table 1'!$L$4="All Organisations",1,IF('Table 1'!$L$4='DATA TEMPLATE 1516'!N276,1,0))</f>
        <v>1</v>
      </c>
      <c r="D276" s="2">
        <f t="shared" si="8"/>
        <v>3</v>
      </c>
      <c r="E276" s="236">
        <f>IFERROR(IF('Table 2'!$L$2="All Diverse Led",$HQ276,IF('Table 2'!$L$2='DATA TEMPLATE 1516'!HX276,4,0)),"0")</f>
        <v>0</v>
      </c>
      <c r="F276" s="236">
        <f>IFERROR(IF('Table 2'!$L$2="All Diverse Led",$HQ276,IF('Table 2'!$L$2='DATA TEMPLATE 1516'!HY276,4,0)), 0)</f>
        <v>0</v>
      </c>
      <c r="G276" s="237">
        <f t="shared" si="9"/>
        <v>0</v>
      </c>
      <c r="H276" s="1" t="s">
        <v>471</v>
      </c>
      <c r="I276" s="1">
        <v>0</v>
      </c>
      <c r="J276" s="1" t="b">
        <v>0</v>
      </c>
      <c r="K276" s="284">
        <v>274</v>
      </c>
      <c r="L276" t="s">
        <v>446</v>
      </c>
      <c r="M276" t="s">
        <v>438</v>
      </c>
      <c r="N276" t="s">
        <v>460</v>
      </c>
      <c r="O276" s="76">
        <v>3171000</v>
      </c>
      <c r="P276" s="76">
        <v>2244174</v>
      </c>
      <c r="Q276" s="76">
        <v>1799000</v>
      </c>
      <c r="R276" s="76">
        <v>1195000</v>
      </c>
      <c r="S276" s="76">
        <v>0</v>
      </c>
      <c r="T276" s="76">
        <v>8409174</v>
      </c>
      <c r="U276">
        <v>3928000</v>
      </c>
      <c r="V276">
        <v>220000</v>
      </c>
      <c r="W276">
        <v>0</v>
      </c>
      <c r="X276">
        <v>0</v>
      </c>
      <c r="Y276">
        <v>0</v>
      </c>
      <c r="Z276">
        <v>0</v>
      </c>
      <c r="AA276">
        <v>0</v>
      </c>
      <c r="AB276">
        <v>4119000</v>
      </c>
      <c r="AC276">
        <v>225500</v>
      </c>
      <c r="AD276">
        <v>363500</v>
      </c>
      <c r="AE276">
        <v>8856000</v>
      </c>
      <c r="AF276" s="1">
        <v>153</v>
      </c>
      <c r="AG276">
        <v>0</v>
      </c>
      <c r="AH276">
        <v>186634</v>
      </c>
      <c r="AI276">
        <v>80112</v>
      </c>
      <c r="AJ276">
        <v>2</v>
      </c>
      <c r="AK276">
        <v>0</v>
      </c>
      <c r="AL276">
        <v>0</v>
      </c>
      <c r="AM276">
        <v>150</v>
      </c>
      <c r="AN276">
        <v>1</v>
      </c>
      <c r="AO276">
        <v>0</v>
      </c>
      <c r="AP276">
        <v>0</v>
      </c>
      <c r="AQ276">
        <v>1000</v>
      </c>
      <c r="AR276">
        <v>20</v>
      </c>
      <c r="AS276">
        <v>0</v>
      </c>
      <c r="AT276">
        <v>21557</v>
      </c>
      <c r="AU276">
        <v>14595</v>
      </c>
      <c r="AV276">
        <v>0</v>
      </c>
      <c r="AW276">
        <v>0</v>
      </c>
      <c r="AX276">
        <v>0</v>
      </c>
      <c r="AY276">
        <v>0</v>
      </c>
      <c r="AZ276">
        <v>0</v>
      </c>
      <c r="BA276">
        <v>0</v>
      </c>
      <c r="BB276">
        <v>0</v>
      </c>
      <c r="BC276">
        <v>0</v>
      </c>
      <c r="BD276" s="284">
        <v>3</v>
      </c>
      <c r="BE276" s="284">
        <v>0</v>
      </c>
      <c r="BF276" s="284">
        <v>0</v>
      </c>
      <c r="BG276" s="284">
        <v>1150</v>
      </c>
      <c r="BH276" s="168">
        <v>20</v>
      </c>
      <c r="BI276" s="169">
        <v>0</v>
      </c>
      <c r="BJ276" s="169">
        <v>21557</v>
      </c>
      <c r="BK276" s="170">
        <v>14595</v>
      </c>
      <c r="BL276">
        <v>0</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v>0</v>
      </c>
      <c r="CJ276" s="1">
        <v>0</v>
      </c>
      <c r="CK276" s="1">
        <v>0</v>
      </c>
      <c r="CL276" s="1">
        <v>0</v>
      </c>
      <c r="CM276" s="1">
        <v>0</v>
      </c>
      <c r="CN276" s="168">
        <v>0</v>
      </c>
      <c r="CO276" s="169">
        <v>0</v>
      </c>
      <c r="CP276" s="169">
        <v>0</v>
      </c>
      <c r="CQ276" s="170">
        <v>0</v>
      </c>
      <c r="CR276" s="1">
        <v>0</v>
      </c>
      <c r="CS276" s="1">
        <v>0</v>
      </c>
      <c r="CT276" s="1">
        <v>0</v>
      </c>
      <c r="CU276" s="1">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s="284">
        <v>0</v>
      </c>
      <c r="DQ276" s="284">
        <v>0</v>
      </c>
      <c r="DR276" s="284">
        <v>0</v>
      </c>
      <c r="DS276" s="284">
        <v>0</v>
      </c>
      <c r="DT276" s="168">
        <v>0</v>
      </c>
      <c r="DU276" s="169">
        <v>0</v>
      </c>
      <c r="DV276" s="169">
        <v>0</v>
      </c>
      <c r="DW276" s="170">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v>0</v>
      </c>
      <c r="EV276" s="1">
        <v>0</v>
      </c>
      <c r="EW276" s="1">
        <v>0</v>
      </c>
      <c r="EX276" s="1">
        <v>0</v>
      </c>
      <c r="EY276" s="1">
        <v>0</v>
      </c>
      <c r="EZ276" s="168">
        <v>0</v>
      </c>
      <c r="FA276" s="169">
        <v>0</v>
      </c>
      <c r="FB276" s="169">
        <v>0</v>
      </c>
      <c r="FC276" s="170">
        <v>0</v>
      </c>
      <c r="FD276">
        <v>0</v>
      </c>
      <c r="FE276">
        <v>0</v>
      </c>
      <c r="FF276">
        <v>0</v>
      </c>
      <c r="FG276">
        <v>3</v>
      </c>
      <c r="FH276">
        <v>0</v>
      </c>
      <c r="FI276">
        <v>500000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0</v>
      </c>
      <c r="GC276">
        <v>0</v>
      </c>
      <c r="GD276">
        <v>2</v>
      </c>
      <c r="GE276">
        <v>0</v>
      </c>
      <c r="GF276">
        <v>3</v>
      </c>
      <c r="GG276">
        <v>1500</v>
      </c>
      <c r="GH276">
        <v>3</v>
      </c>
      <c r="GI276">
        <v>0</v>
      </c>
      <c r="GJ276">
        <v>0</v>
      </c>
      <c r="GK276">
        <v>4500</v>
      </c>
      <c r="GL276">
        <v>7000</v>
      </c>
      <c r="GM276">
        <v>0</v>
      </c>
      <c r="GN276">
        <v>30</v>
      </c>
      <c r="GO276">
        <v>16210</v>
      </c>
      <c r="GP276">
        <v>0</v>
      </c>
      <c r="GQ276">
        <v>0</v>
      </c>
      <c r="GR276">
        <v>0</v>
      </c>
      <c r="GS276">
        <v>0</v>
      </c>
      <c r="GT276">
        <v>0</v>
      </c>
      <c r="GU276">
        <v>0</v>
      </c>
      <c r="GV276">
        <v>0</v>
      </c>
      <c r="GW276">
        <v>0</v>
      </c>
      <c r="GX276">
        <v>1</v>
      </c>
      <c r="GY276">
        <v>500</v>
      </c>
      <c r="GZ276">
        <v>0</v>
      </c>
      <c r="HA276">
        <v>0</v>
      </c>
      <c r="HB276">
        <v>0</v>
      </c>
      <c r="HC276" s="139">
        <v>0</v>
      </c>
      <c r="HD276" s="141">
        <v>0</v>
      </c>
      <c r="HE276" s="139">
        <v>0</v>
      </c>
      <c r="HF276" s="141">
        <v>2</v>
      </c>
      <c r="HG276" s="180">
        <v>186</v>
      </c>
      <c r="HH276" s="182">
        <v>1.0752688172043012E-2</v>
      </c>
      <c r="HI276" s="182">
        <v>0</v>
      </c>
      <c r="HJ276" s="183">
        <v>0</v>
      </c>
      <c r="HK276" s="140">
        <v>0</v>
      </c>
      <c r="HL276" s="140">
        <v>0</v>
      </c>
      <c r="HM276" s="1" t="s">
        <v>427</v>
      </c>
      <c r="HN276" s="1" t="s">
        <v>427</v>
      </c>
      <c r="HO276" t="s">
        <v>460</v>
      </c>
      <c r="HP276" s="284" t="s">
        <v>460</v>
      </c>
      <c r="HQ276" s="284">
        <v>0</v>
      </c>
      <c r="HR276" s="284">
        <v>0</v>
      </c>
      <c r="HS276" s="284">
        <v>0</v>
      </c>
      <c r="HT276" s="284" t="s">
        <v>427</v>
      </c>
      <c r="HU276" s="284" t="s">
        <v>427</v>
      </c>
      <c r="HV276" s="284" t="s">
        <v>427</v>
      </c>
      <c r="HW276" s="284" t="s">
        <v>427</v>
      </c>
      <c r="HX276" s="284">
        <v>0</v>
      </c>
      <c r="HY276" s="284">
        <v>0</v>
      </c>
      <c r="HZ276" s="284">
        <v>9627674</v>
      </c>
      <c r="IA276" s="284"/>
      <c r="IB276" s="284"/>
    </row>
    <row r="277" spans="1:236" x14ac:dyDescent="0.25">
      <c r="A277" s="2">
        <f>IF('Table 1'!$L$2="All Regions",1,IF('Table 1'!$L$2='DATA TEMPLATE 1516'!L277,1,0))</f>
        <v>1</v>
      </c>
      <c r="B277" s="2">
        <f>IF('Table 1'!$L$3="All Disciplines",1,IF('Table 1'!$L$3='DATA TEMPLATE 1516'!M277,1,0))</f>
        <v>1</v>
      </c>
      <c r="C277" s="2">
        <f>IF('Table 1'!$L$4="All Organisations",1,IF('Table 1'!$L$4='DATA TEMPLATE 1516'!N277,1,0))</f>
        <v>1</v>
      </c>
      <c r="D277" s="2">
        <f t="shared" si="8"/>
        <v>3</v>
      </c>
      <c r="E277" s="236">
        <f>IFERROR(IF('Table 2'!$L$2="All Diverse Led",$HQ277,IF('Table 2'!$L$2='DATA TEMPLATE 1516'!HX277,4,0)),"0")</f>
        <v>0</v>
      </c>
      <c r="F277" s="236">
        <f>IFERROR(IF('Table 2'!$L$2="All Diverse Led",$HQ277,IF('Table 2'!$L$2='DATA TEMPLATE 1516'!HY277,4,0)), 0)</f>
        <v>0</v>
      </c>
      <c r="G277" s="237">
        <f t="shared" si="9"/>
        <v>0</v>
      </c>
      <c r="H277" s="1" t="s">
        <v>471</v>
      </c>
      <c r="I277" s="1">
        <v>0</v>
      </c>
      <c r="J277" s="1" t="b">
        <v>0</v>
      </c>
      <c r="K277" s="284">
        <v>275</v>
      </c>
      <c r="L277" t="s">
        <v>446</v>
      </c>
      <c r="M277" t="s">
        <v>437</v>
      </c>
      <c r="N277" t="s">
        <v>460</v>
      </c>
      <c r="O277" s="76">
        <v>1454092</v>
      </c>
      <c r="P277" s="76">
        <v>635862</v>
      </c>
      <c r="Q277" s="76">
        <v>65008</v>
      </c>
      <c r="R277" s="76">
        <v>248250</v>
      </c>
      <c r="S277" s="76">
        <v>0</v>
      </c>
      <c r="T277" s="76">
        <v>2403212</v>
      </c>
      <c r="U277">
        <v>793164</v>
      </c>
      <c r="V277">
        <v>8043</v>
      </c>
      <c r="W277">
        <v>0</v>
      </c>
      <c r="X277">
        <v>0</v>
      </c>
      <c r="Y277">
        <v>0</v>
      </c>
      <c r="Z277">
        <v>0</v>
      </c>
      <c r="AA277">
        <v>0</v>
      </c>
      <c r="AB277">
        <v>1203310</v>
      </c>
      <c r="AC277">
        <v>297650</v>
      </c>
      <c r="AD277">
        <v>91518</v>
      </c>
      <c r="AE277">
        <v>2393685</v>
      </c>
      <c r="AF277" s="1">
        <v>332</v>
      </c>
      <c r="AG277">
        <v>260</v>
      </c>
      <c r="AH277">
        <v>85478</v>
      </c>
      <c r="AI277">
        <v>0</v>
      </c>
      <c r="AJ277">
        <v>0</v>
      </c>
      <c r="AK277">
        <v>0</v>
      </c>
      <c r="AL277">
        <v>0</v>
      </c>
      <c r="AM277">
        <v>0</v>
      </c>
      <c r="AN277">
        <v>0</v>
      </c>
      <c r="AO277">
        <v>0</v>
      </c>
      <c r="AP277">
        <v>0</v>
      </c>
      <c r="AQ277">
        <v>0</v>
      </c>
      <c r="AR277">
        <v>0</v>
      </c>
      <c r="AS277">
        <v>0</v>
      </c>
      <c r="AT277">
        <v>0</v>
      </c>
      <c r="AU277">
        <v>0</v>
      </c>
      <c r="AV277">
        <v>0</v>
      </c>
      <c r="AW277">
        <v>0</v>
      </c>
      <c r="AX277">
        <v>0</v>
      </c>
      <c r="AY277">
        <v>0</v>
      </c>
      <c r="AZ277">
        <v>0</v>
      </c>
      <c r="BA277">
        <v>0</v>
      </c>
      <c r="BB277">
        <v>0</v>
      </c>
      <c r="BC277">
        <v>0</v>
      </c>
      <c r="BD277" s="284">
        <v>0</v>
      </c>
      <c r="BE277" s="284">
        <v>0</v>
      </c>
      <c r="BF277" s="284">
        <v>0</v>
      </c>
      <c r="BG277" s="284">
        <v>0</v>
      </c>
      <c r="BH277" s="168">
        <v>0</v>
      </c>
      <c r="BI277" s="169">
        <v>0</v>
      </c>
      <c r="BJ277" s="169">
        <v>0</v>
      </c>
      <c r="BK277" s="170">
        <v>0</v>
      </c>
      <c r="BL277">
        <v>0</v>
      </c>
      <c r="BM277">
        <v>0</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0</v>
      </c>
      <c r="CJ277" s="1">
        <v>0</v>
      </c>
      <c r="CK277" s="1">
        <v>0</v>
      </c>
      <c r="CL277" s="1">
        <v>0</v>
      </c>
      <c r="CM277" s="1">
        <v>0</v>
      </c>
      <c r="CN277" s="168">
        <v>0</v>
      </c>
      <c r="CO277" s="169">
        <v>0</v>
      </c>
      <c r="CP277" s="169">
        <v>0</v>
      </c>
      <c r="CQ277" s="170">
        <v>0</v>
      </c>
      <c r="CR277" s="1">
        <v>0</v>
      </c>
      <c r="CS277" s="1">
        <v>0</v>
      </c>
      <c r="CT277" s="1">
        <v>0</v>
      </c>
      <c r="CU277" s="1">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s="284">
        <v>0</v>
      </c>
      <c r="DQ277" s="284">
        <v>0</v>
      </c>
      <c r="DR277" s="284">
        <v>0</v>
      </c>
      <c r="DS277" s="284">
        <v>0</v>
      </c>
      <c r="DT277" s="168">
        <v>0</v>
      </c>
      <c r="DU277" s="169">
        <v>0</v>
      </c>
      <c r="DV277" s="169">
        <v>0</v>
      </c>
      <c r="DW277" s="170">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v>0</v>
      </c>
      <c r="EV277" s="1">
        <v>0</v>
      </c>
      <c r="EW277" s="1">
        <v>0</v>
      </c>
      <c r="EX277" s="1">
        <v>0</v>
      </c>
      <c r="EY277" s="1">
        <v>0</v>
      </c>
      <c r="EZ277" s="168">
        <v>0</v>
      </c>
      <c r="FA277" s="169">
        <v>0</v>
      </c>
      <c r="FB277" s="169">
        <v>0</v>
      </c>
      <c r="FC277" s="170">
        <v>0</v>
      </c>
      <c r="FD277">
        <v>0</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0</v>
      </c>
      <c r="GO277">
        <v>0</v>
      </c>
      <c r="GP277">
        <v>0</v>
      </c>
      <c r="GQ277">
        <v>0</v>
      </c>
      <c r="GR277">
        <v>0</v>
      </c>
      <c r="GS277">
        <v>0</v>
      </c>
      <c r="GT277">
        <v>0</v>
      </c>
      <c r="GU277">
        <v>0</v>
      </c>
      <c r="GV277">
        <v>0</v>
      </c>
      <c r="GW277">
        <v>0</v>
      </c>
      <c r="GX277">
        <v>0</v>
      </c>
      <c r="GY277">
        <v>0</v>
      </c>
      <c r="GZ277">
        <v>0</v>
      </c>
      <c r="HA277">
        <v>0</v>
      </c>
      <c r="HB277">
        <v>0</v>
      </c>
      <c r="HC277" s="139">
        <v>1</v>
      </c>
      <c r="HD277" s="141">
        <v>2</v>
      </c>
      <c r="HE277" s="139">
        <v>0</v>
      </c>
      <c r="HF277" s="141">
        <v>2</v>
      </c>
      <c r="HG277" s="180">
        <v>32</v>
      </c>
      <c r="HH277" s="182">
        <v>9.375E-2</v>
      </c>
      <c r="HI277" s="182">
        <v>6.25E-2</v>
      </c>
      <c r="HJ277" s="183">
        <v>0</v>
      </c>
      <c r="HK277" s="140">
        <v>0</v>
      </c>
      <c r="HL277" s="140">
        <v>0</v>
      </c>
      <c r="HM277" s="1" t="s">
        <v>427</v>
      </c>
      <c r="HN277" s="1" t="s">
        <v>427</v>
      </c>
      <c r="HO277" t="s">
        <v>460</v>
      </c>
      <c r="HP277" s="284" t="s">
        <v>460</v>
      </c>
      <c r="HQ277" s="284">
        <v>0</v>
      </c>
      <c r="HR277" s="284">
        <v>0</v>
      </c>
      <c r="HS277" s="284">
        <v>0</v>
      </c>
      <c r="HT277" s="284" t="s">
        <v>427</v>
      </c>
      <c r="HU277" s="284" t="s">
        <v>427</v>
      </c>
      <c r="HV277" s="284" t="s">
        <v>427</v>
      </c>
      <c r="HW277" s="284" t="s">
        <v>427</v>
      </c>
      <c r="HX277" s="284">
        <v>0</v>
      </c>
      <c r="HY277" s="284">
        <v>0</v>
      </c>
      <c r="HZ277" s="284">
        <v>2451243</v>
      </c>
      <c r="IA277" s="284"/>
      <c r="IB277" s="284"/>
    </row>
    <row r="278" spans="1:236" x14ac:dyDescent="0.25">
      <c r="A278" s="2">
        <f>IF('Table 1'!$L$2="All Regions",1,IF('Table 1'!$L$2='DATA TEMPLATE 1516'!L278,1,0))</f>
        <v>1</v>
      </c>
      <c r="B278" s="2">
        <f>IF('Table 1'!$L$3="All Disciplines",1,IF('Table 1'!$L$3='DATA TEMPLATE 1516'!M278,1,0))</f>
        <v>1</v>
      </c>
      <c r="C278" s="2">
        <f>IF('Table 1'!$L$4="All Organisations",1,IF('Table 1'!$L$4='DATA TEMPLATE 1516'!N278,1,0))</f>
        <v>1</v>
      </c>
      <c r="D278" s="2">
        <f t="shared" si="8"/>
        <v>3</v>
      </c>
      <c r="E278" s="236">
        <f>IFERROR(IF('Table 2'!$L$2="All Diverse Led",$HQ278,IF('Table 2'!$L$2='DATA TEMPLATE 1516'!HX278,4,0)),"0")</f>
        <v>0</v>
      </c>
      <c r="F278" s="236">
        <f>IFERROR(IF('Table 2'!$L$2="All Diverse Led",$HQ278,IF('Table 2'!$L$2='DATA TEMPLATE 1516'!HY278,4,0)), 0)</f>
        <v>0</v>
      </c>
      <c r="G278" s="237">
        <f t="shared" si="9"/>
        <v>0</v>
      </c>
      <c r="H278" s="1" t="s">
        <v>471</v>
      </c>
      <c r="I278" s="1">
        <v>0</v>
      </c>
      <c r="J278" s="1" t="b">
        <v>0</v>
      </c>
      <c r="K278" s="284">
        <v>276</v>
      </c>
      <c r="L278" t="s">
        <v>446</v>
      </c>
      <c r="M278" t="s">
        <v>440</v>
      </c>
      <c r="N278" t="s">
        <v>459</v>
      </c>
      <c r="O278" s="76">
        <v>91834</v>
      </c>
      <c r="P278" s="76">
        <v>124067</v>
      </c>
      <c r="Q278" s="76">
        <v>1036</v>
      </c>
      <c r="R278" s="76">
        <v>1300</v>
      </c>
      <c r="S278" s="76">
        <v>373852</v>
      </c>
      <c r="T278" s="76">
        <v>592089</v>
      </c>
      <c r="U278">
        <v>119340</v>
      </c>
      <c r="V278">
        <v>0</v>
      </c>
      <c r="W278">
        <v>0</v>
      </c>
      <c r="X278">
        <v>0</v>
      </c>
      <c r="Y278">
        <v>0</v>
      </c>
      <c r="Z278">
        <v>0</v>
      </c>
      <c r="AA278">
        <v>0</v>
      </c>
      <c r="AB278">
        <v>377357</v>
      </c>
      <c r="AC278">
        <v>85864</v>
      </c>
      <c r="AD278">
        <v>20908</v>
      </c>
      <c r="AE278">
        <v>603469</v>
      </c>
      <c r="AF278" s="1">
        <v>90</v>
      </c>
      <c r="AG278">
        <v>150</v>
      </c>
      <c r="AH278">
        <v>11124</v>
      </c>
      <c r="AI278">
        <v>0</v>
      </c>
      <c r="AJ278">
        <v>0</v>
      </c>
      <c r="AK278">
        <v>0</v>
      </c>
      <c r="AL278">
        <v>0</v>
      </c>
      <c r="AM278">
        <v>0</v>
      </c>
      <c r="AN278">
        <v>0</v>
      </c>
      <c r="AO278">
        <v>0</v>
      </c>
      <c r="AP278">
        <v>0</v>
      </c>
      <c r="AQ278">
        <v>0</v>
      </c>
      <c r="AR278">
        <v>7</v>
      </c>
      <c r="AS278">
        <v>15</v>
      </c>
      <c r="AT278">
        <v>992</v>
      </c>
      <c r="AU278">
        <v>0</v>
      </c>
      <c r="AV278">
        <v>0</v>
      </c>
      <c r="AW278">
        <v>0</v>
      </c>
      <c r="AX278">
        <v>0</v>
      </c>
      <c r="AY278">
        <v>0</v>
      </c>
      <c r="AZ278">
        <v>0</v>
      </c>
      <c r="BA278">
        <v>0</v>
      </c>
      <c r="BB278">
        <v>0</v>
      </c>
      <c r="BC278">
        <v>0</v>
      </c>
      <c r="BD278" s="284">
        <v>0</v>
      </c>
      <c r="BE278" s="284">
        <v>0</v>
      </c>
      <c r="BF278" s="284">
        <v>0</v>
      </c>
      <c r="BG278" s="284">
        <v>0</v>
      </c>
      <c r="BH278" s="168">
        <v>7</v>
      </c>
      <c r="BI278" s="169">
        <v>15</v>
      </c>
      <c r="BJ278" s="169">
        <v>992</v>
      </c>
      <c r="BK278" s="170">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s="1">
        <v>0</v>
      </c>
      <c r="CK278" s="1">
        <v>0</v>
      </c>
      <c r="CL278" s="1">
        <v>0</v>
      </c>
      <c r="CM278" s="1">
        <v>0</v>
      </c>
      <c r="CN278" s="168">
        <v>0</v>
      </c>
      <c r="CO278" s="169">
        <v>0</v>
      </c>
      <c r="CP278" s="169">
        <v>0</v>
      </c>
      <c r="CQ278" s="170">
        <v>0</v>
      </c>
      <c r="CR278" s="1">
        <v>0</v>
      </c>
      <c r="CS278" s="1">
        <v>0</v>
      </c>
      <c r="CT278" s="1">
        <v>0</v>
      </c>
      <c r="CU278" s="1">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s="284">
        <v>0</v>
      </c>
      <c r="DQ278" s="284">
        <v>0</v>
      </c>
      <c r="DR278" s="284">
        <v>0</v>
      </c>
      <c r="DS278" s="284">
        <v>0</v>
      </c>
      <c r="DT278" s="168">
        <v>0</v>
      </c>
      <c r="DU278" s="169">
        <v>0</v>
      </c>
      <c r="DV278" s="169">
        <v>0</v>
      </c>
      <c r="DW278" s="170">
        <v>0</v>
      </c>
      <c r="DX278">
        <v>2</v>
      </c>
      <c r="DY278">
        <v>13</v>
      </c>
      <c r="DZ278">
        <v>805</v>
      </c>
      <c r="EA278">
        <v>5000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s="1">
        <v>0</v>
      </c>
      <c r="EW278" s="1">
        <v>0</v>
      </c>
      <c r="EX278" s="1">
        <v>0</v>
      </c>
      <c r="EY278" s="1">
        <v>0</v>
      </c>
      <c r="EZ278" s="168">
        <v>0</v>
      </c>
      <c r="FA278" s="169">
        <v>0</v>
      </c>
      <c r="FB278" s="169">
        <v>0</v>
      </c>
      <c r="FC278" s="170">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0</v>
      </c>
      <c r="FY278">
        <v>0</v>
      </c>
      <c r="FZ278">
        <v>45</v>
      </c>
      <c r="GA278">
        <v>5</v>
      </c>
      <c r="GB278">
        <v>0</v>
      </c>
      <c r="GC278">
        <v>0</v>
      </c>
      <c r="GD278">
        <v>0</v>
      </c>
      <c r="GE278">
        <v>0</v>
      </c>
      <c r="GF278">
        <v>0</v>
      </c>
      <c r="GG278">
        <v>0</v>
      </c>
      <c r="GH278">
        <v>0</v>
      </c>
      <c r="GI278">
        <v>0</v>
      </c>
      <c r="GJ278">
        <v>0</v>
      </c>
      <c r="GK278">
        <v>0</v>
      </c>
      <c r="GL278">
        <v>0</v>
      </c>
      <c r="GM278">
        <v>0</v>
      </c>
      <c r="GN278">
        <v>0</v>
      </c>
      <c r="GO278">
        <v>0</v>
      </c>
      <c r="GP278">
        <v>0</v>
      </c>
      <c r="GQ278">
        <v>0</v>
      </c>
      <c r="GR278">
        <v>0</v>
      </c>
      <c r="GS278">
        <v>0</v>
      </c>
      <c r="GT278">
        <v>0</v>
      </c>
      <c r="GU278">
        <v>0</v>
      </c>
      <c r="GV278">
        <v>0</v>
      </c>
      <c r="GW278">
        <v>0</v>
      </c>
      <c r="GX278">
        <v>0</v>
      </c>
      <c r="GY278">
        <v>0</v>
      </c>
      <c r="GZ278">
        <v>0</v>
      </c>
      <c r="HA278">
        <v>0</v>
      </c>
      <c r="HB278">
        <v>0</v>
      </c>
      <c r="HC278" s="139">
        <v>0</v>
      </c>
      <c r="HD278" s="141">
        <v>0</v>
      </c>
      <c r="HE278" s="139">
        <v>0</v>
      </c>
      <c r="HF278" s="141">
        <v>0</v>
      </c>
      <c r="HG278" s="180">
        <v>17</v>
      </c>
      <c r="HH278" s="182">
        <v>0</v>
      </c>
      <c r="HI278" s="182">
        <v>0</v>
      </c>
      <c r="HJ278" s="183">
        <v>0</v>
      </c>
      <c r="HK278" s="140">
        <v>0</v>
      </c>
      <c r="HL278" s="140">
        <v>0</v>
      </c>
      <c r="HM278" s="1" t="s">
        <v>427</v>
      </c>
      <c r="HN278" s="1" t="s">
        <v>427</v>
      </c>
      <c r="HO278" t="s">
        <v>459</v>
      </c>
      <c r="HP278" s="284" t="s">
        <v>459</v>
      </c>
      <c r="HQ278" s="284">
        <v>0</v>
      </c>
      <c r="HR278" s="284">
        <v>0</v>
      </c>
      <c r="HS278" s="284">
        <v>0</v>
      </c>
      <c r="HT278" s="284" t="s">
        <v>427</v>
      </c>
      <c r="HU278" s="284" t="s">
        <v>427</v>
      </c>
      <c r="HV278" s="284" t="s">
        <v>427</v>
      </c>
      <c r="HW278" s="284" t="s">
        <v>427</v>
      </c>
      <c r="HX278" s="284">
        <v>0</v>
      </c>
      <c r="HY278" s="284">
        <v>0</v>
      </c>
      <c r="HZ278" s="284">
        <v>560450</v>
      </c>
      <c r="IA278" s="284"/>
      <c r="IB278" s="284"/>
    </row>
    <row r="279" spans="1:236" x14ac:dyDescent="0.25">
      <c r="A279" s="2">
        <f>IF('Table 1'!$L$2="All Regions",1,IF('Table 1'!$L$2='DATA TEMPLATE 1516'!L279,1,0))</f>
        <v>1</v>
      </c>
      <c r="B279" s="2">
        <f>IF('Table 1'!$L$3="All Disciplines",1,IF('Table 1'!$L$3='DATA TEMPLATE 1516'!M279,1,0))</f>
        <v>1</v>
      </c>
      <c r="C279" s="2">
        <f>IF('Table 1'!$L$4="All Organisations",1,IF('Table 1'!$L$4='DATA TEMPLATE 1516'!N279,1,0))</f>
        <v>1</v>
      </c>
      <c r="D279" s="2">
        <f t="shared" si="8"/>
        <v>3</v>
      </c>
      <c r="E279" s="236">
        <f>IFERROR(IF('Table 2'!$L$2="All Diverse Led",$HQ279,IF('Table 2'!$L$2='DATA TEMPLATE 1516'!HX279,4,0)),"0")</f>
        <v>0</v>
      </c>
      <c r="F279" s="236">
        <f>IFERROR(IF('Table 2'!$L$2="All Diverse Led",$HQ279,IF('Table 2'!$L$2='DATA TEMPLATE 1516'!HY279,4,0)), 0)</f>
        <v>0</v>
      </c>
      <c r="G279" s="237">
        <f t="shared" si="9"/>
        <v>0</v>
      </c>
      <c r="H279" s="1" t="s">
        <v>471</v>
      </c>
      <c r="I279" s="1">
        <v>0</v>
      </c>
      <c r="J279" s="1" t="b">
        <v>0</v>
      </c>
      <c r="K279" s="284">
        <v>277</v>
      </c>
      <c r="L279" t="s">
        <v>446</v>
      </c>
      <c r="M279" t="s">
        <v>440</v>
      </c>
      <c r="N279" t="s">
        <v>458</v>
      </c>
      <c r="O279" s="76">
        <v>38507</v>
      </c>
      <c r="P279" s="76">
        <v>87398</v>
      </c>
      <c r="Q279" s="76">
        <v>2198</v>
      </c>
      <c r="R279" s="76">
        <v>45110</v>
      </c>
      <c r="S279" s="76">
        <v>10445</v>
      </c>
      <c r="T279" s="76">
        <v>183658</v>
      </c>
      <c r="U279">
        <v>0</v>
      </c>
      <c r="V279">
        <v>0</v>
      </c>
      <c r="W279">
        <v>0</v>
      </c>
      <c r="X279">
        <v>87398</v>
      </c>
      <c r="Y279">
        <v>7000</v>
      </c>
      <c r="Z279">
        <v>0</v>
      </c>
      <c r="AA279">
        <v>0</v>
      </c>
      <c r="AB279">
        <v>70791</v>
      </c>
      <c r="AC279">
        <v>9873</v>
      </c>
      <c r="AD279">
        <v>6850</v>
      </c>
      <c r="AE279">
        <v>181912</v>
      </c>
      <c r="AF279" s="1">
        <v>124</v>
      </c>
      <c r="AG279">
        <v>124</v>
      </c>
      <c r="AH279">
        <v>6826</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s="284">
        <v>0</v>
      </c>
      <c r="BE279" s="284">
        <v>0</v>
      </c>
      <c r="BF279" s="284">
        <v>0</v>
      </c>
      <c r="BG279" s="284">
        <v>0</v>
      </c>
      <c r="BH279" s="168">
        <v>0</v>
      </c>
      <c r="BI279" s="169">
        <v>0</v>
      </c>
      <c r="BJ279" s="169">
        <v>0</v>
      </c>
      <c r="BK279" s="170">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v>0</v>
      </c>
      <c r="CJ279" s="1">
        <v>0</v>
      </c>
      <c r="CK279" s="1">
        <v>0</v>
      </c>
      <c r="CL279" s="1">
        <v>0</v>
      </c>
      <c r="CM279" s="1">
        <v>0</v>
      </c>
      <c r="CN279" s="168">
        <v>0</v>
      </c>
      <c r="CO279" s="169">
        <v>0</v>
      </c>
      <c r="CP279" s="169">
        <v>0</v>
      </c>
      <c r="CQ279" s="170">
        <v>0</v>
      </c>
      <c r="CR279" s="1">
        <v>0</v>
      </c>
      <c r="CS279" s="1">
        <v>0</v>
      </c>
      <c r="CT279" s="1">
        <v>0</v>
      </c>
      <c r="CU279" s="1">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s="284">
        <v>0</v>
      </c>
      <c r="DQ279" s="284">
        <v>0</v>
      </c>
      <c r="DR279" s="284">
        <v>0</v>
      </c>
      <c r="DS279" s="284">
        <v>0</v>
      </c>
      <c r="DT279" s="168">
        <v>0</v>
      </c>
      <c r="DU279" s="169">
        <v>0</v>
      </c>
      <c r="DV279" s="169">
        <v>0</v>
      </c>
      <c r="DW279" s="170">
        <v>0</v>
      </c>
      <c r="DX279">
        <v>0</v>
      </c>
      <c r="DY279">
        <v>0</v>
      </c>
      <c r="DZ279">
        <v>0</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v>0</v>
      </c>
      <c r="EV279" s="1">
        <v>0</v>
      </c>
      <c r="EW279" s="1">
        <v>0</v>
      </c>
      <c r="EX279" s="1">
        <v>0</v>
      </c>
      <c r="EY279" s="1">
        <v>0</v>
      </c>
      <c r="EZ279" s="168">
        <v>0</v>
      </c>
      <c r="FA279" s="169">
        <v>0</v>
      </c>
      <c r="FB279" s="169">
        <v>0</v>
      </c>
      <c r="FC279" s="170">
        <v>0</v>
      </c>
      <c r="FD279">
        <v>0</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0</v>
      </c>
      <c r="FY279">
        <v>0</v>
      </c>
      <c r="FZ279">
        <v>45</v>
      </c>
      <c r="GA279">
        <v>5</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0</v>
      </c>
      <c r="GZ279">
        <v>0</v>
      </c>
      <c r="HA279">
        <v>0</v>
      </c>
      <c r="HB279">
        <v>0</v>
      </c>
      <c r="HC279" s="139">
        <v>0</v>
      </c>
      <c r="HD279" s="141">
        <v>0</v>
      </c>
      <c r="HE279" s="139">
        <v>0</v>
      </c>
      <c r="HF279" s="141">
        <v>0</v>
      </c>
      <c r="HG279" s="180">
        <v>8</v>
      </c>
      <c r="HH279" s="182">
        <v>0</v>
      </c>
      <c r="HI279" s="182">
        <v>0</v>
      </c>
      <c r="HJ279" s="183">
        <v>0</v>
      </c>
      <c r="HK279" s="140">
        <v>0</v>
      </c>
      <c r="HL279" s="140">
        <v>0</v>
      </c>
      <c r="HM279" s="1">
        <v>0</v>
      </c>
      <c r="HN279" s="1">
        <v>0</v>
      </c>
      <c r="HO279" t="s">
        <v>458</v>
      </c>
      <c r="HP279" s="284" t="s">
        <v>458</v>
      </c>
      <c r="HQ279" s="284">
        <v>0</v>
      </c>
      <c r="HR279" s="284">
        <v>0</v>
      </c>
      <c r="HS279" s="284">
        <v>0</v>
      </c>
      <c r="HT279" s="284" t="s">
        <v>427</v>
      </c>
      <c r="HU279" s="284" t="s">
        <v>427</v>
      </c>
      <c r="HV279" s="284" t="s">
        <v>427</v>
      </c>
      <c r="HW279" s="284" t="s">
        <v>426</v>
      </c>
      <c r="HX279" s="284">
        <v>0</v>
      </c>
      <c r="HY279" s="284">
        <v>0</v>
      </c>
      <c r="HZ279" s="284">
        <v>222541</v>
      </c>
      <c r="IA279" s="284"/>
      <c r="IB279" s="284"/>
    </row>
    <row r="280" spans="1:236" x14ac:dyDescent="0.25">
      <c r="A280" s="2">
        <f>IF('Table 1'!$L$2="All Regions",1,IF('Table 1'!$L$2='DATA TEMPLATE 1516'!L280,1,0))</f>
        <v>1</v>
      </c>
      <c r="B280" s="2">
        <f>IF('Table 1'!$L$3="All Disciplines",1,IF('Table 1'!$L$3='DATA TEMPLATE 1516'!M280,1,0))</f>
        <v>1</v>
      </c>
      <c r="C280" s="2">
        <f>IF('Table 1'!$L$4="All Organisations",1,IF('Table 1'!$L$4='DATA TEMPLATE 1516'!N280,1,0))</f>
        <v>1</v>
      </c>
      <c r="D280" s="2">
        <f t="shared" si="8"/>
        <v>3</v>
      </c>
      <c r="E280" s="236">
        <f>IFERROR(IF('Table 2'!$L$2="All Diverse Led",$HQ280,IF('Table 2'!$L$2='DATA TEMPLATE 1516'!HX280,4,0)),"0")</f>
        <v>0</v>
      </c>
      <c r="F280" s="236">
        <f>IFERROR(IF('Table 2'!$L$2="All Diverse Led",$HQ280,IF('Table 2'!$L$2='DATA TEMPLATE 1516'!HY280,4,0)), 0)</f>
        <v>0</v>
      </c>
      <c r="G280" s="237">
        <f t="shared" si="9"/>
        <v>0</v>
      </c>
      <c r="H280" s="1" t="s">
        <v>471</v>
      </c>
      <c r="I280" s="1">
        <v>0</v>
      </c>
      <c r="J280" s="1" t="b">
        <v>0</v>
      </c>
      <c r="K280" s="284">
        <v>278</v>
      </c>
      <c r="L280" t="s">
        <v>446</v>
      </c>
      <c r="M280" t="s">
        <v>437</v>
      </c>
      <c r="N280" t="s">
        <v>460</v>
      </c>
      <c r="O280" s="76">
        <v>287857</v>
      </c>
      <c r="P280" s="76">
        <v>1122117</v>
      </c>
      <c r="Q280" s="76">
        <v>447114</v>
      </c>
      <c r="R280" s="76">
        <v>128100</v>
      </c>
      <c r="S280" s="76">
        <v>41080</v>
      </c>
      <c r="T280" s="76">
        <v>2026268</v>
      </c>
      <c r="U280">
        <v>363668</v>
      </c>
      <c r="V280">
        <v>29706</v>
      </c>
      <c r="W280">
        <v>0</v>
      </c>
      <c r="X280">
        <v>0</v>
      </c>
      <c r="Y280">
        <v>0</v>
      </c>
      <c r="Z280">
        <v>0</v>
      </c>
      <c r="AA280">
        <v>0</v>
      </c>
      <c r="AB280">
        <v>861726</v>
      </c>
      <c r="AC280">
        <v>358198</v>
      </c>
      <c r="AD280">
        <v>350675</v>
      </c>
      <c r="AE280">
        <v>1963973</v>
      </c>
      <c r="AF280" s="1">
        <v>198</v>
      </c>
      <c r="AG280">
        <v>290</v>
      </c>
      <c r="AH280">
        <v>25414</v>
      </c>
      <c r="AI280">
        <v>7325</v>
      </c>
      <c r="AJ280">
        <v>22</v>
      </c>
      <c r="AK280">
        <v>17</v>
      </c>
      <c r="AL280">
        <v>1465</v>
      </c>
      <c r="AM280">
        <v>80</v>
      </c>
      <c r="AN280">
        <v>12</v>
      </c>
      <c r="AO280">
        <v>9</v>
      </c>
      <c r="AP280">
        <v>0</v>
      </c>
      <c r="AQ280">
        <v>1040</v>
      </c>
      <c r="AR280">
        <v>0</v>
      </c>
      <c r="AS280">
        <v>0</v>
      </c>
      <c r="AT280">
        <v>0</v>
      </c>
      <c r="AU280">
        <v>0</v>
      </c>
      <c r="AV280">
        <v>0</v>
      </c>
      <c r="AW280">
        <v>0</v>
      </c>
      <c r="AX280">
        <v>0</v>
      </c>
      <c r="AY280">
        <v>0</v>
      </c>
      <c r="AZ280">
        <v>0</v>
      </c>
      <c r="BA280">
        <v>0</v>
      </c>
      <c r="BB280">
        <v>0</v>
      </c>
      <c r="BC280">
        <v>0</v>
      </c>
      <c r="BD280" s="284">
        <v>34</v>
      </c>
      <c r="BE280" s="284">
        <v>26</v>
      </c>
      <c r="BF280" s="284">
        <v>1465</v>
      </c>
      <c r="BG280" s="284">
        <v>1120</v>
      </c>
      <c r="BH280" s="168">
        <v>0</v>
      </c>
      <c r="BI280" s="169">
        <v>0</v>
      </c>
      <c r="BJ280" s="169">
        <v>0</v>
      </c>
      <c r="BK280" s="170">
        <v>0</v>
      </c>
      <c r="BL280">
        <v>8</v>
      </c>
      <c r="BM280">
        <v>260</v>
      </c>
      <c r="BN280">
        <v>0</v>
      </c>
      <c r="BO280">
        <v>78410</v>
      </c>
      <c r="BP280">
        <v>0</v>
      </c>
      <c r="BQ280">
        <v>0</v>
      </c>
      <c r="BR280">
        <v>0</v>
      </c>
      <c r="BS280">
        <v>0</v>
      </c>
      <c r="BT280">
        <v>0</v>
      </c>
      <c r="BU280">
        <v>0</v>
      </c>
      <c r="BV280">
        <v>0</v>
      </c>
      <c r="BW280">
        <v>0</v>
      </c>
      <c r="BX280">
        <v>7</v>
      </c>
      <c r="BY280">
        <v>0</v>
      </c>
      <c r="BZ280">
        <v>0</v>
      </c>
      <c r="CA280">
        <v>0</v>
      </c>
      <c r="CB280">
        <v>0</v>
      </c>
      <c r="CC280">
        <v>0</v>
      </c>
      <c r="CD280">
        <v>0</v>
      </c>
      <c r="CE280">
        <v>0</v>
      </c>
      <c r="CF280">
        <v>0</v>
      </c>
      <c r="CG280">
        <v>0</v>
      </c>
      <c r="CH280">
        <v>0</v>
      </c>
      <c r="CI280">
        <v>0</v>
      </c>
      <c r="CJ280" s="1">
        <v>0</v>
      </c>
      <c r="CK280" s="1">
        <v>0</v>
      </c>
      <c r="CL280" s="1">
        <v>0</v>
      </c>
      <c r="CM280" s="1">
        <v>0</v>
      </c>
      <c r="CN280" s="168">
        <v>7</v>
      </c>
      <c r="CO280" s="169">
        <v>0</v>
      </c>
      <c r="CP280" s="169">
        <v>0</v>
      </c>
      <c r="CQ280" s="170">
        <v>0</v>
      </c>
      <c r="CR280" s="1">
        <v>1</v>
      </c>
      <c r="CS280" s="1">
        <v>1</v>
      </c>
      <c r="CT280" s="1">
        <v>115</v>
      </c>
      <c r="CU280" s="1">
        <v>0</v>
      </c>
      <c r="CV280">
        <v>0</v>
      </c>
      <c r="CW280">
        <v>0</v>
      </c>
      <c r="CX280">
        <v>0</v>
      </c>
      <c r="CY280">
        <v>0</v>
      </c>
      <c r="CZ280">
        <v>0</v>
      </c>
      <c r="DA280">
        <v>0</v>
      </c>
      <c r="DB280">
        <v>0</v>
      </c>
      <c r="DC280">
        <v>0</v>
      </c>
      <c r="DD280">
        <v>1</v>
      </c>
      <c r="DE280">
        <v>0</v>
      </c>
      <c r="DF280">
        <v>0</v>
      </c>
      <c r="DG280">
        <v>0</v>
      </c>
      <c r="DH280">
        <v>0</v>
      </c>
      <c r="DI280">
        <v>0</v>
      </c>
      <c r="DJ280">
        <v>0</v>
      </c>
      <c r="DK280">
        <v>0</v>
      </c>
      <c r="DL280">
        <v>0</v>
      </c>
      <c r="DM280">
        <v>0</v>
      </c>
      <c r="DN280">
        <v>0</v>
      </c>
      <c r="DO280">
        <v>0</v>
      </c>
      <c r="DP280" s="284">
        <v>0</v>
      </c>
      <c r="DQ280" s="284">
        <v>0</v>
      </c>
      <c r="DR280" s="284">
        <v>0</v>
      </c>
      <c r="DS280" s="284">
        <v>0</v>
      </c>
      <c r="DT280" s="168">
        <v>1</v>
      </c>
      <c r="DU280" s="169">
        <v>0</v>
      </c>
      <c r="DV280" s="169">
        <v>0</v>
      </c>
      <c r="DW280" s="17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v>0</v>
      </c>
      <c r="EV280" s="1">
        <v>0</v>
      </c>
      <c r="EW280" s="1">
        <v>0</v>
      </c>
      <c r="EX280" s="1">
        <v>0</v>
      </c>
      <c r="EY280" s="1">
        <v>0</v>
      </c>
      <c r="EZ280" s="168">
        <v>0</v>
      </c>
      <c r="FA280" s="169">
        <v>0</v>
      </c>
      <c r="FB280" s="169">
        <v>0</v>
      </c>
      <c r="FC280" s="170">
        <v>0</v>
      </c>
      <c r="FD280">
        <v>7</v>
      </c>
      <c r="FE280">
        <v>1152</v>
      </c>
      <c r="FF280">
        <v>0</v>
      </c>
      <c r="FG280">
        <v>0</v>
      </c>
      <c r="FH280">
        <v>0</v>
      </c>
      <c r="FI280">
        <v>0</v>
      </c>
      <c r="FJ280">
        <v>0</v>
      </c>
      <c r="FK280">
        <v>0</v>
      </c>
      <c r="FL280">
        <v>0</v>
      </c>
      <c r="FM280">
        <v>0</v>
      </c>
      <c r="FN280">
        <v>0</v>
      </c>
      <c r="FO280">
        <v>0</v>
      </c>
      <c r="FP280">
        <v>0</v>
      </c>
      <c r="FQ280">
        <v>0</v>
      </c>
      <c r="FR280">
        <v>0</v>
      </c>
      <c r="FS280">
        <v>0</v>
      </c>
      <c r="FT280">
        <v>0</v>
      </c>
      <c r="FU280">
        <v>0</v>
      </c>
      <c r="FV280">
        <v>0</v>
      </c>
      <c r="FW280">
        <v>0</v>
      </c>
      <c r="FX280">
        <v>0</v>
      </c>
      <c r="FY280">
        <v>0</v>
      </c>
      <c r="FZ280">
        <v>0</v>
      </c>
      <c r="GA280">
        <v>0</v>
      </c>
      <c r="GB280">
        <v>0</v>
      </c>
      <c r="GC280">
        <v>0</v>
      </c>
      <c r="GD280">
        <v>0</v>
      </c>
      <c r="GE280">
        <v>0</v>
      </c>
      <c r="GF280">
        <v>0</v>
      </c>
      <c r="GG280">
        <v>0</v>
      </c>
      <c r="GH280">
        <v>0</v>
      </c>
      <c r="GI280">
        <v>0</v>
      </c>
      <c r="GJ280">
        <v>0</v>
      </c>
      <c r="GK280">
        <v>0</v>
      </c>
      <c r="GL280">
        <v>0</v>
      </c>
      <c r="GM280">
        <v>0</v>
      </c>
      <c r="GN280">
        <v>0</v>
      </c>
      <c r="GO280">
        <v>0</v>
      </c>
      <c r="GP280">
        <v>0</v>
      </c>
      <c r="GQ280">
        <v>0</v>
      </c>
      <c r="GR280">
        <v>0</v>
      </c>
      <c r="GS280">
        <v>0</v>
      </c>
      <c r="GT280">
        <v>0</v>
      </c>
      <c r="GU280">
        <v>0</v>
      </c>
      <c r="GV280">
        <v>0</v>
      </c>
      <c r="GW280">
        <v>0</v>
      </c>
      <c r="GX280">
        <v>0</v>
      </c>
      <c r="GY280">
        <v>0</v>
      </c>
      <c r="GZ280">
        <v>0</v>
      </c>
      <c r="HA280">
        <v>0</v>
      </c>
      <c r="HB280">
        <v>0</v>
      </c>
      <c r="HC280" s="139">
        <v>1</v>
      </c>
      <c r="HD280" s="141">
        <v>0</v>
      </c>
      <c r="HE280" s="139">
        <v>0</v>
      </c>
      <c r="HF280" s="141">
        <v>3</v>
      </c>
      <c r="HG280" s="180">
        <v>23</v>
      </c>
      <c r="HH280" s="182">
        <v>0.17391304347826086</v>
      </c>
      <c r="HI280" s="182">
        <v>0</v>
      </c>
      <c r="HJ280" s="183">
        <v>0</v>
      </c>
      <c r="HK280" s="140">
        <v>0</v>
      </c>
      <c r="HL280" s="140">
        <v>0</v>
      </c>
      <c r="HM280" s="1" t="s">
        <v>427</v>
      </c>
      <c r="HN280" s="1" t="s">
        <v>427</v>
      </c>
      <c r="HO280" t="s">
        <v>460</v>
      </c>
      <c r="HP280" s="284" t="s">
        <v>460</v>
      </c>
      <c r="HQ280" s="284">
        <v>0</v>
      </c>
      <c r="HR280" s="284">
        <v>0</v>
      </c>
      <c r="HS280" s="284">
        <v>0</v>
      </c>
      <c r="HT280" s="284" t="s">
        <v>427</v>
      </c>
      <c r="HU280" s="284" t="s">
        <v>427</v>
      </c>
      <c r="HV280" s="284" t="s">
        <v>427</v>
      </c>
      <c r="HW280" s="284" t="s">
        <v>427</v>
      </c>
      <c r="HX280" s="284">
        <v>0</v>
      </c>
      <c r="HY280" s="284">
        <v>0</v>
      </c>
      <c r="HZ280" s="284">
        <v>1857306</v>
      </c>
      <c r="IA280" s="284"/>
      <c r="IB280" s="284"/>
    </row>
    <row r="281" spans="1:236" x14ac:dyDescent="0.25">
      <c r="A281" s="2">
        <f>IF('Table 1'!$L$2="All Regions",1,IF('Table 1'!$L$2='DATA TEMPLATE 1516'!L281,1,0))</f>
        <v>1</v>
      </c>
      <c r="B281" s="2">
        <f>IF('Table 1'!$L$3="All Disciplines",1,IF('Table 1'!$L$3='DATA TEMPLATE 1516'!M281,1,0))</f>
        <v>1</v>
      </c>
      <c r="C281" s="2">
        <f>IF('Table 1'!$L$4="All Organisations",1,IF('Table 1'!$L$4='DATA TEMPLATE 1516'!N281,1,0))</f>
        <v>1</v>
      </c>
      <c r="D281" s="2">
        <f t="shared" si="8"/>
        <v>3</v>
      </c>
      <c r="E281" s="236">
        <f>IFERROR(IF('Table 2'!$L$2="All Diverse Led",$HQ281,IF('Table 2'!$L$2='DATA TEMPLATE 1516'!HX281,4,0)),"0")</f>
        <v>0</v>
      </c>
      <c r="F281" s="236">
        <f>IFERROR(IF('Table 2'!$L$2="All Diverse Led",$HQ281,IF('Table 2'!$L$2='DATA TEMPLATE 1516'!HY281,4,0)), 0)</f>
        <v>0</v>
      </c>
      <c r="G281" s="237">
        <f t="shared" si="9"/>
        <v>0</v>
      </c>
      <c r="H281" s="1" t="s">
        <v>471</v>
      </c>
      <c r="I281" s="1">
        <v>0</v>
      </c>
      <c r="J281" s="1" t="b">
        <v>0</v>
      </c>
      <c r="K281" s="284">
        <v>279</v>
      </c>
      <c r="L281" t="s">
        <v>446</v>
      </c>
      <c r="M281" t="s">
        <v>440</v>
      </c>
      <c r="N281" t="s">
        <v>458</v>
      </c>
      <c r="O281" s="76">
        <v>87517</v>
      </c>
      <c r="P281" s="76">
        <v>50613</v>
      </c>
      <c r="Q281" s="76">
        <v>159208</v>
      </c>
      <c r="R281" s="76">
        <v>13000</v>
      </c>
      <c r="S281" s="76">
        <v>45621</v>
      </c>
      <c r="T281" s="76">
        <v>355959</v>
      </c>
      <c r="U281">
        <v>18438</v>
      </c>
      <c r="V281">
        <v>10520</v>
      </c>
      <c r="W281">
        <v>0</v>
      </c>
      <c r="X281">
        <v>13150</v>
      </c>
      <c r="Y281">
        <v>10520</v>
      </c>
      <c r="Z281">
        <v>0</v>
      </c>
      <c r="AA281">
        <v>0</v>
      </c>
      <c r="AB281">
        <v>64685</v>
      </c>
      <c r="AC281">
        <v>18927</v>
      </c>
      <c r="AD281">
        <v>73544</v>
      </c>
      <c r="AE281">
        <v>209784</v>
      </c>
      <c r="AF281" s="1">
        <v>8</v>
      </c>
      <c r="AG281">
        <v>12</v>
      </c>
      <c r="AH281">
        <v>509</v>
      </c>
      <c r="AI281">
        <v>5571</v>
      </c>
      <c r="AJ281">
        <v>0</v>
      </c>
      <c r="AK281">
        <v>0</v>
      </c>
      <c r="AL281">
        <v>0</v>
      </c>
      <c r="AM281">
        <v>0</v>
      </c>
      <c r="AN281">
        <v>0</v>
      </c>
      <c r="AO281">
        <v>0</v>
      </c>
      <c r="AP281">
        <v>0</v>
      </c>
      <c r="AQ281">
        <v>0</v>
      </c>
      <c r="AR281">
        <v>2</v>
      </c>
      <c r="AS281">
        <v>3</v>
      </c>
      <c r="AT281">
        <v>194</v>
      </c>
      <c r="AU281">
        <v>70</v>
      </c>
      <c r="AV281">
        <v>0</v>
      </c>
      <c r="AW281">
        <v>0</v>
      </c>
      <c r="AX281">
        <v>0</v>
      </c>
      <c r="AY281">
        <v>0</v>
      </c>
      <c r="AZ281">
        <v>0</v>
      </c>
      <c r="BA281">
        <v>0</v>
      </c>
      <c r="BB281">
        <v>0</v>
      </c>
      <c r="BC281">
        <v>0</v>
      </c>
      <c r="BD281" s="284">
        <v>0</v>
      </c>
      <c r="BE281" s="284">
        <v>0</v>
      </c>
      <c r="BF281" s="284">
        <v>0</v>
      </c>
      <c r="BG281" s="284">
        <v>0</v>
      </c>
      <c r="BH281" s="168">
        <v>2</v>
      </c>
      <c r="BI281" s="169">
        <v>3</v>
      </c>
      <c r="BJ281" s="169">
        <v>194</v>
      </c>
      <c r="BK281" s="170">
        <v>70</v>
      </c>
      <c r="BL281">
        <v>12</v>
      </c>
      <c r="BM281">
        <v>431</v>
      </c>
      <c r="BN281">
        <v>99465</v>
      </c>
      <c r="BO281">
        <v>46740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s="1">
        <v>0</v>
      </c>
      <c r="CK281" s="1">
        <v>0</v>
      </c>
      <c r="CL281" s="1">
        <v>0</v>
      </c>
      <c r="CM281" s="1">
        <v>0</v>
      </c>
      <c r="CN281" s="168">
        <v>0</v>
      </c>
      <c r="CO281" s="169">
        <v>0</v>
      </c>
      <c r="CP281" s="169">
        <v>0</v>
      </c>
      <c r="CQ281" s="170">
        <v>0</v>
      </c>
      <c r="CR281" s="1">
        <v>2</v>
      </c>
      <c r="CS281" s="1">
        <v>2</v>
      </c>
      <c r="CT281" s="1">
        <v>151</v>
      </c>
      <c r="CU281" s="1">
        <v>0</v>
      </c>
      <c r="CV281">
        <v>0</v>
      </c>
      <c r="CW281">
        <v>0</v>
      </c>
      <c r="CX281">
        <v>0</v>
      </c>
      <c r="CY281">
        <v>0</v>
      </c>
      <c r="CZ281">
        <v>0</v>
      </c>
      <c r="DA281">
        <v>0</v>
      </c>
      <c r="DB281">
        <v>0</v>
      </c>
      <c r="DC281">
        <v>0</v>
      </c>
      <c r="DD281">
        <v>1</v>
      </c>
      <c r="DE281">
        <v>0</v>
      </c>
      <c r="DF281">
        <v>32</v>
      </c>
      <c r="DG281">
        <v>0</v>
      </c>
      <c r="DH281">
        <v>0</v>
      </c>
      <c r="DI281">
        <v>0</v>
      </c>
      <c r="DJ281">
        <v>0</v>
      </c>
      <c r="DK281">
        <v>0</v>
      </c>
      <c r="DL281">
        <v>0</v>
      </c>
      <c r="DM281">
        <v>0</v>
      </c>
      <c r="DN281">
        <v>0</v>
      </c>
      <c r="DO281">
        <v>0</v>
      </c>
      <c r="DP281" s="284">
        <v>0</v>
      </c>
      <c r="DQ281" s="284">
        <v>0</v>
      </c>
      <c r="DR281" s="284">
        <v>0</v>
      </c>
      <c r="DS281" s="284">
        <v>0</v>
      </c>
      <c r="DT281" s="168">
        <v>1</v>
      </c>
      <c r="DU281" s="169">
        <v>0</v>
      </c>
      <c r="DV281" s="169">
        <v>32</v>
      </c>
      <c r="DW281" s="170">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s="1">
        <v>0</v>
      </c>
      <c r="EW281" s="1">
        <v>0</v>
      </c>
      <c r="EX281" s="1">
        <v>0</v>
      </c>
      <c r="EY281" s="1">
        <v>0</v>
      </c>
      <c r="EZ281" s="168">
        <v>0</v>
      </c>
      <c r="FA281" s="169">
        <v>0</v>
      </c>
      <c r="FB281" s="169">
        <v>0</v>
      </c>
      <c r="FC281" s="170">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s="139">
        <v>0</v>
      </c>
      <c r="HD281" s="141">
        <v>0</v>
      </c>
      <c r="HE281" s="139">
        <v>0</v>
      </c>
      <c r="HF281" s="141">
        <v>0</v>
      </c>
      <c r="HG281" s="180">
        <v>7</v>
      </c>
      <c r="HH281" s="182">
        <v>0</v>
      </c>
      <c r="HI281" s="182">
        <v>0</v>
      </c>
      <c r="HJ281" s="183">
        <v>0</v>
      </c>
      <c r="HK281" s="140">
        <v>0</v>
      </c>
      <c r="HL281" s="140">
        <v>0</v>
      </c>
      <c r="HM281" s="1" t="s">
        <v>427</v>
      </c>
      <c r="HN281" s="1" t="s">
        <v>427</v>
      </c>
      <c r="HO281" t="s">
        <v>458</v>
      </c>
      <c r="HP281" s="284" t="s">
        <v>458</v>
      </c>
      <c r="HQ281" s="284">
        <v>0</v>
      </c>
      <c r="HR281" s="284">
        <v>0</v>
      </c>
      <c r="HS281" s="284">
        <v>0</v>
      </c>
      <c r="HT281" s="284" t="s">
        <v>427</v>
      </c>
      <c r="HU281" s="284" t="s">
        <v>427</v>
      </c>
      <c r="HV281" s="284" t="s">
        <v>427</v>
      </c>
      <c r="HW281" s="284" t="s">
        <v>426</v>
      </c>
      <c r="HX281" s="284">
        <v>0</v>
      </c>
      <c r="HY281" s="284">
        <v>0</v>
      </c>
      <c r="HZ281" s="284">
        <v>218076</v>
      </c>
      <c r="IA281" s="284"/>
      <c r="IB281" s="284"/>
    </row>
    <row r="282" spans="1:236" x14ac:dyDescent="0.25">
      <c r="A282" s="2">
        <f>IF('Table 1'!$L$2="All Regions",1,IF('Table 1'!$L$2='DATA TEMPLATE 1516'!L282,1,0))</f>
        <v>1</v>
      </c>
      <c r="B282" s="2">
        <f>IF('Table 1'!$L$3="All Disciplines",1,IF('Table 1'!$L$3='DATA TEMPLATE 1516'!M282,1,0))</f>
        <v>1</v>
      </c>
      <c r="C282" s="2">
        <f>IF('Table 1'!$L$4="All Organisations",1,IF('Table 1'!$L$4='DATA TEMPLATE 1516'!N282,1,0))</f>
        <v>1</v>
      </c>
      <c r="D282" s="2">
        <f t="shared" si="8"/>
        <v>3</v>
      </c>
      <c r="E282" s="236">
        <f>IFERROR(IF('Table 2'!$L$2="All Diverse Led",$HQ282,IF('Table 2'!$L$2='DATA TEMPLATE 1516'!HX282,4,0)),"0")</f>
        <v>0</v>
      </c>
      <c r="F282" s="236">
        <f>IFERROR(IF('Table 2'!$L$2="All Diverse Led",$HQ282,IF('Table 2'!$L$2='DATA TEMPLATE 1516'!HY282,4,0)), 0)</f>
        <v>0</v>
      </c>
      <c r="G282" s="237">
        <f t="shared" si="9"/>
        <v>0</v>
      </c>
      <c r="H282" s="1" t="s">
        <v>471</v>
      </c>
      <c r="I282" s="1">
        <v>0</v>
      </c>
      <c r="J282" s="1" t="b">
        <v>0</v>
      </c>
      <c r="K282" s="284">
        <v>280</v>
      </c>
      <c r="L282" t="s">
        <v>446</v>
      </c>
      <c r="M282" t="s">
        <v>437</v>
      </c>
      <c r="N282" t="s">
        <v>460</v>
      </c>
      <c r="O282" s="76">
        <v>2550636</v>
      </c>
      <c r="P282" s="76">
        <v>811337</v>
      </c>
      <c r="Q282" s="76">
        <v>148333</v>
      </c>
      <c r="R282" s="76">
        <v>29000</v>
      </c>
      <c r="S282" s="76">
        <v>6400</v>
      </c>
      <c r="T282" s="76">
        <v>3545706</v>
      </c>
      <c r="U282">
        <v>241114</v>
      </c>
      <c r="V282">
        <v>4250</v>
      </c>
      <c r="W282">
        <v>0</v>
      </c>
      <c r="X282">
        <v>12500</v>
      </c>
      <c r="Y282">
        <v>2520</v>
      </c>
      <c r="Z282">
        <v>0</v>
      </c>
      <c r="AA282">
        <v>0</v>
      </c>
      <c r="AB282">
        <v>1178916</v>
      </c>
      <c r="AC282">
        <v>635104</v>
      </c>
      <c r="AD282">
        <v>1481391</v>
      </c>
      <c r="AE282">
        <v>3555795</v>
      </c>
      <c r="AF282" s="1">
        <v>587</v>
      </c>
      <c r="AG282">
        <v>282</v>
      </c>
      <c r="AH282">
        <v>110853</v>
      </c>
      <c r="AI282">
        <v>0</v>
      </c>
      <c r="AJ282">
        <v>4</v>
      </c>
      <c r="AK282">
        <v>4</v>
      </c>
      <c r="AL282">
        <v>216</v>
      </c>
      <c r="AM282">
        <v>0</v>
      </c>
      <c r="AN282">
        <v>0</v>
      </c>
      <c r="AO282">
        <v>0</v>
      </c>
      <c r="AP282">
        <v>0</v>
      </c>
      <c r="AQ282">
        <v>0</v>
      </c>
      <c r="AR282">
        <v>94</v>
      </c>
      <c r="AS282">
        <v>62</v>
      </c>
      <c r="AT282">
        <v>14614</v>
      </c>
      <c r="AU282">
        <v>0</v>
      </c>
      <c r="AV282">
        <v>0</v>
      </c>
      <c r="AW282">
        <v>0</v>
      </c>
      <c r="AX282">
        <v>0</v>
      </c>
      <c r="AY282">
        <v>0</v>
      </c>
      <c r="AZ282">
        <v>0</v>
      </c>
      <c r="BA282">
        <v>0</v>
      </c>
      <c r="BB282">
        <v>0</v>
      </c>
      <c r="BC282">
        <v>0</v>
      </c>
      <c r="BD282" s="284">
        <v>4</v>
      </c>
      <c r="BE282" s="284">
        <v>4</v>
      </c>
      <c r="BF282" s="284">
        <v>216</v>
      </c>
      <c r="BG282" s="284">
        <v>0</v>
      </c>
      <c r="BH282" s="168">
        <v>94</v>
      </c>
      <c r="BI282" s="169">
        <v>62</v>
      </c>
      <c r="BJ282" s="169">
        <v>14614</v>
      </c>
      <c r="BK282" s="170">
        <v>0</v>
      </c>
      <c r="BL282">
        <v>16</v>
      </c>
      <c r="BM282">
        <v>341</v>
      </c>
      <c r="BN282">
        <v>0</v>
      </c>
      <c r="BO282">
        <v>60000</v>
      </c>
      <c r="BP282">
        <v>0</v>
      </c>
      <c r="BQ282">
        <v>0</v>
      </c>
      <c r="BR282">
        <v>0</v>
      </c>
      <c r="BS282">
        <v>0</v>
      </c>
      <c r="BT282">
        <v>0</v>
      </c>
      <c r="BU282">
        <v>0</v>
      </c>
      <c r="BV282">
        <v>0</v>
      </c>
      <c r="BW282">
        <v>0</v>
      </c>
      <c r="BX282">
        <v>3</v>
      </c>
      <c r="BY282">
        <v>111</v>
      </c>
      <c r="BZ282">
        <v>0</v>
      </c>
      <c r="CA282">
        <v>25000</v>
      </c>
      <c r="CB282">
        <v>0</v>
      </c>
      <c r="CC282">
        <v>0</v>
      </c>
      <c r="CD282">
        <v>0</v>
      </c>
      <c r="CE282">
        <v>0</v>
      </c>
      <c r="CF282">
        <v>0</v>
      </c>
      <c r="CG282">
        <v>0</v>
      </c>
      <c r="CH282">
        <v>0</v>
      </c>
      <c r="CI282">
        <v>0</v>
      </c>
      <c r="CJ282" s="1">
        <v>0</v>
      </c>
      <c r="CK282" s="1">
        <v>0</v>
      </c>
      <c r="CL282" s="1">
        <v>0</v>
      </c>
      <c r="CM282" s="1">
        <v>0</v>
      </c>
      <c r="CN282" s="168">
        <v>3</v>
      </c>
      <c r="CO282" s="169">
        <v>111</v>
      </c>
      <c r="CP282" s="169">
        <v>0</v>
      </c>
      <c r="CQ282" s="170">
        <v>25000</v>
      </c>
      <c r="CR282" s="1">
        <v>6</v>
      </c>
      <c r="CS282" s="1">
        <v>6</v>
      </c>
      <c r="CT282" s="1">
        <v>833</v>
      </c>
      <c r="CU282" s="1">
        <v>0</v>
      </c>
      <c r="CV282">
        <v>0</v>
      </c>
      <c r="CW282">
        <v>0</v>
      </c>
      <c r="CX282">
        <v>0</v>
      </c>
      <c r="CY282">
        <v>0</v>
      </c>
      <c r="CZ282">
        <v>0</v>
      </c>
      <c r="DA282">
        <v>0</v>
      </c>
      <c r="DB282">
        <v>0</v>
      </c>
      <c r="DC282">
        <v>0</v>
      </c>
      <c r="DD282">
        <v>4</v>
      </c>
      <c r="DE282">
        <v>4</v>
      </c>
      <c r="DF282">
        <v>95</v>
      </c>
      <c r="DG282">
        <v>0</v>
      </c>
      <c r="DH282">
        <v>0</v>
      </c>
      <c r="DI282">
        <v>0</v>
      </c>
      <c r="DJ282">
        <v>0</v>
      </c>
      <c r="DK282">
        <v>0</v>
      </c>
      <c r="DL282">
        <v>0</v>
      </c>
      <c r="DM282">
        <v>0</v>
      </c>
      <c r="DN282">
        <v>0</v>
      </c>
      <c r="DO282">
        <v>0</v>
      </c>
      <c r="DP282" s="284">
        <v>0</v>
      </c>
      <c r="DQ282" s="284">
        <v>0</v>
      </c>
      <c r="DR282" s="284">
        <v>0</v>
      </c>
      <c r="DS282" s="284">
        <v>0</v>
      </c>
      <c r="DT282" s="168">
        <v>4</v>
      </c>
      <c r="DU282" s="169">
        <v>4</v>
      </c>
      <c r="DV282" s="169">
        <v>95</v>
      </c>
      <c r="DW282" s="170">
        <v>0</v>
      </c>
      <c r="DX282">
        <v>173</v>
      </c>
      <c r="DY282">
        <v>24</v>
      </c>
      <c r="DZ282">
        <v>23104</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s="1">
        <v>0</v>
      </c>
      <c r="EW282" s="1">
        <v>0</v>
      </c>
      <c r="EX282" s="1">
        <v>0</v>
      </c>
      <c r="EY282" s="1">
        <v>0</v>
      </c>
      <c r="EZ282" s="168">
        <v>0</v>
      </c>
      <c r="FA282" s="169">
        <v>0</v>
      </c>
      <c r="FB282" s="169">
        <v>0</v>
      </c>
      <c r="FC282" s="170">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s="139">
        <v>0</v>
      </c>
      <c r="HD282" s="141">
        <v>0</v>
      </c>
      <c r="HE282" s="139">
        <v>0</v>
      </c>
      <c r="HF282" s="141">
        <v>0</v>
      </c>
      <c r="HG282" s="180">
        <v>14</v>
      </c>
      <c r="HH282" s="182">
        <v>0</v>
      </c>
      <c r="HI282" s="182">
        <v>0</v>
      </c>
      <c r="HJ282" s="183">
        <v>0</v>
      </c>
      <c r="HK282" s="140">
        <v>0</v>
      </c>
      <c r="HL282" s="140">
        <v>0</v>
      </c>
      <c r="HM282" s="1" t="s">
        <v>427</v>
      </c>
      <c r="HN282" s="1" t="s">
        <v>427</v>
      </c>
      <c r="HO282" t="s">
        <v>460</v>
      </c>
      <c r="HP282" s="284" t="s">
        <v>460</v>
      </c>
      <c r="HQ282" s="284">
        <v>0</v>
      </c>
      <c r="HR282" s="284">
        <v>0</v>
      </c>
      <c r="HS282" s="284">
        <v>0</v>
      </c>
      <c r="HT282" s="284" t="s">
        <v>427</v>
      </c>
      <c r="HU282" s="284" t="s">
        <v>427</v>
      </c>
      <c r="HV282" s="284" t="s">
        <v>427</v>
      </c>
      <c r="HW282" s="284" t="s">
        <v>427</v>
      </c>
      <c r="HX282" s="284">
        <v>0</v>
      </c>
      <c r="HY282" s="284">
        <v>0</v>
      </c>
      <c r="HZ282" s="284">
        <v>3341624</v>
      </c>
      <c r="IA282" s="284"/>
      <c r="IB282" s="284"/>
    </row>
    <row r="283" spans="1:236" x14ac:dyDescent="0.25">
      <c r="A283" s="2">
        <f>IF('Table 1'!$L$2="All Regions",1,IF('Table 1'!$L$2='DATA TEMPLATE 1516'!L283,1,0))</f>
        <v>1</v>
      </c>
      <c r="B283" s="2">
        <f>IF('Table 1'!$L$3="All Disciplines",1,IF('Table 1'!$L$3='DATA TEMPLATE 1516'!M283,1,0))</f>
        <v>1</v>
      </c>
      <c r="C283" s="2">
        <f>IF('Table 1'!$L$4="All Organisations",1,IF('Table 1'!$L$4='DATA TEMPLATE 1516'!N283,1,0))</f>
        <v>1</v>
      </c>
      <c r="D283" s="2">
        <f t="shared" si="8"/>
        <v>3</v>
      </c>
      <c r="E283" s="236">
        <f>IFERROR(IF('Table 2'!$L$2="All Diverse Led",$HQ283,IF('Table 2'!$L$2='DATA TEMPLATE 1516'!HX283,4,0)),"0")</f>
        <v>0</v>
      </c>
      <c r="F283" s="236">
        <f>IFERROR(IF('Table 2'!$L$2="All Diverse Led",$HQ283,IF('Table 2'!$L$2='DATA TEMPLATE 1516'!HY283,4,0)), 0)</f>
        <v>0</v>
      </c>
      <c r="G283" s="237">
        <f t="shared" si="9"/>
        <v>0</v>
      </c>
      <c r="H283" s="1" t="s">
        <v>471</v>
      </c>
      <c r="I283" s="1">
        <v>0</v>
      </c>
      <c r="J283" s="1" t="b">
        <v>0</v>
      </c>
      <c r="K283" s="284">
        <v>281</v>
      </c>
      <c r="L283" t="s">
        <v>446</v>
      </c>
      <c r="M283" t="s">
        <v>440</v>
      </c>
      <c r="N283" t="s">
        <v>458</v>
      </c>
      <c r="O283" s="76">
        <v>42720</v>
      </c>
      <c r="P283" s="76">
        <v>117368</v>
      </c>
      <c r="Q283" s="76">
        <v>27023</v>
      </c>
      <c r="R283" s="76">
        <v>35386</v>
      </c>
      <c r="S283" s="76">
        <v>0</v>
      </c>
      <c r="T283" s="76">
        <v>222497</v>
      </c>
      <c r="U283">
        <v>1951</v>
      </c>
      <c r="V283">
        <v>0</v>
      </c>
      <c r="W283">
        <v>0</v>
      </c>
      <c r="X283">
        <v>0</v>
      </c>
      <c r="Y283">
        <v>0</v>
      </c>
      <c r="Z283">
        <v>0</v>
      </c>
      <c r="AA283">
        <v>0</v>
      </c>
      <c r="AB283">
        <v>96872</v>
      </c>
      <c r="AC283">
        <v>50367</v>
      </c>
      <c r="AD283">
        <v>51623</v>
      </c>
      <c r="AE283">
        <v>200813</v>
      </c>
      <c r="AF283" s="1">
        <v>59</v>
      </c>
      <c r="AG283">
        <v>18</v>
      </c>
      <c r="AH283">
        <v>1700</v>
      </c>
      <c r="AI283">
        <v>12000</v>
      </c>
      <c r="AJ283">
        <v>0</v>
      </c>
      <c r="AK283">
        <v>0</v>
      </c>
      <c r="AL283">
        <v>0</v>
      </c>
      <c r="AM283">
        <v>0</v>
      </c>
      <c r="AN283">
        <v>0</v>
      </c>
      <c r="AO283">
        <v>0</v>
      </c>
      <c r="AP283">
        <v>0</v>
      </c>
      <c r="AQ283">
        <v>0</v>
      </c>
      <c r="AR283">
        <v>55</v>
      </c>
      <c r="AS283">
        <v>14</v>
      </c>
      <c r="AT283">
        <v>1250</v>
      </c>
      <c r="AU283">
        <v>12000</v>
      </c>
      <c r="AV283">
        <v>0</v>
      </c>
      <c r="AW283">
        <v>0</v>
      </c>
      <c r="AX283">
        <v>0</v>
      </c>
      <c r="AY283">
        <v>0</v>
      </c>
      <c r="AZ283">
        <v>0</v>
      </c>
      <c r="BA283">
        <v>0</v>
      </c>
      <c r="BB283">
        <v>0</v>
      </c>
      <c r="BC283">
        <v>0</v>
      </c>
      <c r="BD283" s="284">
        <v>0</v>
      </c>
      <c r="BE283" s="284">
        <v>0</v>
      </c>
      <c r="BF283" s="284">
        <v>0</v>
      </c>
      <c r="BG283" s="284">
        <v>0</v>
      </c>
      <c r="BH283" s="168">
        <v>55</v>
      </c>
      <c r="BI283" s="169">
        <v>14</v>
      </c>
      <c r="BJ283" s="169">
        <v>1250</v>
      </c>
      <c r="BK283" s="170">
        <v>12000</v>
      </c>
      <c r="BL283">
        <v>1</v>
      </c>
      <c r="BM283">
        <v>53</v>
      </c>
      <c r="BN283">
        <v>0</v>
      </c>
      <c r="BO283">
        <v>2500</v>
      </c>
      <c r="BP283">
        <v>0</v>
      </c>
      <c r="BQ283">
        <v>0</v>
      </c>
      <c r="BR283">
        <v>0</v>
      </c>
      <c r="BS283">
        <v>0</v>
      </c>
      <c r="BT283">
        <v>0</v>
      </c>
      <c r="BU283">
        <v>0</v>
      </c>
      <c r="BV283">
        <v>0</v>
      </c>
      <c r="BW283">
        <v>0</v>
      </c>
      <c r="BX283">
        <v>1</v>
      </c>
      <c r="BY283">
        <v>53</v>
      </c>
      <c r="BZ283">
        <v>0</v>
      </c>
      <c r="CA283">
        <v>2500</v>
      </c>
      <c r="CB283">
        <v>0</v>
      </c>
      <c r="CC283">
        <v>0</v>
      </c>
      <c r="CD283">
        <v>0</v>
      </c>
      <c r="CE283">
        <v>0</v>
      </c>
      <c r="CF283">
        <v>0</v>
      </c>
      <c r="CG283">
        <v>0</v>
      </c>
      <c r="CH283">
        <v>0</v>
      </c>
      <c r="CI283">
        <v>0</v>
      </c>
      <c r="CJ283" s="1">
        <v>0</v>
      </c>
      <c r="CK283" s="1">
        <v>0</v>
      </c>
      <c r="CL283" s="1">
        <v>0</v>
      </c>
      <c r="CM283" s="1">
        <v>0</v>
      </c>
      <c r="CN283" s="168">
        <v>1</v>
      </c>
      <c r="CO283" s="169">
        <v>53</v>
      </c>
      <c r="CP283" s="169">
        <v>0</v>
      </c>
      <c r="CQ283" s="170">
        <v>2500</v>
      </c>
      <c r="CR283" s="1">
        <v>0</v>
      </c>
      <c r="CS283" s="1">
        <v>0</v>
      </c>
      <c r="CT283" s="1">
        <v>0</v>
      </c>
      <c r="CU283" s="1">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s="284">
        <v>0</v>
      </c>
      <c r="DQ283" s="284">
        <v>0</v>
      </c>
      <c r="DR283" s="284">
        <v>0</v>
      </c>
      <c r="DS283" s="284">
        <v>0</v>
      </c>
      <c r="DT283" s="168">
        <v>0</v>
      </c>
      <c r="DU283" s="169">
        <v>0</v>
      </c>
      <c r="DV283" s="169">
        <v>0</v>
      </c>
      <c r="DW283" s="170">
        <v>0</v>
      </c>
      <c r="DX283">
        <v>146</v>
      </c>
      <c r="DY283">
        <v>4</v>
      </c>
      <c r="DZ283">
        <v>1345</v>
      </c>
      <c r="EA283">
        <v>70995</v>
      </c>
      <c r="EB283">
        <v>0</v>
      </c>
      <c r="EC283">
        <v>0</v>
      </c>
      <c r="ED283">
        <v>0</v>
      </c>
      <c r="EE283">
        <v>0</v>
      </c>
      <c r="EF283">
        <v>0</v>
      </c>
      <c r="EG283">
        <v>0</v>
      </c>
      <c r="EH283">
        <v>0</v>
      </c>
      <c r="EI283">
        <v>0</v>
      </c>
      <c r="EJ283">
        <v>8</v>
      </c>
      <c r="EK283">
        <v>4</v>
      </c>
      <c r="EL283">
        <v>210</v>
      </c>
      <c r="EM283">
        <v>0</v>
      </c>
      <c r="EN283">
        <v>0</v>
      </c>
      <c r="EO283">
        <v>0</v>
      </c>
      <c r="EP283">
        <v>0</v>
      </c>
      <c r="EQ283">
        <v>0</v>
      </c>
      <c r="ER283">
        <v>0</v>
      </c>
      <c r="ES283">
        <v>0</v>
      </c>
      <c r="ET283">
        <v>0</v>
      </c>
      <c r="EU283">
        <v>0</v>
      </c>
      <c r="EV283" s="1">
        <v>0</v>
      </c>
      <c r="EW283" s="1">
        <v>0</v>
      </c>
      <c r="EX283" s="1">
        <v>0</v>
      </c>
      <c r="EY283" s="1">
        <v>0</v>
      </c>
      <c r="EZ283" s="168">
        <v>8</v>
      </c>
      <c r="FA283" s="169">
        <v>4</v>
      </c>
      <c r="FB283" s="169">
        <v>210</v>
      </c>
      <c r="FC283" s="170">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45</v>
      </c>
      <c r="GA283">
        <v>5</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s="139">
        <v>0</v>
      </c>
      <c r="HD283" s="141">
        <v>0</v>
      </c>
      <c r="HE283" s="139">
        <v>0</v>
      </c>
      <c r="HF283" s="141">
        <v>1</v>
      </c>
      <c r="HG283" s="180">
        <v>19</v>
      </c>
      <c r="HH283" s="182">
        <v>5.2631578947368418E-2</v>
      </c>
      <c r="HI283" s="182">
        <v>0</v>
      </c>
      <c r="HJ283" s="183">
        <v>0</v>
      </c>
      <c r="HK283" s="140">
        <v>0</v>
      </c>
      <c r="HL283" s="140">
        <v>0</v>
      </c>
      <c r="HM283" s="1" t="s">
        <v>427</v>
      </c>
      <c r="HN283" s="1" t="s">
        <v>427</v>
      </c>
      <c r="HO283" t="s">
        <v>458</v>
      </c>
      <c r="HP283" s="284" t="s">
        <v>458</v>
      </c>
      <c r="HQ283" s="284">
        <v>0</v>
      </c>
      <c r="HR283" s="284">
        <v>0</v>
      </c>
      <c r="HS283" s="284">
        <v>0</v>
      </c>
      <c r="HT283" s="284" t="s">
        <v>427</v>
      </c>
      <c r="HU283" s="284" t="s">
        <v>427</v>
      </c>
      <c r="HV283" s="284" t="s">
        <v>427</v>
      </c>
      <c r="HW283" s="284" t="s">
        <v>427</v>
      </c>
      <c r="HX283" s="284">
        <v>0</v>
      </c>
      <c r="HY283" s="284">
        <v>0</v>
      </c>
      <c r="HZ283" s="284">
        <v>176090</v>
      </c>
      <c r="IA283" s="284"/>
      <c r="IB283" s="284"/>
    </row>
    <row r="284" spans="1:236" x14ac:dyDescent="0.25">
      <c r="A284" s="2">
        <f>IF('Table 1'!$L$2="All Regions",1,IF('Table 1'!$L$2='DATA TEMPLATE 1516'!L284,1,0))</f>
        <v>1</v>
      </c>
      <c r="B284" s="2">
        <f>IF('Table 1'!$L$3="All Disciplines",1,IF('Table 1'!$L$3='DATA TEMPLATE 1516'!M284,1,0))</f>
        <v>1</v>
      </c>
      <c r="C284" s="2">
        <f>IF('Table 1'!$L$4="All Organisations",1,IF('Table 1'!$L$4='DATA TEMPLATE 1516'!N284,1,0))</f>
        <v>1</v>
      </c>
      <c r="D284" s="2">
        <f t="shared" si="8"/>
        <v>3</v>
      </c>
      <c r="E284" s="236">
        <f>IFERROR(IF('Table 2'!$L$2="All Diverse Led",$HQ284,IF('Table 2'!$L$2='DATA TEMPLATE 1516'!HX284,4,0)),"0")</f>
        <v>0</v>
      </c>
      <c r="F284" s="236">
        <f>IFERROR(IF('Table 2'!$L$2="All Diverse Led",$HQ284,IF('Table 2'!$L$2='DATA TEMPLATE 1516'!HY284,4,0)), 0)</f>
        <v>0</v>
      </c>
      <c r="G284" s="237">
        <f t="shared" si="9"/>
        <v>0</v>
      </c>
      <c r="H284" s="1" t="s">
        <v>471</v>
      </c>
      <c r="I284" s="1">
        <v>0</v>
      </c>
      <c r="J284" s="1" t="b">
        <v>0</v>
      </c>
      <c r="K284" s="284">
        <v>282</v>
      </c>
      <c r="L284" t="s">
        <v>446</v>
      </c>
      <c r="M284" t="s">
        <v>436</v>
      </c>
      <c r="N284" t="s">
        <v>458</v>
      </c>
      <c r="O284" s="76">
        <v>16064</v>
      </c>
      <c r="P284" s="76">
        <v>112581</v>
      </c>
      <c r="Q284" s="76">
        <v>199</v>
      </c>
      <c r="R284" s="76">
        <v>0</v>
      </c>
      <c r="S284" s="76">
        <v>17443</v>
      </c>
      <c r="T284" s="76">
        <v>146287</v>
      </c>
      <c r="U284">
        <v>33866</v>
      </c>
      <c r="V284">
        <v>1321</v>
      </c>
      <c r="W284">
        <v>0</v>
      </c>
      <c r="X284">
        <v>5597</v>
      </c>
      <c r="Y284">
        <v>9549</v>
      </c>
      <c r="Z284">
        <v>0</v>
      </c>
      <c r="AA284">
        <v>0</v>
      </c>
      <c r="AB284">
        <v>61626</v>
      </c>
      <c r="AC284">
        <v>13306</v>
      </c>
      <c r="AD284">
        <v>5822</v>
      </c>
      <c r="AE284">
        <v>131087</v>
      </c>
      <c r="AF284" s="1">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s="284">
        <v>0</v>
      </c>
      <c r="BE284" s="284">
        <v>0</v>
      </c>
      <c r="BF284" s="284">
        <v>0</v>
      </c>
      <c r="BG284" s="284">
        <v>0</v>
      </c>
      <c r="BH284" s="168">
        <v>0</v>
      </c>
      <c r="BI284" s="169">
        <v>0</v>
      </c>
      <c r="BJ284" s="169">
        <v>0</v>
      </c>
      <c r="BK284" s="170">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s="1">
        <v>0</v>
      </c>
      <c r="CK284" s="1">
        <v>0</v>
      </c>
      <c r="CL284" s="1">
        <v>0</v>
      </c>
      <c r="CM284" s="1">
        <v>0</v>
      </c>
      <c r="CN284" s="168">
        <v>0</v>
      </c>
      <c r="CO284" s="169">
        <v>0</v>
      </c>
      <c r="CP284" s="169">
        <v>0</v>
      </c>
      <c r="CQ284" s="170">
        <v>0</v>
      </c>
      <c r="CR284" s="1">
        <v>0</v>
      </c>
      <c r="CS284" s="1">
        <v>0</v>
      </c>
      <c r="CT284" s="1">
        <v>0</v>
      </c>
      <c r="CU284" s="1">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s="284">
        <v>0</v>
      </c>
      <c r="DQ284" s="284">
        <v>0</v>
      </c>
      <c r="DR284" s="284">
        <v>0</v>
      </c>
      <c r="DS284" s="284">
        <v>0</v>
      </c>
      <c r="DT284" s="168">
        <v>0</v>
      </c>
      <c r="DU284" s="169">
        <v>0</v>
      </c>
      <c r="DV284" s="169">
        <v>0</v>
      </c>
      <c r="DW284" s="170">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s="1">
        <v>0</v>
      </c>
      <c r="EW284" s="1">
        <v>0</v>
      </c>
      <c r="EX284" s="1">
        <v>0</v>
      </c>
      <c r="EY284" s="1">
        <v>0</v>
      </c>
      <c r="EZ284" s="168">
        <v>0</v>
      </c>
      <c r="FA284" s="169">
        <v>0</v>
      </c>
      <c r="FB284" s="169">
        <v>0</v>
      </c>
      <c r="FC284" s="170">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0</v>
      </c>
      <c r="GC284">
        <v>0</v>
      </c>
      <c r="GD284">
        <v>32</v>
      </c>
      <c r="GE284" t="s">
        <v>470</v>
      </c>
      <c r="GF284">
        <v>0</v>
      </c>
      <c r="GG284">
        <v>0</v>
      </c>
      <c r="GH284">
        <v>0</v>
      </c>
      <c r="GI284">
        <v>0</v>
      </c>
      <c r="GJ284">
        <v>0</v>
      </c>
      <c r="GK284">
        <v>77611</v>
      </c>
      <c r="GL284">
        <v>0</v>
      </c>
      <c r="GM284">
        <v>0</v>
      </c>
      <c r="GN284">
        <v>0</v>
      </c>
      <c r="GO284">
        <v>0</v>
      </c>
      <c r="GP284">
        <v>0</v>
      </c>
      <c r="GQ284">
        <v>0</v>
      </c>
      <c r="GR284">
        <v>0</v>
      </c>
      <c r="GS284">
        <v>0</v>
      </c>
      <c r="GT284">
        <v>0</v>
      </c>
      <c r="GU284">
        <v>0</v>
      </c>
      <c r="GV284">
        <v>0</v>
      </c>
      <c r="GW284">
        <v>0</v>
      </c>
      <c r="GX284">
        <v>0</v>
      </c>
      <c r="GY284">
        <v>0</v>
      </c>
      <c r="GZ284">
        <v>0</v>
      </c>
      <c r="HA284">
        <v>0</v>
      </c>
      <c r="HB284">
        <v>0</v>
      </c>
      <c r="HC284" s="139">
        <v>0</v>
      </c>
      <c r="HD284" s="141">
        <v>0</v>
      </c>
      <c r="HE284" s="139">
        <v>1</v>
      </c>
      <c r="HF284" s="141">
        <v>2</v>
      </c>
      <c r="HG284" s="180">
        <v>7</v>
      </c>
      <c r="HH284" s="182">
        <v>0.2857142857142857</v>
      </c>
      <c r="HI284" s="182">
        <v>0.14285714285714285</v>
      </c>
      <c r="HJ284" s="183">
        <v>0</v>
      </c>
      <c r="HK284" s="140">
        <v>0</v>
      </c>
      <c r="HL284" s="140">
        <v>0</v>
      </c>
      <c r="HM284" s="1" t="s">
        <v>427</v>
      </c>
      <c r="HN284" s="1" t="s">
        <v>427</v>
      </c>
      <c r="HO284" t="s">
        <v>458</v>
      </c>
      <c r="HP284" s="284" t="s">
        <v>458</v>
      </c>
      <c r="HQ284" s="284">
        <v>0</v>
      </c>
      <c r="HR284" s="284">
        <v>0</v>
      </c>
      <c r="HS284" s="284">
        <v>0</v>
      </c>
      <c r="HT284" s="284" t="s">
        <v>427</v>
      </c>
      <c r="HU284" s="284" t="s">
        <v>427</v>
      </c>
      <c r="HV284" s="284" t="s">
        <v>427</v>
      </c>
      <c r="HW284" s="284" t="s">
        <v>427</v>
      </c>
      <c r="HX284" s="284">
        <v>0</v>
      </c>
      <c r="HY284" s="284">
        <v>0</v>
      </c>
      <c r="HZ284" s="284">
        <v>172187</v>
      </c>
      <c r="IA284" s="284"/>
      <c r="IB284" s="284"/>
    </row>
    <row r="285" spans="1:236" x14ac:dyDescent="0.25">
      <c r="A285" s="2">
        <f>IF('Table 1'!$L$2="All Regions",1,IF('Table 1'!$L$2='DATA TEMPLATE 1516'!L285,1,0))</f>
        <v>1</v>
      </c>
      <c r="B285" s="2">
        <f>IF('Table 1'!$L$3="All Disciplines",1,IF('Table 1'!$L$3='DATA TEMPLATE 1516'!M285,1,0))</f>
        <v>1</v>
      </c>
      <c r="C285" s="2">
        <f>IF('Table 1'!$L$4="All Organisations",1,IF('Table 1'!$L$4='DATA TEMPLATE 1516'!N285,1,0))</f>
        <v>1</v>
      </c>
      <c r="D285" s="2">
        <f t="shared" si="8"/>
        <v>3</v>
      </c>
      <c r="E285" s="236">
        <f>IFERROR(IF('Table 2'!$L$2="All Diverse Led",$HQ285,IF('Table 2'!$L$2='DATA TEMPLATE 1516'!HX285,4,0)),"0")</f>
        <v>2</v>
      </c>
      <c r="F285" s="236">
        <f>IFERROR(IF('Table 2'!$L$2="All Diverse Led",$HQ285,IF('Table 2'!$L$2='DATA TEMPLATE 1516'!HY285,4,0)), 0)</f>
        <v>2</v>
      </c>
      <c r="G285" s="237">
        <f t="shared" si="9"/>
        <v>4</v>
      </c>
      <c r="H285" s="1" t="s">
        <v>471</v>
      </c>
      <c r="I285" s="1">
        <v>0</v>
      </c>
      <c r="J285" s="1" t="b">
        <v>0</v>
      </c>
      <c r="K285" s="284">
        <v>283</v>
      </c>
      <c r="L285" t="s">
        <v>446</v>
      </c>
      <c r="M285" t="s">
        <v>440</v>
      </c>
      <c r="N285" t="s">
        <v>459</v>
      </c>
      <c r="O285" s="76">
        <v>14969</v>
      </c>
      <c r="P285" s="76">
        <v>246403</v>
      </c>
      <c r="Q285" s="76">
        <v>39906</v>
      </c>
      <c r="R285" s="76">
        <v>52896</v>
      </c>
      <c r="S285" s="76">
        <v>105155</v>
      </c>
      <c r="T285" s="76">
        <v>459329</v>
      </c>
      <c r="U285">
        <v>0</v>
      </c>
      <c r="V285">
        <v>0</v>
      </c>
      <c r="W285">
        <v>0</v>
      </c>
      <c r="X285">
        <v>3000</v>
      </c>
      <c r="Y285">
        <v>0</v>
      </c>
      <c r="Z285">
        <v>0</v>
      </c>
      <c r="AA285">
        <v>0</v>
      </c>
      <c r="AB285">
        <v>128460</v>
      </c>
      <c r="AC285">
        <v>57428</v>
      </c>
      <c r="AD285">
        <v>271836</v>
      </c>
      <c r="AE285">
        <v>460724</v>
      </c>
      <c r="AF285" s="1">
        <v>1</v>
      </c>
      <c r="AG285">
        <v>30</v>
      </c>
      <c r="AH285">
        <v>1387</v>
      </c>
      <c r="AI285">
        <v>1500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s="284">
        <v>0</v>
      </c>
      <c r="BE285" s="284">
        <v>0</v>
      </c>
      <c r="BF285" s="284">
        <v>0</v>
      </c>
      <c r="BG285" s="284">
        <v>0</v>
      </c>
      <c r="BH285" s="168">
        <v>0</v>
      </c>
      <c r="BI285" s="169">
        <v>0</v>
      </c>
      <c r="BJ285" s="169">
        <v>0</v>
      </c>
      <c r="BK285" s="170">
        <v>0</v>
      </c>
      <c r="BL285">
        <v>0</v>
      </c>
      <c r="BM285">
        <v>0</v>
      </c>
      <c r="BN285">
        <v>0</v>
      </c>
      <c r="BO285">
        <v>0</v>
      </c>
      <c r="BP285">
        <v>0</v>
      </c>
      <c r="BQ285">
        <v>0</v>
      </c>
      <c r="BR285">
        <v>0</v>
      </c>
      <c r="BS285">
        <v>0</v>
      </c>
      <c r="BT285">
        <v>1</v>
      </c>
      <c r="BU285">
        <v>90</v>
      </c>
      <c r="BV285">
        <v>45000</v>
      </c>
      <c r="BW285">
        <v>50000</v>
      </c>
      <c r="BX285">
        <v>0</v>
      </c>
      <c r="BY285">
        <v>0</v>
      </c>
      <c r="BZ285">
        <v>0</v>
      </c>
      <c r="CA285">
        <v>0</v>
      </c>
      <c r="CB285">
        <v>0</v>
      </c>
      <c r="CC285">
        <v>0</v>
      </c>
      <c r="CD285">
        <v>0</v>
      </c>
      <c r="CE285">
        <v>0</v>
      </c>
      <c r="CF285">
        <v>0</v>
      </c>
      <c r="CG285">
        <v>0</v>
      </c>
      <c r="CH285">
        <v>0</v>
      </c>
      <c r="CI285">
        <v>0</v>
      </c>
      <c r="CJ285" s="1">
        <v>1</v>
      </c>
      <c r="CK285" s="1">
        <v>90</v>
      </c>
      <c r="CL285" s="1">
        <v>45000</v>
      </c>
      <c r="CM285" s="1">
        <v>50000</v>
      </c>
      <c r="CN285" s="168">
        <v>0</v>
      </c>
      <c r="CO285" s="169">
        <v>0</v>
      </c>
      <c r="CP285" s="169">
        <v>0</v>
      </c>
      <c r="CQ285" s="170">
        <v>0</v>
      </c>
      <c r="CR285" s="1">
        <v>0</v>
      </c>
      <c r="CS285" s="1">
        <v>0</v>
      </c>
      <c r="CT285" s="1">
        <v>0</v>
      </c>
      <c r="CU285" s="1">
        <v>0</v>
      </c>
      <c r="CV285">
        <v>0</v>
      </c>
      <c r="CW285">
        <v>0</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s="284">
        <v>0</v>
      </c>
      <c r="DQ285" s="284">
        <v>0</v>
      </c>
      <c r="DR285" s="284">
        <v>0</v>
      </c>
      <c r="DS285" s="284">
        <v>0</v>
      </c>
      <c r="DT285" s="168">
        <v>0</v>
      </c>
      <c r="DU285" s="169">
        <v>0</v>
      </c>
      <c r="DV285" s="169">
        <v>0</v>
      </c>
      <c r="DW285" s="170">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v>0</v>
      </c>
      <c r="EU285">
        <v>0</v>
      </c>
      <c r="EV285" s="1">
        <v>0</v>
      </c>
      <c r="EW285" s="1">
        <v>0</v>
      </c>
      <c r="EX285" s="1">
        <v>0</v>
      </c>
      <c r="EY285" s="1">
        <v>0</v>
      </c>
      <c r="EZ285" s="168">
        <v>0</v>
      </c>
      <c r="FA285" s="169">
        <v>0</v>
      </c>
      <c r="FB285" s="169">
        <v>0</v>
      </c>
      <c r="FC285" s="170">
        <v>0</v>
      </c>
      <c r="FD285">
        <v>0</v>
      </c>
      <c r="FE285">
        <v>0</v>
      </c>
      <c r="FF285">
        <v>0</v>
      </c>
      <c r="FG285">
        <v>0</v>
      </c>
      <c r="FH285">
        <v>0</v>
      </c>
      <c r="FI285">
        <v>0</v>
      </c>
      <c r="FJ285">
        <v>0</v>
      </c>
      <c r="FK285">
        <v>0</v>
      </c>
      <c r="FL285">
        <v>0</v>
      </c>
      <c r="FM285">
        <v>0</v>
      </c>
      <c r="FN285">
        <v>0</v>
      </c>
      <c r="FO285">
        <v>0</v>
      </c>
      <c r="FP285">
        <v>0</v>
      </c>
      <c r="FQ285">
        <v>0</v>
      </c>
      <c r="FR285">
        <v>0</v>
      </c>
      <c r="FS285">
        <v>0</v>
      </c>
      <c r="FT285">
        <v>0</v>
      </c>
      <c r="FU285">
        <v>0</v>
      </c>
      <c r="FV285">
        <v>0</v>
      </c>
      <c r="FW285">
        <v>0</v>
      </c>
      <c r="FX285">
        <v>0</v>
      </c>
      <c r="FY285">
        <v>0</v>
      </c>
      <c r="FZ285">
        <v>0</v>
      </c>
      <c r="GA285">
        <v>0</v>
      </c>
      <c r="GB285">
        <v>0</v>
      </c>
      <c r="GC285">
        <v>0</v>
      </c>
      <c r="GD285">
        <v>0</v>
      </c>
      <c r="GE285">
        <v>0</v>
      </c>
      <c r="GF285">
        <v>0</v>
      </c>
      <c r="GG285">
        <v>0</v>
      </c>
      <c r="GH285">
        <v>0</v>
      </c>
      <c r="GI285">
        <v>0</v>
      </c>
      <c r="GJ285">
        <v>0</v>
      </c>
      <c r="GK285">
        <v>0</v>
      </c>
      <c r="GL285">
        <v>0</v>
      </c>
      <c r="GM285">
        <v>0</v>
      </c>
      <c r="GN285">
        <v>0</v>
      </c>
      <c r="GO285">
        <v>0</v>
      </c>
      <c r="GP285">
        <v>0</v>
      </c>
      <c r="GQ285">
        <v>0</v>
      </c>
      <c r="GR285">
        <v>0</v>
      </c>
      <c r="GS285">
        <v>0</v>
      </c>
      <c r="GT285">
        <v>0</v>
      </c>
      <c r="GU285">
        <v>0</v>
      </c>
      <c r="GV285">
        <v>0</v>
      </c>
      <c r="GW285">
        <v>0</v>
      </c>
      <c r="GX285">
        <v>0</v>
      </c>
      <c r="GY285">
        <v>0</v>
      </c>
      <c r="GZ285">
        <v>0</v>
      </c>
      <c r="HA285">
        <v>0</v>
      </c>
      <c r="HB285">
        <v>0</v>
      </c>
      <c r="HC285" s="139">
        <v>0</v>
      </c>
      <c r="HD285" s="141">
        <v>0</v>
      </c>
      <c r="HE285" s="139">
        <v>0</v>
      </c>
      <c r="HF285" s="141">
        <v>0</v>
      </c>
      <c r="HG285" s="180">
        <v>12</v>
      </c>
      <c r="HH285" s="182">
        <v>0</v>
      </c>
      <c r="HI285" s="182">
        <v>0</v>
      </c>
      <c r="HJ285" s="183">
        <v>0</v>
      </c>
      <c r="HK285" s="140">
        <v>0</v>
      </c>
      <c r="HL285" s="140">
        <v>0</v>
      </c>
      <c r="HM285" s="1">
        <v>0</v>
      </c>
      <c r="HN285" s="1" t="s">
        <v>426</v>
      </c>
      <c r="HO285" t="s">
        <v>459</v>
      </c>
      <c r="HP285" s="284" t="s">
        <v>459</v>
      </c>
      <c r="HQ285" s="284">
        <v>2</v>
      </c>
      <c r="HR285" s="284">
        <v>0</v>
      </c>
      <c r="HS285" s="284" t="s">
        <v>476</v>
      </c>
      <c r="HT285" s="284" t="s">
        <v>427</v>
      </c>
      <c r="HU285" s="284" t="s">
        <v>426</v>
      </c>
      <c r="HV285" s="284" t="s">
        <v>427</v>
      </c>
      <c r="HW285" s="284" t="s">
        <v>427</v>
      </c>
      <c r="HX285" s="284">
        <v>0</v>
      </c>
      <c r="HY285" s="284" t="s">
        <v>476</v>
      </c>
      <c r="HZ285" s="284">
        <v>463468</v>
      </c>
      <c r="IA285" s="284"/>
      <c r="IB285" s="284"/>
    </row>
    <row r="286" spans="1:236" x14ac:dyDescent="0.25">
      <c r="A286" s="2">
        <f>IF('Table 1'!$L$2="All Regions",1,IF('Table 1'!$L$2='DATA TEMPLATE 1516'!L286,1,0))</f>
        <v>1</v>
      </c>
      <c r="B286" s="2">
        <f>IF('Table 1'!$L$3="All Disciplines",1,IF('Table 1'!$L$3='DATA TEMPLATE 1516'!M286,1,0))</f>
        <v>1</v>
      </c>
      <c r="C286" s="2">
        <f>IF('Table 1'!$L$4="All Organisations",1,IF('Table 1'!$L$4='DATA TEMPLATE 1516'!N286,1,0))</f>
        <v>1</v>
      </c>
      <c r="D286" s="2">
        <f t="shared" si="8"/>
        <v>3</v>
      </c>
      <c r="E286" s="236">
        <f>IFERROR(IF('Table 2'!$L$2="All Diverse Led",$HQ286,IF('Table 2'!$L$2='DATA TEMPLATE 1516'!HX286,4,0)),"0")</f>
        <v>0</v>
      </c>
      <c r="F286" s="236">
        <f>IFERROR(IF('Table 2'!$L$2="All Diverse Led",$HQ286,IF('Table 2'!$L$2='DATA TEMPLATE 1516'!HY286,4,0)), 0)</f>
        <v>0</v>
      </c>
      <c r="G286" s="237">
        <f t="shared" si="9"/>
        <v>0</v>
      </c>
      <c r="H286" s="1" t="s">
        <v>471</v>
      </c>
      <c r="I286" s="1">
        <v>0</v>
      </c>
      <c r="J286" s="1" t="b">
        <v>0</v>
      </c>
      <c r="K286" s="284">
        <v>284</v>
      </c>
      <c r="L286" t="s">
        <v>446</v>
      </c>
      <c r="M286" t="s">
        <v>442</v>
      </c>
      <c r="N286" t="s">
        <v>459</v>
      </c>
      <c r="O286" s="76">
        <v>396486</v>
      </c>
      <c r="P286" s="76">
        <v>120696</v>
      </c>
      <c r="Q286" s="76">
        <v>15000</v>
      </c>
      <c r="R286" s="76">
        <v>0</v>
      </c>
      <c r="S286" s="76">
        <v>0</v>
      </c>
      <c r="T286" s="76">
        <v>532182</v>
      </c>
      <c r="U286">
        <v>251518</v>
      </c>
      <c r="V286">
        <v>0</v>
      </c>
      <c r="W286">
        <v>83840</v>
      </c>
      <c r="X286">
        <v>0</v>
      </c>
      <c r="Y286">
        <v>0</v>
      </c>
      <c r="Z286">
        <v>0</v>
      </c>
      <c r="AA286">
        <v>0</v>
      </c>
      <c r="AB286">
        <v>144230</v>
      </c>
      <c r="AC286">
        <v>72803</v>
      </c>
      <c r="AD286">
        <v>0</v>
      </c>
      <c r="AE286">
        <v>552391</v>
      </c>
      <c r="AF286" s="1">
        <v>0</v>
      </c>
      <c r="AG286">
        <v>150</v>
      </c>
      <c r="AH286">
        <v>0</v>
      </c>
      <c r="AI286">
        <v>4500</v>
      </c>
      <c r="AJ286">
        <v>0</v>
      </c>
      <c r="AK286">
        <v>25</v>
      </c>
      <c r="AL286">
        <v>0</v>
      </c>
      <c r="AM286">
        <v>750</v>
      </c>
      <c r="AN286">
        <v>0</v>
      </c>
      <c r="AO286">
        <v>33</v>
      </c>
      <c r="AP286">
        <v>0</v>
      </c>
      <c r="AQ286">
        <v>990</v>
      </c>
      <c r="AR286">
        <v>0</v>
      </c>
      <c r="AS286">
        <v>0</v>
      </c>
      <c r="AT286">
        <v>0</v>
      </c>
      <c r="AU286">
        <v>0</v>
      </c>
      <c r="AV286">
        <v>0</v>
      </c>
      <c r="AW286">
        <v>0</v>
      </c>
      <c r="AX286">
        <v>0</v>
      </c>
      <c r="AY286">
        <v>0</v>
      </c>
      <c r="AZ286">
        <v>0</v>
      </c>
      <c r="BA286">
        <v>0</v>
      </c>
      <c r="BB286">
        <v>0</v>
      </c>
      <c r="BC286">
        <v>0</v>
      </c>
      <c r="BD286" s="284">
        <v>0</v>
      </c>
      <c r="BE286" s="284">
        <v>58</v>
      </c>
      <c r="BF286" s="284">
        <v>0</v>
      </c>
      <c r="BG286" s="284">
        <v>1740</v>
      </c>
      <c r="BH286" s="168">
        <v>0</v>
      </c>
      <c r="BI286" s="169">
        <v>0</v>
      </c>
      <c r="BJ286" s="169">
        <v>0</v>
      </c>
      <c r="BK286" s="170">
        <v>0</v>
      </c>
      <c r="BL286">
        <v>1</v>
      </c>
      <c r="BM286">
        <v>21</v>
      </c>
      <c r="BN286">
        <v>0</v>
      </c>
      <c r="BO286">
        <v>150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s="1">
        <v>0</v>
      </c>
      <c r="CK286" s="1">
        <v>0</v>
      </c>
      <c r="CL286" s="1">
        <v>0</v>
      </c>
      <c r="CM286" s="1">
        <v>0</v>
      </c>
      <c r="CN286" s="168">
        <v>0</v>
      </c>
      <c r="CO286" s="169">
        <v>0</v>
      </c>
      <c r="CP286" s="169">
        <v>0</v>
      </c>
      <c r="CQ286" s="170">
        <v>0</v>
      </c>
      <c r="CR286" s="1">
        <v>1</v>
      </c>
      <c r="CS286" s="1">
        <v>1</v>
      </c>
      <c r="CT286" s="1">
        <v>0</v>
      </c>
      <c r="CU286" s="1">
        <v>50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s="284">
        <v>0</v>
      </c>
      <c r="DQ286" s="284">
        <v>0</v>
      </c>
      <c r="DR286" s="284">
        <v>0</v>
      </c>
      <c r="DS286" s="284">
        <v>0</v>
      </c>
      <c r="DT286" s="168">
        <v>0</v>
      </c>
      <c r="DU286" s="169">
        <v>0</v>
      </c>
      <c r="DV286" s="169">
        <v>0</v>
      </c>
      <c r="DW286" s="170">
        <v>0</v>
      </c>
      <c r="DX286">
        <v>21</v>
      </c>
      <c r="DY286">
        <v>35</v>
      </c>
      <c r="DZ286">
        <v>0</v>
      </c>
      <c r="EA286">
        <v>1050</v>
      </c>
      <c r="EB286">
        <v>3</v>
      </c>
      <c r="EC286">
        <v>5</v>
      </c>
      <c r="ED286">
        <v>0</v>
      </c>
      <c r="EE286">
        <v>150</v>
      </c>
      <c r="EF286">
        <v>4</v>
      </c>
      <c r="EG286">
        <v>0</v>
      </c>
      <c r="EH286">
        <v>0</v>
      </c>
      <c r="EI286">
        <v>200</v>
      </c>
      <c r="EJ286">
        <v>0</v>
      </c>
      <c r="EK286">
        <v>0</v>
      </c>
      <c r="EL286">
        <v>0</v>
      </c>
      <c r="EM286">
        <v>0</v>
      </c>
      <c r="EN286">
        <v>0</v>
      </c>
      <c r="EO286">
        <v>0</v>
      </c>
      <c r="EP286">
        <v>0</v>
      </c>
      <c r="EQ286">
        <v>0</v>
      </c>
      <c r="ER286">
        <v>0</v>
      </c>
      <c r="ES286">
        <v>0</v>
      </c>
      <c r="ET286">
        <v>0</v>
      </c>
      <c r="EU286">
        <v>0</v>
      </c>
      <c r="EV286" s="1">
        <v>7</v>
      </c>
      <c r="EW286" s="1">
        <v>5</v>
      </c>
      <c r="EX286" s="1">
        <v>0</v>
      </c>
      <c r="EY286" s="1">
        <v>350</v>
      </c>
      <c r="EZ286" s="168">
        <v>0</v>
      </c>
      <c r="FA286" s="169">
        <v>0</v>
      </c>
      <c r="FB286" s="169">
        <v>0</v>
      </c>
      <c r="FC286" s="170">
        <v>0</v>
      </c>
      <c r="FD286">
        <v>2</v>
      </c>
      <c r="FE286">
        <v>0</v>
      </c>
      <c r="FF286">
        <v>0</v>
      </c>
      <c r="FG286">
        <v>10</v>
      </c>
      <c r="FH286">
        <v>0</v>
      </c>
      <c r="FI286">
        <v>0</v>
      </c>
      <c r="FJ286">
        <v>7</v>
      </c>
      <c r="FK286">
        <v>0</v>
      </c>
      <c r="FL286">
        <v>0</v>
      </c>
      <c r="FM286">
        <v>0</v>
      </c>
      <c r="FN286">
        <v>33</v>
      </c>
      <c r="FO286">
        <v>750</v>
      </c>
      <c r="FP286">
        <v>90642</v>
      </c>
      <c r="FQ286">
        <v>0</v>
      </c>
      <c r="FR286">
        <v>14645</v>
      </c>
      <c r="FS286">
        <v>0</v>
      </c>
      <c r="FT286">
        <v>900</v>
      </c>
      <c r="FU286">
        <v>200</v>
      </c>
      <c r="FV286">
        <v>29542</v>
      </c>
      <c r="FW286">
        <v>0</v>
      </c>
      <c r="FX286">
        <v>107684</v>
      </c>
      <c r="FY286">
        <v>0</v>
      </c>
      <c r="FZ286">
        <v>30</v>
      </c>
      <c r="GA286">
        <v>1515</v>
      </c>
      <c r="GB286">
        <v>400</v>
      </c>
      <c r="GC286">
        <v>1585</v>
      </c>
      <c r="GD286">
        <v>1</v>
      </c>
      <c r="GE286">
        <v>1400</v>
      </c>
      <c r="GF286">
        <v>6</v>
      </c>
      <c r="GG286">
        <v>0</v>
      </c>
      <c r="GH286">
        <v>0</v>
      </c>
      <c r="GI286">
        <v>0</v>
      </c>
      <c r="GJ286">
        <v>29140</v>
      </c>
      <c r="GK286">
        <v>6609</v>
      </c>
      <c r="GL286">
        <v>205</v>
      </c>
      <c r="GM286">
        <v>19</v>
      </c>
      <c r="GN286">
        <v>0</v>
      </c>
      <c r="GO286">
        <v>0</v>
      </c>
      <c r="GP286">
        <v>0</v>
      </c>
      <c r="GQ286">
        <v>0</v>
      </c>
      <c r="GR286">
        <v>0</v>
      </c>
      <c r="GS286">
        <v>0</v>
      </c>
      <c r="GT286">
        <v>0</v>
      </c>
      <c r="GU286">
        <v>0</v>
      </c>
      <c r="GV286">
        <v>0</v>
      </c>
      <c r="GW286">
        <v>0</v>
      </c>
      <c r="GX286">
        <v>0</v>
      </c>
      <c r="GY286">
        <v>0</v>
      </c>
      <c r="GZ286">
        <v>0</v>
      </c>
      <c r="HA286">
        <v>0</v>
      </c>
      <c r="HB286">
        <v>6</v>
      </c>
      <c r="HC286" s="139">
        <v>0</v>
      </c>
      <c r="HD286" s="141">
        <v>0</v>
      </c>
      <c r="HE286" s="139">
        <v>1</v>
      </c>
      <c r="HF286" s="141">
        <v>3</v>
      </c>
      <c r="HG286" s="180">
        <v>13</v>
      </c>
      <c r="HH286" s="182">
        <v>0.23076923076923078</v>
      </c>
      <c r="HI286" s="182">
        <v>7.6923076923076927E-2</v>
      </c>
      <c r="HJ286" s="183">
        <v>0</v>
      </c>
      <c r="HK286" s="140">
        <v>0</v>
      </c>
      <c r="HL286" s="140">
        <v>0</v>
      </c>
      <c r="HM286" s="1" t="s">
        <v>427</v>
      </c>
      <c r="HN286" s="1" t="s">
        <v>427</v>
      </c>
      <c r="HO286" t="s">
        <v>459</v>
      </c>
      <c r="HP286" s="284" t="s">
        <v>459</v>
      </c>
      <c r="HQ286" s="284">
        <v>0</v>
      </c>
      <c r="HR286" s="284">
        <v>0</v>
      </c>
      <c r="HS286" s="284">
        <v>0</v>
      </c>
      <c r="HT286" s="284" t="s">
        <v>427</v>
      </c>
      <c r="HU286" s="284" t="s">
        <v>427</v>
      </c>
      <c r="HV286" s="284" t="s">
        <v>427</v>
      </c>
      <c r="HW286" s="284" t="s">
        <v>427</v>
      </c>
      <c r="HX286" s="284">
        <v>0</v>
      </c>
      <c r="HY286" s="284">
        <v>0</v>
      </c>
      <c r="HZ286" s="284">
        <v>561145</v>
      </c>
      <c r="IA286" s="284"/>
      <c r="IB286" s="284"/>
    </row>
    <row r="287" spans="1:236" x14ac:dyDescent="0.25">
      <c r="A287" s="2">
        <f>IF('Table 1'!$L$2="All Regions",1,IF('Table 1'!$L$2='DATA TEMPLATE 1516'!L287,1,0))</f>
        <v>1</v>
      </c>
      <c r="B287" s="2">
        <f>IF('Table 1'!$L$3="All Disciplines",1,IF('Table 1'!$L$3='DATA TEMPLATE 1516'!M287,1,0))</f>
        <v>1</v>
      </c>
      <c r="C287" s="2">
        <f>IF('Table 1'!$L$4="All Organisations",1,IF('Table 1'!$L$4='DATA TEMPLATE 1516'!N287,1,0))</f>
        <v>1</v>
      </c>
      <c r="D287" s="2">
        <f t="shared" si="8"/>
        <v>3</v>
      </c>
      <c r="E287" s="236">
        <f>IFERROR(IF('Table 2'!$L$2="All Diverse Led",$HQ287,IF('Table 2'!$L$2='DATA TEMPLATE 1516'!HX287,4,0)),"0")</f>
        <v>0</v>
      </c>
      <c r="F287" s="236">
        <f>IFERROR(IF('Table 2'!$L$2="All Diverse Led",$HQ287,IF('Table 2'!$L$2='DATA TEMPLATE 1516'!HY287,4,0)), 0)</f>
        <v>0</v>
      </c>
      <c r="G287" s="237">
        <f t="shared" si="9"/>
        <v>0</v>
      </c>
      <c r="H287" s="1" t="s">
        <v>471</v>
      </c>
      <c r="I287" s="1">
        <v>0</v>
      </c>
      <c r="J287" s="1" t="b">
        <v>0</v>
      </c>
      <c r="K287" s="284">
        <v>285</v>
      </c>
      <c r="L287" t="s">
        <v>446</v>
      </c>
      <c r="M287" t="s">
        <v>440</v>
      </c>
      <c r="N287" t="s">
        <v>458</v>
      </c>
      <c r="O287" s="76">
        <v>18248</v>
      </c>
      <c r="P287" s="76">
        <v>70406</v>
      </c>
      <c r="Q287" s="76">
        <v>2707</v>
      </c>
      <c r="R287" s="76">
        <v>10250</v>
      </c>
      <c r="S287" s="76">
        <v>0</v>
      </c>
      <c r="T287" s="76">
        <v>101611</v>
      </c>
      <c r="U287">
        <v>0</v>
      </c>
      <c r="V287">
        <v>0</v>
      </c>
      <c r="W287">
        <v>0</v>
      </c>
      <c r="X287">
        <v>0</v>
      </c>
      <c r="Y287">
        <v>0</v>
      </c>
      <c r="Z287">
        <v>0</v>
      </c>
      <c r="AA287">
        <v>0</v>
      </c>
      <c r="AB287">
        <v>40021</v>
      </c>
      <c r="AC287">
        <v>13402</v>
      </c>
      <c r="AD287">
        <v>40376</v>
      </c>
      <c r="AE287">
        <v>93799</v>
      </c>
      <c r="AF287" s="1">
        <v>17</v>
      </c>
      <c r="AG287">
        <v>13</v>
      </c>
      <c r="AH287">
        <v>882</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s="284">
        <v>0</v>
      </c>
      <c r="BE287" s="284">
        <v>0</v>
      </c>
      <c r="BF287" s="284">
        <v>0</v>
      </c>
      <c r="BG287" s="284">
        <v>0</v>
      </c>
      <c r="BH287" s="168">
        <v>0</v>
      </c>
      <c r="BI287" s="169">
        <v>0</v>
      </c>
      <c r="BJ287" s="169">
        <v>0</v>
      </c>
      <c r="BK287" s="170">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s="1">
        <v>0</v>
      </c>
      <c r="CK287" s="1">
        <v>0</v>
      </c>
      <c r="CL287" s="1">
        <v>0</v>
      </c>
      <c r="CM287" s="1">
        <v>0</v>
      </c>
      <c r="CN287" s="168">
        <v>0</v>
      </c>
      <c r="CO287" s="169">
        <v>0</v>
      </c>
      <c r="CP287" s="169">
        <v>0</v>
      </c>
      <c r="CQ287" s="170">
        <v>0</v>
      </c>
      <c r="CR287" s="1">
        <v>0</v>
      </c>
      <c r="CS287" s="1">
        <v>0</v>
      </c>
      <c r="CT287" s="1">
        <v>0</v>
      </c>
      <c r="CU287" s="1">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s="284">
        <v>0</v>
      </c>
      <c r="DQ287" s="284">
        <v>0</v>
      </c>
      <c r="DR287" s="284">
        <v>0</v>
      </c>
      <c r="DS287" s="284">
        <v>0</v>
      </c>
      <c r="DT287" s="168">
        <v>0</v>
      </c>
      <c r="DU287" s="169">
        <v>0</v>
      </c>
      <c r="DV287" s="169">
        <v>0</v>
      </c>
      <c r="DW287" s="170">
        <v>0</v>
      </c>
      <c r="DX287">
        <v>99</v>
      </c>
      <c r="DY287">
        <v>7</v>
      </c>
      <c r="DZ287">
        <v>221</v>
      </c>
      <c r="EA287">
        <v>3760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s="1">
        <v>0</v>
      </c>
      <c r="EW287" s="1">
        <v>0</v>
      </c>
      <c r="EX287" s="1">
        <v>0</v>
      </c>
      <c r="EY287" s="1">
        <v>0</v>
      </c>
      <c r="EZ287" s="168">
        <v>0</v>
      </c>
      <c r="FA287" s="169">
        <v>0</v>
      </c>
      <c r="FB287" s="169">
        <v>0</v>
      </c>
      <c r="FC287" s="170">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0</v>
      </c>
      <c r="GO287">
        <v>0</v>
      </c>
      <c r="GP287">
        <v>0</v>
      </c>
      <c r="GQ287">
        <v>0</v>
      </c>
      <c r="GR287">
        <v>0</v>
      </c>
      <c r="GS287">
        <v>0</v>
      </c>
      <c r="GT287">
        <v>0</v>
      </c>
      <c r="GU287">
        <v>0</v>
      </c>
      <c r="GV287">
        <v>0</v>
      </c>
      <c r="GW287">
        <v>0</v>
      </c>
      <c r="GX287">
        <v>0</v>
      </c>
      <c r="GY287">
        <v>0</v>
      </c>
      <c r="GZ287">
        <v>0</v>
      </c>
      <c r="HA287">
        <v>0</v>
      </c>
      <c r="HB287">
        <v>0</v>
      </c>
      <c r="HC287" s="139">
        <v>1</v>
      </c>
      <c r="HD287" s="141">
        <v>0</v>
      </c>
      <c r="HE287" s="139">
        <v>1</v>
      </c>
      <c r="HF287" s="141">
        <v>2</v>
      </c>
      <c r="HG287" s="180">
        <v>11</v>
      </c>
      <c r="HH287" s="182">
        <v>0.27272727272727271</v>
      </c>
      <c r="HI287" s="182">
        <v>9.0909090909090912E-2</v>
      </c>
      <c r="HJ287" s="183">
        <v>0</v>
      </c>
      <c r="HK287" s="140">
        <v>0</v>
      </c>
      <c r="HL287" s="140">
        <v>0</v>
      </c>
      <c r="HM287" s="1" t="s">
        <v>427</v>
      </c>
      <c r="HN287" s="1" t="s">
        <v>427</v>
      </c>
      <c r="HO287" t="s">
        <v>458</v>
      </c>
      <c r="HP287" s="284" t="s">
        <v>458</v>
      </c>
      <c r="HQ287" s="284">
        <v>0</v>
      </c>
      <c r="HR287" s="284">
        <v>0</v>
      </c>
      <c r="HS287" s="284">
        <v>0</v>
      </c>
      <c r="HT287" s="284" t="s">
        <v>427</v>
      </c>
      <c r="HU287" s="284" t="s">
        <v>427</v>
      </c>
      <c r="HV287" s="284" t="s">
        <v>427</v>
      </c>
      <c r="HW287" s="284" t="s">
        <v>426</v>
      </c>
      <c r="HX287" s="284">
        <v>0</v>
      </c>
      <c r="HY287" s="284">
        <v>0</v>
      </c>
      <c r="HZ287" s="284">
        <v>92057</v>
      </c>
      <c r="IA287" s="284"/>
      <c r="IB287" s="284"/>
    </row>
    <row r="288" spans="1:236" x14ac:dyDescent="0.25">
      <c r="A288" s="2">
        <f>IF('Table 1'!$L$2="All Regions",1,IF('Table 1'!$L$2='DATA TEMPLATE 1516'!L288,1,0))</f>
        <v>1</v>
      </c>
      <c r="B288" s="2">
        <f>IF('Table 1'!$L$3="All Disciplines",1,IF('Table 1'!$L$3='DATA TEMPLATE 1516'!M288,1,0))</f>
        <v>1</v>
      </c>
      <c r="C288" s="2">
        <f>IF('Table 1'!$L$4="All Organisations",1,IF('Table 1'!$L$4='DATA TEMPLATE 1516'!N288,1,0))</f>
        <v>1</v>
      </c>
      <c r="D288" s="2">
        <f t="shared" si="8"/>
        <v>3</v>
      </c>
      <c r="E288" s="236">
        <f>IFERROR(IF('Table 2'!$L$2="All Diverse Led",$HQ288,IF('Table 2'!$L$2='DATA TEMPLATE 1516'!HX288,4,0)),"0")</f>
        <v>0</v>
      </c>
      <c r="F288" s="236">
        <f>IFERROR(IF('Table 2'!$L$2="All Diverse Led",$HQ288,IF('Table 2'!$L$2='DATA TEMPLATE 1516'!HY288,4,0)), 0)</f>
        <v>0</v>
      </c>
      <c r="G288" s="237">
        <f t="shared" si="9"/>
        <v>0</v>
      </c>
      <c r="H288" s="1" t="s">
        <v>471</v>
      </c>
      <c r="I288" s="1">
        <v>0</v>
      </c>
      <c r="J288" s="1" t="b">
        <v>0</v>
      </c>
      <c r="K288" s="284">
        <v>286</v>
      </c>
      <c r="L288" t="s">
        <v>446</v>
      </c>
      <c r="M288" t="s">
        <v>438</v>
      </c>
      <c r="N288" t="s">
        <v>458</v>
      </c>
      <c r="O288" s="76">
        <v>48208</v>
      </c>
      <c r="P288" s="76">
        <v>82000</v>
      </c>
      <c r="Q288" s="76">
        <v>26200</v>
      </c>
      <c r="R288" s="76">
        <v>0</v>
      </c>
      <c r="S288" s="76">
        <v>0</v>
      </c>
      <c r="T288" s="76">
        <v>156408</v>
      </c>
      <c r="U288">
        <v>10352</v>
      </c>
      <c r="V288">
        <v>0</v>
      </c>
      <c r="W288">
        <v>0</v>
      </c>
      <c r="X288">
        <v>0</v>
      </c>
      <c r="Y288">
        <v>0</v>
      </c>
      <c r="Z288">
        <v>0</v>
      </c>
      <c r="AA288">
        <v>0</v>
      </c>
      <c r="AB288">
        <v>39217</v>
      </c>
      <c r="AC288">
        <v>5903</v>
      </c>
      <c r="AD288">
        <v>93568</v>
      </c>
      <c r="AE288">
        <v>149040</v>
      </c>
      <c r="AF288" s="1">
        <v>14</v>
      </c>
      <c r="AG288">
        <v>0</v>
      </c>
      <c r="AH288">
        <v>718</v>
      </c>
      <c r="AI288">
        <v>980</v>
      </c>
      <c r="AJ288">
        <v>0</v>
      </c>
      <c r="AK288">
        <v>0</v>
      </c>
      <c r="AL288">
        <v>0</v>
      </c>
      <c r="AM288">
        <v>0</v>
      </c>
      <c r="AN288">
        <v>0</v>
      </c>
      <c r="AO288">
        <v>0</v>
      </c>
      <c r="AP288">
        <v>0</v>
      </c>
      <c r="AQ288">
        <v>0</v>
      </c>
      <c r="AR288">
        <v>14</v>
      </c>
      <c r="AS288">
        <v>0</v>
      </c>
      <c r="AT288">
        <v>718</v>
      </c>
      <c r="AU288">
        <v>980</v>
      </c>
      <c r="AV288">
        <v>0</v>
      </c>
      <c r="AW288">
        <v>0</v>
      </c>
      <c r="AX288">
        <v>0</v>
      </c>
      <c r="AY288">
        <v>0</v>
      </c>
      <c r="AZ288">
        <v>0</v>
      </c>
      <c r="BA288">
        <v>0</v>
      </c>
      <c r="BB288">
        <v>0</v>
      </c>
      <c r="BC288">
        <v>0</v>
      </c>
      <c r="BD288" s="284">
        <v>0</v>
      </c>
      <c r="BE288" s="284">
        <v>0</v>
      </c>
      <c r="BF288" s="284">
        <v>0</v>
      </c>
      <c r="BG288" s="284">
        <v>0</v>
      </c>
      <c r="BH288" s="168">
        <v>14</v>
      </c>
      <c r="BI288" s="169">
        <v>0</v>
      </c>
      <c r="BJ288" s="169">
        <v>718</v>
      </c>
      <c r="BK288" s="170">
        <v>980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s="1">
        <v>0</v>
      </c>
      <c r="CK288" s="1">
        <v>0</v>
      </c>
      <c r="CL288" s="1">
        <v>0</v>
      </c>
      <c r="CM288" s="1">
        <v>0</v>
      </c>
      <c r="CN288" s="168">
        <v>0</v>
      </c>
      <c r="CO288" s="169">
        <v>0</v>
      </c>
      <c r="CP288" s="169">
        <v>0</v>
      </c>
      <c r="CQ288" s="170">
        <v>0</v>
      </c>
      <c r="CR288" s="1">
        <v>0</v>
      </c>
      <c r="CS288" s="1">
        <v>0</v>
      </c>
      <c r="CT288" s="1">
        <v>0</v>
      </c>
      <c r="CU288" s="1">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s="284">
        <v>0</v>
      </c>
      <c r="DQ288" s="284">
        <v>0</v>
      </c>
      <c r="DR288" s="284">
        <v>0</v>
      </c>
      <c r="DS288" s="284">
        <v>0</v>
      </c>
      <c r="DT288" s="168">
        <v>0</v>
      </c>
      <c r="DU288" s="169">
        <v>0</v>
      </c>
      <c r="DV288" s="169">
        <v>0</v>
      </c>
      <c r="DW288" s="170">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s="1">
        <v>0</v>
      </c>
      <c r="EW288" s="1">
        <v>0</v>
      </c>
      <c r="EX288" s="1">
        <v>0</v>
      </c>
      <c r="EY288" s="1">
        <v>0</v>
      </c>
      <c r="EZ288" s="168">
        <v>0</v>
      </c>
      <c r="FA288" s="169">
        <v>0</v>
      </c>
      <c r="FB288" s="169">
        <v>0</v>
      </c>
      <c r="FC288" s="170">
        <v>0</v>
      </c>
      <c r="FD288">
        <v>0</v>
      </c>
      <c r="FE288">
        <v>0</v>
      </c>
      <c r="FF288">
        <v>0</v>
      </c>
      <c r="FG288">
        <v>1</v>
      </c>
      <c r="FH288">
        <v>161000</v>
      </c>
      <c r="FI288">
        <v>0</v>
      </c>
      <c r="FJ288">
        <v>4900</v>
      </c>
      <c r="FK288">
        <v>0</v>
      </c>
      <c r="FL288">
        <v>0</v>
      </c>
      <c r="FM288">
        <v>0</v>
      </c>
      <c r="FN288">
        <v>0</v>
      </c>
      <c r="FO288">
        <v>0</v>
      </c>
      <c r="FP288">
        <v>0</v>
      </c>
      <c r="FQ288">
        <v>0</v>
      </c>
      <c r="FR288">
        <v>0</v>
      </c>
      <c r="FS288">
        <v>0</v>
      </c>
      <c r="FT288">
        <v>0</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0</v>
      </c>
      <c r="GO288">
        <v>0</v>
      </c>
      <c r="GP288">
        <v>0</v>
      </c>
      <c r="GQ288">
        <v>0</v>
      </c>
      <c r="GR288">
        <v>0</v>
      </c>
      <c r="GS288">
        <v>0</v>
      </c>
      <c r="GT288">
        <v>0</v>
      </c>
      <c r="GU288">
        <v>0</v>
      </c>
      <c r="GV288">
        <v>0</v>
      </c>
      <c r="GW288">
        <v>0</v>
      </c>
      <c r="GX288">
        <v>0</v>
      </c>
      <c r="GY288">
        <v>0</v>
      </c>
      <c r="GZ288">
        <v>0</v>
      </c>
      <c r="HA288">
        <v>0</v>
      </c>
      <c r="HB288">
        <v>0</v>
      </c>
      <c r="HC288" s="139">
        <v>0</v>
      </c>
      <c r="HD288" s="141">
        <v>0</v>
      </c>
      <c r="HE288" s="139">
        <v>0</v>
      </c>
      <c r="HF288" s="141">
        <v>0</v>
      </c>
      <c r="HG288" s="180">
        <v>8</v>
      </c>
      <c r="HH288" s="182">
        <v>0</v>
      </c>
      <c r="HI288" s="182">
        <v>0</v>
      </c>
      <c r="HJ288" s="183">
        <v>0</v>
      </c>
      <c r="HK288" s="140">
        <v>0</v>
      </c>
      <c r="HL288" s="140">
        <v>0</v>
      </c>
      <c r="HM288" s="1" t="s">
        <v>427</v>
      </c>
      <c r="HN288" s="1" t="s">
        <v>427</v>
      </c>
      <c r="HO288" t="s">
        <v>458</v>
      </c>
      <c r="HP288" s="284" t="s">
        <v>459</v>
      </c>
      <c r="HQ288" s="284">
        <v>0</v>
      </c>
      <c r="HR288" s="284">
        <v>0</v>
      </c>
      <c r="HS288" s="284">
        <v>0</v>
      </c>
      <c r="HT288" s="284" t="s">
        <v>427</v>
      </c>
      <c r="HU288" s="284" t="s">
        <v>427</v>
      </c>
      <c r="HV288" s="284" t="s">
        <v>427</v>
      </c>
      <c r="HW288" s="284" t="s">
        <v>427</v>
      </c>
      <c r="HX288" s="284">
        <v>0</v>
      </c>
      <c r="HY288" s="284">
        <v>0</v>
      </c>
      <c r="HZ288" s="284">
        <v>258956</v>
      </c>
      <c r="IA288" s="284"/>
      <c r="IB288" s="284"/>
    </row>
    <row r="289" spans="1:236" x14ac:dyDescent="0.25">
      <c r="A289" s="2">
        <f>IF('Table 1'!$L$2="All Regions",1,IF('Table 1'!$L$2='DATA TEMPLATE 1516'!L289,1,0))</f>
        <v>1</v>
      </c>
      <c r="B289" s="2">
        <f>IF('Table 1'!$L$3="All Disciplines",1,IF('Table 1'!$L$3='DATA TEMPLATE 1516'!M289,1,0))</f>
        <v>1</v>
      </c>
      <c r="C289" s="2">
        <f>IF('Table 1'!$L$4="All Organisations",1,IF('Table 1'!$L$4='DATA TEMPLATE 1516'!N289,1,0))</f>
        <v>1</v>
      </c>
      <c r="D289" s="2">
        <f t="shared" si="8"/>
        <v>3</v>
      </c>
      <c r="E289" s="236">
        <f>IFERROR(IF('Table 2'!$L$2="All Diverse Led",$HQ289,IF('Table 2'!$L$2='DATA TEMPLATE 1516'!HX289,4,0)),"0")</f>
        <v>0</v>
      </c>
      <c r="F289" s="236">
        <f>IFERROR(IF('Table 2'!$L$2="All Diverse Led",$HQ289,IF('Table 2'!$L$2='DATA TEMPLATE 1516'!HY289,4,0)), 0)</f>
        <v>0</v>
      </c>
      <c r="G289" s="237">
        <f t="shared" si="9"/>
        <v>0</v>
      </c>
      <c r="H289" s="1" t="s">
        <v>471</v>
      </c>
      <c r="I289" s="1">
        <v>0</v>
      </c>
      <c r="J289" s="1" t="b">
        <v>0</v>
      </c>
      <c r="K289" s="284">
        <v>287</v>
      </c>
      <c r="L289" t="s">
        <v>446</v>
      </c>
      <c r="M289" t="s">
        <v>436</v>
      </c>
      <c r="N289" t="s">
        <v>458</v>
      </c>
      <c r="O289" s="76">
        <v>47868</v>
      </c>
      <c r="P289" s="76">
        <v>93335</v>
      </c>
      <c r="Q289" s="76">
        <v>41718</v>
      </c>
      <c r="R289" s="76">
        <v>10000</v>
      </c>
      <c r="S289" s="76">
        <v>9121</v>
      </c>
      <c r="T289" s="76">
        <v>202042</v>
      </c>
      <c r="U289">
        <v>0</v>
      </c>
      <c r="V289">
        <v>3363</v>
      </c>
      <c r="W289">
        <v>0</v>
      </c>
      <c r="X289">
        <v>100</v>
      </c>
      <c r="Y289">
        <v>0</v>
      </c>
      <c r="Z289">
        <v>0</v>
      </c>
      <c r="AA289">
        <v>0</v>
      </c>
      <c r="AB289">
        <v>76636</v>
      </c>
      <c r="AC289">
        <v>22583</v>
      </c>
      <c r="AD289">
        <v>70533</v>
      </c>
      <c r="AE289">
        <v>173215</v>
      </c>
      <c r="AF289" s="1">
        <v>2</v>
      </c>
      <c r="AG289">
        <v>2</v>
      </c>
      <c r="AH289">
        <v>204</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s="284">
        <v>0</v>
      </c>
      <c r="BE289" s="284">
        <v>0</v>
      </c>
      <c r="BF289" s="284">
        <v>0</v>
      </c>
      <c r="BG289" s="284">
        <v>0</v>
      </c>
      <c r="BH289" s="168">
        <v>0</v>
      </c>
      <c r="BI289" s="169">
        <v>0</v>
      </c>
      <c r="BJ289" s="169">
        <v>0</v>
      </c>
      <c r="BK289" s="170">
        <v>0</v>
      </c>
      <c r="BL289">
        <v>10</v>
      </c>
      <c r="BM289">
        <v>191</v>
      </c>
      <c r="BN289">
        <v>5105</v>
      </c>
      <c r="BO289">
        <v>2500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s="1">
        <v>0</v>
      </c>
      <c r="CK289" s="1">
        <v>0</v>
      </c>
      <c r="CL289" s="1">
        <v>0</v>
      </c>
      <c r="CM289" s="1">
        <v>0</v>
      </c>
      <c r="CN289" s="168">
        <v>0</v>
      </c>
      <c r="CO289" s="169">
        <v>0</v>
      </c>
      <c r="CP289" s="169">
        <v>0</v>
      </c>
      <c r="CQ289" s="170">
        <v>0</v>
      </c>
      <c r="CR289" s="1">
        <v>1</v>
      </c>
      <c r="CS289" s="1">
        <v>1</v>
      </c>
      <c r="CT289" s="1">
        <v>31</v>
      </c>
      <c r="CU289" s="1">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s="284">
        <v>0</v>
      </c>
      <c r="DQ289" s="284">
        <v>0</v>
      </c>
      <c r="DR289" s="284">
        <v>0</v>
      </c>
      <c r="DS289" s="284">
        <v>0</v>
      </c>
      <c r="DT289" s="168">
        <v>0</v>
      </c>
      <c r="DU289" s="169">
        <v>0</v>
      </c>
      <c r="DV289" s="169">
        <v>0</v>
      </c>
      <c r="DW289" s="170">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s="1">
        <v>0</v>
      </c>
      <c r="EW289" s="1">
        <v>0</v>
      </c>
      <c r="EX289" s="1">
        <v>0</v>
      </c>
      <c r="EY289" s="1">
        <v>0</v>
      </c>
      <c r="EZ289" s="168">
        <v>0</v>
      </c>
      <c r="FA289" s="169">
        <v>0</v>
      </c>
      <c r="FB289" s="169">
        <v>0</v>
      </c>
      <c r="FC289" s="170">
        <v>0</v>
      </c>
      <c r="FD289">
        <v>0</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s="139">
        <v>1</v>
      </c>
      <c r="HD289" s="141">
        <v>0</v>
      </c>
      <c r="HE289" s="139">
        <v>0</v>
      </c>
      <c r="HF289" s="141">
        <v>1</v>
      </c>
      <c r="HG289" s="180">
        <v>11</v>
      </c>
      <c r="HH289" s="182">
        <v>0.18181818181818182</v>
      </c>
      <c r="HI289" s="182">
        <v>0</v>
      </c>
      <c r="HJ289" s="183">
        <v>0</v>
      </c>
      <c r="HK289" s="140">
        <v>0</v>
      </c>
      <c r="HL289" s="140">
        <v>0</v>
      </c>
      <c r="HM289" s="1" t="s">
        <v>427</v>
      </c>
      <c r="HN289" s="1" t="s">
        <v>427</v>
      </c>
      <c r="HO289" t="s">
        <v>458</v>
      </c>
      <c r="HP289" s="284" t="s">
        <v>459</v>
      </c>
      <c r="HQ289" s="284">
        <v>0</v>
      </c>
      <c r="HR289" s="284">
        <v>0</v>
      </c>
      <c r="HS289" s="284">
        <v>0</v>
      </c>
      <c r="HT289" s="284" t="s">
        <v>427</v>
      </c>
      <c r="HU289" s="284" t="s">
        <v>427</v>
      </c>
      <c r="HV289" s="284" t="s">
        <v>427</v>
      </c>
      <c r="HW289" s="284" t="s">
        <v>427</v>
      </c>
      <c r="HX289" s="284">
        <v>0</v>
      </c>
      <c r="HY289" s="284">
        <v>0</v>
      </c>
      <c r="HZ289" s="284">
        <v>267852</v>
      </c>
      <c r="IA289" s="284"/>
      <c r="IB289" s="284"/>
    </row>
    <row r="290" spans="1:236" x14ac:dyDescent="0.25">
      <c r="A290" s="2">
        <f>IF('Table 1'!$L$2="All Regions",1,IF('Table 1'!$L$2='DATA TEMPLATE 1516'!L290,1,0))</f>
        <v>1</v>
      </c>
      <c r="B290" s="2">
        <f>IF('Table 1'!$L$3="All Disciplines",1,IF('Table 1'!$L$3='DATA TEMPLATE 1516'!M290,1,0))</f>
        <v>1</v>
      </c>
      <c r="C290" s="2">
        <f>IF('Table 1'!$L$4="All Organisations",1,IF('Table 1'!$L$4='DATA TEMPLATE 1516'!N290,1,0))</f>
        <v>1</v>
      </c>
      <c r="D290" s="2">
        <f t="shared" si="8"/>
        <v>3</v>
      </c>
      <c r="E290" s="236">
        <f>IFERROR(IF('Table 2'!$L$2="All Diverse Led",$HQ290,IF('Table 2'!$L$2='DATA TEMPLATE 1516'!HX290,4,0)),"0")</f>
        <v>0</v>
      </c>
      <c r="F290" s="236">
        <f>IFERROR(IF('Table 2'!$L$2="All Diverse Led",$HQ290,IF('Table 2'!$L$2='DATA TEMPLATE 1516'!HY290,4,0)), 0)</f>
        <v>0</v>
      </c>
      <c r="G290" s="237">
        <f t="shared" si="9"/>
        <v>0</v>
      </c>
      <c r="H290" s="1" t="s">
        <v>471</v>
      </c>
      <c r="I290" s="1">
        <v>0</v>
      </c>
      <c r="J290" s="1" t="b">
        <v>0</v>
      </c>
      <c r="K290" s="284">
        <v>288</v>
      </c>
      <c r="L290" t="s">
        <v>447</v>
      </c>
      <c r="M290" t="s">
        <v>436</v>
      </c>
      <c r="N290" t="s">
        <v>460</v>
      </c>
      <c r="O290" s="76">
        <v>1858185</v>
      </c>
      <c r="P290" s="76">
        <v>602219</v>
      </c>
      <c r="Q290" s="76">
        <v>112545</v>
      </c>
      <c r="R290" s="76">
        <v>538539</v>
      </c>
      <c r="S290" s="76">
        <v>0</v>
      </c>
      <c r="T290" s="76">
        <v>3111488</v>
      </c>
      <c r="U290">
        <v>1068763</v>
      </c>
      <c r="V290">
        <v>15590</v>
      </c>
      <c r="W290">
        <v>0</v>
      </c>
      <c r="X290">
        <v>6682</v>
      </c>
      <c r="Y290">
        <v>6499</v>
      </c>
      <c r="Z290">
        <v>0</v>
      </c>
      <c r="AA290">
        <v>0</v>
      </c>
      <c r="AB290">
        <v>1190061</v>
      </c>
      <c r="AC290">
        <v>660488</v>
      </c>
      <c r="AD290">
        <v>90471</v>
      </c>
      <c r="AE290">
        <v>3038554</v>
      </c>
      <c r="AF290" s="1">
        <v>114</v>
      </c>
      <c r="AG290">
        <v>0</v>
      </c>
      <c r="AH290">
        <v>52000</v>
      </c>
      <c r="AI290">
        <v>3000</v>
      </c>
      <c r="AJ290">
        <v>0</v>
      </c>
      <c r="AK290">
        <v>0</v>
      </c>
      <c r="AL290">
        <v>0</v>
      </c>
      <c r="AM290">
        <v>0</v>
      </c>
      <c r="AN290">
        <v>0</v>
      </c>
      <c r="AO290">
        <v>0</v>
      </c>
      <c r="AP290">
        <v>0</v>
      </c>
      <c r="AQ290">
        <v>0</v>
      </c>
      <c r="AR290">
        <v>9</v>
      </c>
      <c r="AS290">
        <v>17</v>
      </c>
      <c r="AT290">
        <v>6500</v>
      </c>
      <c r="AU290">
        <v>0</v>
      </c>
      <c r="AV290">
        <v>0</v>
      </c>
      <c r="AW290">
        <v>0</v>
      </c>
      <c r="AX290">
        <v>0</v>
      </c>
      <c r="AY290">
        <v>0</v>
      </c>
      <c r="AZ290">
        <v>0</v>
      </c>
      <c r="BA290">
        <v>0</v>
      </c>
      <c r="BB290">
        <v>0</v>
      </c>
      <c r="BC290">
        <v>0</v>
      </c>
      <c r="BD290" s="284">
        <v>0</v>
      </c>
      <c r="BE290" s="284">
        <v>0</v>
      </c>
      <c r="BF290" s="284">
        <v>0</v>
      </c>
      <c r="BG290" s="284">
        <v>0</v>
      </c>
      <c r="BH290" s="168">
        <v>9</v>
      </c>
      <c r="BI290" s="169">
        <v>17</v>
      </c>
      <c r="BJ290" s="169">
        <v>6500</v>
      </c>
      <c r="BK290" s="170">
        <v>0</v>
      </c>
      <c r="BL290">
        <v>18</v>
      </c>
      <c r="BM290">
        <v>1080</v>
      </c>
      <c r="BN290">
        <v>431079</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s="1">
        <v>0</v>
      </c>
      <c r="CK290" s="1">
        <v>0</v>
      </c>
      <c r="CL290" s="1">
        <v>0</v>
      </c>
      <c r="CM290" s="1">
        <v>0</v>
      </c>
      <c r="CN290" s="168">
        <v>0</v>
      </c>
      <c r="CO290" s="169">
        <v>0</v>
      </c>
      <c r="CP290" s="169">
        <v>0</v>
      </c>
      <c r="CQ290" s="170">
        <v>0</v>
      </c>
      <c r="CR290" s="1">
        <v>11</v>
      </c>
      <c r="CS290" s="1">
        <v>11</v>
      </c>
      <c r="CT290" s="1">
        <v>1356</v>
      </c>
      <c r="CU290" s="1">
        <v>3000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s="284">
        <v>0</v>
      </c>
      <c r="DQ290" s="284">
        <v>0</v>
      </c>
      <c r="DR290" s="284">
        <v>0</v>
      </c>
      <c r="DS290" s="284">
        <v>0</v>
      </c>
      <c r="DT290" s="168">
        <v>0</v>
      </c>
      <c r="DU290" s="169">
        <v>0</v>
      </c>
      <c r="DV290" s="169">
        <v>0</v>
      </c>
      <c r="DW290" s="17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s="1">
        <v>0</v>
      </c>
      <c r="EW290" s="1">
        <v>0</v>
      </c>
      <c r="EX290" s="1">
        <v>0</v>
      </c>
      <c r="EY290" s="1">
        <v>0</v>
      </c>
      <c r="EZ290" s="168">
        <v>0</v>
      </c>
      <c r="FA290" s="169">
        <v>0</v>
      </c>
      <c r="FB290" s="169">
        <v>0</v>
      </c>
      <c r="FC290" s="170">
        <v>0</v>
      </c>
      <c r="FD290">
        <v>0</v>
      </c>
      <c r="FE290">
        <v>0</v>
      </c>
      <c r="FF290">
        <v>0</v>
      </c>
      <c r="FG290">
        <v>0</v>
      </c>
      <c r="FH290">
        <v>0</v>
      </c>
      <c r="FI290">
        <v>0</v>
      </c>
      <c r="FJ290">
        <v>0</v>
      </c>
      <c r="FK290">
        <v>0</v>
      </c>
      <c r="FL290">
        <v>11</v>
      </c>
      <c r="FM290">
        <v>2602</v>
      </c>
      <c r="FN290">
        <v>3</v>
      </c>
      <c r="FO290">
        <v>2500</v>
      </c>
      <c r="FP290">
        <v>3</v>
      </c>
      <c r="FQ290">
        <v>1249</v>
      </c>
      <c r="FR290">
        <v>2</v>
      </c>
      <c r="FS290">
        <v>30</v>
      </c>
      <c r="FT290">
        <v>2</v>
      </c>
      <c r="FU290">
        <v>1000</v>
      </c>
      <c r="FV290">
        <v>2</v>
      </c>
      <c r="FW290">
        <v>230</v>
      </c>
      <c r="FX290">
        <v>1</v>
      </c>
      <c r="FY290">
        <v>10</v>
      </c>
      <c r="FZ290">
        <v>0</v>
      </c>
      <c r="GA290">
        <v>0</v>
      </c>
      <c r="GB290">
        <v>0</v>
      </c>
      <c r="GC290">
        <v>0</v>
      </c>
      <c r="GD290">
        <v>0</v>
      </c>
      <c r="GE290">
        <v>0</v>
      </c>
      <c r="GF290">
        <v>0</v>
      </c>
      <c r="GG290">
        <v>0</v>
      </c>
      <c r="GH290">
        <v>0</v>
      </c>
      <c r="GI290">
        <v>0</v>
      </c>
      <c r="GJ290">
        <v>0</v>
      </c>
      <c r="GK290">
        <v>0</v>
      </c>
      <c r="GL290">
        <v>0</v>
      </c>
      <c r="GM290">
        <v>0</v>
      </c>
      <c r="GN290">
        <v>6</v>
      </c>
      <c r="GO290">
        <v>7785</v>
      </c>
      <c r="GP290">
        <v>0</v>
      </c>
      <c r="GQ290">
        <v>0</v>
      </c>
      <c r="GR290">
        <v>0</v>
      </c>
      <c r="GS290">
        <v>0</v>
      </c>
      <c r="GT290">
        <v>0</v>
      </c>
      <c r="GU290">
        <v>0</v>
      </c>
      <c r="GV290">
        <v>0</v>
      </c>
      <c r="GW290">
        <v>0</v>
      </c>
      <c r="GX290">
        <v>0</v>
      </c>
      <c r="GY290">
        <v>0</v>
      </c>
      <c r="GZ290">
        <v>0</v>
      </c>
      <c r="HA290">
        <v>0</v>
      </c>
      <c r="HB290">
        <v>0</v>
      </c>
      <c r="HC290" s="139">
        <v>0</v>
      </c>
      <c r="HD290" s="141">
        <v>0</v>
      </c>
      <c r="HE290" s="139">
        <v>0</v>
      </c>
      <c r="HF290" s="141">
        <v>1</v>
      </c>
      <c r="HG290" s="180">
        <v>4</v>
      </c>
      <c r="HH290" s="182">
        <v>0.25</v>
      </c>
      <c r="HI290" s="182">
        <v>0</v>
      </c>
      <c r="HJ290" s="183">
        <v>0</v>
      </c>
      <c r="HK290" s="140">
        <v>0</v>
      </c>
      <c r="HL290" s="140">
        <v>0</v>
      </c>
      <c r="HM290" s="1" t="s">
        <v>427</v>
      </c>
      <c r="HN290" s="1" t="s">
        <v>427</v>
      </c>
      <c r="HO290" t="s">
        <v>460</v>
      </c>
      <c r="HP290" s="284" t="s">
        <v>460</v>
      </c>
      <c r="HQ290" s="284">
        <v>0</v>
      </c>
      <c r="HR290" s="284">
        <v>0</v>
      </c>
      <c r="HS290" s="284">
        <v>0</v>
      </c>
      <c r="HT290" s="284" t="s">
        <v>427</v>
      </c>
      <c r="HU290" s="284" t="s">
        <v>427</v>
      </c>
      <c r="HV290" s="284" t="s">
        <v>427</v>
      </c>
      <c r="HW290" s="284" t="s">
        <v>427</v>
      </c>
      <c r="HX290" s="284">
        <v>0</v>
      </c>
      <c r="HY290" s="284">
        <v>0</v>
      </c>
      <c r="HZ290" s="284">
        <v>2858350</v>
      </c>
      <c r="IA290" s="284"/>
      <c r="IB290" s="284"/>
    </row>
    <row r="291" spans="1:236" x14ac:dyDescent="0.25">
      <c r="A291" s="2">
        <f>IF('Table 1'!$L$2="All Regions",1,IF('Table 1'!$L$2='DATA TEMPLATE 1516'!L291,1,0))</f>
        <v>1</v>
      </c>
      <c r="B291" s="2">
        <f>IF('Table 1'!$L$3="All Disciplines",1,IF('Table 1'!$L$3='DATA TEMPLATE 1516'!M291,1,0))</f>
        <v>1</v>
      </c>
      <c r="C291" s="2">
        <f>IF('Table 1'!$L$4="All Organisations",1,IF('Table 1'!$L$4='DATA TEMPLATE 1516'!N291,1,0))</f>
        <v>1</v>
      </c>
      <c r="D291" s="2">
        <f t="shared" si="8"/>
        <v>3</v>
      </c>
      <c r="E291" s="236">
        <f>IFERROR(IF('Table 2'!$L$2="All Diverse Led",$HQ291,IF('Table 2'!$L$2='DATA TEMPLATE 1516'!HX291,4,0)),"0")</f>
        <v>0</v>
      </c>
      <c r="F291" s="236">
        <f>IFERROR(IF('Table 2'!$L$2="All Diverse Led",$HQ291,IF('Table 2'!$L$2='DATA TEMPLATE 1516'!HY291,4,0)), 0)</f>
        <v>0</v>
      </c>
      <c r="G291" s="237">
        <f t="shared" si="9"/>
        <v>0</v>
      </c>
      <c r="H291" s="1" t="s">
        <v>471</v>
      </c>
      <c r="I291" s="1">
        <v>0</v>
      </c>
      <c r="J291" s="1" t="b">
        <v>0</v>
      </c>
      <c r="K291" s="284">
        <v>289</v>
      </c>
      <c r="L291" t="s">
        <v>439</v>
      </c>
      <c r="M291" t="s">
        <v>442</v>
      </c>
      <c r="N291" t="s">
        <v>460</v>
      </c>
      <c r="O291" s="76">
        <v>1488985</v>
      </c>
      <c r="P291" s="76">
        <v>579433</v>
      </c>
      <c r="Q291" s="76">
        <v>691476</v>
      </c>
      <c r="R291" s="76">
        <v>0</v>
      </c>
      <c r="S291" s="76">
        <v>240806</v>
      </c>
      <c r="T291" s="76">
        <v>3000700</v>
      </c>
      <c r="U291">
        <v>1025833</v>
      </c>
      <c r="V291">
        <v>19589</v>
      </c>
      <c r="W291">
        <v>4323</v>
      </c>
      <c r="X291">
        <v>0</v>
      </c>
      <c r="Y291">
        <v>308007</v>
      </c>
      <c r="Z291">
        <v>0</v>
      </c>
      <c r="AA291">
        <v>0</v>
      </c>
      <c r="AB291">
        <v>1292958</v>
      </c>
      <c r="AC291">
        <v>164128</v>
      </c>
      <c r="AD291">
        <v>140137</v>
      </c>
      <c r="AE291">
        <v>2954975</v>
      </c>
      <c r="AF291" s="1">
        <v>1089</v>
      </c>
      <c r="AG291">
        <v>1089</v>
      </c>
      <c r="AH291">
        <v>0</v>
      </c>
      <c r="AI291">
        <v>22739</v>
      </c>
      <c r="AJ291">
        <v>120</v>
      </c>
      <c r="AK291">
        <v>120</v>
      </c>
      <c r="AL291">
        <v>0</v>
      </c>
      <c r="AM291">
        <v>2463</v>
      </c>
      <c r="AN291">
        <v>0</v>
      </c>
      <c r="AO291">
        <v>0</v>
      </c>
      <c r="AP291">
        <v>0</v>
      </c>
      <c r="AQ291">
        <v>0</v>
      </c>
      <c r="AR291">
        <v>1025</v>
      </c>
      <c r="AS291">
        <v>1025</v>
      </c>
      <c r="AT291">
        <v>0</v>
      </c>
      <c r="AU291">
        <v>0</v>
      </c>
      <c r="AV291">
        <v>120</v>
      </c>
      <c r="AW291">
        <v>120</v>
      </c>
      <c r="AX291">
        <v>0</v>
      </c>
      <c r="AY291">
        <v>0</v>
      </c>
      <c r="AZ291">
        <v>0</v>
      </c>
      <c r="BA291">
        <v>0</v>
      </c>
      <c r="BB291">
        <v>0</v>
      </c>
      <c r="BC291">
        <v>0</v>
      </c>
      <c r="BD291" s="284">
        <v>120</v>
      </c>
      <c r="BE291" s="284">
        <v>120</v>
      </c>
      <c r="BF291" s="284">
        <v>0</v>
      </c>
      <c r="BG291" s="284">
        <v>2463</v>
      </c>
      <c r="BH291" s="168">
        <v>1145</v>
      </c>
      <c r="BI291" s="169">
        <v>1145</v>
      </c>
      <c r="BJ291" s="169">
        <v>0</v>
      </c>
      <c r="BK291" s="170">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s="1">
        <v>0</v>
      </c>
      <c r="CK291" s="1">
        <v>0</v>
      </c>
      <c r="CL291" s="1">
        <v>0</v>
      </c>
      <c r="CM291" s="1">
        <v>0</v>
      </c>
      <c r="CN291" s="168">
        <v>0</v>
      </c>
      <c r="CO291" s="169">
        <v>0</v>
      </c>
      <c r="CP291" s="169">
        <v>0</v>
      </c>
      <c r="CQ291" s="170">
        <v>0</v>
      </c>
      <c r="CR291" s="1">
        <v>0</v>
      </c>
      <c r="CS291" s="1">
        <v>0</v>
      </c>
      <c r="CT291" s="1">
        <v>0</v>
      </c>
      <c r="CU291" s="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s="284">
        <v>0</v>
      </c>
      <c r="DQ291" s="284">
        <v>0</v>
      </c>
      <c r="DR291" s="284">
        <v>0</v>
      </c>
      <c r="DS291" s="284">
        <v>0</v>
      </c>
      <c r="DT291" s="168">
        <v>0</v>
      </c>
      <c r="DU291" s="169">
        <v>0</v>
      </c>
      <c r="DV291" s="169">
        <v>0</v>
      </c>
      <c r="DW291" s="170">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s="1">
        <v>0</v>
      </c>
      <c r="EW291" s="1">
        <v>0</v>
      </c>
      <c r="EX291" s="1">
        <v>0</v>
      </c>
      <c r="EY291" s="1">
        <v>0</v>
      </c>
      <c r="EZ291" s="168">
        <v>0</v>
      </c>
      <c r="FA291" s="169">
        <v>0</v>
      </c>
      <c r="FB291" s="169">
        <v>0</v>
      </c>
      <c r="FC291" s="170">
        <v>0</v>
      </c>
      <c r="FD291">
        <v>0</v>
      </c>
      <c r="FE291">
        <v>0</v>
      </c>
      <c r="FF291">
        <v>0</v>
      </c>
      <c r="FG291">
        <v>0</v>
      </c>
      <c r="FH291">
        <v>0</v>
      </c>
      <c r="FI291">
        <v>0</v>
      </c>
      <c r="FJ291">
        <v>0</v>
      </c>
      <c r="FK291">
        <v>0</v>
      </c>
      <c r="FL291">
        <v>0</v>
      </c>
      <c r="FM291">
        <v>0</v>
      </c>
      <c r="FN291">
        <v>26</v>
      </c>
      <c r="FO291">
        <v>320000</v>
      </c>
      <c r="FP291">
        <v>64887</v>
      </c>
      <c r="FQ291">
        <v>0</v>
      </c>
      <c r="FR291">
        <v>26</v>
      </c>
      <c r="FS291">
        <v>0</v>
      </c>
      <c r="FT291">
        <v>0</v>
      </c>
      <c r="FU291">
        <v>0</v>
      </c>
      <c r="FV291">
        <v>0</v>
      </c>
      <c r="FW291">
        <v>0</v>
      </c>
      <c r="FX291">
        <v>0</v>
      </c>
      <c r="FY291">
        <v>0</v>
      </c>
      <c r="FZ291">
        <v>6</v>
      </c>
      <c r="GA291">
        <v>35000</v>
      </c>
      <c r="GB291">
        <v>0</v>
      </c>
      <c r="GC291">
        <v>0</v>
      </c>
      <c r="GD291">
        <v>0</v>
      </c>
      <c r="GE291">
        <v>0</v>
      </c>
      <c r="GF291">
        <v>0</v>
      </c>
      <c r="GG291">
        <v>0</v>
      </c>
      <c r="GH291">
        <v>0</v>
      </c>
      <c r="GI291">
        <v>0</v>
      </c>
      <c r="GJ291">
        <v>0</v>
      </c>
      <c r="GK291">
        <v>0</v>
      </c>
      <c r="GL291">
        <v>0</v>
      </c>
      <c r="GM291">
        <v>0</v>
      </c>
      <c r="GN291">
        <v>0</v>
      </c>
      <c r="GO291">
        <v>0</v>
      </c>
      <c r="GP291">
        <v>0</v>
      </c>
      <c r="GQ291">
        <v>0</v>
      </c>
      <c r="GR291">
        <v>1</v>
      </c>
      <c r="GS291">
        <v>16814</v>
      </c>
      <c r="GT291">
        <v>0</v>
      </c>
      <c r="GU291">
        <v>0</v>
      </c>
      <c r="GV291">
        <v>0</v>
      </c>
      <c r="GW291">
        <v>0</v>
      </c>
      <c r="GX291">
        <v>0</v>
      </c>
      <c r="GY291">
        <v>0</v>
      </c>
      <c r="GZ291">
        <v>0</v>
      </c>
      <c r="HA291">
        <v>0</v>
      </c>
      <c r="HB291">
        <v>0</v>
      </c>
      <c r="HC291" s="139">
        <v>1</v>
      </c>
      <c r="HD291" s="141">
        <v>1</v>
      </c>
      <c r="HE291" s="139">
        <v>0</v>
      </c>
      <c r="HF291" s="141">
        <v>0</v>
      </c>
      <c r="HG291" s="180">
        <v>30</v>
      </c>
      <c r="HH291" s="182">
        <v>3.3333333333333333E-2</v>
      </c>
      <c r="HI291" s="182">
        <v>3.3333333333333333E-2</v>
      </c>
      <c r="HJ291" s="183">
        <v>0</v>
      </c>
      <c r="HK291" s="140">
        <v>0</v>
      </c>
      <c r="HL291" s="140">
        <v>0</v>
      </c>
      <c r="HM291" s="1" t="s">
        <v>427</v>
      </c>
      <c r="HN291" s="1" t="s">
        <v>427</v>
      </c>
      <c r="HO291" t="s">
        <v>460</v>
      </c>
      <c r="HP291" s="284" t="s">
        <v>460</v>
      </c>
      <c r="HQ291" s="284">
        <v>0</v>
      </c>
      <c r="HR291" s="284">
        <v>0</v>
      </c>
      <c r="HS291" s="284">
        <v>0</v>
      </c>
      <c r="HT291" s="284" t="s">
        <v>427</v>
      </c>
      <c r="HU291" s="284" t="s">
        <v>427</v>
      </c>
      <c r="HV291" s="284" t="s">
        <v>426</v>
      </c>
      <c r="HW291" s="284" t="s">
        <v>426</v>
      </c>
      <c r="HX291" s="284">
        <v>0</v>
      </c>
      <c r="HY291" s="284">
        <v>0</v>
      </c>
      <c r="HZ291" s="284">
        <v>2628615</v>
      </c>
      <c r="IA291" s="284"/>
      <c r="IB291" s="284"/>
    </row>
    <row r="292" spans="1:236" x14ac:dyDescent="0.25">
      <c r="A292" s="2">
        <f>IF('Table 1'!$L$2="All Regions",1,IF('Table 1'!$L$2='DATA TEMPLATE 1516'!L292,1,0))</f>
        <v>1</v>
      </c>
      <c r="B292" s="2">
        <f>IF('Table 1'!$L$3="All Disciplines",1,IF('Table 1'!$L$3='DATA TEMPLATE 1516'!M292,1,0))</f>
        <v>1</v>
      </c>
      <c r="C292" s="2">
        <f>IF('Table 1'!$L$4="All Organisations",1,IF('Table 1'!$L$4='DATA TEMPLATE 1516'!N292,1,0))</f>
        <v>1</v>
      </c>
      <c r="D292" s="2">
        <f t="shared" si="8"/>
        <v>3</v>
      </c>
      <c r="E292" s="236">
        <f>IFERROR(IF('Table 2'!$L$2="All Diverse Led",$HQ292,IF('Table 2'!$L$2='DATA TEMPLATE 1516'!HX292,4,0)),"0")</f>
        <v>0</v>
      </c>
      <c r="F292" s="236">
        <f>IFERROR(IF('Table 2'!$L$2="All Diverse Led",$HQ292,IF('Table 2'!$L$2='DATA TEMPLATE 1516'!HY292,4,0)), 0)</f>
        <v>0</v>
      </c>
      <c r="G292" s="237">
        <f t="shared" si="9"/>
        <v>0</v>
      </c>
      <c r="H292" s="1" t="s">
        <v>471</v>
      </c>
      <c r="I292" s="1">
        <v>0</v>
      </c>
      <c r="J292" s="1" t="b">
        <v>0</v>
      </c>
      <c r="K292" s="284">
        <v>290</v>
      </c>
      <c r="L292" t="s">
        <v>447</v>
      </c>
      <c r="M292" t="s">
        <v>440</v>
      </c>
      <c r="N292" t="s">
        <v>460</v>
      </c>
      <c r="O292" s="76">
        <v>337955</v>
      </c>
      <c r="P292" s="76">
        <v>373115</v>
      </c>
      <c r="Q292" s="76">
        <v>165045</v>
      </c>
      <c r="R292" s="76">
        <v>58254</v>
      </c>
      <c r="S292" s="76">
        <v>0</v>
      </c>
      <c r="T292" s="76">
        <v>934369</v>
      </c>
      <c r="U292">
        <v>59426</v>
      </c>
      <c r="V292">
        <v>41173</v>
      </c>
      <c r="W292">
        <v>0</v>
      </c>
      <c r="X292">
        <v>398314</v>
      </c>
      <c r="Y292">
        <v>0</v>
      </c>
      <c r="Z292">
        <v>0</v>
      </c>
      <c r="AA292">
        <v>0</v>
      </c>
      <c r="AB292">
        <v>221294</v>
      </c>
      <c r="AC292">
        <v>50354</v>
      </c>
      <c r="AD292">
        <v>89520</v>
      </c>
      <c r="AE292">
        <v>860081</v>
      </c>
      <c r="AF292" s="1">
        <v>105</v>
      </c>
      <c r="AG292">
        <v>113</v>
      </c>
      <c r="AH292">
        <v>20088</v>
      </c>
      <c r="AI292">
        <v>0</v>
      </c>
      <c r="AJ292">
        <v>0</v>
      </c>
      <c r="AK292">
        <v>0</v>
      </c>
      <c r="AL292">
        <v>0</v>
      </c>
      <c r="AM292">
        <v>0</v>
      </c>
      <c r="AN292">
        <v>0</v>
      </c>
      <c r="AO292">
        <v>0</v>
      </c>
      <c r="AP292">
        <v>0</v>
      </c>
      <c r="AQ292">
        <v>0</v>
      </c>
      <c r="AR292">
        <v>23</v>
      </c>
      <c r="AS292">
        <v>23</v>
      </c>
      <c r="AT292">
        <v>2316</v>
      </c>
      <c r="AU292">
        <v>2000</v>
      </c>
      <c r="AV292">
        <v>0</v>
      </c>
      <c r="AW292">
        <v>0</v>
      </c>
      <c r="AX292">
        <v>0</v>
      </c>
      <c r="AY292">
        <v>0</v>
      </c>
      <c r="AZ292">
        <v>0</v>
      </c>
      <c r="BA292">
        <v>0</v>
      </c>
      <c r="BB292">
        <v>0</v>
      </c>
      <c r="BC292">
        <v>0</v>
      </c>
      <c r="BD292" s="284">
        <v>0</v>
      </c>
      <c r="BE292" s="284">
        <v>0</v>
      </c>
      <c r="BF292" s="284">
        <v>0</v>
      </c>
      <c r="BG292" s="284">
        <v>0</v>
      </c>
      <c r="BH292" s="168">
        <v>23</v>
      </c>
      <c r="BI292" s="169">
        <v>23</v>
      </c>
      <c r="BJ292" s="169">
        <v>2316</v>
      </c>
      <c r="BK292" s="170">
        <v>2000</v>
      </c>
      <c r="BL292">
        <v>13</v>
      </c>
      <c r="BM292">
        <v>195</v>
      </c>
      <c r="BN292">
        <v>16913</v>
      </c>
      <c r="BO292">
        <v>3175</v>
      </c>
      <c r="BP292">
        <v>0</v>
      </c>
      <c r="BQ292">
        <v>0</v>
      </c>
      <c r="BR292">
        <v>0</v>
      </c>
      <c r="BS292">
        <v>0</v>
      </c>
      <c r="BT292">
        <v>0</v>
      </c>
      <c r="BU292">
        <v>0</v>
      </c>
      <c r="BV292">
        <v>0</v>
      </c>
      <c r="BW292">
        <v>0</v>
      </c>
      <c r="BX292">
        <v>1</v>
      </c>
      <c r="BY292">
        <v>15</v>
      </c>
      <c r="BZ292">
        <v>0</v>
      </c>
      <c r="CA292">
        <v>2000</v>
      </c>
      <c r="CB292">
        <v>0</v>
      </c>
      <c r="CC292">
        <v>0</v>
      </c>
      <c r="CD292">
        <v>0</v>
      </c>
      <c r="CE292">
        <v>0</v>
      </c>
      <c r="CF292">
        <v>0</v>
      </c>
      <c r="CG292">
        <v>0</v>
      </c>
      <c r="CH292">
        <v>0</v>
      </c>
      <c r="CI292">
        <v>0</v>
      </c>
      <c r="CJ292" s="1">
        <v>0</v>
      </c>
      <c r="CK292" s="1">
        <v>0</v>
      </c>
      <c r="CL292" s="1">
        <v>0</v>
      </c>
      <c r="CM292" s="1">
        <v>0</v>
      </c>
      <c r="CN292" s="168">
        <v>1</v>
      </c>
      <c r="CO292" s="169">
        <v>15</v>
      </c>
      <c r="CP292" s="169">
        <v>0</v>
      </c>
      <c r="CQ292" s="170">
        <v>2000</v>
      </c>
      <c r="CR292" s="1">
        <v>2</v>
      </c>
      <c r="CS292" s="1">
        <v>3</v>
      </c>
      <c r="CT292" s="1">
        <v>1122</v>
      </c>
      <c r="CU292" s="1">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s="284">
        <v>0</v>
      </c>
      <c r="DQ292" s="284">
        <v>0</v>
      </c>
      <c r="DR292" s="284">
        <v>0</v>
      </c>
      <c r="DS292" s="284">
        <v>0</v>
      </c>
      <c r="DT292" s="168">
        <v>0</v>
      </c>
      <c r="DU292" s="169">
        <v>0</v>
      </c>
      <c r="DV292" s="169">
        <v>0</v>
      </c>
      <c r="DW292" s="170">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s="1">
        <v>0</v>
      </c>
      <c r="EW292" s="1">
        <v>0</v>
      </c>
      <c r="EX292" s="1">
        <v>0</v>
      </c>
      <c r="EY292" s="1">
        <v>0</v>
      </c>
      <c r="EZ292" s="168">
        <v>0</v>
      </c>
      <c r="FA292" s="169">
        <v>0</v>
      </c>
      <c r="FB292" s="169">
        <v>0</v>
      </c>
      <c r="FC292" s="170">
        <v>0</v>
      </c>
      <c r="FD292">
        <v>0</v>
      </c>
      <c r="FE292">
        <v>0</v>
      </c>
      <c r="FF292">
        <v>0</v>
      </c>
      <c r="FG292">
        <v>0</v>
      </c>
      <c r="FH292">
        <v>0</v>
      </c>
      <c r="FI292">
        <v>0</v>
      </c>
      <c r="FJ292">
        <v>0</v>
      </c>
      <c r="FK292">
        <v>0</v>
      </c>
      <c r="FL292">
        <v>0</v>
      </c>
      <c r="FM292">
        <v>0</v>
      </c>
      <c r="FN292">
        <v>2</v>
      </c>
      <c r="FO292">
        <v>0</v>
      </c>
      <c r="FP292">
        <v>200</v>
      </c>
      <c r="FQ292">
        <v>0</v>
      </c>
      <c r="FR292" t="s">
        <v>550</v>
      </c>
      <c r="FS292">
        <v>0</v>
      </c>
      <c r="FT292">
        <v>0</v>
      </c>
      <c r="FU292">
        <v>0</v>
      </c>
      <c r="FV292">
        <v>0</v>
      </c>
      <c r="FW292">
        <v>0</v>
      </c>
      <c r="FX292">
        <v>0</v>
      </c>
      <c r="FY292">
        <v>0</v>
      </c>
      <c r="FZ292" t="s">
        <v>550</v>
      </c>
      <c r="GA292" t="s">
        <v>550</v>
      </c>
      <c r="GB292">
        <v>0</v>
      </c>
      <c r="GC292">
        <v>0</v>
      </c>
      <c r="GD292">
        <v>0</v>
      </c>
      <c r="GE292">
        <v>0</v>
      </c>
      <c r="GF292">
        <v>0</v>
      </c>
      <c r="GG292">
        <v>0</v>
      </c>
      <c r="GH292">
        <v>0</v>
      </c>
      <c r="GI292">
        <v>0</v>
      </c>
      <c r="GJ292">
        <v>0</v>
      </c>
      <c r="GK292">
        <v>0</v>
      </c>
      <c r="GL292">
        <v>0</v>
      </c>
      <c r="GM292">
        <v>0</v>
      </c>
      <c r="GN292">
        <v>3</v>
      </c>
      <c r="GO292">
        <v>0</v>
      </c>
      <c r="GP292">
        <v>0</v>
      </c>
      <c r="GQ292">
        <v>0</v>
      </c>
      <c r="GR292">
        <v>0</v>
      </c>
      <c r="GS292">
        <v>0</v>
      </c>
      <c r="GT292">
        <v>1</v>
      </c>
      <c r="GU292">
        <v>0</v>
      </c>
      <c r="GV292">
        <v>0</v>
      </c>
      <c r="GW292">
        <v>0</v>
      </c>
      <c r="GX292">
        <v>0</v>
      </c>
      <c r="GY292">
        <v>0</v>
      </c>
      <c r="GZ292">
        <v>3</v>
      </c>
      <c r="HA292">
        <v>0</v>
      </c>
      <c r="HB292">
        <v>0</v>
      </c>
      <c r="HC292" s="139">
        <v>0</v>
      </c>
      <c r="HD292" s="141">
        <v>0</v>
      </c>
      <c r="HE292" s="139">
        <v>0</v>
      </c>
      <c r="HF292" s="141">
        <v>0</v>
      </c>
      <c r="HG292" s="180">
        <v>15</v>
      </c>
      <c r="HH292" s="182">
        <v>0</v>
      </c>
      <c r="HI292" s="182">
        <v>0</v>
      </c>
      <c r="HJ292" s="183">
        <v>0</v>
      </c>
      <c r="HK292" s="140">
        <v>0</v>
      </c>
      <c r="HL292" s="140">
        <v>0</v>
      </c>
      <c r="HM292" s="1" t="s">
        <v>427</v>
      </c>
      <c r="HN292" s="1" t="s">
        <v>427</v>
      </c>
      <c r="HO292" t="s">
        <v>460</v>
      </c>
      <c r="HP292" s="284" t="s">
        <v>459</v>
      </c>
      <c r="HQ292" s="284">
        <v>0</v>
      </c>
      <c r="HR292" s="284">
        <v>0</v>
      </c>
      <c r="HS292" s="284">
        <v>0</v>
      </c>
      <c r="HT292" s="284" t="s">
        <v>427</v>
      </c>
      <c r="HU292" s="284" t="s">
        <v>427</v>
      </c>
      <c r="HV292" s="284" t="s">
        <v>427</v>
      </c>
      <c r="HW292" s="284" t="s">
        <v>427</v>
      </c>
      <c r="HX292" s="284">
        <v>0</v>
      </c>
      <c r="HY292" s="284">
        <v>0</v>
      </c>
      <c r="HZ292" s="284">
        <v>746828</v>
      </c>
      <c r="IA292" s="284"/>
      <c r="IB292" s="284"/>
    </row>
    <row r="293" spans="1:236" x14ac:dyDescent="0.25">
      <c r="A293" s="2">
        <f>IF('Table 1'!$L$2="All Regions",1,IF('Table 1'!$L$2='DATA TEMPLATE 1516'!L293,1,0))</f>
        <v>1</v>
      </c>
      <c r="B293" s="2">
        <f>IF('Table 1'!$L$3="All Disciplines",1,IF('Table 1'!$L$3='DATA TEMPLATE 1516'!M293,1,0))</f>
        <v>1</v>
      </c>
      <c r="C293" s="2">
        <f>IF('Table 1'!$L$4="All Organisations",1,IF('Table 1'!$L$4='DATA TEMPLATE 1516'!N293,1,0))</f>
        <v>1</v>
      </c>
      <c r="D293" s="2">
        <f t="shared" si="8"/>
        <v>3</v>
      </c>
      <c r="E293" s="236">
        <f>IFERROR(IF('Table 2'!$L$2="All Diverse Led",$HQ293,IF('Table 2'!$L$2='DATA TEMPLATE 1516'!HX293,4,0)),"0")</f>
        <v>0</v>
      </c>
      <c r="F293" s="236">
        <f>IFERROR(IF('Table 2'!$L$2="All Diverse Led",$HQ293,IF('Table 2'!$L$2='DATA TEMPLATE 1516'!HY293,4,0)), 0)</f>
        <v>0</v>
      </c>
      <c r="G293" s="237">
        <f t="shared" si="9"/>
        <v>0</v>
      </c>
      <c r="H293" s="1" t="s">
        <v>471</v>
      </c>
      <c r="I293" s="1">
        <v>0</v>
      </c>
      <c r="J293" s="1" t="b">
        <v>0</v>
      </c>
      <c r="K293" s="284">
        <v>291</v>
      </c>
      <c r="L293" t="s">
        <v>447</v>
      </c>
      <c r="M293" t="s">
        <v>440</v>
      </c>
      <c r="N293" t="s">
        <v>460</v>
      </c>
      <c r="O293" s="76">
        <v>1535162</v>
      </c>
      <c r="P293" s="76">
        <v>293137</v>
      </c>
      <c r="Q293" s="76">
        <v>8428</v>
      </c>
      <c r="R293" s="76">
        <v>36654</v>
      </c>
      <c r="S293" s="76">
        <v>278481</v>
      </c>
      <c r="T293" s="76">
        <v>2151862</v>
      </c>
      <c r="U293">
        <v>757836</v>
      </c>
      <c r="V293">
        <v>0</v>
      </c>
      <c r="W293">
        <v>0</v>
      </c>
      <c r="X293">
        <v>0</v>
      </c>
      <c r="Y293">
        <v>0</v>
      </c>
      <c r="Z293">
        <v>0</v>
      </c>
      <c r="AA293">
        <v>0</v>
      </c>
      <c r="AB293">
        <v>925670</v>
      </c>
      <c r="AC293">
        <v>70029</v>
      </c>
      <c r="AD293">
        <v>254811</v>
      </c>
      <c r="AE293">
        <v>2008346</v>
      </c>
      <c r="AF293" s="1">
        <v>242</v>
      </c>
      <c r="AG293">
        <v>0</v>
      </c>
      <c r="AH293">
        <v>28561</v>
      </c>
      <c r="AI293">
        <v>0</v>
      </c>
      <c r="AJ293">
        <v>0</v>
      </c>
      <c r="AK293">
        <v>0</v>
      </c>
      <c r="AL293">
        <v>0</v>
      </c>
      <c r="AM293">
        <v>0</v>
      </c>
      <c r="AN293">
        <v>0</v>
      </c>
      <c r="AO293">
        <v>0</v>
      </c>
      <c r="AP293">
        <v>0</v>
      </c>
      <c r="AQ293">
        <v>0</v>
      </c>
      <c r="AR293">
        <v>242</v>
      </c>
      <c r="AS293">
        <v>0</v>
      </c>
      <c r="AT293">
        <v>18522</v>
      </c>
      <c r="AU293">
        <v>0</v>
      </c>
      <c r="AV293">
        <v>0</v>
      </c>
      <c r="AW293">
        <v>0</v>
      </c>
      <c r="AX293">
        <v>0</v>
      </c>
      <c r="AY293">
        <v>0</v>
      </c>
      <c r="AZ293">
        <v>0</v>
      </c>
      <c r="BA293">
        <v>0</v>
      </c>
      <c r="BB293">
        <v>0</v>
      </c>
      <c r="BC293">
        <v>0</v>
      </c>
      <c r="BD293" s="284">
        <v>0</v>
      </c>
      <c r="BE293" s="284">
        <v>0</v>
      </c>
      <c r="BF293" s="284">
        <v>0</v>
      </c>
      <c r="BG293" s="284">
        <v>0</v>
      </c>
      <c r="BH293" s="168">
        <v>242</v>
      </c>
      <c r="BI293" s="169">
        <v>0</v>
      </c>
      <c r="BJ293" s="169">
        <v>18522</v>
      </c>
      <c r="BK293" s="170">
        <v>0</v>
      </c>
      <c r="BL293">
        <v>0</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v>0</v>
      </c>
      <c r="CJ293" s="1">
        <v>0</v>
      </c>
      <c r="CK293" s="1">
        <v>0</v>
      </c>
      <c r="CL293" s="1">
        <v>0</v>
      </c>
      <c r="CM293" s="1">
        <v>0</v>
      </c>
      <c r="CN293" s="168">
        <v>0</v>
      </c>
      <c r="CO293" s="169">
        <v>0</v>
      </c>
      <c r="CP293" s="169">
        <v>0</v>
      </c>
      <c r="CQ293" s="170">
        <v>0</v>
      </c>
      <c r="CR293" s="1">
        <v>0</v>
      </c>
      <c r="CS293" s="1">
        <v>0</v>
      </c>
      <c r="CT293" s="1">
        <v>0</v>
      </c>
      <c r="CU293" s="1">
        <v>0</v>
      </c>
      <c r="CV293">
        <v>0</v>
      </c>
      <c r="CW293">
        <v>0</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s="284">
        <v>0</v>
      </c>
      <c r="DQ293" s="284">
        <v>0</v>
      </c>
      <c r="DR293" s="284">
        <v>0</v>
      </c>
      <c r="DS293" s="284">
        <v>0</v>
      </c>
      <c r="DT293" s="168">
        <v>0</v>
      </c>
      <c r="DU293" s="169">
        <v>0</v>
      </c>
      <c r="DV293" s="169">
        <v>0</v>
      </c>
      <c r="DW293" s="170">
        <v>0</v>
      </c>
      <c r="DX293">
        <v>56</v>
      </c>
      <c r="DY293">
        <v>2</v>
      </c>
      <c r="DZ293">
        <v>6700</v>
      </c>
      <c r="EA293">
        <v>1493</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v>0</v>
      </c>
      <c r="EV293" s="1">
        <v>0</v>
      </c>
      <c r="EW293" s="1">
        <v>0</v>
      </c>
      <c r="EX293" s="1">
        <v>0</v>
      </c>
      <c r="EY293" s="1">
        <v>0</v>
      </c>
      <c r="EZ293" s="168">
        <v>0</v>
      </c>
      <c r="FA293" s="169">
        <v>0</v>
      </c>
      <c r="FB293" s="169">
        <v>0</v>
      </c>
      <c r="FC293" s="170">
        <v>0</v>
      </c>
      <c r="FD293">
        <v>0</v>
      </c>
      <c r="FE293">
        <v>0</v>
      </c>
      <c r="FF293">
        <v>0</v>
      </c>
      <c r="FG293">
        <v>0</v>
      </c>
      <c r="FH293">
        <v>0</v>
      </c>
      <c r="FI293">
        <v>0</v>
      </c>
      <c r="FJ293">
        <v>0</v>
      </c>
      <c r="FK293">
        <v>0</v>
      </c>
      <c r="FL293">
        <v>0</v>
      </c>
      <c r="FM293">
        <v>0</v>
      </c>
      <c r="FN293">
        <v>0</v>
      </c>
      <c r="FO293">
        <v>0</v>
      </c>
      <c r="FP293">
        <v>0</v>
      </c>
      <c r="FQ293">
        <v>0</v>
      </c>
      <c r="FR293">
        <v>0</v>
      </c>
      <c r="FS293">
        <v>0</v>
      </c>
      <c r="FT293">
        <v>0</v>
      </c>
      <c r="FU293">
        <v>0</v>
      </c>
      <c r="FV293">
        <v>0</v>
      </c>
      <c r="FW293">
        <v>0</v>
      </c>
      <c r="FX293">
        <v>0</v>
      </c>
      <c r="FY293">
        <v>0</v>
      </c>
      <c r="FZ293">
        <v>45</v>
      </c>
      <c r="GA293">
        <v>5</v>
      </c>
      <c r="GB293">
        <v>0</v>
      </c>
      <c r="GC293">
        <v>0</v>
      </c>
      <c r="GD293">
        <v>0</v>
      </c>
      <c r="GE293">
        <v>0</v>
      </c>
      <c r="GF293">
        <v>0</v>
      </c>
      <c r="GG293">
        <v>0</v>
      </c>
      <c r="GH293">
        <v>0</v>
      </c>
      <c r="GI293">
        <v>0</v>
      </c>
      <c r="GJ293">
        <v>0</v>
      </c>
      <c r="GK293">
        <v>0</v>
      </c>
      <c r="GL293">
        <v>0</v>
      </c>
      <c r="GM293">
        <v>0</v>
      </c>
      <c r="GN293">
        <v>0</v>
      </c>
      <c r="GO293">
        <v>0</v>
      </c>
      <c r="GP293">
        <v>0</v>
      </c>
      <c r="GQ293">
        <v>0</v>
      </c>
      <c r="GR293">
        <v>0</v>
      </c>
      <c r="GS293">
        <v>0</v>
      </c>
      <c r="GT293">
        <v>0</v>
      </c>
      <c r="GU293">
        <v>0</v>
      </c>
      <c r="GV293">
        <v>0</v>
      </c>
      <c r="GW293">
        <v>0</v>
      </c>
      <c r="GX293">
        <v>0</v>
      </c>
      <c r="GY293">
        <v>0</v>
      </c>
      <c r="GZ293">
        <v>0</v>
      </c>
      <c r="HA293">
        <v>0</v>
      </c>
      <c r="HB293">
        <v>0</v>
      </c>
      <c r="HC293" s="139">
        <v>0</v>
      </c>
      <c r="HD293" s="141">
        <v>0</v>
      </c>
      <c r="HE293" s="139">
        <v>0</v>
      </c>
      <c r="HF293" s="141">
        <v>0</v>
      </c>
      <c r="HG293" s="180">
        <v>12</v>
      </c>
      <c r="HH293" s="182">
        <v>0</v>
      </c>
      <c r="HI293" s="182">
        <v>0</v>
      </c>
      <c r="HJ293" s="183">
        <v>0</v>
      </c>
      <c r="HK293" s="140">
        <v>0</v>
      </c>
      <c r="HL293" s="140">
        <v>0</v>
      </c>
      <c r="HM293" s="1" t="s">
        <v>427</v>
      </c>
      <c r="HN293" s="1" t="s">
        <v>427</v>
      </c>
      <c r="HO293" t="s">
        <v>460</v>
      </c>
      <c r="HP293" s="284" t="s">
        <v>460</v>
      </c>
      <c r="HQ293" s="284">
        <v>0</v>
      </c>
      <c r="HR293" s="284">
        <v>0</v>
      </c>
      <c r="HS293" s="284">
        <v>0</v>
      </c>
      <c r="HT293" s="284" t="s">
        <v>427</v>
      </c>
      <c r="HU293" s="284" t="s">
        <v>427</v>
      </c>
      <c r="HV293" s="284" t="s">
        <v>427</v>
      </c>
      <c r="HW293" s="284" t="s">
        <v>427</v>
      </c>
      <c r="HX293" s="284">
        <v>0</v>
      </c>
      <c r="HY293" s="284">
        <v>0</v>
      </c>
      <c r="HZ293" s="284">
        <v>2296577</v>
      </c>
      <c r="IA293" s="284"/>
      <c r="IB293" s="284"/>
    </row>
    <row r="294" spans="1:236" x14ac:dyDescent="0.25">
      <c r="A294" s="2">
        <f>IF('Table 1'!$L$2="All Regions",1,IF('Table 1'!$L$2='DATA TEMPLATE 1516'!L294,1,0))</f>
        <v>1</v>
      </c>
      <c r="B294" s="2">
        <f>IF('Table 1'!$L$3="All Disciplines",1,IF('Table 1'!$L$3='DATA TEMPLATE 1516'!M294,1,0))</f>
        <v>1</v>
      </c>
      <c r="C294" s="2">
        <f>IF('Table 1'!$L$4="All Organisations",1,IF('Table 1'!$L$4='DATA TEMPLATE 1516'!N294,1,0))</f>
        <v>1</v>
      </c>
      <c r="D294" s="2">
        <f t="shared" si="8"/>
        <v>3</v>
      </c>
      <c r="E294" s="236">
        <f>IFERROR(IF('Table 2'!$L$2="All Diverse Led",$HQ294,IF('Table 2'!$L$2='DATA TEMPLATE 1516'!HX294,4,0)),"0")</f>
        <v>0</v>
      </c>
      <c r="F294" s="236">
        <f>IFERROR(IF('Table 2'!$L$2="All Diverse Led",$HQ294,IF('Table 2'!$L$2='DATA TEMPLATE 1516'!HY294,4,0)), 0)</f>
        <v>0</v>
      </c>
      <c r="G294" s="237">
        <f t="shared" si="9"/>
        <v>0</v>
      </c>
      <c r="H294" s="1" t="s">
        <v>471</v>
      </c>
      <c r="I294" s="1">
        <v>0</v>
      </c>
      <c r="J294" s="1" t="b">
        <v>0</v>
      </c>
      <c r="K294" s="284">
        <v>292</v>
      </c>
      <c r="L294" t="s">
        <v>447</v>
      </c>
      <c r="M294" t="s">
        <v>436</v>
      </c>
      <c r="N294" t="s">
        <v>460</v>
      </c>
      <c r="O294" s="76">
        <v>953580</v>
      </c>
      <c r="P294" s="76">
        <v>443964</v>
      </c>
      <c r="Q294" s="76">
        <v>714726</v>
      </c>
      <c r="R294" s="76">
        <v>144500</v>
      </c>
      <c r="S294" s="76">
        <v>0</v>
      </c>
      <c r="T294" s="76">
        <v>2256770</v>
      </c>
      <c r="U294">
        <v>2593</v>
      </c>
      <c r="V294">
        <v>0</v>
      </c>
      <c r="W294">
        <v>0</v>
      </c>
      <c r="X294">
        <v>0</v>
      </c>
      <c r="Y294">
        <v>0</v>
      </c>
      <c r="Z294">
        <v>0</v>
      </c>
      <c r="AA294">
        <v>0</v>
      </c>
      <c r="AB294">
        <v>887918</v>
      </c>
      <c r="AC294">
        <v>394141</v>
      </c>
      <c r="AD294">
        <v>639780</v>
      </c>
      <c r="AE294">
        <v>1924432</v>
      </c>
      <c r="AF294" s="1">
        <v>87</v>
      </c>
      <c r="AG294">
        <v>0</v>
      </c>
      <c r="AH294">
        <v>2545</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s="284">
        <v>0</v>
      </c>
      <c r="BE294" s="284">
        <v>0</v>
      </c>
      <c r="BF294" s="284">
        <v>0</v>
      </c>
      <c r="BG294" s="284">
        <v>0</v>
      </c>
      <c r="BH294" s="168">
        <v>0</v>
      </c>
      <c r="BI294" s="169">
        <v>0</v>
      </c>
      <c r="BJ294" s="169">
        <v>0</v>
      </c>
      <c r="BK294" s="170">
        <v>0</v>
      </c>
      <c r="BL294">
        <v>27</v>
      </c>
      <c r="BM294">
        <v>318</v>
      </c>
      <c r="BN294">
        <v>56662</v>
      </c>
      <c r="BO294">
        <v>8640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v>0</v>
      </c>
      <c r="CJ294" s="1">
        <v>0</v>
      </c>
      <c r="CK294" s="1">
        <v>0</v>
      </c>
      <c r="CL294" s="1">
        <v>0</v>
      </c>
      <c r="CM294" s="1">
        <v>0</v>
      </c>
      <c r="CN294" s="168">
        <v>0</v>
      </c>
      <c r="CO294" s="169">
        <v>0</v>
      </c>
      <c r="CP294" s="169">
        <v>0</v>
      </c>
      <c r="CQ294" s="170">
        <v>0</v>
      </c>
      <c r="CR294" s="1">
        <v>0</v>
      </c>
      <c r="CS294" s="1">
        <v>0</v>
      </c>
      <c r="CT294" s="1">
        <v>0</v>
      </c>
      <c r="CU294" s="1">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s="284">
        <v>0</v>
      </c>
      <c r="DQ294" s="284">
        <v>0</v>
      </c>
      <c r="DR294" s="284">
        <v>0</v>
      </c>
      <c r="DS294" s="284">
        <v>0</v>
      </c>
      <c r="DT294" s="168">
        <v>0</v>
      </c>
      <c r="DU294" s="169">
        <v>0</v>
      </c>
      <c r="DV294" s="169">
        <v>0</v>
      </c>
      <c r="DW294" s="170">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v>0</v>
      </c>
      <c r="EV294" s="1">
        <v>0</v>
      </c>
      <c r="EW294" s="1">
        <v>0</v>
      </c>
      <c r="EX294" s="1">
        <v>0</v>
      </c>
      <c r="EY294" s="1">
        <v>0</v>
      </c>
      <c r="EZ294" s="168">
        <v>0</v>
      </c>
      <c r="FA294" s="169">
        <v>0</v>
      </c>
      <c r="FB294" s="169">
        <v>0</v>
      </c>
      <c r="FC294" s="170">
        <v>0</v>
      </c>
      <c r="FD294">
        <v>0</v>
      </c>
      <c r="FE294">
        <v>0</v>
      </c>
      <c r="FF294">
        <v>0</v>
      </c>
      <c r="FG294">
        <v>0</v>
      </c>
      <c r="FH294">
        <v>0</v>
      </c>
      <c r="FI294">
        <v>0</v>
      </c>
      <c r="FJ294">
        <v>0</v>
      </c>
      <c r="FK294">
        <v>0</v>
      </c>
      <c r="FL294">
        <v>0</v>
      </c>
      <c r="FM294">
        <v>0</v>
      </c>
      <c r="FN294">
        <v>6</v>
      </c>
      <c r="FO294">
        <v>1250</v>
      </c>
      <c r="FP294">
        <v>3550</v>
      </c>
      <c r="FQ294">
        <v>0</v>
      </c>
      <c r="FR294">
        <v>0</v>
      </c>
      <c r="FS294">
        <v>0</v>
      </c>
      <c r="FT294">
        <v>0</v>
      </c>
      <c r="FU294">
        <v>0</v>
      </c>
      <c r="FV294">
        <v>0</v>
      </c>
      <c r="FW294">
        <v>0</v>
      </c>
      <c r="FX294">
        <v>0</v>
      </c>
      <c r="FY294">
        <v>0</v>
      </c>
      <c r="FZ294">
        <v>0</v>
      </c>
      <c r="GA294">
        <v>0</v>
      </c>
      <c r="GB294">
        <v>0</v>
      </c>
      <c r="GC294">
        <v>0</v>
      </c>
      <c r="GD294">
        <v>1</v>
      </c>
      <c r="GE294">
        <v>4000</v>
      </c>
      <c r="GF294">
        <v>3</v>
      </c>
      <c r="GG294">
        <v>0</v>
      </c>
      <c r="GH294">
        <v>0</v>
      </c>
      <c r="GI294">
        <v>0</v>
      </c>
      <c r="GJ294">
        <v>842</v>
      </c>
      <c r="GK294">
        <v>12000</v>
      </c>
      <c r="GL294">
        <v>0</v>
      </c>
      <c r="GM294">
        <v>0</v>
      </c>
      <c r="GN294">
        <v>0</v>
      </c>
      <c r="GO294">
        <v>0</v>
      </c>
      <c r="GP294">
        <v>0</v>
      </c>
      <c r="GQ294">
        <v>0</v>
      </c>
      <c r="GR294">
        <v>0</v>
      </c>
      <c r="GS294">
        <v>0</v>
      </c>
      <c r="GT294">
        <v>0</v>
      </c>
      <c r="GU294">
        <v>0</v>
      </c>
      <c r="GV294">
        <v>0</v>
      </c>
      <c r="GW294">
        <v>0</v>
      </c>
      <c r="GX294">
        <v>0</v>
      </c>
      <c r="GY294">
        <v>0</v>
      </c>
      <c r="GZ294">
        <v>0</v>
      </c>
      <c r="HA294">
        <v>0</v>
      </c>
      <c r="HB294">
        <v>0</v>
      </c>
      <c r="HC294" s="139">
        <v>0</v>
      </c>
      <c r="HD294" s="141">
        <v>0</v>
      </c>
      <c r="HE294" s="139">
        <v>0</v>
      </c>
      <c r="HF294" s="141">
        <v>0</v>
      </c>
      <c r="HG294" s="180">
        <v>17</v>
      </c>
      <c r="HH294" s="182">
        <v>0</v>
      </c>
      <c r="HI294" s="182">
        <v>0</v>
      </c>
      <c r="HJ294" s="183">
        <v>0</v>
      </c>
      <c r="HK294" s="140">
        <v>0</v>
      </c>
      <c r="HL294" s="140">
        <v>0</v>
      </c>
      <c r="HM294" s="1" t="s">
        <v>427</v>
      </c>
      <c r="HN294" s="1" t="s">
        <v>427</v>
      </c>
      <c r="HO294" t="s">
        <v>460</v>
      </c>
      <c r="HP294" s="284" t="s">
        <v>460</v>
      </c>
      <c r="HQ294" s="284">
        <v>0</v>
      </c>
      <c r="HR294" s="284">
        <v>0</v>
      </c>
      <c r="HS294" s="284">
        <v>0</v>
      </c>
      <c r="HT294" s="284" t="s">
        <v>427</v>
      </c>
      <c r="HU294" s="284" t="s">
        <v>427</v>
      </c>
      <c r="HV294" s="284" t="s">
        <v>427</v>
      </c>
      <c r="HW294" s="284" t="s">
        <v>427</v>
      </c>
      <c r="HX294" s="284">
        <v>0</v>
      </c>
      <c r="HY294" s="284">
        <v>0</v>
      </c>
      <c r="HZ294" s="284">
        <v>2120903</v>
      </c>
      <c r="IA294" s="284"/>
      <c r="IB294" s="284"/>
    </row>
    <row r="295" spans="1:236" x14ac:dyDescent="0.25">
      <c r="A295" s="2">
        <f>IF('Table 1'!$L$2="All Regions",1,IF('Table 1'!$L$2='DATA TEMPLATE 1516'!L295,1,0))</f>
        <v>1</v>
      </c>
      <c r="B295" s="2">
        <f>IF('Table 1'!$L$3="All Disciplines",1,IF('Table 1'!$L$3='DATA TEMPLATE 1516'!M295,1,0))</f>
        <v>1</v>
      </c>
      <c r="C295" s="2">
        <f>IF('Table 1'!$L$4="All Organisations",1,IF('Table 1'!$L$4='DATA TEMPLATE 1516'!N295,1,0))</f>
        <v>1</v>
      </c>
      <c r="D295" s="2">
        <f t="shared" si="8"/>
        <v>3</v>
      </c>
      <c r="E295" s="236">
        <f>IFERROR(IF('Table 2'!$L$2="All Diverse Led",$HQ295,IF('Table 2'!$L$2='DATA TEMPLATE 1516'!HX295,4,0)),"0")</f>
        <v>0</v>
      </c>
      <c r="F295" s="236">
        <f>IFERROR(IF('Table 2'!$L$2="All Diverse Led",$HQ295,IF('Table 2'!$L$2='DATA TEMPLATE 1516'!HY295,4,0)), 0)</f>
        <v>0</v>
      </c>
      <c r="G295" s="237">
        <f t="shared" si="9"/>
        <v>0</v>
      </c>
      <c r="H295" s="1" t="s">
        <v>471</v>
      </c>
      <c r="I295" s="1">
        <v>0</v>
      </c>
      <c r="J295" s="1" t="b">
        <v>0</v>
      </c>
      <c r="K295" s="284">
        <v>293</v>
      </c>
      <c r="L295" t="s">
        <v>447</v>
      </c>
      <c r="M295" t="s">
        <v>440</v>
      </c>
      <c r="N295" t="s">
        <v>460</v>
      </c>
      <c r="O295" s="76">
        <v>1557925</v>
      </c>
      <c r="P295" s="76">
        <v>1338028</v>
      </c>
      <c r="Q295" s="76">
        <v>44673</v>
      </c>
      <c r="R295" s="76">
        <v>112990</v>
      </c>
      <c r="S295" s="76">
        <v>38700</v>
      </c>
      <c r="T295" s="76">
        <v>3092316</v>
      </c>
      <c r="U295">
        <v>354134</v>
      </c>
      <c r="V295">
        <v>10686</v>
      </c>
      <c r="W295">
        <v>0</v>
      </c>
      <c r="X295">
        <v>470642</v>
      </c>
      <c r="Y295">
        <v>0</v>
      </c>
      <c r="Z295">
        <v>0</v>
      </c>
      <c r="AA295">
        <v>0</v>
      </c>
      <c r="AB295">
        <v>990913</v>
      </c>
      <c r="AC295">
        <v>320944</v>
      </c>
      <c r="AD295">
        <v>0</v>
      </c>
      <c r="AE295">
        <v>3027748</v>
      </c>
      <c r="AF295" s="1">
        <v>311</v>
      </c>
      <c r="AG295">
        <v>282</v>
      </c>
      <c r="AH295">
        <v>27569</v>
      </c>
      <c r="AI295">
        <v>8210</v>
      </c>
      <c r="AJ295">
        <v>29</v>
      </c>
      <c r="AK295">
        <v>29</v>
      </c>
      <c r="AL295">
        <v>871</v>
      </c>
      <c r="AM295">
        <v>0</v>
      </c>
      <c r="AN295">
        <v>0</v>
      </c>
      <c r="AO295">
        <v>0</v>
      </c>
      <c r="AP295">
        <v>0</v>
      </c>
      <c r="AQ295">
        <v>0</v>
      </c>
      <c r="AR295">
        <v>98</v>
      </c>
      <c r="AS295">
        <v>69</v>
      </c>
      <c r="AT295">
        <v>9727</v>
      </c>
      <c r="AU295">
        <v>2865</v>
      </c>
      <c r="AV295">
        <v>0</v>
      </c>
      <c r="AW295">
        <v>0</v>
      </c>
      <c r="AX295">
        <v>0</v>
      </c>
      <c r="AY295">
        <v>0</v>
      </c>
      <c r="AZ295">
        <v>0</v>
      </c>
      <c r="BA295">
        <v>0</v>
      </c>
      <c r="BB295">
        <v>0</v>
      </c>
      <c r="BC295">
        <v>0</v>
      </c>
      <c r="BD295" s="284">
        <v>29</v>
      </c>
      <c r="BE295" s="284">
        <v>29</v>
      </c>
      <c r="BF295" s="284">
        <v>871</v>
      </c>
      <c r="BG295" s="284">
        <v>0</v>
      </c>
      <c r="BH295" s="168">
        <v>98</v>
      </c>
      <c r="BI295" s="169">
        <v>69</v>
      </c>
      <c r="BJ295" s="169">
        <v>9727</v>
      </c>
      <c r="BK295" s="170">
        <v>2865</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v>0</v>
      </c>
      <c r="CJ295" s="1">
        <v>0</v>
      </c>
      <c r="CK295" s="1">
        <v>0</v>
      </c>
      <c r="CL295" s="1">
        <v>0</v>
      </c>
      <c r="CM295" s="1">
        <v>0</v>
      </c>
      <c r="CN295" s="168">
        <v>0</v>
      </c>
      <c r="CO295" s="169">
        <v>0</v>
      </c>
      <c r="CP295" s="169">
        <v>0</v>
      </c>
      <c r="CQ295" s="170">
        <v>0</v>
      </c>
      <c r="CR295" s="1">
        <v>0</v>
      </c>
      <c r="CS295" s="1">
        <v>0</v>
      </c>
      <c r="CT295" s="1">
        <v>0</v>
      </c>
      <c r="CU295" s="1">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s="284">
        <v>0</v>
      </c>
      <c r="DQ295" s="284">
        <v>0</v>
      </c>
      <c r="DR295" s="284">
        <v>0</v>
      </c>
      <c r="DS295" s="284">
        <v>0</v>
      </c>
      <c r="DT295" s="168">
        <v>0</v>
      </c>
      <c r="DU295" s="169">
        <v>0</v>
      </c>
      <c r="DV295" s="169">
        <v>0</v>
      </c>
      <c r="DW295" s="170">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v>0</v>
      </c>
      <c r="EV295" s="1">
        <v>0</v>
      </c>
      <c r="EW295" s="1">
        <v>0</v>
      </c>
      <c r="EX295" s="1">
        <v>0</v>
      </c>
      <c r="EY295" s="1">
        <v>0</v>
      </c>
      <c r="EZ295" s="168">
        <v>0</v>
      </c>
      <c r="FA295" s="169">
        <v>0</v>
      </c>
      <c r="FB295" s="169">
        <v>0</v>
      </c>
      <c r="FC295" s="170">
        <v>0</v>
      </c>
      <c r="FD295">
        <v>0</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s="139">
        <v>0</v>
      </c>
      <c r="HD295" s="141">
        <v>0</v>
      </c>
      <c r="HE295" s="139">
        <v>0</v>
      </c>
      <c r="HF295" s="141">
        <v>1</v>
      </c>
      <c r="HG295" s="180">
        <v>15</v>
      </c>
      <c r="HH295" s="182">
        <v>6.6666666666666666E-2</v>
      </c>
      <c r="HI295" s="182">
        <v>0</v>
      </c>
      <c r="HJ295" s="183">
        <v>0</v>
      </c>
      <c r="HK295" s="140">
        <v>0</v>
      </c>
      <c r="HL295" s="140">
        <v>0</v>
      </c>
      <c r="HM295" s="1" t="s">
        <v>427</v>
      </c>
      <c r="HN295" s="1" t="s">
        <v>427</v>
      </c>
      <c r="HO295" t="s">
        <v>460</v>
      </c>
      <c r="HP295" s="284" t="s">
        <v>460</v>
      </c>
      <c r="HQ295" s="284">
        <v>0</v>
      </c>
      <c r="HR295" s="284">
        <v>0</v>
      </c>
      <c r="HS295" s="284">
        <v>0</v>
      </c>
      <c r="HT295" s="284" t="s">
        <v>427</v>
      </c>
      <c r="HU295" s="284" t="s">
        <v>427</v>
      </c>
      <c r="HV295" s="284" t="s">
        <v>427</v>
      </c>
      <c r="HW295" s="284" t="s">
        <v>427</v>
      </c>
      <c r="HX295" s="284">
        <v>0</v>
      </c>
      <c r="HY295" s="284">
        <v>0</v>
      </c>
      <c r="HZ295" s="284">
        <v>2967107</v>
      </c>
      <c r="IA295" s="284"/>
      <c r="IB295" s="284"/>
    </row>
    <row r="296" spans="1:236" x14ac:dyDescent="0.25">
      <c r="A296" s="2">
        <f>IF('Table 1'!$L$2="All Regions",1,IF('Table 1'!$L$2='DATA TEMPLATE 1516'!L296,1,0))</f>
        <v>1</v>
      </c>
      <c r="B296" s="2">
        <f>IF('Table 1'!$L$3="All Disciplines",1,IF('Table 1'!$L$3='DATA TEMPLATE 1516'!M296,1,0))</f>
        <v>1</v>
      </c>
      <c r="C296" s="2">
        <f>IF('Table 1'!$L$4="All Organisations",1,IF('Table 1'!$L$4='DATA TEMPLATE 1516'!N296,1,0))</f>
        <v>1</v>
      </c>
      <c r="D296" s="2">
        <f t="shared" si="8"/>
        <v>3</v>
      </c>
      <c r="E296" s="236">
        <f>IFERROR(IF('Table 2'!$L$2="All Diverse Led",$HQ296,IF('Table 2'!$L$2='DATA TEMPLATE 1516'!HX296,4,0)),"0")</f>
        <v>0</v>
      </c>
      <c r="F296" s="236">
        <f>IFERROR(IF('Table 2'!$L$2="All Diverse Led",$HQ296,IF('Table 2'!$L$2='DATA TEMPLATE 1516'!HY296,4,0)), 0)</f>
        <v>0</v>
      </c>
      <c r="G296" s="237">
        <f t="shared" si="9"/>
        <v>0</v>
      </c>
      <c r="H296" s="1" t="s">
        <v>471</v>
      </c>
      <c r="I296" s="1">
        <v>0</v>
      </c>
      <c r="J296" s="1" t="b">
        <v>0</v>
      </c>
      <c r="K296" s="284">
        <v>294</v>
      </c>
      <c r="L296" t="s">
        <v>448</v>
      </c>
      <c r="M296" t="s">
        <v>438</v>
      </c>
      <c r="N296" t="s">
        <v>460</v>
      </c>
      <c r="O296" s="76">
        <v>3593520</v>
      </c>
      <c r="P296" s="76">
        <v>138949</v>
      </c>
      <c r="Q296" s="76">
        <v>91852</v>
      </c>
      <c r="R296" s="76">
        <v>1035052</v>
      </c>
      <c r="S296" s="76">
        <v>139000</v>
      </c>
      <c r="T296" s="76">
        <v>4998373</v>
      </c>
      <c r="U296">
        <v>2447776</v>
      </c>
      <c r="V296">
        <v>194951</v>
      </c>
      <c r="W296">
        <v>0</v>
      </c>
      <c r="X296">
        <v>0</v>
      </c>
      <c r="Y296">
        <v>0</v>
      </c>
      <c r="Z296">
        <v>0</v>
      </c>
      <c r="AA296">
        <v>0</v>
      </c>
      <c r="AB296">
        <v>1309169</v>
      </c>
      <c r="AC296">
        <v>792273</v>
      </c>
      <c r="AD296">
        <v>74834</v>
      </c>
      <c r="AE296">
        <v>4819003</v>
      </c>
      <c r="AF296" s="1">
        <v>39</v>
      </c>
      <c r="AG296">
        <v>37</v>
      </c>
      <c r="AH296">
        <v>16736</v>
      </c>
      <c r="AI296">
        <v>0</v>
      </c>
      <c r="AJ296">
        <v>0</v>
      </c>
      <c r="AK296">
        <v>0</v>
      </c>
      <c r="AL296">
        <v>0</v>
      </c>
      <c r="AM296">
        <v>0</v>
      </c>
      <c r="AN296">
        <v>0</v>
      </c>
      <c r="AO296">
        <v>0</v>
      </c>
      <c r="AP296">
        <v>0</v>
      </c>
      <c r="AQ296">
        <v>0</v>
      </c>
      <c r="AR296">
        <v>2</v>
      </c>
      <c r="AS296">
        <v>2</v>
      </c>
      <c r="AT296">
        <v>0</v>
      </c>
      <c r="AU296">
        <v>0</v>
      </c>
      <c r="AV296">
        <v>0</v>
      </c>
      <c r="AW296">
        <v>0</v>
      </c>
      <c r="AX296">
        <v>0</v>
      </c>
      <c r="AY296">
        <v>0</v>
      </c>
      <c r="AZ296">
        <v>0</v>
      </c>
      <c r="BA296">
        <v>0</v>
      </c>
      <c r="BB296">
        <v>0</v>
      </c>
      <c r="BC296">
        <v>0</v>
      </c>
      <c r="BD296" s="284">
        <v>0</v>
      </c>
      <c r="BE296" s="284">
        <v>0</v>
      </c>
      <c r="BF296" s="284">
        <v>0</v>
      </c>
      <c r="BG296" s="284">
        <v>0</v>
      </c>
      <c r="BH296" s="168">
        <v>2</v>
      </c>
      <c r="BI296" s="169">
        <v>2</v>
      </c>
      <c r="BJ296" s="169">
        <v>0</v>
      </c>
      <c r="BK296" s="170">
        <v>0</v>
      </c>
      <c r="BL296">
        <v>0</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v>0</v>
      </c>
      <c r="CI296">
        <v>0</v>
      </c>
      <c r="CJ296" s="1">
        <v>0</v>
      </c>
      <c r="CK296" s="1">
        <v>0</v>
      </c>
      <c r="CL296" s="1">
        <v>0</v>
      </c>
      <c r="CM296" s="1">
        <v>0</v>
      </c>
      <c r="CN296" s="168">
        <v>0</v>
      </c>
      <c r="CO296" s="169">
        <v>0</v>
      </c>
      <c r="CP296" s="169">
        <v>0</v>
      </c>
      <c r="CQ296" s="170">
        <v>0</v>
      </c>
      <c r="CR296" s="1">
        <v>0</v>
      </c>
      <c r="CS296" s="1">
        <v>0</v>
      </c>
      <c r="CT296" s="1">
        <v>0</v>
      </c>
      <c r="CU296" s="1">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s="284">
        <v>0</v>
      </c>
      <c r="DQ296" s="284">
        <v>0</v>
      </c>
      <c r="DR296" s="284">
        <v>0</v>
      </c>
      <c r="DS296" s="284">
        <v>0</v>
      </c>
      <c r="DT296" s="168">
        <v>0</v>
      </c>
      <c r="DU296" s="169">
        <v>0</v>
      </c>
      <c r="DV296" s="169">
        <v>0</v>
      </c>
      <c r="DW296" s="170">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v>0</v>
      </c>
      <c r="EV296" s="1">
        <v>0</v>
      </c>
      <c r="EW296" s="1">
        <v>0</v>
      </c>
      <c r="EX296" s="1">
        <v>0</v>
      </c>
      <c r="EY296" s="1">
        <v>0</v>
      </c>
      <c r="EZ296" s="168">
        <v>0</v>
      </c>
      <c r="FA296" s="169">
        <v>0</v>
      </c>
      <c r="FB296" s="169">
        <v>0</v>
      </c>
      <c r="FC296" s="170">
        <v>0</v>
      </c>
      <c r="FD296">
        <v>0</v>
      </c>
      <c r="FE296">
        <v>0</v>
      </c>
      <c r="FF296">
        <v>0</v>
      </c>
      <c r="FG296">
        <v>0</v>
      </c>
      <c r="FH296">
        <v>0</v>
      </c>
      <c r="FI296">
        <v>0</v>
      </c>
      <c r="FJ296">
        <v>0</v>
      </c>
      <c r="FK296">
        <v>0</v>
      </c>
      <c r="FL296">
        <v>0</v>
      </c>
      <c r="FM296">
        <v>0</v>
      </c>
      <c r="FN296">
        <v>0</v>
      </c>
      <c r="FO296">
        <v>0</v>
      </c>
      <c r="FP296">
        <v>0</v>
      </c>
      <c r="FQ296">
        <v>0</v>
      </c>
      <c r="FR296">
        <v>0</v>
      </c>
      <c r="FS296">
        <v>0</v>
      </c>
      <c r="FT296">
        <v>0</v>
      </c>
      <c r="FU296">
        <v>0</v>
      </c>
      <c r="FV296">
        <v>0</v>
      </c>
      <c r="FW296">
        <v>0</v>
      </c>
      <c r="FX296">
        <v>0</v>
      </c>
      <c r="FY296">
        <v>0</v>
      </c>
      <c r="FZ296">
        <v>45</v>
      </c>
      <c r="GA296">
        <v>5</v>
      </c>
      <c r="GB296">
        <v>0</v>
      </c>
      <c r="GC296">
        <v>0</v>
      </c>
      <c r="GD296">
        <v>0</v>
      </c>
      <c r="GE296">
        <v>0</v>
      </c>
      <c r="GF296">
        <v>0</v>
      </c>
      <c r="GG296">
        <v>0</v>
      </c>
      <c r="GH296">
        <v>0</v>
      </c>
      <c r="GI296">
        <v>0</v>
      </c>
      <c r="GJ296">
        <v>0</v>
      </c>
      <c r="GK296">
        <v>0</v>
      </c>
      <c r="GL296">
        <v>0</v>
      </c>
      <c r="GM296">
        <v>0</v>
      </c>
      <c r="GN296">
        <v>0</v>
      </c>
      <c r="GO296">
        <v>0</v>
      </c>
      <c r="GP296">
        <v>0</v>
      </c>
      <c r="GQ296">
        <v>0</v>
      </c>
      <c r="GR296">
        <v>0</v>
      </c>
      <c r="GS296">
        <v>0</v>
      </c>
      <c r="GT296">
        <v>0</v>
      </c>
      <c r="GU296">
        <v>0</v>
      </c>
      <c r="GV296">
        <v>0</v>
      </c>
      <c r="GW296">
        <v>0</v>
      </c>
      <c r="GX296">
        <v>0</v>
      </c>
      <c r="GY296">
        <v>0</v>
      </c>
      <c r="GZ296">
        <v>0</v>
      </c>
      <c r="HA296">
        <v>0</v>
      </c>
      <c r="HB296">
        <v>0</v>
      </c>
      <c r="HC296" s="139">
        <v>0</v>
      </c>
      <c r="HD296" s="141">
        <v>1</v>
      </c>
      <c r="HE296" s="139">
        <v>0</v>
      </c>
      <c r="HF296" s="141">
        <v>0</v>
      </c>
      <c r="HG296" s="180">
        <v>13</v>
      </c>
      <c r="HH296" s="182">
        <v>0</v>
      </c>
      <c r="HI296" s="182">
        <v>7.6923076923076927E-2</v>
      </c>
      <c r="HJ296" s="183">
        <v>0</v>
      </c>
      <c r="HK296" s="140">
        <v>0</v>
      </c>
      <c r="HL296" s="140">
        <v>0</v>
      </c>
      <c r="HM296" s="1" t="s">
        <v>427</v>
      </c>
      <c r="HN296" s="1" t="s">
        <v>427</v>
      </c>
      <c r="HO296" t="s">
        <v>460</v>
      </c>
      <c r="HP296" s="284" t="s">
        <v>460</v>
      </c>
      <c r="HQ296" s="284">
        <v>0</v>
      </c>
      <c r="HR296" s="284">
        <v>0</v>
      </c>
      <c r="HS296" s="284">
        <v>0</v>
      </c>
      <c r="HT296" s="284" t="s">
        <v>427</v>
      </c>
      <c r="HU296" s="284" t="s">
        <v>427</v>
      </c>
      <c r="HV296" s="284" t="s">
        <v>427</v>
      </c>
      <c r="HW296" s="284" t="s">
        <v>427</v>
      </c>
      <c r="HX296" s="284">
        <v>0</v>
      </c>
      <c r="HY296" s="284">
        <v>0</v>
      </c>
      <c r="HZ296" s="284">
        <v>4640638</v>
      </c>
      <c r="IA296" s="284"/>
      <c r="IB296" s="284"/>
    </row>
    <row r="297" spans="1:236" x14ac:dyDescent="0.25">
      <c r="A297" s="2">
        <f>IF('Table 1'!$L$2="All Regions",1,IF('Table 1'!$L$2='DATA TEMPLATE 1516'!L297,1,0))</f>
        <v>1</v>
      </c>
      <c r="B297" s="2">
        <f>IF('Table 1'!$L$3="All Disciplines",1,IF('Table 1'!$L$3='DATA TEMPLATE 1516'!M297,1,0))</f>
        <v>1</v>
      </c>
      <c r="C297" s="2">
        <f>IF('Table 1'!$L$4="All Organisations",1,IF('Table 1'!$L$4='DATA TEMPLATE 1516'!N297,1,0))</f>
        <v>1</v>
      </c>
      <c r="D297" s="2">
        <f t="shared" si="8"/>
        <v>3</v>
      </c>
      <c r="E297" s="236">
        <f>IFERROR(IF('Table 2'!$L$2="All Diverse Led",$HQ297,IF('Table 2'!$L$2='DATA TEMPLATE 1516'!HX297,4,0)),"0")</f>
        <v>0</v>
      </c>
      <c r="F297" s="236">
        <f>IFERROR(IF('Table 2'!$L$2="All Diverse Led",$HQ297,IF('Table 2'!$L$2='DATA TEMPLATE 1516'!HY297,4,0)), 0)</f>
        <v>0</v>
      </c>
      <c r="G297" s="237">
        <f t="shared" si="9"/>
        <v>0</v>
      </c>
      <c r="H297" s="1" t="s">
        <v>471</v>
      </c>
      <c r="I297" s="1">
        <v>0</v>
      </c>
      <c r="J297" s="1" t="b">
        <v>0</v>
      </c>
      <c r="K297" s="284">
        <v>295</v>
      </c>
      <c r="L297" t="s">
        <v>447</v>
      </c>
      <c r="M297" t="s">
        <v>440</v>
      </c>
      <c r="N297" t="s">
        <v>460</v>
      </c>
      <c r="O297" s="76">
        <v>4842081</v>
      </c>
      <c r="P297" s="76">
        <v>1210290</v>
      </c>
      <c r="Q297" s="76">
        <v>352312</v>
      </c>
      <c r="R297" s="76">
        <v>1688406</v>
      </c>
      <c r="S297" s="76">
        <v>107965</v>
      </c>
      <c r="T297" s="76">
        <v>8201054</v>
      </c>
      <c r="U297">
        <v>444531</v>
      </c>
      <c r="V297">
        <v>99388</v>
      </c>
      <c r="W297">
        <v>0</v>
      </c>
      <c r="X297">
        <v>1500</v>
      </c>
      <c r="Y297">
        <v>1000</v>
      </c>
      <c r="Z297">
        <v>0</v>
      </c>
      <c r="AA297">
        <v>0</v>
      </c>
      <c r="AB297">
        <v>3233077</v>
      </c>
      <c r="AC297">
        <v>909588</v>
      </c>
      <c r="AD297">
        <v>3759423</v>
      </c>
      <c r="AE297">
        <v>8448507</v>
      </c>
      <c r="AF297" s="1">
        <v>119</v>
      </c>
      <c r="AG297">
        <v>225</v>
      </c>
      <c r="AH297">
        <v>89531</v>
      </c>
      <c r="AI297">
        <v>0</v>
      </c>
      <c r="AJ297">
        <v>0</v>
      </c>
      <c r="AK297">
        <v>0</v>
      </c>
      <c r="AL297">
        <v>0</v>
      </c>
      <c r="AM297">
        <v>0</v>
      </c>
      <c r="AN297">
        <v>0</v>
      </c>
      <c r="AO297">
        <v>0</v>
      </c>
      <c r="AP297">
        <v>0</v>
      </c>
      <c r="AQ297">
        <v>0</v>
      </c>
      <c r="AR297">
        <v>18</v>
      </c>
      <c r="AS297">
        <v>93</v>
      </c>
      <c r="AT297">
        <v>9478</v>
      </c>
      <c r="AU297">
        <v>0</v>
      </c>
      <c r="AV297">
        <v>0</v>
      </c>
      <c r="AW297">
        <v>0</v>
      </c>
      <c r="AX297">
        <v>0</v>
      </c>
      <c r="AY297">
        <v>0</v>
      </c>
      <c r="AZ297">
        <v>0</v>
      </c>
      <c r="BA297">
        <v>0</v>
      </c>
      <c r="BB297">
        <v>0</v>
      </c>
      <c r="BC297">
        <v>0</v>
      </c>
      <c r="BD297" s="284">
        <v>0</v>
      </c>
      <c r="BE297" s="284">
        <v>0</v>
      </c>
      <c r="BF297" s="284">
        <v>0</v>
      </c>
      <c r="BG297" s="284">
        <v>0</v>
      </c>
      <c r="BH297" s="168">
        <v>18</v>
      </c>
      <c r="BI297" s="169">
        <v>93</v>
      </c>
      <c r="BJ297" s="169">
        <v>9478</v>
      </c>
      <c r="BK297" s="170">
        <v>0</v>
      </c>
      <c r="BL297">
        <v>2</v>
      </c>
      <c r="BM297">
        <v>12</v>
      </c>
      <c r="BN297">
        <v>0</v>
      </c>
      <c r="BO297">
        <v>860</v>
      </c>
      <c r="BP297">
        <v>0</v>
      </c>
      <c r="BQ297">
        <v>0</v>
      </c>
      <c r="BR297">
        <v>0</v>
      </c>
      <c r="BS297">
        <v>0</v>
      </c>
      <c r="BT297">
        <v>0</v>
      </c>
      <c r="BU297">
        <v>0</v>
      </c>
      <c r="BV297">
        <v>0</v>
      </c>
      <c r="BW297">
        <v>0</v>
      </c>
      <c r="BX297">
        <v>1</v>
      </c>
      <c r="BY297">
        <v>6</v>
      </c>
      <c r="BZ297">
        <v>0</v>
      </c>
      <c r="CA297">
        <v>540</v>
      </c>
      <c r="CB297">
        <v>0</v>
      </c>
      <c r="CC297">
        <v>0</v>
      </c>
      <c r="CD297">
        <v>0</v>
      </c>
      <c r="CE297">
        <v>0</v>
      </c>
      <c r="CF297">
        <v>0</v>
      </c>
      <c r="CG297">
        <v>0</v>
      </c>
      <c r="CH297">
        <v>0</v>
      </c>
      <c r="CI297">
        <v>0</v>
      </c>
      <c r="CJ297" s="1">
        <v>0</v>
      </c>
      <c r="CK297" s="1">
        <v>0</v>
      </c>
      <c r="CL297" s="1">
        <v>0</v>
      </c>
      <c r="CM297" s="1">
        <v>0</v>
      </c>
      <c r="CN297" s="168">
        <v>1</v>
      </c>
      <c r="CO297" s="169">
        <v>6</v>
      </c>
      <c r="CP297" s="169">
        <v>0</v>
      </c>
      <c r="CQ297" s="170">
        <v>540</v>
      </c>
      <c r="CR297" s="1">
        <v>0</v>
      </c>
      <c r="CS297" s="1">
        <v>0</v>
      </c>
      <c r="CT297" s="1">
        <v>0</v>
      </c>
      <c r="CU297" s="1">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s="284">
        <v>0</v>
      </c>
      <c r="DQ297" s="284">
        <v>0</v>
      </c>
      <c r="DR297" s="284">
        <v>0</v>
      </c>
      <c r="DS297" s="284">
        <v>0</v>
      </c>
      <c r="DT297" s="168">
        <v>0</v>
      </c>
      <c r="DU297" s="169">
        <v>0</v>
      </c>
      <c r="DV297" s="169">
        <v>0</v>
      </c>
      <c r="DW297" s="170">
        <v>0</v>
      </c>
      <c r="DX297">
        <v>131</v>
      </c>
      <c r="DY297">
        <v>23</v>
      </c>
      <c r="DZ297">
        <v>109022</v>
      </c>
      <c r="EA297">
        <v>32675</v>
      </c>
      <c r="EB297">
        <v>0</v>
      </c>
      <c r="EC297">
        <v>0</v>
      </c>
      <c r="ED297">
        <v>0</v>
      </c>
      <c r="EE297">
        <v>0</v>
      </c>
      <c r="EF297">
        <v>0</v>
      </c>
      <c r="EG297">
        <v>0</v>
      </c>
      <c r="EH297">
        <v>0</v>
      </c>
      <c r="EI297">
        <v>0</v>
      </c>
      <c r="EJ297">
        <v>56</v>
      </c>
      <c r="EK297">
        <v>19</v>
      </c>
      <c r="EL297">
        <v>12554</v>
      </c>
      <c r="EM297">
        <v>20000</v>
      </c>
      <c r="EN297">
        <v>0</v>
      </c>
      <c r="EO297">
        <v>0</v>
      </c>
      <c r="EP297">
        <v>0</v>
      </c>
      <c r="EQ297">
        <v>0</v>
      </c>
      <c r="ER297">
        <v>0</v>
      </c>
      <c r="ES297">
        <v>0</v>
      </c>
      <c r="ET297">
        <v>0</v>
      </c>
      <c r="EU297">
        <v>0</v>
      </c>
      <c r="EV297" s="1">
        <v>0</v>
      </c>
      <c r="EW297" s="1">
        <v>0</v>
      </c>
      <c r="EX297" s="1">
        <v>0</v>
      </c>
      <c r="EY297" s="1">
        <v>0</v>
      </c>
      <c r="EZ297" s="168">
        <v>56</v>
      </c>
      <c r="FA297" s="169">
        <v>19</v>
      </c>
      <c r="FB297" s="169">
        <v>12554</v>
      </c>
      <c r="FC297" s="170">
        <v>20000</v>
      </c>
      <c r="FD297">
        <v>0</v>
      </c>
      <c r="FE297">
        <v>0</v>
      </c>
      <c r="FF297">
        <v>0</v>
      </c>
      <c r="FG297">
        <v>0</v>
      </c>
      <c r="FH297">
        <v>0</v>
      </c>
      <c r="FI297">
        <v>0</v>
      </c>
      <c r="FJ297">
        <v>17</v>
      </c>
      <c r="FK297">
        <v>6924</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0</v>
      </c>
      <c r="GP297">
        <v>0</v>
      </c>
      <c r="GQ297">
        <v>0</v>
      </c>
      <c r="GR297">
        <v>0</v>
      </c>
      <c r="GS297">
        <v>0</v>
      </c>
      <c r="GT297">
        <v>0</v>
      </c>
      <c r="GU297">
        <v>0</v>
      </c>
      <c r="GV297">
        <v>0</v>
      </c>
      <c r="GW297">
        <v>0</v>
      </c>
      <c r="GX297">
        <v>0</v>
      </c>
      <c r="GY297">
        <v>0</v>
      </c>
      <c r="GZ297">
        <v>0</v>
      </c>
      <c r="HA297">
        <v>0</v>
      </c>
      <c r="HB297">
        <v>0</v>
      </c>
      <c r="HC297" s="139">
        <v>1</v>
      </c>
      <c r="HD297" s="141">
        <v>0</v>
      </c>
      <c r="HE297" s="139">
        <v>0</v>
      </c>
      <c r="HF297" s="141">
        <v>1</v>
      </c>
      <c r="HG297" s="180">
        <v>34</v>
      </c>
      <c r="HH297" s="182">
        <v>5.8823529411764705E-2</v>
      </c>
      <c r="HI297" s="182">
        <v>0</v>
      </c>
      <c r="HJ297" s="183">
        <v>0</v>
      </c>
      <c r="HK297" s="140">
        <v>0</v>
      </c>
      <c r="HL297" s="140">
        <v>0</v>
      </c>
      <c r="HM297" s="1" t="s">
        <v>427</v>
      </c>
      <c r="HN297" s="1" t="s">
        <v>427</v>
      </c>
      <c r="HO297" t="s">
        <v>460</v>
      </c>
      <c r="HP297" s="284" t="s">
        <v>460</v>
      </c>
      <c r="HQ297" s="284">
        <v>0</v>
      </c>
      <c r="HR297" s="284">
        <v>0</v>
      </c>
      <c r="HS297" s="284">
        <v>0</v>
      </c>
      <c r="HT297" s="284" t="s">
        <v>427</v>
      </c>
      <c r="HU297" s="284" t="s">
        <v>427</v>
      </c>
      <c r="HV297" s="284" t="s">
        <v>427</v>
      </c>
      <c r="HW297" s="284" t="s">
        <v>426</v>
      </c>
      <c r="HX297" s="284">
        <v>0</v>
      </c>
      <c r="HY297" s="284">
        <v>0</v>
      </c>
      <c r="HZ297" s="284">
        <v>8374057</v>
      </c>
      <c r="IA297" s="284"/>
      <c r="IB297" s="284"/>
    </row>
    <row r="298" spans="1:236" x14ac:dyDescent="0.25">
      <c r="A298" s="2">
        <f>IF('Table 1'!$L$2="All Regions",1,IF('Table 1'!$L$2='DATA TEMPLATE 1516'!L298,1,0))</f>
        <v>1</v>
      </c>
      <c r="B298" s="2">
        <f>IF('Table 1'!$L$3="All Disciplines",1,IF('Table 1'!$L$3='DATA TEMPLATE 1516'!M298,1,0))</f>
        <v>1</v>
      </c>
      <c r="C298" s="2">
        <f>IF('Table 1'!$L$4="All Organisations",1,IF('Table 1'!$L$4='DATA TEMPLATE 1516'!N298,1,0))</f>
        <v>1</v>
      </c>
      <c r="D298" s="2">
        <f t="shared" si="8"/>
        <v>3</v>
      </c>
      <c r="E298" s="236">
        <f>IFERROR(IF('Table 2'!$L$2="All Diverse Led",$HQ298,IF('Table 2'!$L$2='DATA TEMPLATE 1516'!HX298,4,0)),"0")</f>
        <v>0</v>
      </c>
      <c r="F298" s="236">
        <f>IFERROR(IF('Table 2'!$L$2="All Diverse Led",$HQ298,IF('Table 2'!$L$2='DATA TEMPLATE 1516'!HY298,4,0)), 0)</f>
        <v>0</v>
      </c>
      <c r="G298" s="237">
        <f t="shared" si="9"/>
        <v>0</v>
      </c>
      <c r="H298" s="1" t="s">
        <v>471</v>
      </c>
      <c r="I298" s="1">
        <v>0</v>
      </c>
      <c r="J298" s="1" t="b">
        <v>0</v>
      </c>
      <c r="K298" s="284">
        <v>296</v>
      </c>
      <c r="L298" t="s">
        <v>447</v>
      </c>
      <c r="M298" t="s">
        <v>443</v>
      </c>
      <c r="N298" t="s">
        <v>460</v>
      </c>
      <c r="O298" s="76">
        <v>159141</v>
      </c>
      <c r="P298" s="76">
        <v>603557</v>
      </c>
      <c r="Q298" s="76">
        <v>38674</v>
      </c>
      <c r="R298" s="76">
        <v>48000</v>
      </c>
      <c r="S298" s="76">
        <v>31036</v>
      </c>
      <c r="T298" s="76">
        <v>880408</v>
      </c>
      <c r="U298">
        <v>167635</v>
      </c>
      <c r="V298">
        <v>22217</v>
      </c>
      <c r="W298">
        <v>2097</v>
      </c>
      <c r="X298">
        <v>0</v>
      </c>
      <c r="Y298">
        <v>0</v>
      </c>
      <c r="Z298">
        <v>0</v>
      </c>
      <c r="AA298">
        <v>0</v>
      </c>
      <c r="AB298">
        <v>404891</v>
      </c>
      <c r="AC298">
        <v>46689</v>
      </c>
      <c r="AD298">
        <v>400436</v>
      </c>
      <c r="AE298">
        <v>1043965</v>
      </c>
      <c r="AF298" s="1">
        <v>106</v>
      </c>
      <c r="AG298">
        <v>212</v>
      </c>
      <c r="AH298">
        <v>16027</v>
      </c>
      <c r="AI298">
        <v>1763</v>
      </c>
      <c r="AJ298">
        <v>0</v>
      </c>
      <c r="AK298">
        <v>0</v>
      </c>
      <c r="AL298">
        <v>0</v>
      </c>
      <c r="AM298">
        <v>0</v>
      </c>
      <c r="AN298">
        <v>0</v>
      </c>
      <c r="AO298">
        <v>0</v>
      </c>
      <c r="AP298">
        <v>0</v>
      </c>
      <c r="AQ298">
        <v>0</v>
      </c>
      <c r="AR298">
        <v>7</v>
      </c>
      <c r="AS298">
        <v>10</v>
      </c>
      <c r="AT298">
        <v>1076</v>
      </c>
      <c r="AU298">
        <v>55</v>
      </c>
      <c r="AV298">
        <v>0</v>
      </c>
      <c r="AW298">
        <v>0</v>
      </c>
      <c r="AX298">
        <v>0</v>
      </c>
      <c r="AY298">
        <v>0</v>
      </c>
      <c r="AZ298">
        <v>0</v>
      </c>
      <c r="BA298">
        <v>0</v>
      </c>
      <c r="BB298">
        <v>0</v>
      </c>
      <c r="BC298">
        <v>0</v>
      </c>
      <c r="BD298" s="284">
        <v>0</v>
      </c>
      <c r="BE298" s="284">
        <v>0</v>
      </c>
      <c r="BF298" s="284">
        <v>0</v>
      </c>
      <c r="BG298" s="284">
        <v>0</v>
      </c>
      <c r="BH298" s="168">
        <v>7</v>
      </c>
      <c r="BI298" s="169">
        <v>10</v>
      </c>
      <c r="BJ298" s="169">
        <v>1076</v>
      </c>
      <c r="BK298" s="170">
        <v>55</v>
      </c>
      <c r="BL298">
        <v>3</v>
      </c>
      <c r="BM298">
        <v>21</v>
      </c>
      <c r="BN298">
        <v>1610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v>0</v>
      </c>
      <c r="CJ298" s="1">
        <v>0</v>
      </c>
      <c r="CK298" s="1">
        <v>0</v>
      </c>
      <c r="CL298" s="1">
        <v>0</v>
      </c>
      <c r="CM298" s="1">
        <v>0</v>
      </c>
      <c r="CN298" s="168">
        <v>0</v>
      </c>
      <c r="CO298" s="169">
        <v>0</v>
      </c>
      <c r="CP298" s="169">
        <v>0</v>
      </c>
      <c r="CQ298" s="170">
        <v>0</v>
      </c>
      <c r="CR298" s="1">
        <v>6</v>
      </c>
      <c r="CS298" s="1">
        <v>21</v>
      </c>
      <c r="CT298" s="1">
        <v>632</v>
      </c>
      <c r="CU298" s="1">
        <v>55</v>
      </c>
      <c r="CV298">
        <v>0</v>
      </c>
      <c r="CW298">
        <v>0</v>
      </c>
      <c r="CX298">
        <v>0</v>
      </c>
      <c r="CY298">
        <v>0</v>
      </c>
      <c r="CZ298">
        <v>0</v>
      </c>
      <c r="DA298">
        <v>0</v>
      </c>
      <c r="DB298">
        <v>0</v>
      </c>
      <c r="DC298">
        <v>0</v>
      </c>
      <c r="DD298">
        <v>1</v>
      </c>
      <c r="DE298">
        <v>2</v>
      </c>
      <c r="DF298">
        <v>7</v>
      </c>
      <c r="DG298">
        <v>3</v>
      </c>
      <c r="DH298">
        <v>0</v>
      </c>
      <c r="DI298">
        <v>0</v>
      </c>
      <c r="DJ298">
        <v>0</v>
      </c>
      <c r="DK298">
        <v>0</v>
      </c>
      <c r="DL298">
        <v>0</v>
      </c>
      <c r="DM298">
        <v>0</v>
      </c>
      <c r="DN298">
        <v>0</v>
      </c>
      <c r="DO298">
        <v>0</v>
      </c>
      <c r="DP298" s="284">
        <v>0</v>
      </c>
      <c r="DQ298" s="284">
        <v>0</v>
      </c>
      <c r="DR298" s="284">
        <v>0</v>
      </c>
      <c r="DS298" s="284">
        <v>0</v>
      </c>
      <c r="DT298" s="168">
        <v>1</v>
      </c>
      <c r="DU298" s="169">
        <v>2</v>
      </c>
      <c r="DV298" s="169">
        <v>7</v>
      </c>
      <c r="DW298" s="170">
        <v>3</v>
      </c>
      <c r="DX298">
        <v>43</v>
      </c>
      <c r="DY298">
        <v>14</v>
      </c>
      <c r="DZ298">
        <v>7169</v>
      </c>
      <c r="EA298">
        <v>250</v>
      </c>
      <c r="EB298">
        <v>0</v>
      </c>
      <c r="EC298">
        <v>0</v>
      </c>
      <c r="ED298">
        <v>0</v>
      </c>
      <c r="EE298">
        <v>0</v>
      </c>
      <c r="EF298">
        <v>0</v>
      </c>
      <c r="EG298">
        <v>0</v>
      </c>
      <c r="EH298">
        <v>0</v>
      </c>
      <c r="EI298">
        <v>0</v>
      </c>
      <c r="EJ298">
        <v>9</v>
      </c>
      <c r="EK298">
        <v>9</v>
      </c>
      <c r="EL298">
        <v>849</v>
      </c>
      <c r="EM298">
        <v>75</v>
      </c>
      <c r="EN298">
        <v>0</v>
      </c>
      <c r="EO298">
        <v>0</v>
      </c>
      <c r="EP298">
        <v>0</v>
      </c>
      <c r="EQ298">
        <v>0</v>
      </c>
      <c r="ER298">
        <v>0</v>
      </c>
      <c r="ES298">
        <v>0</v>
      </c>
      <c r="ET298">
        <v>0</v>
      </c>
      <c r="EU298">
        <v>0</v>
      </c>
      <c r="EV298" s="1">
        <v>0</v>
      </c>
      <c r="EW298" s="1">
        <v>0</v>
      </c>
      <c r="EX298" s="1">
        <v>0</v>
      </c>
      <c r="EY298" s="1">
        <v>0</v>
      </c>
      <c r="EZ298" s="168">
        <v>9</v>
      </c>
      <c r="FA298" s="169">
        <v>9</v>
      </c>
      <c r="FB298" s="169">
        <v>849</v>
      </c>
      <c r="FC298" s="170">
        <v>75</v>
      </c>
      <c r="FD298">
        <v>0</v>
      </c>
      <c r="FE298">
        <v>0</v>
      </c>
      <c r="FF298">
        <v>0</v>
      </c>
      <c r="FG298">
        <v>0</v>
      </c>
      <c r="FH298">
        <v>0</v>
      </c>
      <c r="FI298">
        <v>0</v>
      </c>
      <c r="FJ298">
        <v>0</v>
      </c>
      <c r="FK298">
        <v>0</v>
      </c>
      <c r="FL298">
        <v>0</v>
      </c>
      <c r="FM298">
        <v>0</v>
      </c>
      <c r="FN298">
        <v>0</v>
      </c>
      <c r="FO298">
        <v>0</v>
      </c>
      <c r="FP298">
        <v>0</v>
      </c>
      <c r="FQ298">
        <v>0</v>
      </c>
      <c r="FR298">
        <v>0</v>
      </c>
      <c r="FS298">
        <v>0</v>
      </c>
      <c r="FT298">
        <v>0</v>
      </c>
      <c r="FU298">
        <v>0</v>
      </c>
      <c r="FV298">
        <v>0</v>
      </c>
      <c r="FW298">
        <v>0</v>
      </c>
      <c r="FX298">
        <v>0</v>
      </c>
      <c r="FY298">
        <v>0</v>
      </c>
      <c r="FZ298">
        <v>0</v>
      </c>
      <c r="GA298">
        <v>0</v>
      </c>
      <c r="GB298">
        <v>0</v>
      </c>
      <c r="GC298">
        <v>0</v>
      </c>
      <c r="GD298">
        <v>2</v>
      </c>
      <c r="GE298">
        <v>5000</v>
      </c>
      <c r="GF298">
        <v>12</v>
      </c>
      <c r="GG298" t="s">
        <v>596</v>
      </c>
      <c r="GH298">
        <v>0</v>
      </c>
      <c r="GI298">
        <v>0</v>
      </c>
      <c r="GJ298">
        <v>0</v>
      </c>
      <c r="GK298">
        <v>10000</v>
      </c>
      <c r="GL298">
        <v>0</v>
      </c>
      <c r="GM298">
        <v>0</v>
      </c>
      <c r="GN298">
        <v>0</v>
      </c>
      <c r="GO298">
        <v>0</v>
      </c>
      <c r="GP298">
        <v>0</v>
      </c>
      <c r="GQ298">
        <v>0</v>
      </c>
      <c r="GR298">
        <v>0</v>
      </c>
      <c r="GS298">
        <v>0</v>
      </c>
      <c r="GT298">
        <v>0</v>
      </c>
      <c r="GU298">
        <v>0</v>
      </c>
      <c r="GV298">
        <v>0</v>
      </c>
      <c r="GW298">
        <v>0</v>
      </c>
      <c r="GX298">
        <v>1</v>
      </c>
      <c r="GY298">
        <v>0</v>
      </c>
      <c r="GZ298">
        <v>0</v>
      </c>
      <c r="HA298">
        <v>0</v>
      </c>
      <c r="HB298">
        <v>0</v>
      </c>
      <c r="HC298" s="139">
        <v>5</v>
      </c>
      <c r="HD298" s="141">
        <v>2</v>
      </c>
      <c r="HE298" s="139">
        <v>1</v>
      </c>
      <c r="HF298" s="141">
        <v>4</v>
      </c>
      <c r="HG298" s="180">
        <v>16</v>
      </c>
      <c r="HH298" s="182">
        <v>0.5625</v>
      </c>
      <c r="HI298" s="182">
        <v>0.1875</v>
      </c>
      <c r="HJ298" s="183">
        <v>0</v>
      </c>
      <c r="HK298" s="140">
        <v>0</v>
      </c>
      <c r="HL298" s="140">
        <v>0</v>
      </c>
      <c r="HM298" s="1" t="s">
        <v>427</v>
      </c>
      <c r="HN298" s="1" t="s">
        <v>427</v>
      </c>
      <c r="HO298" t="s">
        <v>460</v>
      </c>
      <c r="HP298" s="284" t="s">
        <v>460</v>
      </c>
      <c r="HQ298" s="284">
        <v>0</v>
      </c>
      <c r="HR298" s="284">
        <v>0</v>
      </c>
      <c r="HS298" s="284">
        <v>0</v>
      </c>
      <c r="HT298" s="284" t="s">
        <v>427</v>
      </c>
      <c r="HU298" s="284" t="s">
        <v>427</v>
      </c>
      <c r="HV298" s="284" t="s">
        <v>427</v>
      </c>
      <c r="HW298" s="284" t="s">
        <v>427</v>
      </c>
      <c r="HX298" s="284">
        <v>0</v>
      </c>
      <c r="HY298" s="284">
        <v>0</v>
      </c>
      <c r="HZ298" s="284">
        <v>817774</v>
      </c>
      <c r="IA298" s="284"/>
      <c r="IB298" s="284"/>
    </row>
    <row r="299" spans="1:236" x14ac:dyDescent="0.25">
      <c r="A299" s="2">
        <f>IF('Table 1'!$L$2="All Regions",1,IF('Table 1'!$L$2='DATA TEMPLATE 1516'!L299,1,0))</f>
        <v>1</v>
      </c>
      <c r="B299" s="2">
        <f>IF('Table 1'!$L$3="All Disciplines",1,IF('Table 1'!$L$3='DATA TEMPLATE 1516'!M299,1,0))</f>
        <v>1</v>
      </c>
      <c r="C299" s="2">
        <f>IF('Table 1'!$L$4="All Organisations",1,IF('Table 1'!$L$4='DATA TEMPLATE 1516'!N299,1,0))</f>
        <v>1</v>
      </c>
      <c r="D299" s="2">
        <f t="shared" si="8"/>
        <v>3</v>
      </c>
      <c r="E299" s="236">
        <f>IFERROR(IF('Table 2'!$L$2="All Diverse Led",$HQ299,IF('Table 2'!$L$2='DATA TEMPLATE 1516'!HX299,4,0)),"0")</f>
        <v>0</v>
      </c>
      <c r="F299" s="236">
        <f>IFERROR(IF('Table 2'!$L$2="All Diverse Led",$HQ299,IF('Table 2'!$L$2='DATA TEMPLATE 1516'!HY299,4,0)), 0)</f>
        <v>0</v>
      </c>
      <c r="G299" s="237">
        <f t="shared" si="9"/>
        <v>0</v>
      </c>
      <c r="H299" s="1" t="s">
        <v>471</v>
      </c>
      <c r="I299" s="1">
        <v>0</v>
      </c>
      <c r="J299" s="1" t="b">
        <v>0</v>
      </c>
      <c r="K299" s="284">
        <v>297</v>
      </c>
      <c r="L299" t="s">
        <v>447</v>
      </c>
      <c r="M299" t="s">
        <v>440</v>
      </c>
      <c r="N299" t="s">
        <v>459</v>
      </c>
      <c r="O299" s="76">
        <v>24419</v>
      </c>
      <c r="P299" s="76">
        <v>215762</v>
      </c>
      <c r="Q299" s="76">
        <v>140711</v>
      </c>
      <c r="R299" s="76">
        <v>32000</v>
      </c>
      <c r="S299" s="76">
        <v>48414</v>
      </c>
      <c r="T299" s="76">
        <v>461306</v>
      </c>
      <c r="U299">
        <v>29587</v>
      </c>
      <c r="V299">
        <v>21450</v>
      </c>
      <c r="W299">
        <v>0</v>
      </c>
      <c r="X299">
        <v>69640</v>
      </c>
      <c r="Y299">
        <v>28412</v>
      </c>
      <c r="Z299">
        <v>0</v>
      </c>
      <c r="AA299">
        <v>0</v>
      </c>
      <c r="AB299">
        <v>242078</v>
      </c>
      <c r="AC299">
        <v>32590</v>
      </c>
      <c r="AD299">
        <v>43550</v>
      </c>
      <c r="AE299">
        <v>467307</v>
      </c>
      <c r="AF299" s="1">
        <v>50</v>
      </c>
      <c r="AG299">
        <v>50</v>
      </c>
      <c r="AH299">
        <v>3147</v>
      </c>
      <c r="AI299">
        <v>3250</v>
      </c>
      <c r="AJ299">
        <v>0</v>
      </c>
      <c r="AK299">
        <v>0</v>
      </c>
      <c r="AL299">
        <v>0</v>
      </c>
      <c r="AM299">
        <v>0</v>
      </c>
      <c r="AN299">
        <v>0</v>
      </c>
      <c r="AO299">
        <v>0</v>
      </c>
      <c r="AP299">
        <v>0</v>
      </c>
      <c r="AQ299">
        <v>0</v>
      </c>
      <c r="AR299">
        <v>4</v>
      </c>
      <c r="AS299">
        <v>4</v>
      </c>
      <c r="AT299">
        <v>0</v>
      </c>
      <c r="AU299">
        <v>755</v>
      </c>
      <c r="AV299">
        <v>0</v>
      </c>
      <c r="AW299">
        <v>0</v>
      </c>
      <c r="AX299">
        <v>0</v>
      </c>
      <c r="AY299">
        <v>0</v>
      </c>
      <c r="AZ299">
        <v>0</v>
      </c>
      <c r="BA299">
        <v>0</v>
      </c>
      <c r="BB299">
        <v>0</v>
      </c>
      <c r="BC299">
        <v>0</v>
      </c>
      <c r="BD299" s="284">
        <v>0</v>
      </c>
      <c r="BE299" s="284">
        <v>0</v>
      </c>
      <c r="BF299" s="284">
        <v>0</v>
      </c>
      <c r="BG299" s="284">
        <v>0</v>
      </c>
      <c r="BH299" s="168">
        <v>4</v>
      </c>
      <c r="BI299" s="169">
        <v>4</v>
      </c>
      <c r="BJ299" s="169">
        <v>0</v>
      </c>
      <c r="BK299" s="170">
        <v>755</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v>0</v>
      </c>
      <c r="CJ299" s="1">
        <v>0</v>
      </c>
      <c r="CK299" s="1">
        <v>0</v>
      </c>
      <c r="CL299" s="1">
        <v>0</v>
      </c>
      <c r="CM299" s="1">
        <v>0</v>
      </c>
      <c r="CN299" s="168">
        <v>0</v>
      </c>
      <c r="CO299" s="169">
        <v>0</v>
      </c>
      <c r="CP299" s="169">
        <v>0</v>
      </c>
      <c r="CQ299" s="170">
        <v>0</v>
      </c>
      <c r="CR299" s="1">
        <v>143</v>
      </c>
      <c r="CS299" s="1">
        <v>35</v>
      </c>
      <c r="CT299" s="1">
        <v>1405</v>
      </c>
      <c r="CU299" s="1">
        <v>431</v>
      </c>
      <c r="CV299">
        <v>0</v>
      </c>
      <c r="CW299">
        <v>0</v>
      </c>
      <c r="CX299">
        <v>0</v>
      </c>
      <c r="CY299">
        <v>0</v>
      </c>
      <c r="CZ299">
        <v>5</v>
      </c>
      <c r="DA299">
        <v>5</v>
      </c>
      <c r="DB299">
        <v>0</v>
      </c>
      <c r="DC299">
        <v>10000</v>
      </c>
      <c r="DD299">
        <v>65</v>
      </c>
      <c r="DE299">
        <v>8</v>
      </c>
      <c r="DF299">
        <v>193</v>
      </c>
      <c r="DG299">
        <v>370</v>
      </c>
      <c r="DH299">
        <v>0</v>
      </c>
      <c r="DI299">
        <v>0</v>
      </c>
      <c r="DJ299">
        <v>0</v>
      </c>
      <c r="DK299">
        <v>0</v>
      </c>
      <c r="DL299">
        <v>0</v>
      </c>
      <c r="DM299">
        <v>0</v>
      </c>
      <c r="DN299">
        <v>0</v>
      </c>
      <c r="DO299">
        <v>0</v>
      </c>
      <c r="DP299" s="284">
        <v>5</v>
      </c>
      <c r="DQ299" s="284">
        <v>5</v>
      </c>
      <c r="DR299" s="284">
        <v>0</v>
      </c>
      <c r="DS299" s="284">
        <v>10000</v>
      </c>
      <c r="DT299" s="168">
        <v>65</v>
      </c>
      <c r="DU299" s="169">
        <v>8</v>
      </c>
      <c r="DV299" s="169">
        <v>193</v>
      </c>
      <c r="DW299" s="170">
        <v>370</v>
      </c>
      <c r="DX299">
        <v>68</v>
      </c>
      <c r="DY299">
        <v>3</v>
      </c>
      <c r="DZ299">
        <v>810</v>
      </c>
      <c r="EA299">
        <v>423</v>
      </c>
      <c r="EB299">
        <v>0</v>
      </c>
      <c r="EC299">
        <v>0</v>
      </c>
      <c r="ED299">
        <v>0</v>
      </c>
      <c r="EE299">
        <v>0</v>
      </c>
      <c r="EF299">
        <v>0</v>
      </c>
      <c r="EG299">
        <v>0</v>
      </c>
      <c r="EH299">
        <v>0</v>
      </c>
      <c r="EI299">
        <v>0</v>
      </c>
      <c r="EJ299">
        <v>11</v>
      </c>
      <c r="EK299">
        <v>1</v>
      </c>
      <c r="EL299">
        <v>193</v>
      </c>
      <c r="EM299">
        <v>45</v>
      </c>
      <c r="EN299">
        <v>0</v>
      </c>
      <c r="EO299">
        <v>0</v>
      </c>
      <c r="EP299">
        <v>0</v>
      </c>
      <c r="EQ299">
        <v>0</v>
      </c>
      <c r="ER299">
        <v>0</v>
      </c>
      <c r="ES299">
        <v>0</v>
      </c>
      <c r="ET299">
        <v>0</v>
      </c>
      <c r="EU299">
        <v>0</v>
      </c>
      <c r="EV299" s="1">
        <v>0</v>
      </c>
      <c r="EW299" s="1">
        <v>0</v>
      </c>
      <c r="EX299" s="1">
        <v>0</v>
      </c>
      <c r="EY299" s="1">
        <v>0</v>
      </c>
      <c r="EZ299" s="168">
        <v>11</v>
      </c>
      <c r="FA299" s="169">
        <v>1</v>
      </c>
      <c r="FB299" s="169">
        <v>193</v>
      </c>
      <c r="FC299" s="170">
        <v>45</v>
      </c>
      <c r="FD299">
        <v>0</v>
      </c>
      <c r="FE299">
        <v>0</v>
      </c>
      <c r="FF299">
        <v>0</v>
      </c>
      <c r="FG299" t="s">
        <v>550</v>
      </c>
      <c r="FH299" t="s">
        <v>550</v>
      </c>
      <c r="FI299" t="s">
        <v>550</v>
      </c>
      <c r="FJ299">
        <v>47</v>
      </c>
      <c r="FK299">
        <v>37385</v>
      </c>
      <c r="FL299">
        <v>45</v>
      </c>
      <c r="FM299">
        <v>195</v>
      </c>
      <c r="FN299">
        <v>0</v>
      </c>
      <c r="FO299">
        <v>0</v>
      </c>
      <c r="FP299">
        <v>0</v>
      </c>
      <c r="FQ299">
        <v>0</v>
      </c>
      <c r="FR299">
        <v>0</v>
      </c>
      <c r="FS299">
        <v>0</v>
      </c>
      <c r="FT299">
        <v>0</v>
      </c>
      <c r="FU299">
        <v>0</v>
      </c>
      <c r="FV299">
        <v>0</v>
      </c>
      <c r="FW299">
        <v>0</v>
      </c>
      <c r="FX299">
        <v>0</v>
      </c>
      <c r="FY299">
        <v>0</v>
      </c>
      <c r="FZ299">
        <v>0</v>
      </c>
      <c r="GA299">
        <v>0</v>
      </c>
      <c r="GB299">
        <v>0</v>
      </c>
      <c r="GC299">
        <v>0</v>
      </c>
      <c r="GD299">
        <v>12</v>
      </c>
      <c r="GE299" t="s">
        <v>597</v>
      </c>
      <c r="GF299">
        <v>0</v>
      </c>
      <c r="GG299">
        <v>0</v>
      </c>
      <c r="GH299">
        <v>2</v>
      </c>
      <c r="GI299">
        <v>100</v>
      </c>
      <c r="GJ299">
        <v>0</v>
      </c>
      <c r="GK299">
        <v>840</v>
      </c>
      <c r="GL299">
        <v>96</v>
      </c>
      <c r="GM299">
        <v>0</v>
      </c>
      <c r="GN299">
        <v>15</v>
      </c>
      <c r="GO299">
        <v>11228</v>
      </c>
      <c r="GP299">
        <v>3</v>
      </c>
      <c r="GQ299">
        <v>13131</v>
      </c>
      <c r="GR299">
        <v>1</v>
      </c>
      <c r="GS299">
        <v>169</v>
      </c>
      <c r="GT299">
        <v>0</v>
      </c>
      <c r="GU299">
        <v>0</v>
      </c>
      <c r="GV299">
        <v>0</v>
      </c>
      <c r="GW299">
        <v>0</v>
      </c>
      <c r="GX299">
        <v>0</v>
      </c>
      <c r="GY299">
        <v>0</v>
      </c>
      <c r="GZ299">
        <v>0</v>
      </c>
      <c r="HA299">
        <v>0</v>
      </c>
      <c r="HB299">
        <v>0</v>
      </c>
      <c r="HC299" s="139">
        <v>0</v>
      </c>
      <c r="HD299" s="141">
        <v>0</v>
      </c>
      <c r="HE299" s="139">
        <v>25</v>
      </c>
      <c r="HF299" s="141">
        <v>3</v>
      </c>
      <c r="HG299" s="180">
        <v>32</v>
      </c>
      <c r="HH299" s="182">
        <v>9.375E-2</v>
      </c>
      <c r="HI299" s="182">
        <v>0.78125</v>
      </c>
      <c r="HJ299" s="183">
        <v>2</v>
      </c>
      <c r="HK299" s="140">
        <v>0</v>
      </c>
      <c r="HL299" s="140" t="s">
        <v>476</v>
      </c>
      <c r="HM299" s="1" t="s">
        <v>427</v>
      </c>
      <c r="HN299" s="1" t="s">
        <v>426</v>
      </c>
      <c r="HO299" t="s">
        <v>459</v>
      </c>
      <c r="HP299" s="284" t="s">
        <v>459</v>
      </c>
      <c r="HQ299" s="284">
        <v>0</v>
      </c>
      <c r="HR299" s="284">
        <v>0</v>
      </c>
      <c r="HS299" s="284">
        <v>0</v>
      </c>
      <c r="HT299" s="284" t="s">
        <v>427</v>
      </c>
      <c r="HU299" s="284" t="s">
        <v>426</v>
      </c>
      <c r="HV299" s="284" t="s">
        <v>427</v>
      </c>
      <c r="HW299" s="284" t="s">
        <v>427</v>
      </c>
      <c r="HX299" s="284">
        <v>0</v>
      </c>
      <c r="HY299" s="284">
        <v>0</v>
      </c>
      <c r="HZ299" s="284">
        <v>507600</v>
      </c>
      <c r="IA299" s="284"/>
      <c r="IB299" s="284"/>
    </row>
    <row r="300" spans="1:236" x14ac:dyDescent="0.25">
      <c r="A300" s="2">
        <f>IF('Table 1'!$L$2="All Regions",1,IF('Table 1'!$L$2='DATA TEMPLATE 1516'!L300,1,0))</f>
        <v>1</v>
      </c>
      <c r="B300" s="2">
        <f>IF('Table 1'!$L$3="All Disciplines",1,IF('Table 1'!$L$3='DATA TEMPLATE 1516'!M300,1,0))</f>
        <v>1</v>
      </c>
      <c r="C300" s="2">
        <f>IF('Table 1'!$L$4="All Organisations",1,IF('Table 1'!$L$4='DATA TEMPLATE 1516'!N300,1,0))</f>
        <v>1</v>
      </c>
      <c r="D300" s="2">
        <f t="shared" si="8"/>
        <v>3</v>
      </c>
      <c r="E300" s="236">
        <f>IFERROR(IF('Table 2'!$L$2="All Diverse Led",$HQ300,IF('Table 2'!$L$2='DATA TEMPLATE 1516'!HX300,4,0)),"0")</f>
        <v>0</v>
      </c>
      <c r="F300" s="236">
        <f>IFERROR(IF('Table 2'!$L$2="All Diverse Led",$HQ300,IF('Table 2'!$L$2='DATA TEMPLATE 1516'!HY300,4,0)), 0)</f>
        <v>0</v>
      </c>
      <c r="G300" s="237">
        <f t="shared" si="9"/>
        <v>0</v>
      </c>
      <c r="H300" s="1" t="s">
        <v>471</v>
      </c>
      <c r="I300" s="1">
        <v>0</v>
      </c>
      <c r="J300" s="1" t="b">
        <v>0</v>
      </c>
      <c r="K300" s="284">
        <v>298</v>
      </c>
      <c r="L300" t="s">
        <v>447</v>
      </c>
      <c r="M300" t="s">
        <v>436</v>
      </c>
      <c r="N300" t="s">
        <v>459</v>
      </c>
      <c r="O300" s="76">
        <v>213743</v>
      </c>
      <c r="P300" s="76">
        <v>114992</v>
      </c>
      <c r="Q300" s="76">
        <v>45250</v>
      </c>
      <c r="R300" s="76">
        <v>5000</v>
      </c>
      <c r="S300" s="76">
        <v>107076</v>
      </c>
      <c r="T300" s="76">
        <v>486061</v>
      </c>
      <c r="U300">
        <v>100259</v>
      </c>
      <c r="V300">
        <v>15498</v>
      </c>
      <c r="W300">
        <v>1520</v>
      </c>
      <c r="X300">
        <v>62549</v>
      </c>
      <c r="Y300">
        <v>84560</v>
      </c>
      <c r="Z300">
        <v>0</v>
      </c>
      <c r="AA300">
        <v>0</v>
      </c>
      <c r="AB300">
        <v>171217</v>
      </c>
      <c r="AC300">
        <v>90767</v>
      </c>
      <c r="AD300">
        <v>276</v>
      </c>
      <c r="AE300">
        <v>526646</v>
      </c>
      <c r="AF300" s="1">
        <v>82</v>
      </c>
      <c r="AG300">
        <v>40</v>
      </c>
      <c r="AH300">
        <v>1273</v>
      </c>
      <c r="AI300">
        <v>0</v>
      </c>
      <c r="AJ300">
        <v>0</v>
      </c>
      <c r="AK300">
        <v>0</v>
      </c>
      <c r="AL300">
        <v>0</v>
      </c>
      <c r="AM300">
        <v>0</v>
      </c>
      <c r="AN300">
        <v>0</v>
      </c>
      <c r="AO300">
        <v>0</v>
      </c>
      <c r="AP300">
        <v>0</v>
      </c>
      <c r="AQ300">
        <v>0</v>
      </c>
      <c r="AR300">
        <v>3</v>
      </c>
      <c r="AS300">
        <v>31</v>
      </c>
      <c r="AT300">
        <v>0</v>
      </c>
      <c r="AU300">
        <v>0</v>
      </c>
      <c r="AV300">
        <v>0</v>
      </c>
      <c r="AW300">
        <v>0</v>
      </c>
      <c r="AX300">
        <v>0</v>
      </c>
      <c r="AY300">
        <v>0</v>
      </c>
      <c r="AZ300">
        <v>0</v>
      </c>
      <c r="BA300">
        <v>0</v>
      </c>
      <c r="BB300">
        <v>0</v>
      </c>
      <c r="BC300">
        <v>0</v>
      </c>
      <c r="BD300" s="284">
        <v>0</v>
      </c>
      <c r="BE300" s="284">
        <v>0</v>
      </c>
      <c r="BF300" s="284">
        <v>0</v>
      </c>
      <c r="BG300" s="284">
        <v>0</v>
      </c>
      <c r="BH300" s="168">
        <v>3</v>
      </c>
      <c r="BI300" s="169">
        <v>31</v>
      </c>
      <c r="BJ300" s="169">
        <v>0</v>
      </c>
      <c r="BK300" s="170">
        <v>0</v>
      </c>
      <c r="BL300">
        <v>4</v>
      </c>
      <c r="BM300">
        <v>32</v>
      </c>
      <c r="BN300">
        <v>2983</v>
      </c>
      <c r="BO300">
        <v>5000</v>
      </c>
      <c r="BP300">
        <v>0</v>
      </c>
      <c r="BQ300">
        <v>0</v>
      </c>
      <c r="BR300">
        <v>0</v>
      </c>
      <c r="BS300">
        <v>0</v>
      </c>
      <c r="BT300">
        <v>2</v>
      </c>
      <c r="BU300">
        <v>394</v>
      </c>
      <c r="BV300">
        <v>47514</v>
      </c>
      <c r="BW300">
        <v>0</v>
      </c>
      <c r="BX300">
        <v>0</v>
      </c>
      <c r="BY300">
        <v>0</v>
      </c>
      <c r="BZ300">
        <v>0</v>
      </c>
      <c r="CA300">
        <v>0</v>
      </c>
      <c r="CB300">
        <v>0</v>
      </c>
      <c r="CC300">
        <v>0</v>
      </c>
      <c r="CD300">
        <v>0</v>
      </c>
      <c r="CE300">
        <v>0</v>
      </c>
      <c r="CF300">
        <v>0</v>
      </c>
      <c r="CG300">
        <v>0</v>
      </c>
      <c r="CH300">
        <v>0</v>
      </c>
      <c r="CI300">
        <v>0</v>
      </c>
      <c r="CJ300" s="1">
        <v>2</v>
      </c>
      <c r="CK300" s="1">
        <v>394</v>
      </c>
      <c r="CL300" s="1">
        <v>47514</v>
      </c>
      <c r="CM300" s="1">
        <v>0</v>
      </c>
      <c r="CN300" s="168">
        <v>0</v>
      </c>
      <c r="CO300" s="169">
        <v>0</v>
      </c>
      <c r="CP300" s="169">
        <v>0</v>
      </c>
      <c r="CQ300" s="170">
        <v>0</v>
      </c>
      <c r="CR300" s="1">
        <v>34</v>
      </c>
      <c r="CS300" s="1">
        <v>5</v>
      </c>
      <c r="CT300" s="1">
        <v>520</v>
      </c>
      <c r="CU300" s="1">
        <v>0</v>
      </c>
      <c r="CV300">
        <v>1</v>
      </c>
      <c r="CW300">
        <v>1</v>
      </c>
      <c r="CX300">
        <v>14</v>
      </c>
      <c r="CY300">
        <v>0</v>
      </c>
      <c r="CZ300">
        <v>1</v>
      </c>
      <c r="DA300">
        <v>2</v>
      </c>
      <c r="DB300">
        <v>600</v>
      </c>
      <c r="DC300">
        <v>0</v>
      </c>
      <c r="DD300">
        <v>0</v>
      </c>
      <c r="DE300">
        <v>0</v>
      </c>
      <c r="DF300">
        <v>0</v>
      </c>
      <c r="DG300">
        <v>0</v>
      </c>
      <c r="DH300">
        <v>0</v>
      </c>
      <c r="DI300">
        <v>0</v>
      </c>
      <c r="DJ300">
        <v>0</v>
      </c>
      <c r="DK300">
        <v>0</v>
      </c>
      <c r="DL300">
        <v>0</v>
      </c>
      <c r="DM300">
        <v>0</v>
      </c>
      <c r="DN300">
        <v>0</v>
      </c>
      <c r="DO300">
        <v>0</v>
      </c>
      <c r="DP300" s="284">
        <v>2</v>
      </c>
      <c r="DQ300" s="284">
        <v>3</v>
      </c>
      <c r="DR300" s="284">
        <v>614</v>
      </c>
      <c r="DS300" s="284">
        <v>0</v>
      </c>
      <c r="DT300" s="168">
        <v>0</v>
      </c>
      <c r="DU300" s="169">
        <v>0</v>
      </c>
      <c r="DV300" s="169">
        <v>0</v>
      </c>
      <c r="DW300" s="17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v>0</v>
      </c>
      <c r="EV300" s="1">
        <v>0</v>
      </c>
      <c r="EW300" s="1">
        <v>0</v>
      </c>
      <c r="EX300" s="1">
        <v>0</v>
      </c>
      <c r="EY300" s="1">
        <v>0</v>
      </c>
      <c r="EZ300" s="168">
        <v>0</v>
      </c>
      <c r="FA300" s="169">
        <v>0</v>
      </c>
      <c r="FB300" s="169">
        <v>0</v>
      </c>
      <c r="FC300" s="170">
        <v>0</v>
      </c>
      <c r="FD300">
        <v>0</v>
      </c>
      <c r="FE300">
        <v>0</v>
      </c>
      <c r="FF300">
        <v>0</v>
      </c>
      <c r="FG300">
        <v>9</v>
      </c>
      <c r="FH300">
        <v>9000</v>
      </c>
      <c r="FI300">
        <v>0</v>
      </c>
      <c r="FJ300">
        <v>13</v>
      </c>
      <c r="FK300">
        <v>19606</v>
      </c>
      <c r="FL300">
        <v>0</v>
      </c>
      <c r="FM300">
        <v>0</v>
      </c>
      <c r="FN300">
        <v>0</v>
      </c>
      <c r="FO300">
        <v>0</v>
      </c>
      <c r="FP300">
        <v>0</v>
      </c>
      <c r="FQ300">
        <v>0</v>
      </c>
      <c r="FR300">
        <v>0</v>
      </c>
      <c r="FS300">
        <v>0</v>
      </c>
      <c r="FT300">
        <v>0</v>
      </c>
      <c r="FU300">
        <v>0</v>
      </c>
      <c r="FV300">
        <v>0</v>
      </c>
      <c r="FW300">
        <v>0</v>
      </c>
      <c r="FX300">
        <v>0</v>
      </c>
      <c r="FY300">
        <v>0</v>
      </c>
      <c r="FZ300">
        <v>0</v>
      </c>
      <c r="GA300">
        <v>0</v>
      </c>
      <c r="GB300">
        <v>0</v>
      </c>
      <c r="GC300">
        <v>0</v>
      </c>
      <c r="GD300">
        <v>24</v>
      </c>
      <c r="GE300" t="s">
        <v>598</v>
      </c>
      <c r="GF300">
        <v>0</v>
      </c>
      <c r="GG300">
        <v>0</v>
      </c>
      <c r="GH300">
        <v>0</v>
      </c>
      <c r="GI300">
        <v>0</v>
      </c>
      <c r="GJ300" t="s">
        <v>599</v>
      </c>
      <c r="GK300">
        <v>5835</v>
      </c>
      <c r="GL300">
        <v>0</v>
      </c>
      <c r="GM300">
        <v>0</v>
      </c>
      <c r="GN300">
        <v>13</v>
      </c>
      <c r="GO300">
        <v>19606</v>
      </c>
      <c r="GP300">
        <v>14</v>
      </c>
      <c r="GQ300">
        <v>264228</v>
      </c>
      <c r="GR300">
        <v>0</v>
      </c>
      <c r="GS300">
        <v>0</v>
      </c>
      <c r="GT300">
        <v>0</v>
      </c>
      <c r="GU300">
        <v>0</v>
      </c>
      <c r="GV300">
        <v>0</v>
      </c>
      <c r="GW300">
        <v>0</v>
      </c>
      <c r="GX300">
        <v>0</v>
      </c>
      <c r="GY300">
        <v>0</v>
      </c>
      <c r="GZ300">
        <v>0</v>
      </c>
      <c r="HA300">
        <v>0</v>
      </c>
      <c r="HB300">
        <v>0</v>
      </c>
      <c r="HC300" s="139">
        <v>0</v>
      </c>
      <c r="HD300" s="141">
        <v>0</v>
      </c>
      <c r="HE300" s="139">
        <v>0</v>
      </c>
      <c r="HF300" s="141">
        <v>2</v>
      </c>
      <c r="HG300" s="180">
        <v>13</v>
      </c>
      <c r="HH300" s="182">
        <v>0.15384615384615385</v>
      </c>
      <c r="HI300" s="182">
        <v>0</v>
      </c>
      <c r="HJ300" s="183">
        <v>0</v>
      </c>
      <c r="HK300" s="140">
        <v>0</v>
      </c>
      <c r="HL300" s="140">
        <v>0</v>
      </c>
      <c r="HM300" s="1" t="s">
        <v>427</v>
      </c>
      <c r="HN300" s="1" t="s">
        <v>427</v>
      </c>
      <c r="HO300" t="s">
        <v>459</v>
      </c>
      <c r="HP300" s="284" t="s">
        <v>459</v>
      </c>
      <c r="HQ300" s="284">
        <v>0</v>
      </c>
      <c r="HR300" s="284">
        <v>0</v>
      </c>
      <c r="HS300" s="284">
        <v>0</v>
      </c>
      <c r="HT300" s="284" t="s">
        <v>427</v>
      </c>
      <c r="HU300" s="284" t="s">
        <v>427</v>
      </c>
      <c r="HV300" s="284" t="s">
        <v>427</v>
      </c>
      <c r="HW300" s="284" t="s">
        <v>427</v>
      </c>
      <c r="HX300" s="284">
        <v>0</v>
      </c>
      <c r="HY300" s="284">
        <v>0</v>
      </c>
      <c r="HZ300" s="284">
        <v>524861</v>
      </c>
      <c r="IA300" s="284"/>
      <c r="IB300" s="284"/>
    </row>
    <row r="301" spans="1:236" x14ac:dyDescent="0.25">
      <c r="A301" s="2">
        <f>IF('Table 1'!$L$2="All Regions",1,IF('Table 1'!$L$2='DATA TEMPLATE 1516'!L301,1,0))</f>
        <v>1</v>
      </c>
      <c r="B301" s="2">
        <f>IF('Table 1'!$L$3="All Disciplines",1,IF('Table 1'!$L$3='DATA TEMPLATE 1516'!M301,1,0))</f>
        <v>1</v>
      </c>
      <c r="C301" s="2">
        <f>IF('Table 1'!$L$4="All Organisations",1,IF('Table 1'!$L$4='DATA TEMPLATE 1516'!N301,1,0))</f>
        <v>1</v>
      </c>
      <c r="D301" s="2">
        <f t="shared" si="8"/>
        <v>3</v>
      </c>
      <c r="E301" s="236">
        <f>IFERROR(IF('Table 2'!$L$2="All Diverse Led",$HQ301,IF('Table 2'!$L$2='DATA TEMPLATE 1516'!HX301,4,0)),"0")</f>
        <v>0</v>
      </c>
      <c r="F301" s="236">
        <f>IFERROR(IF('Table 2'!$L$2="All Diverse Led",$HQ301,IF('Table 2'!$L$2='DATA TEMPLATE 1516'!HY301,4,0)), 0)</f>
        <v>0</v>
      </c>
      <c r="G301" s="237">
        <f t="shared" si="9"/>
        <v>0</v>
      </c>
      <c r="H301" s="1" t="s">
        <v>471</v>
      </c>
      <c r="I301" s="1">
        <v>0</v>
      </c>
      <c r="J301" s="1" t="b">
        <v>0</v>
      </c>
      <c r="K301" s="284">
        <v>299</v>
      </c>
      <c r="L301" t="s">
        <v>447</v>
      </c>
      <c r="M301" t="s">
        <v>436</v>
      </c>
      <c r="N301" t="s">
        <v>459</v>
      </c>
      <c r="O301" s="76">
        <v>60121</v>
      </c>
      <c r="P301" s="76">
        <v>268315</v>
      </c>
      <c r="Q301" s="76">
        <v>53155</v>
      </c>
      <c r="R301" s="76">
        <v>5000</v>
      </c>
      <c r="S301" s="76">
        <v>33895</v>
      </c>
      <c r="T301" s="76">
        <v>420486</v>
      </c>
      <c r="U301">
        <v>54603</v>
      </c>
      <c r="V301">
        <v>0</v>
      </c>
      <c r="W301">
        <v>479</v>
      </c>
      <c r="X301">
        <v>0</v>
      </c>
      <c r="Y301">
        <v>0</v>
      </c>
      <c r="Z301">
        <v>0</v>
      </c>
      <c r="AA301">
        <v>0</v>
      </c>
      <c r="AB301">
        <v>216193</v>
      </c>
      <c r="AC301">
        <v>34976</v>
      </c>
      <c r="AD301">
        <v>128284</v>
      </c>
      <c r="AE301">
        <v>434535</v>
      </c>
      <c r="AF301" s="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s="284">
        <v>0</v>
      </c>
      <c r="BE301" s="284">
        <v>0</v>
      </c>
      <c r="BF301" s="284">
        <v>0</v>
      </c>
      <c r="BG301" s="284">
        <v>0</v>
      </c>
      <c r="BH301" s="168">
        <v>0</v>
      </c>
      <c r="BI301" s="169">
        <v>0</v>
      </c>
      <c r="BJ301" s="169">
        <v>0</v>
      </c>
      <c r="BK301" s="170">
        <v>0</v>
      </c>
      <c r="BL301">
        <v>6</v>
      </c>
      <c r="BM301">
        <v>614</v>
      </c>
      <c r="BN301">
        <v>14332</v>
      </c>
      <c r="BO301">
        <v>230920</v>
      </c>
      <c r="BP301">
        <v>0</v>
      </c>
      <c r="BQ301">
        <v>0</v>
      </c>
      <c r="BR301">
        <v>0</v>
      </c>
      <c r="BS301">
        <v>0</v>
      </c>
      <c r="BT301">
        <v>1</v>
      </c>
      <c r="BU301">
        <v>76</v>
      </c>
      <c r="BV301">
        <v>0</v>
      </c>
      <c r="BW301">
        <v>0</v>
      </c>
      <c r="BX301">
        <v>3</v>
      </c>
      <c r="BY301">
        <v>469</v>
      </c>
      <c r="BZ301">
        <v>2116</v>
      </c>
      <c r="CA301">
        <v>230920</v>
      </c>
      <c r="CB301">
        <v>0</v>
      </c>
      <c r="CC301">
        <v>0</v>
      </c>
      <c r="CD301">
        <v>0</v>
      </c>
      <c r="CE301">
        <v>0</v>
      </c>
      <c r="CF301">
        <v>0</v>
      </c>
      <c r="CG301">
        <v>0</v>
      </c>
      <c r="CH301">
        <v>0</v>
      </c>
      <c r="CI301">
        <v>0</v>
      </c>
      <c r="CJ301" s="1">
        <v>1</v>
      </c>
      <c r="CK301" s="1">
        <v>76</v>
      </c>
      <c r="CL301" s="1">
        <v>0</v>
      </c>
      <c r="CM301" s="1">
        <v>0</v>
      </c>
      <c r="CN301" s="168">
        <v>3</v>
      </c>
      <c r="CO301" s="169">
        <v>469</v>
      </c>
      <c r="CP301" s="169">
        <v>2116</v>
      </c>
      <c r="CQ301" s="170">
        <v>230920</v>
      </c>
      <c r="CR301" s="1">
        <v>0</v>
      </c>
      <c r="CS301" s="1">
        <v>0</v>
      </c>
      <c r="CT301" s="1">
        <v>0</v>
      </c>
      <c r="CU301" s="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s="284">
        <v>0</v>
      </c>
      <c r="DQ301" s="284">
        <v>0</v>
      </c>
      <c r="DR301" s="284">
        <v>0</v>
      </c>
      <c r="DS301" s="284">
        <v>0</v>
      </c>
      <c r="DT301" s="168">
        <v>0</v>
      </c>
      <c r="DU301" s="169">
        <v>0</v>
      </c>
      <c r="DV301" s="169">
        <v>0</v>
      </c>
      <c r="DW301" s="170">
        <v>0</v>
      </c>
      <c r="DX301">
        <v>0</v>
      </c>
      <c r="DY301">
        <v>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v>0</v>
      </c>
      <c r="EV301" s="1">
        <v>0</v>
      </c>
      <c r="EW301" s="1">
        <v>0</v>
      </c>
      <c r="EX301" s="1">
        <v>0</v>
      </c>
      <c r="EY301" s="1">
        <v>0</v>
      </c>
      <c r="EZ301" s="168">
        <v>0</v>
      </c>
      <c r="FA301" s="169">
        <v>0</v>
      </c>
      <c r="FB301" s="169">
        <v>0</v>
      </c>
      <c r="FC301" s="170">
        <v>0</v>
      </c>
      <c r="FD301">
        <v>0</v>
      </c>
      <c r="FE301">
        <v>0</v>
      </c>
      <c r="FF301">
        <v>0</v>
      </c>
      <c r="FG301">
        <v>0</v>
      </c>
      <c r="FH301">
        <v>0</v>
      </c>
      <c r="FI301">
        <v>0</v>
      </c>
      <c r="FJ301">
        <v>0</v>
      </c>
      <c r="FK301">
        <v>0</v>
      </c>
      <c r="FL301">
        <v>0</v>
      </c>
      <c r="FM301">
        <v>0</v>
      </c>
      <c r="FN301">
        <v>2</v>
      </c>
      <c r="FO301">
        <v>2000</v>
      </c>
      <c r="FP301">
        <v>410</v>
      </c>
      <c r="FQ301">
        <v>0</v>
      </c>
      <c r="FR301">
        <v>736</v>
      </c>
      <c r="FS301">
        <v>0</v>
      </c>
      <c r="FT301">
        <v>97</v>
      </c>
      <c r="FU301">
        <v>0</v>
      </c>
      <c r="FV301">
        <v>797</v>
      </c>
      <c r="FW301">
        <v>0</v>
      </c>
      <c r="FX301">
        <v>797</v>
      </c>
      <c r="FY301">
        <v>0</v>
      </c>
      <c r="FZ301">
        <v>0</v>
      </c>
      <c r="GA301">
        <v>0</v>
      </c>
      <c r="GB301">
        <v>0</v>
      </c>
      <c r="GC301">
        <v>0</v>
      </c>
      <c r="GD301">
        <v>1</v>
      </c>
      <c r="GE301">
        <v>2000</v>
      </c>
      <c r="GF301">
        <v>1</v>
      </c>
      <c r="GG301">
        <v>0</v>
      </c>
      <c r="GH301">
        <v>0</v>
      </c>
      <c r="GI301">
        <v>0</v>
      </c>
      <c r="GJ301">
        <v>939</v>
      </c>
      <c r="GK301">
        <v>1316</v>
      </c>
      <c r="GL301">
        <v>0</v>
      </c>
      <c r="GM301">
        <v>0</v>
      </c>
      <c r="GN301">
        <v>0</v>
      </c>
      <c r="GO301">
        <v>0</v>
      </c>
      <c r="GP301">
        <v>0</v>
      </c>
      <c r="GQ301">
        <v>0</v>
      </c>
      <c r="GR301">
        <v>0</v>
      </c>
      <c r="GS301">
        <v>0</v>
      </c>
      <c r="GT301">
        <v>0</v>
      </c>
      <c r="GU301">
        <v>0</v>
      </c>
      <c r="GV301">
        <v>0</v>
      </c>
      <c r="GW301">
        <v>0</v>
      </c>
      <c r="GX301">
        <v>0</v>
      </c>
      <c r="GY301">
        <v>0</v>
      </c>
      <c r="GZ301">
        <v>0</v>
      </c>
      <c r="HA301">
        <v>0</v>
      </c>
      <c r="HB301">
        <v>0</v>
      </c>
      <c r="HC301" s="139">
        <v>0</v>
      </c>
      <c r="HD301" s="141">
        <v>0</v>
      </c>
      <c r="HE301" s="139">
        <v>0</v>
      </c>
      <c r="HF301" s="141">
        <v>1</v>
      </c>
      <c r="HG301" s="180">
        <v>9</v>
      </c>
      <c r="HH301" s="182">
        <v>0.1111111111111111</v>
      </c>
      <c r="HI301" s="182">
        <v>0</v>
      </c>
      <c r="HJ301" s="183">
        <v>0</v>
      </c>
      <c r="HK301" s="140">
        <v>0</v>
      </c>
      <c r="HL301" s="140">
        <v>0</v>
      </c>
      <c r="HM301" s="1" t="s">
        <v>427</v>
      </c>
      <c r="HN301" s="1" t="s">
        <v>427</v>
      </c>
      <c r="HO301" t="s">
        <v>459</v>
      </c>
      <c r="HP301" s="284" t="s">
        <v>459</v>
      </c>
      <c r="HQ301" s="284">
        <v>0</v>
      </c>
      <c r="HR301" s="284">
        <v>0</v>
      </c>
      <c r="HS301" s="284">
        <v>0</v>
      </c>
      <c r="HT301" s="284" t="s">
        <v>427</v>
      </c>
      <c r="HU301" s="284" t="s">
        <v>427</v>
      </c>
      <c r="HV301" s="284" t="s">
        <v>427</v>
      </c>
      <c r="HW301" s="284" t="s">
        <v>427</v>
      </c>
      <c r="HX301" s="284">
        <v>0</v>
      </c>
      <c r="HY301" s="284">
        <v>0</v>
      </c>
      <c r="HZ301" s="284">
        <v>399724</v>
      </c>
      <c r="IA301" s="284"/>
      <c r="IB301" s="284"/>
    </row>
    <row r="302" spans="1:236" x14ac:dyDescent="0.25">
      <c r="A302" s="2">
        <f>IF('Table 1'!$L$2="All Regions",1,IF('Table 1'!$L$2='DATA TEMPLATE 1516'!L302,1,0))</f>
        <v>1</v>
      </c>
      <c r="B302" s="2">
        <f>IF('Table 1'!$L$3="All Disciplines",1,IF('Table 1'!$L$3='DATA TEMPLATE 1516'!M302,1,0))</f>
        <v>1</v>
      </c>
      <c r="C302" s="2">
        <f>IF('Table 1'!$L$4="All Organisations",1,IF('Table 1'!$L$4='DATA TEMPLATE 1516'!N302,1,0))</f>
        <v>1</v>
      </c>
      <c r="D302" s="2">
        <f t="shared" si="8"/>
        <v>3</v>
      </c>
      <c r="E302" s="236">
        <f>IFERROR(IF('Table 2'!$L$2="All Diverse Led",$HQ302,IF('Table 2'!$L$2='DATA TEMPLATE 1516'!HX302,4,0)),"0")</f>
        <v>0</v>
      </c>
      <c r="F302" s="236">
        <f>IFERROR(IF('Table 2'!$L$2="All Diverse Led",$HQ302,IF('Table 2'!$L$2='DATA TEMPLATE 1516'!HY302,4,0)), 0)</f>
        <v>0</v>
      </c>
      <c r="G302" s="237">
        <f t="shared" si="9"/>
        <v>0</v>
      </c>
      <c r="H302" s="1" t="s">
        <v>471</v>
      </c>
      <c r="I302" s="1">
        <v>0</v>
      </c>
      <c r="J302" s="1" t="b">
        <v>0</v>
      </c>
      <c r="K302" s="284">
        <v>300</v>
      </c>
      <c r="L302" t="s">
        <v>447</v>
      </c>
      <c r="M302" t="s">
        <v>436</v>
      </c>
      <c r="N302" t="s">
        <v>460</v>
      </c>
      <c r="O302" s="76">
        <v>40119</v>
      </c>
      <c r="P302" s="76">
        <v>656781</v>
      </c>
      <c r="Q302" s="76">
        <v>4704</v>
      </c>
      <c r="R302" s="76">
        <v>30000</v>
      </c>
      <c r="S302" s="76">
        <v>49919</v>
      </c>
      <c r="T302" s="76">
        <v>781523</v>
      </c>
      <c r="U302">
        <v>16608</v>
      </c>
      <c r="V302">
        <v>8784</v>
      </c>
      <c r="W302">
        <v>2891</v>
      </c>
      <c r="X302">
        <v>1000</v>
      </c>
      <c r="Y302">
        <v>3094</v>
      </c>
      <c r="Z302">
        <v>0</v>
      </c>
      <c r="AA302">
        <v>0</v>
      </c>
      <c r="AB302">
        <v>152456</v>
      </c>
      <c r="AC302">
        <v>50368</v>
      </c>
      <c r="AD302">
        <v>575451</v>
      </c>
      <c r="AE302">
        <v>810652</v>
      </c>
      <c r="AF302" s="1">
        <v>3</v>
      </c>
      <c r="AG302">
        <v>0</v>
      </c>
      <c r="AH302">
        <v>304</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s="284">
        <v>0</v>
      </c>
      <c r="BE302" s="284">
        <v>0</v>
      </c>
      <c r="BF302" s="284">
        <v>0</v>
      </c>
      <c r="BG302" s="284">
        <v>0</v>
      </c>
      <c r="BH302" s="168">
        <v>0</v>
      </c>
      <c r="BI302" s="169">
        <v>0</v>
      </c>
      <c r="BJ302" s="169">
        <v>0</v>
      </c>
      <c r="BK302" s="170">
        <v>0</v>
      </c>
      <c r="BL302">
        <v>2</v>
      </c>
      <c r="BM302">
        <v>81</v>
      </c>
      <c r="BN302">
        <v>25607</v>
      </c>
      <c r="BO302">
        <v>0</v>
      </c>
      <c r="BP302">
        <v>0</v>
      </c>
      <c r="BQ302">
        <v>0</v>
      </c>
      <c r="BR302">
        <v>0</v>
      </c>
      <c r="BS302">
        <v>0</v>
      </c>
      <c r="BT302">
        <v>0</v>
      </c>
      <c r="BU302">
        <v>0</v>
      </c>
      <c r="BV302">
        <v>0</v>
      </c>
      <c r="BW302">
        <v>0</v>
      </c>
      <c r="BX302">
        <v>0</v>
      </c>
      <c r="BY302">
        <v>0</v>
      </c>
      <c r="BZ302">
        <v>1948</v>
      </c>
      <c r="CA302">
        <v>0</v>
      </c>
      <c r="CB302">
        <v>0</v>
      </c>
      <c r="CC302">
        <v>0</v>
      </c>
      <c r="CD302">
        <v>0</v>
      </c>
      <c r="CE302">
        <v>0</v>
      </c>
      <c r="CF302">
        <v>0</v>
      </c>
      <c r="CG302">
        <v>0</v>
      </c>
      <c r="CH302">
        <v>0</v>
      </c>
      <c r="CI302">
        <v>0</v>
      </c>
      <c r="CJ302" s="1">
        <v>0</v>
      </c>
      <c r="CK302" s="1">
        <v>0</v>
      </c>
      <c r="CL302" s="1">
        <v>0</v>
      </c>
      <c r="CM302" s="1">
        <v>0</v>
      </c>
      <c r="CN302" s="168">
        <v>0</v>
      </c>
      <c r="CO302" s="169">
        <v>0</v>
      </c>
      <c r="CP302" s="169">
        <v>1948</v>
      </c>
      <c r="CQ302" s="170">
        <v>0</v>
      </c>
      <c r="CR302" s="1">
        <v>20</v>
      </c>
      <c r="CS302" s="1">
        <v>20</v>
      </c>
      <c r="CT302" s="1">
        <v>826</v>
      </c>
      <c r="CU302" s="1">
        <v>0</v>
      </c>
      <c r="CV302">
        <v>0</v>
      </c>
      <c r="CW302">
        <v>0</v>
      </c>
      <c r="CX302">
        <v>0</v>
      </c>
      <c r="CY302">
        <v>0</v>
      </c>
      <c r="CZ302">
        <v>0</v>
      </c>
      <c r="DA302">
        <v>0</v>
      </c>
      <c r="DB302">
        <v>0</v>
      </c>
      <c r="DC302">
        <v>0</v>
      </c>
      <c r="DD302">
        <v>3</v>
      </c>
      <c r="DE302">
        <v>3</v>
      </c>
      <c r="DF302">
        <v>58</v>
      </c>
      <c r="DG302">
        <v>0</v>
      </c>
      <c r="DH302">
        <v>0</v>
      </c>
      <c r="DI302">
        <v>0</v>
      </c>
      <c r="DJ302">
        <v>0</v>
      </c>
      <c r="DK302">
        <v>0</v>
      </c>
      <c r="DL302">
        <v>0</v>
      </c>
      <c r="DM302">
        <v>0</v>
      </c>
      <c r="DN302">
        <v>0</v>
      </c>
      <c r="DO302">
        <v>0</v>
      </c>
      <c r="DP302" s="284">
        <v>0</v>
      </c>
      <c r="DQ302" s="284">
        <v>0</v>
      </c>
      <c r="DR302" s="284">
        <v>0</v>
      </c>
      <c r="DS302" s="284">
        <v>0</v>
      </c>
      <c r="DT302" s="168">
        <v>3</v>
      </c>
      <c r="DU302" s="169">
        <v>3</v>
      </c>
      <c r="DV302" s="169">
        <v>58</v>
      </c>
      <c r="DW302" s="170">
        <v>0</v>
      </c>
      <c r="DX302">
        <v>1</v>
      </c>
      <c r="DY302">
        <v>23</v>
      </c>
      <c r="DZ302">
        <v>0</v>
      </c>
      <c r="EA302">
        <v>9517</v>
      </c>
      <c r="EB302">
        <v>0</v>
      </c>
      <c r="EC302">
        <v>0</v>
      </c>
      <c r="ED302">
        <v>0</v>
      </c>
      <c r="EE302">
        <v>0</v>
      </c>
      <c r="EF302">
        <v>0</v>
      </c>
      <c r="EG302">
        <v>0</v>
      </c>
      <c r="EH302">
        <v>0</v>
      </c>
      <c r="EI302">
        <v>0</v>
      </c>
      <c r="EJ302">
        <v>0</v>
      </c>
      <c r="EK302">
        <v>0</v>
      </c>
      <c r="EL302">
        <v>0</v>
      </c>
      <c r="EM302">
        <v>770</v>
      </c>
      <c r="EN302">
        <v>0</v>
      </c>
      <c r="EO302">
        <v>0</v>
      </c>
      <c r="EP302">
        <v>0</v>
      </c>
      <c r="EQ302">
        <v>0</v>
      </c>
      <c r="ER302">
        <v>0</v>
      </c>
      <c r="ES302">
        <v>0</v>
      </c>
      <c r="ET302">
        <v>0</v>
      </c>
      <c r="EU302">
        <v>0</v>
      </c>
      <c r="EV302" s="1">
        <v>0</v>
      </c>
      <c r="EW302" s="1">
        <v>0</v>
      </c>
      <c r="EX302" s="1">
        <v>0</v>
      </c>
      <c r="EY302" s="1">
        <v>0</v>
      </c>
      <c r="EZ302" s="168">
        <v>0</v>
      </c>
      <c r="FA302" s="169">
        <v>0</v>
      </c>
      <c r="FB302" s="169">
        <v>0</v>
      </c>
      <c r="FC302" s="170">
        <v>770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s="139">
        <v>1</v>
      </c>
      <c r="HD302" s="141">
        <v>0</v>
      </c>
      <c r="HE302" s="139">
        <v>0</v>
      </c>
      <c r="HF302" s="141">
        <v>0</v>
      </c>
      <c r="HG302" s="180">
        <v>8</v>
      </c>
      <c r="HH302" s="182">
        <v>0.125</v>
      </c>
      <c r="HI302" s="182">
        <v>0</v>
      </c>
      <c r="HJ302" s="183">
        <v>0</v>
      </c>
      <c r="HK302" s="140">
        <v>0</v>
      </c>
      <c r="HL302" s="140">
        <v>0</v>
      </c>
      <c r="HM302" s="1" t="s">
        <v>427</v>
      </c>
      <c r="HN302" s="1" t="s">
        <v>427</v>
      </c>
      <c r="HO302" t="s">
        <v>460</v>
      </c>
      <c r="HP302" s="284" t="s">
        <v>459</v>
      </c>
      <c r="HQ302" s="284">
        <v>0</v>
      </c>
      <c r="HR302" s="284">
        <v>0</v>
      </c>
      <c r="HS302" s="284">
        <v>0</v>
      </c>
      <c r="HT302" s="284" t="s">
        <v>427</v>
      </c>
      <c r="HU302" s="284" t="s">
        <v>427</v>
      </c>
      <c r="HV302" s="284" t="s">
        <v>427</v>
      </c>
      <c r="HW302" s="284" t="s">
        <v>427</v>
      </c>
      <c r="HX302" s="284">
        <v>0</v>
      </c>
      <c r="HY302" s="284">
        <v>0</v>
      </c>
      <c r="HZ302" s="284">
        <v>348562</v>
      </c>
      <c r="IA302" s="284"/>
      <c r="IB302" s="284"/>
    </row>
    <row r="303" spans="1:236" x14ac:dyDescent="0.25">
      <c r="A303" s="2">
        <f>IF('Table 1'!$L$2="All Regions",1,IF('Table 1'!$L$2='DATA TEMPLATE 1516'!L303,1,0))</f>
        <v>1</v>
      </c>
      <c r="B303" s="2">
        <f>IF('Table 1'!$L$3="All Disciplines",1,IF('Table 1'!$L$3='DATA TEMPLATE 1516'!M303,1,0))</f>
        <v>1</v>
      </c>
      <c r="C303" s="2">
        <f>IF('Table 1'!$L$4="All Organisations",1,IF('Table 1'!$L$4='DATA TEMPLATE 1516'!N303,1,0))</f>
        <v>1</v>
      </c>
      <c r="D303" s="2">
        <f t="shared" si="8"/>
        <v>3</v>
      </c>
      <c r="E303" s="236" t="str">
        <f>IFERROR(IF('Table 2'!$L$2="All Diverse Led",$HQ303,IF('Table 2'!$L$2='DATA TEMPLATE 1516'!HX303,4,0)),"0")</f>
        <v>-</v>
      </c>
      <c r="F303" s="236" t="str">
        <f>IFERROR(IF('Table 2'!$L$2="All Diverse Led",$HQ303,IF('Table 2'!$L$2='DATA TEMPLATE 1516'!HY303,4,0)), 0)</f>
        <v>-</v>
      </c>
      <c r="G303" s="237">
        <f t="shared" si="9"/>
        <v>0</v>
      </c>
      <c r="H303" s="1">
        <v>0</v>
      </c>
      <c r="I303" s="1">
        <v>0</v>
      </c>
      <c r="J303" s="1" t="b">
        <v>0</v>
      </c>
      <c r="K303" s="284">
        <v>301</v>
      </c>
      <c r="L303" t="s">
        <v>447</v>
      </c>
      <c r="M303" t="s">
        <v>438</v>
      </c>
      <c r="N303" t="s">
        <v>460</v>
      </c>
      <c r="O303" s="76">
        <v>19011865</v>
      </c>
      <c r="P303" s="76">
        <v>1629055</v>
      </c>
      <c r="Q303" s="76">
        <v>6010627</v>
      </c>
      <c r="R303" s="76">
        <v>0</v>
      </c>
      <c r="S303" s="76">
        <v>0</v>
      </c>
      <c r="T303" s="76">
        <v>26651547</v>
      </c>
      <c r="U303">
        <v>387865</v>
      </c>
      <c r="V303">
        <v>669561</v>
      </c>
      <c r="W303">
        <v>163240</v>
      </c>
      <c r="X303">
        <v>0</v>
      </c>
      <c r="Y303">
        <v>0</v>
      </c>
      <c r="Z303">
        <v>0</v>
      </c>
      <c r="AA303">
        <v>0</v>
      </c>
      <c r="AB303">
        <v>10028151</v>
      </c>
      <c r="AC303">
        <v>5597152</v>
      </c>
      <c r="AD303">
        <v>8947037</v>
      </c>
      <c r="AE303">
        <v>25793006</v>
      </c>
      <c r="AF303" s="1">
        <v>8</v>
      </c>
      <c r="AG303">
        <v>53</v>
      </c>
      <c r="AH303">
        <v>42934</v>
      </c>
      <c r="AI303">
        <v>500</v>
      </c>
      <c r="AJ303">
        <v>0</v>
      </c>
      <c r="AK303">
        <v>0</v>
      </c>
      <c r="AL303">
        <v>0</v>
      </c>
      <c r="AM303">
        <v>0</v>
      </c>
      <c r="AN303">
        <v>0</v>
      </c>
      <c r="AO303">
        <v>0</v>
      </c>
      <c r="AP303">
        <v>0</v>
      </c>
      <c r="AQ303">
        <v>0</v>
      </c>
      <c r="AR303">
        <v>4</v>
      </c>
      <c r="AS303">
        <v>7</v>
      </c>
      <c r="AT303">
        <v>4438</v>
      </c>
      <c r="AU303">
        <v>0</v>
      </c>
      <c r="AV303">
        <v>0</v>
      </c>
      <c r="AW303">
        <v>0</v>
      </c>
      <c r="AX303">
        <v>0</v>
      </c>
      <c r="AY303">
        <v>0</v>
      </c>
      <c r="AZ303">
        <v>0</v>
      </c>
      <c r="BA303">
        <v>0</v>
      </c>
      <c r="BB303">
        <v>0</v>
      </c>
      <c r="BC303">
        <v>0</v>
      </c>
      <c r="BD303" s="284">
        <v>0</v>
      </c>
      <c r="BE303" s="284">
        <v>0</v>
      </c>
      <c r="BF303" s="284">
        <v>0</v>
      </c>
      <c r="BG303" s="284">
        <v>0</v>
      </c>
      <c r="BH303" s="168">
        <v>4</v>
      </c>
      <c r="BI303" s="169">
        <v>7</v>
      </c>
      <c r="BJ303" s="169">
        <v>4438</v>
      </c>
      <c r="BK303" s="170">
        <v>0</v>
      </c>
      <c r="BL303">
        <v>1</v>
      </c>
      <c r="BM303">
        <v>20</v>
      </c>
      <c r="BN303">
        <v>0</v>
      </c>
      <c r="BO303">
        <v>10000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v>0</v>
      </c>
      <c r="CJ303" s="1">
        <v>0</v>
      </c>
      <c r="CK303" s="1">
        <v>0</v>
      </c>
      <c r="CL303" s="1">
        <v>0</v>
      </c>
      <c r="CM303" s="1">
        <v>0</v>
      </c>
      <c r="CN303" s="168">
        <v>0</v>
      </c>
      <c r="CO303" s="169">
        <v>0</v>
      </c>
      <c r="CP303" s="169">
        <v>0</v>
      </c>
      <c r="CQ303" s="170">
        <v>0</v>
      </c>
      <c r="CR303" s="1">
        <v>0</v>
      </c>
      <c r="CS303" s="1">
        <v>0</v>
      </c>
      <c r="CT303" s="1">
        <v>0</v>
      </c>
      <c r="CU303" s="1">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s="284">
        <v>0</v>
      </c>
      <c r="DQ303" s="284">
        <v>0</v>
      </c>
      <c r="DR303" s="284">
        <v>0</v>
      </c>
      <c r="DS303" s="284">
        <v>0</v>
      </c>
      <c r="DT303" s="168">
        <v>0</v>
      </c>
      <c r="DU303" s="169">
        <v>0</v>
      </c>
      <c r="DV303" s="169">
        <v>0</v>
      </c>
      <c r="DW303" s="170">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v>0</v>
      </c>
      <c r="EV303" s="1">
        <v>0</v>
      </c>
      <c r="EW303" s="1">
        <v>0</v>
      </c>
      <c r="EX303" s="1">
        <v>0</v>
      </c>
      <c r="EY303" s="1">
        <v>0</v>
      </c>
      <c r="EZ303" s="168">
        <v>0</v>
      </c>
      <c r="FA303" s="169">
        <v>0</v>
      </c>
      <c r="FB303" s="169">
        <v>0</v>
      </c>
      <c r="FC303" s="170">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4</v>
      </c>
      <c r="GI303">
        <v>5722</v>
      </c>
      <c r="GJ303">
        <v>0</v>
      </c>
      <c r="GK303">
        <v>0</v>
      </c>
      <c r="GL303">
        <v>5722</v>
      </c>
      <c r="GM303">
        <v>5722</v>
      </c>
      <c r="GN303">
        <v>5</v>
      </c>
      <c r="GO303">
        <v>37900</v>
      </c>
      <c r="GP303">
        <v>0</v>
      </c>
      <c r="GQ303">
        <v>0</v>
      </c>
      <c r="GR303">
        <v>0</v>
      </c>
      <c r="GS303">
        <v>0</v>
      </c>
      <c r="GT303">
        <v>0</v>
      </c>
      <c r="GU303">
        <v>0</v>
      </c>
      <c r="GV303">
        <v>0</v>
      </c>
      <c r="GW303">
        <v>0</v>
      </c>
      <c r="GX303">
        <v>0</v>
      </c>
      <c r="GY303">
        <v>0</v>
      </c>
      <c r="GZ303">
        <v>0</v>
      </c>
      <c r="HA303">
        <v>0</v>
      </c>
      <c r="HB303">
        <v>0</v>
      </c>
      <c r="HC303" s="139">
        <v>3</v>
      </c>
      <c r="HD303" s="141">
        <v>0</v>
      </c>
      <c r="HE303" s="139">
        <v>0</v>
      </c>
      <c r="HF303" s="141">
        <v>0</v>
      </c>
      <c r="HG303" s="180">
        <v>49</v>
      </c>
      <c r="HH303" s="182">
        <v>6.1224489795918366E-2</v>
      </c>
      <c r="HI303" s="182">
        <v>0</v>
      </c>
      <c r="HJ303" s="183">
        <v>0</v>
      </c>
      <c r="HK303" s="140">
        <v>0</v>
      </c>
      <c r="HL303" s="140">
        <v>0</v>
      </c>
      <c r="HM303" s="1" t="s">
        <v>427</v>
      </c>
      <c r="HN303" s="1" t="s">
        <v>427</v>
      </c>
      <c r="HO303" t="s">
        <v>460</v>
      </c>
      <c r="HP303" t="e">
        <v>#N/A</v>
      </c>
      <c r="HQ303" s="403" t="s">
        <v>605</v>
      </c>
      <c r="HR303" s="403" t="s">
        <v>605</v>
      </c>
      <c r="HS303" s="403" t="s">
        <v>605</v>
      </c>
      <c r="HT303" s="403" t="s">
        <v>605</v>
      </c>
      <c r="HU303" s="403" t="s">
        <v>605</v>
      </c>
      <c r="HV303" s="403" t="s">
        <v>605</v>
      </c>
      <c r="HW303" s="403" t="s">
        <v>605</v>
      </c>
      <c r="HX303" s="403" t="s">
        <v>605</v>
      </c>
      <c r="HY303" s="403" t="s">
        <v>605</v>
      </c>
      <c r="HZ303" s="403" t="s">
        <v>605</v>
      </c>
      <c r="IA303" s="284"/>
      <c r="IB303" s="284"/>
    </row>
    <row r="304" spans="1:236" x14ac:dyDescent="0.25">
      <c r="A304" s="2">
        <f>IF('Table 1'!$L$2="All Regions",1,IF('Table 1'!$L$2='DATA TEMPLATE 1516'!L304,1,0))</f>
        <v>1</v>
      </c>
      <c r="B304" s="2">
        <f>IF('Table 1'!$L$3="All Disciplines",1,IF('Table 1'!$L$3='DATA TEMPLATE 1516'!M304,1,0))</f>
        <v>1</v>
      </c>
      <c r="C304" s="2">
        <f>IF('Table 1'!$L$4="All Organisations",1,IF('Table 1'!$L$4='DATA TEMPLATE 1516'!N304,1,0))</f>
        <v>1</v>
      </c>
      <c r="D304" s="2">
        <f t="shared" si="8"/>
        <v>3</v>
      </c>
      <c r="E304" s="236">
        <f>IFERROR(IF('Table 2'!$L$2="All Diverse Led",$HQ304,IF('Table 2'!$L$2='DATA TEMPLATE 1516'!HX304,4,0)),"0")</f>
        <v>0</v>
      </c>
      <c r="F304" s="236">
        <f>IFERROR(IF('Table 2'!$L$2="All Diverse Led",$HQ304,IF('Table 2'!$L$2='DATA TEMPLATE 1516'!HY304,4,0)), 0)</f>
        <v>0</v>
      </c>
      <c r="G304" s="237">
        <f t="shared" si="9"/>
        <v>0</v>
      </c>
      <c r="H304" s="1" t="s">
        <v>471</v>
      </c>
      <c r="I304" s="1">
        <v>0</v>
      </c>
      <c r="J304" s="1" t="b">
        <v>0</v>
      </c>
      <c r="K304" s="284">
        <v>302</v>
      </c>
      <c r="L304" t="s">
        <v>447</v>
      </c>
      <c r="M304" t="s">
        <v>436</v>
      </c>
      <c r="N304" t="s">
        <v>460</v>
      </c>
      <c r="O304" s="76">
        <v>267425</v>
      </c>
      <c r="P304" s="76">
        <v>359350</v>
      </c>
      <c r="Q304" s="76">
        <v>30278</v>
      </c>
      <c r="R304" s="76">
        <v>613880</v>
      </c>
      <c r="S304" s="76">
        <v>87791</v>
      </c>
      <c r="T304" s="76">
        <v>1358724</v>
      </c>
      <c r="U304">
        <v>76034</v>
      </c>
      <c r="V304">
        <v>0</v>
      </c>
      <c r="W304">
        <v>0</v>
      </c>
      <c r="X304">
        <v>0</v>
      </c>
      <c r="Y304">
        <v>0</v>
      </c>
      <c r="Z304">
        <v>0</v>
      </c>
      <c r="AA304">
        <v>0</v>
      </c>
      <c r="AB304">
        <v>541053</v>
      </c>
      <c r="AC304">
        <v>230547</v>
      </c>
      <c r="AD304">
        <v>404798</v>
      </c>
      <c r="AE304">
        <v>1252432</v>
      </c>
      <c r="AF304" s="1">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s="284">
        <v>0</v>
      </c>
      <c r="BE304" s="284">
        <v>0</v>
      </c>
      <c r="BF304" s="284">
        <v>0</v>
      </c>
      <c r="BG304" s="284">
        <v>0</v>
      </c>
      <c r="BH304" s="168">
        <v>0</v>
      </c>
      <c r="BI304" s="169">
        <v>0</v>
      </c>
      <c r="BJ304" s="169">
        <v>0</v>
      </c>
      <c r="BK304" s="170">
        <v>0</v>
      </c>
      <c r="BL304">
        <v>10</v>
      </c>
      <c r="BM304">
        <v>636</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v>0</v>
      </c>
      <c r="CJ304" s="1">
        <v>0</v>
      </c>
      <c r="CK304" s="1">
        <v>0</v>
      </c>
      <c r="CL304" s="1">
        <v>0</v>
      </c>
      <c r="CM304" s="1">
        <v>0</v>
      </c>
      <c r="CN304" s="168">
        <v>0</v>
      </c>
      <c r="CO304" s="169">
        <v>0</v>
      </c>
      <c r="CP304" s="169">
        <v>0</v>
      </c>
      <c r="CQ304" s="170">
        <v>0</v>
      </c>
      <c r="CR304" s="1">
        <v>1</v>
      </c>
      <c r="CS304" s="1">
        <v>12</v>
      </c>
      <c r="CT304" s="1">
        <v>0</v>
      </c>
      <c r="CU304" s="1">
        <v>720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s="284">
        <v>0</v>
      </c>
      <c r="DQ304" s="284">
        <v>0</v>
      </c>
      <c r="DR304" s="284">
        <v>0</v>
      </c>
      <c r="DS304" s="284">
        <v>0</v>
      </c>
      <c r="DT304" s="168">
        <v>0</v>
      </c>
      <c r="DU304" s="169">
        <v>0</v>
      </c>
      <c r="DV304" s="169">
        <v>0</v>
      </c>
      <c r="DW304" s="170">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v>0</v>
      </c>
      <c r="EV304" s="1">
        <v>0</v>
      </c>
      <c r="EW304" s="1">
        <v>0</v>
      </c>
      <c r="EX304" s="1">
        <v>0</v>
      </c>
      <c r="EY304" s="1">
        <v>0</v>
      </c>
      <c r="EZ304" s="168">
        <v>0</v>
      </c>
      <c r="FA304" s="169">
        <v>0</v>
      </c>
      <c r="FB304" s="169">
        <v>0</v>
      </c>
      <c r="FC304" s="170">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0</v>
      </c>
      <c r="GO304">
        <v>0</v>
      </c>
      <c r="GP304">
        <v>0</v>
      </c>
      <c r="GQ304">
        <v>0</v>
      </c>
      <c r="GR304">
        <v>0</v>
      </c>
      <c r="GS304">
        <v>0</v>
      </c>
      <c r="GT304">
        <v>0</v>
      </c>
      <c r="GU304">
        <v>0</v>
      </c>
      <c r="GV304">
        <v>0</v>
      </c>
      <c r="GW304">
        <v>0</v>
      </c>
      <c r="GX304">
        <v>0</v>
      </c>
      <c r="GY304">
        <v>0</v>
      </c>
      <c r="GZ304">
        <v>0</v>
      </c>
      <c r="HA304">
        <v>0</v>
      </c>
      <c r="HB304">
        <v>0</v>
      </c>
      <c r="HC304" s="139">
        <v>2</v>
      </c>
      <c r="HD304" s="141">
        <v>0</v>
      </c>
      <c r="HE304" s="139">
        <v>1</v>
      </c>
      <c r="HF304" s="141">
        <v>0</v>
      </c>
      <c r="HG304" s="180">
        <v>20</v>
      </c>
      <c r="HH304" s="182">
        <v>0.1</v>
      </c>
      <c r="HI304" s="182">
        <v>0.05</v>
      </c>
      <c r="HJ304" s="183">
        <v>0</v>
      </c>
      <c r="HK304" s="140">
        <v>0</v>
      </c>
      <c r="HL304" s="140">
        <v>0</v>
      </c>
      <c r="HM304" s="1" t="s">
        <v>427</v>
      </c>
      <c r="HN304" s="1" t="s">
        <v>427</v>
      </c>
      <c r="HO304" t="s">
        <v>460</v>
      </c>
      <c r="HP304" s="284" t="s">
        <v>460</v>
      </c>
      <c r="HQ304" s="284">
        <v>0</v>
      </c>
      <c r="HR304" s="284">
        <v>0</v>
      </c>
      <c r="HS304" s="284">
        <v>0</v>
      </c>
      <c r="HT304" s="284" t="s">
        <v>427</v>
      </c>
      <c r="HU304" s="284" t="s">
        <v>427</v>
      </c>
      <c r="HV304" s="284" t="s">
        <v>427</v>
      </c>
      <c r="HW304" s="284" t="s">
        <v>427</v>
      </c>
      <c r="HX304" s="284">
        <v>0</v>
      </c>
      <c r="HY304" s="284">
        <v>0</v>
      </c>
      <c r="HZ304" s="284">
        <v>1967872</v>
      </c>
      <c r="IA304" s="284"/>
      <c r="IB304" s="284"/>
    </row>
    <row r="305" spans="1:236" x14ac:dyDescent="0.25">
      <c r="A305" s="2">
        <f>IF('Table 1'!$L$2="All Regions",1,IF('Table 1'!$L$2='DATA TEMPLATE 1516'!L305,1,0))</f>
        <v>1</v>
      </c>
      <c r="B305" s="2">
        <f>IF('Table 1'!$L$3="All Disciplines",1,IF('Table 1'!$L$3='DATA TEMPLATE 1516'!M305,1,0))</f>
        <v>1</v>
      </c>
      <c r="C305" s="2">
        <f>IF('Table 1'!$L$4="All Organisations",1,IF('Table 1'!$L$4='DATA TEMPLATE 1516'!N305,1,0))</f>
        <v>1</v>
      </c>
      <c r="D305" s="2">
        <f t="shared" si="8"/>
        <v>3</v>
      </c>
      <c r="E305" s="236">
        <f>IFERROR(IF('Table 2'!$L$2="All Diverse Led",$HQ305,IF('Table 2'!$L$2='DATA TEMPLATE 1516'!HX305,4,0)),"0")</f>
        <v>0</v>
      </c>
      <c r="F305" s="236">
        <f>IFERROR(IF('Table 2'!$L$2="All Diverse Led",$HQ305,IF('Table 2'!$L$2='DATA TEMPLATE 1516'!HY305,4,0)), 0)</f>
        <v>0</v>
      </c>
      <c r="G305" s="237">
        <f t="shared" si="9"/>
        <v>0</v>
      </c>
      <c r="H305" s="1" t="s">
        <v>471</v>
      </c>
      <c r="I305" s="1">
        <v>0</v>
      </c>
      <c r="J305" s="1" t="b">
        <v>0</v>
      </c>
      <c r="K305" s="284">
        <v>303</v>
      </c>
      <c r="L305" t="s">
        <v>447</v>
      </c>
      <c r="M305" t="s">
        <v>436</v>
      </c>
      <c r="N305" t="s">
        <v>459</v>
      </c>
      <c r="O305" s="76">
        <v>46191</v>
      </c>
      <c r="P305" s="76">
        <v>138000</v>
      </c>
      <c r="Q305" s="76">
        <v>181365</v>
      </c>
      <c r="R305" s="76">
        <v>43685</v>
      </c>
      <c r="S305" s="76">
        <v>9747</v>
      </c>
      <c r="T305" s="76">
        <v>418988</v>
      </c>
      <c r="U305">
        <v>2308</v>
      </c>
      <c r="V305">
        <v>26807</v>
      </c>
      <c r="W305">
        <v>0</v>
      </c>
      <c r="X305">
        <v>9231</v>
      </c>
      <c r="Y305">
        <v>7064</v>
      </c>
      <c r="Z305">
        <v>0</v>
      </c>
      <c r="AA305">
        <v>0</v>
      </c>
      <c r="AB305">
        <v>170890</v>
      </c>
      <c r="AC305">
        <v>32824</v>
      </c>
      <c r="AD305">
        <v>186411</v>
      </c>
      <c r="AE305">
        <v>435535</v>
      </c>
      <c r="AF305" s="1">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s="284">
        <v>0</v>
      </c>
      <c r="BE305" s="284">
        <v>0</v>
      </c>
      <c r="BF305" s="284">
        <v>0</v>
      </c>
      <c r="BG305" s="284">
        <v>0</v>
      </c>
      <c r="BH305" s="168">
        <v>0</v>
      </c>
      <c r="BI305" s="169">
        <v>0</v>
      </c>
      <c r="BJ305" s="169">
        <v>0</v>
      </c>
      <c r="BK305" s="170">
        <v>0</v>
      </c>
      <c r="BL305">
        <v>4</v>
      </c>
      <c r="BM305">
        <v>198</v>
      </c>
      <c r="BN305">
        <v>30480</v>
      </c>
      <c r="BO305">
        <v>3500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s="1">
        <v>0</v>
      </c>
      <c r="CK305" s="1">
        <v>0</v>
      </c>
      <c r="CL305" s="1">
        <v>0</v>
      </c>
      <c r="CM305" s="1">
        <v>0</v>
      </c>
      <c r="CN305" s="168">
        <v>0</v>
      </c>
      <c r="CO305" s="169">
        <v>0</v>
      </c>
      <c r="CP305" s="169">
        <v>0</v>
      </c>
      <c r="CQ305" s="170">
        <v>0</v>
      </c>
      <c r="CR305" s="1">
        <v>3</v>
      </c>
      <c r="CS305" s="1">
        <v>1</v>
      </c>
      <c r="CT305" s="1">
        <v>240</v>
      </c>
      <c r="CU305" s="1">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s="284">
        <v>0</v>
      </c>
      <c r="DQ305" s="284">
        <v>0</v>
      </c>
      <c r="DR305" s="284">
        <v>0</v>
      </c>
      <c r="DS305" s="284">
        <v>0</v>
      </c>
      <c r="DT305" s="168">
        <v>0</v>
      </c>
      <c r="DU305" s="169">
        <v>0</v>
      </c>
      <c r="DV305" s="169">
        <v>0</v>
      </c>
      <c r="DW305" s="170">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s="1">
        <v>0</v>
      </c>
      <c r="EW305" s="1">
        <v>0</v>
      </c>
      <c r="EX305" s="1">
        <v>0</v>
      </c>
      <c r="EY305" s="1">
        <v>0</v>
      </c>
      <c r="EZ305" s="168">
        <v>0</v>
      </c>
      <c r="FA305" s="169">
        <v>0</v>
      </c>
      <c r="FB305" s="169">
        <v>0</v>
      </c>
      <c r="FC305" s="170">
        <v>0</v>
      </c>
      <c r="FD305">
        <v>0</v>
      </c>
      <c r="FE305">
        <v>0</v>
      </c>
      <c r="FF305">
        <v>0</v>
      </c>
      <c r="FG305">
        <v>0</v>
      </c>
      <c r="FH305">
        <v>0</v>
      </c>
      <c r="FI305">
        <v>0</v>
      </c>
      <c r="FJ305">
        <v>0</v>
      </c>
      <c r="FK305">
        <v>0</v>
      </c>
      <c r="FL305">
        <v>0</v>
      </c>
      <c r="FM305">
        <v>0</v>
      </c>
      <c r="FN305">
        <v>0</v>
      </c>
      <c r="FO305">
        <v>0</v>
      </c>
      <c r="FP305">
        <v>0</v>
      </c>
      <c r="FQ305">
        <v>0</v>
      </c>
      <c r="FR305">
        <v>0</v>
      </c>
      <c r="FS305">
        <v>0</v>
      </c>
      <c r="FT305">
        <v>2</v>
      </c>
      <c r="FU305">
        <v>0</v>
      </c>
      <c r="FV305">
        <v>46</v>
      </c>
      <c r="FW305">
        <v>0</v>
      </c>
      <c r="FX305">
        <v>80</v>
      </c>
      <c r="FY305">
        <v>0</v>
      </c>
      <c r="FZ305">
        <v>0</v>
      </c>
      <c r="GA305">
        <v>0</v>
      </c>
      <c r="GB305">
        <v>0</v>
      </c>
      <c r="GC305">
        <v>0</v>
      </c>
      <c r="GD305">
        <v>0</v>
      </c>
      <c r="GE305">
        <v>0</v>
      </c>
      <c r="GF305">
        <v>28</v>
      </c>
      <c r="GG305">
        <v>0</v>
      </c>
      <c r="GH305">
        <v>0</v>
      </c>
      <c r="GI305">
        <v>0</v>
      </c>
      <c r="GJ305">
        <v>0</v>
      </c>
      <c r="GK305">
        <v>500</v>
      </c>
      <c r="GL305">
        <v>0</v>
      </c>
      <c r="GM305">
        <v>0</v>
      </c>
      <c r="GN305">
        <v>0</v>
      </c>
      <c r="GO305">
        <v>0</v>
      </c>
      <c r="GP305">
        <v>3</v>
      </c>
      <c r="GQ305">
        <v>791</v>
      </c>
      <c r="GR305">
        <v>0</v>
      </c>
      <c r="GS305">
        <v>0</v>
      </c>
      <c r="GT305">
        <v>0</v>
      </c>
      <c r="GU305">
        <v>0</v>
      </c>
      <c r="GV305">
        <v>0</v>
      </c>
      <c r="GW305">
        <v>0</v>
      </c>
      <c r="GX305">
        <v>0</v>
      </c>
      <c r="GY305">
        <v>0</v>
      </c>
      <c r="GZ305">
        <v>0</v>
      </c>
      <c r="HA305">
        <v>0</v>
      </c>
      <c r="HB305">
        <v>0</v>
      </c>
      <c r="HC305" s="139">
        <v>0</v>
      </c>
      <c r="HD305" s="141">
        <v>0</v>
      </c>
      <c r="HE305" s="139">
        <v>1</v>
      </c>
      <c r="HF305" s="141">
        <v>0</v>
      </c>
      <c r="HG305" s="180">
        <v>7</v>
      </c>
      <c r="HH305" s="182">
        <v>0</v>
      </c>
      <c r="HI305" s="182">
        <v>0.14285714285714285</v>
      </c>
      <c r="HJ305" s="183">
        <v>0</v>
      </c>
      <c r="HK305" s="140">
        <v>0</v>
      </c>
      <c r="HL305" s="140">
        <v>0</v>
      </c>
      <c r="HM305" s="1" t="s">
        <v>427</v>
      </c>
      <c r="HN305" s="1" t="s">
        <v>426</v>
      </c>
      <c r="HO305" t="s">
        <v>459</v>
      </c>
      <c r="HP305" s="284" t="s">
        <v>460</v>
      </c>
      <c r="HQ305" s="284">
        <v>0</v>
      </c>
      <c r="HR305" s="284">
        <v>0</v>
      </c>
      <c r="HS305" s="284">
        <v>0</v>
      </c>
      <c r="HT305" s="284">
        <v>0</v>
      </c>
      <c r="HU305" s="284" t="s">
        <v>426</v>
      </c>
      <c r="HV305" s="284">
        <v>0</v>
      </c>
      <c r="HW305" s="284">
        <v>0</v>
      </c>
      <c r="HX305" s="284">
        <v>0</v>
      </c>
      <c r="HY305" s="284">
        <v>0</v>
      </c>
      <c r="HZ305" s="284">
        <v>761275</v>
      </c>
      <c r="IA305" s="284"/>
      <c r="IB305" s="284"/>
    </row>
    <row r="306" spans="1:236" x14ac:dyDescent="0.25">
      <c r="A306" s="2">
        <f>IF('Table 1'!$L$2="All Regions",1,IF('Table 1'!$L$2='DATA TEMPLATE 1516'!L306,1,0))</f>
        <v>1</v>
      </c>
      <c r="B306" s="2">
        <f>IF('Table 1'!$L$3="All Disciplines",1,IF('Table 1'!$L$3='DATA TEMPLATE 1516'!M306,1,0))</f>
        <v>1</v>
      </c>
      <c r="C306" s="2">
        <f>IF('Table 1'!$L$4="All Organisations",1,IF('Table 1'!$L$4='DATA TEMPLATE 1516'!N306,1,0))</f>
        <v>1</v>
      </c>
      <c r="D306" s="2">
        <f t="shared" si="8"/>
        <v>3</v>
      </c>
      <c r="E306" s="236">
        <f>IFERROR(IF('Table 2'!$L$2="All Diverse Led",$HQ306,IF('Table 2'!$L$2='DATA TEMPLATE 1516'!HX306,4,0)),"0")</f>
        <v>0</v>
      </c>
      <c r="F306" s="236">
        <f>IFERROR(IF('Table 2'!$L$2="All Diverse Led",$HQ306,IF('Table 2'!$L$2='DATA TEMPLATE 1516'!HY306,4,0)), 0)</f>
        <v>0</v>
      </c>
      <c r="G306" s="237">
        <f t="shared" si="9"/>
        <v>0</v>
      </c>
      <c r="H306" s="1" t="s">
        <v>471</v>
      </c>
      <c r="I306" s="1">
        <v>0</v>
      </c>
      <c r="J306" s="1" t="b">
        <v>0</v>
      </c>
      <c r="K306" s="284">
        <v>304</v>
      </c>
      <c r="L306" t="s">
        <v>447</v>
      </c>
      <c r="M306" t="s">
        <v>437</v>
      </c>
      <c r="N306" t="s">
        <v>460</v>
      </c>
      <c r="O306" s="76">
        <v>2175996</v>
      </c>
      <c r="P306" s="76">
        <v>545385</v>
      </c>
      <c r="Q306" s="76">
        <v>430495</v>
      </c>
      <c r="R306" s="76">
        <v>31412</v>
      </c>
      <c r="S306" s="76">
        <v>0</v>
      </c>
      <c r="T306" s="76">
        <v>3183288</v>
      </c>
      <c r="U306">
        <v>1172552</v>
      </c>
      <c r="V306">
        <v>260553</v>
      </c>
      <c r="W306">
        <v>0</v>
      </c>
      <c r="X306">
        <v>0</v>
      </c>
      <c r="Y306">
        <v>64327</v>
      </c>
      <c r="Z306">
        <v>0</v>
      </c>
      <c r="AA306">
        <v>0</v>
      </c>
      <c r="AB306">
        <v>971927</v>
      </c>
      <c r="AC306">
        <v>445176</v>
      </c>
      <c r="AD306">
        <v>0</v>
      </c>
      <c r="AE306">
        <v>2914535</v>
      </c>
      <c r="AF306" s="1">
        <v>0</v>
      </c>
      <c r="AG306">
        <v>0</v>
      </c>
      <c r="AH306">
        <v>0</v>
      </c>
      <c r="AI306">
        <v>0</v>
      </c>
      <c r="AJ306">
        <v>0</v>
      </c>
      <c r="AK306">
        <v>0</v>
      </c>
      <c r="AL306">
        <v>0</v>
      </c>
      <c r="AM306">
        <v>0</v>
      </c>
      <c r="AN306">
        <v>0</v>
      </c>
      <c r="AO306">
        <v>0</v>
      </c>
      <c r="AP306">
        <v>0</v>
      </c>
      <c r="AQ306">
        <v>0</v>
      </c>
      <c r="AR306">
        <v>0</v>
      </c>
      <c r="AS306">
        <v>0</v>
      </c>
      <c r="AT306">
        <v>0</v>
      </c>
      <c r="AU306">
        <v>0</v>
      </c>
      <c r="AV306">
        <v>0</v>
      </c>
      <c r="AW306">
        <v>0</v>
      </c>
      <c r="AX306">
        <v>0</v>
      </c>
      <c r="AY306">
        <v>0</v>
      </c>
      <c r="AZ306">
        <v>0</v>
      </c>
      <c r="BA306">
        <v>0</v>
      </c>
      <c r="BB306">
        <v>0</v>
      </c>
      <c r="BC306">
        <v>0</v>
      </c>
      <c r="BD306" s="284">
        <v>0</v>
      </c>
      <c r="BE306" s="284">
        <v>0</v>
      </c>
      <c r="BF306" s="284">
        <v>0</v>
      </c>
      <c r="BG306" s="284">
        <v>0</v>
      </c>
      <c r="BH306" s="168">
        <v>0</v>
      </c>
      <c r="BI306" s="169">
        <v>0</v>
      </c>
      <c r="BJ306" s="169">
        <v>0</v>
      </c>
      <c r="BK306" s="170">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v>0</v>
      </c>
      <c r="CJ306" s="1">
        <v>0</v>
      </c>
      <c r="CK306" s="1">
        <v>0</v>
      </c>
      <c r="CL306" s="1">
        <v>0</v>
      </c>
      <c r="CM306" s="1">
        <v>0</v>
      </c>
      <c r="CN306" s="168">
        <v>0</v>
      </c>
      <c r="CO306" s="169">
        <v>0</v>
      </c>
      <c r="CP306" s="169">
        <v>0</v>
      </c>
      <c r="CQ306" s="170">
        <v>0</v>
      </c>
      <c r="CR306" s="1">
        <v>0</v>
      </c>
      <c r="CS306" s="1">
        <v>0</v>
      </c>
      <c r="CT306" s="1">
        <v>0</v>
      </c>
      <c r="CU306" s="1">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s="284">
        <v>0</v>
      </c>
      <c r="DQ306" s="284">
        <v>0</v>
      </c>
      <c r="DR306" s="284">
        <v>0</v>
      </c>
      <c r="DS306" s="284">
        <v>0</v>
      </c>
      <c r="DT306" s="168">
        <v>0</v>
      </c>
      <c r="DU306" s="169">
        <v>0</v>
      </c>
      <c r="DV306" s="169">
        <v>0</v>
      </c>
      <c r="DW306" s="170">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v>0</v>
      </c>
      <c r="EV306" s="1">
        <v>0</v>
      </c>
      <c r="EW306" s="1">
        <v>0</v>
      </c>
      <c r="EX306" s="1">
        <v>0</v>
      </c>
      <c r="EY306" s="1">
        <v>0</v>
      </c>
      <c r="EZ306" s="168">
        <v>0</v>
      </c>
      <c r="FA306" s="169">
        <v>0</v>
      </c>
      <c r="FB306" s="169">
        <v>0</v>
      </c>
      <c r="FC306" s="170">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0</v>
      </c>
      <c r="GY306">
        <v>0</v>
      </c>
      <c r="GZ306">
        <v>0</v>
      </c>
      <c r="HA306">
        <v>0</v>
      </c>
      <c r="HB306">
        <v>0</v>
      </c>
      <c r="HC306" s="139">
        <v>2</v>
      </c>
      <c r="HD306" s="141">
        <v>0</v>
      </c>
      <c r="HE306" s="139">
        <v>1</v>
      </c>
      <c r="HF306" s="141">
        <v>0</v>
      </c>
      <c r="HG306" s="180">
        <v>16</v>
      </c>
      <c r="HH306" s="182">
        <v>0.125</v>
      </c>
      <c r="HI306" s="182">
        <v>6.25E-2</v>
      </c>
      <c r="HJ306" s="183">
        <v>0</v>
      </c>
      <c r="HK306" s="140">
        <v>0</v>
      </c>
      <c r="HL306" s="140">
        <v>0</v>
      </c>
      <c r="HM306" s="1" t="s">
        <v>427</v>
      </c>
      <c r="HN306" s="1" t="s">
        <v>427</v>
      </c>
      <c r="HO306" t="s">
        <v>460</v>
      </c>
      <c r="HP306" s="284" t="s">
        <v>460</v>
      </c>
      <c r="HQ306" s="284">
        <v>0</v>
      </c>
      <c r="HR306" s="284">
        <v>0</v>
      </c>
      <c r="HS306" s="284">
        <v>0</v>
      </c>
      <c r="HT306" s="284" t="s">
        <v>427</v>
      </c>
      <c r="HU306" s="284" t="s">
        <v>427</v>
      </c>
      <c r="HV306" s="284" t="s">
        <v>427</v>
      </c>
      <c r="HW306" s="284" t="s">
        <v>427</v>
      </c>
      <c r="HX306" s="284">
        <v>0</v>
      </c>
      <c r="HY306" s="284">
        <v>0</v>
      </c>
      <c r="HZ306" s="284">
        <v>2944261</v>
      </c>
      <c r="IA306" s="284"/>
      <c r="IB306" s="284"/>
    </row>
    <row r="307" spans="1:236" x14ac:dyDescent="0.25">
      <c r="A307" s="2">
        <f>IF('Table 1'!$L$2="All Regions",1,IF('Table 1'!$L$2='DATA TEMPLATE 1516'!L307,1,0))</f>
        <v>1</v>
      </c>
      <c r="B307" s="2">
        <f>IF('Table 1'!$L$3="All Disciplines",1,IF('Table 1'!$L$3='DATA TEMPLATE 1516'!M307,1,0))</f>
        <v>1</v>
      </c>
      <c r="C307" s="2">
        <f>IF('Table 1'!$L$4="All Organisations",1,IF('Table 1'!$L$4='DATA TEMPLATE 1516'!N307,1,0))</f>
        <v>1</v>
      </c>
      <c r="D307" s="2">
        <f t="shared" si="8"/>
        <v>3</v>
      </c>
      <c r="E307" s="236">
        <f>IFERROR(IF('Table 2'!$L$2="All Diverse Led",$HQ307,IF('Table 2'!$L$2='DATA TEMPLATE 1516'!HX307,4,0)),"0")</f>
        <v>2</v>
      </c>
      <c r="F307" s="236">
        <f>IFERROR(IF('Table 2'!$L$2="All Diverse Led",$HQ307,IF('Table 2'!$L$2='DATA TEMPLATE 1516'!HY307,4,0)), 0)</f>
        <v>2</v>
      </c>
      <c r="G307" s="237">
        <f t="shared" si="9"/>
        <v>4</v>
      </c>
      <c r="H307" s="1" t="s">
        <v>471</v>
      </c>
      <c r="I307" s="1">
        <v>0</v>
      </c>
      <c r="J307" s="1" t="b">
        <v>0</v>
      </c>
      <c r="K307" s="284">
        <v>305</v>
      </c>
      <c r="L307" t="s">
        <v>441</v>
      </c>
      <c r="M307" t="s">
        <v>437</v>
      </c>
      <c r="N307" t="s">
        <v>459</v>
      </c>
      <c r="O307" s="76">
        <v>193144</v>
      </c>
      <c r="P307" s="76">
        <v>335404</v>
      </c>
      <c r="Q307" s="76">
        <v>2911</v>
      </c>
      <c r="R307" s="76">
        <v>0</v>
      </c>
      <c r="S307" s="76">
        <v>0</v>
      </c>
      <c r="T307" s="76">
        <v>531459</v>
      </c>
      <c r="U307">
        <v>0</v>
      </c>
      <c r="V307">
        <v>0</v>
      </c>
      <c r="W307">
        <v>0</v>
      </c>
      <c r="X307">
        <v>310135</v>
      </c>
      <c r="Y307">
        <v>0</v>
      </c>
      <c r="Z307">
        <v>0</v>
      </c>
      <c r="AA307">
        <v>0</v>
      </c>
      <c r="AB307">
        <v>183879</v>
      </c>
      <c r="AC307">
        <v>41949</v>
      </c>
      <c r="AD307">
        <v>2033</v>
      </c>
      <c r="AE307">
        <v>537996</v>
      </c>
      <c r="AF307" s="1">
        <v>43</v>
      </c>
      <c r="AG307">
        <v>32</v>
      </c>
      <c r="AH307">
        <v>14200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0</v>
      </c>
      <c r="BD307" s="284">
        <v>0</v>
      </c>
      <c r="BE307" s="284">
        <v>0</v>
      </c>
      <c r="BF307" s="284">
        <v>0</v>
      </c>
      <c r="BG307" s="284">
        <v>0</v>
      </c>
      <c r="BH307" s="168">
        <v>0</v>
      </c>
      <c r="BI307" s="169">
        <v>0</v>
      </c>
      <c r="BJ307" s="169">
        <v>0</v>
      </c>
      <c r="BK307" s="170">
        <v>0</v>
      </c>
      <c r="BL307">
        <v>2</v>
      </c>
      <c r="BM307">
        <v>3</v>
      </c>
      <c r="BN307">
        <v>1257</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v>0</v>
      </c>
      <c r="CJ307" s="1">
        <v>0</v>
      </c>
      <c r="CK307" s="1">
        <v>0</v>
      </c>
      <c r="CL307" s="1">
        <v>0</v>
      </c>
      <c r="CM307" s="1">
        <v>0</v>
      </c>
      <c r="CN307" s="168">
        <v>0</v>
      </c>
      <c r="CO307" s="169">
        <v>0</v>
      </c>
      <c r="CP307" s="169">
        <v>0</v>
      </c>
      <c r="CQ307" s="170">
        <v>0</v>
      </c>
      <c r="CR307" s="1">
        <v>1</v>
      </c>
      <c r="CS307" s="1">
        <v>1</v>
      </c>
      <c r="CT307" s="1">
        <v>46</v>
      </c>
      <c r="CU307" s="1">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s="284">
        <v>0</v>
      </c>
      <c r="DQ307" s="284">
        <v>0</v>
      </c>
      <c r="DR307" s="284">
        <v>0</v>
      </c>
      <c r="DS307" s="284">
        <v>0</v>
      </c>
      <c r="DT307" s="168">
        <v>0</v>
      </c>
      <c r="DU307" s="169">
        <v>0</v>
      </c>
      <c r="DV307" s="169">
        <v>0</v>
      </c>
      <c r="DW307" s="170">
        <v>0</v>
      </c>
      <c r="DX307">
        <v>1</v>
      </c>
      <c r="DY307">
        <v>3</v>
      </c>
      <c r="DZ307">
        <v>1257</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v>0</v>
      </c>
      <c r="EV307" s="1">
        <v>0</v>
      </c>
      <c r="EW307" s="1">
        <v>0</v>
      </c>
      <c r="EX307" s="1">
        <v>0</v>
      </c>
      <c r="EY307" s="1">
        <v>0</v>
      </c>
      <c r="EZ307" s="168">
        <v>0</v>
      </c>
      <c r="FA307" s="169">
        <v>0</v>
      </c>
      <c r="FB307" s="169">
        <v>0</v>
      </c>
      <c r="FC307" s="170">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0</v>
      </c>
      <c r="GP307">
        <v>0</v>
      </c>
      <c r="GQ307">
        <v>0</v>
      </c>
      <c r="GR307">
        <v>0</v>
      </c>
      <c r="GS307">
        <v>0</v>
      </c>
      <c r="GT307">
        <v>0</v>
      </c>
      <c r="GU307">
        <v>0</v>
      </c>
      <c r="GV307">
        <v>0</v>
      </c>
      <c r="GW307">
        <v>0</v>
      </c>
      <c r="GX307">
        <v>0</v>
      </c>
      <c r="GY307">
        <v>0</v>
      </c>
      <c r="GZ307">
        <v>0</v>
      </c>
      <c r="HA307">
        <v>0</v>
      </c>
      <c r="HB307">
        <v>0</v>
      </c>
      <c r="HC307" s="139">
        <v>1</v>
      </c>
      <c r="HD307" s="141">
        <v>0</v>
      </c>
      <c r="HE307" s="139">
        <v>0</v>
      </c>
      <c r="HF307" s="141">
        <v>4</v>
      </c>
      <c r="HG307" s="180">
        <v>7</v>
      </c>
      <c r="HH307" s="182">
        <v>0.7142857142857143</v>
      </c>
      <c r="HI307" s="182">
        <v>0</v>
      </c>
      <c r="HJ307" s="183">
        <v>2</v>
      </c>
      <c r="HK307" s="140" t="s">
        <v>541</v>
      </c>
      <c r="HL307" s="140">
        <v>0</v>
      </c>
      <c r="HM307" s="1" t="s">
        <v>426</v>
      </c>
      <c r="HN307" s="1" t="s">
        <v>427</v>
      </c>
      <c r="HO307" t="s">
        <v>459</v>
      </c>
      <c r="HP307" s="284" t="s">
        <v>459</v>
      </c>
      <c r="HQ307" s="284">
        <v>2</v>
      </c>
      <c r="HR307" s="284" t="s">
        <v>541</v>
      </c>
      <c r="HS307" s="284">
        <v>0</v>
      </c>
      <c r="HT307" s="284" t="s">
        <v>426</v>
      </c>
      <c r="HU307" s="284" t="s">
        <v>427</v>
      </c>
      <c r="HV307" s="284" t="s">
        <v>427</v>
      </c>
      <c r="HW307" s="284" t="s">
        <v>427</v>
      </c>
      <c r="HX307" s="284" t="s">
        <v>541</v>
      </c>
      <c r="HY307" s="284">
        <v>0</v>
      </c>
      <c r="HZ307" s="284">
        <v>677490</v>
      </c>
      <c r="IA307" s="284"/>
      <c r="IB307" s="284"/>
    </row>
    <row r="308" spans="1:236" x14ac:dyDescent="0.25">
      <c r="A308" s="2">
        <f>IF('Table 1'!$L$2="All Regions",1,IF('Table 1'!$L$2='DATA TEMPLATE 1516'!L308,1,0))</f>
        <v>1</v>
      </c>
      <c r="B308" s="2">
        <f>IF('Table 1'!$L$3="All Disciplines",1,IF('Table 1'!$L$3='DATA TEMPLATE 1516'!M308,1,0))</f>
        <v>1</v>
      </c>
      <c r="C308" s="2">
        <f>IF('Table 1'!$L$4="All Organisations",1,IF('Table 1'!$L$4='DATA TEMPLATE 1516'!N308,1,0))</f>
        <v>1</v>
      </c>
      <c r="D308" s="2">
        <f t="shared" si="8"/>
        <v>3</v>
      </c>
      <c r="E308" s="236">
        <f>IFERROR(IF('Table 2'!$L$2="All Diverse Led",$HQ308,IF('Table 2'!$L$2='DATA TEMPLATE 1516'!HX308,4,0)),"0")</f>
        <v>0</v>
      </c>
      <c r="F308" s="236">
        <f>IFERROR(IF('Table 2'!$L$2="All Diverse Led",$HQ308,IF('Table 2'!$L$2='DATA TEMPLATE 1516'!HY308,4,0)), 0)</f>
        <v>0</v>
      </c>
      <c r="G308" s="237">
        <f t="shared" si="9"/>
        <v>0</v>
      </c>
      <c r="H308" s="1" t="s">
        <v>471</v>
      </c>
      <c r="I308" s="1">
        <v>0</v>
      </c>
      <c r="J308" s="1" t="b">
        <v>0</v>
      </c>
      <c r="K308" s="284">
        <v>306</v>
      </c>
      <c r="L308" t="s">
        <v>447</v>
      </c>
      <c r="M308" t="s">
        <v>436</v>
      </c>
      <c r="N308" t="s">
        <v>460</v>
      </c>
      <c r="O308" s="76">
        <v>591066</v>
      </c>
      <c r="P308" s="76">
        <v>755669</v>
      </c>
      <c r="Q308" s="76">
        <v>434651</v>
      </c>
      <c r="R308" s="76">
        <v>1185000</v>
      </c>
      <c r="S308" s="76">
        <v>0</v>
      </c>
      <c r="T308" s="76">
        <v>2966386</v>
      </c>
      <c r="U308">
        <v>386919</v>
      </c>
      <c r="V308">
        <v>129126</v>
      </c>
      <c r="W308">
        <v>0</v>
      </c>
      <c r="X308">
        <v>13710</v>
      </c>
      <c r="Y308">
        <v>15570</v>
      </c>
      <c r="Z308">
        <v>0</v>
      </c>
      <c r="AA308">
        <v>0</v>
      </c>
      <c r="AB308">
        <v>1069313</v>
      </c>
      <c r="AC308">
        <v>675068</v>
      </c>
      <c r="AD308">
        <v>456999</v>
      </c>
      <c r="AE308">
        <v>2746705</v>
      </c>
      <c r="AF308" s="1">
        <v>4</v>
      </c>
      <c r="AG308">
        <v>4</v>
      </c>
      <c r="AH308">
        <v>72</v>
      </c>
      <c r="AI308">
        <v>828</v>
      </c>
      <c r="AJ308">
        <v>0</v>
      </c>
      <c r="AK308">
        <v>0</v>
      </c>
      <c r="AL308">
        <v>0</v>
      </c>
      <c r="AM308">
        <v>0</v>
      </c>
      <c r="AN308">
        <v>0</v>
      </c>
      <c r="AO308">
        <v>0</v>
      </c>
      <c r="AP308">
        <v>0</v>
      </c>
      <c r="AQ308">
        <v>0</v>
      </c>
      <c r="AR308">
        <v>4</v>
      </c>
      <c r="AS308">
        <v>4</v>
      </c>
      <c r="AT308">
        <v>72</v>
      </c>
      <c r="AU308">
        <v>828</v>
      </c>
      <c r="AV308">
        <v>0</v>
      </c>
      <c r="AW308">
        <v>0</v>
      </c>
      <c r="AX308">
        <v>0</v>
      </c>
      <c r="AY308">
        <v>0</v>
      </c>
      <c r="AZ308">
        <v>0</v>
      </c>
      <c r="BA308">
        <v>0</v>
      </c>
      <c r="BB308">
        <v>0</v>
      </c>
      <c r="BC308">
        <v>0</v>
      </c>
      <c r="BD308" s="284">
        <v>0</v>
      </c>
      <c r="BE308" s="284">
        <v>0</v>
      </c>
      <c r="BF308" s="284">
        <v>0</v>
      </c>
      <c r="BG308" s="284">
        <v>0</v>
      </c>
      <c r="BH308" s="168">
        <v>4</v>
      </c>
      <c r="BI308" s="169">
        <v>4</v>
      </c>
      <c r="BJ308" s="169">
        <v>72</v>
      </c>
      <c r="BK308" s="170">
        <v>828</v>
      </c>
      <c r="BL308">
        <v>14</v>
      </c>
      <c r="BM308">
        <v>365</v>
      </c>
      <c r="BN308">
        <v>0</v>
      </c>
      <c r="BO308">
        <v>414828</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v>0</v>
      </c>
      <c r="CJ308" s="1">
        <v>0</v>
      </c>
      <c r="CK308" s="1">
        <v>0</v>
      </c>
      <c r="CL308" s="1">
        <v>0</v>
      </c>
      <c r="CM308" s="1">
        <v>0</v>
      </c>
      <c r="CN308" s="168">
        <v>0</v>
      </c>
      <c r="CO308" s="169">
        <v>0</v>
      </c>
      <c r="CP308" s="169">
        <v>0</v>
      </c>
      <c r="CQ308" s="170">
        <v>0</v>
      </c>
      <c r="CR308" s="1">
        <v>1</v>
      </c>
      <c r="CS308" s="1">
        <v>1</v>
      </c>
      <c r="CT308" s="1">
        <v>16</v>
      </c>
      <c r="CU308" s="1">
        <v>0</v>
      </c>
      <c r="CV308">
        <v>0</v>
      </c>
      <c r="CW308">
        <v>0</v>
      </c>
      <c r="CX308">
        <v>0</v>
      </c>
      <c r="CY308">
        <v>0</v>
      </c>
      <c r="CZ308">
        <v>0</v>
      </c>
      <c r="DA308">
        <v>0</v>
      </c>
      <c r="DB308">
        <v>0</v>
      </c>
      <c r="DC308">
        <v>0</v>
      </c>
      <c r="DD308">
        <v>1</v>
      </c>
      <c r="DE308">
        <v>1</v>
      </c>
      <c r="DF308">
        <v>16</v>
      </c>
      <c r="DG308">
        <v>0</v>
      </c>
      <c r="DH308">
        <v>0</v>
      </c>
      <c r="DI308">
        <v>0</v>
      </c>
      <c r="DJ308">
        <v>0</v>
      </c>
      <c r="DK308">
        <v>0</v>
      </c>
      <c r="DL308">
        <v>0</v>
      </c>
      <c r="DM308">
        <v>0</v>
      </c>
      <c r="DN308">
        <v>0</v>
      </c>
      <c r="DO308">
        <v>0</v>
      </c>
      <c r="DP308" s="284">
        <v>0</v>
      </c>
      <c r="DQ308" s="284">
        <v>0</v>
      </c>
      <c r="DR308" s="284">
        <v>0</v>
      </c>
      <c r="DS308" s="284">
        <v>0</v>
      </c>
      <c r="DT308" s="168">
        <v>1</v>
      </c>
      <c r="DU308" s="169">
        <v>1</v>
      </c>
      <c r="DV308" s="169">
        <v>16</v>
      </c>
      <c r="DW308" s="170">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v>0</v>
      </c>
      <c r="EV308" s="1">
        <v>0</v>
      </c>
      <c r="EW308" s="1">
        <v>0</v>
      </c>
      <c r="EX308" s="1">
        <v>0</v>
      </c>
      <c r="EY308" s="1">
        <v>0</v>
      </c>
      <c r="EZ308" s="168">
        <v>0</v>
      </c>
      <c r="FA308" s="169">
        <v>0</v>
      </c>
      <c r="FB308" s="169">
        <v>0</v>
      </c>
      <c r="FC308" s="170">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0</v>
      </c>
      <c r="GO308">
        <v>0</v>
      </c>
      <c r="GP308">
        <v>0</v>
      </c>
      <c r="GQ308">
        <v>0</v>
      </c>
      <c r="GR308">
        <v>0</v>
      </c>
      <c r="GS308">
        <v>0</v>
      </c>
      <c r="GT308">
        <v>0</v>
      </c>
      <c r="GU308">
        <v>0</v>
      </c>
      <c r="GV308">
        <v>0</v>
      </c>
      <c r="GW308">
        <v>0</v>
      </c>
      <c r="GX308">
        <v>0</v>
      </c>
      <c r="GY308">
        <v>0</v>
      </c>
      <c r="GZ308">
        <v>0</v>
      </c>
      <c r="HA308">
        <v>0</v>
      </c>
      <c r="HB308">
        <v>0</v>
      </c>
      <c r="HC308" s="139">
        <v>0</v>
      </c>
      <c r="HD308" s="141">
        <v>0</v>
      </c>
      <c r="HE308" s="139">
        <v>1</v>
      </c>
      <c r="HF308" s="141">
        <v>0</v>
      </c>
      <c r="HG308" s="180">
        <v>19</v>
      </c>
      <c r="HH308" s="182">
        <v>0</v>
      </c>
      <c r="HI308" s="182">
        <v>5.2631578947368418E-2</v>
      </c>
      <c r="HJ308" s="183">
        <v>0</v>
      </c>
      <c r="HK308" s="140">
        <v>0</v>
      </c>
      <c r="HL308" s="140">
        <v>0</v>
      </c>
      <c r="HM308" s="1" t="s">
        <v>427</v>
      </c>
      <c r="HN308" s="1" t="s">
        <v>427</v>
      </c>
      <c r="HO308" t="s">
        <v>460</v>
      </c>
      <c r="HP308" s="284" t="s">
        <v>460</v>
      </c>
      <c r="HQ308" s="284">
        <v>0</v>
      </c>
      <c r="HR308" s="284">
        <v>0</v>
      </c>
      <c r="HS308" s="284">
        <v>0</v>
      </c>
      <c r="HT308" s="284" t="s">
        <v>427</v>
      </c>
      <c r="HU308" s="284" t="s">
        <v>427</v>
      </c>
      <c r="HV308" s="284" t="s">
        <v>427</v>
      </c>
      <c r="HW308" s="284" t="s">
        <v>426</v>
      </c>
      <c r="HX308" s="284">
        <v>0</v>
      </c>
      <c r="HY308" s="284">
        <v>0</v>
      </c>
      <c r="HZ308" s="284">
        <v>2818533</v>
      </c>
      <c r="IA308" s="284"/>
      <c r="IB308" s="284"/>
    </row>
    <row r="309" spans="1:236" x14ac:dyDescent="0.25">
      <c r="A309" s="2">
        <f>IF('Table 1'!$L$2="All Regions",1,IF('Table 1'!$L$2='DATA TEMPLATE 1516'!L309,1,0))</f>
        <v>1</v>
      </c>
      <c r="B309" s="2">
        <f>IF('Table 1'!$L$3="All Disciplines",1,IF('Table 1'!$L$3='DATA TEMPLATE 1516'!M309,1,0))</f>
        <v>1</v>
      </c>
      <c r="C309" s="2">
        <f>IF('Table 1'!$L$4="All Organisations",1,IF('Table 1'!$L$4='DATA TEMPLATE 1516'!N309,1,0))</f>
        <v>1</v>
      </c>
      <c r="D309" s="2">
        <f t="shared" si="8"/>
        <v>3</v>
      </c>
      <c r="E309" s="236">
        <f>IFERROR(IF('Table 2'!$L$2="All Diverse Led",$HQ309,IF('Table 2'!$L$2='DATA TEMPLATE 1516'!HX309,4,0)),"0")</f>
        <v>0</v>
      </c>
      <c r="F309" s="236">
        <f>IFERROR(IF('Table 2'!$L$2="All Diverse Led",$HQ309,IF('Table 2'!$L$2='DATA TEMPLATE 1516'!HY309,4,0)), 0)</f>
        <v>0</v>
      </c>
      <c r="G309" s="237">
        <f t="shared" si="9"/>
        <v>0</v>
      </c>
      <c r="H309" s="1" t="s">
        <v>471</v>
      </c>
      <c r="I309" s="1">
        <v>0</v>
      </c>
      <c r="J309" s="1" t="b">
        <v>0</v>
      </c>
      <c r="K309" s="284">
        <v>307</v>
      </c>
      <c r="L309" t="s">
        <v>447</v>
      </c>
      <c r="M309" t="s">
        <v>437</v>
      </c>
      <c r="N309" t="s">
        <v>460</v>
      </c>
      <c r="O309" s="76">
        <v>164540</v>
      </c>
      <c r="P309" s="76">
        <v>322509</v>
      </c>
      <c r="Q309" s="76">
        <v>63370</v>
      </c>
      <c r="R309" s="76">
        <v>158875</v>
      </c>
      <c r="S309" s="76">
        <v>45431</v>
      </c>
      <c r="T309" s="76">
        <v>754725</v>
      </c>
      <c r="U309">
        <v>1006410</v>
      </c>
      <c r="V309">
        <v>34911</v>
      </c>
      <c r="W309">
        <v>0</v>
      </c>
      <c r="X309">
        <v>0</v>
      </c>
      <c r="Y309">
        <v>0</v>
      </c>
      <c r="Z309">
        <v>0</v>
      </c>
      <c r="AA309">
        <v>0</v>
      </c>
      <c r="AB309">
        <v>0</v>
      </c>
      <c r="AC309">
        <v>0</v>
      </c>
      <c r="AD309">
        <v>4756</v>
      </c>
      <c r="AE309">
        <v>1046077</v>
      </c>
      <c r="AF309" s="1">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s="284">
        <v>0</v>
      </c>
      <c r="BE309" s="284">
        <v>0</v>
      </c>
      <c r="BF309" s="284">
        <v>0</v>
      </c>
      <c r="BG309" s="284">
        <v>0</v>
      </c>
      <c r="BH309" s="168">
        <v>0</v>
      </c>
      <c r="BI309" s="169">
        <v>0</v>
      </c>
      <c r="BJ309" s="169">
        <v>0</v>
      </c>
      <c r="BK309" s="170">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s="1">
        <v>0</v>
      </c>
      <c r="CK309" s="1">
        <v>0</v>
      </c>
      <c r="CL309" s="1">
        <v>0</v>
      </c>
      <c r="CM309" s="1">
        <v>0</v>
      </c>
      <c r="CN309" s="168">
        <v>0</v>
      </c>
      <c r="CO309" s="169">
        <v>0</v>
      </c>
      <c r="CP309" s="169">
        <v>0</v>
      </c>
      <c r="CQ309" s="170">
        <v>0</v>
      </c>
      <c r="CR309" s="1">
        <v>0</v>
      </c>
      <c r="CS309" s="1">
        <v>0</v>
      </c>
      <c r="CT309" s="1">
        <v>0</v>
      </c>
      <c r="CU309" s="1">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s="284">
        <v>0</v>
      </c>
      <c r="DQ309" s="284">
        <v>0</v>
      </c>
      <c r="DR309" s="284">
        <v>0</v>
      </c>
      <c r="DS309" s="284">
        <v>0</v>
      </c>
      <c r="DT309" s="168">
        <v>0</v>
      </c>
      <c r="DU309" s="169">
        <v>0</v>
      </c>
      <c r="DV309" s="169">
        <v>0</v>
      </c>
      <c r="DW309" s="170">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s="1">
        <v>0</v>
      </c>
      <c r="EW309" s="1">
        <v>0</v>
      </c>
      <c r="EX309" s="1">
        <v>0</v>
      </c>
      <c r="EY309" s="1">
        <v>0</v>
      </c>
      <c r="EZ309" s="168">
        <v>0</v>
      </c>
      <c r="FA309" s="169">
        <v>0</v>
      </c>
      <c r="FB309" s="169">
        <v>0</v>
      </c>
      <c r="FC309" s="170">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0</v>
      </c>
      <c r="FZ309">
        <v>45</v>
      </c>
      <c r="GA309">
        <v>5</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0</v>
      </c>
      <c r="GZ309">
        <v>0</v>
      </c>
      <c r="HA309">
        <v>0</v>
      </c>
      <c r="HB309">
        <v>0</v>
      </c>
      <c r="HC309" s="139">
        <v>0</v>
      </c>
      <c r="HD309" s="141">
        <v>0</v>
      </c>
      <c r="HE309" s="139">
        <v>0</v>
      </c>
      <c r="HF309" s="141">
        <v>2</v>
      </c>
      <c r="HG309" s="180">
        <v>14</v>
      </c>
      <c r="HH309" s="182">
        <v>0.14285714285714285</v>
      </c>
      <c r="HI309" s="182">
        <v>0</v>
      </c>
      <c r="HJ309" s="183">
        <v>0</v>
      </c>
      <c r="HK309" s="140">
        <v>0</v>
      </c>
      <c r="HL309" s="140">
        <v>0</v>
      </c>
      <c r="HM309" s="1" t="s">
        <v>427</v>
      </c>
      <c r="HN309" s="1" t="s">
        <v>427</v>
      </c>
      <c r="HO309" t="s">
        <v>460</v>
      </c>
      <c r="HP309" s="284" t="s">
        <v>459</v>
      </c>
      <c r="HQ309" s="284">
        <v>0</v>
      </c>
      <c r="HR309" s="284">
        <v>0</v>
      </c>
      <c r="HS309" s="284">
        <v>0</v>
      </c>
      <c r="HT309" s="284" t="s">
        <v>427</v>
      </c>
      <c r="HU309" s="284" t="s">
        <v>427</v>
      </c>
      <c r="HV309" s="284" t="s">
        <v>427</v>
      </c>
      <c r="HW309" s="284" t="s">
        <v>427</v>
      </c>
      <c r="HX309" s="284">
        <v>0</v>
      </c>
      <c r="HY309" s="284">
        <v>0</v>
      </c>
      <c r="HZ309" s="284">
        <v>620473</v>
      </c>
      <c r="IA309" s="284"/>
      <c r="IB309" s="284"/>
    </row>
    <row r="310" spans="1:236" x14ac:dyDescent="0.25">
      <c r="A310" s="2">
        <f>IF('Table 1'!$L$2="All Regions",1,IF('Table 1'!$L$2='DATA TEMPLATE 1516'!L310,1,0))</f>
        <v>1</v>
      </c>
      <c r="B310" s="2">
        <f>IF('Table 1'!$L$3="All Disciplines",1,IF('Table 1'!$L$3='DATA TEMPLATE 1516'!M310,1,0))</f>
        <v>1</v>
      </c>
      <c r="C310" s="2">
        <f>IF('Table 1'!$L$4="All Organisations",1,IF('Table 1'!$L$4='DATA TEMPLATE 1516'!N310,1,0))</f>
        <v>1</v>
      </c>
      <c r="D310" s="2">
        <f t="shared" si="8"/>
        <v>3</v>
      </c>
      <c r="E310" s="236">
        <f>IFERROR(IF('Table 2'!$L$2="All Diverse Led",$HQ310,IF('Table 2'!$L$2='DATA TEMPLATE 1516'!HX310,4,0)),"0")</f>
        <v>0</v>
      </c>
      <c r="F310" s="236">
        <f>IFERROR(IF('Table 2'!$L$2="All Diverse Led",$HQ310,IF('Table 2'!$L$2='DATA TEMPLATE 1516'!HY310,4,0)), 0)</f>
        <v>0</v>
      </c>
      <c r="G310" s="237">
        <f t="shared" si="9"/>
        <v>0</v>
      </c>
      <c r="H310" s="1" t="s">
        <v>471</v>
      </c>
      <c r="I310" s="1">
        <v>0</v>
      </c>
      <c r="J310" s="1" t="b">
        <v>0</v>
      </c>
      <c r="K310" s="284">
        <v>308</v>
      </c>
      <c r="L310" t="s">
        <v>447</v>
      </c>
      <c r="M310" t="s">
        <v>438</v>
      </c>
      <c r="N310" t="s">
        <v>458</v>
      </c>
      <c r="O310" s="76">
        <v>26995</v>
      </c>
      <c r="P310" s="76">
        <v>185783</v>
      </c>
      <c r="Q310" s="76">
        <v>15175</v>
      </c>
      <c r="R310" s="76">
        <v>35487</v>
      </c>
      <c r="S310" s="76">
        <v>0</v>
      </c>
      <c r="T310" s="76">
        <v>263440</v>
      </c>
      <c r="U310">
        <v>7960</v>
      </c>
      <c r="V310">
        <v>4975</v>
      </c>
      <c r="W310">
        <v>0</v>
      </c>
      <c r="X310">
        <v>2985</v>
      </c>
      <c r="Y310">
        <v>2985</v>
      </c>
      <c r="Z310">
        <v>0</v>
      </c>
      <c r="AA310">
        <v>0</v>
      </c>
      <c r="AB310">
        <v>87914</v>
      </c>
      <c r="AC310">
        <v>10733</v>
      </c>
      <c r="AD310">
        <v>122623</v>
      </c>
      <c r="AE310">
        <v>240175</v>
      </c>
      <c r="AF310" s="1">
        <v>33</v>
      </c>
      <c r="AG310">
        <v>27</v>
      </c>
      <c r="AH310">
        <v>7857</v>
      </c>
      <c r="AI310">
        <v>280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s="284">
        <v>0</v>
      </c>
      <c r="BE310" s="284">
        <v>0</v>
      </c>
      <c r="BF310" s="284">
        <v>0</v>
      </c>
      <c r="BG310" s="284">
        <v>0</v>
      </c>
      <c r="BH310" s="168">
        <v>0</v>
      </c>
      <c r="BI310" s="169">
        <v>0</v>
      </c>
      <c r="BJ310" s="169">
        <v>0</v>
      </c>
      <c r="BK310" s="170">
        <v>0</v>
      </c>
      <c r="BL310">
        <v>8</v>
      </c>
      <c r="BM310">
        <v>77</v>
      </c>
      <c r="BN310">
        <v>14621</v>
      </c>
      <c r="BO310">
        <v>6948</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s="1">
        <v>0</v>
      </c>
      <c r="CK310" s="1">
        <v>0</v>
      </c>
      <c r="CL310" s="1">
        <v>0</v>
      </c>
      <c r="CM310" s="1">
        <v>0</v>
      </c>
      <c r="CN310" s="168">
        <v>0</v>
      </c>
      <c r="CO310" s="169">
        <v>0</v>
      </c>
      <c r="CP310" s="169">
        <v>0</v>
      </c>
      <c r="CQ310" s="170">
        <v>0</v>
      </c>
      <c r="CR310" s="1">
        <v>0</v>
      </c>
      <c r="CS310" s="1">
        <v>0</v>
      </c>
      <c r="CT310" s="1">
        <v>0</v>
      </c>
      <c r="CU310" s="1">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s="284">
        <v>0</v>
      </c>
      <c r="DQ310" s="284">
        <v>0</v>
      </c>
      <c r="DR310" s="284">
        <v>0</v>
      </c>
      <c r="DS310" s="284">
        <v>0</v>
      </c>
      <c r="DT310" s="168">
        <v>0</v>
      </c>
      <c r="DU310" s="169">
        <v>0</v>
      </c>
      <c r="DV310" s="169">
        <v>0</v>
      </c>
      <c r="DW310" s="17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s="1">
        <v>0</v>
      </c>
      <c r="EW310" s="1">
        <v>0</v>
      </c>
      <c r="EX310" s="1">
        <v>0</v>
      </c>
      <c r="EY310" s="1">
        <v>0</v>
      </c>
      <c r="EZ310" s="168">
        <v>0</v>
      </c>
      <c r="FA310" s="169">
        <v>0</v>
      </c>
      <c r="FB310" s="169">
        <v>0</v>
      </c>
      <c r="FC310" s="170">
        <v>0</v>
      </c>
      <c r="FD310">
        <v>0</v>
      </c>
      <c r="FE310">
        <v>0</v>
      </c>
      <c r="FF310">
        <v>0</v>
      </c>
      <c r="FG310">
        <v>0</v>
      </c>
      <c r="FH310">
        <v>0</v>
      </c>
      <c r="FI310">
        <v>0</v>
      </c>
      <c r="FJ310">
        <v>3</v>
      </c>
      <c r="FK310">
        <v>25</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0</v>
      </c>
      <c r="GP310">
        <v>0</v>
      </c>
      <c r="GQ310">
        <v>0</v>
      </c>
      <c r="GR310">
        <v>0</v>
      </c>
      <c r="GS310">
        <v>0</v>
      </c>
      <c r="GT310">
        <v>0</v>
      </c>
      <c r="GU310">
        <v>0</v>
      </c>
      <c r="GV310">
        <v>0</v>
      </c>
      <c r="GW310">
        <v>0</v>
      </c>
      <c r="GX310">
        <v>0</v>
      </c>
      <c r="GY310">
        <v>0</v>
      </c>
      <c r="GZ310">
        <v>0</v>
      </c>
      <c r="HA310">
        <v>0</v>
      </c>
      <c r="HB310">
        <v>0</v>
      </c>
      <c r="HC310" s="139">
        <v>0</v>
      </c>
      <c r="HD310" s="141">
        <v>0</v>
      </c>
      <c r="HE310" s="139">
        <v>1</v>
      </c>
      <c r="HF310" s="141">
        <v>1</v>
      </c>
      <c r="HG310" s="180">
        <v>11</v>
      </c>
      <c r="HH310" s="182">
        <v>9.0909090909090912E-2</v>
      </c>
      <c r="HI310" s="182">
        <v>9.0909090909090912E-2</v>
      </c>
      <c r="HJ310" s="183">
        <v>0</v>
      </c>
      <c r="HK310" s="140">
        <v>0</v>
      </c>
      <c r="HL310" s="140">
        <v>0</v>
      </c>
      <c r="HM310" s="1" t="s">
        <v>427</v>
      </c>
      <c r="HN310" s="1" t="s">
        <v>427</v>
      </c>
      <c r="HO310" t="s">
        <v>458</v>
      </c>
      <c r="HP310" s="284" t="s">
        <v>459</v>
      </c>
      <c r="HQ310" s="284">
        <v>0</v>
      </c>
      <c r="HR310" s="284">
        <v>0</v>
      </c>
      <c r="HS310" s="284">
        <v>0</v>
      </c>
      <c r="HT310" s="284" t="s">
        <v>427</v>
      </c>
      <c r="HU310" s="284" t="s">
        <v>427</v>
      </c>
      <c r="HV310" s="284" t="s">
        <v>427</v>
      </c>
      <c r="HW310" s="284" t="s">
        <v>427</v>
      </c>
      <c r="HX310" s="284">
        <v>0</v>
      </c>
      <c r="HY310" s="284">
        <v>0</v>
      </c>
      <c r="HZ310" s="284">
        <v>281839</v>
      </c>
      <c r="IA310" s="284"/>
      <c r="IB310" s="284"/>
    </row>
    <row r="311" spans="1:236" x14ac:dyDescent="0.25">
      <c r="A311" s="2">
        <f>IF('Table 1'!$L$2="All Regions",1,IF('Table 1'!$L$2='DATA TEMPLATE 1516'!L311,1,0))</f>
        <v>1</v>
      </c>
      <c r="B311" s="2">
        <f>IF('Table 1'!$L$3="All Disciplines",1,IF('Table 1'!$L$3='DATA TEMPLATE 1516'!M311,1,0))</f>
        <v>1</v>
      </c>
      <c r="C311" s="2">
        <f>IF('Table 1'!$L$4="All Organisations",1,IF('Table 1'!$L$4='DATA TEMPLATE 1516'!N311,1,0))</f>
        <v>1</v>
      </c>
      <c r="D311" s="2">
        <f t="shared" si="8"/>
        <v>3</v>
      </c>
      <c r="E311" s="236">
        <f>IFERROR(IF('Table 2'!$L$2="All Diverse Led",$HQ311,IF('Table 2'!$L$2='DATA TEMPLATE 1516'!HX311,4,0)),"0")</f>
        <v>0</v>
      </c>
      <c r="F311" s="236">
        <f>IFERROR(IF('Table 2'!$L$2="All Diverse Led",$HQ311,IF('Table 2'!$L$2='DATA TEMPLATE 1516'!HY311,4,0)), 0)</f>
        <v>0</v>
      </c>
      <c r="G311" s="237">
        <f t="shared" si="9"/>
        <v>0</v>
      </c>
      <c r="H311" s="1" t="s">
        <v>471</v>
      </c>
      <c r="I311" s="1">
        <v>0</v>
      </c>
      <c r="J311" s="1" t="b">
        <v>0</v>
      </c>
      <c r="K311" s="284">
        <v>309</v>
      </c>
      <c r="L311" t="s">
        <v>447</v>
      </c>
      <c r="M311" t="s">
        <v>436</v>
      </c>
      <c r="N311" t="s">
        <v>460</v>
      </c>
      <c r="O311" s="76">
        <v>264993</v>
      </c>
      <c r="P311" s="76">
        <v>1142347</v>
      </c>
      <c r="Q311" s="76">
        <v>369809</v>
      </c>
      <c r="R311" s="76">
        <v>70000</v>
      </c>
      <c r="S311" s="76">
        <v>0</v>
      </c>
      <c r="T311" s="76">
        <v>1847149</v>
      </c>
      <c r="U311">
        <v>0</v>
      </c>
      <c r="V311">
        <v>0</v>
      </c>
      <c r="W311">
        <v>0</v>
      </c>
      <c r="X311">
        <v>0</v>
      </c>
      <c r="Y311">
        <v>0</v>
      </c>
      <c r="Z311">
        <v>0</v>
      </c>
      <c r="AA311">
        <v>0</v>
      </c>
      <c r="AB311">
        <v>708049</v>
      </c>
      <c r="AC311">
        <v>1248101</v>
      </c>
      <c r="AD311">
        <v>0</v>
      </c>
      <c r="AE311">
        <v>1956150</v>
      </c>
      <c r="AF311" s="1">
        <v>34</v>
      </c>
      <c r="AG311">
        <v>35</v>
      </c>
      <c r="AH311">
        <v>2689</v>
      </c>
      <c r="AI311" s="317">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v>0</v>
      </c>
      <c r="BD311" s="284">
        <v>0</v>
      </c>
      <c r="BE311" s="284">
        <v>0</v>
      </c>
      <c r="BF311" s="284">
        <v>0</v>
      </c>
      <c r="BG311" s="284">
        <v>0</v>
      </c>
      <c r="BH311" s="168">
        <v>0</v>
      </c>
      <c r="BI311" s="169">
        <v>0</v>
      </c>
      <c r="BJ311" s="169">
        <v>0</v>
      </c>
      <c r="BK311" s="170">
        <v>0</v>
      </c>
      <c r="BL311">
        <v>10</v>
      </c>
      <c r="BM311">
        <v>607</v>
      </c>
      <c r="BN311">
        <v>154443</v>
      </c>
      <c r="BO311" s="317">
        <v>0</v>
      </c>
      <c r="BP311">
        <v>0</v>
      </c>
      <c r="BQ311">
        <v>0</v>
      </c>
      <c r="BR311">
        <v>0</v>
      </c>
      <c r="BS311">
        <v>0</v>
      </c>
      <c r="BT311">
        <v>0</v>
      </c>
      <c r="BU311">
        <v>0</v>
      </c>
      <c r="BV311">
        <v>0</v>
      </c>
      <c r="BW311">
        <v>0</v>
      </c>
      <c r="BX311">
        <v>2</v>
      </c>
      <c r="BY311">
        <v>145</v>
      </c>
      <c r="BZ311">
        <v>16000</v>
      </c>
      <c r="CA311" s="317">
        <v>0</v>
      </c>
      <c r="CB311">
        <v>0</v>
      </c>
      <c r="CC311">
        <v>0</v>
      </c>
      <c r="CD311">
        <v>0</v>
      </c>
      <c r="CE311">
        <v>0</v>
      </c>
      <c r="CF311">
        <v>0</v>
      </c>
      <c r="CG311">
        <v>0</v>
      </c>
      <c r="CH311">
        <v>0</v>
      </c>
      <c r="CI311">
        <v>0</v>
      </c>
      <c r="CJ311" s="1">
        <v>0</v>
      </c>
      <c r="CK311" s="1">
        <v>0</v>
      </c>
      <c r="CL311" s="1">
        <v>0</v>
      </c>
      <c r="CM311" s="1">
        <v>0</v>
      </c>
      <c r="CN311" s="168">
        <v>2</v>
      </c>
      <c r="CO311" s="169">
        <v>145</v>
      </c>
      <c r="CP311" s="169">
        <v>16000</v>
      </c>
      <c r="CQ311" s="170">
        <v>0</v>
      </c>
      <c r="CR311" s="1">
        <v>16</v>
      </c>
      <c r="CS311" s="1">
        <v>17</v>
      </c>
      <c r="CT311" s="1">
        <v>349</v>
      </c>
      <c r="CU311" s="318">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s="284">
        <v>0</v>
      </c>
      <c r="DQ311" s="284">
        <v>0</v>
      </c>
      <c r="DR311" s="284">
        <v>0</v>
      </c>
      <c r="DS311" s="284">
        <v>0</v>
      </c>
      <c r="DT311" s="168">
        <v>0</v>
      </c>
      <c r="DU311" s="169">
        <v>0</v>
      </c>
      <c r="DV311" s="169">
        <v>0</v>
      </c>
      <c r="DW311" s="170">
        <v>0</v>
      </c>
      <c r="DX311">
        <v>1</v>
      </c>
      <c r="DY311">
        <v>1</v>
      </c>
      <c r="DZ311">
        <v>355</v>
      </c>
      <c r="EA311" s="317">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v>0</v>
      </c>
      <c r="EV311" s="1">
        <v>0</v>
      </c>
      <c r="EW311" s="1">
        <v>0</v>
      </c>
      <c r="EX311" s="1">
        <v>0</v>
      </c>
      <c r="EY311" s="1">
        <v>0</v>
      </c>
      <c r="EZ311" s="168">
        <v>0</v>
      </c>
      <c r="FA311" s="169">
        <v>0</v>
      </c>
      <c r="FB311" s="169">
        <v>0</v>
      </c>
      <c r="FC311" s="170">
        <v>0</v>
      </c>
      <c r="FD311">
        <v>0</v>
      </c>
      <c r="FE311">
        <v>0</v>
      </c>
      <c r="FF311">
        <v>0</v>
      </c>
      <c r="FG311">
        <v>0</v>
      </c>
      <c r="FH311">
        <v>0</v>
      </c>
      <c r="FI311">
        <v>0</v>
      </c>
      <c r="FJ311">
        <v>11</v>
      </c>
      <c r="FK311">
        <v>1578</v>
      </c>
      <c r="FL311">
        <v>0</v>
      </c>
      <c r="FM311">
        <v>0</v>
      </c>
      <c r="FN311">
        <v>1</v>
      </c>
      <c r="FO311">
        <v>1000</v>
      </c>
      <c r="FP311">
        <v>228</v>
      </c>
      <c r="FQ311">
        <v>0</v>
      </c>
      <c r="FR311">
        <v>300</v>
      </c>
      <c r="FS311">
        <v>0</v>
      </c>
      <c r="FT311">
        <v>0</v>
      </c>
      <c r="FU311">
        <v>0</v>
      </c>
      <c r="FV311">
        <v>0</v>
      </c>
      <c r="FW311">
        <v>0</v>
      </c>
      <c r="FX311">
        <v>0</v>
      </c>
      <c r="FY311">
        <v>0</v>
      </c>
      <c r="FZ311">
        <v>0</v>
      </c>
      <c r="GA311">
        <v>0</v>
      </c>
      <c r="GB311">
        <v>0</v>
      </c>
      <c r="GC311">
        <v>0</v>
      </c>
      <c r="GD311">
        <v>6</v>
      </c>
      <c r="GE311">
        <v>0</v>
      </c>
      <c r="GF311">
        <v>54</v>
      </c>
      <c r="GG311">
        <v>0</v>
      </c>
      <c r="GH311">
        <v>0</v>
      </c>
      <c r="GI311">
        <v>0</v>
      </c>
      <c r="GJ311">
        <v>0</v>
      </c>
      <c r="GK311">
        <v>10000</v>
      </c>
      <c r="GL311">
        <v>0</v>
      </c>
      <c r="GM311">
        <v>0</v>
      </c>
      <c r="GN311">
        <v>0</v>
      </c>
      <c r="GO311">
        <v>0</v>
      </c>
      <c r="GP311">
        <v>14</v>
      </c>
      <c r="GQ311">
        <v>0</v>
      </c>
      <c r="GR311">
        <v>0</v>
      </c>
      <c r="GS311">
        <v>0</v>
      </c>
      <c r="GT311">
        <v>0</v>
      </c>
      <c r="GU311">
        <v>0</v>
      </c>
      <c r="GV311">
        <v>0</v>
      </c>
      <c r="GW311">
        <v>0</v>
      </c>
      <c r="GX311">
        <v>6</v>
      </c>
      <c r="GY311">
        <v>6</v>
      </c>
      <c r="GZ311">
        <v>0</v>
      </c>
      <c r="HA311">
        <v>0</v>
      </c>
      <c r="HB311">
        <v>0</v>
      </c>
      <c r="HC311" s="139">
        <v>0</v>
      </c>
      <c r="HD311" s="141">
        <v>2</v>
      </c>
      <c r="HE311" s="139">
        <v>0</v>
      </c>
      <c r="HF311" s="141">
        <v>0</v>
      </c>
      <c r="HG311" s="180">
        <v>14</v>
      </c>
      <c r="HH311" s="182">
        <v>0</v>
      </c>
      <c r="HI311" s="182">
        <v>0.14285714285714285</v>
      </c>
      <c r="HJ311" s="183">
        <v>0</v>
      </c>
      <c r="HK311" s="140">
        <v>0</v>
      </c>
      <c r="HL311" s="140">
        <v>0</v>
      </c>
      <c r="HM311" s="1" t="s">
        <v>427</v>
      </c>
      <c r="HN311" s="1" t="s">
        <v>427</v>
      </c>
      <c r="HO311" t="s">
        <v>460</v>
      </c>
      <c r="HP311" s="284" t="s">
        <v>460</v>
      </c>
      <c r="HQ311" s="284">
        <v>0</v>
      </c>
      <c r="HR311" s="284">
        <v>0</v>
      </c>
      <c r="HS311" s="284">
        <v>0</v>
      </c>
      <c r="HT311" s="284" t="s">
        <v>427</v>
      </c>
      <c r="HU311" s="284" t="s">
        <v>427</v>
      </c>
      <c r="HV311" s="284" t="s">
        <v>427</v>
      </c>
      <c r="HW311" s="284" t="s">
        <v>427</v>
      </c>
      <c r="HX311" s="284">
        <v>0</v>
      </c>
      <c r="HY311" s="284">
        <v>0</v>
      </c>
      <c r="HZ311" s="284">
        <v>1871750</v>
      </c>
      <c r="IA311" s="284"/>
      <c r="IB311" s="284"/>
    </row>
    <row r="312" spans="1:236" x14ac:dyDescent="0.25">
      <c r="A312" s="2">
        <f>IF('Table 1'!$L$2="All Regions",1,IF('Table 1'!$L$2='DATA TEMPLATE 1516'!L312,1,0))</f>
        <v>1</v>
      </c>
      <c r="B312" s="2">
        <f>IF('Table 1'!$L$3="All Disciplines",1,IF('Table 1'!$L$3='DATA TEMPLATE 1516'!M312,1,0))</f>
        <v>1</v>
      </c>
      <c r="C312" s="2">
        <f>IF('Table 1'!$L$4="All Organisations",1,IF('Table 1'!$L$4='DATA TEMPLATE 1516'!N312,1,0))</f>
        <v>1</v>
      </c>
      <c r="D312" s="2">
        <f t="shared" si="8"/>
        <v>3</v>
      </c>
      <c r="E312" s="236">
        <f>IFERROR(IF('Table 2'!$L$2="All Diverse Led",$HQ312,IF('Table 2'!$L$2='DATA TEMPLATE 1516'!HX312,4,0)),"0")</f>
        <v>0</v>
      </c>
      <c r="F312" s="236">
        <f>IFERROR(IF('Table 2'!$L$2="All Diverse Led",$HQ312,IF('Table 2'!$L$2='DATA TEMPLATE 1516'!HY312,4,0)), 0)</f>
        <v>0</v>
      </c>
      <c r="G312" s="237">
        <f t="shared" si="9"/>
        <v>0</v>
      </c>
      <c r="H312" s="1" t="s">
        <v>471</v>
      </c>
      <c r="I312" s="1">
        <v>0</v>
      </c>
      <c r="J312" s="1" t="b">
        <v>0</v>
      </c>
      <c r="K312" s="284">
        <v>310</v>
      </c>
      <c r="L312" t="s">
        <v>447</v>
      </c>
      <c r="M312" t="s">
        <v>438</v>
      </c>
      <c r="N312" t="s">
        <v>460</v>
      </c>
      <c r="O312" s="76">
        <v>2517722</v>
      </c>
      <c r="P312" s="76">
        <v>451796</v>
      </c>
      <c r="Q312" s="76">
        <v>57600</v>
      </c>
      <c r="R312" s="76">
        <v>0</v>
      </c>
      <c r="S312" s="76">
        <v>0</v>
      </c>
      <c r="T312" s="76">
        <v>3027118</v>
      </c>
      <c r="U312">
        <v>999557</v>
      </c>
      <c r="V312">
        <v>27889</v>
      </c>
      <c r="W312">
        <v>0</v>
      </c>
      <c r="X312">
        <v>0</v>
      </c>
      <c r="Y312">
        <v>0</v>
      </c>
      <c r="Z312">
        <v>0</v>
      </c>
      <c r="AA312">
        <v>0</v>
      </c>
      <c r="AB312">
        <v>784195</v>
      </c>
      <c r="AC312">
        <v>978419</v>
      </c>
      <c r="AD312">
        <v>0</v>
      </c>
      <c r="AE312">
        <v>2790060</v>
      </c>
      <c r="AF312" s="1">
        <v>351</v>
      </c>
      <c r="AG312">
        <v>306</v>
      </c>
      <c r="AH312">
        <v>74204</v>
      </c>
      <c r="AI312">
        <v>0</v>
      </c>
      <c r="AJ312">
        <v>0</v>
      </c>
      <c r="AK312">
        <v>0</v>
      </c>
      <c r="AL312">
        <v>0</v>
      </c>
      <c r="AM312">
        <v>0</v>
      </c>
      <c r="AN312">
        <v>0</v>
      </c>
      <c r="AO312">
        <v>0</v>
      </c>
      <c r="AP312">
        <v>0</v>
      </c>
      <c r="AQ312">
        <v>0</v>
      </c>
      <c r="AR312">
        <v>21</v>
      </c>
      <c r="AS312">
        <v>12</v>
      </c>
      <c r="AT312">
        <v>3197</v>
      </c>
      <c r="AU312">
        <v>0</v>
      </c>
      <c r="AV312">
        <v>0</v>
      </c>
      <c r="AW312">
        <v>0</v>
      </c>
      <c r="AX312">
        <v>0</v>
      </c>
      <c r="AY312">
        <v>0</v>
      </c>
      <c r="AZ312">
        <v>0</v>
      </c>
      <c r="BA312">
        <v>0</v>
      </c>
      <c r="BB312">
        <v>0</v>
      </c>
      <c r="BC312">
        <v>0</v>
      </c>
      <c r="BD312" s="284">
        <v>0</v>
      </c>
      <c r="BE312" s="284">
        <v>0</v>
      </c>
      <c r="BF312" s="284">
        <v>0</v>
      </c>
      <c r="BG312" s="284">
        <v>0</v>
      </c>
      <c r="BH312" s="168">
        <v>21</v>
      </c>
      <c r="BI312" s="169">
        <v>12</v>
      </c>
      <c r="BJ312" s="169">
        <v>3197</v>
      </c>
      <c r="BK312" s="170">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v>0</v>
      </c>
      <c r="CJ312" s="1">
        <v>0</v>
      </c>
      <c r="CK312" s="1">
        <v>0</v>
      </c>
      <c r="CL312" s="1">
        <v>0</v>
      </c>
      <c r="CM312" s="1">
        <v>0</v>
      </c>
      <c r="CN312" s="168">
        <v>0</v>
      </c>
      <c r="CO312" s="169">
        <v>0</v>
      </c>
      <c r="CP312" s="169">
        <v>0</v>
      </c>
      <c r="CQ312" s="170">
        <v>0</v>
      </c>
      <c r="CR312" s="1">
        <v>4</v>
      </c>
      <c r="CS312" s="1">
        <v>3</v>
      </c>
      <c r="CT312" s="1">
        <v>256</v>
      </c>
      <c r="CU312" s="1">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s="284">
        <v>0</v>
      </c>
      <c r="DQ312" s="284">
        <v>0</v>
      </c>
      <c r="DR312" s="284">
        <v>0</v>
      </c>
      <c r="DS312" s="284">
        <v>0</v>
      </c>
      <c r="DT312" s="168">
        <v>0</v>
      </c>
      <c r="DU312" s="169">
        <v>0</v>
      </c>
      <c r="DV312" s="169">
        <v>0</v>
      </c>
      <c r="DW312" s="170">
        <v>0</v>
      </c>
      <c r="DX312">
        <v>0</v>
      </c>
      <c r="DY312">
        <v>0</v>
      </c>
      <c r="DZ312">
        <v>0</v>
      </c>
      <c r="EA312">
        <v>0</v>
      </c>
      <c r="EB312">
        <v>0</v>
      </c>
      <c r="EC312">
        <v>0</v>
      </c>
      <c r="ED312">
        <v>0</v>
      </c>
      <c r="EE312">
        <v>0</v>
      </c>
      <c r="EF312">
        <v>0</v>
      </c>
      <c r="EG312">
        <v>0</v>
      </c>
      <c r="EH312">
        <v>0</v>
      </c>
      <c r="EI312">
        <v>0</v>
      </c>
      <c r="EJ312">
        <v>0</v>
      </c>
      <c r="EK312">
        <v>0</v>
      </c>
      <c r="EL312">
        <v>0</v>
      </c>
      <c r="EM312">
        <v>0</v>
      </c>
      <c r="EN312">
        <v>0</v>
      </c>
      <c r="EO312">
        <v>0</v>
      </c>
      <c r="EP312">
        <v>0</v>
      </c>
      <c r="EQ312">
        <v>0</v>
      </c>
      <c r="ER312">
        <v>0</v>
      </c>
      <c r="ES312">
        <v>0</v>
      </c>
      <c r="ET312">
        <v>0</v>
      </c>
      <c r="EU312">
        <v>0</v>
      </c>
      <c r="EV312" s="1">
        <v>0</v>
      </c>
      <c r="EW312" s="1">
        <v>0</v>
      </c>
      <c r="EX312" s="1">
        <v>0</v>
      </c>
      <c r="EY312" s="1">
        <v>0</v>
      </c>
      <c r="EZ312" s="168">
        <v>0</v>
      </c>
      <c r="FA312" s="169">
        <v>0</v>
      </c>
      <c r="FB312" s="169">
        <v>0</v>
      </c>
      <c r="FC312" s="170">
        <v>0</v>
      </c>
      <c r="FD312">
        <v>0</v>
      </c>
      <c r="FE312">
        <v>0</v>
      </c>
      <c r="FF312">
        <v>0</v>
      </c>
      <c r="FG312">
        <v>0</v>
      </c>
      <c r="FH312">
        <v>0</v>
      </c>
      <c r="FI312">
        <v>0</v>
      </c>
      <c r="FJ312">
        <v>1</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0</v>
      </c>
      <c r="GD312">
        <v>0</v>
      </c>
      <c r="GE312">
        <v>0</v>
      </c>
      <c r="GF312">
        <v>0</v>
      </c>
      <c r="GG312">
        <v>0</v>
      </c>
      <c r="GH312">
        <v>0</v>
      </c>
      <c r="GI312">
        <v>0</v>
      </c>
      <c r="GJ312">
        <v>0</v>
      </c>
      <c r="GK312">
        <v>0</v>
      </c>
      <c r="GL312">
        <v>0</v>
      </c>
      <c r="GM312">
        <v>0</v>
      </c>
      <c r="GN312">
        <v>0</v>
      </c>
      <c r="GO312">
        <v>0</v>
      </c>
      <c r="GP312">
        <v>0</v>
      </c>
      <c r="GQ312">
        <v>0</v>
      </c>
      <c r="GR312">
        <v>0</v>
      </c>
      <c r="GS312">
        <v>0</v>
      </c>
      <c r="GT312">
        <v>0</v>
      </c>
      <c r="GU312">
        <v>0</v>
      </c>
      <c r="GV312">
        <v>0</v>
      </c>
      <c r="GW312">
        <v>0</v>
      </c>
      <c r="GX312">
        <v>0</v>
      </c>
      <c r="GY312">
        <v>0</v>
      </c>
      <c r="GZ312">
        <v>0</v>
      </c>
      <c r="HA312">
        <v>0</v>
      </c>
      <c r="HB312">
        <v>0</v>
      </c>
      <c r="HC312" s="139">
        <v>0</v>
      </c>
      <c r="HD312" s="141">
        <v>0</v>
      </c>
      <c r="HE312" s="139">
        <v>1</v>
      </c>
      <c r="HF312" s="141">
        <v>2</v>
      </c>
      <c r="HG312" s="180">
        <v>15</v>
      </c>
      <c r="HH312" s="182">
        <v>0.13333333333333333</v>
      </c>
      <c r="HI312" s="182">
        <v>6.6666666666666666E-2</v>
      </c>
      <c r="HJ312" s="183">
        <v>0</v>
      </c>
      <c r="HK312" s="140">
        <v>0</v>
      </c>
      <c r="HL312" s="140">
        <v>0</v>
      </c>
      <c r="HM312" s="1" t="s">
        <v>427</v>
      </c>
      <c r="HN312" s="1" t="s">
        <v>427</v>
      </c>
      <c r="HO312" t="s">
        <v>460</v>
      </c>
      <c r="HP312" s="284" t="s">
        <v>460</v>
      </c>
      <c r="HQ312" s="284">
        <v>0</v>
      </c>
      <c r="HR312" s="284">
        <v>0</v>
      </c>
      <c r="HS312" s="284">
        <v>0</v>
      </c>
      <c r="HT312" s="284" t="s">
        <v>427</v>
      </c>
      <c r="HU312" s="284" t="s">
        <v>427</v>
      </c>
      <c r="HV312" s="284" t="s">
        <v>427</v>
      </c>
      <c r="HW312" s="284" t="s">
        <v>427</v>
      </c>
      <c r="HX312" s="284">
        <v>0</v>
      </c>
      <c r="HY312" s="284">
        <v>0</v>
      </c>
      <c r="HZ312" s="284">
        <v>3359023</v>
      </c>
      <c r="IA312" s="284"/>
      <c r="IB312" s="284"/>
    </row>
    <row r="313" spans="1:236" x14ac:dyDescent="0.25">
      <c r="A313" s="2">
        <f>IF('Table 1'!$L$2="All Regions",1,IF('Table 1'!$L$2='DATA TEMPLATE 1516'!L313,1,0))</f>
        <v>1</v>
      </c>
      <c r="B313" s="2">
        <f>IF('Table 1'!$L$3="All Disciplines",1,IF('Table 1'!$L$3='DATA TEMPLATE 1516'!M313,1,0))</f>
        <v>1</v>
      </c>
      <c r="C313" s="2">
        <f>IF('Table 1'!$L$4="All Organisations",1,IF('Table 1'!$L$4='DATA TEMPLATE 1516'!N313,1,0))</f>
        <v>1</v>
      </c>
      <c r="D313" s="2">
        <f t="shared" si="8"/>
        <v>3</v>
      </c>
      <c r="E313" s="236">
        <f>IFERROR(IF('Table 2'!$L$2="All Diverse Led",$HQ313,IF('Table 2'!$L$2='DATA TEMPLATE 1516'!HX313,4,0)),"0")</f>
        <v>0</v>
      </c>
      <c r="F313" s="236">
        <f>IFERROR(IF('Table 2'!$L$2="All Diverse Led",$HQ313,IF('Table 2'!$L$2='DATA TEMPLATE 1516'!HY313,4,0)), 0)</f>
        <v>0</v>
      </c>
      <c r="G313" s="237">
        <f t="shared" si="9"/>
        <v>0</v>
      </c>
      <c r="H313" s="1" t="s">
        <v>471</v>
      </c>
      <c r="I313" s="1">
        <v>0</v>
      </c>
      <c r="J313" s="1" t="b">
        <v>0</v>
      </c>
      <c r="K313" s="284">
        <v>311</v>
      </c>
      <c r="L313" t="s">
        <v>447</v>
      </c>
      <c r="M313" t="s">
        <v>436</v>
      </c>
      <c r="N313" t="s">
        <v>460</v>
      </c>
      <c r="O313" s="76">
        <v>37420</v>
      </c>
      <c r="P313" s="76">
        <v>414034</v>
      </c>
      <c r="Q313" s="76">
        <v>1507084</v>
      </c>
      <c r="R313" s="76">
        <v>259633</v>
      </c>
      <c r="S313" s="76">
        <v>47527</v>
      </c>
      <c r="T313" s="76">
        <v>2265698</v>
      </c>
      <c r="U313">
        <v>0</v>
      </c>
      <c r="V313">
        <v>209734</v>
      </c>
      <c r="W313">
        <v>0</v>
      </c>
      <c r="X313">
        <v>5500</v>
      </c>
      <c r="Y313">
        <v>3300</v>
      </c>
      <c r="Z313">
        <v>0</v>
      </c>
      <c r="AA313">
        <v>0</v>
      </c>
      <c r="AB313">
        <v>396824</v>
      </c>
      <c r="AC313">
        <v>109325</v>
      </c>
      <c r="AD313">
        <v>238831</v>
      </c>
      <c r="AE313">
        <v>963514</v>
      </c>
      <c r="AF313" s="1">
        <v>65</v>
      </c>
      <c r="AG313">
        <v>65</v>
      </c>
      <c r="AH313">
        <v>2723</v>
      </c>
      <c r="AI313">
        <v>3000</v>
      </c>
      <c r="AJ313">
        <v>0</v>
      </c>
      <c r="AK313">
        <v>0</v>
      </c>
      <c r="AL313">
        <v>0</v>
      </c>
      <c r="AM313">
        <v>0</v>
      </c>
      <c r="AN313">
        <v>0</v>
      </c>
      <c r="AO313">
        <v>0</v>
      </c>
      <c r="AP313">
        <v>0</v>
      </c>
      <c r="AQ313">
        <v>0</v>
      </c>
      <c r="AR313">
        <v>0</v>
      </c>
      <c r="AS313">
        <v>0</v>
      </c>
      <c r="AT313">
        <v>0</v>
      </c>
      <c r="AU313">
        <v>0</v>
      </c>
      <c r="AV313">
        <v>0</v>
      </c>
      <c r="AW313">
        <v>0</v>
      </c>
      <c r="AX313">
        <v>0</v>
      </c>
      <c r="AY313">
        <v>0</v>
      </c>
      <c r="AZ313">
        <v>0</v>
      </c>
      <c r="BA313">
        <v>0</v>
      </c>
      <c r="BB313">
        <v>0</v>
      </c>
      <c r="BC313">
        <v>0</v>
      </c>
      <c r="BD313" s="284">
        <v>0</v>
      </c>
      <c r="BE313" s="284">
        <v>0</v>
      </c>
      <c r="BF313" s="284">
        <v>0</v>
      </c>
      <c r="BG313" s="284">
        <v>0</v>
      </c>
      <c r="BH313" s="168">
        <v>0</v>
      </c>
      <c r="BI313" s="169">
        <v>0</v>
      </c>
      <c r="BJ313" s="169">
        <v>0</v>
      </c>
      <c r="BK313" s="170">
        <v>0</v>
      </c>
      <c r="BL313">
        <v>3</v>
      </c>
      <c r="BM313">
        <v>273</v>
      </c>
      <c r="BN313">
        <v>7537</v>
      </c>
      <c r="BO313">
        <v>8000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v>0</v>
      </c>
      <c r="CJ313" s="1">
        <v>0</v>
      </c>
      <c r="CK313" s="1">
        <v>0</v>
      </c>
      <c r="CL313" s="1">
        <v>0</v>
      </c>
      <c r="CM313" s="1">
        <v>0</v>
      </c>
      <c r="CN313" s="168">
        <v>0</v>
      </c>
      <c r="CO313" s="169">
        <v>0</v>
      </c>
      <c r="CP313" s="169">
        <v>0</v>
      </c>
      <c r="CQ313" s="170">
        <v>0</v>
      </c>
      <c r="CR313" s="1">
        <v>108</v>
      </c>
      <c r="CS313" s="1">
        <v>66</v>
      </c>
      <c r="CT313" s="1">
        <v>1329</v>
      </c>
      <c r="CU313" s="1">
        <v>1500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s="284">
        <v>0</v>
      </c>
      <c r="DQ313" s="284">
        <v>0</v>
      </c>
      <c r="DR313" s="284">
        <v>0</v>
      </c>
      <c r="DS313" s="284">
        <v>0</v>
      </c>
      <c r="DT313" s="168">
        <v>0</v>
      </c>
      <c r="DU313" s="169">
        <v>0</v>
      </c>
      <c r="DV313" s="169">
        <v>0</v>
      </c>
      <c r="DW313" s="170">
        <v>0</v>
      </c>
      <c r="DX313">
        <v>2</v>
      </c>
      <c r="DY313">
        <v>2</v>
      </c>
      <c r="DZ313">
        <v>500</v>
      </c>
      <c r="EA313">
        <v>600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v>0</v>
      </c>
      <c r="EV313" s="1">
        <v>0</v>
      </c>
      <c r="EW313" s="1">
        <v>0</v>
      </c>
      <c r="EX313" s="1">
        <v>0</v>
      </c>
      <c r="EY313" s="1">
        <v>0</v>
      </c>
      <c r="EZ313" s="168">
        <v>0</v>
      </c>
      <c r="FA313" s="169">
        <v>0</v>
      </c>
      <c r="FB313" s="169">
        <v>0</v>
      </c>
      <c r="FC313" s="170">
        <v>0</v>
      </c>
      <c r="FD313">
        <v>0</v>
      </c>
      <c r="FE313">
        <v>0</v>
      </c>
      <c r="FF313">
        <v>0</v>
      </c>
      <c r="FG313">
        <v>0</v>
      </c>
      <c r="FH313">
        <v>0</v>
      </c>
      <c r="FI313">
        <v>0</v>
      </c>
      <c r="FJ313">
        <v>0</v>
      </c>
      <c r="FK313">
        <v>0</v>
      </c>
      <c r="FL313">
        <v>0</v>
      </c>
      <c r="FM313">
        <v>0</v>
      </c>
      <c r="FN313">
        <v>2</v>
      </c>
      <c r="FO313">
        <v>2000</v>
      </c>
      <c r="FP313">
        <v>25</v>
      </c>
      <c r="FQ313">
        <v>0</v>
      </c>
      <c r="FR313">
        <v>500</v>
      </c>
      <c r="FS313">
        <v>0</v>
      </c>
      <c r="FT313">
        <v>46</v>
      </c>
      <c r="FU313">
        <v>45000</v>
      </c>
      <c r="FV313">
        <v>33</v>
      </c>
      <c r="FW313">
        <v>0</v>
      </c>
      <c r="FX313">
        <v>100</v>
      </c>
      <c r="FY313">
        <v>0</v>
      </c>
      <c r="FZ313">
        <v>0</v>
      </c>
      <c r="GA313">
        <v>0</v>
      </c>
      <c r="GB313">
        <v>0</v>
      </c>
      <c r="GC313">
        <v>0</v>
      </c>
      <c r="GD313">
        <v>0</v>
      </c>
      <c r="GE313">
        <v>0</v>
      </c>
      <c r="GF313">
        <v>0</v>
      </c>
      <c r="GG313">
        <v>0</v>
      </c>
      <c r="GH313">
        <v>0</v>
      </c>
      <c r="GI313">
        <v>0</v>
      </c>
      <c r="GJ313">
        <v>0</v>
      </c>
      <c r="GK313">
        <v>0</v>
      </c>
      <c r="GL313">
        <v>0</v>
      </c>
      <c r="GM313">
        <v>0</v>
      </c>
      <c r="GN313">
        <v>5</v>
      </c>
      <c r="GO313" t="s">
        <v>588</v>
      </c>
      <c r="GP313">
        <v>8</v>
      </c>
      <c r="GQ313" t="s">
        <v>588</v>
      </c>
      <c r="GR313">
        <v>0</v>
      </c>
      <c r="GS313">
        <v>0</v>
      </c>
      <c r="GT313">
        <v>0</v>
      </c>
      <c r="GU313">
        <v>0</v>
      </c>
      <c r="GV313">
        <v>0</v>
      </c>
      <c r="GW313">
        <v>0</v>
      </c>
      <c r="GX313">
        <v>0</v>
      </c>
      <c r="GY313">
        <v>0</v>
      </c>
      <c r="GZ313">
        <v>0</v>
      </c>
      <c r="HA313">
        <v>0</v>
      </c>
      <c r="HB313">
        <v>0</v>
      </c>
      <c r="HC313" s="139">
        <v>0</v>
      </c>
      <c r="HD313" s="141">
        <v>0</v>
      </c>
      <c r="HE313" s="139">
        <v>1</v>
      </c>
      <c r="HF313" s="141">
        <v>1</v>
      </c>
      <c r="HG313" s="180">
        <v>16</v>
      </c>
      <c r="HH313" s="182">
        <v>6.25E-2</v>
      </c>
      <c r="HI313" s="182">
        <v>6.25E-2</v>
      </c>
      <c r="HJ313" s="183">
        <v>0</v>
      </c>
      <c r="HK313" s="140">
        <v>0</v>
      </c>
      <c r="HL313" s="140">
        <v>0</v>
      </c>
      <c r="HM313" s="1" t="s">
        <v>427</v>
      </c>
      <c r="HN313" s="1" t="s">
        <v>427</v>
      </c>
      <c r="HO313" t="s">
        <v>460</v>
      </c>
      <c r="HP313" s="284" t="s">
        <v>460</v>
      </c>
      <c r="HQ313" s="284">
        <v>0</v>
      </c>
      <c r="HR313" s="284">
        <v>0</v>
      </c>
      <c r="HS313" s="284">
        <v>0</v>
      </c>
      <c r="HT313" s="284" t="s">
        <v>427</v>
      </c>
      <c r="HU313" s="284" t="s">
        <v>427</v>
      </c>
      <c r="HV313" s="284" t="s">
        <v>427</v>
      </c>
      <c r="HW313" s="284" t="s">
        <v>427</v>
      </c>
      <c r="HX313" s="284">
        <v>0</v>
      </c>
      <c r="HY313" s="284">
        <v>0</v>
      </c>
      <c r="HZ313" s="284">
        <v>2029158</v>
      </c>
      <c r="IA313" s="284"/>
      <c r="IB313" s="284"/>
    </row>
    <row r="314" spans="1:236" x14ac:dyDescent="0.25">
      <c r="A314" s="2">
        <f>IF('Table 1'!$L$2="All Regions",1,IF('Table 1'!$L$2='DATA TEMPLATE 1516'!L314,1,0))</f>
        <v>1</v>
      </c>
      <c r="B314" s="2">
        <f>IF('Table 1'!$L$3="All Disciplines",1,IF('Table 1'!$L$3='DATA TEMPLATE 1516'!M314,1,0))</f>
        <v>1</v>
      </c>
      <c r="C314" s="2">
        <f>IF('Table 1'!$L$4="All Organisations",1,IF('Table 1'!$L$4='DATA TEMPLATE 1516'!N314,1,0))</f>
        <v>1</v>
      </c>
      <c r="D314" s="2">
        <f t="shared" si="8"/>
        <v>3</v>
      </c>
      <c r="E314" s="236">
        <f>IFERROR(IF('Table 2'!$L$2="All Diverse Led",$HQ314,IF('Table 2'!$L$2='DATA TEMPLATE 1516'!HX314,4,0)),"0")</f>
        <v>0</v>
      </c>
      <c r="F314" s="236">
        <f>IFERROR(IF('Table 2'!$L$2="All Diverse Led",$HQ314,IF('Table 2'!$L$2='DATA TEMPLATE 1516'!HY314,4,0)), 0)</f>
        <v>0</v>
      </c>
      <c r="G314" s="237">
        <f t="shared" si="9"/>
        <v>0</v>
      </c>
      <c r="H314" s="1" t="s">
        <v>471</v>
      </c>
      <c r="I314" s="1">
        <v>0</v>
      </c>
      <c r="J314" s="1" t="b">
        <v>0</v>
      </c>
      <c r="K314" s="284">
        <v>312</v>
      </c>
      <c r="L314" t="s">
        <v>448</v>
      </c>
      <c r="M314" t="s">
        <v>437</v>
      </c>
      <c r="N314" t="s">
        <v>460</v>
      </c>
      <c r="O314" s="76">
        <v>69469</v>
      </c>
      <c r="P314" s="76">
        <v>134158</v>
      </c>
      <c r="Q314" s="76">
        <v>15910</v>
      </c>
      <c r="R314" s="76">
        <v>24500</v>
      </c>
      <c r="S314" s="76">
        <v>8500</v>
      </c>
      <c r="T314" s="76">
        <v>252537</v>
      </c>
      <c r="U314">
        <v>6480</v>
      </c>
      <c r="V314">
        <v>1600</v>
      </c>
      <c r="W314">
        <v>0</v>
      </c>
      <c r="X314">
        <v>5600</v>
      </c>
      <c r="Y314">
        <v>3920</v>
      </c>
      <c r="Z314">
        <v>0</v>
      </c>
      <c r="AA314">
        <v>0</v>
      </c>
      <c r="AB314">
        <v>30525</v>
      </c>
      <c r="AC314">
        <v>631</v>
      </c>
      <c r="AD314">
        <v>212155</v>
      </c>
      <c r="AE314">
        <v>260911</v>
      </c>
      <c r="AF314" s="1">
        <v>0</v>
      </c>
      <c r="AG314">
        <v>0</v>
      </c>
      <c r="AH314">
        <v>0</v>
      </c>
      <c r="AI314">
        <v>0</v>
      </c>
      <c r="AJ314">
        <v>0</v>
      </c>
      <c r="AK314">
        <v>0</v>
      </c>
      <c r="AL314">
        <v>0</v>
      </c>
      <c r="AM314">
        <v>0</v>
      </c>
      <c r="AN314">
        <v>0</v>
      </c>
      <c r="AO314">
        <v>0</v>
      </c>
      <c r="AP314">
        <v>0</v>
      </c>
      <c r="AQ314">
        <v>0</v>
      </c>
      <c r="AR314">
        <v>0</v>
      </c>
      <c r="AS314">
        <v>0</v>
      </c>
      <c r="AT314">
        <v>0</v>
      </c>
      <c r="AU314">
        <v>0</v>
      </c>
      <c r="AV314">
        <v>0</v>
      </c>
      <c r="AW314">
        <v>0</v>
      </c>
      <c r="AX314">
        <v>0</v>
      </c>
      <c r="AY314">
        <v>0</v>
      </c>
      <c r="AZ314">
        <v>0</v>
      </c>
      <c r="BA314">
        <v>0</v>
      </c>
      <c r="BB314">
        <v>0</v>
      </c>
      <c r="BC314">
        <v>0</v>
      </c>
      <c r="BD314" s="284">
        <v>0</v>
      </c>
      <c r="BE314" s="284">
        <v>0</v>
      </c>
      <c r="BF314" s="284">
        <v>0</v>
      </c>
      <c r="BG314" s="284">
        <v>0</v>
      </c>
      <c r="BH314" s="168">
        <v>0</v>
      </c>
      <c r="BI314" s="169">
        <v>0</v>
      </c>
      <c r="BJ314" s="169">
        <v>0</v>
      </c>
      <c r="BK314" s="170">
        <v>0</v>
      </c>
      <c r="BL314">
        <v>0</v>
      </c>
      <c r="BM314">
        <v>0</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v>0</v>
      </c>
      <c r="CJ314" s="1">
        <v>0</v>
      </c>
      <c r="CK314" s="1">
        <v>0</v>
      </c>
      <c r="CL314" s="1">
        <v>0</v>
      </c>
      <c r="CM314" s="1">
        <v>0</v>
      </c>
      <c r="CN314" s="168">
        <v>0</v>
      </c>
      <c r="CO314" s="169">
        <v>0</v>
      </c>
      <c r="CP314" s="169">
        <v>0</v>
      </c>
      <c r="CQ314" s="170">
        <v>0</v>
      </c>
      <c r="CR314" s="1">
        <v>0</v>
      </c>
      <c r="CS314" s="1">
        <v>0</v>
      </c>
      <c r="CT314" s="1">
        <v>0</v>
      </c>
      <c r="CU314" s="1">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s="284">
        <v>0</v>
      </c>
      <c r="DQ314" s="284">
        <v>0</v>
      </c>
      <c r="DR314" s="284">
        <v>0</v>
      </c>
      <c r="DS314" s="284">
        <v>0</v>
      </c>
      <c r="DT314" s="168">
        <v>0</v>
      </c>
      <c r="DU314" s="169">
        <v>0</v>
      </c>
      <c r="DV314" s="169">
        <v>0</v>
      </c>
      <c r="DW314" s="170">
        <v>0</v>
      </c>
      <c r="DX314">
        <v>452</v>
      </c>
      <c r="DY314">
        <v>132</v>
      </c>
      <c r="DZ314">
        <v>1733</v>
      </c>
      <c r="EA314">
        <v>58000</v>
      </c>
      <c r="EB314">
        <v>0</v>
      </c>
      <c r="EC314">
        <v>0</v>
      </c>
      <c r="ED314">
        <v>0</v>
      </c>
      <c r="EE314">
        <v>0</v>
      </c>
      <c r="EF314">
        <v>0</v>
      </c>
      <c r="EG314">
        <v>0</v>
      </c>
      <c r="EH314">
        <v>0</v>
      </c>
      <c r="EI314">
        <v>0</v>
      </c>
      <c r="EJ314">
        <v>183</v>
      </c>
      <c r="EK314">
        <v>26</v>
      </c>
      <c r="EL314">
        <v>131</v>
      </c>
      <c r="EM314">
        <v>5350</v>
      </c>
      <c r="EN314">
        <v>0</v>
      </c>
      <c r="EO314">
        <v>0</v>
      </c>
      <c r="EP314">
        <v>0</v>
      </c>
      <c r="EQ314">
        <v>0</v>
      </c>
      <c r="ER314">
        <v>0</v>
      </c>
      <c r="ES314">
        <v>0</v>
      </c>
      <c r="ET314">
        <v>0</v>
      </c>
      <c r="EU314">
        <v>0</v>
      </c>
      <c r="EV314" s="1">
        <v>0</v>
      </c>
      <c r="EW314" s="1">
        <v>0</v>
      </c>
      <c r="EX314" s="1">
        <v>0</v>
      </c>
      <c r="EY314" s="1">
        <v>0</v>
      </c>
      <c r="EZ314" s="168">
        <v>183</v>
      </c>
      <c r="FA314" s="169">
        <v>26</v>
      </c>
      <c r="FB314" s="169">
        <v>131</v>
      </c>
      <c r="FC314" s="170">
        <v>5350</v>
      </c>
      <c r="FD314">
        <v>0</v>
      </c>
      <c r="FE314">
        <v>0</v>
      </c>
      <c r="FF314">
        <v>0</v>
      </c>
      <c r="FG314">
        <v>0</v>
      </c>
      <c r="FH314">
        <v>0</v>
      </c>
      <c r="FI314">
        <v>0</v>
      </c>
      <c r="FJ314">
        <v>0</v>
      </c>
      <c r="FK314">
        <v>0</v>
      </c>
      <c r="FL314">
        <v>0</v>
      </c>
      <c r="FM314">
        <v>0</v>
      </c>
      <c r="FN314">
        <v>0</v>
      </c>
      <c r="FO314">
        <v>0</v>
      </c>
      <c r="FP314">
        <v>0</v>
      </c>
      <c r="FQ314">
        <v>0</v>
      </c>
      <c r="FR314">
        <v>0</v>
      </c>
      <c r="FS314">
        <v>0</v>
      </c>
      <c r="FT314">
        <v>0</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0</v>
      </c>
      <c r="GN314">
        <v>0</v>
      </c>
      <c r="GO314">
        <v>0</v>
      </c>
      <c r="GP314">
        <v>0</v>
      </c>
      <c r="GQ314">
        <v>0</v>
      </c>
      <c r="GR314">
        <v>0</v>
      </c>
      <c r="GS314">
        <v>0</v>
      </c>
      <c r="GT314">
        <v>0</v>
      </c>
      <c r="GU314">
        <v>0</v>
      </c>
      <c r="GV314">
        <v>0</v>
      </c>
      <c r="GW314">
        <v>0</v>
      </c>
      <c r="GX314">
        <v>0</v>
      </c>
      <c r="GY314">
        <v>0</v>
      </c>
      <c r="GZ314">
        <v>0</v>
      </c>
      <c r="HA314">
        <v>0</v>
      </c>
      <c r="HB314">
        <v>0</v>
      </c>
      <c r="HC314" s="139">
        <v>0</v>
      </c>
      <c r="HD314" s="141">
        <v>0</v>
      </c>
      <c r="HE314" s="139">
        <v>1</v>
      </c>
      <c r="HF314" s="141">
        <v>0</v>
      </c>
      <c r="HG314" s="180">
        <v>28</v>
      </c>
      <c r="HH314" s="182">
        <v>0</v>
      </c>
      <c r="HI314" s="182">
        <v>3.5714285714285712E-2</v>
      </c>
      <c r="HJ314" s="183">
        <v>0</v>
      </c>
      <c r="HK314" s="140">
        <v>0</v>
      </c>
      <c r="HL314" s="140">
        <v>0</v>
      </c>
      <c r="HM314" s="1" t="s">
        <v>427</v>
      </c>
      <c r="HN314" s="1" t="s">
        <v>427</v>
      </c>
      <c r="HO314" t="s">
        <v>460</v>
      </c>
      <c r="HP314" s="284" t="s">
        <v>460</v>
      </c>
      <c r="HQ314" s="284">
        <v>0</v>
      </c>
      <c r="HR314" s="284">
        <v>0</v>
      </c>
      <c r="HS314" s="284">
        <v>0</v>
      </c>
      <c r="HT314" s="284" t="s">
        <v>427</v>
      </c>
      <c r="HU314" s="284" t="s">
        <v>427</v>
      </c>
      <c r="HV314" s="284" t="s">
        <v>427</v>
      </c>
      <c r="HW314" s="284" t="s">
        <v>427</v>
      </c>
      <c r="HX314" s="284">
        <v>0</v>
      </c>
      <c r="HY314" s="284">
        <v>0</v>
      </c>
      <c r="HZ314" s="284">
        <v>1723886</v>
      </c>
      <c r="IA314" s="284"/>
      <c r="IB314" s="284"/>
    </row>
    <row r="315" spans="1:236" x14ac:dyDescent="0.25">
      <c r="A315" s="2">
        <f>IF('Table 1'!$L$2="All Regions",1,IF('Table 1'!$L$2='DATA TEMPLATE 1516'!L315,1,0))</f>
        <v>1</v>
      </c>
      <c r="B315" s="2">
        <f>IF('Table 1'!$L$3="All Disciplines",1,IF('Table 1'!$L$3='DATA TEMPLATE 1516'!M315,1,0))</f>
        <v>1</v>
      </c>
      <c r="C315" s="2">
        <f>IF('Table 1'!$L$4="All Organisations",1,IF('Table 1'!$L$4='DATA TEMPLATE 1516'!N315,1,0))</f>
        <v>1</v>
      </c>
      <c r="D315" s="2">
        <f t="shared" si="8"/>
        <v>3</v>
      </c>
      <c r="E315" s="236">
        <f>IFERROR(IF('Table 2'!$L$2="All Diverse Led",$HQ315,IF('Table 2'!$L$2='DATA TEMPLATE 1516'!HX315,4,0)),"0")</f>
        <v>0</v>
      </c>
      <c r="F315" s="236">
        <f>IFERROR(IF('Table 2'!$L$2="All Diverse Led",$HQ315,IF('Table 2'!$L$2='DATA TEMPLATE 1516'!HY315,4,0)), 0)</f>
        <v>0</v>
      </c>
      <c r="G315" s="237">
        <f t="shared" si="9"/>
        <v>0</v>
      </c>
      <c r="H315" s="1" t="s">
        <v>471</v>
      </c>
      <c r="I315" s="1">
        <v>0</v>
      </c>
      <c r="J315" s="1" t="b">
        <v>0</v>
      </c>
      <c r="K315" s="284">
        <v>313</v>
      </c>
      <c r="L315" t="s">
        <v>448</v>
      </c>
      <c r="M315" t="s">
        <v>436</v>
      </c>
      <c r="N315" t="s">
        <v>459</v>
      </c>
      <c r="O315" s="76">
        <v>5719</v>
      </c>
      <c r="P315" s="76">
        <v>447511</v>
      </c>
      <c r="Q315" s="76">
        <v>8900</v>
      </c>
      <c r="R315" s="76">
        <v>0</v>
      </c>
      <c r="S315" s="76">
        <v>124372</v>
      </c>
      <c r="T315" s="76">
        <v>586502</v>
      </c>
      <c r="U315">
        <v>4950</v>
      </c>
      <c r="V315">
        <v>0</v>
      </c>
      <c r="W315">
        <v>0</v>
      </c>
      <c r="X315">
        <v>0</v>
      </c>
      <c r="Y315">
        <v>0</v>
      </c>
      <c r="Z315">
        <v>0</v>
      </c>
      <c r="AA315">
        <v>0</v>
      </c>
      <c r="AB315">
        <v>379002</v>
      </c>
      <c r="AC315">
        <v>48817</v>
      </c>
      <c r="AD315">
        <v>144781</v>
      </c>
      <c r="AE315">
        <v>577550</v>
      </c>
      <c r="AF315" s="1">
        <v>0</v>
      </c>
      <c r="AG315">
        <v>0</v>
      </c>
      <c r="AH315">
        <v>0</v>
      </c>
      <c r="AI315">
        <v>0</v>
      </c>
      <c r="AJ315">
        <v>0</v>
      </c>
      <c r="AK315">
        <v>0</v>
      </c>
      <c r="AL315">
        <v>0</v>
      </c>
      <c r="AM315">
        <v>0</v>
      </c>
      <c r="AN315">
        <v>0</v>
      </c>
      <c r="AO315">
        <v>0</v>
      </c>
      <c r="AP315">
        <v>0</v>
      </c>
      <c r="AQ315">
        <v>0</v>
      </c>
      <c r="AR315">
        <v>0</v>
      </c>
      <c r="AS315">
        <v>0</v>
      </c>
      <c r="AT315">
        <v>0</v>
      </c>
      <c r="AU315">
        <v>0</v>
      </c>
      <c r="AV315">
        <v>0</v>
      </c>
      <c r="AW315">
        <v>0</v>
      </c>
      <c r="AX315">
        <v>0</v>
      </c>
      <c r="AY315">
        <v>0</v>
      </c>
      <c r="AZ315">
        <v>0</v>
      </c>
      <c r="BA315">
        <v>0</v>
      </c>
      <c r="BB315">
        <v>0</v>
      </c>
      <c r="BC315">
        <v>0</v>
      </c>
      <c r="BD315" s="284">
        <v>0</v>
      </c>
      <c r="BE315" s="284">
        <v>0</v>
      </c>
      <c r="BF315" s="284">
        <v>0</v>
      </c>
      <c r="BG315" s="284">
        <v>0</v>
      </c>
      <c r="BH315" s="168">
        <v>0</v>
      </c>
      <c r="BI315" s="169">
        <v>0</v>
      </c>
      <c r="BJ315" s="169">
        <v>0</v>
      </c>
      <c r="BK315" s="170">
        <v>0</v>
      </c>
      <c r="BL315">
        <v>8</v>
      </c>
      <c r="BM315">
        <v>346</v>
      </c>
      <c r="BN315">
        <v>8142</v>
      </c>
      <c r="BO315">
        <v>20450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v>0</v>
      </c>
      <c r="CJ315" s="1">
        <v>0</v>
      </c>
      <c r="CK315" s="1">
        <v>0</v>
      </c>
      <c r="CL315" s="1">
        <v>0</v>
      </c>
      <c r="CM315" s="1">
        <v>0</v>
      </c>
      <c r="CN315" s="168">
        <v>0</v>
      </c>
      <c r="CO315" s="169">
        <v>0</v>
      </c>
      <c r="CP315" s="169">
        <v>0</v>
      </c>
      <c r="CQ315" s="170">
        <v>0</v>
      </c>
      <c r="CR315" s="1">
        <v>2</v>
      </c>
      <c r="CS315" s="1">
        <v>2</v>
      </c>
      <c r="CT315" s="1">
        <v>70</v>
      </c>
      <c r="CU315" s="1">
        <v>0</v>
      </c>
      <c r="CV315">
        <v>0</v>
      </c>
      <c r="CW315">
        <v>0</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s="284">
        <v>0</v>
      </c>
      <c r="DQ315" s="284">
        <v>0</v>
      </c>
      <c r="DR315" s="284">
        <v>0</v>
      </c>
      <c r="DS315" s="284">
        <v>0</v>
      </c>
      <c r="DT315" s="168">
        <v>0</v>
      </c>
      <c r="DU315" s="169">
        <v>0</v>
      </c>
      <c r="DV315" s="169">
        <v>0</v>
      </c>
      <c r="DW315" s="170">
        <v>0</v>
      </c>
      <c r="DX315">
        <v>0</v>
      </c>
      <c r="DY315">
        <v>0</v>
      </c>
      <c r="DZ315">
        <v>0</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v>0</v>
      </c>
      <c r="EV315" s="1">
        <v>0</v>
      </c>
      <c r="EW315" s="1">
        <v>0</v>
      </c>
      <c r="EX315" s="1">
        <v>0</v>
      </c>
      <c r="EY315" s="1">
        <v>0</v>
      </c>
      <c r="EZ315" s="168">
        <v>0</v>
      </c>
      <c r="FA315" s="169">
        <v>0</v>
      </c>
      <c r="FB315" s="169">
        <v>0</v>
      </c>
      <c r="FC315" s="170">
        <v>0</v>
      </c>
      <c r="FD315">
        <v>0</v>
      </c>
      <c r="FE315">
        <v>0</v>
      </c>
      <c r="FF315">
        <v>0</v>
      </c>
      <c r="FG315">
        <v>0</v>
      </c>
      <c r="FH315">
        <v>0</v>
      </c>
      <c r="FI315">
        <v>0</v>
      </c>
      <c r="FJ315">
        <v>0</v>
      </c>
      <c r="FK315">
        <v>0</v>
      </c>
      <c r="FL315">
        <v>0</v>
      </c>
      <c r="FM315">
        <v>0</v>
      </c>
      <c r="FN315">
        <v>2</v>
      </c>
      <c r="FO315">
        <v>2800</v>
      </c>
      <c r="FP315">
        <v>235</v>
      </c>
      <c r="FQ315">
        <v>0</v>
      </c>
      <c r="FR315">
        <v>91</v>
      </c>
      <c r="FS315">
        <v>0</v>
      </c>
      <c r="FT315">
        <v>65</v>
      </c>
      <c r="FU315">
        <v>0</v>
      </c>
      <c r="FV315">
        <v>102</v>
      </c>
      <c r="FW315">
        <v>0</v>
      </c>
      <c r="FX315">
        <v>50</v>
      </c>
      <c r="FY315">
        <v>0</v>
      </c>
      <c r="FZ315">
        <v>0</v>
      </c>
      <c r="GA315">
        <v>0</v>
      </c>
      <c r="GB315">
        <v>0</v>
      </c>
      <c r="GC315">
        <v>0</v>
      </c>
      <c r="GD315">
        <v>1</v>
      </c>
      <c r="GE315">
        <v>120</v>
      </c>
      <c r="GF315">
        <v>0</v>
      </c>
      <c r="GG315">
        <v>0</v>
      </c>
      <c r="GH315">
        <v>0</v>
      </c>
      <c r="GI315">
        <v>0</v>
      </c>
      <c r="GJ315">
        <v>0</v>
      </c>
      <c r="GK315">
        <v>0</v>
      </c>
      <c r="GL315">
        <v>0</v>
      </c>
      <c r="GM315">
        <v>0</v>
      </c>
      <c r="GN315">
        <v>0</v>
      </c>
      <c r="GO315">
        <v>0</v>
      </c>
      <c r="GP315">
        <v>0</v>
      </c>
      <c r="GQ315">
        <v>0</v>
      </c>
      <c r="GR315">
        <v>0</v>
      </c>
      <c r="GS315">
        <v>0</v>
      </c>
      <c r="GT315">
        <v>0</v>
      </c>
      <c r="GU315">
        <v>0</v>
      </c>
      <c r="GV315">
        <v>0</v>
      </c>
      <c r="GW315">
        <v>0</v>
      </c>
      <c r="GX315">
        <v>1</v>
      </c>
      <c r="GY315">
        <v>0</v>
      </c>
      <c r="GZ315">
        <v>0</v>
      </c>
      <c r="HA315">
        <v>0</v>
      </c>
      <c r="HB315">
        <v>0</v>
      </c>
      <c r="HC315" s="139">
        <v>0</v>
      </c>
      <c r="HD315" s="141">
        <v>0</v>
      </c>
      <c r="HE315" s="139">
        <v>0</v>
      </c>
      <c r="HF315" s="141">
        <v>0</v>
      </c>
      <c r="HG315" s="180">
        <v>11</v>
      </c>
      <c r="HH315" s="182">
        <v>0</v>
      </c>
      <c r="HI315" s="182">
        <v>0</v>
      </c>
      <c r="HJ315" s="183">
        <v>0</v>
      </c>
      <c r="HK315" s="140">
        <v>0</v>
      </c>
      <c r="HL315" s="140">
        <v>0</v>
      </c>
      <c r="HM315" s="1" t="s">
        <v>427</v>
      </c>
      <c r="HN315" s="1" t="s">
        <v>427</v>
      </c>
      <c r="HO315" t="s">
        <v>459</v>
      </c>
      <c r="HP315" s="284" t="s">
        <v>460</v>
      </c>
      <c r="HQ315" s="284">
        <v>0</v>
      </c>
      <c r="HR315" s="284">
        <v>0</v>
      </c>
      <c r="HS315" s="284">
        <v>0</v>
      </c>
      <c r="HT315" s="284" t="s">
        <v>427</v>
      </c>
      <c r="HU315" s="284" t="s">
        <v>427</v>
      </c>
      <c r="HV315" s="284" t="s">
        <v>427</v>
      </c>
      <c r="HW315" s="284" t="s">
        <v>427</v>
      </c>
      <c r="HX315" s="284">
        <v>0</v>
      </c>
      <c r="HY315" s="284">
        <v>0</v>
      </c>
      <c r="HZ315" s="284">
        <v>777177</v>
      </c>
      <c r="IA315" s="284"/>
      <c r="IB315" s="284"/>
    </row>
    <row r="316" spans="1:236" x14ac:dyDescent="0.25">
      <c r="A316" s="2">
        <f>IF('Table 1'!$L$2="All Regions",1,IF('Table 1'!$L$2='DATA TEMPLATE 1516'!L316,1,0))</f>
        <v>1</v>
      </c>
      <c r="B316" s="2">
        <f>IF('Table 1'!$L$3="All Disciplines",1,IF('Table 1'!$L$3='DATA TEMPLATE 1516'!M316,1,0))</f>
        <v>1</v>
      </c>
      <c r="C316" s="2">
        <f>IF('Table 1'!$L$4="All Organisations",1,IF('Table 1'!$L$4='DATA TEMPLATE 1516'!N316,1,0))</f>
        <v>1</v>
      </c>
      <c r="D316" s="2">
        <f t="shared" si="8"/>
        <v>3</v>
      </c>
      <c r="E316" s="236">
        <f>IFERROR(IF('Table 2'!$L$2="All Diverse Led",$HQ316,IF('Table 2'!$L$2='DATA TEMPLATE 1516'!HX316,4,0)),"0")</f>
        <v>2</v>
      </c>
      <c r="F316" s="236">
        <f>IFERROR(IF('Table 2'!$L$2="All Diverse Led",$HQ316,IF('Table 2'!$L$2='DATA TEMPLATE 1516'!HY316,4,0)), 0)</f>
        <v>2</v>
      </c>
      <c r="G316" s="237">
        <f t="shared" si="9"/>
        <v>4</v>
      </c>
      <c r="H316" s="1" t="s">
        <v>471</v>
      </c>
      <c r="I316" s="1">
        <v>0</v>
      </c>
      <c r="J316" s="1" t="b">
        <v>0</v>
      </c>
      <c r="K316" s="284">
        <v>314</v>
      </c>
      <c r="L316" t="s">
        <v>448</v>
      </c>
      <c r="M316" t="s">
        <v>437</v>
      </c>
      <c r="N316" t="s">
        <v>458</v>
      </c>
      <c r="O316" s="76">
        <v>25776</v>
      </c>
      <c r="P316" s="76">
        <v>95827</v>
      </c>
      <c r="Q316" s="76">
        <v>9025</v>
      </c>
      <c r="R316" s="76">
        <v>36231</v>
      </c>
      <c r="S316" s="76">
        <v>0</v>
      </c>
      <c r="T316" s="76">
        <v>166859</v>
      </c>
      <c r="U316">
        <v>19510</v>
      </c>
      <c r="V316">
        <v>0</v>
      </c>
      <c r="W316">
        <v>0</v>
      </c>
      <c r="X316">
        <v>83984</v>
      </c>
      <c r="Y316">
        <v>4692</v>
      </c>
      <c r="Z316">
        <v>0</v>
      </c>
      <c r="AA316">
        <v>0</v>
      </c>
      <c r="AB316">
        <v>29361</v>
      </c>
      <c r="AC316">
        <v>29935</v>
      </c>
      <c r="AD316">
        <v>9098</v>
      </c>
      <c r="AE316">
        <v>176580</v>
      </c>
      <c r="AF316" s="1">
        <v>0</v>
      </c>
      <c r="AG316">
        <v>0</v>
      </c>
      <c r="AH316">
        <v>0</v>
      </c>
      <c r="AI316">
        <v>0</v>
      </c>
      <c r="AJ316">
        <v>0</v>
      </c>
      <c r="AK316">
        <v>0</v>
      </c>
      <c r="AL316">
        <v>0</v>
      </c>
      <c r="AM316">
        <v>0</v>
      </c>
      <c r="AN316">
        <v>0</v>
      </c>
      <c r="AO316">
        <v>0</v>
      </c>
      <c r="AP316">
        <v>0</v>
      </c>
      <c r="AQ316">
        <v>0</v>
      </c>
      <c r="AR316">
        <v>0</v>
      </c>
      <c r="AS316">
        <v>0</v>
      </c>
      <c r="AT316">
        <v>0</v>
      </c>
      <c r="AU316">
        <v>0</v>
      </c>
      <c r="AV316">
        <v>0</v>
      </c>
      <c r="AW316">
        <v>0</v>
      </c>
      <c r="AX316">
        <v>0</v>
      </c>
      <c r="AY316">
        <v>0</v>
      </c>
      <c r="AZ316">
        <v>0</v>
      </c>
      <c r="BA316">
        <v>0</v>
      </c>
      <c r="BB316">
        <v>0</v>
      </c>
      <c r="BC316">
        <v>0</v>
      </c>
      <c r="BD316" s="284">
        <v>0</v>
      </c>
      <c r="BE316" s="284">
        <v>0</v>
      </c>
      <c r="BF316" s="284">
        <v>0</v>
      </c>
      <c r="BG316" s="284">
        <v>0</v>
      </c>
      <c r="BH316" s="168">
        <v>0</v>
      </c>
      <c r="BI316" s="169">
        <v>0</v>
      </c>
      <c r="BJ316" s="169">
        <v>0</v>
      </c>
      <c r="BK316" s="170">
        <v>0</v>
      </c>
      <c r="BL316">
        <v>0</v>
      </c>
      <c r="BM316">
        <v>0</v>
      </c>
      <c r="BN316">
        <v>0</v>
      </c>
      <c r="BO316">
        <v>0</v>
      </c>
      <c r="BP316">
        <v>0</v>
      </c>
      <c r="BQ316">
        <v>0</v>
      </c>
      <c r="BR316">
        <v>0</v>
      </c>
      <c r="BS316">
        <v>0</v>
      </c>
      <c r="BT316">
        <v>0</v>
      </c>
      <c r="BU316">
        <v>0</v>
      </c>
      <c r="BV316">
        <v>0</v>
      </c>
      <c r="BW316">
        <v>0</v>
      </c>
      <c r="BX316">
        <v>0</v>
      </c>
      <c r="BY316">
        <v>0</v>
      </c>
      <c r="BZ316">
        <v>0</v>
      </c>
      <c r="CA316">
        <v>0</v>
      </c>
      <c r="CB316">
        <v>0</v>
      </c>
      <c r="CC316">
        <v>0</v>
      </c>
      <c r="CD316">
        <v>0</v>
      </c>
      <c r="CE316">
        <v>0</v>
      </c>
      <c r="CF316">
        <v>0</v>
      </c>
      <c r="CG316">
        <v>0</v>
      </c>
      <c r="CH316">
        <v>0</v>
      </c>
      <c r="CI316">
        <v>0</v>
      </c>
      <c r="CJ316" s="1">
        <v>0</v>
      </c>
      <c r="CK316" s="1">
        <v>0</v>
      </c>
      <c r="CL316" s="1">
        <v>0</v>
      </c>
      <c r="CM316" s="1">
        <v>0</v>
      </c>
      <c r="CN316" s="168">
        <v>0</v>
      </c>
      <c r="CO316" s="169">
        <v>0</v>
      </c>
      <c r="CP316" s="169">
        <v>0</v>
      </c>
      <c r="CQ316" s="170">
        <v>0</v>
      </c>
      <c r="CR316" s="1">
        <v>0</v>
      </c>
      <c r="CS316" s="1">
        <v>0</v>
      </c>
      <c r="CT316" s="1">
        <v>0</v>
      </c>
      <c r="CU316" s="1">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s="284">
        <v>0</v>
      </c>
      <c r="DQ316" s="284">
        <v>0</v>
      </c>
      <c r="DR316" s="284">
        <v>0</v>
      </c>
      <c r="DS316" s="284">
        <v>0</v>
      </c>
      <c r="DT316" s="168">
        <v>0</v>
      </c>
      <c r="DU316" s="169">
        <v>0</v>
      </c>
      <c r="DV316" s="169">
        <v>0</v>
      </c>
      <c r="DW316" s="170">
        <v>0</v>
      </c>
      <c r="DX316">
        <v>1</v>
      </c>
      <c r="DY316">
        <v>1</v>
      </c>
      <c r="DZ316">
        <v>0</v>
      </c>
      <c r="EA316">
        <v>20000</v>
      </c>
      <c r="EB316">
        <v>0</v>
      </c>
      <c r="EC316">
        <v>0</v>
      </c>
      <c r="ED316">
        <v>0</v>
      </c>
      <c r="EE316">
        <v>0</v>
      </c>
      <c r="EF316">
        <v>0</v>
      </c>
      <c r="EG316">
        <v>0</v>
      </c>
      <c r="EH316">
        <v>0</v>
      </c>
      <c r="EI316">
        <v>0</v>
      </c>
      <c r="EJ316">
        <v>0</v>
      </c>
      <c r="EK316">
        <v>0</v>
      </c>
      <c r="EL316">
        <v>0</v>
      </c>
      <c r="EM316">
        <v>0</v>
      </c>
      <c r="EN316">
        <v>0</v>
      </c>
      <c r="EO316">
        <v>0</v>
      </c>
      <c r="EP316">
        <v>0</v>
      </c>
      <c r="EQ316">
        <v>0</v>
      </c>
      <c r="ER316">
        <v>0</v>
      </c>
      <c r="ES316">
        <v>0</v>
      </c>
      <c r="ET316">
        <v>0</v>
      </c>
      <c r="EU316">
        <v>0</v>
      </c>
      <c r="EV316" s="1">
        <v>0</v>
      </c>
      <c r="EW316" s="1">
        <v>0</v>
      </c>
      <c r="EX316" s="1">
        <v>0</v>
      </c>
      <c r="EY316" s="1">
        <v>0</v>
      </c>
      <c r="EZ316" s="168">
        <v>0</v>
      </c>
      <c r="FA316" s="169">
        <v>0</v>
      </c>
      <c r="FB316" s="169">
        <v>0</v>
      </c>
      <c r="FC316" s="170">
        <v>0</v>
      </c>
      <c r="FD316">
        <v>0</v>
      </c>
      <c r="FE316">
        <v>0</v>
      </c>
      <c r="FF316">
        <v>0</v>
      </c>
      <c r="FG316">
        <v>0</v>
      </c>
      <c r="FH316">
        <v>0</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0</v>
      </c>
      <c r="GC316">
        <v>0</v>
      </c>
      <c r="GD316">
        <v>0</v>
      </c>
      <c r="GE316">
        <v>0</v>
      </c>
      <c r="GF316">
        <v>0</v>
      </c>
      <c r="GG316">
        <v>0</v>
      </c>
      <c r="GH316">
        <v>0</v>
      </c>
      <c r="GI316">
        <v>0</v>
      </c>
      <c r="GJ316">
        <v>0</v>
      </c>
      <c r="GK316">
        <v>0</v>
      </c>
      <c r="GL316">
        <v>0</v>
      </c>
      <c r="GM316">
        <v>0</v>
      </c>
      <c r="GN316">
        <v>0</v>
      </c>
      <c r="GO316">
        <v>0</v>
      </c>
      <c r="GP316">
        <v>0</v>
      </c>
      <c r="GQ316">
        <v>0</v>
      </c>
      <c r="GR316">
        <v>0</v>
      </c>
      <c r="GS316">
        <v>0</v>
      </c>
      <c r="GT316">
        <v>0</v>
      </c>
      <c r="GU316">
        <v>0</v>
      </c>
      <c r="GV316">
        <v>0</v>
      </c>
      <c r="GW316">
        <v>0</v>
      </c>
      <c r="GX316">
        <v>0</v>
      </c>
      <c r="GY316">
        <v>0</v>
      </c>
      <c r="GZ316">
        <v>0</v>
      </c>
      <c r="HA316">
        <v>0</v>
      </c>
      <c r="HB316">
        <v>0</v>
      </c>
      <c r="HC316" s="139">
        <v>1</v>
      </c>
      <c r="HD316" s="141">
        <v>0</v>
      </c>
      <c r="HE316" s="139">
        <v>0</v>
      </c>
      <c r="HF316" s="141">
        <v>10</v>
      </c>
      <c r="HG316" s="180">
        <v>11</v>
      </c>
      <c r="HH316" s="182">
        <v>1</v>
      </c>
      <c r="HI316" s="182">
        <v>0</v>
      </c>
      <c r="HJ316" s="183">
        <v>2</v>
      </c>
      <c r="HK316" s="140" t="s">
        <v>541</v>
      </c>
      <c r="HL316" s="140">
        <v>0</v>
      </c>
      <c r="HM316" s="1" t="s">
        <v>426</v>
      </c>
      <c r="HN316" s="1" t="s">
        <v>427</v>
      </c>
      <c r="HO316" t="s">
        <v>458</v>
      </c>
      <c r="HP316" s="284" t="s">
        <v>458</v>
      </c>
      <c r="HQ316" s="284">
        <v>2</v>
      </c>
      <c r="HR316" s="284" t="s">
        <v>541</v>
      </c>
      <c r="HS316" s="284">
        <v>0</v>
      </c>
      <c r="HT316" s="284" t="s">
        <v>426</v>
      </c>
      <c r="HU316" s="284" t="s">
        <v>427</v>
      </c>
      <c r="HV316" s="284" t="s">
        <v>427</v>
      </c>
      <c r="HW316" s="284" t="s">
        <v>427</v>
      </c>
      <c r="HX316" s="284" t="s">
        <v>541</v>
      </c>
      <c r="HY316" s="284">
        <v>0</v>
      </c>
      <c r="HZ316" s="284">
        <v>161869</v>
      </c>
      <c r="IA316" s="284"/>
      <c r="IB316" s="284"/>
    </row>
    <row r="317" spans="1:236" x14ac:dyDescent="0.25">
      <c r="A317" s="2">
        <f>IF('Table 1'!$L$2="All Regions",1,IF('Table 1'!$L$2='DATA TEMPLATE 1516'!L317,1,0))</f>
        <v>1</v>
      </c>
      <c r="B317" s="2">
        <f>IF('Table 1'!$L$3="All Disciplines",1,IF('Table 1'!$L$3='DATA TEMPLATE 1516'!M317,1,0))</f>
        <v>1</v>
      </c>
      <c r="C317" s="2">
        <f>IF('Table 1'!$L$4="All Organisations",1,IF('Table 1'!$L$4='DATA TEMPLATE 1516'!N317,1,0))</f>
        <v>1</v>
      </c>
      <c r="D317" s="2">
        <f t="shared" si="8"/>
        <v>3</v>
      </c>
      <c r="E317" s="236">
        <f>IFERROR(IF('Table 2'!$L$2="All Diverse Led",$HQ317,IF('Table 2'!$L$2='DATA TEMPLATE 1516'!HX317,4,0)),"0")</f>
        <v>0</v>
      </c>
      <c r="F317" s="236">
        <f>IFERROR(IF('Table 2'!$L$2="All Diverse Led",$HQ317,IF('Table 2'!$L$2='DATA TEMPLATE 1516'!HY317,4,0)), 0)</f>
        <v>0</v>
      </c>
      <c r="G317" s="237">
        <f t="shared" si="9"/>
        <v>0</v>
      </c>
      <c r="H317" s="1" t="s">
        <v>471</v>
      </c>
      <c r="I317" s="1">
        <v>0</v>
      </c>
      <c r="J317" s="1" t="b">
        <v>0</v>
      </c>
      <c r="K317" s="284">
        <v>315</v>
      </c>
      <c r="L317" t="s">
        <v>448</v>
      </c>
      <c r="M317" t="s">
        <v>437</v>
      </c>
      <c r="N317" t="s">
        <v>460</v>
      </c>
      <c r="O317" s="76">
        <v>935600</v>
      </c>
      <c r="P317" s="76">
        <v>974349</v>
      </c>
      <c r="Q317" s="76">
        <v>134521</v>
      </c>
      <c r="R317" s="76">
        <v>671212</v>
      </c>
      <c r="S317" s="76">
        <v>0</v>
      </c>
      <c r="T317" s="76">
        <v>2715682</v>
      </c>
      <c r="U317">
        <v>1231346</v>
      </c>
      <c r="V317">
        <v>4192</v>
      </c>
      <c r="W317">
        <v>0</v>
      </c>
      <c r="X317">
        <v>0</v>
      </c>
      <c r="Y317">
        <v>38964</v>
      </c>
      <c r="Z317">
        <v>0</v>
      </c>
      <c r="AA317">
        <v>0</v>
      </c>
      <c r="AB317">
        <v>782282</v>
      </c>
      <c r="AC317">
        <v>251804</v>
      </c>
      <c r="AD317">
        <v>18559</v>
      </c>
      <c r="AE317">
        <v>2327147</v>
      </c>
      <c r="AF317" s="1">
        <v>672</v>
      </c>
      <c r="AG317">
        <v>446</v>
      </c>
      <c r="AH317">
        <v>58818</v>
      </c>
      <c r="AI317">
        <v>0</v>
      </c>
      <c r="AJ317">
        <v>164</v>
      </c>
      <c r="AK317">
        <v>88</v>
      </c>
      <c r="AL317">
        <v>0</v>
      </c>
      <c r="AM317">
        <v>0</v>
      </c>
      <c r="AN317">
        <v>0</v>
      </c>
      <c r="AO317">
        <v>0</v>
      </c>
      <c r="AP317">
        <v>0</v>
      </c>
      <c r="AQ317">
        <v>0</v>
      </c>
      <c r="AR317">
        <v>90</v>
      </c>
      <c r="AS317">
        <v>446</v>
      </c>
      <c r="AT317">
        <v>17215</v>
      </c>
      <c r="AU317">
        <v>0</v>
      </c>
      <c r="AV317">
        <v>0</v>
      </c>
      <c r="AW317">
        <v>0</v>
      </c>
      <c r="AX317">
        <v>0</v>
      </c>
      <c r="AY317">
        <v>0</v>
      </c>
      <c r="AZ317">
        <v>0</v>
      </c>
      <c r="BA317">
        <v>0</v>
      </c>
      <c r="BB317">
        <v>0</v>
      </c>
      <c r="BC317">
        <v>0</v>
      </c>
      <c r="BD317" s="284">
        <v>164</v>
      </c>
      <c r="BE317" s="284">
        <v>88</v>
      </c>
      <c r="BF317" s="284">
        <v>0</v>
      </c>
      <c r="BG317" s="284">
        <v>0</v>
      </c>
      <c r="BH317" s="168">
        <v>90</v>
      </c>
      <c r="BI317" s="169">
        <v>446</v>
      </c>
      <c r="BJ317" s="169">
        <v>17215</v>
      </c>
      <c r="BK317" s="170">
        <v>0</v>
      </c>
      <c r="BL317">
        <v>7</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v>0</v>
      </c>
      <c r="CJ317" s="1">
        <v>0</v>
      </c>
      <c r="CK317" s="1">
        <v>0</v>
      </c>
      <c r="CL317" s="1">
        <v>0</v>
      </c>
      <c r="CM317" s="1">
        <v>0</v>
      </c>
      <c r="CN317" s="168">
        <v>0</v>
      </c>
      <c r="CO317" s="169">
        <v>0</v>
      </c>
      <c r="CP317" s="169">
        <v>0</v>
      </c>
      <c r="CQ317" s="170">
        <v>0</v>
      </c>
      <c r="CR317" s="1">
        <v>0</v>
      </c>
      <c r="CS317" s="1">
        <v>0</v>
      </c>
      <c r="CT317" s="1">
        <v>0</v>
      </c>
      <c r="CU317" s="1">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s="284">
        <v>0</v>
      </c>
      <c r="DQ317" s="284">
        <v>0</v>
      </c>
      <c r="DR317" s="284">
        <v>0</v>
      </c>
      <c r="DS317" s="284">
        <v>0</v>
      </c>
      <c r="DT317" s="168">
        <v>0</v>
      </c>
      <c r="DU317" s="169">
        <v>0</v>
      </c>
      <c r="DV317" s="169">
        <v>0</v>
      </c>
      <c r="DW317" s="170">
        <v>0</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v>0</v>
      </c>
      <c r="EU317">
        <v>0</v>
      </c>
      <c r="EV317" s="1">
        <v>0</v>
      </c>
      <c r="EW317" s="1">
        <v>0</v>
      </c>
      <c r="EX317" s="1">
        <v>0</v>
      </c>
      <c r="EY317" s="1">
        <v>0</v>
      </c>
      <c r="EZ317" s="168">
        <v>0</v>
      </c>
      <c r="FA317" s="169">
        <v>0</v>
      </c>
      <c r="FB317" s="169">
        <v>0</v>
      </c>
      <c r="FC317" s="170">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0</v>
      </c>
      <c r="GY317">
        <v>0</v>
      </c>
      <c r="GZ317">
        <v>0</v>
      </c>
      <c r="HA317">
        <v>0</v>
      </c>
      <c r="HB317">
        <v>0</v>
      </c>
      <c r="HC317" s="139">
        <v>0</v>
      </c>
      <c r="HD317" s="141">
        <v>0</v>
      </c>
      <c r="HE317" s="139">
        <v>0</v>
      </c>
      <c r="HF317" s="141">
        <v>0</v>
      </c>
      <c r="HG317" s="180">
        <v>34</v>
      </c>
      <c r="HH317" s="182">
        <v>0</v>
      </c>
      <c r="HI317" s="182">
        <v>0</v>
      </c>
      <c r="HJ317" s="183">
        <v>0</v>
      </c>
      <c r="HK317" s="140">
        <v>0</v>
      </c>
      <c r="HL317" s="140">
        <v>0</v>
      </c>
      <c r="HM317" s="1" t="s">
        <v>427</v>
      </c>
      <c r="HN317" s="1" t="s">
        <v>427</v>
      </c>
      <c r="HO317" t="s">
        <v>460</v>
      </c>
      <c r="HP317" s="284" t="s">
        <v>460</v>
      </c>
      <c r="HQ317" s="284">
        <v>0</v>
      </c>
      <c r="HR317" s="284">
        <v>0</v>
      </c>
      <c r="HS317" s="284">
        <v>0</v>
      </c>
      <c r="HT317" s="284" t="s">
        <v>427</v>
      </c>
      <c r="HU317" s="284" t="s">
        <v>427</v>
      </c>
      <c r="HV317" s="284" t="s">
        <v>427</v>
      </c>
      <c r="HW317" s="284" t="s">
        <v>427</v>
      </c>
      <c r="HX317" s="284">
        <v>0</v>
      </c>
      <c r="HY317" s="284">
        <v>0</v>
      </c>
      <c r="HZ317" s="284">
        <v>3378363</v>
      </c>
      <c r="IA317" s="284"/>
      <c r="IB317" s="284"/>
    </row>
    <row r="318" spans="1:236" x14ac:dyDescent="0.25">
      <c r="A318" s="2">
        <f>IF('Table 1'!$L$2="All Regions",1,IF('Table 1'!$L$2='DATA TEMPLATE 1516'!L318,1,0))</f>
        <v>1</v>
      </c>
      <c r="B318" s="2">
        <f>IF('Table 1'!$L$3="All Disciplines",1,IF('Table 1'!$L$3='DATA TEMPLATE 1516'!M318,1,0))</f>
        <v>1</v>
      </c>
      <c r="C318" s="2">
        <f>IF('Table 1'!$L$4="All Organisations",1,IF('Table 1'!$L$4='DATA TEMPLATE 1516'!N318,1,0))</f>
        <v>1</v>
      </c>
      <c r="D318" s="2">
        <f t="shared" si="8"/>
        <v>3</v>
      </c>
      <c r="E318" s="236">
        <f>IFERROR(IF('Table 2'!$L$2="All Diverse Led",$HQ318,IF('Table 2'!$L$2='DATA TEMPLATE 1516'!HX318,4,0)),"0")</f>
        <v>0</v>
      </c>
      <c r="F318" s="236">
        <f>IFERROR(IF('Table 2'!$L$2="All Diverse Led",$HQ318,IF('Table 2'!$L$2='DATA TEMPLATE 1516'!HY318,4,0)), 0)</f>
        <v>0</v>
      </c>
      <c r="G318" s="237">
        <f t="shared" si="9"/>
        <v>0</v>
      </c>
      <c r="H318" s="1" t="s">
        <v>471</v>
      </c>
      <c r="I318" s="1">
        <v>0</v>
      </c>
      <c r="J318" s="1" t="b">
        <v>0</v>
      </c>
      <c r="K318" s="284">
        <v>316</v>
      </c>
      <c r="L318" t="s">
        <v>448</v>
      </c>
      <c r="M318" t="s">
        <v>438</v>
      </c>
      <c r="N318" t="s">
        <v>460</v>
      </c>
      <c r="O318" s="76">
        <v>324132</v>
      </c>
      <c r="P318" s="76">
        <v>43122</v>
      </c>
      <c r="Q318" s="76">
        <v>77284</v>
      </c>
      <c r="R318" s="76">
        <v>0</v>
      </c>
      <c r="S318" s="76">
        <v>123695</v>
      </c>
      <c r="T318" s="76">
        <v>568233</v>
      </c>
      <c r="U318">
        <v>279487</v>
      </c>
      <c r="V318">
        <v>0</v>
      </c>
      <c r="W318">
        <v>0</v>
      </c>
      <c r="X318">
        <v>0</v>
      </c>
      <c r="Y318">
        <v>0</v>
      </c>
      <c r="Z318">
        <v>0</v>
      </c>
      <c r="AA318">
        <v>0</v>
      </c>
      <c r="AB318">
        <v>226912</v>
      </c>
      <c r="AC318">
        <v>84565</v>
      </c>
      <c r="AD318">
        <v>23316</v>
      </c>
      <c r="AE318">
        <v>614280</v>
      </c>
      <c r="AF318" s="1">
        <v>65</v>
      </c>
      <c r="AG318">
        <v>0</v>
      </c>
      <c r="AH318">
        <v>0</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s="284">
        <v>0</v>
      </c>
      <c r="BE318" s="284">
        <v>0</v>
      </c>
      <c r="BF318" s="284">
        <v>0</v>
      </c>
      <c r="BG318" s="284">
        <v>0</v>
      </c>
      <c r="BH318" s="168">
        <v>0</v>
      </c>
      <c r="BI318" s="169">
        <v>0</v>
      </c>
      <c r="BJ318" s="169">
        <v>0</v>
      </c>
      <c r="BK318" s="170">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v>0</v>
      </c>
      <c r="CJ318" s="1">
        <v>0</v>
      </c>
      <c r="CK318" s="1">
        <v>0</v>
      </c>
      <c r="CL318" s="1">
        <v>0</v>
      </c>
      <c r="CM318" s="1">
        <v>0</v>
      </c>
      <c r="CN318" s="168">
        <v>0</v>
      </c>
      <c r="CO318" s="169">
        <v>0</v>
      </c>
      <c r="CP318" s="169">
        <v>0</v>
      </c>
      <c r="CQ318" s="170">
        <v>0</v>
      </c>
      <c r="CR318" s="1">
        <v>0</v>
      </c>
      <c r="CS318" s="1">
        <v>0</v>
      </c>
      <c r="CT318" s="1">
        <v>0</v>
      </c>
      <c r="CU318" s="1">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s="284">
        <v>0</v>
      </c>
      <c r="DQ318" s="284">
        <v>0</v>
      </c>
      <c r="DR318" s="284">
        <v>0</v>
      </c>
      <c r="DS318" s="284">
        <v>0</v>
      </c>
      <c r="DT318" s="168">
        <v>0</v>
      </c>
      <c r="DU318" s="169">
        <v>0</v>
      </c>
      <c r="DV318" s="169">
        <v>0</v>
      </c>
      <c r="DW318" s="170">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v>0</v>
      </c>
      <c r="EV318" s="1">
        <v>0</v>
      </c>
      <c r="EW318" s="1">
        <v>0</v>
      </c>
      <c r="EX318" s="1">
        <v>0</v>
      </c>
      <c r="EY318" s="1">
        <v>0</v>
      </c>
      <c r="EZ318" s="168">
        <v>0</v>
      </c>
      <c r="FA318" s="169">
        <v>0</v>
      </c>
      <c r="FB318" s="169">
        <v>0</v>
      </c>
      <c r="FC318" s="170">
        <v>0</v>
      </c>
      <c r="FD318">
        <v>0</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s="139">
        <v>0</v>
      </c>
      <c r="HD318" s="141">
        <v>0</v>
      </c>
      <c r="HE318" s="139">
        <v>0</v>
      </c>
      <c r="HF318" s="141">
        <v>0</v>
      </c>
      <c r="HG318" s="180">
        <v>10</v>
      </c>
      <c r="HH318" s="182">
        <v>0</v>
      </c>
      <c r="HI318" s="182">
        <v>0</v>
      </c>
      <c r="HJ318" s="183">
        <v>0</v>
      </c>
      <c r="HK318" s="140">
        <v>0</v>
      </c>
      <c r="HL318" s="140">
        <v>0</v>
      </c>
      <c r="HM318" s="1" t="s">
        <v>427</v>
      </c>
      <c r="HN318" s="1" t="s">
        <v>427</v>
      </c>
      <c r="HO318" t="s">
        <v>460</v>
      </c>
      <c r="HP318" s="284" t="s">
        <v>459</v>
      </c>
      <c r="HQ318" s="284">
        <v>0</v>
      </c>
      <c r="HR318" s="284">
        <v>0</v>
      </c>
      <c r="HS318" s="284">
        <v>0</v>
      </c>
      <c r="HT318" s="284" t="s">
        <v>427</v>
      </c>
      <c r="HU318" s="284" t="s">
        <v>427</v>
      </c>
      <c r="HV318" s="284" t="s">
        <v>427</v>
      </c>
      <c r="HW318" s="284" t="s">
        <v>427</v>
      </c>
      <c r="HX318" s="284">
        <v>0</v>
      </c>
      <c r="HY318" s="284">
        <v>0</v>
      </c>
      <c r="HZ318" s="284">
        <v>574508</v>
      </c>
      <c r="IA318" s="284"/>
      <c r="IB318" s="284"/>
    </row>
    <row r="319" spans="1:236" x14ac:dyDescent="0.25">
      <c r="A319" s="2">
        <f>IF('Table 1'!$L$2="All Regions",1,IF('Table 1'!$L$2='DATA TEMPLATE 1516'!L319,1,0))</f>
        <v>1</v>
      </c>
      <c r="B319" s="2">
        <f>IF('Table 1'!$L$3="All Disciplines",1,IF('Table 1'!$L$3='DATA TEMPLATE 1516'!M319,1,0))</f>
        <v>1</v>
      </c>
      <c r="C319" s="2">
        <f>IF('Table 1'!$L$4="All Organisations",1,IF('Table 1'!$L$4='DATA TEMPLATE 1516'!N319,1,0))</f>
        <v>1</v>
      </c>
      <c r="D319" s="2">
        <f t="shared" si="8"/>
        <v>3</v>
      </c>
      <c r="E319" s="236">
        <f>IFERROR(IF('Table 2'!$L$2="All Diverse Led",$HQ319,IF('Table 2'!$L$2='DATA TEMPLATE 1516'!HX319,4,0)),"0")</f>
        <v>0</v>
      </c>
      <c r="F319" s="236">
        <f>IFERROR(IF('Table 2'!$L$2="All Diverse Led",$HQ319,IF('Table 2'!$L$2='DATA TEMPLATE 1516'!HY319,4,0)), 0)</f>
        <v>0</v>
      </c>
      <c r="G319" s="237">
        <f t="shared" si="9"/>
        <v>0</v>
      </c>
      <c r="H319" s="1" t="s">
        <v>471</v>
      </c>
      <c r="I319" s="1">
        <v>0</v>
      </c>
      <c r="J319" s="1" t="b">
        <v>0</v>
      </c>
      <c r="K319" s="284">
        <v>317</v>
      </c>
      <c r="L319" t="s">
        <v>447</v>
      </c>
      <c r="M319" t="s">
        <v>440</v>
      </c>
      <c r="N319" t="s">
        <v>460</v>
      </c>
      <c r="O319" s="76">
        <v>256475</v>
      </c>
      <c r="P319" s="76">
        <v>1583407</v>
      </c>
      <c r="Q319" s="76">
        <v>0</v>
      </c>
      <c r="R319" s="76">
        <v>27665</v>
      </c>
      <c r="S319" s="76">
        <v>358401</v>
      </c>
      <c r="T319" s="76">
        <v>2225948</v>
      </c>
      <c r="U319">
        <v>823337</v>
      </c>
      <c r="V319">
        <v>101738</v>
      </c>
      <c r="W319">
        <v>0</v>
      </c>
      <c r="X319">
        <v>101738</v>
      </c>
      <c r="Y319">
        <v>0</v>
      </c>
      <c r="Z319">
        <v>0</v>
      </c>
      <c r="AA319">
        <v>0</v>
      </c>
      <c r="AB319">
        <v>778333</v>
      </c>
      <c r="AC319">
        <v>229627</v>
      </c>
      <c r="AD319">
        <v>0</v>
      </c>
      <c r="AE319">
        <v>2034773</v>
      </c>
      <c r="AF319" s="1">
        <v>0</v>
      </c>
      <c r="AG319">
        <v>0</v>
      </c>
      <c r="AH319">
        <v>0</v>
      </c>
      <c r="AI319">
        <v>0</v>
      </c>
      <c r="AJ319">
        <v>0</v>
      </c>
      <c r="AK319">
        <v>0</v>
      </c>
      <c r="AL319">
        <v>0</v>
      </c>
      <c r="AM319">
        <v>0</v>
      </c>
      <c r="AN319">
        <v>0</v>
      </c>
      <c r="AO319">
        <v>0</v>
      </c>
      <c r="AP319">
        <v>0</v>
      </c>
      <c r="AQ319">
        <v>0</v>
      </c>
      <c r="AR319">
        <v>0</v>
      </c>
      <c r="AS319">
        <v>0</v>
      </c>
      <c r="AT319">
        <v>0</v>
      </c>
      <c r="AU319">
        <v>0</v>
      </c>
      <c r="AV319">
        <v>0</v>
      </c>
      <c r="AW319">
        <v>0</v>
      </c>
      <c r="AX319">
        <v>0</v>
      </c>
      <c r="AY319">
        <v>0</v>
      </c>
      <c r="AZ319">
        <v>0</v>
      </c>
      <c r="BA319">
        <v>0</v>
      </c>
      <c r="BB319">
        <v>0</v>
      </c>
      <c r="BC319">
        <v>0</v>
      </c>
      <c r="BD319" s="284">
        <v>0</v>
      </c>
      <c r="BE319" s="284">
        <v>0</v>
      </c>
      <c r="BF319" s="284">
        <v>0</v>
      </c>
      <c r="BG319" s="284">
        <v>0</v>
      </c>
      <c r="BH319" s="168">
        <v>0</v>
      </c>
      <c r="BI319" s="169">
        <v>0</v>
      </c>
      <c r="BJ319" s="169">
        <v>0</v>
      </c>
      <c r="BK319" s="170">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v>0</v>
      </c>
      <c r="CJ319" s="1">
        <v>0</v>
      </c>
      <c r="CK319" s="1">
        <v>0</v>
      </c>
      <c r="CL319" s="1">
        <v>0</v>
      </c>
      <c r="CM319" s="1">
        <v>0</v>
      </c>
      <c r="CN319" s="168">
        <v>0</v>
      </c>
      <c r="CO319" s="169">
        <v>0</v>
      </c>
      <c r="CP319" s="169">
        <v>0</v>
      </c>
      <c r="CQ319" s="170">
        <v>0</v>
      </c>
      <c r="CR319" s="1">
        <v>0</v>
      </c>
      <c r="CS319" s="1">
        <v>0</v>
      </c>
      <c r="CT319" s="1">
        <v>0</v>
      </c>
      <c r="CU319" s="1">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s="284">
        <v>0</v>
      </c>
      <c r="DQ319" s="284">
        <v>0</v>
      </c>
      <c r="DR319" s="284">
        <v>0</v>
      </c>
      <c r="DS319" s="284">
        <v>0</v>
      </c>
      <c r="DT319" s="168">
        <v>0</v>
      </c>
      <c r="DU319" s="169">
        <v>0</v>
      </c>
      <c r="DV319" s="169">
        <v>0</v>
      </c>
      <c r="DW319" s="170">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v>0</v>
      </c>
      <c r="EV319" s="1">
        <v>0</v>
      </c>
      <c r="EW319" s="1">
        <v>0</v>
      </c>
      <c r="EX319" s="1">
        <v>0</v>
      </c>
      <c r="EY319" s="1">
        <v>0</v>
      </c>
      <c r="EZ319" s="168">
        <v>0</v>
      </c>
      <c r="FA319" s="169">
        <v>0</v>
      </c>
      <c r="FB319" s="169">
        <v>0</v>
      </c>
      <c r="FC319" s="170">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1</v>
      </c>
      <c r="GE319">
        <v>0</v>
      </c>
      <c r="GF319" t="s">
        <v>600</v>
      </c>
      <c r="GG319">
        <v>0</v>
      </c>
      <c r="GH319">
        <v>0</v>
      </c>
      <c r="GI319">
        <v>5000</v>
      </c>
      <c r="GJ319">
        <v>0</v>
      </c>
      <c r="GK319">
        <v>4900</v>
      </c>
      <c r="GL319">
        <v>0</v>
      </c>
      <c r="GM319">
        <v>0</v>
      </c>
      <c r="GN319">
        <v>0</v>
      </c>
      <c r="GO319">
        <v>0</v>
      </c>
      <c r="GP319">
        <v>0</v>
      </c>
      <c r="GQ319">
        <v>0</v>
      </c>
      <c r="GR319">
        <v>0</v>
      </c>
      <c r="GS319">
        <v>0</v>
      </c>
      <c r="GT319">
        <v>0</v>
      </c>
      <c r="GU319">
        <v>0</v>
      </c>
      <c r="GV319">
        <v>0</v>
      </c>
      <c r="GW319">
        <v>0</v>
      </c>
      <c r="GX319">
        <v>0</v>
      </c>
      <c r="GY319">
        <v>0</v>
      </c>
      <c r="GZ319">
        <v>0</v>
      </c>
      <c r="HA319">
        <v>0</v>
      </c>
      <c r="HB319">
        <v>0</v>
      </c>
      <c r="HC319" s="139">
        <v>1</v>
      </c>
      <c r="HD319" s="141">
        <v>0</v>
      </c>
      <c r="HE319" s="139">
        <v>0</v>
      </c>
      <c r="HF319" s="141">
        <v>1</v>
      </c>
      <c r="HG319" s="180">
        <v>25</v>
      </c>
      <c r="HH319" s="182">
        <v>0.08</v>
      </c>
      <c r="HI319" s="182">
        <v>0</v>
      </c>
      <c r="HJ319" s="183">
        <v>0</v>
      </c>
      <c r="HK319" s="140">
        <v>0</v>
      </c>
      <c r="HL319" s="140">
        <v>0</v>
      </c>
      <c r="HM319" s="1" t="s">
        <v>427</v>
      </c>
      <c r="HN319" s="1" t="s">
        <v>427</v>
      </c>
      <c r="HO319" t="s">
        <v>460</v>
      </c>
      <c r="HP319" s="284" t="s">
        <v>460</v>
      </c>
      <c r="HQ319" s="284">
        <v>0</v>
      </c>
      <c r="HR319" s="284">
        <v>0</v>
      </c>
      <c r="HS319" s="284">
        <v>0</v>
      </c>
      <c r="HT319" s="284" t="s">
        <v>427</v>
      </c>
      <c r="HU319" s="284" t="s">
        <v>427</v>
      </c>
      <c r="HV319" s="284" t="s">
        <v>427</v>
      </c>
      <c r="HW319" s="284" t="s">
        <v>426</v>
      </c>
      <c r="HX319" s="284">
        <v>0</v>
      </c>
      <c r="HY319" s="284">
        <v>0</v>
      </c>
      <c r="HZ319" s="284">
        <v>2100798</v>
      </c>
      <c r="IA319" s="284"/>
      <c r="IB319" s="284"/>
    </row>
    <row r="320" spans="1:236" x14ac:dyDescent="0.25">
      <c r="A320" s="2">
        <f>IF('Table 1'!$L$2="All Regions",1,IF('Table 1'!$L$2='DATA TEMPLATE 1516'!L320,1,0))</f>
        <v>1</v>
      </c>
      <c r="B320" s="2">
        <f>IF('Table 1'!$L$3="All Disciplines",1,IF('Table 1'!$L$3='DATA TEMPLATE 1516'!M320,1,0))</f>
        <v>1</v>
      </c>
      <c r="C320" s="2">
        <f>IF('Table 1'!$L$4="All Organisations",1,IF('Table 1'!$L$4='DATA TEMPLATE 1516'!N320,1,0))</f>
        <v>1</v>
      </c>
      <c r="D320" s="2">
        <f t="shared" si="8"/>
        <v>3</v>
      </c>
      <c r="E320" s="236">
        <f>IFERROR(IF('Table 2'!$L$2="All Diverse Led",$HQ320,IF('Table 2'!$L$2='DATA TEMPLATE 1516'!HX320,4,0)),"0")</f>
        <v>0</v>
      </c>
      <c r="F320" s="236">
        <f>IFERROR(IF('Table 2'!$L$2="All Diverse Led",$HQ320,IF('Table 2'!$L$2='DATA TEMPLATE 1516'!HY320,4,0)), 0)</f>
        <v>0</v>
      </c>
      <c r="G320" s="237">
        <f t="shared" si="9"/>
        <v>0</v>
      </c>
      <c r="H320" s="1" t="s">
        <v>471</v>
      </c>
      <c r="I320" s="1">
        <v>0</v>
      </c>
      <c r="J320" s="1" t="b">
        <v>0</v>
      </c>
      <c r="K320" s="284">
        <v>318</v>
      </c>
      <c r="L320" t="s">
        <v>448</v>
      </c>
      <c r="M320" t="s">
        <v>436</v>
      </c>
      <c r="N320" t="s">
        <v>459</v>
      </c>
      <c r="O320" s="76">
        <v>85221</v>
      </c>
      <c r="P320" s="76">
        <v>112117</v>
      </c>
      <c r="Q320" s="76">
        <v>39343</v>
      </c>
      <c r="R320" s="76">
        <v>21900</v>
      </c>
      <c r="S320" s="76">
        <v>48825</v>
      </c>
      <c r="T320" s="76">
        <v>307406</v>
      </c>
      <c r="U320">
        <v>9987</v>
      </c>
      <c r="V320">
        <v>0</v>
      </c>
      <c r="W320">
        <v>0</v>
      </c>
      <c r="X320">
        <v>0</v>
      </c>
      <c r="Y320">
        <v>0</v>
      </c>
      <c r="Z320">
        <v>0</v>
      </c>
      <c r="AA320">
        <v>0</v>
      </c>
      <c r="AB320">
        <v>131221</v>
      </c>
      <c r="AC320">
        <v>46926</v>
      </c>
      <c r="AD320">
        <v>151188</v>
      </c>
      <c r="AE320">
        <v>339322</v>
      </c>
      <c r="AF320" s="1">
        <v>0</v>
      </c>
      <c r="AG320">
        <v>0</v>
      </c>
      <c r="AH320">
        <v>0</v>
      </c>
      <c r="AI320">
        <v>0</v>
      </c>
      <c r="AJ320">
        <v>0</v>
      </c>
      <c r="AK320">
        <v>0</v>
      </c>
      <c r="AL320">
        <v>0</v>
      </c>
      <c r="AM320">
        <v>0</v>
      </c>
      <c r="AN320">
        <v>0</v>
      </c>
      <c r="AO320">
        <v>0</v>
      </c>
      <c r="AP320">
        <v>0</v>
      </c>
      <c r="AQ320">
        <v>0</v>
      </c>
      <c r="AR320">
        <v>0</v>
      </c>
      <c r="AS320">
        <v>0</v>
      </c>
      <c r="AT320">
        <v>0</v>
      </c>
      <c r="AU320">
        <v>0</v>
      </c>
      <c r="AV320">
        <v>0</v>
      </c>
      <c r="AW320">
        <v>0</v>
      </c>
      <c r="AX320">
        <v>0</v>
      </c>
      <c r="AY320">
        <v>0</v>
      </c>
      <c r="AZ320">
        <v>0</v>
      </c>
      <c r="BA320">
        <v>0</v>
      </c>
      <c r="BB320">
        <v>0</v>
      </c>
      <c r="BC320">
        <v>0</v>
      </c>
      <c r="BD320" s="284">
        <v>0</v>
      </c>
      <c r="BE320" s="284">
        <v>0</v>
      </c>
      <c r="BF320" s="284">
        <v>0</v>
      </c>
      <c r="BG320" s="284">
        <v>0</v>
      </c>
      <c r="BH320" s="168">
        <v>0</v>
      </c>
      <c r="BI320" s="169">
        <v>0</v>
      </c>
      <c r="BJ320" s="169">
        <v>0</v>
      </c>
      <c r="BK320" s="170">
        <v>0</v>
      </c>
      <c r="BL320">
        <v>21</v>
      </c>
      <c r="BM320">
        <v>705</v>
      </c>
      <c r="BN320">
        <v>36365</v>
      </c>
      <c r="BO320">
        <v>0</v>
      </c>
      <c r="BP320">
        <v>0</v>
      </c>
      <c r="BQ320">
        <v>0</v>
      </c>
      <c r="BR320">
        <v>0</v>
      </c>
      <c r="BS320">
        <v>0</v>
      </c>
      <c r="BT320">
        <v>1</v>
      </c>
      <c r="BU320">
        <v>3</v>
      </c>
      <c r="BV320">
        <v>0</v>
      </c>
      <c r="BW320">
        <v>500</v>
      </c>
      <c r="BX320">
        <v>1</v>
      </c>
      <c r="BY320">
        <v>23</v>
      </c>
      <c r="BZ320">
        <v>0</v>
      </c>
      <c r="CA320">
        <v>0</v>
      </c>
      <c r="CB320">
        <v>0</v>
      </c>
      <c r="CC320">
        <v>0</v>
      </c>
      <c r="CD320">
        <v>0</v>
      </c>
      <c r="CE320">
        <v>0</v>
      </c>
      <c r="CF320">
        <v>0</v>
      </c>
      <c r="CG320">
        <v>0</v>
      </c>
      <c r="CH320">
        <v>0</v>
      </c>
      <c r="CI320">
        <v>0</v>
      </c>
      <c r="CJ320" s="1">
        <v>1</v>
      </c>
      <c r="CK320" s="1">
        <v>3</v>
      </c>
      <c r="CL320" s="1">
        <v>0</v>
      </c>
      <c r="CM320" s="1">
        <v>500</v>
      </c>
      <c r="CN320" s="168">
        <v>1</v>
      </c>
      <c r="CO320" s="169">
        <v>23</v>
      </c>
      <c r="CP320" s="169">
        <v>0</v>
      </c>
      <c r="CQ320" s="170">
        <v>0</v>
      </c>
      <c r="CR320" s="1">
        <v>1</v>
      </c>
      <c r="CS320" s="1">
        <v>1</v>
      </c>
      <c r="CT320" s="1">
        <v>26</v>
      </c>
      <c r="CU320" s="1">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s="284">
        <v>0</v>
      </c>
      <c r="DQ320" s="284">
        <v>0</v>
      </c>
      <c r="DR320" s="284">
        <v>0</v>
      </c>
      <c r="DS320" s="284">
        <v>0</v>
      </c>
      <c r="DT320" s="168">
        <v>0</v>
      </c>
      <c r="DU320" s="169">
        <v>0</v>
      </c>
      <c r="DV320" s="169">
        <v>0</v>
      </c>
      <c r="DW320" s="170">
        <v>0</v>
      </c>
      <c r="DX320">
        <v>0</v>
      </c>
      <c r="DY320">
        <v>0</v>
      </c>
      <c r="DZ320">
        <v>0</v>
      </c>
      <c r="EA320">
        <v>0</v>
      </c>
      <c r="EB320">
        <v>0</v>
      </c>
      <c r="EC320">
        <v>0</v>
      </c>
      <c r="ED320">
        <v>0</v>
      </c>
      <c r="EE320">
        <v>0</v>
      </c>
      <c r="EF320">
        <v>0</v>
      </c>
      <c r="EG320">
        <v>0</v>
      </c>
      <c r="EH320">
        <v>0</v>
      </c>
      <c r="EI320">
        <v>0</v>
      </c>
      <c r="EJ320">
        <v>0</v>
      </c>
      <c r="EK320">
        <v>0</v>
      </c>
      <c r="EL320">
        <v>0</v>
      </c>
      <c r="EM320">
        <v>0</v>
      </c>
      <c r="EN320">
        <v>0</v>
      </c>
      <c r="EO320">
        <v>0</v>
      </c>
      <c r="EP320">
        <v>0</v>
      </c>
      <c r="EQ320">
        <v>0</v>
      </c>
      <c r="ER320">
        <v>0</v>
      </c>
      <c r="ES320">
        <v>0</v>
      </c>
      <c r="ET320">
        <v>0</v>
      </c>
      <c r="EU320">
        <v>0</v>
      </c>
      <c r="EV320" s="1">
        <v>0</v>
      </c>
      <c r="EW320" s="1">
        <v>0</v>
      </c>
      <c r="EX320" s="1">
        <v>0</v>
      </c>
      <c r="EY320" s="1">
        <v>0</v>
      </c>
      <c r="EZ320" s="168">
        <v>0</v>
      </c>
      <c r="FA320" s="169">
        <v>0</v>
      </c>
      <c r="FB320" s="169">
        <v>0</v>
      </c>
      <c r="FC320" s="170">
        <v>0</v>
      </c>
      <c r="FD320">
        <v>0</v>
      </c>
      <c r="FE320">
        <v>0</v>
      </c>
      <c r="FF320">
        <v>0</v>
      </c>
      <c r="FG320">
        <v>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0</v>
      </c>
      <c r="GY320">
        <v>0</v>
      </c>
      <c r="GZ320">
        <v>0</v>
      </c>
      <c r="HA320">
        <v>0</v>
      </c>
      <c r="HB320">
        <v>0</v>
      </c>
      <c r="HC320" s="139">
        <v>0</v>
      </c>
      <c r="HD320" s="141">
        <v>0</v>
      </c>
      <c r="HE320" s="139">
        <v>1</v>
      </c>
      <c r="HF320" s="141">
        <v>0</v>
      </c>
      <c r="HG320" s="180">
        <v>8</v>
      </c>
      <c r="HH320" s="182">
        <v>0</v>
      </c>
      <c r="HI320" s="182">
        <v>0.125</v>
      </c>
      <c r="HJ320" s="183">
        <v>0</v>
      </c>
      <c r="HK320" s="140">
        <v>0</v>
      </c>
      <c r="HL320" s="140">
        <v>0</v>
      </c>
      <c r="HM320" s="1" t="s">
        <v>427</v>
      </c>
      <c r="HN320" s="1" t="s">
        <v>427</v>
      </c>
      <c r="HO320" t="s">
        <v>459</v>
      </c>
      <c r="HP320" s="284" t="s">
        <v>459</v>
      </c>
      <c r="HQ320" s="284">
        <v>0</v>
      </c>
      <c r="HR320" s="284">
        <v>0</v>
      </c>
      <c r="HS320" s="284">
        <v>0</v>
      </c>
      <c r="HT320" s="284" t="s">
        <v>427</v>
      </c>
      <c r="HU320" s="284" t="s">
        <v>427</v>
      </c>
      <c r="HV320" s="284" t="s">
        <v>427</v>
      </c>
      <c r="HW320" s="284" t="s">
        <v>426</v>
      </c>
      <c r="HX320" s="284">
        <v>0</v>
      </c>
      <c r="HY320" s="284">
        <v>0</v>
      </c>
      <c r="HZ320" s="284">
        <v>464966</v>
      </c>
      <c r="IA320" s="284"/>
      <c r="IB320" s="284"/>
    </row>
    <row r="321" spans="1:236" x14ac:dyDescent="0.25">
      <c r="A321" s="2">
        <f>IF('Table 1'!$L$2="All Regions",1,IF('Table 1'!$L$2='DATA TEMPLATE 1516'!L321,1,0))</f>
        <v>1</v>
      </c>
      <c r="B321" s="2">
        <f>IF('Table 1'!$L$3="All Disciplines",1,IF('Table 1'!$L$3='DATA TEMPLATE 1516'!M321,1,0))</f>
        <v>1</v>
      </c>
      <c r="C321" s="2">
        <f>IF('Table 1'!$L$4="All Organisations",1,IF('Table 1'!$L$4='DATA TEMPLATE 1516'!N321,1,0))</f>
        <v>1</v>
      </c>
      <c r="D321" s="2">
        <f t="shared" si="8"/>
        <v>3</v>
      </c>
      <c r="E321" s="236">
        <f>IFERROR(IF('Table 2'!$L$2="All Diverse Led",$HQ321,IF('Table 2'!$L$2='DATA TEMPLATE 1516'!HX321,4,0)),"0")</f>
        <v>0</v>
      </c>
      <c r="F321" s="236">
        <f>IFERROR(IF('Table 2'!$L$2="All Diverse Led",$HQ321,IF('Table 2'!$L$2='DATA TEMPLATE 1516'!HY321,4,0)), 0)</f>
        <v>0</v>
      </c>
      <c r="G321" s="237">
        <f t="shared" si="9"/>
        <v>0</v>
      </c>
      <c r="H321" s="1" t="s">
        <v>471</v>
      </c>
      <c r="I321" s="1">
        <v>0</v>
      </c>
      <c r="J321" s="1" t="b">
        <v>0</v>
      </c>
      <c r="K321" s="284">
        <v>319</v>
      </c>
      <c r="L321" t="s">
        <v>447</v>
      </c>
      <c r="M321" t="s">
        <v>437</v>
      </c>
      <c r="N321" t="s">
        <v>460</v>
      </c>
      <c r="O321" s="76">
        <v>11784714</v>
      </c>
      <c r="P321" s="76">
        <v>1776214</v>
      </c>
      <c r="Q321" s="76">
        <v>747259</v>
      </c>
      <c r="R321" s="76">
        <v>250000</v>
      </c>
      <c r="S321" s="76">
        <v>110273</v>
      </c>
      <c r="T321" s="76">
        <v>14668460</v>
      </c>
      <c r="U321">
        <v>8416813</v>
      </c>
      <c r="V321">
        <v>103847</v>
      </c>
      <c r="W321">
        <v>0</v>
      </c>
      <c r="X321">
        <v>0</v>
      </c>
      <c r="Y321">
        <v>0</v>
      </c>
      <c r="Z321">
        <v>0</v>
      </c>
      <c r="AA321">
        <v>0</v>
      </c>
      <c r="AB321">
        <v>3980242</v>
      </c>
      <c r="AC321">
        <v>1123914</v>
      </c>
      <c r="AD321">
        <v>1727928</v>
      </c>
      <c r="AE321">
        <v>15352744</v>
      </c>
      <c r="AF321" s="1">
        <v>46</v>
      </c>
      <c r="AG321">
        <v>482</v>
      </c>
      <c r="AH321">
        <v>325706</v>
      </c>
      <c r="AI321">
        <v>0</v>
      </c>
      <c r="AJ321">
        <v>0</v>
      </c>
      <c r="AK321">
        <v>0</v>
      </c>
      <c r="AL321">
        <v>0</v>
      </c>
      <c r="AM321">
        <v>0</v>
      </c>
      <c r="AN321">
        <v>0</v>
      </c>
      <c r="AO321">
        <v>0</v>
      </c>
      <c r="AP321">
        <v>0</v>
      </c>
      <c r="AQ321">
        <v>0</v>
      </c>
      <c r="AR321">
        <v>7</v>
      </c>
      <c r="AS321">
        <v>56</v>
      </c>
      <c r="AT321">
        <v>40249</v>
      </c>
      <c r="AU321">
        <v>0</v>
      </c>
      <c r="AV321">
        <v>0</v>
      </c>
      <c r="AW321">
        <v>0</v>
      </c>
      <c r="AX321">
        <v>0</v>
      </c>
      <c r="AY321">
        <v>0</v>
      </c>
      <c r="AZ321">
        <v>0</v>
      </c>
      <c r="BA321">
        <v>0</v>
      </c>
      <c r="BB321">
        <v>0</v>
      </c>
      <c r="BC321">
        <v>0</v>
      </c>
      <c r="BD321" s="284">
        <v>0</v>
      </c>
      <c r="BE321" s="284">
        <v>0</v>
      </c>
      <c r="BF321" s="284">
        <v>0</v>
      </c>
      <c r="BG321" s="284">
        <v>0</v>
      </c>
      <c r="BH321" s="168">
        <v>7</v>
      </c>
      <c r="BI321" s="169">
        <v>56</v>
      </c>
      <c r="BJ321" s="169">
        <v>40249</v>
      </c>
      <c r="BK321" s="170">
        <v>0</v>
      </c>
      <c r="BL321">
        <v>1</v>
      </c>
      <c r="BM321">
        <v>187</v>
      </c>
      <c r="BN321">
        <v>0</v>
      </c>
      <c r="BO321">
        <v>93287</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v>0</v>
      </c>
      <c r="CJ321" s="1">
        <v>0</v>
      </c>
      <c r="CK321" s="1">
        <v>0</v>
      </c>
      <c r="CL321" s="1">
        <v>0</v>
      </c>
      <c r="CM321" s="1">
        <v>0</v>
      </c>
      <c r="CN321" s="168">
        <v>0</v>
      </c>
      <c r="CO321" s="169">
        <v>0</v>
      </c>
      <c r="CP321" s="169">
        <v>0</v>
      </c>
      <c r="CQ321" s="170">
        <v>0</v>
      </c>
      <c r="CR321" s="1">
        <v>0</v>
      </c>
      <c r="CS321" s="1">
        <v>0</v>
      </c>
      <c r="CT321" s="1">
        <v>0</v>
      </c>
      <c r="CU321" s="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s="284">
        <v>0</v>
      </c>
      <c r="DQ321" s="284">
        <v>0</v>
      </c>
      <c r="DR321" s="284">
        <v>0</v>
      </c>
      <c r="DS321" s="284">
        <v>0</v>
      </c>
      <c r="DT321" s="168">
        <v>0</v>
      </c>
      <c r="DU321" s="169">
        <v>0</v>
      </c>
      <c r="DV321" s="169">
        <v>0</v>
      </c>
      <c r="DW321" s="170">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v>0</v>
      </c>
      <c r="EV321" s="1">
        <v>0</v>
      </c>
      <c r="EW321" s="1">
        <v>0</v>
      </c>
      <c r="EX321" s="1">
        <v>0</v>
      </c>
      <c r="EY321" s="1">
        <v>0</v>
      </c>
      <c r="EZ321" s="168">
        <v>0</v>
      </c>
      <c r="FA321" s="169">
        <v>0</v>
      </c>
      <c r="FB321" s="169">
        <v>0</v>
      </c>
      <c r="FC321" s="170">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0</v>
      </c>
      <c r="GO321">
        <v>0</v>
      </c>
      <c r="GP321">
        <v>0</v>
      </c>
      <c r="GQ321">
        <v>0</v>
      </c>
      <c r="GR321">
        <v>0</v>
      </c>
      <c r="GS321">
        <v>0</v>
      </c>
      <c r="GT321">
        <v>0</v>
      </c>
      <c r="GU321">
        <v>0</v>
      </c>
      <c r="GV321">
        <v>0</v>
      </c>
      <c r="GW321">
        <v>0</v>
      </c>
      <c r="GX321">
        <v>0</v>
      </c>
      <c r="GY321">
        <v>0</v>
      </c>
      <c r="GZ321">
        <v>7</v>
      </c>
      <c r="HA321">
        <v>6</v>
      </c>
      <c r="HB321">
        <v>0</v>
      </c>
      <c r="HC321" s="139">
        <v>0</v>
      </c>
      <c r="HD321" s="141">
        <v>1</v>
      </c>
      <c r="HE321" s="139">
        <v>0</v>
      </c>
      <c r="HF321" s="141">
        <v>1</v>
      </c>
      <c r="HG321" s="180">
        <v>23</v>
      </c>
      <c r="HH321" s="182">
        <v>4.3478260869565216E-2</v>
      </c>
      <c r="HI321" s="182">
        <v>4.3478260869565216E-2</v>
      </c>
      <c r="HJ321" s="183">
        <v>0</v>
      </c>
      <c r="HK321" s="140">
        <v>0</v>
      </c>
      <c r="HL321" s="140">
        <v>0</v>
      </c>
      <c r="HM321" s="1" t="s">
        <v>427</v>
      </c>
      <c r="HN321" s="1" t="s">
        <v>427</v>
      </c>
      <c r="HO321" t="s">
        <v>460</v>
      </c>
      <c r="HP321" s="284" t="s">
        <v>460</v>
      </c>
      <c r="HQ321" s="284">
        <v>0</v>
      </c>
      <c r="HR321" s="284">
        <v>0</v>
      </c>
      <c r="HS321" s="284">
        <v>0</v>
      </c>
      <c r="HT321" s="284" t="s">
        <v>427</v>
      </c>
      <c r="HU321" s="284" t="s">
        <v>427</v>
      </c>
      <c r="HV321" s="284" t="s">
        <v>427</v>
      </c>
      <c r="HW321" s="284" t="s">
        <v>427</v>
      </c>
      <c r="HX321" s="284">
        <v>0</v>
      </c>
      <c r="HY321" s="284">
        <v>0</v>
      </c>
      <c r="HZ321" s="284">
        <v>15598876</v>
      </c>
      <c r="IA321" s="284"/>
      <c r="IB321" s="284"/>
    </row>
    <row r="322" spans="1:236" x14ac:dyDescent="0.25">
      <c r="A322" s="2">
        <f>IF('Table 1'!$L$2="All Regions",1,IF('Table 1'!$L$2='DATA TEMPLATE 1516'!L322,1,0))</f>
        <v>1</v>
      </c>
      <c r="B322" s="2">
        <f>IF('Table 1'!$L$3="All Disciplines",1,IF('Table 1'!$L$3='DATA TEMPLATE 1516'!M322,1,0))</f>
        <v>1</v>
      </c>
      <c r="C322" s="2">
        <f>IF('Table 1'!$L$4="All Organisations",1,IF('Table 1'!$L$4='DATA TEMPLATE 1516'!N322,1,0))</f>
        <v>1</v>
      </c>
      <c r="D322" s="2">
        <f t="shared" si="8"/>
        <v>3</v>
      </c>
      <c r="E322" s="236">
        <f>IFERROR(IF('Table 2'!$L$2="All Diverse Led",$HQ322,IF('Table 2'!$L$2='DATA TEMPLATE 1516'!HX322,4,0)),"0")</f>
        <v>0</v>
      </c>
      <c r="F322" s="236">
        <f>IFERROR(IF('Table 2'!$L$2="All Diverse Led",$HQ322,IF('Table 2'!$L$2='DATA TEMPLATE 1516'!HY322,4,0)), 0)</f>
        <v>0</v>
      </c>
      <c r="G322" s="237">
        <f t="shared" si="9"/>
        <v>0</v>
      </c>
      <c r="H322" s="1" t="s">
        <v>471</v>
      </c>
      <c r="I322" s="1">
        <v>0</v>
      </c>
      <c r="J322" s="1" t="b">
        <v>0</v>
      </c>
      <c r="K322" s="284">
        <v>320</v>
      </c>
      <c r="L322" t="s">
        <v>447</v>
      </c>
      <c r="M322" t="s">
        <v>443</v>
      </c>
      <c r="N322" t="s">
        <v>460</v>
      </c>
      <c r="O322" s="76">
        <v>23334</v>
      </c>
      <c r="P322" s="76">
        <v>297067</v>
      </c>
      <c r="Q322" s="76">
        <v>0</v>
      </c>
      <c r="R322" s="76">
        <v>10000</v>
      </c>
      <c r="S322" s="76">
        <v>133605</v>
      </c>
      <c r="T322" s="76">
        <v>464006</v>
      </c>
      <c r="U322">
        <v>92102</v>
      </c>
      <c r="V322">
        <v>0</v>
      </c>
      <c r="W322">
        <v>0</v>
      </c>
      <c r="X322">
        <v>0</v>
      </c>
      <c r="Y322">
        <v>0</v>
      </c>
      <c r="Z322">
        <v>0</v>
      </c>
      <c r="AA322">
        <v>0</v>
      </c>
      <c r="AB322">
        <v>190663</v>
      </c>
      <c r="AC322">
        <v>172074</v>
      </c>
      <c r="AD322">
        <v>0</v>
      </c>
      <c r="AE322">
        <v>454839</v>
      </c>
      <c r="AF322" s="1">
        <v>74</v>
      </c>
      <c r="AG322">
        <v>15</v>
      </c>
      <c r="AH322">
        <v>1431</v>
      </c>
      <c r="AI322">
        <v>945</v>
      </c>
      <c r="AJ322">
        <v>0</v>
      </c>
      <c r="AK322">
        <v>0</v>
      </c>
      <c r="AL322">
        <v>0</v>
      </c>
      <c r="AM322">
        <v>0</v>
      </c>
      <c r="AN322">
        <v>0</v>
      </c>
      <c r="AO322">
        <v>0</v>
      </c>
      <c r="AP322">
        <v>0</v>
      </c>
      <c r="AQ322">
        <v>0</v>
      </c>
      <c r="AR322">
        <v>0</v>
      </c>
      <c r="AS322">
        <v>0</v>
      </c>
      <c r="AT322">
        <v>0</v>
      </c>
      <c r="AU322">
        <v>0</v>
      </c>
      <c r="AV322">
        <v>0</v>
      </c>
      <c r="AW322">
        <v>0</v>
      </c>
      <c r="AX322">
        <v>0</v>
      </c>
      <c r="AY322">
        <v>0</v>
      </c>
      <c r="AZ322">
        <v>0</v>
      </c>
      <c r="BA322">
        <v>0</v>
      </c>
      <c r="BB322">
        <v>0</v>
      </c>
      <c r="BC322">
        <v>0</v>
      </c>
      <c r="BD322" s="284">
        <v>0</v>
      </c>
      <c r="BE322" s="284">
        <v>0</v>
      </c>
      <c r="BF322" s="284">
        <v>0</v>
      </c>
      <c r="BG322" s="284">
        <v>0</v>
      </c>
      <c r="BH322" s="168">
        <v>0</v>
      </c>
      <c r="BI322" s="169">
        <v>0</v>
      </c>
      <c r="BJ322" s="169">
        <v>0</v>
      </c>
      <c r="BK322" s="170">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v>0</v>
      </c>
      <c r="CJ322" s="1">
        <v>0</v>
      </c>
      <c r="CK322" s="1">
        <v>0</v>
      </c>
      <c r="CL322" s="1">
        <v>0</v>
      </c>
      <c r="CM322" s="1">
        <v>0</v>
      </c>
      <c r="CN322" s="168">
        <v>0</v>
      </c>
      <c r="CO322" s="169">
        <v>0</v>
      </c>
      <c r="CP322" s="169">
        <v>0</v>
      </c>
      <c r="CQ322" s="170">
        <v>0</v>
      </c>
      <c r="CR322" s="1">
        <v>0</v>
      </c>
      <c r="CS322" s="1">
        <v>0</v>
      </c>
      <c r="CT322" s="1">
        <v>0</v>
      </c>
      <c r="CU322" s="1">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s="284">
        <v>0</v>
      </c>
      <c r="DQ322" s="284">
        <v>0</v>
      </c>
      <c r="DR322" s="284">
        <v>0</v>
      </c>
      <c r="DS322" s="284">
        <v>0</v>
      </c>
      <c r="DT322" s="168">
        <v>0</v>
      </c>
      <c r="DU322" s="169">
        <v>0</v>
      </c>
      <c r="DV322" s="169">
        <v>0</v>
      </c>
      <c r="DW322" s="170">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v>0</v>
      </c>
      <c r="EV322" s="1">
        <v>0</v>
      </c>
      <c r="EW322" s="1">
        <v>0</v>
      </c>
      <c r="EX322" s="1">
        <v>0</v>
      </c>
      <c r="EY322" s="1">
        <v>0</v>
      </c>
      <c r="EZ322" s="168">
        <v>0</v>
      </c>
      <c r="FA322" s="169">
        <v>0</v>
      </c>
      <c r="FB322" s="169">
        <v>0</v>
      </c>
      <c r="FC322" s="170">
        <v>0</v>
      </c>
      <c r="FD322">
        <v>0</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0</v>
      </c>
      <c r="GC322">
        <v>0</v>
      </c>
      <c r="GD322">
        <v>0</v>
      </c>
      <c r="GE322">
        <v>0</v>
      </c>
      <c r="GF322">
        <v>0</v>
      </c>
      <c r="GG322">
        <v>0</v>
      </c>
      <c r="GH322">
        <v>1</v>
      </c>
      <c r="GI322">
        <v>500</v>
      </c>
      <c r="GJ322">
        <v>0</v>
      </c>
      <c r="GK322">
        <v>0</v>
      </c>
      <c r="GL322">
        <v>151</v>
      </c>
      <c r="GM322">
        <v>137</v>
      </c>
      <c r="GN322">
        <v>0</v>
      </c>
      <c r="GO322">
        <v>0</v>
      </c>
      <c r="GP322">
        <v>0</v>
      </c>
      <c r="GQ322">
        <v>0</v>
      </c>
      <c r="GR322">
        <v>0</v>
      </c>
      <c r="GS322">
        <v>0</v>
      </c>
      <c r="GT322">
        <v>0</v>
      </c>
      <c r="GU322">
        <v>0</v>
      </c>
      <c r="GV322">
        <v>0</v>
      </c>
      <c r="GW322">
        <v>0</v>
      </c>
      <c r="GX322">
        <v>0</v>
      </c>
      <c r="GY322">
        <v>0</v>
      </c>
      <c r="GZ322">
        <v>0</v>
      </c>
      <c r="HA322">
        <v>0</v>
      </c>
      <c r="HB322">
        <v>0</v>
      </c>
      <c r="HC322" s="139">
        <v>0</v>
      </c>
      <c r="HD322" s="141">
        <v>0</v>
      </c>
      <c r="HE322" s="139">
        <v>2</v>
      </c>
      <c r="HF322" s="141">
        <v>1</v>
      </c>
      <c r="HG322" s="180">
        <v>19</v>
      </c>
      <c r="HH322" s="182">
        <v>5.2631578947368418E-2</v>
      </c>
      <c r="HI322" s="182">
        <v>0.10526315789473684</v>
      </c>
      <c r="HJ322" s="183">
        <v>0</v>
      </c>
      <c r="HK322" s="140">
        <v>0</v>
      </c>
      <c r="HL322" s="140">
        <v>0</v>
      </c>
      <c r="HM322" s="1" t="s">
        <v>427</v>
      </c>
      <c r="HN322" s="1" t="s">
        <v>427</v>
      </c>
      <c r="HO322" t="s">
        <v>460</v>
      </c>
      <c r="HP322" s="284" t="s">
        <v>459</v>
      </c>
      <c r="HQ322" s="284">
        <v>0</v>
      </c>
      <c r="HR322" s="284">
        <v>0</v>
      </c>
      <c r="HS322" s="284">
        <v>0</v>
      </c>
      <c r="HT322" s="284" t="s">
        <v>427</v>
      </c>
      <c r="HU322" s="284" t="s">
        <v>427</v>
      </c>
      <c r="HV322" s="284" t="s">
        <v>427</v>
      </c>
      <c r="HW322" s="284" t="s">
        <v>426</v>
      </c>
      <c r="HX322" s="284">
        <v>0</v>
      </c>
      <c r="HY322" s="284">
        <v>0</v>
      </c>
      <c r="HZ322" s="284">
        <v>544837</v>
      </c>
      <c r="IA322" s="284"/>
      <c r="IB322" s="284"/>
    </row>
    <row r="323" spans="1:236" x14ac:dyDescent="0.25">
      <c r="A323" s="2">
        <f>IF('Table 1'!$L$2="All Regions",1,IF('Table 1'!$L$2='DATA TEMPLATE 1516'!L323,1,0))</f>
        <v>1</v>
      </c>
      <c r="B323" s="2">
        <f>IF('Table 1'!$L$3="All Disciplines",1,IF('Table 1'!$L$3='DATA TEMPLATE 1516'!M323,1,0))</f>
        <v>1</v>
      </c>
      <c r="C323" s="2">
        <f>IF('Table 1'!$L$4="All Organisations",1,IF('Table 1'!$L$4='DATA TEMPLATE 1516'!N323,1,0))</f>
        <v>1</v>
      </c>
      <c r="D323" s="2">
        <f t="shared" ref="D323:D386" si="10">SUM(A323:C323)</f>
        <v>3</v>
      </c>
      <c r="E323" s="236">
        <f>IFERROR(IF('Table 2'!$L$2="All Diverse Led",$HQ323,IF('Table 2'!$L$2='DATA TEMPLATE 1516'!HX323,4,0)),"0")</f>
        <v>0</v>
      </c>
      <c r="F323" s="236">
        <f>IFERROR(IF('Table 2'!$L$2="All Diverse Led",$HQ323,IF('Table 2'!$L$2='DATA TEMPLATE 1516'!HY323,4,0)), 0)</f>
        <v>0</v>
      </c>
      <c r="G323" s="237">
        <f t="shared" si="9"/>
        <v>0</v>
      </c>
      <c r="H323" s="1" t="s">
        <v>471</v>
      </c>
      <c r="I323" s="1">
        <v>0</v>
      </c>
      <c r="J323" s="1" t="b">
        <v>0</v>
      </c>
      <c r="K323" s="284">
        <v>321</v>
      </c>
      <c r="L323" t="s">
        <v>448</v>
      </c>
      <c r="M323" t="s">
        <v>443</v>
      </c>
      <c r="N323" t="s">
        <v>459</v>
      </c>
      <c r="O323" s="76">
        <v>28399</v>
      </c>
      <c r="P323" s="76">
        <v>241391</v>
      </c>
      <c r="Q323" s="76">
        <v>0</v>
      </c>
      <c r="R323" s="76">
        <v>3000</v>
      </c>
      <c r="S323" s="76">
        <v>1830</v>
      </c>
      <c r="T323" s="76">
        <v>274620</v>
      </c>
      <c r="U323">
        <v>108050</v>
      </c>
      <c r="V323">
        <v>2275</v>
      </c>
      <c r="W323">
        <v>0</v>
      </c>
      <c r="X323">
        <v>0</v>
      </c>
      <c r="Y323">
        <v>0</v>
      </c>
      <c r="Z323">
        <v>0</v>
      </c>
      <c r="AA323">
        <v>0</v>
      </c>
      <c r="AB323">
        <v>107369</v>
      </c>
      <c r="AC323">
        <v>59711</v>
      </c>
      <c r="AD323">
        <v>3739</v>
      </c>
      <c r="AE323">
        <v>281144</v>
      </c>
      <c r="AF323" s="1">
        <v>4</v>
      </c>
      <c r="AG323">
        <v>6</v>
      </c>
      <c r="AH323">
        <v>1120</v>
      </c>
      <c r="AI323">
        <v>1000</v>
      </c>
      <c r="AJ323">
        <v>0</v>
      </c>
      <c r="AK323">
        <v>0</v>
      </c>
      <c r="AL323">
        <v>0</v>
      </c>
      <c r="AM323">
        <v>0</v>
      </c>
      <c r="AN323">
        <v>0</v>
      </c>
      <c r="AO323">
        <v>0</v>
      </c>
      <c r="AP323">
        <v>0</v>
      </c>
      <c r="AQ323">
        <v>0</v>
      </c>
      <c r="AR323">
        <v>0</v>
      </c>
      <c r="AS323">
        <v>0</v>
      </c>
      <c r="AT323">
        <v>0</v>
      </c>
      <c r="AU323">
        <v>0</v>
      </c>
      <c r="AV323">
        <v>0</v>
      </c>
      <c r="AW323">
        <v>0</v>
      </c>
      <c r="AX323">
        <v>0</v>
      </c>
      <c r="AY323">
        <v>0</v>
      </c>
      <c r="AZ323">
        <v>0</v>
      </c>
      <c r="BA323">
        <v>0</v>
      </c>
      <c r="BB323">
        <v>0</v>
      </c>
      <c r="BC323">
        <v>0</v>
      </c>
      <c r="BD323" s="284">
        <v>0</v>
      </c>
      <c r="BE323" s="284">
        <v>0</v>
      </c>
      <c r="BF323" s="284">
        <v>0</v>
      </c>
      <c r="BG323" s="284">
        <v>0</v>
      </c>
      <c r="BH323" s="168">
        <v>0</v>
      </c>
      <c r="BI323" s="169">
        <v>0</v>
      </c>
      <c r="BJ323" s="169">
        <v>0</v>
      </c>
      <c r="BK323" s="170">
        <v>0</v>
      </c>
      <c r="BL323">
        <v>1</v>
      </c>
      <c r="BM323">
        <v>21</v>
      </c>
      <c r="BN323">
        <v>10421</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v>0</v>
      </c>
      <c r="CJ323" s="1">
        <v>0</v>
      </c>
      <c r="CK323" s="1">
        <v>0</v>
      </c>
      <c r="CL323" s="1">
        <v>0</v>
      </c>
      <c r="CM323" s="1">
        <v>0</v>
      </c>
      <c r="CN323" s="168">
        <v>0</v>
      </c>
      <c r="CO323" s="169">
        <v>0</v>
      </c>
      <c r="CP323" s="169">
        <v>0</v>
      </c>
      <c r="CQ323" s="170">
        <v>0</v>
      </c>
      <c r="CR323" s="1">
        <v>0</v>
      </c>
      <c r="CS323" s="1">
        <v>0</v>
      </c>
      <c r="CT323" s="1">
        <v>0</v>
      </c>
      <c r="CU323" s="1">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s="284">
        <v>0</v>
      </c>
      <c r="DQ323" s="284">
        <v>0</v>
      </c>
      <c r="DR323" s="284">
        <v>0</v>
      </c>
      <c r="DS323" s="284">
        <v>0</v>
      </c>
      <c r="DT323" s="168">
        <v>0</v>
      </c>
      <c r="DU323" s="169">
        <v>0</v>
      </c>
      <c r="DV323" s="169">
        <v>0</v>
      </c>
      <c r="DW323" s="170">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v>0</v>
      </c>
      <c r="EV323" s="1">
        <v>0</v>
      </c>
      <c r="EW323" s="1">
        <v>0</v>
      </c>
      <c r="EX323" s="1">
        <v>0</v>
      </c>
      <c r="EY323" s="1">
        <v>0</v>
      </c>
      <c r="EZ323" s="168">
        <v>0</v>
      </c>
      <c r="FA323" s="169">
        <v>0</v>
      </c>
      <c r="FB323" s="169">
        <v>0</v>
      </c>
      <c r="FC323" s="170">
        <v>0</v>
      </c>
      <c r="FD323">
        <v>0</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0</v>
      </c>
      <c r="FX323">
        <v>0</v>
      </c>
      <c r="FY323">
        <v>0</v>
      </c>
      <c r="FZ323">
        <v>45</v>
      </c>
      <c r="GA323">
        <v>5</v>
      </c>
      <c r="GB323">
        <v>0</v>
      </c>
      <c r="GC323">
        <v>0</v>
      </c>
      <c r="GD323">
        <v>0</v>
      </c>
      <c r="GE323">
        <v>0</v>
      </c>
      <c r="GF323">
        <v>4</v>
      </c>
      <c r="GG323">
        <v>0</v>
      </c>
      <c r="GH323">
        <v>0</v>
      </c>
      <c r="GI323">
        <v>0</v>
      </c>
      <c r="GJ323">
        <v>0</v>
      </c>
      <c r="GK323">
        <v>0</v>
      </c>
      <c r="GL323">
        <v>0</v>
      </c>
      <c r="GM323">
        <v>10000</v>
      </c>
      <c r="GN323">
        <v>0</v>
      </c>
      <c r="GO323">
        <v>0</v>
      </c>
      <c r="GP323">
        <v>0</v>
      </c>
      <c r="GQ323">
        <v>0</v>
      </c>
      <c r="GR323">
        <v>0</v>
      </c>
      <c r="GS323">
        <v>0</v>
      </c>
      <c r="GT323">
        <v>0</v>
      </c>
      <c r="GU323">
        <v>0</v>
      </c>
      <c r="GV323">
        <v>0</v>
      </c>
      <c r="GW323">
        <v>0</v>
      </c>
      <c r="GX323">
        <v>0</v>
      </c>
      <c r="GY323">
        <v>0</v>
      </c>
      <c r="GZ323">
        <v>0</v>
      </c>
      <c r="HA323">
        <v>0</v>
      </c>
      <c r="HB323">
        <v>0</v>
      </c>
      <c r="HC323" s="139">
        <v>1</v>
      </c>
      <c r="HD323" s="141">
        <v>0</v>
      </c>
      <c r="HE323" s="139">
        <v>0</v>
      </c>
      <c r="HF323" s="141">
        <v>4</v>
      </c>
      <c r="HG323" s="180">
        <v>12</v>
      </c>
      <c r="HH323" s="182">
        <v>0.41666666666666669</v>
      </c>
      <c r="HI323" s="182">
        <v>0</v>
      </c>
      <c r="HJ323" s="183">
        <v>0</v>
      </c>
      <c r="HK323" s="140">
        <v>0</v>
      </c>
      <c r="HL323" s="140">
        <v>0</v>
      </c>
      <c r="HM323" s="1" t="s">
        <v>427</v>
      </c>
      <c r="HN323" s="1" t="s">
        <v>427</v>
      </c>
      <c r="HO323" t="s">
        <v>459</v>
      </c>
      <c r="HP323" s="284" t="s">
        <v>459</v>
      </c>
      <c r="HQ323" s="284">
        <v>0</v>
      </c>
      <c r="HR323" s="284">
        <v>0</v>
      </c>
      <c r="HS323" s="284">
        <v>0</v>
      </c>
      <c r="HT323" s="284" t="s">
        <v>427</v>
      </c>
      <c r="HU323" s="284" t="s">
        <v>427</v>
      </c>
      <c r="HV323" s="284" t="s">
        <v>427</v>
      </c>
      <c r="HW323" s="284" t="s">
        <v>427</v>
      </c>
      <c r="HX323" s="284">
        <v>0</v>
      </c>
      <c r="HY323" s="284">
        <v>0</v>
      </c>
      <c r="HZ323" s="284">
        <v>285661</v>
      </c>
      <c r="IA323" s="284"/>
      <c r="IB323" s="284"/>
    </row>
    <row r="324" spans="1:236" x14ac:dyDescent="0.25">
      <c r="A324" s="2">
        <f>IF('Table 1'!$L$2="All Regions",1,IF('Table 1'!$L$2='DATA TEMPLATE 1516'!L324,1,0))</f>
        <v>1</v>
      </c>
      <c r="B324" s="2">
        <f>IF('Table 1'!$L$3="All Disciplines",1,IF('Table 1'!$L$3='DATA TEMPLATE 1516'!M324,1,0))</f>
        <v>1</v>
      </c>
      <c r="C324" s="2">
        <f>IF('Table 1'!$L$4="All Organisations",1,IF('Table 1'!$L$4='DATA TEMPLATE 1516'!N324,1,0))</f>
        <v>1</v>
      </c>
      <c r="D324" s="2">
        <f t="shared" si="10"/>
        <v>3</v>
      </c>
      <c r="E324" s="236">
        <f>IFERROR(IF('Table 2'!$L$2="All Diverse Led",$HQ324,IF('Table 2'!$L$2='DATA TEMPLATE 1516'!HX324,4,0)),"0")</f>
        <v>0</v>
      </c>
      <c r="F324" s="236">
        <f>IFERROR(IF('Table 2'!$L$2="All Diverse Led",$HQ324,IF('Table 2'!$L$2='DATA TEMPLATE 1516'!HY324,4,0)), 0)</f>
        <v>0</v>
      </c>
      <c r="G324" s="237">
        <f t="shared" ref="G324:G387" si="11">SUM(E324:F324)</f>
        <v>0</v>
      </c>
      <c r="H324" s="1" t="s">
        <v>471</v>
      </c>
      <c r="I324" s="1">
        <v>0</v>
      </c>
      <c r="J324" s="1" t="b">
        <v>0</v>
      </c>
      <c r="K324" s="284">
        <v>322</v>
      </c>
      <c r="L324" t="s">
        <v>448</v>
      </c>
      <c r="M324" t="s">
        <v>437</v>
      </c>
      <c r="N324" t="s">
        <v>460</v>
      </c>
      <c r="O324" s="76">
        <v>13271909</v>
      </c>
      <c r="P324" s="76">
        <v>1186184</v>
      </c>
      <c r="Q324" s="76">
        <v>520001</v>
      </c>
      <c r="R324" s="76">
        <v>500000</v>
      </c>
      <c r="S324" s="76">
        <v>0</v>
      </c>
      <c r="T324" s="76">
        <v>15478094</v>
      </c>
      <c r="U324">
        <v>8899043</v>
      </c>
      <c r="V324">
        <v>91174</v>
      </c>
      <c r="W324">
        <v>0</v>
      </c>
      <c r="X324">
        <v>0</v>
      </c>
      <c r="Y324">
        <v>0</v>
      </c>
      <c r="Z324">
        <v>0</v>
      </c>
      <c r="AA324">
        <v>0</v>
      </c>
      <c r="AB324">
        <v>4400747</v>
      </c>
      <c r="AC324">
        <v>657986</v>
      </c>
      <c r="AD324">
        <v>51326</v>
      </c>
      <c r="AE324">
        <v>14100276</v>
      </c>
      <c r="AF324" s="1">
        <v>18</v>
      </c>
      <c r="AG324">
        <v>245</v>
      </c>
      <c r="AH324">
        <v>29306</v>
      </c>
      <c r="AI324">
        <v>0</v>
      </c>
      <c r="AJ324">
        <v>1</v>
      </c>
      <c r="AK324">
        <v>23</v>
      </c>
      <c r="AL324">
        <v>2746</v>
      </c>
      <c r="AM324">
        <v>0</v>
      </c>
      <c r="AN324">
        <v>5</v>
      </c>
      <c r="AO324">
        <v>54</v>
      </c>
      <c r="AP324">
        <v>11297</v>
      </c>
      <c r="AQ324">
        <v>0</v>
      </c>
      <c r="AR324">
        <v>0</v>
      </c>
      <c r="AS324">
        <v>0</v>
      </c>
      <c r="AT324">
        <v>0</v>
      </c>
      <c r="AU324">
        <v>0</v>
      </c>
      <c r="AV324">
        <v>0</v>
      </c>
      <c r="AW324">
        <v>0</v>
      </c>
      <c r="AX324">
        <v>0</v>
      </c>
      <c r="AY324">
        <v>0</v>
      </c>
      <c r="AZ324">
        <v>0</v>
      </c>
      <c r="BA324">
        <v>0</v>
      </c>
      <c r="BB324">
        <v>0</v>
      </c>
      <c r="BC324">
        <v>0</v>
      </c>
      <c r="BD324" s="284">
        <v>6</v>
      </c>
      <c r="BE324" s="284">
        <v>77</v>
      </c>
      <c r="BF324" s="284">
        <v>14043</v>
      </c>
      <c r="BG324" s="284">
        <v>0</v>
      </c>
      <c r="BH324" s="168">
        <v>0</v>
      </c>
      <c r="BI324" s="169">
        <v>0</v>
      </c>
      <c r="BJ324" s="169">
        <v>0</v>
      </c>
      <c r="BK324" s="170">
        <v>0</v>
      </c>
      <c r="BL324">
        <v>4</v>
      </c>
      <c r="BM324">
        <v>315</v>
      </c>
      <c r="BN324">
        <v>0</v>
      </c>
      <c r="BO324">
        <v>68720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v>0</v>
      </c>
      <c r="CJ324" s="1">
        <v>0</v>
      </c>
      <c r="CK324" s="1">
        <v>0</v>
      </c>
      <c r="CL324" s="1">
        <v>0</v>
      </c>
      <c r="CM324" s="1">
        <v>0</v>
      </c>
      <c r="CN324" s="168">
        <v>0</v>
      </c>
      <c r="CO324" s="169">
        <v>0</v>
      </c>
      <c r="CP324" s="169">
        <v>0</v>
      </c>
      <c r="CQ324" s="170">
        <v>0</v>
      </c>
      <c r="CR324" s="1">
        <v>0</v>
      </c>
      <c r="CS324" s="1">
        <v>0</v>
      </c>
      <c r="CT324" s="1">
        <v>0</v>
      </c>
      <c r="CU324" s="1">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s="284">
        <v>0</v>
      </c>
      <c r="DQ324" s="284">
        <v>0</v>
      </c>
      <c r="DR324" s="284">
        <v>0</v>
      </c>
      <c r="DS324" s="284">
        <v>0</v>
      </c>
      <c r="DT324" s="168">
        <v>0</v>
      </c>
      <c r="DU324" s="169">
        <v>0</v>
      </c>
      <c r="DV324" s="169">
        <v>0</v>
      </c>
      <c r="DW324" s="170">
        <v>0</v>
      </c>
      <c r="DX324">
        <v>1</v>
      </c>
      <c r="DY324">
        <v>1</v>
      </c>
      <c r="DZ324">
        <v>425</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v>0</v>
      </c>
      <c r="EV324" s="1">
        <v>0</v>
      </c>
      <c r="EW324" s="1">
        <v>0</v>
      </c>
      <c r="EX324" s="1">
        <v>0</v>
      </c>
      <c r="EY324" s="1">
        <v>0</v>
      </c>
      <c r="EZ324" s="168">
        <v>0</v>
      </c>
      <c r="FA324" s="169">
        <v>0</v>
      </c>
      <c r="FB324" s="169">
        <v>0</v>
      </c>
      <c r="FC324" s="170">
        <v>0</v>
      </c>
      <c r="FD324">
        <v>0</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0</v>
      </c>
      <c r="FY324">
        <v>0</v>
      </c>
      <c r="FZ324">
        <v>45</v>
      </c>
      <c r="GA324">
        <v>5</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0</v>
      </c>
      <c r="GU324">
        <v>0</v>
      </c>
      <c r="GV324">
        <v>0</v>
      </c>
      <c r="GW324">
        <v>0</v>
      </c>
      <c r="GX324">
        <v>0</v>
      </c>
      <c r="GY324">
        <v>0</v>
      </c>
      <c r="GZ324">
        <v>0</v>
      </c>
      <c r="HA324">
        <v>0</v>
      </c>
      <c r="HB324">
        <v>0</v>
      </c>
      <c r="HC324" s="139">
        <v>0</v>
      </c>
      <c r="HD324" s="141">
        <v>0</v>
      </c>
      <c r="HE324" s="139">
        <v>0</v>
      </c>
      <c r="HF324" s="141">
        <v>0</v>
      </c>
      <c r="HG324" s="180">
        <v>17</v>
      </c>
      <c r="HH324" s="182">
        <v>0</v>
      </c>
      <c r="HI324" s="182">
        <v>0</v>
      </c>
      <c r="HJ324" s="183">
        <v>0</v>
      </c>
      <c r="HK324" s="140">
        <v>0</v>
      </c>
      <c r="HL324" s="140">
        <v>0</v>
      </c>
      <c r="HM324" s="1" t="s">
        <v>427</v>
      </c>
      <c r="HN324" s="1" t="s">
        <v>427</v>
      </c>
      <c r="HO324" t="s">
        <v>460</v>
      </c>
      <c r="HP324" s="284" t="s">
        <v>460</v>
      </c>
      <c r="HQ324" s="284">
        <v>0</v>
      </c>
      <c r="HR324" s="284">
        <v>0</v>
      </c>
      <c r="HS324" s="284">
        <v>0</v>
      </c>
      <c r="HT324" s="284" t="s">
        <v>427</v>
      </c>
      <c r="HU324" s="284" t="s">
        <v>427</v>
      </c>
      <c r="HV324" s="284" t="s">
        <v>427</v>
      </c>
      <c r="HW324" s="284" t="s">
        <v>427</v>
      </c>
      <c r="HX324" s="284">
        <v>0</v>
      </c>
      <c r="HY324" s="284">
        <v>0</v>
      </c>
      <c r="HZ324" s="284">
        <v>16979139</v>
      </c>
      <c r="IA324" s="284"/>
      <c r="IB324" s="284"/>
    </row>
    <row r="325" spans="1:236" x14ac:dyDescent="0.25">
      <c r="A325" s="2">
        <f>IF('Table 1'!$L$2="All Regions",1,IF('Table 1'!$L$2='DATA TEMPLATE 1516'!L325,1,0))</f>
        <v>1</v>
      </c>
      <c r="B325" s="2">
        <f>IF('Table 1'!$L$3="All Disciplines",1,IF('Table 1'!$L$3='DATA TEMPLATE 1516'!M325,1,0))</f>
        <v>1</v>
      </c>
      <c r="C325" s="2">
        <f>IF('Table 1'!$L$4="All Organisations",1,IF('Table 1'!$L$4='DATA TEMPLATE 1516'!N325,1,0))</f>
        <v>1</v>
      </c>
      <c r="D325" s="2">
        <f t="shared" si="10"/>
        <v>3</v>
      </c>
      <c r="E325" s="236">
        <f>IFERROR(IF('Table 2'!$L$2="All Diverse Led",$HQ325,IF('Table 2'!$L$2='DATA TEMPLATE 1516'!HX325,4,0)),"0")</f>
        <v>0</v>
      </c>
      <c r="F325" s="236">
        <f>IFERROR(IF('Table 2'!$L$2="All Diverse Led",$HQ325,IF('Table 2'!$L$2='DATA TEMPLATE 1516'!HY325,4,0)), 0)</f>
        <v>0</v>
      </c>
      <c r="G325" s="237">
        <f t="shared" si="11"/>
        <v>0</v>
      </c>
      <c r="H325" s="1" t="s">
        <v>471</v>
      </c>
      <c r="I325" s="1">
        <v>0</v>
      </c>
      <c r="J325" s="1" t="b">
        <v>0</v>
      </c>
      <c r="K325" s="284">
        <v>323</v>
      </c>
      <c r="L325" t="s">
        <v>448</v>
      </c>
      <c r="M325" t="s">
        <v>440</v>
      </c>
      <c r="N325" t="s">
        <v>460</v>
      </c>
      <c r="O325" s="76">
        <v>1034165</v>
      </c>
      <c r="P325" s="76">
        <v>446470</v>
      </c>
      <c r="Q325" s="76">
        <v>22003</v>
      </c>
      <c r="R325" s="76">
        <v>157187</v>
      </c>
      <c r="S325" s="76">
        <v>0</v>
      </c>
      <c r="T325" s="76">
        <v>1659825</v>
      </c>
      <c r="U325">
        <v>513029</v>
      </c>
      <c r="V325">
        <v>0</v>
      </c>
      <c r="W325">
        <v>0</v>
      </c>
      <c r="X325">
        <v>0</v>
      </c>
      <c r="Y325">
        <v>0</v>
      </c>
      <c r="Z325">
        <v>0</v>
      </c>
      <c r="AA325">
        <v>0</v>
      </c>
      <c r="AB325">
        <v>362990</v>
      </c>
      <c r="AC325">
        <v>165793</v>
      </c>
      <c r="AD325">
        <v>289463</v>
      </c>
      <c r="AE325">
        <v>1331275</v>
      </c>
      <c r="AF325" s="1">
        <v>297</v>
      </c>
      <c r="AG325">
        <v>279</v>
      </c>
      <c r="AH325">
        <v>54383</v>
      </c>
      <c r="AI325">
        <v>2500</v>
      </c>
      <c r="AJ325">
        <v>0</v>
      </c>
      <c r="AK325">
        <v>0</v>
      </c>
      <c r="AL325">
        <v>0</v>
      </c>
      <c r="AM325">
        <v>0</v>
      </c>
      <c r="AN325">
        <v>0</v>
      </c>
      <c r="AO325">
        <v>0</v>
      </c>
      <c r="AP325">
        <v>0</v>
      </c>
      <c r="AQ325">
        <v>0</v>
      </c>
      <c r="AR325">
        <v>58</v>
      </c>
      <c r="AS325">
        <v>43</v>
      </c>
      <c r="AT325">
        <v>6862</v>
      </c>
      <c r="AU325">
        <v>100</v>
      </c>
      <c r="AV325">
        <v>0</v>
      </c>
      <c r="AW325">
        <v>0</v>
      </c>
      <c r="AX325">
        <v>0</v>
      </c>
      <c r="AY325">
        <v>0</v>
      </c>
      <c r="AZ325">
        <v>0</v>
      </c>
      <c r="BA325">
        <v>0</v>
      </c>
      <c r="BB325">
        <v>0</v>
      </c>
      <c r="BC325">
        <v>0</v>
      </c>
      <c r="BD325" s="284">
        <v>0</v>
      </c>
      <c r="BE325" s="284">
        <v>0</v>
      </c>
      <c r="BF325" s="284">
        <v>0</v>
      </c>
      <c r="BG325" s="284">
        <v>0</v>
      </c>
      <c r="BH325" s="168">
        <v>58</v>
      </c>
      <c r="BI325" s="169">
        <v>43</v>
      </c>
      <c r="BJ325" s="169">
        <v>6862</v>
      </c>
      <c r="BK325" s="170">
        <v>100</v>
      </c>
      <c r="BL325">
        <v>39</v>
      </c>
      <c r="BM325">
        <v>1019</v>
      </c>
      <c r="BN325">
        <v>23152</v>
      </c>
      <c r="BO325">
        <v>25000</v>
      </c>
      <c r="BP325">
        <v>0</v>
      </c>
      <c r="BQ325">
        <v>0</v>
      </c>
      <c r="BR325">
        <v>0</v>
      </c>
      <c r="BS325">
        <v>0</v>
      </c>
      <c r="BT325">
        <v>0</v>
      </c>
      <c r="BU325">
        <v>0</v>
      </c>
      <c r="BV325">
        <v>0</v>
      </c>
      <c r="BW325">
        <v>0</v>
      </c>
      <c r="BX325">
        <v>0</v>
      </c>
      <c r="BY325">
        <v>0</v>
      </c>
      <c r="BZ325">
        <v>0</v>
      </c>
      <c r="CA325">
        <v>4000</v>
      </c>
      <c r="CB325">
        <v>0</v>
      </c>
      <c r="CC325">
        <v>0</v>
      </c>
      <c r="CD325">
        <v>0</v>
      </c>
      <c r="CE325">
        <v>0</v>
      </c>
      <c r="CF325">
        <v>0</v>
      </c>
      <c r="CG325">
        <v>0</v>
      </c>
      <c r="CH325">
        <v>0</v>
      </c>
      <c r="CI325">
        <v>0</v>
      </c>
      <c r="CJ325" s="1">
        <v>0</v>
      </c>
      <c r="CK325" s="1">
        <v>0</v>
      </c>
      <c r="CL325" s="1">
        <v>0</v>
      </c>
      <c r="CM325" s="1">
        <v>0</v>
      </c>
      <c r="CN325" s="168">
        <v>0</v>
      </c>
      <c r="CO325" s="169">
        <v>0</v>
      </c>
      <c r="CP325" s="169">
        <v>0</v>
      </c>
      <c r="CQ325" s="170">
        <v>4000</v>
      </c>
      <c r="CR325" s="1">
        <v>79</v>
      </c>
      <c r="CS325" s="1">
        <v>79</v>
      </c>
      <c r="CT325" s="1">
        <v>5349</v>
      </c>
      <c r="CU325" s="1">
        <v>312</v>
      </c>
      <c r="CV325">
        <v>0</v>
      </c>
      <c r="CW325">
        <v>0</v>
      </c>
      <c r="CX325">
        <v>0</v>
      </c>
      <c r="CY325">
        <v>0</v>
      </c>
      <c r="CZ325">
        <v>0</v>
      </c>
      <c r="DA325">
        <v>0</v>
      </c>
      <c r="DB325">
        <v>0</v>
      </c>
      <c r="DC325">
        <v>0</v>
      </c>
      <c r="DD325">
        <v>0</v>
      </c>
      <c r="DE325">
        <v>0</v>
      </c>
      <c r="DF325">
        <v>48</v>
      </c>
      <c r="DG325">
        <v>0</v>
      </c>
      <c r="DH325">
        <v>0</v>
      </c>
      <c r="DI325">
        <v>0</v>
      </c>
      <c r="DJ325">
        <v>0</v>
      </c>
      <c r="DK325">
        <v>0</v>
      </c>
      <c r="DL325">
        <v>0</v>
      </c>
      <c r="DM325">
        <v>0</v>
      </c>
      <c r="DN325">
        <v>0</v>
      </c>
      <c r="DO325">
        <v>0</v>
      </c>
      <c r="DP325" s="284">
        <v>0</v>
      </c>
      <c r="DQ325" s="284">
        <v>0</v>
      </c>
      <c r="DR325" s="284">
        <v>0</v>
      </c>
      <c r="DS325" s="284">
        <v>0</v>
      </c>
      <c r="DT325" s="168">
        <v>0</v>
      </c>
      <c r="DU325" s="169">
        <v>0</v>
      </c>
      <c r="DV325" s="169">
        <v>48</v>
      </c>
      <c r="DW325" s="170">
        <v>0</v>
      </c>
      <c r="DX325">
        <v>36</v>
      </c>
      <c r="DY325">
        <v>33</v>
      </c>
      <c r="DZ325">
        <v>4844</v>
      </c>
      <c r="EA325">
        <v>90</v>
      </c>
      <c r="EB325">
        <v>0</v>
      </c>
      <c r="EC325">
        <v>0</v>
      </c>
      <c r="ED325">
        <v>0</v>
      </c>
      <c r="EE325">
        <v>0</v>
      </c>
      <c r="EF325">
        <v>0</v>
      </c>
      <c r="EG325">
        <v>0</v>
      </c>
      <c r="EH325">
        <v>0</v>
      </c>
      <c r="EI325">
        <v>0</v>
      </c>
      <c r="EJ325">
        <v>12</v>
      </c>
      <c r="EK325">
        <v>11</v>
      </c>
      <c r="EL325">
        <v>218</v>
      </c>
      <c r="EM325">
        <v>40</v>
      </c>
      <c r="EN325">
        <v>0</v>
      </c>
      <c r="EO325">
        <v>0</v>
      </c>
      <c r="EP325">
        <v>0</v>
      </c>
      <c r="EQ325">
        <v>0</v>
      </c>
      <c r="ER325">
        <v>0</v>
      </c>
      <c r="ES325">
        <v>0</v>
      </c>
      <c r="ET325">
        <v>0</v>
      </c>
      <c r="EU325">
        <v>0</v>
      </c>
      <c r="EV325" s="1">
        <v>0</v>
      </c>
      <c r="EW325" s="1">
        <v>0</v>
      </c>
      <c r="EX325" s="1">
        <v>0</v>
      </c>
      <c r="EY325" s="1">
        <v>0</v>
      </c>
      <c r="EZ325" s="168">
        <v>12</v>
      </c>
      <c r="FA325" s="169">
        <v>11</v>
      </c>
      <c r="FB325" s="169">
        <v>218</v>
      </c>
      <c r="FC325" s="170">
        <v>40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s="139">
        <v>0</v>
      </c>
      <c r="HD325" s="141">
        <v>0</v>
      </c>
      <c r="HE325" s="139">
        <v>0</v>
      </c>
      <c r="HF325" s="141">
        <v>0</v>
      </c>
      <c r="HG325" s="180">
        <v>12</v>
      </c>
      <c r="HH325" s="182">
        <v>0</v>
      </c>
      <c r="HI325" s="182">
        <v>0</v>
      </c>
      <c r="HJ325" s="183">
        <v>0</v>
      </c>
      <c r="HK325" s="140">
        <v>0</v>
      </c>
      <c r="HL325" s="140">
        <v>0</v>
      </c>
      <c r="HM325" s="1" t="s">
        <v>427</v>
      </c>
      <c r="HN325" s="1" t="s">
        <v>427</v>
      </c>
      <c r="HO325" t="s">
        <v>460</v>
      </c>
      <c r="HP325" s="284" t="s">
        <v>460</v>
      </c>
      <c r="HQ325" s="284">
        <v>0</v>
      </c>
      <c r="HR325" s="284">
        <v>0</v>
      </c>
      <c r="HS325" s="284">
        <v>0</v>
      </c>
      <c r="HT325" s="284" t="s">
        <v>427</v>
      </c>
      <c r="HU325" s="284" t="s">
        <v>427</v>
      </c>
      <c r="HV325" s="284" t="s">
        <v>427</v>
      </c>
      <c r="HW325" s="284" t="s">
        <v>427</v>
      </c>
      <c r="HX325" s="284">
        <v>0</v>
      </c>
      <c r="HY325" s="284">
        <v>0</v>
      </c>
      <c r="HZ325" s="284">
        <v>1424351</v>
      </c>
      <c r="IA325" s="284"/>
      <c r="IB325" s="284"/>
    </row>
    <row r="326" spans="1:236" x14ac:dyDescent="0.25">
      <c r="A326" s="2">
        <f>IF('Table 1'!$L$2="All Regions",1,IF('Table 1'!$L$2='DATA TEMPLATE 1516'!L326,1,0))</f>
        <v>1</v>
      </c>
      <c r="B326" s="2">
        <f>IF('Table 1'!$L$3="All Disciplines",1,IF('Table 1'!$L$3='DATA TEMPLATE 1516'!M326,1,0))</f>
        <v>1</v>
      </c>
      <c r="C326" s="2">
        <f>IF('Table 1'!$L$4="All Organisations",1,IF('Table 1'!$L$4='DATA TEMPLATE 1516'!N326,1,0))</f>
        <v>1</v>
      </c>
      <c r="D326" s="2">
        <f t="shared" si="10"/>
        <v>3</v>
      </c>
      <c r="E326" s="236" t="str">
        <f>IFERROR(IF('Table 2'!$L$2="All Diverse Led",$HQ326,IF('Table 2'!$L$2='DATA TEMPLATE 1516'!HX326,4,0)),"0")</f>
        <v>-</v>
      </c>
      <c r="F326" s="236" t="str">
        <f>IFERROR(IF('Table 2'!$L$2="All Diverse Led",$HQ326,IF('Table 2'!$L$2='DATA TEMPLATE 1516'!HY326,4,0)), 0)</f>
        <v>-</v>
      </c>
      <c r="G326" s="237">
        <f t="shared" si="11"/>
        <v>0</v>
      </c>
      <c r="H326" s="1">
        <v>0</v>
      </c>
      <c r="I326" s="1">
        <v>0</v>
      </c>
      <c r="J326" s="1" t="b">
        <v>0</v>
      </c>
      <c r="K326" s="284">
        <v>324</v>
      </c>
      <c r="L326" t="s">
        <v>448</v>
      </c>
      <c r="M326" t="s">
        <v>437</v>
      </c>
      <c r="N326" t="s">
        <v>460</v>
      </c>
      <c r="O326" s="76">
        <v>1520950</v>
      </c>
      <c r="P326" s="76">
        <v>77446</v>
      </c>
      <c r="Q326" s="76">
        <v>177400</v>
      </c>
      <c r="R326" s="76">
        <v>350004</v>
      </c>
      <c r="S326" s="76">
        <v>0</v>
      </c>
      <c r="T326" s="76">
        <v>2125800</v>
      </c>
      <c r="U326">
        <v>833700</v>
      </c>
      <c r="V326">
        <v>1090</v>
      </c>
      <c r="W326">
        <v>0</v>
      </c>
      <c r="X326">
        <v>1377</v>
      </c>
      <c r="Y326">
        <v>298</v>
      </c>
      <c r="Z326">
        <v>0</v>
      </c>
      <c r="AA326">
        <v>0</v>
      </c>
      <c r="AB326">
        <v>753855</v>
      </c>
      <c r="AC326">
        <v>508100</v>
      </c>
      <c r="AD326">
        <v>16140</v>
      </c>
      <c r="AE326">
        <v>2114560</v>
      </c>
      <c r="AF326" s="1">
        <v>143</v>
      </c>
      <c r="AG326">
        <v>249</v>
      </c>
      <c r="AH326">
        <v>80876</v>
      </c>
      <c r="AI326">
        <v>15027</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s="284">
        <v>0</v>
      </c>
      <c r="BE326" s="284">
        <v>0</v>
      </c>
      <c r="BF326" s="284">
        <v>0</v>
      </c>
      <c r="BG326" s="284">
        <v>0</v>
      </c>
      <c r="BH326" s="168">
        <v>0</v>
      </c>
      <c r="BI326" s="169">
        <v>0</v>
      </c>
      <c r="BJ326" s="169">
        <v>0</v>
      </c>
      <c r="BK326" s="170">
        <v>0</v>
      </c>
      <c r="BL326">
        <v>22</v>
      </c>
      <c r="BM326">
        <v>652</v>
      </c>
      <c r="BN326">
        <v>0</v>
      </c>
      <c r="BO326">
        <v>225000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s="1">
        <v>0</v>
      </c>
      <c r="CK326" s="1">
        <v>0</v>
      </c>
      <c r="CL326" s="1">
        <v>0</v>
      </c>
      <c r="CM326" s="1">
        <v>0</v>
      </c>
      <c r="CN326" s="168">
        <v>0</v>
      </c>
      <c r="CO326" s="169">
        <v>0</v>
      </c>
      <c r="CP326" s="169">
        <v>0</v>
      </c>
      <c r="CQ326" s="170">
        <v>0</v>
      </c>
      <c r="CR326" s="1">
        <v>1</v>
      </c>
      <c r="CS326" s="1">
        <v>1</v>
      </c>
      <c r="CT326" s="1">
        <v>28</v>
      </c>
      <c r="CU326" s="1">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s="284">
        <v>0</v>
      </c>
      <c r="DQ326" s="284">
        <v>0</v>
      </c>
      <c r="DR326" s="284">
        <v>0</v>
      </c>
      <c r="DS326" s="284">
        <v>0</v>
      </c>
      <c r="DT326" s="168">
        <v>0</v>
      </c>
      <c r="DU326" s="169">
        <v>0</v>
      </c>
      <c r="DV326" s="169">
        <v>0</v>
      </c>
      <c r="DW326" s="170">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s="1">
        <v>0</v>
      </c>
      <c r="EW326" s="1">
        <v>0</v>
      </c>
      <c r="EX326" s="1">
        <v>0</v>
      </c>
      <c r="EY326" s="1">
        <v>0</v>
      </c>
      <c r="EZ326" s="168">
        <v>0</v>
      </c>
      <c r="FA326" s="169">
        <v>0</v>
      </c>
      <c r="FB326" s="169">
        <v>0</v>
      </c>
      <c r="FC326" s="170">
        <v>0</v>
      </c>
      <c r="FD326">
        <v>10</v>
      </c>
      <c r="FE326">
        <v>1255</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0</v>
      </c>
      <c r="GO326">
        <v>0</v>
      </c>
      <c r="GP326">
        <v>0</v>
      </c>
      <c r="GQ326">
        <v>0</v>
      </c>
      <c r="GR326">
        <v>0</v>
      </c>
      <c r="GS326">
        <v>0</v>
      </c>
      <c r="GT326">
        <v>0</v>
      </c>
      <c r="GU326">
        <v>0</v>
      </c>
      <c r="GV326">
        <v>0</v>
      </c>
      <c r="GW326">
        <v>0</v>
      </c>
      <c r="GX326">
        <v>0</v>
      </c>
      <c r="GY326">
        <v>0</v>
      </c>
      <c r="GZ326">
        <v>0</v>
      </c>
      <c r="HA326">
        <v>0</v>
      </c>
      <c r="HB326">
        <v>0</v>
      </c>
      <c r="HC326" s="139">
        <v>0</v>
      </c>
      <c r="HD326" s="141">
        <v>0</v>
      </c>
      <c r="HE326" s="139">
        <v>0</v>
      </c>
      <c r="HF326" s="141">
        <v>0</v>
      </c>
      <c r="HG326" s="180">
        <v>6</v>
      </c>
      <c r="HH326" s="182">
        <v>0</v>
      </c>
      <c r="HI326" s="182">
        <v>0</v>
      </c>
      <c r="HJ326" s="183">
        <v>0</v>
      </c>
      <c r="HK326" s="140">
        <v>0</v>
      </c>
      <c r="HL326" s="140">
        <v>0</v>
      </c>
      <c r="HM326" s="1" t="s">
        <v>427</v>
      </c>
      <c r="HN326" s="1" t="s">
        <v>427</v>
      </c>
      <c r="HO326" t="s">
        <v>460</v>
      </c>
      <c r="HP326" t="e">
        <v>#N/A</v>
      </c>
      <c r="HQ326" s="403" t="s">
        <v>605</v>
      </c>
      <c r="HR326" s="403" t="s">
        <v>605</v>
      </c>
      <c r="HS326" s="403" t="s">
        <v>605</v>
      </c>
      <c r="HT326" s="403" t="s">
        <v>605</v>
      </c>
      <c r="HU326" s="403" t="s">
        <v>605</v>
      </c>
      <c r="HV326" s="403" t="s">
        <v>605</v>
      </c>
      <c r="HW326" s="403" t="s">
        <v>605</v>
      </c>
      <c r="HX326" s="403" t="s">
        <v>605</v>
      </c>
      <c r="HY326" s="403" t="s">
        <v>605</v>
      </c>
      <c r="HZ326" s="403" t="s">
        <v>605</v>
      </c>
      <c r="IA326" s="284"/>
      <c r="IB326" s="284"/>
    </row>
    <row r="327" spans="1:236" x14ac:dyDescent="0.25">
      <c r="A327" s="2">
        <f>IF('Table 1'!$L$2="All Regions",1,IF('Table 1'!$L$2='DATA TEMPLATE 1516'!L327,1,0))</f>
        <v>1</v>
      </c>
      <c r="B327" s="2">
        <f>IF('Table 1'!$L$3="All Disciplines",1,IF('Table 1'!$L$3='DATA TEMPLATE 1516'!M327,1,0))</f>
        <v>1</v>
      </c>
      <c r="C327" s="2">
        <f>IF('Table 1'!$L$4="All Organisations",1,IF('Table 1'!$L$4='DATA TEMPLATE 1516'!N327,1,0))</f>
        <v>1</v>
      </c>
      <c r="D327" s="2">
        <f t="shared" si="10"/>
        <v>3</v>
      </c>
      <c r="E327" s="236">
        <f>IFERROR(IF('Table 2'!$L$2="All Diverse Led",$HQ327,IF('Table 2'!$L$2='DATA TEMPLATE 1516'!HX327,4,0)),"0")</f>
        <v>0</v>
      </c>
      <c r="F327" s="236">
        <f>IFERROR(IF('Table 2'!$L$2="All Diverse Led",$HQ327,IF('Table 2'!$L$2='DATA TEMPLATE 1516'!HY327,4,0)), 0)</f>
        <v>0</v>
      </c>
      <c r="G327" s="237">
        <f t="shared" si="11"/>
        <v>0</v>
      </c>
      <c r="H327" s="1" t="s">
        <v>471</v>
      </c>
      <c r="I327" s="1">
        <v>0</v>
      </c>
      <c r="J327" s="1" t="b">
        <v>0</v>
      </c>
      <c r="K327" s="284">
        <v>325</v>
      </c>
      <c r="L327" t="s">
        <v>448</v>
      </c>
      <c r="M327" t="s">
        <v>436</v>
      </c>
      <c r="N327" t="s">
        <v>459</v>
      </c>
      <c r="O327" s="76">
        <v>82514</v>
      </c>
      <c r="P327" s="76">
        <v>170557</v>
      </c>
      <c r="Q327" s="76">
        <v>38639</v>
      </c>
      <c r="R327" s="76">
        <v>30258</v>
      </c>
      <c r="S327" s="76">
        <v>5000</v>
      </c>
      <c r="T327" s="76">
        <v>326968</v>
      </c>
      <c r="U327">
        <v>0</v>
      </c>
      <c r="V327">
        <v>6462</v>
      </c>
      <c r="W327">
        <v>0</v>
      </c>
      <c r="X327">
        <v>0</v>
      </c>
      <c r="Y327">
        <v>0</v>
      </c>
      <c r="Z327">
        <v>0</v>
      </c>
      <c r="AA327">
        <v>0</v>
      </c>
      <c r="AB327">
        <v>118110</v>
      </c>
      <c r="AC327">
        <v>51212</v>
      </c>
      <c r="AD327">
        <v>108801</v>
      </c>
      <c r="AE327">
        <v>284585</v>
      </c>
      <c r="AF327" s="1">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s="284">
        <v>0</v>
      </c>
      <c r="BE327" s="284">
        <v>0</v>
      </c>
      <c r="BF327" s="284">
        <v>0</v>
      </c>
      <c r="BG327" s="284">
        <v>0</v>
      </c>
      <c r="BH327" s="168">
        <v>0</v>
      </c>
      <c r="BI327" s="169">
        <v>0</v>
      </c>
      <c r="BJ327" s="169">
        <v>0</v>
      </c>
      <c r="BK327" s="170">
        <v>0</v>
      </c>
      <c r="BL327">
        <v>23</v>
      </c>
      <c r="BM327">
        <v>926</v>
      </c>
      <c r="BN327">
        <v>115518</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s="1">
        <v>0</v>
      </c>
      <c r="CK327" s="1">
        <v>0</v>
      </c>
      <c r="CL327" s="1">
        <v>0</v>
      </c>
      <c r="CM327" s="1">
        <v>0</v>
      </c>
      <c r="CN327" s="168">
        <v>0</v>
      </c>
      <c r="CO327" s="169">
        <v>0</v>
      </c>
      <c r="CP327" s="169">
        <v>0</v>
      </c>
      <c r="CQ327" s="170">
        <v>0</v>
      </c>
      <c r="CR327" s="1">
        <v>0</v>
      </c>
      <c r="CS327" s="1">
        <v>0</v>
      </c>
      <c r="CT327" s="1">
        <v>0</v>
      </c>
      <c r="CU327" s="1">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s="284">
        <v>0</v>
      </c>
      <c r="DQ327" s="284">
        <v>0</v>
      </c>
      <c r="DR327" s="284">
        <v>0</v>
      </c>
      <c r="DS327" s="284">
        <v>0</v>
      </c>
      <c r="DT327" s="168">
        <v>0</v>
      </c>
      <c r="DU327" s="169">
        <v>0</v>
      </c>
      <c r="DV327" s="169">
        <v>0</v>
      </c>
      <c r="DW327" s="170">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s="1">
        <v>0</v>
      </c>
      <c r="EW327" s="1">
        <v>0</v>
      </c>
      <c r="EX327" s="1">
        <v>0</v>
      </c>
      <c r="EY327" s="1">
        <v>0</v>
      </c>
      <c r="EZ327" s="168">
        <v>0</v>
      </c>
      <c r="FA327" s="169">
        <v>0</v>
      </c>
      <c r="FB327" s="169">
        <v>0</v>
      </c>
      <c r="FC327" s="170">
        <v>0</v>
      </c>
      <c r="FD327">
        <v>0</v>
      </c>
      <c r="FE327">
        <v>0</v>
      </c>
      <c r="FF327">
        <v>0</v>
      </c>
      <c r="FG327">
        <v>0</v>
      </c>
      <c r="FH327">
        <v>0</v>
      </c>
      <c r="FI327">
        <v>0</v>
      </c>
      <c r="FJ327">
        <v>0</v>
      </c>
      <c r="FK327">
        <v>0</v>
      </c>
      <c r="FL327">
        <v>0</v>
      </c>
      <c r="FM327">
        <v>0</v>
      </c>
      <c r="FN327">
        <v>1</v>
      </c>
      <c r="FO327">
        <v>1000</v>
      </c>
      <c r="FP327">
        <v>42</v>
      </c>
      <c r="FQ327">
        <v>0</v>
      </c>
      <c r="FR327">
        <v>0</v>
      </c>
      <c r="FS327">
        <v>0</v>
      </c>
      <c r="FT327">
        <v>0</v>
      </c>
      <c r="FU327">
        <v>0</v>
      </c>
      <c r="FV327">
        <v>0</v>
      </c>
      <c r="FW327">
        <v>0</v>
      </c>
      <c r="FX327">
        <v>0</v>
      </c>
      <c r="FY327">
        <v>0</v>
      </c>
      <c r="FZ327">
        <v>0</v>
      </c>
      <c r="GA327">
        <v>0</v>
      </c>
      <c r="GB327">
        <v>0</v>
      </c>
      <c r="GC327">
        <v>0</v>
      </c>
      <c r="GD327">
        <v>12</v>
      </c>
      <c r="GE327">
        <v>44146</v>
      </c>
      <c r="GF327">
        <v>13</v>
      </c>
      <c r="GG327">
        <v>44146</v>
      </c>
      <c r="GH327">
        <v>1</v>
      </c>
      <c r="GI327">
        <v>1</v>
      </c>
      <c r="GJ327">
        <v>0</v>
      </c>
      <c r="GK327">
        <v>44146</v>
      </c>
      <c r="GL327">
        <v>0</v>
      </c>
      <c r="GM327">
        <v>1</v>
      </c>
      <c r="GN327">
        <v>0</v>
      </c>
      <c r="GO327">
        <v>0</v>
      </c>
      <c r="GP327">
        <v>22</v>
      </c>
      <c r="GQ327">
        <v>1415</v>
      </c>
      <c r="GR327">
        <v>0</v>
      </c>
      <c r="GS327">
        <v>0</v>
      </c>
      <c r="GT327">
        <v>0</v>
      </c>
      <c r="GU327">
        <v>0</v>
      </c>
      <c r="GV327">
        <v>0</v>
      </c>
      <c r="GW327">
        <v>0</v>
      </c>
      <c r="GX327">
        <v>0</v>
      </c>
      <c r="GY327">
        <v>0</v>
      </c>
      <c r="GZ327">
        <v>0</v>
      </c>
      <c r="HA327">
        <v>0</v>
      </c>
      <c r="HB327">
        <v>0</v>
      </c>
      <c r="HC327" s="139">
        <v>0</v>
      </c>
      <c r="HD327" s="141">
        <v>0</v>
      </c>
      <c r="HE327" s="139">
        <v>0</v>
      </c>
      <c r="HF327" s="141">
        <v>1</v>
      </c>
      <c r="HG327" s="180">
        <v>15</v>
      </c>
      <c r="HH327" s="182">
        <v>6.6666666666666666E-2</v>
      </c>
      <c r="HI327" s="182">
        <v>0</v>
      </c>
      <c r="HJ327" s="183">
        <v>0</v>
      </c>
      <c r="HK327" s="140">
        <v>0</v>
      </c>
      <c r="HL327" s="140">
        <v>0</v>
      </c>
      <c r="HM327" s="1" t="s">
        <v>427</v>
      </c>
      <c r="HN327" s="1" t="s">
        <v>427</v>
      </c>
      <c r="HO327" t="s">
        <v>459</v>
      </c>
      <c r="HP327" s="284" t="s">
        <v>459</v>
      </c>
      <c r="HQ327" s="284">
        <v>0</v>
      </c>
      <c r="HR327" s="284">
        <v>0</v>
      </c>
      <c r="HS327" s="284">
        <v>0</v>
      </c>
      <c r="HT327" s="284" t="s">
        <v>427</v>
      </c>
      <c r="HU327" s="284" t="s">
        <v>427</v>
      </c>
      <c r="HV327" s="284" t="s">
        <v>427</v>
      </c>
      <c r="HW327" s="284" t="s">
        <v>427</v>
      </c>
      <c r="HX327" s="284">
        <v>0</v>
      </c>
      <c r="HY327" s="284">
        <v>0</v>
      </c>
      <c r="HZ327" s="284">
        <v>277215</v>
      </c>
      <c r="IA327" s="284"/>
      <c r="IB327" s="284"/>
    </row>
    <row r="328" spans="1:236" x14ac:dyDescent="0.25">
      <c r="A328" s="2">
        <f>IF('Table 1'!$L$2="All Regions",1,IF('Table 1'!$L$2='DATA TEMPLATE 1516'!L328,1,0))</f>
        <v>1</v>
      </c>
      <c r="B328" s="2">
        <f>IF('Table 1'!$L$3="All Disciplines",1,IF('Table 1'!$L$3='DATA TEMPLATE 1516'!M328,1,0))</f>
        <v>1</v>
      </c>
      <c r="C328" s="2">
        <f>IF('Table 1'!$L$4="All Organisations",1,IF('Table 1'!$L$4='DATA TEMPLATE 1516'!N328,1,0))</f>
        <v>1</v>
      </c>
      <c r="D328" s="2">
        <f t="shared" si="10"/>
        <v>3</v>
      </c>
      <c r="E328" s="236">
        <f>IFERROR(IF('Table 2'!$L$2="All Diverse Led",$HQ328,IF('Table 2'!$L$2='DATA TEMPLATE 1516'!HX328,4,0)),"0")</f>
        <v>0</v>
      </c>
      <c r="F328" s="236">
        <f>IFERROR(IF('Table 2'!$L$2="All Diverse Led",$HQ328,IF('Table 2'!$L$2='DATA TEMPLATE 1516'!HY328,4,0)), 0)</f>
        <v>0</v>
      </c>
      <c r="G328" s="237">
        <f t="shared" si="11"/>
        <v>0</v>
      </c>
      <c r="H328" s="1" t="s">
        <v>471</v>
      </c>
      <c r="I328" s="1">
        <v>0</v>
      </c>
      <c r="J328" s="1" t="b">
        <v>0</v>
      </c>
      <c r="K328" s="284">
        <v>326</v>
      </c>
      <c r="L328" t="s">
        <v>448</v>
      </c>
      <c r="M328" t="s">
        <v>438</v>
      </c>
      <c r="N328" t="s">
        <v>460</v>
      </c>
      <c r="O328" s="76">
        <v>2416406</v>
      </c>
      <c r="P328" s="76">
        <v>2594790</v>
      </c>
      <c r="Q328" s="76">
        <v>938999</v>
      </c>
      <c r="R328" s="76">
        <v>380539</v>
      </c>
      <c r="S328" s="76">
        <v>0</v>
      </c>
      <c r="T328" s="76">
        <v>6330734</v>
      </c>
      <c r="U328">
        <v>2159673</v>
      </c>
      <c r="V328">
        <v>72835</v>
      </c>
      <c r="W328">
        <v>0</v>
      </c>
      <c r="X328">
        <v>0</v>
      </c>
      <c r="Y328">
        <v>0</v>
      </c>
      <c r="Z328">
        <v>0</v>
      </c>
      <c r="AA328">
        <v>0</v>
      </c>
      <c r="AB328">
        <v>3670678</v>
      </c>
      <c r="AC328">
        <v>343435</v>
      </c>
      <c r="AD328">
        <v>2544</v>
      </c>
      <c r="AE328">
        <v>6249165</v>
      </c>
      <c r="AF328" s="1">
        <v>145</v>
      </c>
      <c r="AG328">
        <v>145</v>
      </c>
      <c r="AH328">
        <v>109689</v>
      </c>
      <c r="AI328">
        <v>18700</v>
      </c>
      <c r="AJ328">
        <v>1</v>
      </c>
      <c r="AK328">
        <v>1</v>
      </c>
      <c r="AL328">
        <v>0</v>
      </c>
      <c r="AM328">
        <v>1500</v>
      </c>
      <c r="AN328">
        <v>0</v>
      </c>
      <c r="AO328">
        <v>0</v>
      </c>
      <c r="AP328">
        <v>0</v>
      </c>
      <c r="AQ328">
        <v>0</v>
      </c>
      <c r="AR328">
        <v>0</v>
      </c>
      <c r="AS328">
        <v>0</v>
      </c>
      <c r="AT328">
        <v>0</v>
      </c>
      <c r="AU328">
        <v>0</v>
      </c>
      <c r="AV328">
        <v>0</v>
      </c>
      <c r="AW328">
        <v>0</v>
      </c>
      <c r="AX328">
        <v>0</v>
      </c>
      <c r="AY328">
        <v>0</v>
      </c>
      <c r="AZ328">
        <v>0</v>
      </c>
      <c r="BA328">
        <v>0</v>
      </c>
      <c r="BB328">
        <v>0</v>
      </c>
      <c r="BC328">
        <v>0</v>
      </c>
      <c r="BD328" s="284">
        <v>1</v>
      </c>
      <c r="BE328" s="284">
        <v>1</v>
      </c>
      <c r="BF328" s="284">
        <v>0</v>
      </c>
      <c r="BG328" s="284">
        <v>1500</v>
      </c>
      <c r="BH328" s="168">
        <v>0</v>
      </c>
      <c r="BI328" s="169">
        <v>0</v>
      </c>
      <c r="BJ328" s="169">
        <v>0</v>
      </c>
      <c r="BK328" s="170">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s="1">
        <v>0</v>
      </c>
      <c r="CK328" s="1">
        <v>0</v>
      </c>
      <c r="CL328" s="1">
        <v>0</v>
      </c>
      <c r="CM328" s="1">
        <v>0</v>
      </c>
      <c r="CN328" s="168">
        <v>0</v>
      </c>
      <c r="CO328" s="169">
        <v>0</v>
      </c>
      <c r="CP328" s="169">
        <v>0</v>
      </c>
      <c r="CQ328" s="170">
        <v>0</v>
      </c>
      <c r="CR328" s="1">
        <v>0</v>
      </c>
      <c r="CS328" s="1">
        <v>0</v>
      </c>
      <c r="CT328" s="1">
        <v>0</v>
      </c>
      <c r="CU328" s="1">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s="284">
        <v>0</v>
      </c>
      <c r="DQ328" s="284">
        <v>0</v>
      </c>
      <c r="DR328" s="284">
        <v>0</v>
      </c>
      <c r="DS328" s="284">
        <v>0</v>
      </c>
      <c r="DT328" s="168">
        <v>0</v>
      </c>
      <c r="DU328" s="169">
        <v>0</v>
      </c>
      <c r="DV328" s="169">
        <v>0</v>
      </c>
      <c r="DW328" s="170">
        <v>0</v>
      </c>
      <c r="DX328">
        <v>7</v>
      </c>
      <c r="DY328">
        <v>7</v>
      </c>
      <c r="DZ328">
        <v>0</v>
      </c>
      <c r="EA328">
        <v>7995</v>
      </c>
      <c r="EB328">
        <v>1</v>
      </c>
      <c r="EC328">
        <v>1</v>
      </c>
      <c r="ED328">
        <v>0</v>
      </c>
      <c r="EE328">
        <v>2000</v>
      </c>
      <c r="EF328">
        <v>0</v>
      </c>
      <c r="EG328">
        <v>0</v>
      </c>
      <c r="EH328">
        <v>0</v>
      </c>
      <c r="EI328">
        <v>0</v>
      </c>
      <c r="EJ328">
        <v>0</v>
      </c>
      <c r="EK328">
        <v>0</v>
      </c>
      <c r="EL328">
        <v>0</v>
      </c>
      <c r="EM328">
        <v>0</v>
      </c>
      <c r="EN328">
        <v>0</v>
      </c>
      <c r="EO328">
        <v>0</v>
      </c>
      <c r="EP328">
        <v>0</v>
      </c>
      <c r="EQ328">
        <v>0</v>
      </c>
      <c r="ER328">
        <v>0</v>
      </c>
      <c r="ES328">
        <v>0</v>
      </c>
      <c r="ET328">
        <v>0</v>
      </c>
      <c r="EU328">
        <v>0</v>
      </c>
      <c r="EV328" s="1">
        <v>1</v>
      </c>
      <c r="EW328" s="1">
        <v>1</v>
      </c>
      <c r="EX328" s="1">
        <v>0</v>
      </c>
      <c r="EY328" s="1">
        <v>2000</v>
      </c>
      <c r="EZ328" s="168">
        <v>0</v>
      </c>
      <c r="FA328" s="169">
        <v>0</v>
      </c>
      <c r="FB328" s="169">
        <v>0</v>
      </c>
      <c r="FC328" s="170">
        <v>0</v>
      </c>
      <c r="FD328">
        <v>0</v>
      </c>
      <c r="FE328">
        <v>0</v>
      </c>
      <c r="FF328">
        <v>0</v>
      </c>
      <c r="FG328">
        <v>7</v>
      </c>
      <c r="FH328">
        <v>0</v>
      </c>
      <c r="FI328">
        <v>700000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2</v>
      </c>
      <c r="GE328">
        <v>1500</v>
      </c>
      <c r="GF328">
        <v>4</v>
      </c>
      <c r="GG328">
        <v>6000</v>
      </c>
      <c r="GH328">
        <v>2</v>
      </c>
      <c r="GI328">
        <v>4000</v>
      </c>
      <c r="GJ328">
        <v>0</v>
      </c>
      <c r="GK328">
        <v>6000</v>
      </c>
      <c r="GL328">
        <v>0</v>
      </c>
      <c r="GM328">
        <v>0</v>
      </c>
      <c r="GN328">
        <v>10</v>
      </c>
      <c r="GO328">
        <v>3101</v>
      </c>
      <c r="GP328">
        <v>46</v>
      </c>
      <c r="GQ328">
        <v>35842</v>
      </c>
      <c r="GR328">
        <v>0</v>
      </c>
      <c r="GS328">
        <v>0</v>
      </c>
      <c r="GT328">
        <v>0</v>
      </c>
      <c r="GU328">
        <v>0</v>
      </c>
      <c r="GV328">
        <v>0</v>
      </c>
      <c r="GW328">
        <v>0</v>
      </c>
      <c r="GX328">
        <v>0</v>
      </c>
      <c r="GY328">
        <v>0</v>
      </c>
      <c r="GZ328">
        <v>14</v>
      </c>
      <c r="HA328">
        <v>14</v>
      </c>
      <c r="HB328">
        <v>0</v>
      </c>
      <c r="HC328" s="139">
        <v>0</v>
      </c>
      <c r="HD328" s="141">
        <v>2</v>
      </c>
      <c r="HE328" s="139">
        <v>2</v>
      </c>
      <c r="HF328" s="141">
        <v>0</v>
      </c>
      <c r="HG328" s="180">
        <v>17</v>
      </c>
      <c r="HH328" s="182">
        <v>0</v>
      </c>
      <c r="HI328" s="182">
        <v>0.23529411764705882</v>
      </c>
      <c r="HJ328" s="183">
        <v>0</v>
      </c>
      <c r="HK328" s="140">
        <v>0</v>
      </c>
      <c r="HL328" s="140">
        <v>0</v>
      </c>
      <c r="HM328" s="1" t="s">
        <v>427</v>
      </c>
      <c r="HN328" s="1" t="s">
        <v>427</v>
      </c>
      <c r="HO328" t="s">
        <v>460</v>
      </c>
      <c r="HP328" s="284" t="s">
        <v>460</v>
      </c>
      <c r="HQ328" s="284">
        <v>0</v>
      </c>
      <c r="HR328" s="284">
        <v>0</v>
      </c>
      <c r="HS328" s="284">
        <v>0</v>
      </c>
      <c r="HT328" s="284" t="s">
        <v>427</v>
      </c>
      <c r="HU328" s="284" t="s">
        <v>427</v>
      </c>
      <c r="HV328" s="284" t="s">
        <v>427</v>
      </c>
      <c r="HW328" s="284" t="s">
        <v>427</v>
      </c>
      <c r="HX328" s="284">
        <v>0</v>
      </c>
      <c r="HY328" s="284">
        <v>0</v>
      </c>
      <c r="HZ328" s="284">
        <v>6744997</v>
      </c>
      <c r="IA328" s="284"/>
      <c r="IB328" s="284"/>
    </row>
    <row r="329" spans="1:236" x14ac:dyDescent="0.25">
      <c r="A329" s="2">
        <f>IF('Table 1'!$L$2="All Regions",1,IF('Table 1'!$L$2='DATA TEMPLATE 1516'!L329,1,0))</f>
        <v>1</v>
      </c>
      <c r="B329" s="2">
        <f>IF('Table 1'!$L$3="All Disciplines",1,IF('Table 1'!$L$3='DATA TEMPLATE 1516'!M329,1,0))</f>
        <v>1</v>
      </c>
      <c r="C329" s="2">
        <f>IF('Table 1'!$L$4="All Organisations",1,IF('Table 1'!$L$4='DATA TEMPLATE 1516'!N329,1,0))</f>
        <v>1</v>
      </c>
      <c r="D329" s="2">
        <f t="shared" si="10"/>
        <v>3</v>
      </c>
      <c r="E329" s="236">
        <f>IFERROR(IF('Table 2'!$L$2="All Diverse Led",$HQ329,IF('Table 2'!$L$2='DATA TEMPLATE 1516'!HX329,4,0)),"0")</f>
        <v>0</v>
      </c>
      <c r="F329" s="236">
        <f>IFERROR(IF('Table 2'!$L$2="All Diverse Led",$HQ329,IF('Table 2'!$L$2='DATA TEMPLATE 1516'!HY329,4,0)), 0)</f>
        <v>0</v>
      </c>
      <c r="G329" s="237">
        <f t="shared" si="11"/>
        <v>0</v>
      </c>
      <c r="H329" s="1" t="s">
        <v>471</v>
      </c>
      <c r="I329" s="1">
        <v>0</v>
      </c>
      <c r="J329" s="1" t="b">
        <v>0</v>
      </c>
      <c r="K329" s="284">
        <v>327</v>
      </c>
      <c r="L329" t="s">
        <v>448</v>
      </c>
      <c r="M329" t="s">
        <v>440</v>
      </c>
      <c r="N329" t="s">
        <v>460</v>
      </c>
      <c r="O329" s="76">
        <v>3979923</v>
      </c>
      <c r="P329" s="76">
        <v>378079</v>
      </c>
      <c r="Q329" s="76">
        <v>74630</v>
      </c>
      <c r="R329" s="76">
        <v>200052</v>
      </c>
      <c r="S329" s="76">
        <v>8937</v>
      </c>
      <c r="T329" s="76">
        <v>4641621</v>
      </c>
      <c r="U329">
        <v>2398742</v>
      </c>
      <c r="V329">
        <v>32903</v>
      </c>
      <c r="W329">
        <v>0</v>
      </c>
      <c r="X329">
        <v>0</v>
      </c>
      <c r="Y329">
        <v>0</v>
      </c>
      <c r="Z329">
        <v>0</v>
      </c>
      <c r="AA329">
        <v>0</v>
      </c>
      <c r="AB329">
        <v>1450812</v>
      </c>
      <c r="AC329">
        <v>714733</v>
      </c>
      <c r="AD329">
        <v>0</v>
      </c>
      <c r="AE329">
        <v>4597190</v>
      </c>
      <c r="AF329" s="1">
        <v>563</v>
      </c>
      <c r="AG329">
        <v>262</v>
      </c>
      <c r="AH329">
        <v>0</v>
      </c>
      <c r="AI329">
        <v>266520</v>
      </c>
      <c r="AJ329">
        <v>0</v>
      </c>
      <c r="AK329">
        <v>0</v>
      </c>
      <c r="AL329">
        <v>0</v>
      </c>
      <c r="AM329">
        <v>0</v>
      </c>
      <c r="AN329">
        <v>0</v>
      </c>
      <c r="AO329">
        <v>0</v>
      </c>
      <c r="AP329">
        <v>0</v>
      </c>
      <c r="AQ329">
        <v>0</v>
      </c>
      <c r="AR329">
        <v>244</v>
      </c>
      <c r="AS329">
        <v>113</v>
      </c>
      <c r="AT329">
        <v>0</v>
      </c>
      <c r="AU329">
        <v>52960</v>
      </c>
      <c r="AV329">
        <v>0</v>
      </c>
      <c r="AW329">
        <v>0</v>
      </c>
      <c r="AX329">
        <v>0</v>
      </c>
      <c r="AY329">
        <v>0</v>
      </c>
      <c r="AZ329">
        <v>0</v>
      </c>
      <c r="BA329">
        <v>0</v>
      </c>
      <c r="BB329">
        <v>0</v>
      </c>
      <c r="BC329">
        <v>0</v>
      </c>
      <c r="BD329" s="284">
        <v>0</v>
      </c>
      <c r="BE329" s="284">
        <v>0</v>
      </c>
      <c r="BF329" s="284">
        <v>0</v>
      </c>
      <c r="BG329" s="284">
        <v>0</v>
      </c>
      <c r="BH329" s="168">
        <v>244</v>
      </c>
      <c r="BI329" s="169">
        <v>113</v>
      </c>
      <c r="BJ329" s="169">
        <v>0</v>
      </c>
      <c r="BK329" s="170">
        <v>52960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s="1">
        <v>0</v>
      </c>
      <c r="CK329" s="1">
        <v>0</v>
      </c>
      <c r="CL329" s="1">
        <v>0</v>
      </c>
      <c r="CM329" s="1">
        <v>0</v>
      </c>
      <c r="CN329" s="168">
        <v>0</v>
      </c>
      <c r="CO329" s="169">
        <v>0</v>
      </c>
      <c r="CP329" s="169">
        <v>0</v>
      </c>
      <c r="CQ329" s="170">
        <v>0</v>
      </c>
      <c r="CR329" s="1">
        <v>0</v>
      </c>
      <c r="CS329" s="1">
        <v>0</v>
      </c>
      <c r="CT329" s="1">
        <v>0</v>
      </c>
      <c r="CU329" s="1">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s="284">
        <v>0</v>
      </c>
      <c r="DQ329" s="284">
        <v>0</v>
      </c>
      <c r="DR329" s="284">
        <v>0</v>
      </c>
      <c r="DS329" s="284">
        <v>0</v>
      </c>
      <c r="DT329" s="168">
        <v>0</v>
      </c>
      <c r="DU329" s="169">
        <v>0</v>
      </c>
      <c r="DV329" s="169">
        <v>0</v>
      </c>
      <c r="DW329" s="170">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s="1">
        <v>0</v>
      </c>
      <c r="EW329" s="1">
        <v>0</v>
      </c>
      <c r="EX329" s="1">
        <v>0</v>
      </c>
      <c r="EY329" s="1">
        <v>0</v>
      </c>
      <c r="EZ329" s="168">
        <v>0</v>
      </c>
      <c r="FA329" s="169">
        <v>0</v>
      </c>
      <c r="FB329" s="169">
        <v>0</v>
      </c>
      <c r="FC329" s="170">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0</v>
      </c>
      <c r="GW329">
        <v>0</v>
      </c>
      <c r="GX329">
        <v>0</v>
      </c>
      <c r="GY329">
        <v>0</v>
      </c>
      <c r="GZ329">
        <v>0</v>
      </c>
      <c r="HA329">
        <v>0</v>
      </c>
      <c r="HB329">
        <v>0</v>
      </c>
      <c r="HC329" s="139">
        <v>1</v>
      </c>
      <c r="HD329" s="141">
        <v>0</v>
      </c>
      <c r="HE329" s="139">
        <v>1</v>
      </c>
      <c r="HF329" s="141">
        <v>2</v>
      </c>
      <c r="HG329" s="180">
        <v>21</v>
      </c>
      <c r="HH329" s="182">
        <v>0.14285714285714285</v>
      </c>
      <c r="HI329" s="182">
        <v>4.7619047619047616E-2</v>
      </c>
      <c r="HJ329" s="183">
        <v>0</v>
      </c>
      <c r="HK329" s="140">
        <v>0</v>
      </c>
      <c r="HL329" s="140">
        <v>0</v>
      </c>
      <c r="HM329" s="1" t="s">
        <v>427</v>
      </c>
      <c r="HN329" s="1" t="s">
        <v>427</v>
      </c>
      <c r="HO329" t="s">
        <v>460</v>
      </c>
      <c r="HP329" s="284" t="s">
        <v>460</v>
      </c>
      <c r="HQ329" s="284">
        <v>0</v>
      </c>
      <c r="HR329" s="284">
        <v>0</v>
      </c>
      <c r="HS329" s="284">
        <v>0</v>
      </c>
      <c r="HT329" s="284" t="s">
        <v>427</v>
      </c>
      <c r="HU329" s="284" t="s">
        <v>427</v>
      </c>
      <c r="HV329" s="284" t="s">
        <v>427</v>
      </c>
      <c r="HW329" s="284" t="s">
        <v>427</v>
      </c>
      <c r="HX329" s="284">
        <v>0</v>
      </c>
      <c r="HY329" s="284">
        <v>0</v>
      </c>
      <c r="HZ329" s="284">
        <v>4589652</v>
      </c>
      <c r="IA329" s="284"/>
      <c r="IB329" s="284"/>
    </row>
    <row r="330" spans="1:236" x14ac:dyDescent="0.25">
      <c r="A330" s="2">
        <f>IF('Table 1'!$L$2="All Regions",1,IF('Table 1'!$L$2='DATA TEMPLATE 1516'!L330,1,0))</f>
        <v>1</v>
      </c>
      <c r="B330" s="2">
        <f>IF('Table 1'!$L$3="All Disciplines",1,IF('Table 1'!$L$3='DATA TEMPLATE 1516'!M330,1,0))</f>
        <v>1</v>
      </c>
      <c r="C330" s="2">
        <f>IF('Table 1'!$L$4="All Organisations",1,IF('Table 1'!$L$4='DATA TEMPLATE 1516'!N330,1,0))</f>
        <v>1</v>
      </c>
      <c r="D330" s="2">
        <f t="shared" si="10"/>
        <v>3</v>
      </c>
      <c r="E330" s="236">
        <f>IFERROR(IF('Table 2'!$L$2="All Diverse Led",$HQ330,IF('Table 2'!$L$2='DATA TEMPLATE 1516'!HX330,4,0)),"0")</f>
        <v>0</v>
      </c>
      <c r="F330" s="236">
        <f>IFERROR(IF('Table 2'!$L$2="All Diverse Led",$HQ330,IF('Table 2'!$L$2='DATA TEMPLATE 1516'!HY330,4,0)), 0)</f>
        <v>0</v>
      </c>
      <c r="G330" s="237">
        <f t="shared" si="11"/>
        <v>0</v>
      </c>
      <c r="H330" s="1" t="s">
        <v>471</v>
      </c>
      <c r="I330" s="1">
        <v>0</v>
      </c>
      <c r="J330" s="1" t="b">
        <v>0</v>
      </c>
      <c r="K330" s="284">
        <v>328</v>
      </c>
      <c r="L330" t="s">
        <v>448</v>
      </c>
      <c r="M330" t="s">
        <v>440</v>
      </c>
      <c r="N330" t="s">
        <v>460</v>
      </c>
      <c r="O330" s="76">
        <v>196560</v>
      </c>
      <c r="P330" s="76">
        <v>648330</v>
      </c>
      <c r="Q330" s="76">
        <v>236309</v>
      </c>
      <c r="R330" s="76">
        <v>102347</v>
      </c>
      <c r="S330" s="76">
        <v>77500</v>
      </c>
      <c r="T330" s="76">
        <v>1261046</v>
      </c>
      <c r="U330">
        <v>749824</v>
      </c>
      <c r="V330">
        <v>0</v>
      </c>
      <c r="W330">
        <v>0</v>
      </c>
      <c r="X330">
        <v>0</v>
      </c>
      <c r="Y330">
        <v>0</v>
      </c>
      <c r="Z330">
        <v>0</v>
      </c>
      <c r="AA330">
        <v>0</v>
      </c>
      <c r="AB330">
        <v>295100</v>
      </c>
      <c r="AC330">
        <v>28011</v>
      </c>
      <c r="AD330">
        <v>0</v>
      </c>
      <c r="AE330">
        <v>1072935</v>
      </c>
      <c r="AF330" s="1">
        <v>172</v>
      </c>
      <c r="AG330">
        <v>172</v>
      </c>
      <c r="AH330">
        <v>71259</v>
      </c>
      <c r="AI330">
        <v>0</v>
      </c>
      <c r="AJ330">
        <v>0</v>
      </c>
      <c r="AK330">
        <v>0</v>
      </c>
      <c r="AL330">
        <v>0</v>
      </c>
      <c r="AM330">
        <v>0</v>
      </c>
      <c r="AN330">
        <v>0</v>
      </c>
      <c r="AO330">
        <v>0</v>
      </c>
      <c r="AP330">
        <v>0</v>
      </c>
      <c r="AQ330">
        <v>0</v>
      </c>
      <c r="AR330">
        <v>3</v>
      </c>
      <c r="AS330">
        <v>3</v>
      </c>
      <c r="AT330">
        <v>865</v>
      </c>
      <c r="AU330">
        <v>0</v>
      </c>
      <c r="AV330">
        <v>0</v>
      </c>
      <c r="AW330">
        <v>0</v>
      </c>
      <c r="AX330">
        <v>0</v>
      </c>
      <c r="AY330">
        <v>0</v>
      </c>
      <c r="AZ330">
        <v>0</v>
      </c>
      <c r="BA330">
        <v>0</v>
      </c>
      <c r="BB330">
        <v>0</v>
      </c>
      <c r="BC330">
        <v>0</v>
      </c>
      <c r="BD330" s="284">
        <v>0</v>
      </c>
      <c r="BE330" s="284">
        <v>0</v>
      </c>
      <c r="BF330" s="284">
        <v>0</v>
      </c>
      <c r="BG330" s="284">
        <v>0</v>
      </c>
      <c r="BH330" s="168">
        <v>3</v>
      </c>
      <c r="BI330" s="169">
        <v>3</v>
      </c>
      <c r="BJ330" s="169">
        <v>865</v>
      </c>
      <c r="BK330" s="170">
        <v>0</v>
      </c>
      <c r="BL330">
        <v>3</v>
      </c>
      <c r="BM330">
        <v>256</v>
      </c>
      <c r="BN330">
        <v>0</v>
      </c>
      <c r="BO330">
        <v>841500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s="1">
        <v>0</v>
      </c>
      <c r="CK330" s="1">
        <v>0</v>
      </c>
      <c r="CL330" s="1">
        <v>0</v>
      </c>
      <c r="CM330" s="1">
        <v>0</v>
      </c>
      <c r="CN330" s="168">
        <v>0</v>
      </c>
      <c r="CO330" s="169">
        <v>0</v>
      </c>
      <c r="CP330" s="169">
        <v>0</v>
      </c>
      <c r="CQ330" s="170">
        <v>0</v>
      </c>
      <c r="CR330" s="1">
        <v>18</v>
      </c>
      <c r="CS330" s="1">
        <v>25</v>
      </c>
      <c r="CT330" s="1">
        <v>1974</v>
      </c>
      <c r="CU330" s="1">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s="284">
        <v>0</v>
      </c>
      <c r="DQ330" s="284">
        <v>0</v>
      </c>
      <c r="DR330" s="284">
        <v>0</v>
      </c>
      <c r="DS330" s="284">
        <v>0</v>
      </c>
      <c r="DT330" s="168">
        <v>0</v>
      </c>
      <c r="DU330" s="169">
        <v>0</v>
      </c>
      <c r="DV330" s="169">
        <v>0</v>
      </c>
      <c r="DW330" s="17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s="1">
        <v>0</v>
      </c>
      <c r="EW330" s="1">
        <v>0</v>
      </c>
      <c r="EX330" s="1">
        <v>0</v>
      </c>
      <c r="EY330" s="1">
        <v>0</v>
      </c>
      <c r="EZ330" s="168">
        <v>0</v>
      </c>
      <c r="FA330" s="169">
        <v>0</v>
      </c>
      <c r="FB330" s="169">
        <v>0</v>
      </c>
      <c r="FC330" s="170">
        <v>0</v>
      </c>
      <c r="FD330">
        <v>0</v>
      </c>
      <c r="FE330">
        <v>0</v>
      </c>
      <c r="FF330">
        <v>0</v>
      </c>
      <c r="FG330">
        <v>0</v>
      </c>
      <c r="FH330">
        <v>0</v>
      </c>
      <c r="FI330">
        <v>0</v>
      </c>
      <c r="FJ330">
        <v>1</v>
      </c>
      <c r="FK330">
        <v>93</v>
      </c>
      <c r="FL330">
        <v>0</v>
      </c>
      <c r="FM330">
        <v>0</v>
      </c>
      <c r="FN330">
        <v>2</v>
      </c>
      <c r="FO330">
        <v>1400</v>
      </c>
      <c r="FP330">
        <v>0</v>
      </c>
      <c r="FQ330">
        <v>0</v>
      </c>
      <c r="FR330">
        <v>2</v>
      </c>
      <c r="FS330">
        <v>1400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118</v>
      </c>
      <c r="GO330">
        <v>1875</v>
      </c>
      <c r="GP330">
        <v>0</v>
      </c>
      <c r="GQ330">
        <v>0</v>
      </c>
      <c r="GR330">
        <v>0</v>
      </c>
      <c r="GS330">
        <v>0</v>
      </c>
      <c r="GT330">
        <v>0</v>
      </c>
      <c r="GU330">
        <v>0</v>
      </c>
      <c r="GV330">
        <v>0</v>
      </c>
      <c r="GW330">
        <v>0</v>
      </c>
      <c r="GX330">
        <v>0</v>
      </c>
      <c r="GY330">
        <v>0</v>
      </c>
      <c r="GZ330">
        <v>0</v>
      </c>
      <c r="HA330">
        <v>0</v>
      </c>
      <c r="HB330">
        <v>0</v>
      </c>
      <c r="HC330" s="139">
        <v>1</v>
      </c>
      <c r="HD330" s="141">
        <v>0</v>
      </c>
      <c r="HE330" s="139">
        <v>0</v>
      </c>
      <c r="HF330" s="141">
        <v>1</v>
      </c>
      <c r="HG330" s="180">
        <v>21</v>
      </c>
      <c r="HH330" s="182">
        <v>9.5238095238095233E-2</v>
      </c>
      <c r="HI330" s="182">
        <v>0</v>
      </c>
      <c r="HJ330" s="183">
        <v>0</v>
      </c>
      <c r="HK330" s="140">
        <v>0</v>
      </c>
      <c r="HL330" s="140">
        <v>0</v>
      </c>
      <c r="HM330" s="1" t="s">
        <v>427</v>
      </c>
      <c r="HN330" s="1" t="s">
        <v>427</v>
      </c>
      <c r="HO330" t="s">
        <v>460</v>
      </c>
      <c r="HP330" s="284" t="s">
        <v>459</v>
      </c>
      <c r="HQ330" s="284">
        <v>0</v>
      </c>
      <c r="HR330" s="284">
        <v>0</v>
      </c>
      <c r="HS330" s="284">
        <v>0</v>
      </c>
      <c r="HT330" s="284" t="s">
        <v>427</v>
      </c>
      <c r="HU330" s="284" t="s">
        <v>427</v>
      </c>
      <c r="HV330" s="284" t="s">
        <v>427</v>
      </c>
      <c r="HW330" s="284" t="s">
        <v>427</v>
      </c>
      <c r="HX330" s="284">
        <v>0</v>
      </c>
      <c r="HY330" s="284">
        <v>0</v>
      </c>
      <c r="HZ330" s="284">
        <v>465630</v>
      </c>
      <c r="IA330" s="284"/>
      <c r="IB330" s="284"/>
    </row>
    <row r="331" spans="1:236" x14ac:dyDescent="0.25">
      <c r="A331" s="2">
        <f>IF('Table 1'!$L$2="All Regions",1,IF('Table 1'!$L$2='DATA TEMPLATE 1516'!L331,1,0))</f>
        <v>1</v>
      </c>
      <c r="B331" s="2">
        <f>IF('Table 1'!$L$3="All Disciplines",1,IF('Table 1'!$L$3='DATA TEMPLATE 1516'!M331,1,0))</f>
        <v>1</v>
      </c>
      <c r="C331" s="2">
        <f>IF('Table 1'!$L$4="All Organisations",1,IF('Table 1'!$L$4='DATA TEMPLATE 1516'!N331,1,0))</f>
        <v>1</v>
      </c>
      <c r="D331" s="2">
        <f t="shared" si="10"/>
        <v>3</v>
      </c>
      <c r="E331" s="236">
        <f>IFERROR(IF('Table 2'!$L$2="All Diverse Led",$HQ331,IF('Table 2'!$L$2='DATA TEMPLATE 1516'!HX331,4,0)),"0")</f>
        <v>0</v>
      </c>
      <c r="F331" s="236">
        <f>IFERROR(IF('Table 2'!$L$2="All Diverse Led",$HQ331,IF('Table 2'!$L$2='DATA TEMPLATE 1516'!HY331,4,0)), 0)</f>
        <v>0</v>
      </c>
      <c r="G331" s="237">
        <f t="shared" si="11"/>
        <v>0</v>
      </c>
      <c r="H331" s="1" t="s">
        <v>471</v>
      </c>
      <c r="I331" s="1">
        <v>0</v>
      </c>
      <c r="J331" s="1" t="b">
        <v>0</v>
      </c>
      <c r="K331" s="284">
        <v>329</v>
      </c>
      <c r="L331" t="s">
        <v>448</v>
      </c>
      <c r="M331" t="s">
        <v>436</v>
      </c>
      <c r="N331" t="s">
        <v>459</v>
      </c>
      <c r="O331" s="76">
        <v>213886</v>
      </c>
      <c r="P331" s="76">
        <v>200485</v>
      </c>
      <c r="Q331" s="76">
        <v>14846</v>
      </c>
      <c r="R331" s="76">
        <v>34500</v>
      </c>
      <c r="S331" s="76">
        <v>0</v>
      </c>
      <c r="T331" s="76">
        <v>463717</v>
      </c>
      <c r="U331">
        <v>108464</v>
      </c>
      <c r="V331">
        <v>0</v>
      </c>
      <c r="W331">
        <v>0</v>
      </c>
      <c r="X331">
        <v>0</v>
      </c>
      <c r="Y331">
        <v>0</v>
      </c>
      <c r="Z331">
        <v>0</v>
      </c>
      <c r="AA331">
        <v>0</v>
      </c>
      <c r="AB331">
        <v>226462</v>
      </c>
      <c r="AC331">
        <v>152440</v>
      </c>
      <c r="AD331">
        <v>0</v>
      </c>
      <c r="AE331">
        <v>487366</v>
      </c>
      <c r="AF331" s="1">
        <v>3</v>
      </c>
      <c r="AG331">
        <v>3</v>
      </c>
      <c r="AH331">
        <v>0</v>
      </c>
      <c r="AI331">
        <v>282</v>
      </c>
      <c r="AJ331">
        <v>0</v>
      </c>
      <c r="AK331">
        <v>0</v>
      </c>
      <c r="AL331">
        <v>0</v>
      </c>
      <c r="AM331">
        <v>0</v>
      </c>
      <c r="AN331">
        <v>0</v>
      </c>
      <c r="AO331">
        <v>0</v>
      </c>
      <c r="AP331">
        <v>0</v>
      </c>
      <c r="AQ331">
        <v>0</v>
      </c>
      <c r="AR331">
        <v>2</v>
      </c>
      <c r="AS331">
        <v>2</v>
      </c>
      <c r="AT331">
        <v>0</v>
      </c>
      <c r="AU331">
        <v>26</v>
      </c>
      <c r="AV331">
        <v>0</v>
      </c>
      <c r="AW331">
        <v>0</v>
      </c>
      <c r="AX331">
        <v>0</v>
      </c>
      <c r="AY331">
        <v>0</v>
      </c>
      <c r="AZ331">
        <v>0</v>
      </c>
      <c r="BA331">
        <v>0</v>
      </c>
      <c r="BB331">
        <v>0</v>
      </c>
      <c r="BC331">
        <v>0</v>
      </c>
      <c r="BD331" s="284">
        <v>0</v>
      </c>
      <c r="BE331" s="284">
        <v>0</v>
      </c>
      <c r="BF331" s="284">
        <v>0</v>
      </c>
      <c r="BG331" s="284">
        <v>0</v>
      </c>
      <c r="BH331" s="168">
        <v>2</v>
      </c>
      <c r="BI331" s="169">
        <v>2</v>
      </c>
      <c r="BJ331" s="169">
        <v>0</v>
      </c>
      <c r="BK331" s="170">
        <v>26</v>
      </c>
      <c r="BL331">
        <v>9</v>
      </c>
      <c r="BM331">
        <v>293</v>
      </c>
      <c r="BN331">
        <v>0</v>
      </c>
      <c r="BO331">
        <v>38465</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s="1">
        <v>0</v>
      </c>
      <c r="CK331" s="1">
        <v>0</v>
      </c>
      <c r="CL331" s="1">
        <v>0</v>
      </c>
      <c r="CM331" s="1">
        <v>0</v>
      </c>
      <c r="CN331" s="168">
        <v>0</v>
      </c>
      <c r="CO331" s="169">
        <v>0</v>
      </c>
      <c r="CP331" s="169">
        <v>0</v>
      </c>
      <c r="CQ331" s="170">
        <v>0</v>
      </c>
      <c r="CR331" s="1">
        <v>620</v>
      </c>
      <c r="CS331" s="1">
        <v>261</v>
      </c>
      <c r="CT331" s="1">
        <v>18150</v>
      </c>
      <c r="CU331" s="1">
        <v>50</v>
      </c>
      <c r="CV331">
        <v>0</v>
      </c>
      <c r="CW331">
        <v>0</v>
      </c>
      <c r="CX331">
        <v>0</v>
      </c>
      <c r="CY331">
        <v>0</v>
      </c>
      <c r="CZ331">
        <v>0</v>
      </c>
      <c r="DA331">
        <v>0</v>
      </c>
      <c r="DB331">
        <v>0</v>
      </c>
      <c r="DC331">
        <v>0</v>
      </c>
      <c r="DD331">
        <v>0</v>
      </c>
      <c r="DE331">
        <v>0</v>
      </c>
      <c r="DF331">
        <v>0</v>
      </c>
      <c r="DG331">
        <v>50</v>
      </c>
      <c r="DH331">
        <v>0</v>
      </c>
      <c r="DI331">
        <v>0</v>
      </c>
      <c r="DJ331">
        <v>0</v>
      </c>
      <c r="DK331">
        <v>0</v>
      </c>
      <c r="DL331">
        <v>0</v>
      </c>
      <c r="DM331">
        <v>0</v>
      </c>
      <c r="DN331">
        <v>0</v>
      </c>
      <c r="DO331">
        <v>0</v>
      </c>
      <c r="DP331" s="284">
        <v>0</v>
      </c>
      <c r="DQ331" s="284">
        <v>0</v>
      </c>
      <c r="DR331" s="284">
        <v>0</v>
      </c>
      <c r="DS331" s="284">
        <v>0</v>
      </c>
      <c r="DT331" s="168">
        <v>0</v>
      </c>
      <c r="DU331" s="169">
        <v>0</v>
      </c>
      <c r="DV331" s="169">
        <v>0</v>
      </c>
      <c r="DW331" s="170">
        <v>50</v>
      </c>
      <c r="DX331">
        <v>2</v>
      </c>
      <c r="DY331">
        <v>5</v>
      </c>
      <c r="DZ331">
        <v>265</v>
      </c>
      <c r="EA331">
        <v>1312</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s="1">
        <v>0</v>
      </c>
      <c r="EW331" s="1">
        <v>0</v>
      </c>
      <c r="EX331" s="1">
        <v>0</v>
      </c>
      <c r="EY331" s="1">
        <v>0</v>
      </c>
      <c r="EZ331" s="168">
        <v>0</v>
      </c>
      <c r="FA331" s="169">
        <v>0</v>
      </c>
      <c r="FB331" s="169">
        <v>0</v>
      </c>
      <c r="FC331" s="170">
        <v>0</v>
      </c>
      <c r="FD331">
        <v>0</v>
      </c>
      <c r="FE331">
        <v>0</v>
      </c>
      <c r="FF331">
        <v>0</v>
      </c>
      <c r="FG331">
        <v>0</v>
      </c>
      <c r="FH331">
        <v>0</v>
      </c>
      <c r="FI331">
        <v>0</v>
      </c>
      <c r="FJ331">
        <v>1</v>
      </c>
      <c r="FK331">
        <v>6</v>
      </c>
      <c r="FL331">
        <v>0</v>
      </c>
      <c r="FM331">
        <v>0</v>
      </c>
      <c r="FN331">
        <v>1</v>
      </c>
      <c r="FO331">
        <v>30</v>
      </c>
      <c r="FP331">
        <v>7</v>
      </c>
      <c r="FQ331">
        <v>30</v>
      </c>
      <c r="FR331">
        <v>13</v>
      </c>
      <c r="FS331">
        <v>30</v>
      </c>
      <c r="FT331">
        <v>0</v>
      </c>
      <c r="FU331">
        <v>0</v>
      </c>
      <c r="FV331">
        <v>0</v>
      </c>
      <c r="FW331">
        <v>0</v>
      </c>
      <c r="FX331">
        <v>0</v>
      </c>
      <c r="FY331">
        <v>0</v>
      </c>
      <c r="FZ331">
        <v>0</v>
      </c>
      <c r="GA331">
        <v>0</v>
      </c>
      <c r="GB331">
        <v>0</v>
      </c>
      <c r="GC331">
        <v>0</v>
      </c>
      <c r="GD331">
        <v>6</v>
      </c>
      <c r="GE331">
        <v>37500</v>
      </c>
      <c r="GF331">
        <v>174</v>
      </c>
      <c r="GG331">
        <v>0</v>
      </c>
      <c r="GH331">
        <v>0</v>
      </c>
      <c r="GI331">
        <v>0</v>
      </c>
      <c r="GJ331">
        <v>0</v>
      </c>
      <c r="GK331">
        <v>261308</v>
      </c>
      <c r="GL331">
        <v>0</v>
      </c>
      <c r="GM331">
        <v>0</v>
      </c>
      <c r="GN331">
        <v>0</v>
      </c>
      <c r="GO331">
        <v>0</v>
      </c>
      <c r="GP331">
        <v>2</v>
      </c>
      <c r="GQ331">
        <v>88</v>
      </c>
      <c r="GR331">
        <v>0</v>
      </c>
      <c r="GS331">
        <v>0</v>
      </c>
      <c r="GT331">
        <v>0</v>
      </c>
      <c r="GU331">
        <v>0</v>
      </c>
      <c r="GV331">
        <v>0</v>
      </c>
      <c r="GW331">
        <v>0</v>
      </c>
      <c r="GX331">
        <v>0</v>
      </c>
      <c r="GY331">
        <v>0</v>
      </c>
      <c r="GZ331">
        <v>0</v>
      </c>
      <c r="HA331">
        <v>0</v>
      </c>
      <c r="HB331">
        <v>0</v>
      </c>
      <c r="HC331" s="139">
        <v>0</v>
      </c>
      <c r="HD331" s="141">
        <v>0</v>
      </c>
      <c r="HE331" s="139">
        <v>0</v>
      </c>
      <c r="HF331" s="141">
        <v>0</v>
      </c>
      <c r="HG331" s="180">
        <v>12</v>
      </c>
      <c r="HH331" s="182">
        <v>0</v>
      </c>
      <c r="HI331" s="182">
        <v>0</v>
      </c>
      <c r="HJ331" s="183">
        <v>0</v>
      </c>
      <c r="HK331" s="140">
        <v>0</v>
      </c>
      <c r="HL331" s="140">
        <v>0</v>
      </c>
      <c r="HM331" s="1" t="s">
        <v>427</v>
      </c>
      <c r="HN331" s="1" t="s">
        <v>427</v>
      </c>
      <c r="HO331" t="s">
        <v>459</v>
      </c>
      <c r="HP331" s="284" t="s">
        <v>459</v>
      </c>
      <c r="HQ331" s="284">
        <v>0</v>
      </c>
      <c r="HR331" s="284">
        <v>0</v>
      </c>
      <c r="HS331" s="284">
        <v>0</v>
      </c>
      <c r="HT331" s="284" t="s">
        <v>427</v>
      </c>
      <c r="HU331" s="284" t="s">
        <v>427</v>
      </c>
      <c r="HV331" s="284" t="s">
        <v>427</v>
      </c>
      <c r="HW331" s="284" t="s">
        <v>427</v>
      </c>
      <c r="HX331" s="284">
        <v>0</v>
      </c>
      <c r="HY331" s="284">
        <v>0</v>
      </c>
      <c r="HZ331" s="284">
        <v>562967</v>
      </c>
      <c r="IA331" s="284"/>
      <c r="IB331" s="284"/>
    </row>
    <row r="332" spans="1:236" x14ac:dyDescent="0.25">
      <c r="A332" s="2">
        <f>IF('Table 1'!$L$2="All Regions",1,IF('Table 1'!$L$2='DATA TEMPLATE 1516'!L332,1,0))</f>
        <v>1</v>
      </c>
      <c r="B332" s="2">
        <f>IF('Table 1'!$L$3="All Disciplines",1,IF('Table 1'!$L$3='DATA TEMPLATE 1516'!M332,1,0))</f>
        <v>1</v>
      </c>
      <c r="C332" s="2">
        <f>IF('Table 1'!$L$4="All Organisations",1,IF('Table 1'!$L$4='DATA TEMPLATE 1516'!N332,1,0))</f>
        <v>1</v>
      </c>
      <c r="D332" s="2">
        <f t="shared" si="10"/>
        <v>3</v>
      </c>
      <c r="E332" s="236">
        <f>IFERROR(IF('Table 2'!$L$2="All Diverse Led",$HQ332,IF('Table 2'!$L$2='DATA TEMPLATE 1516'!HX332,4,0)),"0")</f>
        <v>0</v>
      </c>
      <c r="F332" s="236">
        <f>IFERROR(IF('Table 2'!$L$2="All Diverse Led",$HQ332,IF('Table 2'!$L$2='DATA TEMPLATE 1516'!HY332,4,0)), 0)</f>
        <v>0</v>
      </c>
      <c r="G332" s="237">
        <f t="shared" si="11"/>
        <v>0</v>
      </c>
      <c r="H332" s="1" t="s">
        <v>471</v>
      </c>
      <c r="I332" s="1">
        <v>0</v>
      </c>
      <c r="J332" s="1" t="b">
        <v>0</v>
      </c>
      <c r="K332" s="284">
        <v>330</v>
      </c>
      <c r="L332" t="s">
        <v>448</v>
      </c>
      <c r="M332" t="s">
        <v>440</v>
      </c>
      <c r="N332" t="s">
        <v>459</v>
      </c>
      <c r="O332" s="76">
        <v>384812</v>
      </c>
      <c r="P332" s="76">
        <v>57412</v>
      </c>
      <c r="Q332" s="76">
        <v>40404</v>
      </c>
      <c r="R332" s="76">
        <v>42789</v>
      </c>
      <c r="S332" s="76">
        <v>15197</v>
      </c>
      <c r="T332" s="76">
        <v>540614</v>
      </c>
      <c r="U332">
        <v>241832</v>
      </c>
      <c r="V332">
        <v>0</v>
      </c>
      <c r="W332">
        <v>0</v>
      </c>
      <c r="X332">
        <v>0</v>
      </c>
      <c r="Y332">
        <v>0</v>
      </c>
      <c r="Z332">
        <v>0</v>
      </c>
      <c r="AA332">
        <v>0</v>
      </c>
      <c r="AB332">
        <v>183810</v>
      </c>
      <c r="AC332">
        <v>105444</v>
      </c>
      <c r="AD332">
        <v>2593</v>
      </c>
      <c r="AE332">
        <v>533679</v>
      </c>
      <c r="AF332" s="1">
        <v>201</v>
      </c>
      <c r="AG332">
        <v>0</v>
      </c>
      <c r="AH332">
        <v>11192</v>
      </c>
      <c r="AI332">
        <v>950</v>
      </c>
      <c r="AJ332">
        <v>0</v>
      </c>
      <c r="AK332">
        <v>0</v>
      </c>
      <c r="AL332">
        <v>0</v>
      </c>
      <c r="AM332">
        <v>0</v>
      </c>
      <c r="AN332">
        <v>0</v>
      </c>
      <c r="AO332">
        <v>0</v>
      </c>
      <c r="AP332">
        <v>0</v>
      </c>
      <c r="AQ332">
        <v>0</v>
      </c>
      <c r="AR332">
        <v>22</v>
      </c>
      <c r="AS332">
        <v>0</v>
      </c>
      <c r="AT332">
        <v>0</v>
      </c>
      <c r="AU332">
        <v>0</v>
      </c>
      <c r="AV332">
        <v>0</v>
      </c>
      <c r="AW332">
        <v>0</v>
      </c>
      <c r="AX332">
        <v>0</v>
      </c>
      <c r="AY332">
        <v>0</v>
      </c>
      <c r="AZ332">
        <v>0</v>
      </c>
      <c r="BA332">
        <v>0</v>
      </c>
      <c r="BB332">
        <v>0</v>
      </c>
      <c r="BC332">
        <v>0</v>
      </c>
      <c r="BD332" s="284">
        <v>0</v>
      </c>
      <c r="BE332" s="284">
        <v>0</v>
      </c>
      <c r="BF332" s="284">
        <v>0</v>
      </c>
      <c r="BG332" s="284">
        <v>0</v>
      </c>
      <c r="BH332" s="168">
        <v>22</v>
      </c>
      <c r="BI332" s="169">
        <v>0</v>
      </c>
      <c r="BJ332" s="169">
        <v>0</v>
      </c>
      <c r="BK332" s="170">
        <v>0</v>
      </c>
      <c r="BL332">
        <v>28</v>
      </c>
      <c r="BM332">
        <v>558</v>
      </c>
      <c r="BN332">
        <v>9335</v>
      </c>
      <c r="BO332">
        <v>13500</v>
      </c>
      <c r="BP332">
        <v>0</v>
      </c>
      <c r="BQ332">
        <v>0</v>
      </c>
      <c r="BR332">
        <v>0</v>
      </c>
      <c r="BS332">
        <v>0</v>
      </c>
      <c r="BT332">
        <v>0</v>
      </c>
      <c r="BU332">
        <v>0</v>
      </c>
      <c r="BV332">
        <v>0</v>
      </c>
      <c r="BW332">
        <v>0</v>
      </c>
      <c r="BX332">
        <v>1</v>
      </c>
      <c r="BY332">
        <v>14</v>
      </c>
      <c r="BZ332">
        <v>468</v>
      </c>
      <c r="CA332">
        <v>400</v>
      </c>
      <c r="CB332">
        <v>0</v>
      </c>
      <c r="CC332">
        <v>0</v>
      </c>
      <c r="CD332">
        <v>0</v>
      </c>
      <c r="CE332">
        <v>0</v>
      </c>
      <c r="CF332">
        <v>0</v>
      </c>
      <c r="CG332">
        <v>0</v>
      </c>
      <c r="CH332">
        <v>0</v>
      </c>
      <c r="CI332">
        <v>0</v>
      </c>
      <c r="CJ332" s="1">
        <v>0</v>
      </c>
      <c r="CK332" s="1">
        <v>0</v>
      </c>
      <c r="CL332" s="1">
        <v>0</v>
      </c>
      <c r="CM332" s="1">
        <v>0</v>
      </c>
      <c r="CN332" s="168">
        <v>1</v>
      </c>
      <c r="CO332" s="169">
        <v>14</v>
      </c>
      <c r="CP332" s="169">
        <v>468</v>
      </c>
      <c r="CQ332" s="170">
        <v>400</v>
      </c>
      <c r="CR332" s="1">
        <v>0</v>
      </c>
      <c r="CS332" s="1">
        <v>0</v>
      </c>
      <c r="CT332" s="1">
        <v>0</v>
      </c>
      <c r="CU332" s="1">
        <v>0</v>
      </c>
      <c r="CV332">
        <v>0</v>
      </c>
      <c r="CW332">
        <v>0</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s="284">
        <v>0</v>
      </c>
      <c r="DQ332" s="284">
        <v>0</v>
      </c>
      <c r="DR332" s="284">
        <v>0</v>
      </c>
      <c r="DS332" s="284">
        <v>0</v>
      </c>
      <c r="DT332" s="168">
        <v>0</v>
      </c>
      <c r="DU332" s="169">
        <v>0</v>
      </c>
      <c r="DV332" s="169">
        <v>0</v>
      </c>
      <c r="DW332" s="170">
        <v>0</v>
      </c>
      <c r="DX332">
        <v>22</v>
      </c>
      <c r="DY332">
        <v>5</v>
      </c>
      <c r="DZ332">
        <v>2354</v>
      </c>
      <c r="EA332">
        <v>180</v>
      </c>
      <c r="EB332">
        <v>0</v>
      </c>
      <c r="EC332">
        <v>0</v>
      </c>
      <c r="ED332">
        <v>0</v>
      </c>
      <c r="EE332">
        <v>0</v>
      </c>
      <c r="EF332">
        <v>0</v>
      </c>
      <c r="EG332">
        <v>0</v>
      </c>
      <c r="EH332">
        <v>0</v>
      </c>
      <c r="EI332">
        <v>0</v>
      </c>
      <c r="EJ332">
        <v>4</v>
      </c>
      <c r="EK332">
        <v>3</v>
      </c>
      <c r="EL332">
        <v>0</v>
      </c>
      <c r="EM332">
        <v>0</v>
      </c>
      <c r="EN332">
        <v>0</v>
      </c>
      <c r="EO332">
        <v>0</v>
      </c>
      <c r="EP332">
        <v>0</v>
      </c>
      <c r="EQ332">
        <v>0</v>
      </c>
      <c r="ER332">
        <v>0</v>
      </c>
      <c r="ES332">
        <v>0</v>
      </c>
      <c r="ET332">
        <v>0</v>
      </c>
      <c r="EU332">
        <v>0</v>
      </c>
      <c r="EV332" s="1">
        <v>0</v>
      </c>
      <c r="EW332" s="1">
        <v>0</v>
      </c>
      <c r="EX332" s="1">
        <v>0</v>
      </c>
      <c r="EY332" s="1">
        <v>0</v>
      </c>
      <c r="EZ332" s="168">
        <v>4</v>
      </c>
      <c r="FA332" s="169">
        <v>3</v>
      </c>
      <c r="FB332" s="169">
        <v>0</v>
      </c>
      <c r="FC332" s="170">
        <v>0</v>
      </c>
      <c r="FD332">
        <v>0</v>
      </c>
      <c r="FE332">
        <v>0</v>
      </c>
      <c r="FF332">
        <v>0</v>
      </c>
      <c r="FG332">
        <v>0</v>
      </c>
      <c r="FH332">
        <v>0</v>
      </c>
      <c r="FI332">
        <v>0</v>
      </c>
      <c r="FJ332">
        <v>0</v>
      </c>
      <c r="FK332">
        <v>0</v>
      </c>
      <c r="FL332">
        <v>3</v>
      </c>
      <c r="FM332">
        <v>352</v>
      </c>
      <c r="FN332">
        <v>1</v>
      </c>
      <c r="FO332">
        <v>0</v>
      </c>
      <c r="FP332">
        <v>120</v>
      </c>
      <c r="FQ332">
        <v>0</v>
      </c>
      <c r="FR332">
        <v>0</v>
      </c>
      <c r="FS332">
        <v>0</v>
      </c>
      <c r="FT332">
        <v>8</v>
      </c>
      <c r="FU332">
        <v>0</v>
      </c>
      <c r="FV332">
        <v>258</v>
      </c>
      <c r="FW332">
        <v>0</v>
      </c>
      <c r="FX332">
        <v>0</v>
      </c>
      <c r="FY332">
        <v>0</v>
      </c>
      <c r="FZ332">
        <v>1</v>
      </c>
      <c r="GA332">
        <v>6</v>
      </c>
      <c r="GB332">
        <v>9</v>
      </c>
      <c r="GC332">
        <v>198</v>
      </c>
      <c r="GD332">
        <v>12</v>
      </c>
      <c r="GE332">
        <v>0</v>
      </c>
      <c r="GF332">
        <v>12</v>
      </c>
      <c r="GG332">
        <v>0</v>
      </c>
      <c r="GH332">
        <v>0</v>
      </c>
      <c r="GI332">
        <v>0</v>
      </c>
      <c r="GJ332">
        <v>0</v>
      </c>
      <c r="GK332">
        <v>177950</v>
      </c>
      <c r="GL332">
        <v>0</v>
      </c>
      <c r="GM332">
        <v>0</v>
      </c>
      <c r="GN332">
        <v>0</v>
      </c>
      <c r="GO332">
        <v>0</v>
      </c>
      <c r="GP332">
        <v>0</v>
      </c>
      <c r="GQ332">
        <v>0</v>
      </c>
      <c r="GR332">
        <v>0</v>
      </c>
      <c r="GS332">
        <v>0</v>
      </c>
      <c r="GT332">
        <v>0</v>
      </c>
      <c r="GU332">
        <v>0</v>
      </c>
      <c r="GV332">
        <v>0</v>
      </c>
      <c r="GW332">
        <v>0</v>
      </c>
      <c r="GX332">
        <v>7</v>
      </c>
      <c r="GY332">
        <v>7</v>
      </c>
      <c r="GZ332">
        <v>0</v>
      </c>
      <c r="HA332">
        <v>0</v>
      </c>
      <c r="HB332">
        <v>0</v>
      </c>
      <c r="HC332" s="139">
        <v>0</v>
      </c>
      <c r="HD332" s="141">
        <v>0</v>
      </c>
      <c r="HE332" s="139">
        <v>0</v>
      </c>
      <c r="HF332" s="141">
        <v>0</v>
      </c>
      <c r="HG332" s="180">
        <v>14</v>
      </c>
      <c r="HH332" s="182">
        <v>0</v>
      </c>
      <c r="HI332" s="182">
        <v>0</v>
      </c>
      <c r="HJ332" s="183">
        <v>0</v>
      </c>
      <c r="HK332" s="140">
        <v>0</v>
      </c>
      <c r="HL332" s="140">
        <v>0</v>
      </c>
      <c r="HM332" s="1" t="s">
        <v>427</v>
      </c>
      <c r="HN332" s="1" t="s">
        <v>427</v>
      </c>
      <c r="HO332" t="s">
        <v>459</v>
      </c>
      <c r="HP332" s="284" t="s">
        <v>460</v>
      </c>
      <c r="HQ332" s="284">
        <v>0</v>
      </c>
      <c r="HR332" s="284">
        <v>0</v>
      </c>
      <c r="HS332" s="284">
        <v>0</v>
      </c>
      <c r="HT332" s="284" t="s">
        <v>427</v>
      </c>
      <c r="HU332" s="284" t="s">
        <v>427</v>
      </c>
      <c r="HV332" s="284" t="s">
        <v>427</v>
      </c>
      <c r="HW332" s="284" t="s">
        <v>426</v>
      </c>
      <c r="HX332" s="284">
        <v>0</v>
      </c>
      <c r="HY332" s="284">
        <v>0</v>
      </c>
      <c r="HZ332" s="284">
        <v>953598</v>
      </c>
      <c r="IA332" s="284"/>
      <c r="IB332" s="284"/>
    </row>
    <row r="333" spans="1:236" x14ac:dyDescent="0.25">
      <c r="A333" s="2">
        <f>IF('Table 1'!$L$2="All Regions",1,IF('Table 1'!$L$2='DATA TEMPLATE 1516'!L333,1,0))</f>
        <v>1</v>
      </c>
      <c r="B333" s="2">
        <f>IF('Table 1'!$L$3="All Disciplines",1,IF('Table 1'!$L$3='DATA TEMPLATE 1516'!M333,1,0))</f>
        <v>1</v>
      </c>
      <c r="C333" s="2">
        <f>IF('Table 1'!$L$4="All Organisations",1,IF('Table 1'!$L$4='DATA TEMPLATE 1516'!N333,1,0))</f>
        <v>1</v>
      </c>
      <c r="D333" s="2">
        <f t="shared" si="10"/>
        <v>3</v>
      </c>
      <c r="E333" s="236">
        <f>IFERROR(IF('Table 2'!$L$2="All Diverse Led",$HQ333,IF('Table 2'!$L$2='DATA TEMPLATE 1516'!HX333,4,0)),"0")</f>
        <v>0</v>
      </c>
      <c r="F333" s="236">
        <f>IFERROR(IF('Table 2'!$L$2="All Diverse Led",$HQ333,IF('Table 2'!$L$2='DATA TEMPLATE 1516'!HY333,4,0)), 0)</f>
        <v>0</v>
      </c>
      <c r="G333" s="237">
        <f t="shared" si="11"/>
        <v>0</v>
      </c>
      <c r="H333" s="1" t="s">
        <v>471</v>
      </c>
      <c r="I333" s="1">
        <v>0</v>
      </c>
      <c r="J333" s="1" t="b">
        <v>0</v>
      </c>
      <c r="K333" s="284">
        <v>331</v>
      </c>
      <c r="L333" t="s">
        <v>448</v>
      </c>
      <c r="M333" t="s">
        <v>436</v>
      </c>
      <c r="N333" t="s">
        <v>458</v>
      </c>
      <c r="O333" s="76">
        <v>54588</v>
      </c>
      <c r="P333" s="76">
        <v>53275</v>
      </c>
      <c r="Q333" s="76">
        <v>3025</v>
      </c>
      <c r="R333" s="76">
        <v>44434</v>
      </c>
      <c r="S333" s="76">
        <v>0</v>
      </c>
      <c r="T333" s="76">
        <v>155322</v>
      </c>
      <c r="U333">
        <v>16078</v>
      </c>
      <c r="V333">
        <v>0</v>
      </c>
      <c r="W333">
        <v>0</v>
      </c>
      <c r="X333">
        <v>19172</v>
      </c>
      <c r="Y333">
        <v>17170</v>
      </c>
      <c r="Z333">
        <v>0</v>
      </c>
      <c r="AA333">
        <v>0</v>
      </c>
      <c r="AB333">
        <v>67404</v>
      </c>
      <c r="AC333">
        <v>25169</v>
      </c>
      <c r="AD333">
        <v>0</v>
      </c>
      <c r="AE333">
        <v>144993</v>
      </c>
      <c r="AF333" s="1">
        <v>1</v>
      </c>
      <c r="AG333">
        <v>1</v>
      </c>
      <c r="AH333">
        <v>50</v>
      </c>
      <c r="AI333" s="317">
        <v>0</v>
      </c>
      <c r="AJ333">
        <v>0</v>
      </c>
      <c r="AK333">
        <v>0</v>
      </c>
      <c r="AL333">
        <v>0</v>
      </c>
      <c r="AM333">
        <v>0</v>
      </c>
      <c r="AN333">
        <v>0</v>
      </c>
      <c r="AO333">
        <v>0</v>
      </c>
      <c r="AP333">
        <v>0</v>
      </c>
      <c r="AQ333">
        <v>0</v>
      </c>
      <c r="AR333">
        <v>1</v>
      </c>
      <c r="AS333">
        <v>1</v>
      </c>
      <c r="AT333">
        <v>50</v>
      </c>
      <c r="AU333">
        <v>50</v>
      </c>
      <c r="AV333">
        <v>0</v>
      </c>
      <c r="AW333">
        <v>0</v>
      </c>
      <c r="AX333">
        <v>0</v>
      </c>
      <c r="AY333">
        <v>0</v>
      </c>
      <c r="AZ333">
        <v>0</v>
      </c>
      <c r="BA333">
        <v>0</v>
      </c>
      <c r="BB333">
        <v>0</v>
      </c>
      <c r="BC333">
        <v>0</v>
      </c>
      <c r="BD333" s="284">
        <v>0</v>
      </c>
      <c r="BE333" s="284">
        <v>0</v>
      </c>
      <c r="BF333" s="284">
        <v>0</v>
      </c>
      <c r="BG333" s="284">
        <v>0</v>
      </c>
      <c r="BH333" s="168">
        <v>1</v>
      </c>
      <c r="BI333" s="169">
        <v>1</v>
      </c>
      <c r="BJ333" s="169">
        <v>50</v>
      </c>
      <c r="BK333" s="170">
        <v>50</v>
      </c>
      <c r="BL333">
        <v>8</v>
      </c>
      <c r="BM333">
        <v>328</v>
      </c>
      <c r="BN333">
        <v>0</v>
      </c>
      <c r="BO333">
        <v>2268</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v>0</v>
      </c>
      <c r="CJ333" s="1">
        <v>0</v>
      </c>
      <c r="CK333" s="1">
        <v>0</v>
      </c>
      <c r="CL333" s="1">
        <v>0</v>
      </c>
      <c r="CM333" s="1">
        <v>0</v>
      </c>
      <c r="CN333" s="168">
        <v>0</v>
      </c>
      <c r="CO333" s="169">
        <v>0</v>
      </c>
      <c r="CP333" s="169">
        <v>0</v>
      </c>
      <c r="CQ333" s="170">
        <v>0</v>
      </c>
      <c r="CR333" s="1">
        <v>0</v>
      </c>
      <c r="CS333" s="1">
        <v>0</v>
      </c>
      <c r="CT333" s="1">
        <v>0</v>
      </c>
      <c r="CU333" s="1">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s="284">
        <v>0</v>
      </c>
      <c r="DQ333" s="284">
        <v>0</v>
      </c>
      <c r="DR333" s="284">
        <v>0</v>
      </c>
      <c r="DS333" s="284">
        <v>0</v>
      </c>
      <c r="DT333" s="168">
        <v>0</v>
      </c>
      <c r="DU333" s="169">
        <v>0</v>
      </c>
      <c r="DV333" s="169">
        <v>0</v>
      </c>
      <c r="DW333" s="170">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v>0</v>
      </c>
      <c r="EV333" s="1">
        <v>0</v>
      </c>
      <c r="EW333" s="1">
        <v>0</v>
      </c>
      <c r="EX333" s="1">
        <v>0</v>
      </c>
      <c r="EY333" s="1">
        <v>0</v>
      </c>
      <c r="EZ333" s="168">
        <v>0</v>
      </c>
      <c r="FA333" s="169">
        <v>0</v>
      </c>
      <c r="FB333" s="169">
        <v>0</v>
      </c>
      <c r="FC333" s="170">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11</v>
      </c>
      <c r="GK333">
        <v>982</v>
      </c>
      <c r="GL333">
        <v>0</v>
      </c>
      <c r="GM333">
        <v>0</v>
      </c>
      <c r="GN333">
        <v>0</v>
      </c>
      <c r="GO333">
        <v>0</v>
      </c>
      <c r="GP333">
        <v>0</v>
      </c>
      <c r="GQ333">
        <v>0</v>
      </c>
      <c r="GR333">
        <v>0</v>
      </c>
      <c r="GS333">
        <v>0</v>
      </c>
      <c r="GT333">
        <v>0</v>
      </c>
      <c r="GU333">
        <v>0</v>
      </c>
      <c r="GV333">
        <v>0</v>
      </c>
      <c r="GW333">
        <v>0</v>
      </c>
      <c r="GX333">
        <v>0</v>
      </c>
      <c r="GY333">
        <v>0</v>
      </c>
      <c r="GZ333">
        <v>0</v>
      </c>
      <c r="HA333">
        <v>0</v>
      </c>
      <c r="HB333">
        <v>0</v>
      </c>
      <c r="HC333" s="139">
        <v>0</v>
      </c>
      <c r="HD333" s="141">
        <v>0</v>
      </c>
      <c r="HE333" s="139">
        <v>1</v>
      </c>
      <c r="HF333" s="141">
        <v>0</v>
      </c>
      <c r="HG333" s="180">
        <v>13</v>
      </c>
      <c r="HH333" s="182">
        <v>0</v>
      </c>
      <c r="HI333" s="182">
        <v>7.6923076923076927E-2</v>
      </c>
      <c r="HJ333" s="183">
        <v>0</v>
      </c>
      <c r="HK333" s="140">
        <v>0</v>
      </c>
      <c r="HL333" s="140">
        <v>0</v>
      </c>
      <c r="HM333" s="1" t="s">
        <v>427</v>
      </c>
      <c r="HN333" s="1" t="s">
        <v>427</v>
      </c>
      <c r="HO333" t="s">
        <v>458</v>
      </c>
      <c r="HP333" s="284" t="s">
        <v>458</v>
      </c>
      <c r="HQ333" s="284">
        <v>0</v>
      </c>
      <c r="HR333" s="284">
        <v>0</v>
      </c>
      <c r="HS333" s="284">
        <v>0</v>
      </c>
      <c r="HT333" s="284" t="s">
        <v>427</v>
      </c>
      <c r="HU333" s="284" t="s">
        <v>427</v>
      </c>
      <c r="HV333" s="284" t="s">
        <v>427</v>
      </c>
      <c r="HW333" s="284" t="s">
        <v>427</v>
      </c>
      <c r="HX333" s="284">
        <v>0</v>
      </c>
      <c r="HY333" s="284">
        <v>0</v>
      </c>
      <c r="HZ333" s="284">
        <v>146221</v>
      </c>
      <c r="IA333" s="284"/>
      <c r="IB333" s="284"/>
    </row>
    <row r="334" spans="1:236" x14ac:dyDescent="0.25">
      <c r="A334" s="2">
        <f>IF('Table 1'!$L$2="All Regions",1,IF('Table 1'!$L$2='DATA TEMPLATE 1516'!L334,1,0))</f>
        <v>1</v>
      </c>
      <c r="B334" s="2">
        <f>IF('Table 1'!$L$3="All Disciplines",1,IF('Table 1'!$L$3='DATA TEMPLATE 1516'!M334,1,0))</f>
        <v>1</v>
      </c>
      <c r="C334" s="2">
        <f>IF('Table 1'!$L$4="All Organisations",1,IF('Table 1'!$L$4='DATA TEMPLATE 1516'!N334,1,0))</f>
        <v>1</v>
      </c>
      <c r="D334" s="2">
        <f t="shared" si="10"/>
        <v>3</v>
      </c>
      <c r="E334" s="236">
        <f>IFERROR(IF('Table 2'!$L$2="All Diverse Led",$HQ334,IF('Table 2'!$L$2='DATA TEMPLATE 1516'!HX334,4,0)),"0")</f>
        <v>0</v>
      </c>
      <c r="F334" s="236">
        <f>IFERROR(IF('Table 2'!$L$2="All Diverse Led",$HQ334,IF('Table 2'!$L$2='DATA TEMPLATE 1516'!HY334,4,0)), 0)</f>
        <v>0</v>
      </c>
      <c r="G334" s="237">
        <f t="shared" si="11"/>
        <v>0</v>
      </c>
      <c r="H334" s="1" t="s">
        <v>471</v>
      </c>
      <c r="I334" s="1">
        <v>0</v>
      </c>
      <c r="J334" s="1" t="b">
        <v>0</v>
      </c>
      <c r="K334" s="284">
        <v>332</v>
      </c>
      <c r="L334" t="s">
        <v>448</v>
      </c>
      <c r="M334" t="s">
        <v>440</v>
      </c>
      <c r="N334" t="s">
        <v>460</v>
      </c>
      <c r="O334" s="76">
        <v>925597</v>
      </c>
      <c r="P334" s="76">
        <v>85493</v>
      </c>
      <c r="Q334" s="76">
        <v>135617</v>
      </c>
      <c r="R334" s="76">
        <v>45804</v>
      </c>
      <c r="S334" s="76">
        <v>135701</v>
      </c>
      <c r="T334" s="76">
        <v>1328212</v>
      </c>
      <c r="U334">
        <v>638420</v>
      </c>
      <c r="V334">
        <v>17196</v>
      </c>
      <c r="W334">
        <v>0</v>
      </c>
      <c r="X334">
        <v>0</v>
      </c>
      <c r="Y334">
        <v>5732</v>
      </c>
      <c r="Z334">
        <v>0</v>
      </c>
      <c r="AA334">
        <v>0</v>
      </c>
      <c r="AB334">
        <v>511531</v>
      </c>
      <c r="AC334">
        <v>168077</v>
      </c>
      <c r="AD334">
        <v>0</v>
      </c>
      <c r="AE334">
        <v>1340956</v>
      </c>
      <c r="AF334" s="1">
        <v>182</v>
      </c>
      <c r="AG334">
        <v>105</v>
      </c>
      <c r="AH334">
        <v>39641</v>
      </c>
      <c r="AI334">
        <v>0</v>
      </c>
      <c r="AJ334">
        <v>0</v>
      </c>
      <c r="AK334">
        <v>0</v>
      </c>
      <c r="AL334">
        <v>0</v>
      </c>
      <c r="AM334">
        <v>0</v>
      </c>
      <c r="AN334">
        <v>0</v>
      </c>
      <c r="AO334">
        <v>0</v>
      </c>
      <c r="AP334">
        <v>0</v>
      </c>
      <c r="AQ334">
        <v>0</v>
      </c>
      <c r="AR334">
        <v>74</v>
      </c>
      <c r="AS334">
        <v>46</v>
      </c>
      <c r="AT334">
        <v>10479</v>
      </c>
      <c r="AU334">
        <v>0</v>
      </c>
      <c r="AV334">
        <v>0</v>
      </c>
      <c r="AW334">
        <v>0</v>
      </c>
      <c r="AX334">
        <v>0</v>
      </c>
      <c r="AY334">
        <v>0</v>
      </c>
      <c r="AZ334">
        <v>0</v>
      </c>
      <c r="BA334">
        <v>0</v>
      </c>
      <c r="BB334">
        <v>0</v>
      </c>
      <c r="BC334">
        <v>0</v>
      </c>
      <c r="BD334" s="284">
        <v>0</v>
      </c>
      <c r="BE334" s="284">
        <v>0</v>
      </c>
      <c r="BF334" s="284">
        <v>0</v>
      </c>
      <c r="BG334" s="284">
        <v>0</v>
      </c>
      <c r="BH334" s="168">
        <v>74</v>
      </c>
      <c r="BI334" s="169">
        <v>46</v>
      </c>
      <c r="BJ334" s="169">
        <v>10479</v>
      </c>
      <c r="BK334" s="170">
        <v>0</v>
      </c>
      <c r="BL334">
        <v>5</v>
      </c>
      <c r="BM334">
        <v>140</v>
      </c>
      <c r="BN334">
        <v>0</v>
      </c>
      <c r="BO334">
        <v>1000</v>
      </c>
      <c r="BP334">
        <v>0</v>
      </c>
      <c r="BQ334">
        <v>0</v>
      </c>
      <c r="BR334">
        <v>0</v>
      </c>
      <c r="BS334">
        <v>0</v>
      </c>
      <c r="BT334">
        <v>0</v>
      </c>
      <c r="BU334">
        <v>0</v>
      </c>
      <c r="BV334">
        <v>0</v>
      </c>
      <c r="BW334">
        <v>0</v>
      </c>
      <c r="BX334">
        <v>1</v>
      </c>
      <c r="BY334">
        <v>28</v>
      </c>
      <c r="BZ334">
        <v>0</v>
      </c>
      <c r="CA334">
        <v>200</v>
      </c>
      <c r="CB334">
        <v>0</v>
      </c>
      <c r="CC334">
        <v>0</v>
      </c>
      <c r="CD334">
        <v>0</v>
      </c>
      <c r="CE334">
        <v>0</v>
      </c>
      <c r="CF334">
        <v>0</v>
      </c>
      <c r="CG334">
        <v>0</v>
      </c>
      <c r="CH334">
        <v>0</v>
      </c>
      <c r="CI334">
        <v>0</v>
      </c>
      <c r="CJ334" s="1">
        <v>0</v>
      </c>
      <c r="CK334" s="1">
        <v>0</v>
      </c>
      <c r="CL334" s="1">
        <v>0</v>
      </c>
      <c r="CM334" s="1">
        <v>0</v>
      </c>
      <c r="CN334" s="168">
        <v>1</v>
      </c>
      <c r="CO334" s="169">
        <v>28</v>
      </c>
      <c r="CP334" s="169">
        <v>0</v>
      </c>
      <c r="CQ334" s="170">
        <v>200</v>
      </c>
      <c r="CR334" s="1">
        <v>64</v>
      </c>
      <c r="CS334" s="1">
        <v>159</v>
      </c>
      <c r="CT334" s="1">
        <v>12919</v>
      </c>
      <c r="CU334" s="1">
        <v>0</v>
      </c>
      <c r="CV334">
        <v>1</v>
      </c>
      <c r="CW334">
        <v>1</v>
      </c>
      <c r="CX334">
        <v>50</v>
      </c>
      <c r="CY334">
        <v>0</v>
      </c>
      <c r="CZ334">
        <v>90</v>
      </c>
      <c r="DA334">
        <v>171</v>
      </c>
      <c r="DB334">
        <v>8214</v>
      </c>
      <c r="DC334">
        <v>0</v>
      </c>
      <c r="DD334">
        <v>0</v>
      </c>
      <c r="DE334">
        <v>0</v>
      </c>
      <c r="DF334">
        <v>0</v>
      </c>
      <c r="DG334">
        <v>0</v>
      </c>
      <c r="DH334">
        <v>0</v>
      </c>
      <c r="DI334">
        <v>0</v>
      </c>
      <c r="DJ334">
        <v>0</v>
      </c>
      <c r="DK334">
        <v>0</v>
      </c>
      <c r="DL334">
        <v>0</v>
      </c>
      <c r="DM334">
        <v>0</v>
      </c>
      <c r="DN334">
        <v>0</v>
      </c>
      <c r="DO334">
        <v>0</v>
      </c>
      <c r="DP334" s="284">
        <v>91</v>
      </c>
      <c r="DQ334" s="284">
        <v>172</v>
      </c>
      <c r="DR334" s="284">
        <v>8264</v>
      </c>
      <c r="DS334" s="284">
        <v>0</v>
      </c>
      <c r="DT334" s="168">
        <v>0</v>
      </c>
      <c r="DU334" s="169">
        <v>0</v>
      </c>
      <c r="DV334" s="169">
        <v>0</v>
      </c>
      <c r="DW334" s="170">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v>0</v>
      </c>
      <c r="EV334" s="1">
        <v>0</v>
      </c>
      <c r="EW334" s="1">
        <v>0</v>
      </c>
      <c r="EX334" s="1">
        <v>0</v>
      </c>
      <c r="EY334" s="1">
        <v>0</v>
      </c>
      <c r="EZ334" s="168">
        <v>0</v>
      </c>
      <c r="FA334" s="169">
        <v>0</v>
      </c>
      <c r="FB334" s="169">
        <v>0</v>
      </c>
      <c r="FC334" s="170">
        <v>0</v>
      </c>
      <c r="FD334">
        <v>0</v>
      </c>
      <c r="FE334">
        <v>0</v>
      </c>
      <c r="FF334">
        <v>0</v>
      </c>
      <c r="FG334">
        <v>0</v>
      </c>
      <c r="FH334">
        <v>0</v>
      </c>
      <c r="FI334">
        <v>0</v>
      </c>
      <c r="FJ334">
        <v>0</v>
      </c>
      <c r="FK334">
        <v>0</v>
      </c>
      <c r="FL334">
        <v>24</v>
      </c>
      <c r="FM334">
        <v>2412</v>
      </c>
      <c r="FN334">
        <v>0</v>
      </c>
      <c r="FO334">
        <v>0</v>
      </c>
      <c r="FP334">
        <v>0</v>
      </c>
      <c r="FQ334">
        <v>0</v>
      </c>
      <c r="FR334">
        <v>0</v>
      </c>
      <c r="FS334">
        <v>0</v>
      </c>
      <c r="FT334">
        <v>0</v>
      </c>
      <c r="FU334">
        <v>0</v>
      </c>
      <c r="FV334">
        <v>0</v>
      </c>
      <c r="FW334">
        <v>0</v>
      </c>
      <c r="FX334">
        <v>0</v>
      </c>
      <c r="FY334">
        <v>0</v>
      </c>
      <c r="FZ334">
        <v>0</v>
      </c>
      <c r="GA334">
        <v>0</v>
      </c>
      <c r="GB334">
        <v>0</v>
      </c>
      <c r="GC334">
        <v>0</v>
      </c>
      <c r="GD334">
        <v>0</v>
      </c>
      <c r="GE334">
        <v>0</v>
      </c>
      <c r="GF334">
        <v>0</v>
      </c>
      <c r="GG334">
        <v>0</v>
      </c>
      <c r="GH334">
        <v>0</v>
      </c>
      <c r="GI334">
        <v>0</v>
      </c>
      <c r="GJ334">
        <v>0</v>
      </c>
      <c r="GK334">
        <v>0</v>
      </c>
      <c r="GL334">
        <v>0</v>
      </c>
      <c r="GM334">
        <v>0</v>
      </c>
      <c r="GN334">
        <v>0</v>
      </c>
      <c r="GO334">
        <v>0</v>
      </c>
      <c r="GP334">
        <v>0</v>
      </c>
      <c r="GQ334">
        <v>0</v>
      </c>
      <c r="GR334">
        <v>0</v>
      </c>
      <c r="GS334">
        <v>0</v>
      </c>
      <c r="GT334">
        <v>0</v>
      </c>
      <c r="GU334">
        <v>0</v>
      </c>
      <c r="GV334">
        <v>0</v>
      </c>
      <c r="GW334">
        <v>0</v>
      </c>
      <c r="GX334">
        <v>0</v>
      </c>
      <c r="GY334">
        <v>0</v>
      </c>
      <c r="GZ334">
        <v>0</v>
      </c>
      <c r="HA334">
        <v>0</v>
      </c>
      <c r="HB334">
        <v>0</v>
      </c>
      <c r="HC334" s="139">
        <v>0</v>
      </c>
      <c r="HD334" s="141">
        <v>1</v>
      </c>
      <c r="HE334" s="139">
        <v>0</v>
      </c>
      <c r="HF334" s="141">
        <v>0</v>
      </c>
      <c r="HG334" s="180">
        <v>14</v>
      </c>
      <c r="HH334" s="182">
        <v>0</v>
      </c>
      <c r="HI334" s="182">
        <v>7.1428571428571425E-2</v>
      </c>
      <c r="HJ334" s="183">
        <v>0</v>
      </c>
      <c r="HK334" s="140">
        <v>0</v>
      </c>
      <c r="HL334" s="140">
        <v>0</v>
      </c>
      <c r="HM334" s="1" t="s">
        <v>427</v>
      </c>
      <c r="HN334" s="1" t="s">
        <v>427</v>
      </c>
      <c r="HO334" t="s">
        <v>460</v>
      </c>
      <c r="HP334" s="284" t="s">
        <v>460</v>
      </c>
      <c r="HQ334" s="284">
        <v>0</v>
      </c>
      <c r="HR334" s="284">
        <v>0</v>
      </c>
      <c r="HS334" s="284">
        <v>0</v>
      </c>
      <c r="HT334" s="284" t="s">
        <v>427</v>
      </c>
      <c r="HU334" s="284" t="s">
        <v>427</v>
      </c>
      <c r="HV334" s="284" t="s">
        <v>427</v>
      </c>
      <c r="HW334" s="284" t="s">
        <v>427</v>
      </c>
      <c r="HX334" s="284">
        <v>0</v>
      </c>
      <c r="HY334" s="284">
        <v>0</v>
      </c>
      <c r="HZ334" s="284">
        <v>1243546</v>
      </c>
      <c r="IA334" s="284"/>
      <c r="IB334" s="284"/>
    </row>
    <row r="335" spans="1:236" x14ac:dyDescent="0.25">
      <c r="A335" s="2">
        <f>IF('Table 1'!$L$2="All Regions",1,IF('Table 1'!$L$2='DATA TEMPLATE 1516'!L335,1,0))</f>
        <v>1</v>
      </c>
      <c r="B335" s="2">
        <f>IF('Table 1'!$L$3="All Disciplines",1,IF('Table 1'!$L$3='DATA TEMPLATE 1516'!M335,1,0))</f>
        <v>1</v>
      </c>
      <c r="C335" s="2">
        <f>IF('Table 1'!$L$4="All Organisations",1,IF('Table 1'!$L$4='DATA TEMPLATE 1516'!N335,1,0))</f>
        <v>1</v>
      </c>
      <c r="D335" s="2">
        <f t="shared" si="10"/>
        <v>3</v>
      </c>
      <c r="E335" s="236">
        <f>IFERROR(IF('Table 2'!$L$2="All Diverse Led",$HQ335,IF('Table 2'!$L$2='DATA TEMPLATE 1516'!HX335,4,0)),"0")</f>
        <v>0</v>
      </c>
      <c r="F335" s="236">
        <f>IFERROR(IF('Table 2'!$L$2="All Diverse Led",$HQ335,IF('Table 2'!$L$2='DATA TEMPLATE 1516'!HY335,4,0)), 0)</f>
        <v>0</v>
      </c>
      <c r="G335" s="237">
        <f t="shared" si="11"/>
        <v>0</v>
      </c>
      <c r="H335" s="1" t="s">
        <v>471</v>
      </c>
      <c r="I335" s="1">
        <v>0</v>
      </c>
      <c r="J335" s="1" t="b">
        <v>0</v>
      </c>
      <c r="K335" s="284">
        <v>333</v>
      </c>
      <c r="L335" t="s">
        <v>448</v>
      </c>
      <c r="M335" t="s">
        <v>440</v>
      </c>
      <c r="N335" t="s">
        <v>460</v>
      </c>
      <c r="O335" s="76">
        <v>2748703</v>
      </c>
      <c r="P335" s="76">
        <v>213551</v>
      </c>
      <c r="Q335" s="76">
        <v>2736022</v>
      </c>
      <c r="R335" s="76">
        <v>0</v>
      </c>
      <c r="S335" s="76">
        <v>0</v>
      </c>
      <c r="T335" s="76">
        <v>5698276</v>
      </c>
      <c r="U335">
        <v>3031280</v>
      </c>
      <c r="V335">
        <v>72762</v>
      </c>
      <c r="W335">
        <v>0</v>
      </c>
      <c r="X335">
        <v>0</v>
      </c>
      <c r="Y335">
        <v>0</v>
      </c>
      <c r="Z335">
        <v>0</v>
      </c>
      <c r="AA335">
        <v>0</v>
      </c>
      <c r="AB335">
        <v>1637612</v>
      </c>
      <c r="AC335">
        <v>717200</v>
      </c>
      <c r="AD335">
        <v>0</v>
      </c>
      <c r="AE335">
        <v>5458854</v>
      </c>
      <c r="AF335" s="1">
        <v>0</v>
      </c>
      <c r="AG335">
        <v>0</v>
      </c>
      <c r="AH335">
        <v>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v>0</v>
      </c>
      <c r="BD335" s="284">
        <v>0</v>
      </c>
      <c r="BE335" s="284">
        <v>0</v>
      </c>
      <c r="BF335" s="284">
        <v>0</v>
      </c>
      <c r="BG335" s="284">
        <v>0</v>
      </c>
      <c r="BH335" s="168">
        <v>0</v>
      </c>
      <c r="BI335" s="169">
        <v>0</v>
      </c>
      <c r="BJ335" s="169">
        <v>0</v>
      </c>
      <c r="BK335" s="170">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v>0</v>
      </c>
      <c r="CJ335" s="1">
        <v>0</v>
      </c>
      <c r="CK335" s="1">
        <v>0</v>
      </c>
      <c r="CL335" s="1">
        <v>0</v>
      </c>
      <c r="CM335" s="1">
        <v>0</v>
      </c>
      <c r="CN335" s="168">
        <v>0</v>
      </c>
      <c r="CO335" s="169">
        <v>0</v>
      </c>
      <c r="CP335" s="169">
        <v>0</v>
      </c>
      <c r="CQ335" s="170">
        <v>0</v>
      </c>
      <c r="CR335" s="1">
        <v>0</v>
      </c>
      <c r="CS335" s="1">
        <v>0</v>
      </c>
      <c r="CT335" s="1">
        <v>0</v>
      </c>
      <c r="CU335" s="1">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s="284">
        <v>0</v>
      </c>
      <c r="DQ335" s="284">
        <v>0</v>
      </c>
      <c r="DR335" s="284">
        <v>0</v>
      </c>
      <c r="DS335" s="284">
        <v>0</v>
      </c>
      <c r="DT335" s="168">
        <v>0</v>
      </c>
      <c r="DU335" s="169">
        <v>0</v>
      </c>
      <c r="DV335" s="169">
        <v>0</v>
      </c>
      <c r="DW335" s="170">
        <v>0</v>
      </c>
      <c r="DX335">
        <v>4</v>
      </c>
      <c r="DY335">
        <v>34</v>
      </c>
      <c r="DZ335">
        <v>227662</v>
      </c>
      <c r="EA335">
        <v>0</v>
      </c>
      <c r="EB335">
        <v>0</v>
      </c>
      <c r="EC335">
        <v>0</v>
      </c>
      <c r="ED335">
        <v>0</v>
      </c>
      <c r="EE335">
        <v>0</v>
      </c>
      <c r="EF335">
        <v>0</v>
      </c>
      <c r="EG335">
        <v>0</v>
      </c>
      <c r="EH335">
        <v>0</v>
      </c>
      <c r="EI335">
        <v>0</v>
      </c>
      <c r="EJ335">
        <v>0</v>
      </c>
      <c r="EK335">
        <v>34</v>
      </c>
      <c r="EL335">
        <v>227662</v>
      </c>
      <c r="EM335">
        <v>0</v>
      </c>
      <c r="EN335">
        <v>0</v>
      </c>
      <c r="EO335">
        <v>0</v>
      </c>
      <c r="EP335">
        <v>0</v>
      </c>
      <c r="EQ335">
        <v>0</v>
      </c>
      <c r="ER335">
        <v>0</v>
      </c>
      <c r="ES335">
        <v>0</v>
      </c>
      <c r="ET335">
        <v>0</v>
      </c>
      <c r="EU335">
        <v>0</v>
      </c>
      <c r="EV335" s="1">
        <v>0</v>
      </c>
      <c r="EW335" s="1">
        <v>0</v>
      </c>
      <c r="EX335" s="1">
        <v>0</v>
      </c>
      <c r="EY335" s="1">
        <v>0</v>
      </c>
      <c r="EZ335" s="168">
        <v>0</v>
      </c>
      <c r="FA335" s="169">
        <v>34</v>
      </c>
      <c r="FB335" s="169">
        <v>227662</v>
      </c>
      <c r="FC335" s="170">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0</v>
      </c>
      <c r="GP335">
        <v>0</v>
      </c>
      <c r="GQ335">
        <v>0</v>
      </c>
      <c r="GR335">
        <v>0</v>
      </c>
      <c r="GS335">
        <v>0</v>
      </c>
      <c r="GT335">
        <v>0</v>
      </c>
      <c r="GU335">
        <v>0</v>
      </c>
      <c r="GV335">
        <v>0</v>
      </c>
      <c r="GW335">
        <v>0</v>
      </c>
      <c r="GX335">
        <v>0</v>
      </c>
      <c r="GY335">
        <v>0</v>
      </c>
      <c r="GZ335">
        <v>0</v>
      </c>
      <c r="HA335">
        <v>0</v>
      </c>
      <c r="HB335">
        <v>0</v>
      </c>
      <c r="HC335" s="139">
        <v>0</v>
      </c>
      <c r="HD335" s="141">
        <v>0</v>
      </c>
      <c r="HE335" s="139">
        <v>0</v>
      </c>
      <c r="HF335" s="141">
        <v>0</v>
      </c>
      <c r="HG335" s="180">
        <v>17</v>
      </c>
      <c r="HH335" s="182">
        <v>0</v>
      </c>
      <c r="HI335" s="182">
        <v>0</v>
      </c>
      <c r="HJ335" s="183">
        <v>0</v>
      </c>
      <c r="HK335" s="140">
        <v>0</v>
      </c>
      <c r="HL335" s="140">
        <v>0</v>
      </c>
      <c r="HM335" s="1" t="s">
        <v>427</v>
      </c>
      <c r="HN335" s="1" t="s">
        <v>427</v>
      </c>
      <c r="HO335" t="s">
        <v>460</v>
      </c>
      <c r="HP335" s="284" t="s">
        <v>460</v>
      </c>
      <c r="HQ335" s="284">
        <v>0</v>
      </c>
      <c r="HR335" s="284">
        <v>0</v>
      </c>
      <c r="HS335" s="284">
        <v>0</v>
      </c>
      <c r="HT335" s="284" t="s">
        <v>427</v>
      </c>
      <c r="HU335" s="284" t="s">
        <v>427</v>
      </c>
      <c r="HV335" s="284" t="s">
        <v>427</v>
      </c>
      <c r="HW335" s="284" t="s">
        <v>426</v>
      </c>
      <c r="HX335" s="284">
        <v>0</v>
      </c>
      <c r="HY335" s="284">
        <v>0</v>
      </c>
      <c r="HZ335" s="284">
        <v>5701395</v>
      </c>
      <c r="IA335" s="284"/>
      <c r="IB335" s="284"/>
    </row>
    <row r="336" spans="1:236" x14ac:dyDescent="0.25">
      <c r="A336" s="2">
        <f>IF('Table 1'!$L$2="All Regions",1,IF('Table 1'!$L$2='DATA TEMPLATE 1516'!L336,1,0))</f>
        <v>1</v>
      </c>
      <c r="B336" s="2">
        <f>IF('Table 1'!$L$3="All Disciplines",1,IF('Table 1'!$L$3='DATA TEMPLATE 1516'!M336,1,0))</f>
        <v>1</v>
      </c>
      <c r="C336" s="2">
        <f>IF('Table 1'!$L$4="All Organisations",1,IF('Table 1'!$L$4='DATA TEMPLATE 1516'!N336,1,0))</f>
        <v>1</v>
      </c>
      <c r="D336" s="2">
        <f t="shared" si="10"/>
        <v>3</v>
      </c>
      <c r="E336" s="236">
        <f>IFERROR(IF('Table 2'!$L$2="All Diverse Led",$HQ336,IF('Table 2'!$L$2='DATA TEMPLATE 1516'!HX336,4,0)),"0")</f>
        <v>0</v>
      </c>
      <c r="F336" s="236">
        <f>IFERROR(IF('Table 2'!$L$2="All Diverse Led",$HQ336,IF('Table 2'!$L$2='DATA TEMPLATE 1516'!HY336,4,0)), 0)</f>
        <v>0</v>
      </c>
      <c r="G336" s="237">
        <f t="shared" si="11"/>
        <v>0</v>
      </c>
      <c r="H336" s="1" t="s">
        <v>471</v>
      </c>
      <c r="I336" s="1">
        <v>0</v>
      </c>
      <c r="J336" s="1" t="b">
        <v>0</v>
      </c>
      <c r="K336" s="284">
        <v>334</v>
      </c>
      <c r="L336" t="s">
        <v>448</v>
      </c>
      <c r="M336" t="s">
        <v>440</v>
      </c>
      <c r="N336" t="s">
        <v>459</v>
      </c>
      <c r="O336" s="76">
        <v>2579</v>
      </c>
      <c r="P336" s="76">
        <v>251422</v>
      </c>
      <c r="Q336" s="76">
        <v>71008</v>
      </c>
      <c r="R336" s="76">
        <v>103176</v>
      </c>
      <c r="S336" s="76">
        <v>5381</v>
      </c>
      <c r="T336" s="76">
        <v>433566</v>
      </c>
      <c r="U336">
        <v>0</v>
      </c>
      <c r="V336">
        <v>46500</v>
      </c>
      <c r="W336">
        <v>0</v>
      </c>
      <c r="X336">
        <v>0</v>
      </c>
      <c r="Y336">
        <v>0</v>
      </c>
      <c r="Z336">
        <v>0</v>
      </c>
      <c r="AA336">
        <v>0</v>
      </c>
      <c r="AB336">
        <v>136313</v>
      </c>
      <c r="AC336">
        <v>48473</v>
      </c>
      <c r="AD336">
        <v>151784</v>
      </c>
      <c r="AE336">
        <v>383070</v>
      </c>
      <c r="AF336" s="1">
        <v>26</v>
      </c>
      <c r="AG336">
        <v>26</v>
      </c>
      <c r="AH336">
        <v>148</v>
      </c>
      <c r="AI336">
        <v>5379</v>
      </c>
      <c r="AJ336">
        <v>0</v>
      </c>
      <c r="AK336">
        <v>0</v>
      </c>
      <c r="AL336">
        <v>0</v>
      </c>
      <c r="AM336">
        <v>0</v>
      </c>
      <c r="AN336">
        <v>0</v>
      </c>
      <c r="AO336">
        <v>0</v>
      </c>
      <c r="AP336">
        <v>0</v>
      </c>
      <c r="AQ336">
        <v>0</v>
      </c>
      <c r="AR336">
        <v>14</v>
      </c>
      <c r="AS336">
        <v>14</v>
      </c>
      <c r="AT336">
        <v>148</v>
      </c>
      <c r="AU336">
        <v>2532</v>
      </c>
      <c r="AV336">
        <v>0</v>
      </c>
      <c r="AW336">
        <v>0</v>
      </c>
      <c r="AX336">
        <v>0</v>
      </c>
      <c r="AY336">
        <v>0</v>
      </c>
      <c r="AZ336">
        <v>0</v>
      </c>
      <c r="BA336">
        <v>0</v>
      </c>
      <c r="BB336">
        <v>0</v>
      </c>
      <c r="BC336">
        <v>0</v>
      </c>
      <c r="BD336" s="284">
        <v>0</v>
      </c>
      <c r="BE336" s="284">
        <v>0</v>
      </c>
      <c r="BF336" s="284">
        <v>0</v>
      </c>
      <c r="BG336" s="284">
        <v>0</v>
      </c>
      <c r="BH336" s="168">
        <v>14</v>
      </c>
      <c r="BI336" s="169">
        <v>14</v>
      </c>
      <c r="BJ336" s="169">
        <v>148</v>
      </c>
      <c r="BK336" s="170">
        <v>2532</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s="1">
        <v>0</v>
      </c>
      <c r="CK336" s="1">
        <v>0</v>
      </c>
      <c r="CL336" s="1">
        <v>0</v>
      </c>
      <c r="CM336" s="1">
        <v>0</v>
      </c>
      <c r="CN336" s="168">
        <v>0</v>
      </c>
      <c r="CO336" s="169">
        <v>0</v>
      </c>
      <c r="CP336" s="169">
        <v>0</v>
      </c>
      <c r="CQ336" s="170">
        <v>0</v>
      </c>
      <c r="CR336" s="1">
        <v>0</v>
      </c>
      <c r="CS336" s="1">
        <v>0</v>
      </c>
      <c r="CT336" s="1">
        <v>0</v>
      </c>
      <c r="CU336" s="1">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0</v>
      </c>
      <c r="DO336">
        <v>0</v>
      </c>
      <c r="DP336" s="284">
        <v>0</v>
      </c>
      <c r="DQ336" s="284">
        <v>0</v>
      </c>
      <c r="DR336" s="284">
        <v>0</v>
      </c>
      <c r="DS336" s="284">
        <v>0</v>
      </c>
      <c r="DT336" s="168">
        <v>0</v>
      </c>
      <c r="DU336" s="169">
        <v>0</v>
      </c>
      <c r="DV336" s="169">
        <v>0</v>
      </c>
      <c r="DW336" s="170">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s="1">
        <v>0</v>
      </c>
      <c r="EW336" s="1">
        <v>0</v>
      </c>
      <c r="EX336" s="1">
        <v>0</v>
      </c>
      <c r="EY336" s="1">
        <v>0</v>
      </c>
      <c r="EZ336" s="168">
        <v>0</v>
      </c>
      <c r="FA336" s="169">
        <v>0</v>
      </c>
      <c r="FB336" s="169">
        <v>0</v>
      </c>
      <c r="FC336" s="170">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45</v>
      </c>
      <c r="GA336">
        <v>5</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s="139">
        <v>0</v>
      </c>
      <c r="HD336" s="141">
        <v>0</v>
      </c>
      <c r="HE336" s="139">
        <v>0</v>
      </c>
      <c r="HF336" s="141">
        <v>1</v>
      </c>
      <c r="HG336" s="180">
        <v>14</v>
      </c>
      <c r="HH336" s="182">
        <v>7.1428571428571425E-2</v>
      </c>
      <c r="HI336" s="182">
        <v>0</v>
      </c>
      <c r="HJ336" s="183">
        <v>0</v>
      </c>
      <c r="HK336" s="140">
        <v>0</v>
      </c>
      <c r="HL336" s="140">
        <v>0</v>
      </c>
      <c r="HM336" s="1" t="s">
        <v>427</v>
      </c>
      <c r="HN336" s="1" t="s">
        <v>427</v>
      </c>
      <c r="HO336" t="s">
        <v>459</v>
      </c>
      <c r="HP336" s="284" t="s">
        <v>459</v>
      </c>
      <c r="HQ336" s="284">
        <v>0</v>
      </c>
      <c r="HR336" s="284">
        <v>0</v>
      </c>
      <c r="HS336" s="284">
        <v>0</v>
      </c>
      <c r="HT336" s="284" t="s">
        <v>427</v>
      </c>
      <c r="HU336" s="284" t="s">
        <v>427</v>
      </c>
      <c r="HV336" s="284" t="s">
        <v>427</v>
      </c>
      <c r="HW336" s="284" t="s">
        <v>427</v>
      </c>
      <c r="HX336" s="284">
        <v>0</v>
      </c>
      <c r="HY336" s="284">
        <v>0</v>
      </c>
      <c r="HZ336" s="284">
        <v>649229</v>
      </c>
      <c r="IA336" s="284"/>
      <c r="IB336" s="284"/>
    </row>
    <row r="337" spans="1:236" x14ac:dyDescent="0.25">
      <c r="A337" s="2">
        <f>IF('Table 1'!$L$2="All Regions",1,IF('Table 1'!$L$2='DATA TEMPLATE 1516'!L337,1,0))</f>
        <v>1</v>
      </c>
      <c r="B337" s="2">
        <f>IF('Table 1'!$L$3="All Disciplines",1,IF('Table 1'!$L$3='DATA TEMPLATE 1516'!M337,1,0))</f>
        <v>1</v>
      </c>
      <c r="C337" s="2">
        <f>IF('Table 1'!$L$4="All Organisations",1,IF('Table 1'!$L$4='DATA TEMPLATE 1516'!N337,1,0))</f>
        <v>1</v>
      </c>
      <c r="D337" s="2">
        <f t="shared" si="10"/>
        <v>3</v>
      </c>
      <c r="E337" s="236">
        <f>IFERROR(IF('Table 2'!$L$2="All Diverse Led",$HQ337,IF('Table 2'!$L$2='DATA TEMPLATE 1516'!HX337,4,0)),"0")</f>
        <v>0</v>
      </c>
      <c r="F337" s="236">
        <f>IFERROR(IF('Table 2'!$L$2="All Diverse Led",$HQ337,IF('Table 2'!$L$2='DATA TEMPLATE 1516'!HY337,4,0)), 0)</f>
        <v>0</v>
      </c>
      <c r="G337" s="237">
        <f t="shared" si="11"/>
        <v>0</v>
      </c>
      <c r="H337" s="1" t="s">
        <v>471</v>
      </c>
      <c r="I337" s="1">
        <v>0</v>
      </c>
      <c r="J337" s="1" t="b">
        <v>0</v>
      </c>
      <c r="K337" s="284">
        <v>335</v>
      </c>
      <c r="L337" t="s">
        <v>448</v>
      </c>
      <c r="M337" t="s">
        <v>440</v>
      </c>
      <c r="N337" t="s">
        <v>458</v>
      </c>
      <c r="O337" s="76">
        <v>29729</v>
      </c>
      <c r="P337" s="76">
        <v>42243</v>
      </c>
      <c r="Q337" s="76">
        <v>6302</v>
      </c>
      <c r="R337" s="76">
        <v>0</v>
      </c>
      <c r="S337" s="76">
        <v>25500</v>
      </c>
      <c r="T337" s="76">
        <v>103774</v>
      </c>
      <c r="U337">
        <v>52052</v>
      </c>
      <c r="V337">
        <v>0</v>
      </c>
      <c r="W337">
        <v>0</v>
      </c>
      <c r="X337">
        <v>0</v>
      </c>
      <c r="Y337">
        <v>0</v>
      </c>
      <c r="Z337">
        <v>0</v>
      </c>
      <c r="AA337">
        <v>0</v>
      </c>
      <c r="AB337">
        <v>45106</v>
      </c>
      <c r="AC337">
        <v>6727</v>
      </c>
      <c r="AD337">
        <v>0</v>
      </c>
      <c r="AE337">
        <v>103885</v>
      </c>
      <c r="AF337" s="1">
        <v>32</v>
      </c>
      <c r="AG337">
        <v>85</v>
      </c>
      <c r="AH337">
        <v>5232</v>
      </c>
      <c r="AI337">
        <v>0</v>
      </c>
      <c r="AJ337">
        <v>0</v>
      </c>
      <c r="AK337">
        <v>0</v>
      </c>
      <c r="AL337">
        <v>0</v>
      </c>
      <c r="AM337">
        <v>0</v>
      </c>
      <c r="AN337">
        <v>0</v>
      </c>
      <c r="AO337">
        <v>0</v>
      </c>
      <c r="AP337">
        <v>0</v>
      </c>
      <c r="AQ337">
        <v>0</v>
      </c>
      <c r="AR337">
        <v>11</v>
      </c>
      <c r="AS337">
        <v>23</v>
      </c>
      <c r="AT337">
        <v>2017</v>
      </c>
      <c r="AU337">
        <v>0</v>
      </c>
      <c r="AV337">
        <v>0</v>
      </c>
      <c r="AW337">
        <v>0</v>
      </c>
      <c r="AX337">
        <v>0</v>
      </c>
      <c r="AY337">
        <v>0</v>
      </c>
      <c r="AZ337">
        <v>0</v>
      </c>
      <c r="BA337">
        <v>0</v>
      </c>
      <c r="BB337">
        <v>0</v>
      </c>
      <c r="BC337">
        <v>0</v>
      </c>
      <c r="BD337" s="284">
        <v>0</v>
      </c>
      <c r="BE337" s="284">
        <v>0</v>
      </c>
      <c r="BF337" s="284">
        <v>0</v>
      </c>
      <c r="BG337" s="284">
        <v>0</v>
      </c>
      <c r="BH337" s="168">
        <v>11</v>
      </c>
      <c r="BI337" s="169">
        <v>23</v>
      </c>
      <c r="BJ337" s="169">
        <v>2017</v>
      </c>
      <c r="BK337" s="170">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v>0</v>
      </c>
      <c r="CJ337" s="1">
        <v>0</v>
      </c>
      <c r="CK337" s="1">
        <v>0</v>
      </c>
      <c r="CL337" s="1">
        <v>0</v>
      </c>
      <c r="CM337" s="1">
        <v>0</v>
      </c>
      <c r="CN337" s="168">
        <v>0</v>
      </c>
      <c r="CO337" s="169">
        <v>0</v>
      </c>
      <c r="CP337" s="169">
        <v>0</v>
      </c>
      <c r="CQ337" s="170">
        <v>0</v>
      </c>
      <c r="CR337" s="1">
        <v>0</v>
      </c>
      <c r="CS337" s="1">
        <v>0</v>
      </c>
      <c r="CT337" s="1">
        <v>0</v>
      </c>
      <c r="CU337" s="1">
        <v>0</v>
      </c>
      <c r="CV337">
        <v>0</v>
      </c>
      <c r="CW337">
        <v>0</v>
      </c>
      <c r="CX337">
        <v>0</v>
      </c>
      <c r="CY337">
        <v>0</v>
      </c>
      <c r="CZ337">
        <v>0</v>
      </c>
      <c r="DA337">
        <v>0</v>
      </c>
      <c r="DB337">
        <v>0</v>
      </c>
      <c r="DC337">
        <v>0</v>
      </c>
      <c r="DD337">
        <v>0</v>
      </c>
      <c r="DE337">
        <v>0</v>
      </c>
      <c r="DF337">
        <v>0</v>
      </c>
      <c r="DG337">
        <v>0</v>
      </c>
      <c r="DH337">
        <v>0</v>
      </c>
      <c r="DI337">
        <v>0</v>
      </c>
      <c r="DJ337">
        <v>0</v>
      </c>
      <c r="DK337">
        <v>0</v>
      </c>
      <c r="DL337">
        <v>0</v>
      </c>
      <c r="DM337">
        <v>0</v>
      </c>
      <c r="DN337">
        <v>0</v>
      </c>
      <c r="DO337">
        <v>0</v>
      </c>
      <c r="DP337" s="284">
        <v>0</v>
      </c>
      <c r="DQ337" s="284">
        <v>0</v>
      </c>
      <c r="DR337" s="284">
        <v>0</v>
      </c>
      <c r="DS337" s="284">
        <v>0</v>
      </c>
      <c r="DT337" s="168">
        <v>0</v>
      </c>
      <c r="DU337" s="169">
        <v>0</v>
      </c>
      <c r="DV337" s="169">
        <v>0</v>
      </c>
      <c r="DW337" s="170">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v>0</v>
      </c>
      <c r="EV337" s="1">
        <v>0</v>
      </c>
      <c r="EW337" s="1">
        <v>0</v>
      </c>
      <c r="EX337" s="1">
        <v>0</v>
      </c>
      <c r="EY337" s="1">
        <v>0</v>
      </c>
      <c r="EZ337" s="168">
        <v>0</v>
      </c>
      <c r="FA337" s="169">
        <v>0</v>
      </c>
      <c r="FB337" s="169">
        <v>0</v>
      </c>
      <c r="FC337" s="170">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c r="GW337">
        <v>0</v>
      </c>
      <c r="GX337">
        <v>0</v>
      </c>
      <c r="GY337">
        <v>0</v>
      </c>
      <c r="GZ337">
        <v>0</v>
      </c>
      <c r="HA337">
        <v>0</v>
      </c>
      <c r="HB337">
        <v>0</v>
      </c>
      <c r="HC337" s="139">
        <v>0</v>
      </c>
      <c r="HD337" s="141">
        <v>0</v>
      </c>
      <c r="HE337" s="139">
        <v>0</v>
      </c>
      <c r="HF337" s="141">
        <v>0</v>
      </c>
      <c r="HG337" s="180">
        <v>8</v>
      </c>
      <c r="HH337" s="182">
        <v>0</v>
      </c>
      <c r="HI337" s="182">
        <v>0</v>
      </c>
      <c r="HJ337" s="183">
        <v>0</v>
      </c>
      <c r="HK337" s="140">
        <v>0</v>
      </c>
      <c r="HL337" s="140">
        <v>0</v>
      </c>
      <c r="HM337" s="1" t="s">
        <v>427</v>
      </c>
      <c r="HN337" s="1" t="s">
        <v>427</v>
      </c>
      <c r="HO337" t="s">
        <v>458</v>
      </c>
      <c r="HP337" s="284" t="s">
        <v>458</v>
      </c>
      <c r="HQ337" s="284">
        <v>0</v>
      </c>
      <c r="HR337" s="284">
        <v>0</v>
      </c>
      <c r="HS337" s="284">
        <v>0</v>
      </c>
      <c r="HT337" s="284" t="s">
        <v>427</v>
      </c>
      <c r="HU337" s="284" t="s">
        <v>427</v>
      </c>
      <c r="HV337" s="284" t="s">
        <v>427</v>
      </c>
      <c r="HW337" s="284" t="s">
        <v>426</v>
      </c>
      <c r="HX337" s="284">
        <v>0</v>
      </c>
      <c r="HY337" s="284">
        <v>0</v>
      </c>
      <c r="HZ337" s="284">
        <v>98388</v>
      </c>
      <c r="IA337" s="284"/>
      <c r="IB337" s="284"/>
    </row>
    <row r="338" spans="1:236" x14ac:dyDescent="0.25">
      <c r="A338" s="2">
        <f>IF('Table 1'!$L$2="All Regions",1,IF('Table 1'!$L$2='DATA TEMPLATE 1516'!L338,1,0))</f>
        <v>1</v>
      </c>
      <c r="B338" s="2">
        <f>IF('Table 1'!$L$3="All Disciplines",1,IF('Table 1'!$L$3='DATA TEMPLATE 1516'!M338,1,0))</f>
        <v>1</v>
      </c>
      <c r="C338" s="2">
        <f>IF('Table 1'!$L$4="All Organisations",1,IF('Table 1'!$L$4='DATA TEMPLATE 1516'!N338,1,0))</f>
        <v>1</v>
      </c>
      <c r="D338" s="2">
        <f t="shared" si="10"/>
        <v>3</v>
      </c>
      <c r="E338" s="236">
        <f>IFERROR(IF('Table 2'!$L$2="All Diverse Led",$HQ338,IF('Table 2'!$L$2='DATA TEMPLATE 1516'!HX338,4,0)),"0")</f>
        <v>2</v>
      </c>
      <c r="F338" s="236">
        <f>IFERROR(IF('Table 2'!$L$2="All Diverse Led",$HQ338,IF('Table 2'!$L$2='DATA TEMPLATE 1516'!HY338,4,0)), 0)</f>
        <v>2</v>
      </c>
      <c r="G338" s="237">
        <f t="shared" si="11"/>
        <v>4</v>
      </c>
      <c r="H338" s="1" t="s">
        <v>471</v>
      </c>
      <c r="I338" s="1">
        <v>0</v>
      </c>
      <c r="J338" s="1" t="b">
        <v>0</v>
      </c>
      <c r="K338" s="284">
        <v>336</v>
      </c>
      <c r="L338" t="s">
        <v>448</v>
      </c>
      <c r="M338" t="s">
        <v>440</v>
      </c>
      <c r="N338" t="s">
        <v>458</v>
      </c>
      <c r="O338" s="76">
        <v>104824</v>
      </c>
      <c r="P338" s="76">
        <v>280870</v>
      </c>
      <c r="Q338" s="76">
        <v>53859</v>
      </c>
      <c r="R338" s="76">
        <v>15000</v>
      </c>
      <c r="S338" s="76">
        <v>0</v>
      </c>
      <c r="T338" s="76">
        <v>454553</v>
      </c>
      <c r="U338">
        <v>85450</v>
      </c>
      <c r="V338">
        <v>41234</v>
      </c>
      <c r="W338">
        <v>34345</v>
      </c>
      <c r="X338">
        <v>71457</v>
      </c>
      <c r="Y338">
        <v>7000</v>
      </c>
      <c r="Z338">
        <v>0</v>
      </c>
      <c r="AA338">
        <v>0</v>
      </c>
      <c r="AB338">
        <v>120138</v>
      </c>
      <c r="AC338">
        <v>33969</v>
      </c>
      <c r="AD338">
        <v>5600</v>
      </c>
      <c r="AE338">
        <v>399193</v>
      </c>
      <c r="AF338" s="1">
        <v>12</v>
      </c>
      <c r="AG338">
        <v>25</v>
      </c>
      <c r="AH338">
        <v>3387</v>
      </c>
      <c r="AI338">
        <v>13054</v>
      </c>
      <c r="AJ338">
        <v>1</v>
      </c>
      <c r="AK338">
        <v>1</v>
      </c>
      <c r="AL338">
        <v>0</v>
      </c>
      <c r="AM338">
        <v>2500</v>
      </c>
      <c r="AN338">
        <v>1</v>
      </c>
      <c r="AO338">
        <v>4</v>
      </c>
      <c r="AP338">
        <v>1105</v>
      </c>
      <c r="AQ338">
        <v>6790</v>
      </c>
      <c r="AR338">
        <v>0</v>
      </c>
      <c r="AS338">
        <v>0</v>
      </c>
      <c r="AT338">
        <v>0</v>
      </c>
      <c r="AU338">
        <v>0</v>
      </c>
      <c r="AV338">
        <v>0</v>
      </c>
      <c r="AW338">
        <v>0</v>
      </c>
      <c r="AX338">
        <v>0</v>
      </c>
      <c r="AY338">
        <v>0</v>
      </c>
      <c r="AZ338">
        <v>0</v>
      </c>
      <c r="BA338">
        <v>0</v>
      </c>
      <c r="BB338">
        <v>0</v>
      </c>
      <c r="BC338">
        <v>0</v>
      </c>
      <c r="BD338" s="284">
        <v>2</v>
      </c>
      <c r="BE338" s="284">
        <v>5</v>
      </c>
      <c r="BF338" s="284">
        <v>1105</v>
      </c>
      <c r="BG338" s="284">
        <v>9290</v>
      </c>
      <c r="BH338" s="168">
        <v>0</v>
      </c>
      <c r="BI338" s="169">
        <v>0</v>
      </c>
      <c r="BJ338" s="169">
        <v>0</v>
      </c>
      <c r="BK338" s="170">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s="1">
        <v>0</v>
      </c>
      <c r="CK338" s="1">
        <v>0</v>
      </c>
      <c r="CL338" s="1">
        <v>0</v>
      </c>
      <c r="CM338" s="1">
        <v>0</v>
      </c>
      <c r="CN338" s="168">
        <v>0</v>
      </c>
      <c r="CO338" s="169">
        <v>0</v>
      </c>
      <c r="CP338" s="169">
        <v>0</v>
      </c>
      <c r="CQ338" s="170">
        <v>0</v>
      </c>
      <c r="CR338" s="1">
        <v>0</v>
      </c>
      <c r="CS338" s="1">
        <v>0</v>
      </c>
      <c r="CT338" s="1">
        <v>0</v>
      </c>
      <c r="CU338" s="1">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s="284">
        <v>0</v>
      </c>
      <c r="DQ338" s="284">
        <v>0</v>
      </c>
      <c r="DR338" s="284">
        <v>0</v>
      </c>
      <c r="DS338" s="284">
        <v>0</v>
      </c>
      <c r="DT338" s="168">
        <v>0</v>
      </c>
      <c r="DU338" s="169">
        <v>0</v>
      </c>
      <c r="DV338" s="169">
        <v>0</v>
      </c>
      <c r="DW338" s="170">
        <v>0</v>
      </c>
      <c r="DX338">
        <v>5</v>
      </c>
      <c r="DY338">
        <v>8</v>
      </c>
      <c r="DZ338">
        <v>0</v>
      </c>
      <c r="EA338">
        <v>24200</v>
      </c>
      <c r="EB338">
        <v>1</v>
      </c>
      <c r="EC338">
        <v>1</v>
      </c>
      <c r="ED338">
        <v>0</v>
      </c>
      <c r="EE338">
        <v>2500</v>
      </c>
      <c r="EF338">
        <v>0</v>
      </c>
      <c r="EG338">
        <v>0</v>
      </c>
      <c r="EH338">
        <v>0</v>
      </c>
      <c r="EI338">
        <v>0</v>
      </c>
      <c r="EJ338">
        <v>0</v>
      </c>
      <c r="EK338">
        <v>0</v>
      </c>
      <c r="EL338">
        <v>0</v>
      </c>
      <c r="EM338">
        <v>0</v>
      </c>
      <c r="EN338">
        <v>0</v>
      </c>
      <c r="EO338">
        <v>0</v>
      </c>
      <c r="EP338">
        <v>0</v>
      </c>
      <c r="EQ338">
        <v>0</v>
      </c>
      <c r="ER338">
        <v>0</v>
      </c>
      <c r="ES338">
        <v>0</v>
      </c>
      <c r="ET338">
        <v>0</v>
      </c>
      <c r="EU338">
        <v>0</v>
      </c>
      <c r="EV338" s="1">
        <v>1</v>
      </c>
      <c r="EW338" s="1">
        <v>1</v>
      </c>
      <c r="EX338" s="1">
        <v>0</v>
      </c>
      <c r="EY338" s="1">
        <v>2500</v>
      </c>
      <c r="EZ338" s="168">
        <v>0</v>
      </c>
      <c r="FA338" s="169">
        <v>0</v>
      </c>
      <c r="FB338" s="169">
        <v>0</v>
      </c>
      <c r="FC338" s="170">
        <v>0</v>
      </c>
      <c r="FD338">
        <v>0</v>
      </c>
      <c r="FE338">
        <v>0</v>
      </c>
      <c r="FF338">
        <v>0</v>
      </c>
      <c r="FG338">
        <v>2</v>
      </c>
      <c r="FH338">
        <v>0</v>
      </c>
      <c r="FI338">
        <v>24000</v>
      </c>
      <c r="FJ338">
        <v>0</v>
      </c>
      <c r="FK338">
        <v>0</v>
      </c>
      <c r="FL338">
        <v>0</v>
      </c>
      <c r="FM338">
        <v>0</v>
      </c>
      <c r="FN338">
        <v>0</v>
      </c>
      <c r="FO338">
        <v>0</v>
      </c>
      <c r="FP338">
        <v>0</v>
      </c>
      <c r="FQ338">
        <v>0</v>
      </c>
      <c r="FR338">
        <v>0</v>
      </c>
      <c r="FS338">
        <v>0</v>
      </c>
      <c r="FT338">
        <v>0</v>
      </c>
      <c r="FU338">
        <v>0</v>
      </c>
      <c r="FV338">
        <v>0</v>
      </c>
      <c r="FW338">
        <v>0</v>
      </c>
      <c r="FX338">
        <v>0</v>
      </c>
      <c r="FY338">
        <v>0</v>
      </c>
      <c r="FZ338">
        <v>45</v>
      </c>
      <c r="GA338">
        <v>5</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s="139">
        <v>0</v>
      </c>
      <c r="HD338" s="141">
        <v>0</v>
      </c>
      <c r="HE338" s="139">
        <v>0</v>
      </c>
      <c r="HF338" s="141">
        <v>3</v>
      </c>
      <c r="HG338" s="180">
        <v>7</v>
      </c>
      <c r="HH338" s="182">
        <v>0.42857142857142855</v>
      </c>
      <c r="HI338" s="182">
        <v>0</v>
      </c>
      <c r="HJ338" s="183">
        <v>0</v>
      </c>
      <c r="HK338" s="140">
        <v>0</v>
      </c>
      <c r="HL338" s="140">
        <v>0</v>
      </c>
      <c r="HM338" s="1" t="s">
        <v>426</v>
      </c>
      <c r="HN338" s="1">
        <v>0</v>
      </c>
      <c r="HO338" t="s">
        <v>458</v>
      </c>
      <c r="HP338" s="284" t="s">
        <v>459</v>
      </c>
      <c r="HQ338" s="284">
        <v>2</v>
      </c>
      <c r="HR338" s="284" t="s">
        <v>541</v>
      </c>
      <c r="HS338" s="284">
        <v>0</v>
      </c>
      <c r="HT338" s="284" t="s">
        <v>426</v>
      </c>
      <c r="HU338" s="284" t="s">
        <v>427</v>
      </c>
      <c r="HV338" s="284" t="s">
        <v>427</v>
      </c>
      <c r="HW338" s="284" t="s">
        <v>427</v>
      </c>
      <c r="HX338" s="284" t="s">
        <v>541</v>
      </c>
      <c r="HY338" s="284">
        <v>0</v>
      </c>
      <c r="HZ338" s="284">
        <v>472287</v>
      </c>
      <c r="IA338" s="284"/>
      <c r="IB338" s="284"/>
    </row>
    <row r="339" spans="1:236" x14ac:dyDescent="0.25">
      <c r="A339" s="2">
        <f>IF('Table 1'!$L$2="All Regions",1,IF('Table 1'!$L$2='DATA TEMPLATE 1516'!L339,1,0))</f>
        <v>1</v>
      </c>
      <c r="B339" s="2">
        <f>IF('Table 1'!$L$3="All Disciplines",1,IF('Table 1'!$L$3='DATA TEMPLATE 1516'!M339,1,0))</f>
        <v>1</v>
      </c>
      <c r="C339" s="2">
        <f>IF('Table 1'!$L$4="All Organisations",1,IF('Table 1'!$L$4='DATA TEMPLATE 1516'!N339,1,0))</f>
        <v>1</v>
      </c>
      <c r="D339" s="2">
        <f t="shared" si="10"/>
        <v>3</v>
      </c>
      <c r="E339" s="236">
        <f>IFERROR(IF('Table 2'!$L$2="All Diverse Led",$HQ339,IF('Table 2'!$L$2='DATA TEMPLATE 1516'!HX339,4,0)),"0")</f>
        <v>0</v>
      </c>
      <c r="F339" s="236">
        <f>IFERROR(IF('Table 2'!$L$2="All Diverse Led",$HQ339,IF('Table 2'!$L$2='DATA TEMPLATE 1516'!HY339,4,0)), 0)</f>
        <v>0</v>
      </c>
      <c r="G339" s="237">
        <f t="shared" si="11"/>
        <v>0</v>
      </c>
      <c r="H339" s="1" t="s">
        <v>471</v>
      </c>
      <c r="I339" s="1">
        <v>0</v>
      </c>
      <c r="J339" s="1" t="b">
        <v>0</v>
      </c>
      <c r="K339" s="284">
        <v>337</v>
      </c>
      <c r="L339" t="s">
        <v>448</v>
      </c>
      <c r="M339" t="s">
        <v>437</v>
      </c>
      <c r="N339" t="s">
        <v>460</v>
      </c>
      <c r="O339" s="76">
        <v>2175841</v>
      </c>
      <c r="P339" s="76">
        <v>844289</v>
      </c>
      <c r="Q339" s="76">
        <v>85800</v>
      </c>
      <c r="R339" s="76">
        <v>160383</v>
      </c>
      <c r="S339" s="76">
        <v>20000</v>
      </c>
      <c r="T339" s="76">
        <v>3286313</v>
      </c>
      <c r="U339">
        <v>1492836</v>
      </c>
      <c r="V339">
        <v>17579</v>
      </c>
      <c r="W339">
        <v>0</v>
      </c>
      <c r="X339">
        <v>3097</v>
      </c>
      <c r="Y339">
        <v>1040</v>
      </c>
      <c r="Z339">
        <v>0</v>
      </c>
      <c r="AA339">
        <v>0</v>
      </c>
      <c r="AB339">
        <v>1118732</v>
      </c>
      <c r="AC339">
        <v>457888</v>
      </c>
      <c r="AD339">
        <v>81478</v>
      </c>
      <c r="AE339">
        <v>3172650</v>
      </c>
      <c r="AF339" s="1">
        <v>410</v>
      </c>
      <c r="AG339">
        <v>297</v>
      </c>
      <c r="AH339">
        <v>99383</v>
      </c>
      <c r="AI339">
        <v>0</v>
      </c>
      <c r="AJ339">
        <v>0</v>
      </c>
      <c r="AK339">
        <v>0</v>
      </c>
      <c r="AL339">
        <v>0</v>
      </c>
      <c r="AM339">
        <v>0</v>
      </c>
      <c r="AN339">
        <v>0</v>
      </c>
      <c r="AO339">
        <v>0</v>
      </c>
      <c r="AP339">
        <v>0</v>
      </c>
      <c r="AQ339">
        <v>0</v>
      </c>
      <c r="AR339">
        <v>37</v>
      </c>
      <c r="AS339">
        <v>59</v>
      </c>
      <c r="AT339">
        <v>2919</v>
      </c>
      <c r="AU339">
        <v>0</v>
      </c>
      <c r="AV339">
        <v>0</v>
      </c>
      <c r="AW339">
        <v>0</v>
      </c>
      <c r="AX339">
        <v>0</v>
      </c>
      <c r="AY339">
        <v>0</v>
      </c>
      <c r="AZ339">
        <v>0</v>
      </c>
      <c r="BA339">
        <v>0</v>
      </c>
      <c r="BB339">
        <v>0</v>
      </c>
      <c r="BC339">
        <v>0</v>
      </c>
      <c r="BD339" s="284">
        <v>0</v>
      </c>
      <c r="BE339" s="284">
        <v>0</v>
      </c>
      <c r="BF339" s="284">
        <v>0</v>
      </c>
      <c r="BG339" s="284">
        <v>0</v>
      </c>
      <c r="BH339" s="168">
        <v>37</v>
      </c>
      <c r="BI339" s="169">
        <v>59</v>
      </c>
      <c r="BJ339" s="169">
        <v>2919</v>
      </c>
      <c r="BK339" s="170">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s="1">
        <v>0</v>
      </c>
      <c r="CK339" s="1">
        <v>0</v>
      </c>
      <c r="CL339" s="1">
        <v>0</v>
      </c>
      <c r="CM339" s="1">
        <v>0</v>
      </c>
      <c r="CN339" s="168">
        <v>0</v>
      </c>
      <c r="CO339" s="169">
        <v>0</v>
      </c>
      <c r="CP339" s="169">
        <v>0</v>
      </c>
      <c r="CQ339" s="170">
        <v>0</v>
      </c>
      <c r="CR339" s="1">
        <v>0</v>
      </c>
      <c r="CS339" s="1">
        <v>0</v>
      </c>
      <c r="CT339" s="1">
        <v>0</v>
      </c>
      <c r="CU339" s="1">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v>0</v>
      </c>
      <c r="DP339" s="284">
        <v>0</v>
      </c>
      <c r="DQ339" s="284">
        <v>0</v>
      </c>
      <c r="DR339" s="284">
        <v>0</v>
      </c>
      <c r="DS339" s="284">
        <v>0</v>
      </c>
      <c r="DT339" s="168">
        <v>0</v>
      </c>
      <c r="DU339" s="169">
        <v>0</v>
      </c>
      <c r="DV339" s="169">
        <v>0</v>
      </c>
      <c r="DW339" s="170">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s="1">
        <v>0</v>
      </c>
      <c r="EW339" s="1">
        <v>0</v>
      </c>
      <c r="EX339" s="1">
        <v>0</v>
      </c>
      <c r="EY339" s="1">
        <v>0</v>
      </c>
      <c r="EZ339" s="168">
        <v>0</v>
      </c>
      <c r="FA339" s="169">
        <v>0</v>
      </c>
      <c r="FB339" s="169">
        <v>0</v>
      </c>
      <c r="FC339" s="170">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0</v>
      </c>
      <c r="GC339">
        <v>0</v>
      </c>
      <c r="GD339">
        <v>0</v>
      </c>
      <c r="GE339">
        <v>0</v>
      </c>
      <c r="GF339">
        <v>0</v>
      </c>
      <c r="GG339">
        <v>0</v>
      </c>
      <c r="GH339">
        <v>0</v>
      </c>
      <c r="GI339">
        <v>0</v>
      </c>
      <c r="GJ339">
        <v>0</v>
      </c>
      <c r="GK339">
        <v>1600</v>
      </c>
      <c r="GL339">
        <v>0</v>
      </c>
      <c r="GM339">
        <v>0</v>
      </c>
      <c r="GN339">
        <v>0</v>
      </c>
      <c r="GO339">
        <v>0</v>
      </c>
      <c r="GP339">
        <v>0</v>
      </c>
      <c r="GQ339">
        <v>0</v>
      </c>
      <c r="GR339">
        <v>0</v>
      </c>
      <c r="GS339">
        <v>0</v>
      </c>
      <c r="GT339">
        <v>0</v>
      </c>
      <c r="GU339">
        <v>0</v>
      </c>
      <c r="GV339">
        <v>0</v>
      </c>
      <c r="GW339">
        <v>0</v>
      </c>
      <c r="GX339">
        <v>0</v>
      </c>
      <c r="GY339">
        <v>0</v>
      </c>
      <c r="GZ339">
        <v>0</v>
      </c>
      <c r="HA339">
        <v>0</v>
      </c>
      <c r="HB339">
        <v>0</v>
      </c>
      <c r="HC339" s="139">
        <v>0</v>
      </c>
      <c r="HD339" s="141">
        <v>0</v>
      </c>
      <c r="HE339" s="139">
        <v>0</v>
      </c>
      <c r="HF339" s="141">
        <v>0</v>
      </c>
      <c r="HG339" s="180">
        <v>17</v>
      </c>
      <c r="HH339" s="182">
        <v>0</v>
      </c>
      <c r="HI339" s="182">
        <v>0</v>
      </c>
      <c r="HJ339" s="183">
        <v>0</v>
      </c>
      <c r="HK339" s="140">
        <v>0</v>
      </c>
      <c r="HL339" s="140">
        <v>0</v>
      </c>
      <c r="HM339" s="1" t="s">
        <v>427</v>
      </c>
      <c r="HN339" s="1" t="s">
        <v>427</v>
      </c>
      <c r="HO339" t="s">
        <v>460</v>
      </c>
      <c r="HP339" s="284" t="s">
        <v>460</v>
      </c>
      <c r="HQ339" s="284">
        <v>0</v>
      </c>
      <c r="HR339" s="284">
        <v>0</v>
      </c>
      <c r="HS339" s="284">
        <v>0</v>
      </c>
      <c r="HT339" s="284" t="s">
        <v>427</v>
      </c>
      <c r="HU339" s="284" t="s">
        <v>427</v>
      </c>
      <c r="HV339" s="284" t="s">
        <v>427</v>
      </c>
      <c r="HW339" s="284" t="s">
        <v>427</v>
      </c>
      <c r="HX339" s="284">
        <v>0</v>
      </c>
      <c r="HY339" s="284">
        <v>0</v>
      </c>
      <c r="HZ339" s="284">
        <v>3666543</v>
      </c>
      <c r="IA339" s="284"/>
      <c r="IB339" s="284"/>
    </row>
    <row r="340" spans="1:236" x14ac:dyDescent="0.25">
      <c r="A340" s="2">
        <f>IF('Table 1'!$L$2="All Regions",1,IF('Table 1'!$L$2='DATA TEMPLATE 1516'!L340,1,0))</f>
        <v>1</v>
      </c>
      <c r="B340" s="2">
        <f>IF('Table 1'!$L$3="All Disciplines",1,IF('Table 1'!$L$3='DATA TEMPLATE 1516'!M340,1,0))</f>
        <v>1</v>
      </c>
      <c r="C340" s="2">
        <f>IF('Table 1'!$L$4="All Organisations",1,IF('Table 1'!$L$4='DATA TEMPLATE 1516'!N340,1,0))</f>
        <v>1</v>
      </c>
      <c r="D340" s="2">
        <f t="shared" si="10"/>
        <v>3</v>
      </c>
      <c r="E340" s="236">
        <f>IFERROR(IF('Table 2'!$L$2="All Diverse Led",$HQ340,IF('Table 2'!$L$2='DATA TEMPLATE 1516'!HX340,4,0)),"0")</f>
        <v>0</v>
      </c>
      <c r="F340" s="236">
        <f>IFERROR(IF('Table 2'!$L$2="All Diverse Led",$HQ340,IF('Table 2'!$L$2='DATA TEMPLATE 1516'!HY340,4,0)), 0)</f>
        <v>0</v>
      </c>
      <c r="G340" s="237">
        <f t="shared" si="11"/>
        <v>0</v>
      </c>
      <c r="H340" s="1" t="s">
        <v>471</v>
      </c>
      <c r="I340" s="1">
        <v>0</v>
      </c>
      <c r="J340" s="1" t="b">
        <v>0</v>
      </c>
      <c r="K340" s="284">
        <v>338</v>
      </c>
      <c r="L340" t="s">
        <v>448</v>
      </c>
      <c r="M340" t="s">
        <v>437</v>
      </c>
      <c r="N340" t="s">
        <v>459</v>
      </c>
      <c r="O340" s="76">
        <v>19175</v>
      </c>
      <c r="P340" s="76">
        <v>442550</v>
      </c>
      <c r="Q340" s="76">
        <v>136316</v>
      </c>
      <c r="R340" s="76">
        <v>36240</v>
      </c>
      <c r="S340" s="76">
        <v>105478</v>
      </c>
      <c r="T340" s="76">
        <v>739759</v>
      </c>
      <c r="U340">
        <v>0</v>
      </c>
      <c r="V340">
        <v>0</v>
      </c>
      <c r="W340">
        <v>0</v>
      </c>
      <c r="X340">
        <v>0</v>
      </c>
      <c r="Y340">
        <v>0</v>
      </c>
      <c r="Z340">
        <v>0</v>
      </c>
      <c r="AA340">
        <v>0</v>
      </c>
      <c r="AB340">
        <v>272252</v>
      </c>
      <c r="AC340">
        <v>68419</v>
      </c>
      <c r="AD340">
        <v>552528</v>
      </c>
      <c r="AE340">
        <v>893199</v>
      </c>
      <c r="AF340" s="1">
        <v>11</v>
      </c>
      <c r="AG340">
        <v>41</v>
      </c>
      <c r="AH340">
        <v>0</v>
      </c>
      <c r="AI340">
        <v>2631</v>
      </c>
      <c r="AJ340">
        <v>0</v>
      </c>
      <c r="AK340">
        <v>0</v>
      </c>
      <c r="AL340">
        <v>0</v>
      </c>
      <c r="AM340">
        <v>0</v>
      </c>
      <c r="AN340">
        <v>1</v>
      </c>
      <c r="AO340">
        <v>1</v>
      </c>
      <c r="AP340">
        <v>0</v>
      </c>
      <c r="AQ340">
        <v>100</v>
      </c>
      <c r="AR340">
        <v>1</v>
      </c>
      <c r="AS340">
        <v>8</v>
      </c>
      <c r="AT340">
        <v>0</v>
      </c>
      <c r="AU340">
        <v>724</v>
      </c>
      <c r="AV340">
        <v>0</v>
      </c>
      <c r="AW340">
        <v>0</v>
      </c>
      <c r="AX340">
        <v>0</v>
      </c>
      <c r="AY340">
        <v>0</v>
      </c>
      <c r="AZ340">
        <v>0</v>
      </c>
      <c r="BA340">
        <v>0</v>
      </c>
      <c r="BB340">
        <v>0</v>
      </c>
      <c r="BC340">
        <v>0</v>
      </c>
      <c r="BD340" s="284">
        <v>1</v>
      </c>
      <c r="BE340" s="284">
        <v>1</v>
      </c>
      <c r="BF340" s="284">
        <v>0</v>
      </c>
      <c r="BG340" s="284">
        <v>100</v>
      </c>
      <c r="BH340" s="168">
        <v>1</v>
      </c>
      <c r="BI340" s="169">
        <v>8</v>
      </c>
      <c r="BJ340" s="169">
        <v>0</v>
      </c>
      <c r="BK340" s="170">
        <v>724</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v>0</v>
      </c>
      <c r="CJ340" s="1">
        <v>0</v>
      </c>
      <c r="CK340" s="1">
        <v>0</v>
      </c>
      <c r="CL340" s="1">
        <v>0</v>
      </c>
      <c r="CM340" s="1">
        <v>0</v>
      </c>
      <c r="CN340" s="168">
        <v>0</v>
      </c>
      <c r="CO340" s="169">
        <v>0</v>
      </c>
      <c r="CP340" s="169">
        <v>0</v>
      </c>
      <c r="CQ340" s="170">
        <v>0</v>
      </c>
      <c r="CR340" s="1">
        <v>0</v>
      </c>
      <c r="CS340" s="1">
        <v>0</v>
      </c>
      <c r="CT340" s="1">
        <v>0</v>
      </c>
      <c r="CU340" s="1">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s="284">
        <v>0</v>
      </c>
      <c r="DQ340" s="284">
        <v>0</v>
      </c>
      <c r="DR340" s="284">
        <v>0</v>
      </c>
      <c r="DS340" s="284">
        <v>0</v>
      </c>
      <c r="DT340" s="168">
        <v>0</v>
      </c>
      <c r="DU340" s="169">
        <v>0</v>
      </c>
      <c r="DV340" s="169">
        <v>0</v>
      </c>
      <c r="DW340" s="17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v>0</v>
      </c>
      <c r="EV340" s="1">
        <v>0</v>
      </c>
      <c r="EW340" s="1">
        <v>0</v>
      </c>
      <c r="EX340" s="1">
        <v>0</v>
      </c>
      <c r="EY340" s="1">
        <v>0</v>
      </c>
      <c r="EZ340" s="168">
        <v>0</v>
      </c>
      <c r="FA340" s="169">
        <v>0</v>
      </c>
      <c r="FB340" s="169">
        <v>0</v>
      </c>
      <c r="FC340" s="17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s="139">
        <v>0</v>
      </c>
      <c r="HD340" s="141">
        <v>0</v>
      </c>
      <c r="HE340" s="139">
        <v>0</v>
      </c>
      <c r="HF340" s="141">
        <v>1</v>
      </c>
      <c r="HG340" s="180">
        <v>11</v>
      </c>
      <c r="HH340" s="182">
        <v>9.0909090909090912E-2</v>
      </c>
      <c r="HI340" s="182">
        <v>0</v>
      </c>
      <c r="HJ340" s="183">
        <v>0</v>
      </c>
      <c r="HK340" s="140">
        <v>0</v>
      </c>
      <c r="HL340" s="140">
        <v>0</v>
      </c>
      <c r="HM340" s="1" t="s">
        <v>427</v>
      </c>
      <c r="HN340" s="1" t="s">
        <v>427</v>
      </c>
      <c r="HO340" t="s">
        <v>459</v>
      </c>
      <c r="HP340" s="284" t="s">
        <v>459</v>
      </c>
      <c r="HQ340" s="284">
        <v>0</v>
      </c>
      <c r="HR340" s="284">
        <v>0</v>
      </c>
      <c r="HS340" s="284">
        <v>0</v>
      </c>
      <c r="HT340" s="284" t="s">
        <v>427</v>
      </c>
      <c r="HU340" s="284" t="s">
        <v>427</v>
      </c>
      <c r="HV340" s="284" t="s">
        <v>427</v>
      </c>
      <c r="HW340" s="284" t="s">
        <v>427</v>
      </c>
      <c r="HX340" s="284">
        <v>0</v>
      </c>
      <c r="HY340" s="284">
        <v>0</v>
      </c>
      <c r="HZ340" s="284">
        <v>459666</v>
      </c>
      <c r="IA340" s="284"/>
      <c r="IB340" s="284"/>
    </row>
    <row r="341" spans="1:236" x14ac:dyDescent="0.25">
      <c r="A341" s="2">
        <f>IF('Table 1'!$L$2="All Regions",1,IF('Table 1'!$L$2='DATA TEMPLATE 1516'!L341,1,0))</f>
        <v>1</v>
      </c>
      <c r="B341" s="2">
        <f>IF('Table 1'!$L$3="All Disciplines",1,IF('Table 1'!$L$3='DATA TEMPLATE 1516'!M341,1,0))</f>
        <v>1</v>
      </c>
      <c r="C341" s="2">
        <f>IF('Table 1'!$L$4="All Organisations",1,IF('Table 1'!$L$4='DATA TEMPLATE 1516'!N341,1,0))</f>
        <v>1</v>
      </c>
      <c r="D341" s="2">
        <f t="shared" si="10"/>
        <v>3</v>
      </c>
      <c r="E341" s="236">
        <f>IFERROR(IF('Table 2'!$L$2="All Diverse Led",$HQ341,IF('Table 2'!$L$2='DATA TEMPLATE 1516'!HX341,4,0)),"0")</f>
        <v>0</v>
      </c>
      <c r="F341" s="236">
        <f>IFERROR(IF('Table 2'!$L$2="All Diverse Led",$HQ341,IF('Table 2'!$L$2='DATA TEMPLATE 1516'!HY341,4,0)), 0)</f>
        <v>0</v>
      </c>
      <c r="G341" s="237">
        <f t="shared" si="11"/>
        <v>0</v>
      </c>
      <c r="H341" s="1" t="s">
        <v>471</v>
      </c>
      <c r="I341" s="1">
        <v>0</v>
      </c>
      <c r="J341" s="1" t="b">
        <v>0</v>
      </c>
      <c r="K341" s="284">
        <v>339</v>
      </c>
      <c r="L341" t="s">
        <v>448</v>
      </c>
      <c r="M341" t="s">
        <v>437</v>
      </c>
      <c r="N341" t="s">
        <v>460</v>
      </c>
      <c r="O341" s="76">
        <v>794659</v>
      </c>
      <c r="P341" s="76">
        <v>106552</v>
      </c>
      <c r="Q341" s="76">
        <v>13412</v>
      </c>
      <c r="R341" s="76">
        <v>35461</v>
      </c>
      <c r="S341" s="76">
        <v>0</v>
      </c>
      <c r="T341" s="76">
        <v>950084</v>
      </c>
      <c r="U341">
        <v>207471</v>
      </c>
      <c r="V341">
        <v>0</v>
      </c>
      <c r="W341">
        <v>0</v>
      </c>
      <c r="X341">
        <v>0</v>
      </c>
      <c r="Y341">
        <v>0</v>
      </c>
      <c r="Z341">
        <v>0</v>
      </c>
      <c r="AA341">
        <v>0</v>
      </c>
      <c r="AB341">
        <v>527117</v>
      </c>
      <c r="AC341">
        <v>154700</v>
      </c>
      <c r="AD341">
        <v>63978</v>
      </c>
      <c r="AE341">
        <v>953266</v>
      </c>
      <c r="AF341" s="1">
        <v>38</v>
      </c>
      <c r="AG341">
        <v>35</v>
      </c>
      <c r="AH341">
        <v>4305</v>
      </c>
      <c r="AI341">
        <v>0</v>
      </c>
      <c r="AJ341">
        <v>0</v>
      </c>
      <c r="AK341">
        <v>0</v>
      </c>
      <c r="AL341">
        <v>0</v>
      </c>
      <c r="AM341">
        <v>0</v>
      </c>
      <c r="AN341">
        <v>0</v>
      </c>
      <c r="AO341">
        <v>0</v>
      </c>
      <c r="AP341">
        <v>0</v>
      </c>
      <c r="AQ341">
        <v>0</v>
      </c>
      <c r="AR341">
        <v>5</v>
      </c>
      <c r="AS341">
        <v>3</v>
      </c>
      <c r="AT341">
        <v>307</v>
      </c>
      <c r="AU341">
        <v>0</v>
      </c>
      <c r="AV341">
        <v>0</v>
      </c>
      <c r="AW341">
        <v>0</v>
      </c>
      <c r="AX341">
        <v>0</v>
      </c>
      <c r="AY341">
        <v>0</v>
      </c>
      <c r="AZ341">
        <v>0</v>
      </c>
      <c r="BA341">
        <v>0</v>
      </c>
      <c r="BB341">
        <v>0</v>
      </c>
      <c r="BC341">
        <v>0</v>
      </c>
      <c r="BD341" s="284">
        <v>0</v>
      </c>
      <c r="BE341" s="284">
        <v>0</v>
      </c>
      <c r="BF341" s="284">
        <v>0</v>
      </c>
      <c r="BG341" s="284">
        <v>0</v>
      </c>
      <c r="BH341" s="168">
        <v>5</v>
      </c>
      <c r="BI341" s="169">
        <v>3</v>
      </c>
      <c r="BJ341" s="169">
        <v>307</v>
      </c>
      <c r="BK341" s="170">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v>0</v>
      </c>
      <c r="CJ341" s="1">
        <v>0</v>
      </c>
      <c r="CK341" s="1">
        <v>0</v>
      </c>
      <c r="CL341" s="1">
        <v>0</v>
      </c>
      <c r="CM341" s="1">
        <v>0</v>
      </c>
      <c r="CN341" s="168">
        <v>0</v>
      </c>
      <c r="CO341" s="169">
        <v>0</v>
      </c>
      <c r="CP341" s="169">
        <v>0</v>
      </c>
      <c r="CQ341" s="170">
        <v>0</v>
      </c>
      <c r="CR341" s="1">
        <v>0</v>
      </c>
      <c r="CS341" s="1">
        <v>0</v>
      </c>
      <c r="CT341" s="1">
        <v>0</v>
      </c>
      <c r="CU341" s="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s="284">
        <v>0</v>
      </c>
      <c r="DQ341" s="284">
        <v>0</v>
      </c>
      <c r="DR341" s="284">
        <v>0</v>
      </c>
      <c r="DS341" s="284">
        <v>0</v>
      </c>
      <c r="DT341" s="168">
        <v>0</v>
      </c>
      <c r="DU341" s="169">
        <v>0</v>
      </c>
      <c r="DV341" s="169">
        <v>0</v>
      </c>
      <c r="DW341" s="170">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v>0</v>
      </c>
      <c r="EV341" s="1">
        <v>0</v>
      </c>
      <c r="EW341" s="1">
        <v>0</v>
      </c>
      <c r="EX341" s="1">
        <v>0</v>
      </c>
      <c r="EY341" s="1">
        <v>0</v>
      </c>
      <c r="EZ341" s="168">
        <v>0</v>
      </c>
      <c r="FA341" s="169">
        <v>0</v>
      </c>
      <c r="FB341" s="169">
        <v>0</v>
      </c>
      <c r="FC341" s="170">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0</v>
      </c>
      <c r="GO341">
        <v>0</v>
      </c>
      <c r="GP341">
        <v>0</v>
      </c>
      <c r="GQ341">
        <v>0</v>
      </c>
      <c r="GR341">
        <v>0</v>
      </c>
      <c r="GS341">
        <v>0</v>
      </c>
      <c r="GT341">
        <v>0</v>
      </c>
      <c r="GU341">
        <v>0</v>
      </c>
      <c r="GV341">
        <v>0</v>
      </c>
      <c r="GW341">
        <v>0</v>
      </c>
      <c r="GX341">
        <v>0</v>
      </c>
      <c r="GY341">
        <v>0</v>
      </c>
      <c r="GZ341">
        <v>0</v>
      </c>
      <c r="HA341">
        <v>0</v>
      </c>
      <c r="HB341">
        <v>0</v>
      </c>
      <c r="HC341" s="139">
        <v>0</v>
      </c>
      <c r="HD341" s="141">
        <v>0</v>
      </c>
      <c r="HE341" s="139">
        <v>0</v>
      </c>
      <c r="HF341" s="141">
        <v>0</v>
      </c>
      <c r="HG341" s="180">
        <v>3</v>
      </c>
      <c r="HH341" s="182">
        <v>0</v>
      </c>
      <c r="HI341" s="182">
        <v>0</v>
      </c>
      <c r="HJ341" s="183">
        <v>0</v>
      </c>
      <c r="HK341" s="140">
        <v>0</v>
      </c>
      <c r="HL341" s="140">
        <v>0</v>
      </c>
      <c r="HM341" s="1" t="s">
        <v>427</v>
      </c>
      <c r="HN341" s="1" t="s">
        <v>427</v>
      </c>
      <c r="HO341" t="s">
        <v>460</v>
      </c>
      <c r="HP341" s="284" t="s">
        <v>460</v>
      </c>
      <c r="HQ341" s="284">
        <v>0</v>
      </c>
      <c r="HR341" s="284">
        <v>0</v>
      </c>
      <c r="HS341" s="284">
        <v>0</v>
      </c>
      <c r="HT341" s="284" t="s">
        <v>427</v>
      </c>
      <c r="HU341" s="284" t="s">
        <v>427</v>
      </c>
      <c r="HV341" s="284" t="s">
        <v>427</v>
      </c>
      <c r="HW341" s="284" t="s">
        <v>427</v>
      </c>
      <c r="HX341" s="284">
        <v>0</v>
      </c>
      <c r="HY341" s="284">
        <v>0</v>
      </c>
      <c r="HZ341" s="284">
        <v>1012712</v>
      </c>
      <c r="IA341" s="284"/>
      <c r="IB341" s="284"/>
    </row>
    <row r="342" spans="1:236" x14ac:dyDescent="0.25">
      <c r="A342" s="2">
        <f>IF('Table 1'!$L$2="All Regions",1,IF('Table 1'!$L$2='DATA TEMPLATE 1516'!L342,1,0))</f>
        <v>1</v>
      </c>
      <c r="B342" s="2">
        <f>IF('Table 1'!$L$3="All Disciplines",1,IF('Table 1'!$L$3='DATA TEMPLATE 1516'!M342,1,0))</f>
        <v>1</v>
      </c>
      <c r="C342" s="2">
        <f>IF('Table 1'!$L$4="All Organisations",1,IF('Table 1'!$L$4='DATA TEMPLATE 1516'!N342,1,0))</f>
        <v>1</v>
      </c>
      <c r="D342" s="2">
        <f t="shared" si="10"/>
        <v>3</v>
      </c>
      <c r="E342" s="236">
        <f>IFERROR(IF('Table 2'!$L$2="All Diverse Led",$HQ342,IF('Table 2'!$L$2='DATA TEMPLATE 1516'!HX342,4,0)),"0")</f>
        <v>0</v>
      </c>
      <c r="F342" s="236">
        <f>IFERROR(IF('Table 2'!$L$2="All Diverse Led",$HQ342,IF('Table 2'!$L$2='DATA TEMPLATE 1516'!HY342,4,0)), 0)</f>
        <v>0</v>
      </c>
      <c r="G342" s="237">
        <f t="shared" si="11"/>
        <v>0</v>
      </c>
      <c r="H342" s="1" t="s">
        <v>471</v>
      </c>
      <c r="I342" s="1">
        <v>0</v>
      </c>
      <c r="J342" s="1" t="b">
        <v>0</v>
      </c>
      <c r="K342" s="284">
        <v>340</v>
      </c>
      <c r="L342" t="s">
        <v>448</v>
      </c>
      <c r="M342" t="s">
        <v>436</v>
      </c>
      <c r="N342" t="s">
        <v>458</v>
      </c>
      <c r="O342" s="76">
        <v>82910</v>
      </c>
      <c r="P342" s="76">
        <v>53275</v>
      </c>
      <c r="Q342" s="76">
        <v>105015</v>
      </c>
      <c r="R342" s="76">
        <v>0</v>
      </c>
      <c r="S342" s="76">
        <v>26750</v>
      </c>
      <c r="T342" s="76">
        <v>267950</v>
      </c>
      <c r="U342">
        <v>22764</v>
      </c>
      <c r="V342">
        <v>1589</v>
      </c>
      <c r="W342">
        <v>0</v>
      </c>
      <c r="X342">
        <v>38102</v>
      </c>
      <c r="Y342">
        <v>2500</v>
      </c>
      <c r="Z342">
        <v>0</v>
      </c>
      <c r="AA342">
        <v>0</v>
      </c>
      <c r="AB342">
        <v>141288</v>
      </c>
      <c r="AC342">
        <v>46282</v>
      </c>
      <c r="AD342">
        <v>1500</v>
      </c>
      <c r="AE342">
        <v>254025</v>
      </c>
      <c r="AF342" s="1">
        <v>68</v>
      </c>
      <c r="AG342">
        <v>68</v>
      </c>
      <c r="AH342">
        <v>1989</v>
      </c>
      <c r="AI342">
        <v>48700</v>
      </c>
      <c r="AJ342">
        <v>0</v>
      </c>
      <c r="AK342">
        <v>0</v>
      </c>
      <c r="AL342">
        <v>0</v>
      </c>
      <c r="AM342">
        <v>0</v>
      </c>
      <c r="AN342">
        <v>0</v>
      </c>
      <c r="AO342">
        <v>0</v>
      </c>
      <c r="AP342">
        <v>0</v>
      </c>
      <c r="AQ342">
        <v>0</v>
      </c>
      <c r="AR342">
        <v>27</v>
      </c>
      <c r="AS342">
        <v>0</v>
      </c>
      <c r="AT342">
        <v>1165</v>
      </c>
      <c r="AU342">
        <v>12000</v>
      </c>
      <c r="AV342">
        <v>0</v>
      </c>
      <c r="AW342">
        <v>0</v>
      </c>
      <c r="AX342">
        <v>0</v>
      </c>
      <c r="AY342">
        <v>0</v>
      </c>
      <c r="AZ342">
        <v>0</v>
      </c>
      <c r="BA342">
        <v>0</v>
      </c>
      <c r="BB342">
        <v>0</v>
      </c>
      <c r="BC342">
        <v>0</v>
      </c>
      <c r="BD342" s="284">
        <v>0</v>
      </c>
      <c r="BE342" s="284">
        <v>0</v>
      </c>
      <c r="BF342" s="284">
        <v>0</v>
      </c>
      <c r="BG342" s="284">
        <v>0</v>
      </c>
      <c r="BH342" s="168">
        <v>27</v>
      </c>
      <c r="BI342" s="169">
        <v>0</v>
      </c>
      <c r="BJ342" s="169">
        <v>1165</v>
      </c>
      <c r="BK342" s="170">
        <v>12000</v>
      </c>
      <c r="BL342">
        <v>10</v>
      </c>
      <c r="BM342">
        <v>391</v>
      </c>
      <c r="BN342">
        <v>16976</v>
      </c>
      <c r="BO342">
        <v>0</v>
      </c>
      <c r="BP342">
        <v>0</v>
      </c>
      <c r="BQ342">
        <v>0</v>
      </c>
      <c r="BR342">
        <v>0</v>
      </c>
      <c r="BS342">
        <v>0</v>
      </c>
      <c r="BT342">
        <v>0</v>
      </c>
      <c r="BU342">
        <v>0</v>
      </c>
      <c r="BV342">
        <v>0</v>
      </c>
      <c r="BW342">
        <v>0</v>
      </c>
      <c r="BX342">
        <v>4</v>
      </c>
      <c r="BY342">
        <v>164</v>
      </c>
      <c r="BZ342">
        <v>0</v>
      </c>
      <c r="CA342">
        <v>0</v>
      </c>
      <c r="CB342">
        <v>0</v>
      </c>
      <c r="CC342">
        <v>0</v>
      </c>
      <c r="CD342">
        <v>0</v>
      </c>
      <c r="CE342">
        <v>0</v>
      </c>
      <c r="CF342">
        <v>0</v>
      </c>
      <c r="CG342">
        <v>0</v>
      </c>
      <c r="CH342">
        <v>0</v>
      </c>
      <c r="CI342">
        <v>0</v>
      </c>
      <c r="CJ342" s="1">
        <v>0</v>
      </c>
      <c r="CK342" s="1">
        <v>0</v>
      </c>
      <c r="CL342" s="1">
        <v>0</v>
      </c>
      <c r="CM342" s="1">
        <v>0</v>
      </c>
      <c r="CN342" s="168">
        <v>4</v>
      </c>
      <c r="CO342" s="169">
        <v>164</v>
      </c>
      <c r="CP342" s="169">
        <v>0</v>
      </c>
      <c r="CQ342" s="170">
        <v>0</v>
      </c>
      <c r="CR342" s="1">
        <v>0</v>
      </c>
      <c r="CS342" s="1">
        <v>0</v>
      </c>
      <c r="CT342" s="1">
        <v>0</v>
      </c>
      <c r="CU342" s="1">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s="284">
        <v>0</v>
      </c>
      <c r="DQ342" s="284">
        <v>0</v>
      </c>
      <c r="DR342" s="284">
        <v>0</v>
      </c>
      <c r="DS342" s="284">
        <v>0</v>
      </c>
      <c r="DT342" s="168">
        <v>0</v>
      </c>
      <c r="DU342" s="169">
        <v>0</v>
      </c>
      <c r="DV342" s="169">
        <v>0</v>
      </c>
      <c r="DW342" s="170">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v>0</v>
      </c>
      <c r="EV342" s="1">
        <v>0</v>
      </c>
      <c r="EW342" s="1">
        <v>0</v>
      </c>
      <c r="EX342" s="1">
        <v>0</v>
      </c>
      <c r="EY342" s="1">
        <v>0</v>
      </c>
      <c r="EZ342" s="168">
        <v>0</v>
      </c>
      <c r="FA342" s="169">
        <v>0</v>
      </c>
      <c r="FB342" s="169">
        <v>0</v>
      </c>
      <c r="FC342" s="170">
        <v>0</v>
      </c>
      <c r="FD342">
        <v>0</v>
      </c>
      <c r="FE342">
        <v>0</v>
      </c>
      <c r="FF342">
        <v>0</v>
      </c>
      <c r="FG342">
        <v>0</v>
      </c>
      <c r="FH342">
        <v>0</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8</v>
      </c>
      <c r="GE342">
        <v>0</v>
      </c>
      <c r="GF342">
        <v>14</v>
      </c>
      <c r="GG342">
        <v>61200</v>
      </c>
      <c r="GH342">
        <v>0</v>
      </c>
      <c r="GI342">
        <v>0</v>
      </c>
      <c r="GJ342">
        <v>0</v>
      </c>
      <c r="GK342">
        <v>0</v>
      </c>
      <c r="GL342">
        <v>0</v>
      </c>
      <c r="GM342">
        <v>0</v>
      </c>
      <c r="GN342">
        <v>8</v>
      </c>
      <c r="GO342">
        <v>1368</v>
      </c>
      <c r="GP342">
        <v>3</v>
      </c>
      <c r="GQ342">
        <v>1446</v>
      </c>
      <c r="GR342">
        <v>0</v>
      </c>
      <c r="GS342">
        <v>0</v>
      </c>
      <c r="GT342">
        <v>0</v>
      </c>
      <c r="GU342">
        <v>0</v>
      </c>
      <c r="GV342">
        <v>0</v>
      </c>
      <c r="GW342">
        <v>0</v>
      </c>
      <c r="GX342">
        <v>8</v>
      </c>
      <c r="GY342">
        <v>6</v>
      </c>
      <c r="GZ342">
        <v>2</v>
      </c>
      <c r="HA342">
        <v>0</v>
      </c>
      <c r="HB342">
        <v>0</v>
      </c>
      <c r="HC342" s="139">
        <v>0</v>
      </c>
      <c r="HD342" s="141">
        <v>0</v>
      </c>
      <c r="HE342" s="139">
        <v>0</v>
      </c>
      <c r="HF342" s="141">
        <v>2</v>
      </c>
      <c r="HG342" s="180">
        <v>15</v>
      </c>
      <c r="HH342" s="182">
        <v>0.13333333333333333</v>
      </c>
      <c r="HI342" s="182">
        <v>0</v>
      </c>
      <c r="HJ342" s="183">
        <v>0</v>
      </c>
      <c r="HK342" s="140">
        <v>0</v>
      </c>
      <c r="HL342" s="140">
        <v>0</v>
      </c>
      <c r="HM342" s="1" t="s">
        <v>427</v>
      </c>
      <c r="HN342" s="1" t="s">
        <v>427</v>
      </c>
      <c r="HO342" t="s">
        <v>458</v>
      </c>
      <c r="HP342" s="284" t="s">
        <v>458</v>
      </c>
      <c r="HQ342" s="284">
        <v>0</v>
      </c>
      <c r="HR342" s="284">
        <v>0</v>
      </c>
      <c r="HS342" s="284">
        <v>0</v>
      </c>
      <c r="HT342" s="284" t="s">
        <v>427</v>
      </c>
      <c r="HU342" s="284" t="s">
        <v>427</v>
      </c>
      <c r="HV342" s="284" t="s">
        <v>427</v>
      </c>
      <c r="HW342" s="284" t="s">
        <v>427</v>
      </c>
      <c r="HX342" s="284">
        <v>0</v>
      </c>
      <c r="HY342" s="284">
        <v>0</v>
      </c>
      <c r="HZ342" s="284">
        <v>234136</v>
      </c>
      <c r="IA342" s="284"/>
      <c r="IB342" s="284"/>
    </row>
    <row r="343" spans="1:236" x14ac:dyDescent="0.25">
      <c r="A343" s="2">
        <f>IF('Table 1'!$L$2="All Regions",1,IF('Table 1'!$L$2='DATA TEMPLATE 1516'!L343,1,0))</f>
        <v>1</v>
      </c>
      <c r="B343" s="2">
        <f>IF('Table 1'!$L$3="All Disciplines",1,IF('Table 1'!$L$3='DATA TEMPLATE 1516'!M343,1,0))</f>
        <v>1</v>
      </c>
      <c r="C343" s="2">
        <f>IF('Table 1'!$L$4="All Organisations",1,IF('Table 1'!$L$4='DATA TEMPLATE 1516'!N343,1,0))</f>
        <v>1</v>
      </c>
      <c r="D343" s="2">
        <f t="shared" si="10"/>
        <v>3</v>
      </c>
      <c r="E343" s="236">
        <f>IFERROR(IF('Table 2'!$L$2="All Diverse Led",$HQ343,IF('Table 2'!$L$2='DATA TEMPLATE 1516'!HX343,4,0)),"0")</f>
        <v>0</v>
      </c>
      <c r="F343" s="236">
        <f>IFERROR(IF('Table 2'!$L$2="All Diverse Led",$HQ343,IF('Table 2'!$L$2='DATA TEMPLATE 1516'!HY343,4,0)), 0)</f>
        <v>0</v>
      </c>
      <c r="G343" s="237">
        <f t="shared" si="11"/>
        <v>0</v>
      </c>
      <c r="H343" s="1" t="s">
        <v>471</v>
      </c>
      <c r="I343" s="1">
        <v>0</v>
      </c>
      <c r="J343" s="1" t="b">
        <v>0</v>
      </c>
      <c r="K343" s="284">
        <v>341</v>
      </c>
      <c r="L343" t="s">
        <v>448</v>
      </c>
      <c r="M343" t="s">
        <v>440</v>
      </c>
      <c r="N343" t="s">
        <v>458</v>
      </c>
      <c r="O343" s="76">
        <v>77551</v>
      </c>
      <c r="P343" s="76">
        <v>55319</v>
      </c>
      <c r="Q343" s="76">
        <v>9350</v>
      </c>
      <c r="R343" s="76">
        <v>46824</v>
      </c>
      <c r="S343" s="76">
        <v>14292</v>
      </c>
      <c r="T343" s="76">
        <v>203336</v>
      </c>
      <c r="U343">
        <v>83467</v>
      </c>
      <c r="V343">
        <v>9467</v>
      </c>
      <c r="W343">
        <v>0</v>
      </c>
      <c r="X343">
        <v>5542</v>
      </c>
      <c r="Y343">
        <v>20197</v>
      </c>
      <c r="Z343">
        <v>0</v>
      </c>
      <c r="AA343">
        <v>0</v>
      </c>
      <c r="AB343">
        <v>72517</v>
      </c>
      <c r="AC343">
        <v>12735</v>
      </c>
      <c r="AD343">
        <v>57</v>
      </c>
      <c r="AE343">
        <v>203982</v>
      </c>
      <c r="AF343" s="1">
        <v>53</v>
      </c>
      <c r="AG343">
        <v>146</v>
      </c>
      <c r="AH343">
        <v>11003</v>
      </c>
      <c r="AI343">
        <v>0</v>
      </c>
      <c r="AJ343">
        <v>0</v>
      </c>
      <c r="AK343">
        <v>0</v>
      </c>
      <c r="AL343">
        <v>0</v>
      </c>
      <c r="AM343">
        <v>0</v>
      </c>
      <c r="AN343">
        <v>0</v>
      </c>
      <c r="AO343">
        <v>0</v>
      </c>
      <c r="AP343">
        <v>0</v>
      </c>
      <c r="AQ343">
        <v>0</v>
      </c>
      <c r="AR343">
        <v>6</v>
      </c>
      <c r="AS343">
        <v>24</v>
      </c>
      <c r="AT343">
        <v>1184</v>
      </c>
      <c r="AU343">
        <v>0</v>
      </c>
      <c r="AV343">
        <v>0</v>
      </c>
      <c r="AW343">
        <v>0</v>
      </c>
      <c r="AX343">
        <v>0</v>
      </c>
      <c r="AY343">
        <v>0</v>
      </c>
      <c r="AZ343">
        <v>0</v>
      </c>
      <c r="BA343">
        <v>0</v>
      </c>
      <c r="BB343">
        <v>0</v>
      </c>
      <c r="BC343">
        <v>0</v>
      </c>
      <c r="BD343" s="284">
        <v>0</v>
      </c>
      <c r="BE343" s="284">
        <v>0</v>
      </c>
      <c r="BF343" s="284">
        <v>0</v>
      </c>
      <c r="BG343" s="284">
        <v>0</v>
      </c>
      <c r="BH343" s="168">
        <v>6</v>
      </c>
      <c r="BI343" s="169">
        <v>24</v>
      </c>
      <c r="BJ343" s="169">
        <v>1184</v>
      </c>
      <c r="BK343" s="170">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v>0</v>
      </c>
      <c r="CJ343" s="1">
        <v>0</v>
      </c>
      <c r="CK343" s="1">
        <v>0</v>
      </c>
      <c r="CL343" s="1">
        <v>0</v>
      </c>
      <c r="CM343" s="1">
        <v>0</v>
      </c>
      <c r="CN343" s="168">
        <v>0</v>
      </c>
      <c r="CO343" s="169">
        <v>0</v>
      </c>
      <c r="CP343" s="169">
        <v>0</v>
      </c>
      <c r="CQ343" s="170">
        <v>0</v>
      </c>
      <c r="CR343" s="1">
        <v>0</v>
      </c>
      <c r="CS343" s="1">
        <v>0</v>
      </c>
      <c r="CT343" s="1">
        <v>0</v>
      </c>
      <c r="CU343" s="1">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s="284">
        <v>0</v>
      </c>
      <c r="DQ343" s="284">
        <v>0</v>
      </c>
      <c r="DR343" s="284">
        <v>0</v>
      </c>
      <c r="DS343" s="284">
        <v>0</v>
      </c>
      <c r="DT343" s="168">
        <v>0</v>
      </c>
      <c r="DU343" s="169">
        <v>0</v>
      </c>
      <c r="DV343" s="169">
        <v>0</v>
      </c>
      <c r="DW343" s="170">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v>0</v>
      </c>
      <c r="EV343" s="1">
        <v>0</v>
      </c>
      <c r="EW343" s="1">
        <v>0</v>
      </c>
      <c r="EX343" s="1">
        <v>0</v>
      </c>
      <c r="EY343" s="1">
        <v>0</v>
      </c>
      <c r="EZ343" s="168">
        <v>0</v>
      </c>
      <c r="FA343" s="169">
        <v>0</v>
      </c>
      <c r="FB343" s="169">
        <v>0</v>
      </c>
      <c r="FC343" s="170">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s="139">
        <v>0</v>
      </c>
      <c r="HD343" s="141">
        <v>0</v>
      </c>
      <c r="HE343" s="139">
        <v>0</v>
      </c>
      <c r="HF343" s="141">
        <v>0</v>
      </c>
      <c r="HG343" s="180">
        <v>12</v>
      </c>
      <c r="HH343" s="182">
        <v>0</v>
      </c>
      <c r="HI343" s="182">
        <v>0</v>
      </c>
      <c r="HJ343" s="183">
        <v>0</v>
      </c>
      <c r="HK343" s="140">
        <v>0</v>
      </c>
      <c r="HL343" s="140">
        <v>0</v>
      </c>
      <c r="HM343" s="1" t="s">
        <v>427</v>
      </c>
      <c r="HN343" s="1" t="s">
        <v>427</v>
      </c>
      <c r="HO343" t="s">
        <v>458</v>
      </c>
      <c r="HP343" s="284" t="s">
        <v>458</v>
      </c>
      <c r="HQ343" s="284">
        <v>0</v>
      </c>
      <c r="HR343" s="284">
        <v>0</v>
      </c>
      <c r="HS343" s="284">
        <v>0</v>
      </c>
      <c r="HT343" s="284" t="s">
        <v>427</v>
      </c>
      <c r="HU343" s="284" t="s">
        <v>427</v>
      </c>
      <c r="HV343" s="284" t="s">
        <v>427</v>
      </c>
      <c r="HW343" s="284" t="s">
        <v>427</v>
      </c>
      <c r="HX343" s="284">
        <v>0</v>
      </c>
      <c r="HY343" s="284">
        <v>0</v>
      </c>
      <c r="HZ343" s="284">
        <v>205579</v>
      </c>
      <c r="IA343" s="284"/>
      <c r="IB343" s="284"/>
    </row>
    <row r="344" spans="1:236" x14ac:dyDescent="0.25">
      <c r="A344" s="2">
        <f>IF('Table 1'!$L$2="All Regions",1,IF('Table 1'!$L$2='DATA TEMPLATE 1516'!L344,1,0))</f>
        <v>1</v>
      </c>
      <c r="B344" s="2">
        <f>IF('Table 1'!$L$3="All Disciplines",1,IF('Table 1'!$L$3='DATA TEMPLATE 1516'!M344,1,0))</f>
        <v>1</v>
      </c>
      <c r="C344" s="2">
        <f>IF('Table 1'!$L$4="All Organisations",1,IF('Table 1'!$L$4='DATA TEMPLATE 1516'!N344,1,0))</f>
        <v>1</v>
      </c>
      <c r="D344" s="2">
        <f t="shared" si="10"/>
        <v>3</v>
      </c>
      <c r="E344" s="236">
        <f>IFERROR(IF('Table 2'!$L$2="All Diverse Led",$HQ344,IF('Table 2'!$L$2='DATA TEMPLATE 1516'!HX344,4,0)),"0")</f>
        <v>0</v>
      </c>
      <c r="F344" s="236">
        <f>IFERROR(IF('Table 2'!$L$2="All Diverse Led",$HQ344,IF('Table 2'!$L$2='DATA TEMPLATE 1516'!HY344,4,0)), 0)</f>
        <v>0</v>
      </c>
      <c r="G344" s="237">
        <f t="shared" si="11"/>
        <v>0</v>
      </c>
      <c r="H344" s="1" t="s">
        <v>471</v>
      </c>
      <c r="I344" s="1">
        <v>0</v>
      </c>
      <c r="J344" s="1" t="b">
        <v>0</v>
      </c>
      <c r="K344" s="284">
        <v>342</v>
      </c>
      <c r="L344" t="s">
        <v>448</v>
      </c>
      <c r="M344" t="s">
        <v>442</v>
      </c>
      <c r="N344" t="s">
        <v>458</v>
      </c>
      <c r="O344" s="76">
        <v>11505</v>
      </c>
      <c r="P344" s="76">
        <v>43600</v>
      </c>
      <c r="Q344" s="76">
        <v>4328</v>
      </c>
      <c r="R344" s="76">
        <v>0</v>
      </c>
      <c r="S344" s="76">
        <v>0</v>
      </c>
      <c r="T344" s="76">
        <v>59433</v>
      </c>
      <c r="U344">
        <v>0</v>
      </c>
      <c r="V344">
        <v>0</v>
      </c>
      <c r="W344">
        <v>0</v>
      </c>
      <c r="X344">
        <v>0</v>
      </c>
      <c r="Y344">
        <v>0</v>
      </c>
      <c r="Z344">
        <v>0</v>
      </c>
      <c r="AA344">
        <v>0</v>
      </c>
      <c r="AB344">
        <v>28892</v>
      </c>
      <c r="AC344">
        <v>16144</v>
      </c>
      <c r="AD344">
        <v>11026</v>
      </c>
      <c r="AE344">
        <v>56062</v>
      </c>
      <c r="AF344" s="1">
        <v>0</v>
      </c>
      <c r="AG344">
        <v>0</v>
      </c>
      <c r="AH344">
        <v>0</v>
      </c>
      <c r="AI344">
        <v>0</v>
      </c>
      <c r="AJ344">
        <v>0</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s="284">
        <v>0</v>
      </c>
      <c r="BE344" s="284">
        <v>0</v>
      </c>
      <c r="BF344" s="284">
        <v>0</v>
      </c>
      <c r="BG344" s="284">
        <v>0</v>
      </c>
      <c r="BH344" s="168">
        <v>0</v>
      </c>
      <c r="BI344" s="169">
        <v>0</v>
      </c>
      <c r="BJ344" s="169">
        <v>0</v>
      </c>
      <c r="BK344" s="170">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v>0</v>
      </c>
      <c r="CJ344" s="1">
        <v>0</v>
      </c>
      <c r="CK344" s="1">
        <v>0</v>
      </c>
      <c r="CL344" s="1">
        <v>0</v>
      </c>
      <c r="CM344" s="1">
        <v>0</v>
      </c>
      <c r="CN344" s="168">
        <v>0</v>
      </c>
      <c r="CO344" s="169">
        <v>0</v>
      </c>
      <c r="CP344" s="169">
        <v>0</v>
      </c>
      <c r="CQ344" s="170">
        <v>0</v>
      </c>
      <c r="CR344" s="1">
        <v>0</v>
      </c>
      <c r="CS344" s="1">
        <v>0</v>
      </c>
      <c r="CT344" s="1">
        <v>0</v>
      </c>
      <c r="CU344" s="1">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s="284">
        <v>0</v>
      </c>
      <c r="DQ344" s="284">
        <v>0</v>
      </c>
      <c r="DR344" s="284">
        <v>0</v>
      </c>
      <c r="DS344" s="284">
        <v>0</v>
      </c>
      <c r="DT344" s="168">
        <v>0</v>
      </c>
      <c r="DU344" s="169">
        <v>0</v>
      </c>
      <c r="DV344" s="169">
        <v>0</v>
      </c>
      <c r="DW344" s="170">
        <v>0</v>
      </c>
      <c r="DX344">
        <v>2</v>
      </c>
      <c r="DY344">
        <v>34</v>
      </c>
      <c r="DZ344">
        <v>0</v>
      </c>
      <c r="EA344">
        <v>3104</v>
      </c>
      <c r="EB344">
        <v>0</v>
      </c>
      <c r="EC344">
        <v>0</v>
      </c>
      <c r="ED344">
        <v>0</v>
      </c>
      <c r="EE344">
        <v>0</v>
      </c>
      <c r="EF344">
        <v>0</v>
      </c>
      <c r="EG344">
        <v>0</v>
      </c>
      <c r="EH344">
        <v>0</v>
      </c>
      <c r="EI344">
        <v>0</v>
      </c>
      <c r="EJ344">
        <v>0</v>
      </c>
      <c r="EK344">
        <v>0</v>
      </c>
      <c r="EL344">
        <v>0</v>
      </c>
      <c r="EM344">
        <v>0</v>
      </c>
      <c r="EN344">
        <v>0</v>
      </c>
      <c r="EO344">
        <v>0</v>
      </c>
      <c r="EP344">
        <v>0</v>
      </c>
      <c r="EQ344">
        <v>0</v>
      </c>
      <c r="ER344">
        <v>0</v>
      </c>
      <c r="ES344">
        <v>0</v>
      </c>
      <c r="ET344">
        <v>0</v>
      </c>
      <c r="EU344">
        <v>0</v>
      </c>
      <c r="EV344" s="1">
        <v>0</v>
      </c>
      <c r="EW344" s="1">
        <v>0</v>
      </c>
      <c r="EX344" s="1">
        <v>0</v>
      </c>
      <c r="EY344" s="1">
        <v>0</v>
      </c>
      <c r="EZ344" s="168">
        <v>0</v>
      </c>
      <c r="FA344" s="169">
        <v>0</v>
      </c>
      <c r="FB344" s="169">
        <v>0</v>
      </c>
      <c r="FC344" s="170">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5</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0</v>
      </c>
      <c r="GX344">
        <v>0</v>
      </c>
      <c r="GY344">
        <v>0</v>
      </c>
      <c r="GZ344">
        <v>0</v>
      </c>
      <c r="HA344">
        <v>0</v>
      </c>
      <c r="HB344">
        <v>0</v>
      </c>
      <c r="HC344" s="139">
        <v>0</v>
      </c>
      <c r="HD344" s="141">
        <v>0</v>
      </c>
      <c r="HE344" s="139">
        <v>1</v>
      </c>
      <c r="HF344" s="141">
        <v>2</v>
      </c>
      <c r="HG344" s="180">
        <v>12</v>
      </c>
      <c r="HH344" s="182">
        <v>0.16666666666666666</v>
      </c>
      <c r="HI344" s="182">
        <v>8.3333333333333329E-2</v>
      </c>
      <c r="HJ344" s="183">
        <v>0</v>
      </c>
      <c r="HK344" s="140">
        <v>0</v>
      </c>
      <c r="HL344" s="140">
        <v>0</v>
      </c>
      <c r="HM344" s="1" t="s">
        <v>427</v>
      </c>
      <c r="HN344" s="1" t="s">
        <v>427</v>
      </c>
      <c r="HO344" t="s">
        <v>458</v>
      </c>
      <c r="HP344" s="284" t="s">
        <v>458</v>
      </c>
      <c r="HQ344" s="284">
        <v>0</v>
      </c>
      <c r="HR344" s="284">
        <v>0</v>
      </c>
      <c r="HS344" s="284">
        <v>0</v>
      </c>
      <c r="HT344" s="284" t="s">
        <v>427</v>
      </c>
      <c r="HU344" s="284" t="s">
        <v>427</v>
      </c>
      <c r="HV344" s="284" t="s">
        <v>427</v>
      </c>
      <c r="HW344" s="284" t="s">
        <v>427</v>
      </c>
      <c r="HX344" s="284">
        <v>0</v>
      </c>
      <c r="HY344" s="284">
        <v>0</v>
      </c>
      <c r="HZ344" s="284">
        <v>57110</v>
      </c>
      <c r="IA344" s="284"/>
      <c r="IB344" s="284"/>
    </row>
    <row r="345" spans="1:236" x14ac:dyDescent="0.25">
      <c r="A345" s="2">
        <f>IF('Table 1'!$L$2="All Regions",1,IF('Table 1'!$L$2='DATA TEMPLATE 1516'!L345,1,0))</f>
        <v>1</v>
      </c>
      <c r="B345" s="2">
        <f>IF('Table 1'!$L$3="All Disciplines",1,IF('Table 1'!$L$3='DATA TEMPLATE 1516'!M345,1,0))</f>
        <v>1</v>
      </c>
      <c r="C345" s="2">
        <f>IF('Table 1'!$L$4="All Organisations",1,IF('Table 1'!$L$4='DATA TEMPLATE 1516'!N345,1,0))</f>
        <v>1</v>
      </c>
      <c r="D345" s="2">
        <f t="shared" si="10"/>
        <v>3</v>
      </c>
      <c r="E345" s="236">
        <f>IFERROR(IF('Table 2'!$L$2="All Diverse Led",$HQ345,IF('Table 2'!$L$2='DATA TEMPLATE 1516'!HX345,4,0)),"0")</f>
        <v>0</v>
      </c>
      <c r="F345" s="236">
        <f>IFERROR(IF('Table 2'!$L$2="All Diverse Led",$HQ345,IF('Table 2'!$L$2='DATA TEMPLATE 1516'!HY345,4,0)), 0)</f>
        <v>0</v>
      </c>
      <c r="G345" s="237">
        <f t="shared" si="11"/>
        <v>0</v>
      </c>
      <c r="H345" s="1" t="s">
        <v>471</v>
      </c>
      <c r="I345" s="1">
        <v>0</v>
      </c>
      <c r="J345" s="1" t="b">
        <v>0</v>
      </c>
      <c r="K345" s="284">
        <v>343</v>
      </c>
      <c r="L345" t="s">
        <v>448</v>
      </c>
      <c r="M345" t="s">
        <v>440</v>
      </c>
      <c r="N345" t="s">
        <v>459</v>
      </c>
      <c r="O345" s="76">
        <v>70121</v>
      </c>
      <c r="P345" s="76">
        <v>69258</v>
      </c>
      <c r="Q345" s="76">
        <v>74276</v>
      </c>
      <c r="R345" s="76">
        <v>4608</v>
      </c>
      <c r="S345" s="76">
        <v>0</v>
      </c>
      <c r="T345" s="76">
        <v>218263</v>
      </c>
      <c r="U345">
        <v>20800</v>
      </c>
      <c r="V345">
        <v>1878</v>
      </c>
      <c r="W345">
        <v>0</v>
      </c>
      <c r="X345">
        <v>39587</v>
      </c>
      <c r="Y345">
        <v>2000</v>
      </c>
      <c r="Z345">
        <v>0</v>
      </c>
      <c r="AA345">
        <v>0</v>
      </c>
      <c r="AB345">
        <v>62624</v>
      </c>
      <c r="AC345">
        <v>10724</v>
      </c>
      <c r="AD345">
        <v>6316</v>
      </c>
      <c r="AE345">
        <v>143929</v>
      </c>
      <c r="AF345" s="1">
        <v>20</v>
      </c>
      <c r="AG345">
        <v>1</v>
      </c>
      <c r="AH345">
        <v>0</v>
      </c>
      <c r="AI345">
        <v>0</v>
      </c>
      <c r="AJ345">
        <v>0</v>
      </c>
      <c r="AK345">
        <v>0</v>
      </c>
      <c r="AL345">
        <v>0</v>
      </c>
      <c r="AM345">
        <v>0</v>
      </c>
      <c r="AN345">
        <v>0</v>
      </c>
      <c r="AO345">
        <v>0</v>
      </c>
      <c r="AP345">
        <v>0</v>
      </c>
      <c r="AQ345">
        <v>0</v>
      </c>
      <c r="AR345">
        <v>34</v>
      </c>
      <c r="AS345">
        <v>6</v>
      </c>
      <c r="AT345">
        <v>413</v>
      </c>
      <c r="AU345">
        <v>0</v>
      </c>
      <c r="AV345">
        <v>0</v>
      </c>
      <c r="AW345">
        <v>0</v>
      </c>
      <c r="AX345">
        <v>0</v>
      </c>
      <c r="AY345">
        <v>0</v>
      </c>
      <c r="AZ345">
        <v>0</v>
      </c>
      <c r="BA345">
        <v>0</v>
      </c>
      <c r="BB345">
        <v>0</v>
      </c>
      <c r="BC345">
        <v>0</v>
      </c>
      <c r="BD345" s="284">
        <v>0</v>
      </c>
      <c r="BE345" s="284">
        <v>0</v>
      </c>
      <c r="BF345" s="284">
        <v>0</v>
      </c>
      <c r="BG345" s="284">
        <v>0</v>
      </c>
      <c r="BH345" s="168">
        <v>34</v>
      </c>
      <c r="BI345" s="169">
        <v>6</v>
      </c>
      <c r="BJ345" s="169">
        <v>413</v>
      </c>
      <c r="BK345" s="170">
        <v>0</v>
      </c>
      <c r="BL345">
        <v>18</v>
      </c>
      <c r="BM345">
        <v>756</v>
      </c>
      <c r="BN345">
        <v>0</v>
      </c>
      <c r="BO345">
        <v>30000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v>0</v>
      </c>
      <c r="CJ345" s="1">
        <v>0</v>
      </c>
      <c r="CK345" s="1">
        <v>0</v>
      </c>
      <c r="CL345" s="1">
        <v>0</v>
      </c>
      <c r="CM345" s="1">
        <v>0</v>
      </c>
      <c r="CN345" s="168">
        <v>0</v>
      </c>
      <c r="CO345" s="169">
        <v>0</v>
      </c>
      <c r="CP345" s="169">
        <v>0</v>
      </c>
      <c r="CQ345" s="170">
        <v>0</v>
      </c>
      <c r="CR345" s="1">
        <v>0</v>
      </c>
      <c r="CS345" s="1">
        <v>0</v>
      </c>
      <c r="CT345" s="1">
        <v>0</v>
      </c>
      <c r="CU345" s="1">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s="284">
        <v>0</v>
      </c>
      <c r="DQ345" s="284">
        <v>0</v>
      </c>
      <c r="DR345" s="284">
        <v>0</v>
      </c>
      <c r="DS345" s="284">
        <v>0</v>
      </c>
      <c r="DT345" s="168">
        <v>0</v>
      </c>
      <c r="DU345" s="169">
        <v>0</v>
      </c>
      <c r="DV345" s="169">
        <v>0</v>
      </c>
      <c r="DW345" s="170">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v>0</v>
      </c>
      <c r="EV345" s="1">
        <v>0</v>
      </c>
      <c r="EW345" s="1">
        <v>0</v>
      </c>
      <c r="EX345" s="1">
        <v>0</v>
      </c>
      <c r="EY345" s="1">
        <v>0</v>
      </c>
      <c r="EZ345" s="168">
        <v>0</v>
      </c>
      <c r="FA345" s="169">
        <v>0</v>
      </c>
      <c r="FB345" s="169">
        <v>0</v>
      </c>
      <c r="FC345" s="170">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s="139">
        <v>0</v>
      </c>
      <c r="HD345" s="141">
        <v>1</v>
      </c>
      <c r="HE345" s="139">
        <v>0</v>
      </c>
      <c r="HF345" s="141">
        <v>1</v>
      </c>
      <c r="HG345" s="180">
        <v>14</v>
      </c>
      <c r="HH345" s="182">
        <v>7.1428571428571425E-2</v>
      </c>
      <c r="HI345" s="182">
        <v>7.1428571428571425E-2</v>
      </c>
      <c r="HJ345" s="183">
        <v>0</v>
      </c>
      <c r="HK345" s="140">
        <v>0</v>
      </c>
      <c r="HL345" s="140">
        <v>0</v>
      </c>
      <c r="HM345" s="1" t="s">
        <v>427</v>
      </c>
      <c r="HN345" s="1" t="s">
        <v>427</v>
      </c>
      <c r="HO345" t="s">
        <v>459</v>
      </c>
      <c r="HP345" s="284" t="s">
        <v>458</v>
      </c>
      <c r="HQ345" s="284">
        <v>0</v>
      </c>
      <c r="HR345" s="284">
        <v>0</v>
      </c>
      <c r="HS345" s="284">
        <v>0</v>
      </c>
      <c r="HT345" s="284" t="s">
        <v>427</v>
      </c>
      <c r="HU345" s="284" t="s">
        <v>427</v>
      </c>
      <c r="HV345" s="284" t="s">
        <v>427</v>
      </c>
      <c r="HW345" s="284" t="s">
        <v>427</v>
      </c>
      <c r="HX345" s="284">
        <v>0</v>
      </c>
      <c r="HY345" s="284">
        <v>0</v>
      </c>
      <c r="HZ345" s="284">
        <v>144817</v>
      </c>
      <c r="IA345" s="284"/>
      <c r="IB345" s="284"/>
    </row>
    <row r="346" spans="1:236" x14ac:dyDescent="0.25">
      <c r="A346" s="2">
        <f>IF('Table 1'!$L$2="All Regions",1,IF('Table 1'!$L$2='DATA TEMPLATE 1516'!L346,1,0))</f>
        <v>1</v>
      </c>
      <c r="B346" s="2">
        <f>IF('Table 1'!$L$3="All Disciplines",1,IF('Table 1'!$L$3='DATA TEMPLATE 1516'!M346,1,0))</f>
        <v>1</v>
      </c>
      <c r="C346" s="2">
        <f>IF('Table 1'!$L$4="All Organisations",1,IF('Table 1'!$L$4='DATA TEMPLATE 1516'!N346,1,0))</f>
        <v>1</v>
      </c>
      <c r="D346" s="2">
        <f t="shared" si="10"/>
        <v>3</v>
      </c>
      <c r="E346" s="236">
        <f>IFERROR(IF('Table 2'!$L$2="All Diverse Led",$HQ346,IF('Table 2'!$L$2='DATA TEMPLATE 1516'!HX346,4,0)),"0")</f>
        <v>0</v>
      </c>
      <c r="F346" s="236">
        <f>IFERROR(IF('Table 2'!$L$2="All Diverse Led",$HQ346,IF('Table 2'!$L$2='DATA TEMPLATE 1516'!HY346,4,0)), 0)</f>
        <v>0</v>
      </c>
      <c r="G346" s="237">
        <f t="shared" si="11"/>
        <v>0</v>
      </c>
      <c r="H346" s="1" t="s">
        <v>471</v>
      </c>
      <c r="I346" s="1">
        <v>0</v>
      </c>
      <c r="J346" s="1" t="b">
        <v>0</v>
      </c>
      <c r="K346" s="284">
        <v>344</v>
      </c>
      <c r="L346" t="s">
        <v>448</v>
      </c>
      <c r="M346" t="s">
        <v>440</v>
      </c>
      <c r="N346" t="s">
        <v>460</v>
      </c>
      <c r="O346" s="76">
        <v>265294</v>
      </c>
      <c r="P346" s="76">
        <v>183406</v>
      </c>
      <c r="Q346" s="76">
        <v>325128</v>
      </c>
      <c r="R346" s="76">
        <v>127409</v>
      </c>
      <c r="S346" s="76">
        <v>9700</v>
      </c>
      <c r="T346" s="76">
        <v>910937</v>
      </c>
      <c r="U346">
        <v>576784</v>
      </c>
      <c r="V346">
        <v>41315</v>
      </c>
      <c r="W346">
        <v>0</v>
      </c>
      <c r="X346">
        <v>8509</v>
      </c>
      <c r="Y346">
        <v>4254</v>
      </c>
      <c r="Z346">
        <v>0</v>
      </c>
      <c r="AA346">
        <v>0</v>
      </c>
      <c r="AB346">
        <v>225010</v>
      </c>
      <c r="AC346">
        <v>75201</v>
      </c>
      <c r="AD346">
        <v>29359</v>
      </c>
      <c r="AE346">
        <v>960432</v>
      </c>
      <c r="AF346" s="1">
        <v>125</v>
      </c>
      <c r="AG346">
        <v>16</v>
      </c>
      <c r="AH346">
        <v>18780</v>
      </c>
      <c r="AI346">
        <v>38167</v>
      </c>
      <c r="AJ346">
        <v>0</v>
      </c>
      <c r="AK346">
        <v>0</v>
      </c>
      <c r="AL346">
        <v>0</v>
      </c>
      <c r="AM346">
        <v>0</v>
      </c>
      <c r="AN346">
        <v>0</v>
      </c>
      <c r="AO346">
        <v>0</v>
      </c>
      <c r="AP346">
        <v>0</v>
      </c>
      <c r="AQ346">
        <v>0</v>
      </c>
      <c r="AR346">
        <v>24</v>
      </c>
      <c r="AS346">
        <v>16</v>
      </c>
      <c r="AT346">
        <v>1657</v>
      </c>
      <c r="AU346">
        <v>1065</v>
      </c>
      <c r="AV346">
        <v>0</v>
      </c>
      <c r="AW346">
        <v>0</v>
      </c>
      <c r="AX346">
        <v>0</v>
      </c>
      <c r="AY346">
        <v>0</v>
      </c>
      <c r="AZ346">
        <v>0</v>
      </c>
      <c r="BA346">
        <v>0</v>
      </c>
      <c r="BB346">
        <v>0</v>
      </c>
      <c r="BC346">
        <v>0</v>
      </c>
      <c r="BD346" s="284">
        <v>0</v>
      </c>
      <c r="BE346" s="284">
        <v>0</v>
      </c>
      <c r="BF346" s="284">
        <v>0</v>
      </c>
      <c r="BG346" s="284">
        <v>0</v>
      </c>
      <c r="BH346" s="168">
        <v>24</v>
      </c>
      <c r="BI346" s="169">
        <v>16</v>
      </c>
      <c r="BJ346" s="169">
        <v>1657</v>
      </c>
      <c r="BK346" s="170">
        <v>1065</v>
      </c>
      <c r="BL346">
        <v>2</v>
      </c>
      <c r="BM346">
        <v>16</v>
      </c>
      <c r="BN346">
        <v>0</v>
      </c>
      <c r="BO346">
        <v>6147</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s="1">
        <v>0</v>
      </c>
      <c r="CK346" s="1">
        <v>0</v>
      </c>
      <c r="CL346" s="1">
        <v>0</v>
      </c>
      <c r="CM346" s="1">
        <v>0</v>
      </c>
      <c r="CN346" s="168">
        <v>0</v>
      </c>
      <c r="CO346" s="169">
        <v>0</v>
      </c>
      <c r="CP346" s="169">
        <v>0</v>
      </c>
      <c r="CQ346" s="170">
        <v>0</v>
      </c>
      <c r="CR346" s="1">
        <v>15</v>
      </c>
      <c r="CS346" s="1">
        <v>9</v>
      </c>
      <c r="CT346" s="1">
        <v>1143</v>
      </c>
      <c r="CU346" s="1">
        <v>0</v>
      </c>
      <c r="CV346">
        <v>0</v>
      </c>
      <c r="CW346">
        <v>0</v>
      </c>
      <c r="CX346">
        <v>0</v>
      </c>
      <c r="CY346">
        <v>0</v>
      </c>
      <c r="CZ346">
        <v>0</v>
      </c>
      <c r="DA346">
        <v>0</v>
      </c>
      <c r="DB346">
        <v>0</v>
      </c>
      <c r="DC346">
        <v>0</v>
      </c>
      <c r="DD346">
        <v>2</v>
      </c>
      <c r="DE346">
        <v>1</v>
      </c>
      <c r="DF346">
        <v>57</v>
      </c>
      <c r="DG346">
        <v>0</v>
      </c>
      <c r="DH346">
        <v>0</v>
      </c>
      <c r="DI346">
        <v>0</v>
      </c>
      <c r="DJ346">
        <v>0</v>
      </c>
      <c r="DK346">
        <v>0</v>
      </c>
      <c r="DL346">
        <v>0</v>
      </c>
      <c r="DM346">
        <v>0</v>
      </c>
      <c r="DN346">
        <v>0</v>
      </c>
      <c r="DO346">
        <v>0</v>
      </c>
      <c r="DP346" s="284">
        <v>0</v>
      </c>
      <c r="DQ346" s="284">
        <v>0</v>
      </c>
      <c r="DR346" s="284">
        <v>0</v>
      </c>
      <c r="DS346" s="284">
        <v>0</v>
      </c>
      <c r="DT346" s="168">
        <v>2</v>
      </c>
      <c r="DU346" s="169">
        <v>1</v>
      </c>
      <c r="DV346" s="169">
        <v>57</v>
      </c>
      <c r="DW346" s="170">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s="1">
        <v>0</v>
      </c>
      <c r="EW346" s="1">
        <v>0</v>
      </c>
      <c r="EX346" s="1">
        <v>0</v>
      </c>
      <c r="EY346" s="1">
        <v>0</v>
      </c>
      <c r="EZ346" s="168">
        <v>0</v>
      </c>
      <c r="FA346" s="169">
        <v>0</v>
      </c>
      <c r="FB346" s="169">
        <v>0</v>
      </c>
      <c r="FC346" s="170">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45</v>
      </c>
      <c r="GA346">
        <v>5</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s="139">
        <v>0</v>
      </c>
      <c r="HD346" s="141">
        <v>0</v>
      </c>
      <c r="HE346" s="139">
        <v>0</v>
      </c>
      <c r="HF346" s="141">
        <v>0</v>
      </c>
      <c r="HG346" s="180">
        <v>13</v>
      </c>
      <c r="HH346" s="182">
        <v>0</v>
      </c>
      <c r="HI346" s="182">
        <v>0</v>
      </c>
      <c r="HJ346" s="183">
        <v>0</v>
      </c>
      <c r="HK346" s="140">
        <v>0</v>
      </c>
      <c r="HL346" s="140">
        <v>0</v>
      </c>
      <c r="HM346" s="1" t="s">
        <v>427</v>
      </c>
      <c r="HN346" s="1" t="s">
        <v>427</v>
      </c>
      <c r="HO346" t="s">
        <v>460</v>
      </c>
      <c r="HP346" s="284" t="s">
        <v>460</v>
      </c>
      <c r="HQ346" s="284">
        <v>0</v>
      </c>
      <c r="HR346" s="284">
        <v>0</v>
      </c>
      <c r="HS346" s="284">
        <v>0</v>
      </c>
      <c r="HT346" s="284" t="s">
        <v>427</v>
      </c>
      <c r="HU346" s="284" t="s">
        <v>427</v>
      </c>
      <c r="HV346" s="284" t="s">
        <v>427</v>
      </c>
      <c r="HW346" s="284" t="s">
        <v>427</v>
      </c>
      <c r="HX346" s="284">
        <v>0</v>
      </c>
      <c r="HY346" s="284">
        <v>0</v>
      </c>
      <c r="HZ346" s="284">
        <v>939492</v>
      </c>
      <c r="IA346" s="284"/>
      <c r="IB346" s="284"/>
    </row>
    <row r="347" spans="1:236" x14ac:dyDescent="0.25">
      <c r="A347" s="2">
        <f>IF('Table 1'!$L$2="All Regions",1,IF('Table 1'!$L$2='DATA TEMPLATE 1516'!L347,1,0))</f>
        <v>1</v>
      </c>
      <c r="B347" s="2">
        <f>IF('Table 1'!$L$3="All Disciplines",1,IF('Table 1'!$L$3='DATA TEMPLATE 1516'!M347,1,0))</f>
        <v>1</v>
      </c>
      <c r="C347" s="2">
        <f>IF('Table 1'!$L$4="All Organisations",1,IF('Table 1'!$L$4='DATA TEMPLATE 1516'!N347,1,0))</f>
        <v>1</v>
      </c>
      <c r="D347" s="2">
        <f t="shared" si="10"/>
        <v>3</v>
      </c>
      <c r="E347" s="236">
        <f>IFERROR(IF('Table 2'!$L$2="All Diverse Led",$HQ347,IF('Table 2'!$L$2='DATA TEMPLATE 1516'!HX347,4,0)),"0")</f>
        <v>0</v>
      </c>
      <c r="F347" s="236">
        <f>IFERROR(IF('Table 2'!$L$2="All Diverse Led",$HQ347,IF('Table 2'!$L$2='DATA TEMPLATE 1516'!HY347,4,0)), 0)</f>
        <v>0</v>
      </c>
      <c r="G347" s="237">
        <f t="shared" si="11"/>
        <v>0</v>
      </c>
      <c r="H347" s="1" t="s">
        <v>471</v>
      </c>
      <c r="I347" s="1">
        <v>0</v>
      </c>
      <c r="J347" s="1" t="b">
        <v>0</v>
      </c>
      <c r="K347" s="284">
        <v>345</v>
      </c>
      <c r="L347" t="s">
        <v>448</v>
      </c>
      <c r="M347" t="s">
        <v>437</v>
      </c>
      <c r="N347" t="s">
        <v>459</v>
      </c>
      <c r="O347" s="76">
        <v>142624</v>
      </c>
      <c r="P347" s="76">
        <v>247660</v>
      </c>
      <c r="Q347" s="76">
        <v>2752</v>
      </c>
      <c r="R347" s="76">
        <v>60310</v>
      </c>
      <c r="S347" s="76">
        <v>0</v>
      </c>
      <c r="T347" s="76">
        <v>453346</v>
      </c>
      <c r="U347">
        <v>145200</v>
      </c>
      <c r="V347">
        <v>0</v>
      </c>
      <c r="W347">
        <v>0</v>
      </c>
      <c r="X347">
        <v>0</v>
      </c>
      <c r="Y347">
        <v>0</v>
      </c>
      <c r="Z347">
        <v>0</v>
      </c>
      <c r="AA347">
        <v>0</v>
      </c>
      <c r="AB347">
        <v>204221</v>
      </c>
      <c r="AC347">
        <v>56075</v>
      </c>
      <c r="AD347">
        <v>7643</v>
      </c>
      <c r="AE347">
        <v>413139</v>
      </c>
      <c r="AF347" s="1">
        <v>162</v>
      </c>
      <c r="AG347">
        <v>0</v>
      </c>
      <c r="AH347">
        <v>0</v>
      </c>
      <c r="AI347">
        <v>0</v>
      </c>
      <c r="AJ347">
        <v>0</v>
      </c>
      <c r="AK347">
        <v>0</v>
      </c>
      <c r="AL347">
        <v>0</v>
      </c>
      <c r="AM347">
        <v>0</v>
      </c>
      <c r="AN347">
        <v>0</v>
      </c>
      <c r="AO347">
        <v>0</v>
      </c>
      <c r="AP347">
        <v>0</v>
      </c>
      <c r="AQ347">
        <v>0</v>
      </c>
      <c r="AR347">
        <v>190</v>
      </c>
      <c r="AS347">
        <v>0</v>
      </c>
      <c r="AT347">
        <v>0</v>
      </c>
      <c r="AU347">
        <v>0</v>
      </c>
      <c r="AV347">
        <v>0</v>
      </c>
      <c r="AW347">
        <v>0</v>
      </c>
      <c r="AX347">
        <v>0</v>
      </c>
      <c r="AY347">
        <v>0</v>
      </c>
      <c r="AZ347">
        <v>0</v>
      </c>
      <c r="BA347">
        <v>0</v>
      </c>
      <c r="BB347">
        <v>0</v>
      </c>
      <c r="BC347">
        <v>0</v>
      </c>
      <c r="BD347" s="284">
        <v>0</v>
      </c>
      <c r="BE347" s="284">
        <v>0</v>
      </c>
      <c r="BF347" s="284">
        <v>0</v>
      </c>
      <c r="BG347" s="284">
        <v>0</v>
      </c>
      <c r="BH347" s="168">
        <v>190</v>
      </c>
      <c r="BI347" s="169">
        <v>0</v>
      </c>
      <c r="BJ347" s="169">
        <v>0</v>
      </c>
      <c r="BK347" s="170">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s="1">
        <v>0</v>
      </c>
      <c r="CK347" s="1">
        <v>0</v>
      </c>
      <c r="CL347" s="1">
        <v>0</v>
      </c>
      <c r="CM347" s="1">
        <v>0</v>
      </c>
      <c r="CN347" s="168">
        <v>0</v>
      </c>
      <c r="CO347" s="169">
        <v>0</v>
      </c>
      <c r="CP347" s="169">
        <v>0</v>
      </c>
      <c r="CQ347" s="170">
        <v>0</v>
      </c>
      <c r="CR347" s="1">
        <v>0</v>
      </c>
      <c r="CS347" s="1">
        <v>0</v>
      </c>
      <c r="CT347" s="1">
        <v>0</v>
      </c>
      <c r="CU347" s="1">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s="284">
        <v>0</v>
      </c>
      <c r="DQ347" s="284">
        <v>0</v>
      </c>
      <c r="DR347" s="284">
        <v>0</v>
      </c>
      <c r="DS347" s="284">
        <v>0</v>
      </c>
      <c r="DT347" s="168">
        <v>0</v>
      </c>
      <c r="DU347" s="169">
        <v>0</v>
      </c>
      <c r="DV347" s="169">
        <v>0</v>
      </c>
      <c r="DW347" s="170">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s="1">
        <v>0</v>
      </c>
      <c r="EW347" s="1">
        <v>0</v>
      </c>
      <c r="EX347" s="1">
        <v>0</v>
      </c>
      <c r="EY347" s="1">
        <v>0</v>
      </c>
      <c r="EZ347" s="168">
        <v>0</v>
      </c>
      <c r="FA347" s="169">
        <v>0</v>
      </c>
      <c r="FB347" s="169">
        <v>0</v>
      </c>
      <c r="FC347" s="170">
        <v>0</v>
      </c>
      <c r="FD347">
        <v>0</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3</v>
      </c>
      <c r="GG347">
        <v>3200</v>
      </c>
      <c r="GH347">
        <v>1</v>
      </c>
      <c r="GI347">
        <v>20</v>
      </c>
      <c r="GJ347">
        <v>674</v>
      </c>
      <c r="GK347">
        <v>2400</v>
      </c>
      <c r="GL347">
        <v>17</v>
      </c>
      <c r="GM347">
        <v>0</v>
      </c>
      <c r="GN347">
        <v>0</v>
      </c>
      <c r="GO347">
        <v>0</v>
      </c>
      <c r="GP347">
        <v>6</v>
      </c>
      <c r="GQ347">
        <v>3156</v>
      </c>
      <c r="GR347">
        <v>0</v>
      </c>
      <c r="GS347">
        <v>0</v>
      </c>
      <c r="GT347">
        <v>0</v>
      </c>
      <c r="GU347">
        <v>0</v>
      </c>
      <c r="GV347">
        <v>0</v>
      </c>
      <c r="GW347">
        <v>0</v>
      </c>
      <c r="GX347">
        <v>0</v>
      </c>
      <c r="GY347">
        <v>0</v>
      </c>
      <c r="GZ347">
        <v>0</v>
      </c>
      <c r="HA347">
        <v>3</v>
      </c>
      <c r="HB347">
        <v>0</v>
      </c>
      <c r="HC347" s="139">
        <v>0</v>
      </c>
      <c r="HD347" s="141">
        <v>0</v>
      </c>
      <c r="HE347" s="139">
        <v>0</v>
      </c>
      <c r="HF347" s="141">
        <v>0</v>
      </c>
      <c r="HG347" s="180">
        <v>10</v>
      </c>
      <c r="HH347" s="182">
        <v>0</v>
      </c>
      <c r="HI347" s="182">
        <v>0</v>
      </c>
      <c r="HJ347" s="183">
        <v>0</v>
      </c>
      <c r="HK347" s="140">
        <v>0</v>
      </c>
      <c r="HL347" s="140">
        <v>0</v>
      </c>
      <c r="HM347" s="1" t="s">
        <v>427</v>
      </c>
      <c r="HN347" s="1" t="s">
        <v>427</v>
      </c>
      <c r="HO347" t="s">
        <v>459</v>
      </c>
      <c r="HP347" s="284" t="s">
        <v>459</v>
      </c>
      <c r="HQ347" s="284">
        <v>0</v>
      </c>
      <c r="HR347" s="284">
        <v>0</v>
      </c>
      <c r="HS347" s="284">
        <v>0</v>
      </c>
      <c r="HT347" s="284" t="s">
        <v>427</v>
      </c>
      <c r="HU347" s="284" t="s">
        <v>427</v>
      </c>
      <c r="HV347" s="284" t="s">
        <v>427</v>
      </c>
      <c r="HW347" s="284" t="s">
        <v>427</v>
      </c>
      <c r="HX347" s="284">
        <v>0</v>
      </c>
      <c r="HY347" s="284">
        <v>0</v>
      </c>
      <c r="HZ347" s="284">
        <v>409894</v>
      </c>
      <c r="IA347" s="284"/>
      <c r="IB347" s="284"/>
    </row>
    <row r="348" spans="1:236" x14ac:dyDescent="0.25">
      <c r="A348" s="2">
        <f>IF('Table 1'!$L$2="All Regions",1,IF('Table 1'!$L$2='DATA TEMPLATE 1516'!L348,1,0))</f>
        <v>1</v>
      </c>
      <c r="B348" s="2">
        <f>IF('Table 1'!$L$3="All Disciplines",1,IF('Table 1'!$L$3='DATA TEMPLATE 1516'!M348,1,0))</f>
        <v>1</v>
      </c>
      <c r="C348" s="2">
        <f>IF('Table 1'!$L$4="All Organisations",1,IF('Table 1'!$L$4='DATA TEMPLATE 1516'!N348,1,0))</f>
        <v>1</v>
      </c>
      <c r="D348" s="2">
        <f t="shared" si="10"/>
        <v>3</v>
      </c>
      <c r="E348" s="236">
        <f>IFERROR(IF('Table 2'!$L$2="All Diverse Led",$HQ348,IF('Table 2'!$L$2='DATA TEMPLATE 1516'!HX348,4,0)),"0")</f>
        <v>0</v>
      </c>
      <c r="F348" s="236">
        <f>IFERROR(IF('Table 2'!$L$2="All Diverse Led",$HQ348,IF('Table 2'!$L$2='DATA TEMPLATE 1516'!HY348,4,0)), 0)</f>
        <v>0</v>
      </c>
      <c r="G348" s="237">
        <f t="shared" si="11"/>
        <v>0</v>
      </c>
      <c r="H348" s="1" t="s">
        <v>471</v>
      </c>
      <c r="I348" s="1">
        <v>0</v>
      </c>
      <c r="J348" s="1" t="b">
        <v>0</v>
      </c>
      <c r="K348" s="284">
        <v>346</v>
      </c>
      <c r="L348" t="s">
        <v>448</v>
      </c>
      <c r="M348" t="s">
        <v>443</v>
      </c>
      <c r="N348" t="s">
        <v>460</v>
      </c>
      <c r="O348" s="76">
        <v>316239</v>
      </c>
      <c r="P348" s="76">
        <v>449656</v>
      </c>
      <c r="Q348" s="76">
        <v>13805</v>
      </c>
      <c r="R348" s="76">
        <v>277500</v>
      </c>
      <c r="S348" s="76">
        <v>14069</v>
      </c>
      <c r="T348" s="76">
        <v>1071269</v>
      </c>
      <c r="U348">
        <v>11777</v>
      </c>
      <c r="V348">
        <v>9612</v>
      </c>
      <c r="W348">
        <v>0</v>
      </c>
      <c r="X348">
        <v>4000</v>
      </c>
      <c r="Y348">
        <v>3000</v>
      </c>
      <c r="Z348">
        <v>0</v>
      </c>
      <c r="AA348">
        <v>0</v>
      </c>
      <c r="AB348">
        <v>439402</v>
      </c>
      <c r="AC348">
        <v>224062</v>
      </c>
      <c r="AD348">
        <v>367735</v>
      </c>
      <c r="AE348">
        <v>1059588</v>
      </c>
      <c r="AF348" s="1">
        <v>149</v>
      </c>
      <c r="AG348">
        <v>149</v>
      </c>
      <c r="AH348">
        <v>10592</v>
      </c>
      <c r="AI348">
        <v>17859</v>
      </c>
      <c r="AJ348">
        <v>0</v>
      </c>
      <c r="AK348">
        <v>0</v>
      </c>
      <c r="AL348">
        <v>0</v>
      </c>
      <c r="AM348">
        <v>0</v>
      </c>
      <c r="AN348">
        <v>0</v>
      </c>
      <c r="AO348">
        <v>0</v>
      </c>
      <c r="AP348">
        <v>0</v>
      </c>
      <c r="AQ348">
        <v>0</v>
      </c>
      <c r="AR348">
        <v>61</v>
      </c>
      <c r="AS348">
        <v>61</v>
      </c>
      <c r="AT348">
        <v>6476</v>
      </c>
      <c r="AU348">
        <v>378</v>
      </c>
      <c r="AV348">
        <v>0</v>
      </c>
      <c r="AW348">
        <v>0</v>
      </c>
      <c r="AX348">
        <v>0</v>
      </c>
      <c r="AY348">
        <v>0</v>
      </c>
      <c r="AZ348">
        <v>0</v>
      </c>
      <c r="BA348">
        <v>0</v>
      </c>
      <c r="BB348">
        <v>0</v>
      </c>
      <c r="BC348">
        <v>0</v>
      </c>
      <c r="BD348" s="284">
        <v>0</v>
      </c>
      <c r="BE348" s="284">
        <v>0</v>
      </c>
      <c r="BF348" s="284">
        <v>0</v>
      </c>
      <c r="BG348" s="284">
        <v>0</v>
      </c>
      <c r="BH348" s="168">
        <v>61</v>
      </c>
      <c r="BI348" s="169">
        <v>61</v>
      </c>
      <c r="BJ348" s="169">
        <v>6476</v>
      </c>
      <c r="BK348" s="170">
        <v>378</v>
      </c>
      <c r="BL348">
        <v>3</v>
      </c>
      <c r="BM348">
        <v>328</v>
      </c>
      <c r="BN348">
        <v>0</v>
      </c>
      <c r="BO348">
        <v>3700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s="1">
        <v>0</v>
      </c>
      <c r="CK348" s="1">
        <v>0</v>
      </c>
      <c r="CL348" s="1">
        <v>0</v>
      </c>
      <c r="CM348" s="1">
        <v>0</v>
      </c>
      <c r="CN348" s="168">
        <v>0</v>
      </c>
      <c r="CO348" s="169">
        <v>0</v>
      </c>
      <c r="CP348" s="169">
        <v>0</v>
      </c>
      <c r="CQ348" s="170">
        <v>0</v>
      </c>
      <c r="CR348" s="1">
        <v>53</v>
      </c>
      <c r="CS348" s="1">
        <v>53</v>
      </c>
      <c r="CT348" s="1">
        <v>1576</v>
      </c>
      <c r="CU348" s="1">
        <v>0</v>
      </c>
      <c r="CV348">
        <v>0</v>
      </c>
      <c r="CW348">
        <v>0</v>
      </c>
      <c r="CX348">
        <v>0</v>
      </c>
      <c r="CY348">
        <v>0</v>
      </c>
      <c r="CZ348">
        <v>0</v>
      </c>
      <c r="DA348">
        <v>0</v>
      </c>
      <c r="DB348">
        <v>0</v>
      </c>
      <c r="DC348">
        <v>0</v>
      </c>
      <c r="DD348">
        <v>6</v>
      </c>
      <c r="DE348">
        <v>6</v>
      </c>
      <c r="DF348">
        <v>33</v>
      </c>
      <c r="DG348">
        <v>0</v>
      </c>
      <c r="DH348">
        <v>0</v>
      </c>
      <c r="DI348">
        <v>0</v>
      </c>
      <c r="DJ348">
        <v>0</v>
      </c>
      <c r="DK348">
        <v>0</v>
      </c>
      <c r="DL348">
        <v>0</v>
      </c>
      <c r="DM348">
        <v>0</v>
      </c>
      <c r="DN348">
        <v>0</v>
      </c>
      <c r="DO348">
        <v>0</v>
      </c>
      <c r="DP348" s="284">
        <v>0</v>
      </c>
      <c r="DQ348" s="284">
        <v>0</v>
      </c>
      <c r="DR348" s="284">
        <v>0</v>
      </c>
      <c r="DS348" s="284">
        <v>0</v>
      </c>
      <c r="DT348" s="168">
        <v>6</v>
      </c>
      <c r="DU348" s="169">
        <v>6</v>
      </c>
      <c r="DV348" s="169">
        <v>33</v>
      </c>
      <c r="DW348" s="170">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s="1">
        <v>0</v>
      </c>
      <c r="EW348" s="1">
        <v>0</v>
      </c>
      <c r="EX348" s="1">
        <v>0</v>
      </c>
      <c r="EY348" s="1">
        <v>0</v>
      </c>
      <c r="EZ348" s="168">
        <v>0</v>
      </c>
      <c r="FA348" s="169">
        <v>0</v>
      </c>
      <c r="FB348" s="169">
        <v>0</v>
      </c>
      <c r="FC348" s="170">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0</v>
      </c>
      <c r="GX348">
        <v>0</v>
      </c>
      <c r="GY348">
        <v>0</v>
      </c>
      <c r="GZ348">
        <v>0</v>
      </c>
      <c r="HA348">
        <v>0</v>
      </c>
      <c r="HB348">
        <v>0</v>
      </c>
      <c r="HC348" s="139">
        <v>0</v>
      </c>
      <c r="HD348" s="141">
        <v>0</v>
      </c>
      <c r="HE348" s="139">
        <v>0</v>
      </c>
      <c r="HF348" s="141">
        <v>0</v>
      </c>
      <c r="HG348" s="180">
        <v>10</v>
      </c>
      <c r="HH348" s="182">
        <v>0</v>
      </c>
      <c r="HI348" s="182">
        <v>0</v>
      </c>
      <c r="HJ348" s="183">
        <v>0</v>
      </c>
      <c r="HK348" s="140">
        <v>0</v>
      </c>
      <c r="HL348" s="140">
        <v>0</v>
      </c>
      <c r="HM348" s="1" t="s">
        <v>427</v>
      </c>
      <c r="HN348" s="1" t="s">
        <v>427</v>
      </c>
      <c r="HO348" t="s">
        <v>460</v>
      </c>
      <c r="HP348" s="284" t="s">
        <v>460</v>
      </c>
      <c r="HQ348" s="284">
        <v>0</v>
      </c>
      <c r="HR348" s="284">
        <v>0</v>
      </c>
      <c r="HS348" s="284">
        <v>0</v>
      </c>
      <c r="HT348" s="284" t="s">
        <v>427</v>
      </c>
      <c r="HU348" s="284" t="s">
        <v>427</v>
      </c>
      <c r="HV348" s="284" t="s">
        <v>427</v>
      </c>
      <c r="HW348" s="284" t="s">
        <v>427</v>
      </c>
      <c r="HX348" s="284">
        <v>0</v>
      </c>
      <c r="HY348" s="284">
        <v>0</v>
      </c>
      <c r="HZ348" s="284">
        <v>1068250</v>
      </c>
      <c r="IA348" s="284"/>
      <c r="IB348" s="284"/>
    </row>
    <row r="349" spans="1:236" x14ac:dyDescent="0.25">
      <c r="A349" s="2">
        <f>IF('Table 1'!$L$2="All Regions",1,IF('Table 1'!$L$2='DATA TEMPLATE 1516'!L349,1,0))</f>
        <v>1</v>
      </c>
      <c r="B349" s="2">
        <f>IF('Table 1'!$L$3="All Disciplines",1,IF('Table 1'!$L$3='DATA TEMPLATE 1516'!M349,1,0))</f>
        <v>1</v>
      </c>
      <c r="C349" s="2">
        <f>IF('Table 1'!$L$4="All Organisations",1,IF('Table 1'!$L$4='DATA TEMPLATE 1516'!N349,1,0))</f>
        <v>1</v>
      </c>
      <c r="D349" s="2">
        <f t="shared" si="10"/>
        <v>3</v>
      </c>
      <c r="E349" s="236">
        <f>IFERROR(IF('Table 2'!$L$2="All Diverse Led",$HQ349,IF('Table 2'!$L$2='DATA TEMPLATE 1516'!HX349,4,0)),"0")</f>
        <v>0</v>
      </c>
      <c r="F349" s="236">
        <f>IFERROR(IF('Table 2'!$L$2="All Diverse Led",$HQ349,IF('Table 2'!$L$2='DATA TEMPLATE 1516'!HY349,4,0)), 0)</f>
        <v>0</v>
      </c>
      <c r="G349" s="237">
        <f t="shared" si="11"/>
        <v>0</v>
      </c>
      <c r="H349" s="1" t="s">
        <v>471</v>
      </c>
      <c r="I349" s="1">
        <v>0</v>
      </c>
      <c r="J349" s="1" t="b">
        <v>0</v>
      </c>
      <c r="K349" s="284">
        <v>347</v>
      </c>
      <c r="L349" t="s">
        <v>448</v>
      </c>
      <c r="M349" t="s">
        <v>440</v>
      </c>
      <c r="N349" t="s">
        <v>458</v>
      </c>
      <c r="O349" s="76">
        <v>116059</v>
      </c>
      <c r="P349" s="76">
        <v>47948</v>
      </c>
      <c r="Q349" s="76">
        <v>70662</v>
      </c>
      <c r="R349" s="76">
        <v>9731</v>
      </c>
      <c r="S349" s="76">
        <v>0</v>
      </c>
      <c r="T349" s="76">
        <v>244400</v>
      </c>
      <c r="U349">
        <v>95481</v>
      </c>
      <c r="V349">
        <v>912</v>
      </c>
      <c r="W349">
        <v>0</v>
      </c>
      <c r="X349">
        <v>0</v>
      </c>
      <c r="Y349">
        <v>0</v>
      </c>
      <c r="Z349">
        <v>0</v>
      </c>
      <c r="AA349">
        <v>0</v>
      </c>
      <c r="AB349">
        <v>114885</v>
      </c>
      <c r="AC349">
        <v>25631</v>
      </c>
      <c r="AD349">
        <v>8700</v>
      </c>
      <c r="AE349">
        <v>245609</v>
      </c>
      <c r="AF349" s="1">
        <v>4</v>
      </c>
      <c r="AG349">
        <v>4</v>
      </c>
      <c r="AH349">
        <v>150</v>
      </c>
      <c r="AI349">
        <v>250</v>
      </c>
      <c r="AJ349">
        <v>0</v>
      </c>
      <c r="AK349">
        <v>0</v>
      </c>
      <c r="AL349">
        <v>0</v>
      </c>
      <c r="AM349">
        <v>0</v>
      </c>
      <c r="AN349">
        <v>0</v>
      </c>
      <c r="AO349">
        <v>0</v>
      </c>
      <c r="AP349">
        <v>0</v>
      </c>
      <c r="AQ349">
        <v>0</v>
      </c>
      <c r="AR349">
        <v>4</v>
      </c>
      <c r="AS349">
        <v>4</v>
      </c>
      <c r="AT349">
        <v>150</v>
      </c>
      <c r="AU349">
        <v>250</v>
      </c>
      <c r="AV349">
        <v>0</v>
      </c>
      <c r="AW349">
        <v>0</v>
      </c>
      <c r="AX349">
        <v>0</v>
      </c>
      <c r="AY349">
        <v>0</v>
      </c>
      <c r="AZ349">
        <v>0</v>
      </c>
      <c r="BA349">
        <v>0</v>
      </c>
      <c r="BB349">
        <v>0</v>
      </c>
      <c r="BC349">
        <v>0</v>
      </c>
      <c r="BD349" s="284">
        <v>0</v>
      </c>
      <c r="BE349" s="284">
        <v>0</v>
      </c>
      <c r="BF349" s="284">
        <v>0</v>
      </c>
      <c r="BG349" s="284">
        <v>0</v>
      </c>
      <c r="BH349" s="168">
        <v>4</v>
      </c>
      <c r="BI349" s="169">
        <v>4</v>
      </c>
      <c r="BJ349" s="169">
        <v>150</v>
      </c>
      <c r="BK349" s="170">
        <v>250</v>
      </c>
      <c r="BL349">
        <v>6</v>
      </c>
      <c r="BM349">
        <v>292</v>
      </c>
      <c r="BN349">
        <v>132</v>
      </c>
      <c r="BO349">
        <v>300</v>
      </c>
      <c r="BP349">
        <v>0</v>
      </c>
      <c r="BQ349">
        <v>0</v>
      </c>
      <c r="BR349">
        <v>0</v>
      </c>
      <c r="BS349">
        <v>0</v>
      </c>
      <c r="BT349">
        <v>0</v>
      </c>
      <c r="BU349">
        <v>0</v>
      </c>
      <c r="BV349">
        <v>0</v>
      </c>
      <c r="BW349">
        <v>0</v>
      </c>
      <c r="BX349">
        <v>3</v>
      </c>
      <c r="BY349">
        <v>91</v>
      </c>
      <c r="BZ349">
        <v>35</v>
      </c>
      <c r="CA349">
        <v>300</v>
      </c>
      <c r="CB349">
        <v>0</v>
      </c>
      <c r="CC349">
        <v>0</v>
      </c>
      <c r="CD349">
        <v>0</v>
      </c>
      <c r="CE349">
        <v>0</v>
      </c>
      <c r="CF349">
        <v>0</v>
      </c>
      <c r="CG349">
        <v>0</v>
      </c>
      <c r="CH349">
        <v>0</v>
      </c>
      <c r="CI349">
        <v>0</v>
      </c>
      <c r="CJ349" s="1">
        <v>0</v>
      </c>
      <c r="CK349" s="1">
        <v>0</v>
      </c>
      <c r="CL349" s="1">
        <v>0</v>
      </c>
      <c r="CM349" s="1">
        <v>0</v>
      </c>
      <c r="CN349" s="168">
        <v>3</v>
      </c>
      <c r="CO349" s="169">
        <v>91</v>
      </c>
      <c r="CP349" s="169">
        <v>35</v>
      </c>
      <c r="CQ349" s="170">
        <v>300</v>
      </c>
      <c r="CR349" s="1">
        <v>1</v>
      </c>
      <c r="CS349" s="1">
        <v>2</v>
      </c>
      <c r="CT349" s="1">
        <v>20</v>
      </c>
      <c r="CU349" s="1">
        <v>50</v>
      </c>
      <c r="CV349">
        <v>0</v>
      </c>
      <c r="CW349">
        <v>0</v>
      </c>
      <c r="CX349">
        <v>0</v>
      </c>
      <c r="CY349">
        <v>0</v>
      </c>
      <c r="CZ349">
        <v>0</v>
      </c>
      <c r="DA349">
        <v>0</v>
      </c>
      <c r="DB349">
        <v>0</v>
      </c>
      <c r="DC349">
        <v>0</v>
      </c>
      <c r="DD349">
        <v>1</v>
      </c>
      <c r="DE349">
        <v>1</v>
      </c>
      <c r="DF349">
        <v>0</v>
      </c>
      <c r="DG349">
        <v>50</v>
      </c>
      <c r="DH349">
        <v>0</v>
      </c>
      <c r="DI349">
        <v>0</v>
      </c>
      <c r="DJ349">
        <v>0</v>
      </c>
      <c r="DK349">
        <v>0</v>
      </c>
      <c r="DL349">
        <v>0</v>
      </c>
      <c r="DM349">
        <v>0</v>
      </c>
      <c r="DN349">
        <v>0</v>
      </c>
      <c r="DO349">
        <v>0</v>
      </c>
      <c r="DP349" s="284">
        <v>0</v>
      </c>
      <c r="DQ349" s="284">
        <v>0</v>
      </c>
      <c r="DR349" s="284">
        <v>0</v>
      </c>
      <c r="DS349" s="284">
        <v>0</v>
      </c>
      <c r="DT349" s="168">
        <v>1</v>
      </c>
      <c r="DU349" s="169">
        <v>1</v>
      </c>
      <c r="DV349" s="169">
        <v>0</v>
      </c>
      <c r="DW349" s="170">
        <v>50</v>
      </c>
      <c r="DX349">
        <v>4</v>
      </c>
      <c r="DY349">
        <v>6</v>
      </c>
      <c r="DZ349">
        <v>679</v>
      </c>
      <c r="EA349">
        <v>200</v>
      </c>
      <c r="EB349">
        <v>0</v>
      </c>
      <c r="EC349">
        <v>0</v>
      </c>
      <c r="ED349">
        <v>0</v>
      </c>
      <c r="EE349">
        <v>0</v>
      </c>
      <c r="EF349">
        <v>0</v>
      </c>
      <c r="EG349">
        <v>0</v>
      </c>
      <c r="EH349">
        <v>0</v>
      </c>
      <c r="EI349">
        <v>0</v>
      </c>
      <c r="EJ349">
        <v>3</v>
      </c>
      <c r="EK349">
        <v>3</v>
      </c>
      <c r="EL349">
        <v>396</v>
      </c>
      <c r="EM349">
        <v>100</v>
      </c>
      <c r="EN349">
        <v>0</v>
      </c>
      <c r="EO349">
        <v>0</v>
      </c>
      <c r="EP349">
        <v>0</v>
      </c>
      <c r="EQ349">
        <v>0</v>
      </c>
      <c r="ER349">
        <v>0</v>
      </c>
      <c r="ES349">
        <v>0</v>
      </c>
      <c r="ET349">
        <v>0</v>
      </c>
      <c r="EU349">
        <v>0</v>
      </c>
      <c r="EV349" s="1">
        <v>0</v>
      </c>
      <c r="EW349" s="1">
        <v>0</v>
      </c>
      <c r="EX349" s="1">
        <v>0</v>
      </c>
      <c r="EY349" s="1">
        <v>0</v>
      </c>
      <c r="EZ349" s="168">
        <v>3</v>
      </c>
      <c r="FA349" s="169">
        <v>3</v>
      </c>
      <c r="FB349" s="169">
        <v>396</v>
      </c>
      <c r="FC349" s="170">
        <v>100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2</v>
      </c>
      <c r="GI349">
        <v>2</v>
      </c>
      <c r="GJ349">
        <v>0</v>
      </c>
      <c r="GK349">
        <v>0</v>
      </c>
      <c r="GL349">
        <v>0</v>
      </c>
      <c r="GM349">
        <v>0</v>
      </c>
      <c r="GN349">
        <v>0</v>
      </c>
      <c r="GO349">
        <v>0</v>
      </c>
      <c r="GP349">
        <v>0</v>
      </c>
      <c r="GQ349">
        <v>0</v>
      </c>
      <c r="GR349">
        <v>0</v>
      </c>
      <c r="GS349">
        <v>0</v>
      </c>
      <c r="GT349">
        <v>0</v>
      </c>
      <c r="GU349">
        <v>0</v>
      </c>
      <c r="GV349">
        <v>0</v>
      </c>
      <c r="GW349">
        <v>0</v>
      </c>
      <c r="GX349">
        <v>0</v>
      </c>
      <c r="GY349">
        <v>0</v>
      </c>
      <c r="GZ349">
        <v>0</v>
      </c>
      <c r="HA349">
        <v>0</v>
      </c>
      <c r="HB349">
        <v>0</v>
      </c>
      <c r="HC349" s="139">
        <v>0</v>
      </c>
      <c r="HD349" s="141">
        <v>0</v>
      </c>
      <c r="HE349" s="139">
        <v>1</v>
      </c>
      <c r="HF349" s="141">
        <v>0</v>
      </c>
      <c r="HG349" s="180">
        <v>11</v>
      </c>
      <c r="HH349" s="182">
        <v>0</v>
      </c>
      <c r="HI349" s="182">
        <v>9.0909090909090912E-2</v>
      </c>
      <c r="HJ349" s="183">
        <v>0</v>
      </c>
      <c r="HK349" s="140">
        <v>0</v>
      </c>
      <c r="HL349" s="140">
        <v>0</v>
      </c>
      <c r="HM349" s="1" t="s">
        <v>427</v>
      </c>
      <c r="HN349" s="1" t="s">
        <v>427</v>
      </c>
      <c r="HO349" t="s">
        <v>458</v>
      </c>
      <c r="HP349" s="284" t="s">
        <v>458</v>
      </c>
      <c r="HQ349" s="284">
        <v>0</v>
      </c>
      <c r="HR349" s="284">
        <v>0</v>
      </c>
      <c r="HS349" s="284">
        <v>0</v>
      </c>
      <c r="HT349" s="284" t="s">
        <v>427</v>
      </c>
      <c r="HU349" s="284" t="s">
        <v>427</v>
      </c>
      <c r="HV349" s="284" t="s">
        <v>427</v>
      </c>
      <c r="HW349" s="284" t="s">
        <v>427</v>
      </c>
      <c r="HX349" s="284">
        <v>0</v>
      </c>
      <c r="HY349" s="284">
        <v>0</v>
      </c>
      <c r="HZ349" s="284">
        <v>246318</v>
      </c>
      <c r="IA349" s="284"/>
      <c r="IB349" s="284"/>
    </row>
    <row r="350" spans="1:236" x14ac:dyDescent="0.25">
      <c r="A350" s="2">
        <f>IF('Table 1'!$L$2="All Regions",1,IF('Table 1'!$L$2='DATA TEMPLATE 1516'!L350,1,0))</f>
        <v>1</v>
      </c>
      <c r="B350" s="2">
        <f>IF('Table 1'!$L$3="All Disciplines",1,IF('Table 1'!$L$3='DATA TEMPLATE 1516'!M350,1,0))</f>
        <v>1</v>
      </c>
      <c r="C350" s="2">
        <f>IF('Table 1'!$L$4="All Organisations",1,IF('Table 1'!$L$4='DATA TEMPLATE 1516'!N350,1,0))</f>
        <v>1</v>
      </c>
      <c r="D350" s="2">
        <f t="shared" si="10"/>
        <v>3</v>
      </c>
      <c r="E350" s="236">
        <f>IFERROR(IF('Table 2'!$L$2="All Diverse Led",$HQ350,IF('Table 2'!$L$2='DATA TEMPLATE 1516'!HX350,4,0)),"0")</f>
        <v>0</v>
      </c>
      <c r="F350" s="236">
        <f>IFERROR(IF('Table 2'!$L$2="All Diverse Led",$HQ350,IF('Table 2'!$L$2='DATA TEMPLATE 1516'!HY350,4,0)), 0)</f>
        <v>0</v>
      </c>
      <c r="G350" s="237">
        <f t="shared" si="11"/>
        <v>0</v>
      </c>
      <c r="H350" s="1" t="s">
        <v>471</v>
      </c>
      <c r="I350" s="1">
        <v>0</v>
      </c>
      <c r="J350" s="1" t="b">
        <v>0</v>
      </c>
      <c r="K350" s="284">
        <v>348</v>
      </c>
      <c r="L350" t="s">
        <v>448</v>
      </c>
      <c r="M350" t="s">
        <v>440</v>
      </c>
      <c r="N350" t="s">
        <v>460</v>
      </c>
      <c r="O350" s="76">
        <v>318298</v>
      </c>
      <c r="P350" s="76">
        <v>273649</v>
      </c>
      <c r="Q350" s="76">
        <v>61428</v>
      </c>
      <c r="R350" s="76">
        <v>10000</v>
      </c>
      <c r="S350" s="76">
        <v>0</v>
      </c>
      <c r="T350" s="76">
        <v>663375</v>
      </c>
      <c r="U350">
        <v>297603</v>
      </c>
      <c r="V350">
        <v>269</v>
      </c>
      <c r="W350">
        <v>0</v>
      </c>
      <c r="X350">
        <v>2000</v>
      </c>
      <c r="Y350">
        <v>100</v>
      </c>
      <c r="Z350">
        <v>0</v>
      </c>
      <c r="AA350">
        <v>0</v>
      </c>
      <c r="AB350">
        <v>311765</v>
      </c>
      <c r="AC350">
        <v>178136</v>
      </c>
      <c r="AD350">
        <v>15852</v>
      </c>
      <c r="AE350">
        <v>805725</v>
      </c>
      <c r="AF350" s="1">
        <v>167</v>
      </c>
      <c r="AG350">
        <v>123</v>
      </c>
      <c r="AH350">
        <v>14658</v>
      </c>
      <c r="AI350">
        <v>10087</v>
      </c>
      <c r="AJ350">
        <v>0</v>
      </c>
      <c r="AK350">
        <v>0</v>
      </c>
      <c r="AL350">
        <v>0</v>
      </c>
      <c r="AM350">
        <v>0</v>
      </c>
      <c r="AN350">
        <v>0</v>
      </c>
      <c r="AO350">
        <v>0</v>
      </c>
      <c r="AP350">
        <v>0</v>
      </c>
      <c r="AQ350">
        <v>0</v>
      </c>
      <c r="AR350">
        <v>17</v>
      </c>
      <c r="AS350">
        <v>8</v>
      </c>
      <c r="AT350">
        <v>549</v>
      </c>
      <c r="AU350">
        <v>3210</v>
      </c>
      <c r="AV350">
        <v>0</v>
      </c>
      <c r="AW350">
        <v>0</v>
      </c>
      <c r="AX350">
        <v>0</v>
      </c>
      <c r="AY350">
        <v>0</v>
      </c>
      <c r="AZ350">
        <v>0</v>
      </c>
      <c r="BA350">
        <v>0</v>
      </c>
      <c r="BB350">
        <v>0</v>
      </c>
      <c r="BC350">
        <v>0</v>
      </c>
      <c r="BD350" s="284">
        <v>0</v>
      </c>
      <c r="BE350" s="284">
        <v>0</v>
      </c>
      <c r="BF350" s="284">
        <v>0</v>
      </c>
      <c r="BG350" s="284">
        <v>0</v>
      </c>
      <c r="BH350" s="168">
        <v>17</v>
      </c>
      <c r="BI350" s="169">
        <v>8</v>
      </c>
      <c r="BJ350" s="169">
        <v>549</v>
      </c>
      <c r="BK350" s="170">
        <v>3210</v>
      </c>
      <c r="BL350">
        <v>9</v>
      </c>
      <c r="BM350">
        <v>288</v>
      </c>
      <c r="BN350">
        <v>14658</v>
      </c>
      <c r="BO350">
        <v>4062</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s="1">
        <v>0</v>
      </c>
      <c r="CK350" s="1">
        <v>0</v>
      </c>
      <c r="CL350" s="1">
        <v>0</v>
      </c>
      <c r="CM350" s="1">
        <v>0</v>
      </c>
      <c r="CN350" s="168">
        <v>0</v>
      </c>
      <c r="CO350" s="169">
        <v>0</v>
      </c>
      <c r="CP350" s="169">
        <v>0</v>
      </c>
      <c r="CQ350" s="170">
        <v>0</v>
      </c>
      <c r="CR350" s="1">
        <v>36</v>
      </c>
      <c r="CS350" s="1">
        <v>36</v>
      </c>
      <c r="CT350" s="1">
        <v>2125</v>
      </c>
      <c r="CU350" s="1">
        <v>0</v>
      </c>
      <c r="CV350">
        <v>0</v>
      </c>
      <c r="CW350">
        <v>0</v>
      </c>
      <c r="CX350">
        <v>0</v>
      </c>
      <c r="CY350">
        <v>0</v>
      </c>
      <c r="CZ350">
        <v>0</v>
      </c>
      <c r="DA350">
        <v>0</v>
      </c>
      <c r="DB350">
        <v>0</v>
      </c>
      <c r="DC350">
        <v>0</v>
      </c>
      <c r="DD350">
        <v>6</v>
      </c>
      <c r="DE350">
        <v>6</v>
      </c>
      <c r="DF350">
        <v>125</v>
      </c>
      <c r="DG350">
        <v>0</v>
      </c>
      <c r="DH350">
        <v>0</v>
      </c>
      <c r="DI350">
        <v>0</v>
      </c>
      <c r="DJ350">
        <v>0</v>
      </c>
      <c r="DK350">
        <v>0</v>
      </c>
      <c r="DL350">
        <v>0</v>
      </c>
      <c r="DM350">
        <v>0</v>
      </c>
      <c r="DN350">
        <v>0</v>
      </c>
      <c r="DO350">
        <v>0</v>
      </c>
      <c r="DP350" s="284">
        <v>0</v>
      </c>
      <c r="DQ350" s="284">
        <v>0</v>
      </c>
      <c r="DR350" s="284">
        <v>0</v>
      </c>
      <c r="DS350" s="284">
        <v>0</v>
      </c>
      <c r="DT350" s="168">
        <v>6</v>
      </c>
      <c r="DU350" s="169">
        <v>6</v>
      </c>
      <c r="DV350" s="169">
        <v>125</v>
      </c>
      <c r="DW350" s="170">
        <v>0</v>
      </c>
      <c r="DX350">
        <v>36</v>
      </c>
      <c r="DY350">
        <v>14</v>
      </c>
      <c r="DZ350">
        <v>4100</v>
      </c>
      <c r="EA350">
        <v>0</v>
      </c>
      <c r="EB350">
        <v>0</v>
      </c>
      <c r="EC350">
        <v>0</v>
      </c>
      <c r="ED350">
        <v>0</v>
      </c>
      <c r="EE350">
        <v>0</v>
      </c>
      <c r="EF350">
        <v>0</v>
      </c>
      <c r="EG350">
        <v>0</v>
      </c>
      <c r="EH350">
        <v>0</v>
      </c>
      <c r="EI350">
        <v>0</v>
      </c>
      <c r="EJ350">
        <v>4</v>
      </c>
      <c r="EK350">
        <v>4</v>
      </c>
      <c r="EL350">
        <v>577</v>
      </c>
      <c r="EM350">
        <v>0</v>
      </c>
      <c r="EN350">
        <v>0</v>
      </c>
      <c r="EO350">
        <v>0</v>
      </c>
      <c r="EP350">
        <v>0</v>
      </c>
      <c r="EQ350">
        <v>0</v>
      </c>
      <c r="ER350">
        <v>0</v>
      </c>
      <c r="ES350">
        <v>0</v>
      </c>
      <c r="ET350">
        <v>0</v>
      </c>
      <c r="EU350">
        <v>0</v>
      </c>
      <c r="EV350" s="1">
        <v>0</v>
      </c>
      <c r="EW350" s="1">
        <v>0</v>
      </c>
      <c r="EX350" s="1">
        <v>0</v>
      </c>
      <c r="EY350" s="1">
        <v>0</v>
      </c>
      <c r="EZ350" s="168">
        <v>4</v>
      </c>
      <c r="FA350" s="169">
        <v>4</v>
      </c>
      <c r="FB350" s="169">
        <v>577</v>
      </c>
      <c r="FC350" s="170">
        <v>0</v>
      </c>
      <c r="FD350">
        <v>0</v>
      </c>
      <c r="FE350">
        <v>0</v>
      </c>
      <c r="FF350">
        <v>0</v>
      </c>
      <c r="FG350">
        <v>0</v>
      </c>
      <c r="FH350">
        <v>0</v>
      </c>
      <c r="FI350">
        <v>0</v>
      </c>
      <c r="FJ350">
        <v>0</v>
      </c>
      <c r="FK350">
        <v>0</v>
      </c>
      <c r="FL350">
        <v>9</v>
      </c>
      <c r="FM350">
        <v>827</v>
      </c>
      <c r="FN350">
        <v>0</v>
      </c>
      <c r="FO350">
        <v>0</v>
      </c>
      <c r="FP350">
        <v>0</v>
      </c>
      <c r="FQ350">
        <v>0</v>
      </c>
      <c r="FR350">
        <v>0</v>
      </c>
      <c r="FS350">
        <v>0</v>
      </c>
      <c r="FT350">
        <v>0</v>
      </c>
      <c r="FU350">
        <v>0</v>
      </c>
      <c r="FV350">
        <v>0</v>
      </c>
      <c r="FW350">
        <v>0</v>
      </c>
      <c r="FX350">
        <v>0</v>
      </c>
      <c r="FY350">
        <v>0</v>
      </c>
      <c r="FZ350">
        <v>0</v>
      </c>
      <c r="GA350">
        <v>0</v>
      </c>
      <c r="GB350">
        <v>0</v>
      </c>
      <c r="GC350">
        <v>0</v>
      </c>
      <c r="GD350">
        <v>1</v>
      </c>
      <c r="GE350">
        <v>0</v>
      </c>
      <c r="GF350">
        <v>6</v>
      </c>
      <c r="GG350">
        <v>2200</v>
      </c>
      <c r="GH350">
        <v>3</v>
      </c>
      <c r="GI350">
        <v>30</v>
      </c>
      <c r="GJ350">
        <v>0</v>
      </c>
      <c r="GK350">
        <v>2200</v>
      </c>
      <c r="GL350">
        <v>0</v>
      </c>
      <c r="GM350">
        <v>30</v>
      </c>
      <c r="GN350">
        <v>0</v>
      </c>
      <c r="GO350">
        <v>0</v>
      </c>
      <c r="GP350">
        <v>0</v>
      </c>
      <c r="GQ350">
        <v>0</v>
      </c>
      <c r="GR350">
        <v>0</v>
      </c>
      <c r="GS350">
        <v>0</v>
      </c>
      <c r="GT350">
        <v>0</v>
      </c>
      <c r="GU350">
        <v>0</v>
      </c>
      <c r="GV350">
        <v>0</v>
      </c>
      <c r="GW350">
        <v>0</v>
      </c>
      <c r="GX350">
        <v>0</v>
      </c>
      <c r="GY350">
        <v>0</v>
      </c>
      <c r="GZ350">
        <v>0</v>
      </c>
      <c r="HA350">
        <v>0</v>
      </c>
      <c r="HB350">
        <v>0</v>
      </c>
      <c r="HC350" s="139">
        <v>0</v>
      </c>
      <c r="HD350" s="141">
        <v>0</v>
      </c>
      <c r="HE350" s="139">
        <v>1</v>
      </c>
      <c r="HF350" s="141">
        <v>0</v>
      </c>
      <c r="HG350" s="180">
        <v>12</v>
      </c>
      <c r="HH350" s="182">
        <v>0</v>
      </c>
      <c r="HI350" s="182">
        <v>8.3333333333333329E-2</v>
      </c>
      <c r="HJ350" s="183">
        <v>0</v>
      </c>
      <c r="HK350" s="140">
        <v>0</v>
      </c>
      <c r="HL350" s="140">
        <v>0</v>
      </c>
      <c r="HM350" s="1" t="s">
        <v>427</v>
      </c>
      <c r="HN350" s="1" t="s">
        <v>427</v>
      </c>
      <c r="HO350" t="s">
        <v>460</v>
      </c>
      <c r="HP350" s="284" t="s">
        <v>459</v>
      </c>
      <c r="HQ350" s="284">
        <v>0</v>
      </c>
      <c r="HR350" s="284">
        <v>0</v>
      </c>
      <c r="HS350" s="284">
        <v>0</v>
      </c>
      <c r="HT350" s="284" t="s">
        <v>427</v>
      </c>
      <c r="HU350" s="284" t="s">
        <v>427</v>
      </c>
      <c r="HV350" s="284" t="s">
        <v>427</v>
      </c>
      <c r="HW350" s="284" t="s">
        <v>427</v>
      </c>
      <c r="HX350" s="284">
        <v>0</v>
      </c>
      <c r="HY350" s="284">
        <v>0</v>
      </c>
      <c r="HZ350" s="284">
        <v>640261</v>
      </c>
      <c r="IA350" s="284"/>
      <c r="IB350" s="284"/>
    </row>
    <row r="351" spans="1:236" x14ac:dyDescent="0.25">
      <c r="A351" s="2">
        <f>IF('Table 1'!$L$2="All Regions",1,IF('Table 1'!$L$2='DATA TEMPLATE 1516'!L351,1,0))</f>
        <v>1</v>
      </c>
      <c r="B351" s="2">
        <f>IF('Table 1'!$L$3="All Disciplines",1,IF('Table 1'!$L$3='DATA TEMPLATE 1516'!M351,1,0))</f>
        <v>1</v>
      </c>
      <c r="C351" s="2">
        <f>IF('Table 1'!$L$4="All Organisations",1,IF('Table 1'!$L$4='DATA TEMPLATE 1516'!N351,1,0))</f>
        <v>1</v>
      </c>
      <c r="D351" s="2">
        <f t="shared" si="10"/>
        <v>3</v>
      </c>
      <c r="E351" s="236">
        <f>IFERROR(IF('Table 2'!$L$2="All Diverse Led",$HQ351,IF('Table 2'!$L$2='DATA TEMPLATE 1516'!HX351,4,0)),"0")</f>
        <v>0</v>
      </c>
      <c r="F351" s="236">
        <f>IFERROR(IF('Table 2'!$L$2="All Diverse Led",$HQ351,IF('Table 2'!$L$2='DATA TEMPLATE 1516'!HY351,4,0)), 0)</f>
        <v>0</v>
      </c>
      <c r="G351" s="237">
        <f t="shared" si="11"/>
        <v>0</v>
      </c>
      <c r="H351" s="1" t="s">
        <v>471</v>
      </c>
      <c r="I351" s="1">
        <v>0</v>
      </c>
      <c r="J351" s="1" t="b">
        <v>0</v>
      </c>
      <c r="K351" s="284">
        <v>349</v>
      </c>
      <c r="L351" t="s">
        <v>448</v>
      </c>
      <c r="M351" t="s">
        <v>440</v>
      </c>
      <c r="N351" t="s">
        <v>460</v>
      </c>
      <c r="O351" s="76">
        <v>2926476</v>
      </c>
      <c r="P351" s="76">
        <v>1181608</v>
      </c>
      <c r="Q351" s="76">
        <v>139189</v>
      </c>
      <c r="R351" s="76">
        <v>340824</v>
      </c>
      <c r="S351" s="76">
        <v>1676216</v>
      </c>
      <c r="T351" s="76">
        <v>6264313</v>
      </c>
      <c r="U351">
        <v>1295853</v>
      </c>
      <c r="V351">
        <v>0</v>
      </c>
      <c r="W351">
        <v>0</v>
      </c>
      <c r="X351">
        <v>0</v>
      </c>
      <c r="Y351">
        <v>0</v>
      </c>
      <c r="Z351">
        <v>0</v>
      </c>
      <c r="AA351">
        <v>0</v>
      </c>
      <c r="AB351">
        <v>1654915</v>
      </c>
      <c r="AC351">
        <v>633440</v>
      </c>
      <c r="AD351">
        <v>2174070</v>
      </c>
      <c r="AE351">
        <v>5758278</v>
      </c>
      <c r="AF351" s="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s="284">
        <v>0</v>
      </c>
      <c r="BE351" s="284">
        <v>0</v>
      </c>
      <c r="BF351" s="284">
        <v>0</v>
      </c>
      <c r="BG351" s="284">
        <v>0</v>
      </c>
      <c r="BH351" s="168">
        <v>0</v>
      </c>
      <c r="BI351" s="169">
        <v>0</v>
      </c>
      <c r="BJ351" s="169">
        <v>0</v>
      </c>
      <c r="BK351" s="170">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s="1">
        <v>0</v>
      </c>
      <c r="CK351" s="1">
        <v>0</v>
      </c>
      <c r="CL351" s="1">
        <v>0</v>
      </c>
      <c r="CM351" s="1">
        <v>0</v>
      </c>
      <c r="CN351" s="168">
        <v>0</v>
      </c>
      <c r="CO351" s="169">
        <v>0</v>
      </c>
      <c r="CP351" s="169">
        <v>0</v>
      </c>
      <c r="CQ351" s="170">
        <v>0</v>
      </c>
      <c r="CR351" s="1">
        <v>3300</v>
      </c>
      <c r="CS351" s="1">
        <v>362</v>
      </c>
      <c r="CT351" s="1">
        <v>146407</v>
      </c>
      <c r="CU351" s="1">
        <v>0</v>
      </c>
      <c r="CV351">
        <v>0</v>
      </c>
      <c r="CW351">
        <v>0</v>
      </c>
      <c r="CX351">
        <v>0</v>
      </c>
      <c r="CY351">
        <v>0</v>
      </c>
      <c r="CZ351">
        <v>0</v>
      </c>
      <c r="DA351">
        <v>0</v>
      </c>
      <c r="DB351">
        <v>0</v>
      </c>
      <c r="DC351">
        <v>0</v>
      </c>
      <c r="DD351">
        <v>0</v>
      </c>
      <c r="DE351">
        <v>0</v>
      </c>
      <c r="DF351">
        <v>3892</v>
      </c>
      <c r="DG351">
        <v>0</v>
      </c>
      <c r="DH351">
        <v>0</v>
      </c>
      <c r="DI351">
        <v>0</v>
      </c>
      <c r="DJ351">
        <v>0</v>
      </c>
      <c r="DK351">
        <v>0</v>
      </c>
      <c r="DL351">
        <v>0</v>
      </c>
      <c r="DM351">
        <v>0</v>
      </c>
      <c r="DN351">
        <v>0</v>
      </c>
      <c r="DO351">
        <v>0</v>
      </c>
      <c r="DP351" s="284">
        <v>0</v>
      </c>
      <c r="DQ351" s="284">
        <v>0</v>
      </c>
      <c r="DR351" s="284">
        <v>0</v>
      </c>
      <c r="DS351" s="284">
        <v>0</v>
      </c>
      <c r="DT351" s="168">
        <v>0</v>
      </c>
      <c r="DU351" s="169">
        <v>0</v>
      </c>
      <c r="DV351" s="169">
        <v>3892</v>
      </c>
      <c r="DW351" s="170">
        <v>0</v>
      </c>
      <c r="DX351">
        <v>305</v>
      </c>
      <c r="DY351">
        <v>65</v>
      </c>
      <c r="DZ351">
        <v>23477</v>
      </c>
      <c r="EA351">
        <v>0</v>
      </c>
      <c r="EB351">
        <v>0</v>
      </c>
      <c r="EC351">
        <v>0</v>
      </c>
      <c r="ED351">
        <v>0</v>
      </c>
      <c r="EE351">
        <v>0</v>
      </c>
      <c r="EF351">
        <v>0</v>
      </c>
      <c r="EG351">
        <v>0</v>
      </c>
      <c r="EH351">
        <v>0</v>
      </c>
      <c r="EI351">
        <v>0</v>
      </c>
      <c r="EJ351">
        <v>0</v>
      </c>
      <c r="EK351">
        <v>0</v>
      </c>
      <c r="EL351">
        <v>241</v>
      </c>
      <c r="EM351">
        <v>0</v>
      </c>
      <c r="EN351">
        <v>0</v>
      </c>
      <c r="EO351">
        <v>0</v>
      </c>
      <c r="EP351">
        <v>0</v>
      </c>
      <c r="EQ351">
        <v>0</v>
      </c>
      <c r="ER351">
        <v>0</v>
      </c>
      <c r="ES351">
        <v>0</v>
      </c>
      <c r="ET351">
        <v>0</v>
      </c>
      <c r="EU351">
        <v>0</v>
      </c>
      <c r="EV351" s="1">
        <v>0</v>
      </c>
      <c r="EW351" s="1">
        <v>0</v>
      </c>
      <c r="EX351" s="1">
        <v>0</v>
      </c>
      <c r="EY351" s="1">
        <v>0</v>
      </c>
      <c r="EZ351" s="168">
        <v>0</v>
      </c>
      <c r="FA351" s="169">
        <v>0</v>
      </c>
      <c r="FB351" s="169">
        <v>241</v>
      </c>
      <c r="FC351" s="170">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12</v>
      </c>
      <c r="GO351">
        <v>3774</v>
      </c>
      <c r="GP351">
        <v>72</v>
      </c>
      <c r="GQ351">
        <v>56833</v>
      </c>
      <c r="GR351">
        <v>0</v>
      </c>
      <c r="GS351">
        <v>0</v>
      </c>
      <c r="GT351">
        <v>0</v>
      </c>
      <c r="GU351">
        <v>0</v>
      </c>
      <c r="GV351">
        <v>0</v>
      </c>
      <c r="GW351">
        <v>0</v>
      </c>
      <c r="GX351">
        <v>0</v>
      </c>
      <c r="GY351">
        <v>0</v>
      </c>
      <c r="GZ351">
        <v>61</v>
      </c>
      <c r="HA351">
        <v>0</v>
      </c>
      <c r="HB351">
        <v>0</v>
      </c>
      <c r="HC351" s="139">
        <v>0</v>
      </c>
      <c r="HD351" s="141">
        <v>0</v>
      </c>
      <c r="HE351" s="139">
        <v>0</v>
      </c>
      <c r="HF351" s="141">
        <v>2</v>
      </c>
      <c r="HG351" s="180">
        <v>18</v>
      </c>
      <c r="HH351" s="182">
        <v>0.1111111111111111</v>
      </c>
      <c r="HI351" s="182">
        <v>0</v>
      </c>
      <c r="HJ351" s="183">
        <v>0</v>
      </c>
      <c r="HK351" s="140">
        <v>0</v>
      </c>
      <c r="HL351" s="140">
        <v>0</v>
      </c>
      <c r="HM351" s="1" t="s">
        <v>427</v>
      </c>
      <c r="HN351" s="1" t="s">
        <v>427</v>
      </c>
      <c r="HO351" t="s">
        <v>460</v>
      </c>
      <c r="HP351" s="284" t="s">
        <v>460</v>
      </c>
      <c r="HQ351" s="284">
        <v>0</v>
      </c>
      <c r="HR351" s="284">
        <v>0</v>
      </c>
      <c r="HS351" s="284" t="s">
        <v>476</v>
      </c>
      <c r="HT351" s="284" t="s">
        <v>427</v>
      </c>
      <c r="HU351" s="284" t="s">
        <v>427</v>
      </c>
      <c r="HV351" s="284" t="s">
        <v>427</v>
      </c>
      <c r="HW351" s="284" t="s">
        <v>427</v>
      </c>
      <c r="HX351" s="284">
        <v>0</v>
      </c>
      <c r="HY351" s="284">
        <v>0</v>
      </c>
      <c r="HZ351" s="284">
        <v>5254600</v>
      </c>
      <c r="IA351" s="284"/>
      <c r="IB351" s="284"/>
    </row>
    <row r="352" spans="1:236" x14ac:dyDescent="0.25">
      <c r="A352" s="2">
        <f>IF('Table 1'!$L$2="All Regions",1,IF('Table 1'!$L$2='DATA TEMPLATE 1516'!L352,1,0))</f>
        <v>1</v>
      </c>
      <c r="B352" s="2">
        <f>IF('Table 1'!$L$3="All Disciplines",1,IF('Table 1'!$L$3='DATA TEMPLATE 1516'!M352,1,0))</f>
        <v>1</v>
      </c>
      <c r="C352" s="2">
        <f>IF('Table 1'!$L$4="All Organisations",1,IF('Table 1'!$L$4='DATA TEMPLATE 1516'!N352,1,0))</f>
        <v>1</v>
      </c>
      <c r="D352" s="2">
        <f t="shared" si="10"/>
        <v>3</v>
      </c>
      <c r="E352" s="236">
        <f>IFERROR(IF('Table 2'!$L$2="All Diverse Led",$HQ352,IF('Table 2'!$L$2='DATA TEMPLATE 1516'!HX352,4,0)),"0")</f>
        <v>0</v>
      </c>
      <c r="F352" s="236">
        <f>IFERROR(IF('Table 2'!$L$2="All Diverse Led",$HQ352,IF('Table 2'!$L$2='DATA TEMPLATE 1516'!HY352,4,0)), 0)</f>
        <v>0</v>
      </c>
      <c r="G352" s="237">
        <f t="shared" si="11"/>
        <v>0</v>
      </c>
      <c r="H352" s="1" t="s">
        <v>471</v>
      </c>
      <c r="I352" s="1">
        <v>0</v>
      </c>
      <c r="J352" s="1" t="b">
        <v>0</v>
      </c>
      <c r="K352" s="284">
        <v>350</v>
      </c>
      <c r="L352" t="s">
        <v>448</v>
      </c>
      <c r="M352" t="s">
        <v>436</v>
      </c>
      <c r="N352" t="s">
        <v>459</v>
      </c>
      <c r="O352" s="76">
        <v>240688</v>
      </c>
      <c r="P352" s="76">
        <v>68947</v>
      </c>
      <c r="Q352" s="76">
        <v>11343</v>
      </c>
      <c r="R352" s="76">
        <v>4608</v>
      </c>
      <c r="S352" s="76">
        <v>0</v>
      </c>
      <c r="T352" s="76">
        <v>325586</v>
      </c>
      <c r="U352">
        <v>75958</v>
      </c>
      <c r="V352">
        <v>23000</v>
      </c>
      <c r="W352">
        <v>0</v>
      </c>
      <c r="X352">
        <v>0</v>
      </c>
      <c r="Y352">
        <v>0</v>
      </c>
      <c r="Z352">
        <v>0</v>
      </c>
      <c r="AA352">
        <v>0</v>
      </c>
      <c r="AB352">
        <v>64933</v>
      </c>
      <c r="AC352">
        <v>63332</v>
      </c>
      <c r="AD352">
        <v>5000</v>
      </c>
      <c r="AE352">
        <v>232223</v>
      </c>
      <c r="AF352" s="1">
        <v>112</v>
      </c>
      <c r="AG352">
        <v>112</v>
      </c>
      <c r="AH352">
        <v>0</v>
      </c>
      <c r="AI352">
        <v>7942</v>
      </c>
      <c r="AJ352">
        <v>0</v>
      </c>
      <c r="AK352">
        <v>0</v>
      </c>
      <c r="AL352">
        <v>0</v>
      </c>
      <c r="AM352">
        <v>0</v>
      </c>
      <c r="AN352">
        <v>0</v>
      </c>
      <c r="AO352">
        <v>0</v>
      </c>
      <c r="AP352">
        <v>0</v>
      </c>
      <c r="AQ352">
        <v>0</v>
      </c>
      <c r="AR352">
        <v>4</v>
      </c>
      <c r="AS352">
        <v>4</v>
      </c>
      <c r="AT352">
        <v>0</v>
      </c>
      <c r="AU352">
        <v>355</v>
      </c>
      <c r="AV352">
        <v>0</v>
      </c>
      <c r="AW352">
        <v>0</v>
      </c>
      <c r="AX352">
        <v>0</v>
      </c>
      <c r="AY352">
        <v>0</v>
      </c>
      <c r="AZ352">
        <v>0</v>
      </c>
      <c r="BA352">
        <v>0</v>
      </c>
      <c r="BB352">
        <v>0</v>
      </c>
      <c r="BC352">
        <v>0</v>
      </c>
      <c r="BD352" s="284">
        <v>0</v>
      </c>
      <c r="BE352" s="284">
        <v>0</v>
      </c>
      <c r="BF352" s="284">
        <v>0</v>
      </c>
      <c r="BG352" s="284">
        <v>0</v>
      </c>
      <c r="BH352" s="168">
        <v>4</v>
      </c>
      <c r="BI352" s="169">
        <v>4</v>
      </c>
      <c r="BJ352" s="169">
        <v>0</v>
      </c>
      <c r="BK352" s="170">
        <v>355</v>
      </c>
      <c r="BL352">
        <v>90</v>
      </c>
      <c r="BM352">
        <v>819</v>
      </c>
      <c r="BN352">
        <v>10068</v>
      </c>
      <c r="BO352">
        <v>23132</v>
      </c>
      <c r="BP352">
        <v>0</v>
      </c>
      <c r="BQ352">
        <v>0</v>
      </c>
      <c r="BR352">
        <v>0</v>
      </c>
      <c r="BS352">
        <v>0</v>
      </c>
      <c r="BT352">
        <v>0</v>
      </c>
      <c r="BU352">
        <v>0</v>
      </c>
      <c r="BV352">
        <v>0</v>
      </c>
      <c r="BW352">
        <v>0</v>
      </c>
      <c r="BX352">
        <v>1</v>
      </c>
      <c r="BY352">
        <v>21</v>
      </c>
      <c r="BZ352">
        <v>0</v>
      </c>
      <c r="CA352">
        <v>315</v>
      </c>
      <c r="CB352">
        <v>0</v>
      </c>
      <c r="CC352">
        <v>0</v>
      </c>
      <c r="CD352">
        <v>0</v>
      </c>
      <c r="CE352">
        <v>0</v>
      </c>
      <c r="CF352">
        <v>0</v>
      </c>
      <c r="CG352">
        <v>0</v>
      </c>
      <c r="CH352">
        <v>0</v>
      </c>
      <c r="CI352">
        <v>0</v>
      </c>
      <c r="CJ352" s="1">
        <v>0</v>
      </c>
      <c r="CK352" s="1">
        <v>0</v>
      </c>
      <c r="CL352" s="1">
        <v>0</v>
      </c>
      <c r="CM352" s="1">
        <v>0</v>
      </c>
      <c r="CN352" s="168">
        <v>1</v>
      </c>
      <c r="CO352" s="169">
        <v>21</v>
      </c>
      <c r="CP352" s="169">
        <v>0</v>
      </c>
      <c r="CQ352" s="170">
        <v>315</v>
      </c>
      <c r="CR352" s="1">
        <v>31</v>
      </c>
      <c r="CS352" s="1">
        <v>0</v>
      </c>
      <c r="CT352" s="1">
        <v>0</v>
      </c>
      <c r="CU352" s="1">
        <v>1457</v>
      </c>
      <c r="CV352">
        <v>0</v>
      </c>
      <c r="CW352">
        <v>0</v>
      </c>
      <c r="CX352">
        <v>0</v>
      </c>
      <c r="CY352">
        <v>0</v>
      </c>
      <c r="CZ352">
        <v>0</v>
      </c>
      <c r="DA352">
        <v>0</v>
      </c>
      <c r="DB352">
        <v>0</v>
      </c>
      <c r="DC352">
        <v>0</v>
      </c>
      <c r="DD352">
        <v>1</v>
      </c>
      <c r="DE352">
        <v>1</v>
      </c>
      <c r="DF352">
        <v>0</v>
      </c>
      <c r="DG352">
        <v>75</v>
      </c>
      <c r="DH352">
        <v>0</v>
      </c>
      <c r="DI352">
        <v>0</v>
      </c>
      <c r="DJ352">
        <v>0</v>
      </c>
      <c r="DK352">
        <v>0</v>
      </c>
      <c r="DL352">
        <v>0</v>
      </c>
      <c r="DM352">
        <v>0</v>
      </c>
      <c r="DN352">
        <v>0</v>
      </c>
      <c r="DO352">
        <v>0</v>
      </c>
      <c r="DP352" s="284">
        <v>0</v>
      </c>
      <c r="DQ352" s="284">
        <v>0</v>
      </c>
      <c r="DR352" s="284">
        <v>0</v>
      </c>
      <c r="DS352" s="284">
        <v>0</v>
      </c>
      <c r="DT352" s="168">
        <v>1</v>
      </c>
      <c r="DU352" s="169">
        <v>1</v>
      </c>
      <c r="DV352" s="169">
        <v>0</v>
      </c>
      <c r="DW352" s="170">
        <v>75</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s="1">
        <v>0</v>
      </c>
      <c r="EW352" s="1">
        <v>0</v>
      </c>
      <c r="EX352" s="1">
        <v>0</v>
      </c>
      <c r="EY352" s="1">
        <v>0</v>
      </c>
      <c r="EZ352" s="168">
        <v>0</v>
      </c>
      <c r="FA352" s="169">
        <v>0</v>
      </c>
      <c r="FB352" s="169">
        <v>0</v>
      </c>
      <c r="FC352" s="170">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s="139">
        <v>0</v>
      </c>
      <c r="HD352" s="141">
        <v>0</v>
      </c>
      <c r="HE352" s="139">
        <v>0</v>
      </c>
      <c r="HF352" s="141">
        <v>0</v>
      </c>
      <c r="HG352" s="180">
        <v>7</v>
      </c>
      <c r="HH352" s="182">
        <v>0</v>
      </c>
      <c r="HI352" s="182">
        <v>0</v>
      </c>
      <c r="HJ352" s="183">
        <v>0</v>
      </c>
      <c r="HK352" s="140">
        <v>0</v>
      </c>
      <c r="HL352" s="140">
        <v>0</v>
      </c>
      <c r="HM352" s="1" t="s">
        <v>427</v>
      </c>
      <c r="HN352" s="1" t="s">
        <v>427</v>
      </c>
      <c r="HO352" t="s">
        <v>459</v>
      </c>
      <c r="HP352" s="284" t="s">
        <v>458</v>
      </c>
      <c r="HQ352" s="284">
        <v>0</v>
      </c>
      <c r="HR352" s="284">
        <v>0</v>
      </c>
      <c r="HS352" s="284">
        <v>0</v>
      </c>
      <c r="HT352" s="284" t="s">
        <v>427</v>
      </c>
      <c r="HU352" s="284" t="s">
        <v>427</v>
      </c>
      <c r="HV352" s="284" t="s">
        <v>427</v>
      </c>
      <c r="HW352" s="284" t="s">
        <v>427</v>
      </c>
      <c r="HX352" s="284">
        <v>0</v>
      </c>
      <c r="HY352" s="284">
        <v>0</v>
      </c>
      <c r="HZ352" s="284">
        <v>205576</v>
      </c>
      <c r="IA352" s="284"/>
      <c r="IB352" s="284"/>
    </row>
    <row r="353" spans="1:236" x14ac:dyDescent="0.25">
      <c r="A353" s="2">
        <f>IF('Table 1'!$L$2="All Regions",1,IF('Table 1'!$L$2='DATA TEMPLATE 1516'!L353,1,0))</f>
        <v>1</v>
      </c>
      <c r="B353" s="2">
        <f>IF('Table 1'!$L$3="All Disciplines",1,IF('Table 1'!$L$3='DATA TEMPLATE 1516'!M353,1,0))</f>
        <v>1</v>
      </c>
      <c r="C353" s="2">
        <f>IF('Table 1'!$L$4="All Organisations",1,IF('Table 1'!$L$4='DATA TEMPLATE 1516'!N353,1,0))</f>
        <v>1</v>
      </c>
      <c r="D353" s="2">
        <f t="shared" si="10"/>
        <v>3</v>
      </c>
      <c r="E353" s="236">
        <f>IFERROR(IF('Table 2'!$L$2="All Diverse Led",$HQ353,IF('Table 2'!$L$2='DATA TEMPLATE 1516'!HX353,4,0)),"0")</f>
        <v>0</v>
      </c>
      <c r="F353" s="236">
        <f>IFERROR(IF('Table 2'!$L$2="All Diverse Led",$HQ353,IF('Table 2'!$L$2='DATA TEMPLATE 1516'!HY353,4,0)), 0)</f>
        <v>0</v>
      </c>
      <c r="G353" s="237">
        <f t="shared" si="11"/>
        <v>0</v>
      </c>
      <c r="H353" s="1" t="s">
        <v>471</v>
      </c>
      <c r="I353" s="1">
        <v>0</v>
      </c>
      <c r="J353" s="1" t="b">
        <v>0</v>
      </c>
      <c r="K353" s="284">
        <v>351</v>
      </c>
      <c r="L353" t="s">
        <v>448</v>
      </c>
      <c r="M353" t="s">
        <v>437</v>
      </c>
      <c r="N353" t="s">
        <v>459</v>
      </c>
      <c r="O353" s="76">
        <v>84673</v>
      </c>
      <c r="P353" s="76">
        <v>202000</v>
      </c>
      <c r="Q353" s="76">
        <v>22497</v>
      </c>
      <c r="R353" s="76">
        <v>31488</v>
      </c>
      <c r="S353" s="76">
        <v>1650</v>
      </c>
      <c r="T353" s="76">
        <v>342308</v>
      </c>
      <c r="U353">
        <v>41931</v>
      </c>
      <c r="V353">
        <v>0</v>
      </c>
      <c r="W353">
        <v>0</v>
      </c>
      <c r="X353">
        <v>0</v>
      </c>
      <c r="Y353">
        <v>0</v>
      </c>
      <c r="Z353">
        <v>0</v>
      </c>
      <c r="AA353">
        <v>0</v>
      </c>
      <c r="AB353">
        <v>247997</v>
      </c>
      <c r="AC353">
        <v>65549</v>
      </c>
      <c r="AD353">
        <v>22456</v>
      </c>
      <c r="AE353">
        <v>377933</v>
      </c>
      <c r="AF353" s="1">
        <v>168</v>
      </c>
      <c r="AG353">
        <v>92</v>
      </c>
      <c r="AH353">
        <v>11432</v>
      </c>
      <c r="AI353">
        <v>2420</v>
      </c>
      <c r="AJ353">
        <v>24</v>
      </c>
      <c r="AK353">
        <v>24</v>
      </c>
      <c r="AL353">
        <v>882</v>
      </c>
      <c r="AM353">
        <v>0</v>
      </c>
      <c r="AN353">
        <v>0</v>
      </c>
      <c r="AO353">
        <v>0</v>
      </c>
      <c r="AP353">
        <v>0</v>
      </c>
      <c r="AQ353">
        <v>0</v>
      </c>
      <c r="AR353">
        <v>168</v>
      </c>
      <c r="AS353">
        <v>92</v>
      </c>
      <c r="AT353">
        <v>11432</v>
      </c>
      <c r="AU353">
        <v>2420</v>
      </c>
      <c r="AV353">
        <v>24</v>
      </c>
      <c r="AW353">
        <v>24</v>
      </c>
      <c r="AX353">
        <v>882</v>
      </c>
      <c r="AY353">
        <v>0</v>
      </c>
      <c r="AZ353">
        <v>0</v>
      </c>
      <c r="BA353">
        <v>0</v>
      </c>
      <c r="BB353">
        <v>0</v>
      </c>
      <c r="BC353">
        <v>0</v>
      </c>
      <c r="BD353" s="284">
        <v>24</v>
      </c>
      <c r="BE353" s="284">
        <v>24</v>
      </c>
      <c r="BF353" s="284">
        <v>882</v>
      </c>
      <c r="BG353" s="284">
        <v>0</v>
      </c>
      <c r="BH353" s="168">
        <v>192</v>
      </c>
      <c r="BI353" s="169">
        <v>116</v>
      </c>
      <c r="BJ353" s="169">
        <v>12314</v>
      </c>
      <c r="BK353" s="170">
        <v>2420</v>
      </c>
      <c r="BL353">
        <v>0</v>
      </c>
      <c r="BM353">
        <v>0</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v>0</v>
      </c>
      <c r="CJ353" s="1">
        <v>0</v>
      </c>
      <c r="CK353" s="1">
        <v>0</v>
      </c>
      <c r="CL353" s="1">
        <v>0</v>
      </c>
      <c r="CM353" s="1">
        <v>0</v>
      </c>
      <c r="CN353" s="168">
        <v>0</v>
      </c>
      <c r="CO353" s="169">
        <v>0</v>
      </c>
      <c r="CP353" s="169">
        <v>0</v>
      </c>
      <c r="CQ353" s="170">
        <v>0</v>
      </c>
      <c r="CR353" s="1">
        <v>0</v>
      </c>
      <c r="CS353" s="1">
        <v>0</v>
      </c>
      <c r="CT353" s="1">
        <v>0</v>
      </c>
      <c r="CU353" s="1">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s="284">
        <v>0</v>
      </c>
      <c r="DQ353" s="284">
        <v>0</v>
      </c>
      <c r="DR353" s="284">
        <v>0</v>
      </c>
      <c r="DS353" s="284">
        <v>0</v>
      </c>
      <c r="DT353" s="168">
        <v>0</v>
      </c>
      <c r="DU353" s="169">
        <v>0</v>
      </c>
      <c r="DV353" s="169">
        <v>0</v>
      </c>
      <c r="DW353" s="170">
        <v>0</v>
      </c>
      <c r="DX353">
        <v>0</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v>0</v>
      </c>
      <c r="EV353" s="1">
        <v>0</v>
      </c>
      <c r="EW353" s="1">
        <v>0</v>
      </c>
      <c r="EX353" s="1">
        <v>0</v>
      </c>
      <c r="EY353" s="1">
        <v>0</v>
      </c>
      <c r="EZ353" s="168">
        <v>0</v>
      </c>
      <c r="FA353" s="169">
        <v>0</v>
      </c>
      <c r="FB353" s="169">
        <v>0</v>
      </c>
      <c r="FC353" s="170">
        <v>0</v>
      </c>
      <c r="FD353">
        <v>0</v>
      </c>
      <c r="FE353">
        <v>0</v>
      </c>
      <c r="FF353">
        <v>0</v>
      </c>
      <c r="FG353">
        <v>0</v>
      </c>
      <c r="FH353">
        <v>0</v>
      </c>
      <c r="FI353">
        <v>0</v>
      </c>
      <c r="FJ353">
        <v>0</v>
      </c>
      <c r="FK353">
        <v>0</v>
      </c>
      <c r="FL353">
        <v>0</v>
      </c>
      <c r="FM353">
        <v>0</v>
      </c>
      <c r="FN353">
        <v>0</v>
      </c>
      <c r="FO353">
        <v>0</v>
      </c>
      <c r="FP353">
        <v>0</v>
      </c>
      <c r="FQ353">
        <v>0</v>
      </c>
      <c r="FR353">
        <v>0</v>
      </c>
      <c r="FS353">
        <v>0</v>
      </c>
      <c r="FT353">
        <v>0</v>
      </c>
      <c r="FU353">
        <v>0</v>
      </c>
      <c r="FV353">
        <v>0</v>
      </c>
      <c r="FW353">
        <v>0</v>
      </c>
      <c r="FX353">
        <v>0</v>
      </c>
      <c r="FY353">
        <v>0</v>
      </c>
      <c r="FZ353">
        <v>0</v>
      </c>
      <c r="GA353">
        <v>0</v>
      </c>
      <c r="GB353">
        <v>0</v>
      </c>
      <c r="GC353">
        <v>0</v>
      </c>
      <c r="GD353">
        <v>0</v>
      </c>
      <c r="GE353">
        <v>0</v>
      </c>
      <c r="GF353">
        <v>0</v>
      </c>
      <c r="GG353">
        <v>0</v>
      </c>
      <c r="GH353">
        <v>0</v>
      </c>
      <c r="GI353">
        <v>0</v>
      </c>
      <c r="GJ353">
        <v>0</v>
      </c>
      <c r="GK353">
        <v>0</v>
      </c>
      <c r="GL353">
        <v>0</v>
      </c>
      <c r="GM353">
        <v>0</v>
      </c>
      <c r="GN353">
        <v>0</v>
      </c>
      <c r="GO353">
        <v>0</v>
      </c>
      <c r="GP353">
        <v>0</v>
      </c>
      <c r="GQ353">
        <v>0</v>
      </c>
      <c r="GR353">
        <v>0</v>
      </c>
      <c r="GS353">
        <v>0</v>
      </c>
      <c r="GT353">
        <v>0</v>
      </c>
      <c r="GU353">
        <v>0</v>
      </c>
      <c r="GV353">
        <v>0</v>
      </c>
      <c r="GW353">
        <v>0</v>
      </c>
      <c r="GX353">
        <v>0</v>
      </c>
      <c r="GY353">
        <v>0</v>
      </c>
      <c r="GZ353">
        <v>0</v>
      </c>
      <c r="HA353">
        <v>0</v>
      </c>
      <c r="HB353">
        <v>0</v>
      </c>
      <c r="HC353" s="139">
        <v>1</v>
      </c>
      <c r="HD353" s="141">
        <v>0</v>
      </c>
      <c r="HE353" s="139">
        <v>0</v>
      </c>
      <c r="HF353" s="141">
        <v>0</v>
      </c>
      <c r="HG353" s="180">
        <v>7</v>
      </c>
      <c r="HH353" s="182">
        <v>0.14285714285714285</v>
      </c>
      <c r="HI353" s="182">
        <v>0</v>
      </c>
      <c r="HJ353" s="183">
        <v>0</v>
      </c>
      <c r="HK353" s="140">
        <v>0</v>
      </c>
      <c r="HL353" s="140">
        <v>0</v>
      </c>
      <c r="HM353" s="1" t="s">
        <v>427</v>
      </c>
      <c r="HN353" s="1" t="s">
        <v>427</v>
      </c>
      <c r="HO353" t="s">
        <v>459</v>
      </c>
      <c r="HP353" s="284" t="s">
        <v>459</v>
      </c>
      <c r="HQ353" s="284">
        <v>0</v>
      </c>
      <c r="HR353" s="284">
        <v>0</v>
      </c>
      <c r="HS353" s="284">
        <v>0</v>
      </c>
      <c r="HT353" s="284" t="s">
        <v>427</v>
      </c>
      <c r="HU353" s="284" t="s">
        <v>427</v>
      </c>
      <c r="HV353" s="284" t="s">
        <v>427</v>
      </c>
      <c r="HW353" s="284" t="s">
        <v>427</v>
      </c>
      <c r="HX353" s="284">
        <v>0</v>
      </c>
      <c r="HY353" s="284">
        <v>0</v>
      </c>
      <c r="HZ353" s="284">
        <v>455221</v>
      </c>
      <c r="IA353" s="284"/>
      <c r="IB353" s="284"/>
    </row>
    <row r="354" spans="1:236" x14ac:dyDescent="0.25">
      <c r="A354" s="2">
        <f>IF('Table 1'!$L$2="All Regions",1,IF('Table 1'!$L$2='DATA TEMPLATE 1516'!L354,1,0))</f>
        <v>1</v>
      </c>
      <c r="B354" s="2">
        <f>IF('Table 1'!$L$3="All Disciplines",1,IF('Table 1'!$L$3='DATA TEMPLATE 1516'!M354,1,0))</f>
        <v>1</v>
      </c>
      <c r="C354" s="2">
        <f>IF('Table 1'!$L$4="All Organisations",1,IF('Table 1'!$L$4='DATA TEMPLATE 1516'!N354,1,0))</f>
        <v>1</v>
      </c>
      <c r="D354" s="2">
        <f t="shared" si="10"/>
        <v>3</v>
      </c>
      <c r="E354" s="236">
        <f>IFERROR(IF('Table 2'!$L$2="All Diverse Led",$HQ354,IF('Table 2'!$L$2='DATA TEMPLATE 1516'!HX354,4,0)),"0")</f>
        <v>0</v>
      </c>
      <c r="F354" s="236">
        <f>IFERROR(IF('Table 2'!$L$2="All Diverse Led",$HQ354,IF('Table 2'!$L$2='DATA TEMPLATE 1516'!HY354,4,0)), 0)</f>
        <v>0</v>
      </c>
      <c r="G354" s="237">
        <f t="shared" si="11"/>
        <v>0</v>
      </c>
      <c r="H354" s="1" t="s">
        <v>471</v>
      </c>
      <c r="I354" s="1">
        <v>0</v>
      </c>
      <c r="J354" s="1" t="b">
        <v>0</v>
      </c>
      <c r="K354" s="284">
        <v>352</v>
      </c>
      <c r="L354" t="s">
        <v>448</v>
      </c>
      <c r="M354" t="s">
        <v>438</v>
      </c>
      <c r="N354" t="s">
        <v>460</v>
      </c>
      <c r="O354" s="76">
        <v>521544</v>
      </c>
      <c r="P354" s="76">
        <v>101675</v>
      </c>
      <c r="Q354" s="76">
        <v>196233</v>
      </c>
      <c r="R354" s="76">
        <v>33420</v>
      </c>
      <c r="S354" s="76">
        <v>2020</v>
      </c>
      <c r="T354" s="76">
        <v>854892</v>
      </c>
      <c r="U354">
        <v>230178</v>
      </c>
      <c r="V354">
        <v>131502</v>
      </c>
      <c r="W354">
        <v>0</v>
      </c>
      <c r="X354">
        <v>4680</v>
      </c>
      <c r="Y354">
        <v>945</v>
      </c>
      <c r="Z354">
        <v>0</v>
      </c>
      <c r="AA354">
        <v>0</v>
      </c>
      <c r="AB354">
        <v>333781</v>
      </c>
      <c r="AC354">
        <v>67569</v>
      </c>
      <c r="AD354">
        <v>105250</v>
      </c>
      <c r="AE354">
        <v>873905</v>
      </c>
      <c r="AF354" s="1">
        <v>142</v>
      </c>
      <c r="AG354">
        <v>142</v>
      </c>
      <c r="AH354">
        <v>21584</v>
      </c>
      <c r="AI354">
        <v>0</v>
      </c>
      <c r="AJ354">
        <v>0</v>
      </c>
      <c r="AK354">
        <v>0</v>
      </c>
      <c r="AL354">
        <v>0</v>
      </c>
      <c r="AM354">
        <v>0</v>
      </c>
      <c r="AN354">
        <v>0</v>
      </c>
      <c r="AO354">
        <v>0</v>
      </c>
      <c r="AP354">
        <v>0</v>
      </c>
      <c r="AQ354">
        <v>0</v>
      </c>
      <c r="AR354">
        <v>6</v>
      </c>
      <c r="AS354">
        <v>6</v>
      </c>
      <c r="AT354">
        <v>1143</v>
      </c>
      <c r="AU354">
        <v>0</v>
      </c>
      <c r="AV354">
        <v>0</v>
      </c>
      <c r="AW354">
        <v>0</v>
      </c>
      <c r="AX354">
        <v>0</v>
      </c>
      <c r="AY354">
        <v>0</v>
      </c>
      <c r="AZ354">
        <v>0</v>
      </c>
      <c r="BA354">
        <v>0</v>
      </c>
      <c r="BB354">
        <v>0</v>
      </c>
      <c r="BC354">
        <v>0</v>
      </c>
      <c r="BD354" s="284">
        <v>0</v>
      </c>
      <c r="BE354" s="284">
        <v>0</v>
      </c>
      <c r="BF354" s="284">
        <v>0</v>
      </c>
      <c r="BG354" s="284">
        <v>0</v>
      </c>
      <c r="BH354" s="168">
        <v>6</v>
      </c>
      <c r="BI354" s="169">
        <v>6</v>
      </c>
      <c r="BJ354" s="169">
        <v>1143</v>
      </c>
      <c r="BK354" s="170">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v>0</v>
      </c>
      <c r="CJ354" s="1">
        <v>0</v>
      </c>
      <c r="CK354" s="1">
        <v>0</v>
      </c>
      <c r="CL354" s="1">
        <v>0</v>
      </c>
      <c r="CM354" s="1">
        <v>0</v>
      </c>
      <c r="CN354" s="168">
        <v>0</v>
      </c>
      <c r="CO354" s="169">
        <v>0</v>
      </c>
      <c r="CP354" s="169">
        <v>0</v>
      </c>
      <c r="CQ354" s="170">
        <v>0</v>
      </c>
      <c r="CR354" s="1">
        <v>25</v>
      </c>
      <c r="CS354" s="1">
        <v>25</v>
      </c>
      <c r="CT354" s="1">
        <v>2624</v>
      </c>
      <c r="CU354" s="1">
        <v>0</v>
      </c>
      <c r="CV354">
        <v>0</v>
      </c>
      <c r="CW354">
        <v>0</v>
      </c>
      <c r="CX354">
        <v>0</v>
      </c>
      <c r="CY354">
        <v>0</v>
      </c>
      <c r="CZ354">
        <v>0</v>
      </c>
      <c r="DA354">
        <v>0</v>
      </c>
      <c r="DB354">
        <v>0</v>
      </c>
      <c r="DC354">
        <v>0</v>
      </c>
      <c r="DD354">
        <v>25</v>
      </c>
      <c r="DE354">
        <v>0</v>
      </c>
      <c r="DF354">
        <v>376</v>
      </c>
      <c r="DG354">
        <v>0</v>
      </c>
      <c r="DH354">
        <v>0</v>
      </c>
      <c r="DI354">
        <v>0</v>
      </c>
      <c r="DJ354">
        <v>0</v>
      </c>
      <c r="DK354">
        <v>0</v>
      </c>
      <c r="DL354">
        <v>0</v>
      </c>
      <c r="DM354">
        <v>0</v>
      </c>
      <c r="DN354">
        <v>0</v>
      </c>
      <c r="DO354">
        <v>0</v>
      </c>
      <c r="DP354" s="284">
        <v>0</v>
      </c>
      <c r="DQ354" s="284">
        <v>0</v>
      </c>
      <c r="DR354" s="284">
        <v>0</v>
      </c>
      <c r="DS354" s="284">
        <v>0</v>
      </c>
      <c r="DT354" s="168">
        <v>25</v>
      </c>
      <c r="DU354" s="169">
        <v>0</v>
      </c>
      <c r="DV354" s="169">
        <v>376</v>
      </c>
      <c r="DW354" s="170">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v>0</v>
      </c>
      <c r="EV354" s="1">
        <v>0</v>
      </c>
      <c r="EW354" s="1">
        <v>0</v>
      </c>
      <c r="EX354" s="1">
        <v>0</v>
      </c>
      <c r="EY354" s="1">
        <v>0</v>
      </c>
      <c r="EZ354" s="168">
        <v>0</v>
      </c>
      <c r="FA354" s="169">
        <v>0</v>
      </c>
      <c r="FB354" s="169">
        <v>0</v>
      </c>
      <c r="FC354" s="170">
        <v>0</v>
      </c>
      <c r="FD354">
        <v>0</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v>0</v>
      </c>
      <c r="FZ354">
        <v>0</v>
      </c>
      <c r="GA354">
        <v>0</v>
      </c>
      <c r="GB354">
        <v>0</v>
      </c>
      <c r="GC354">
        <v>0</v>
      </c>
      <c r="GD354">
        <v>0</v>
      </c>
      <c r="GE354">
        <v>0</v>
      </c>
      <c r="GF354">
        <v>0</v>
      </c>
      <c r="GG354">
        <v>0</v>
      </c>
      <c r="GH354">
        <v>0</v>
      </c>
      <c r="GI354">
        <v>0</v>
      </c>
      <c r="GJ354">
        <v>0</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s="139">
        <v>0</v>
      </c>
      <c r="HD354" s="141">
        <v>0</v>
      </c>
      <c r="HE354" s="139">
        <v>0</v>
      </c>
      <c r="HF354" s="141">
        <v>0</v>
      </c>
      <c r="HG354" s="180">
        <v>21</v>
      </c>
      <c r="HH354" s="182">
        <v>0</v>
      </c>
      <c r="HI354" s="182">
        <v>0</v>
      </c>
      <c r="HJ354" s="183">
        <v>0</v>
      </c>
      <c r="HK354" s="140">
        <v>0</v>
      </c>
      <c r="HL354" s="140">
        <v>0</v>
      </c>
      <c r="HM354" s="1" t="s">
        <v>427</v>
      </c>
      <c r="HN354" s="1" t="s">
        <v>427</v>
      </c>
      <c r="HO354" t="s">
        <v>460</v>
      </c>
      <c r="HP354" s="284" t="s">
        <v>460</v>
      </c>
      <c r="HQ354" s="284">
        <v>0</v>
      </c>
      <c r="HR354" s="284">
        <v>0</v>
      </c>
      <c r="HS354" s="284">
        <v>0</v>
      </c>
      <c r="HT354" s="284" t="s">
        <v>427</v>
      </c>
      <c r="HU354" s="284" t="s">
        <v>427</v>
      </c>
      <c r="HV354" s="284" t="s">
        <v>427</v>
      </c>
      <c r="HW354" s="284" t="s">
        <v>427</v>
      </c>
      <c r="HX354" s="284">
        <v>0</v>
      </c>
      <c r="HY354" s="284">
        <v>0</v>
      </c>
      <c r="HZ354" s="284">
        <v>916008</v>
      </c>
      <c r="IA354" s="284"/>
      <c r="IB354" s="284"/>
    </row>
    <row r="355" spans="1:236" x14ac:dyDescent="0.25">
      <c r="A355" s="2">
        <f>IF('Table 1'!$L$2="All Regions",1,IF('Table 1'!$L$2='DATA TEMPLATE 1516'!L355,1,0))</f>
        <v>1</v>
      </c>
      <c r="B355" s="2">
        <f>IF('Table 1'!$L$3="All Disciplines",1,IF('Table 1'!$L$3='DATA TEMPLATE 1516'!M355,1,0))</f>
        <v>1</v>
      </c>
      <c r="C355" s="2">
        <f>IF('Table 1'!$L$4="All Organisations",1,IF('Table 1'!$L$4='DATA TEMPLATE 1516'!N355,1,0))</f>
        <v>1</v>
      </c>
      <c r="D355" s="2">
        <f t="shared" si="10"/>
        <v>3</v>
      </c>
      <c r="E355" s="236">
        <f>IFERROR(IF('Table 2'!$L$2="All Diverse Led",$HQ355,IF('Table 2'!$L$2='DATA TEMPLATE 1516'!HX355,4,0)),"0")</f>
        <v>0</v>
      </c>
      <c r="F355" s="236">
        <f>IFERROR(IF('Table 2'!$L$2="All Diverse Led",$HQ355,IF('Table 2'!$L$2='DATA TEMPLATE 1516'!HY355,4,0)), 0)</f>
        <v>0</v>
      </c>
      <c r="G355" s="237">
        <f t="shared" si="11"/>
        <v>0</v>
      </c>
      <c r="H355" s="1" t="s">
        <v>471</v>
      </c>
      <c r="I355" s="1">
        <v>0</v>
      </c>
      <c r="J355" s="1" t="b">
        <v>0</v>
      </c>
      <c r="K355" s="284">
        <v>353</v>
      </c>
      <c r="L355" t="s">
        <v>448</v>
      </c>
      <c r="M355" t="s">
        <v>440</v>
      </c>
      <c r="N355" t="s">
        <v>458</v>
      </c>
      <c r="O355" s="76">
        <v>33516</v>
      </c>
      <c r="P355" s="76">
        <v>95894</v>
      </c>
      <c r="Q355" s="76">
        <v>0</v>
      </c>
      <c r="R355" s="76">
        <v>25970</v>
      </c>
      <c r="S355" s="76">
        <v>32277</v>
      </c>
      <c r="T355" s="76">
        <v>187657</v>
      </c>
      <c r="U355">
        <v>5985</v>
      </c>
      <c r="V355">
        <v>32277</v>
      </c>
      <c r="W355">
        <v>0</v>
      </c>
      <c r="X355">
        <v>43074</v>
      </c>
      <c r="Y355">
        <v>0</v>
      </c>
      <c r="Z355">
        <v>0</v>
      </c>
      <c r="AA355">
        <v>0</v>
      </c>
      <c r="AB355">
        <v>126452</v>
      </c>
      <c r="AC355">
        <v>44143</v>
      </c>
      <c r="AD355">
        <v>0</v>
      </c>
      <c r="AE355">
        <v>251931</v>
      </c>
      <c r="AF355" s="1">
        <v>44</v>
      </c>
      <c r="AG355">
        <v>44</v>
      </c>
      <c r="AH355">
        <v>2144</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s="284">
        <v>0</v>
      </c>
      <c r="BE355" s="284">
        <v>0</v>
      </c>
      <c r="BF355" s="284">
        <v>0</v>
      </c>
      <c r="BG355" s="284">
        <v>0</v>
      </c>
      <c r="BH355" s="168">
        <v>0</v>
      </c>
      <c r="BI355" s="169">
        <v>0</v>
      </c>
      <c r="BJ355" s="169">
        <v>0</v>
      </c>
      <c r="BK355" s="170">
        <v>0</v>
      </c>
      <c r="BL355">
        <v>2</v>
      </c>
      <c r="BM355">
        <v>63</v>
      </c>
      <c r="BN355">
        <v>614</v>
      </c>
      <c r="BO355">
        <v>400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s="1">
        <v>0</v>
      </c>
      <c r="CK355" s="1">
        <v>0</v>
      </c>
      <c r="CL355" s="1">
        <v>0</v>
      </c>
      <c r="CM355" s="1">
        <v>0</v>
      </c>
      <c r="CN355" s="168">
        <v>0</v>
      </c>
      <c r="CO355" s="169">
        <v>0</v>
      </c>
      <c r="CP355" s="169">
        <v>0</v>
      </c>
      <c r="CQ355" s="170">
        <v>0</v>
      </c>
      <c r="CR355" s="1">
        <v>43</v>
      </c>
      <c r="CS355" s="1">
        <v>43</v>
      </c>
      <c r="CT355" s="1">
        <v>1779</v>
      </c>
      <c r="CU355" s="1">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s="284">
        <v>0</v>
      </c>
      <c r="DQ355" s="284">
        <v>0</v>
      </c>
      <c r="DR355" s="284">
        <v>0</v>
      </c>
      <c r="DS355" s="284">
        <v>0</v>
      </c>
      <c r="DT355" s="168">
        <v>0</v>
      </c>
      <c r="DU355" s="169">
        <v>0</v>
      </c>
      <c r="DV355" s="169">
        <v>0</v>
      </c>
      <c r="DW355" s="170">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v>0</v>
      </c>
      <c r="EV355" s="1">
        <v>0</v>
      </c>
      <c r="EW355" s="1">
        <v>0</v>
      </c>
      <c r="EX355" s="1">
        <v>0</v>
      </c>
      <c r="EY355" s="1">
        <v>0</v>
      </c>
      <c r="EZ355" s="168">
        <v>0</v>
      </c>
      <c r="FA355" s="169">
        <v>0</v>
      </c>
      <c r="FB355" s="169">
        <v>0</v>
      </c>
      <c r="FC355" s="170">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s="139">
        <v>0</v>
      </c>
      <c r="HD355" s="141">
        <v>0</v>
      </c>
      <c r="HE355" s="139">
        <v>2</v>
      </c>
      <c r="HF355" s="141">
        <v>0</v>
      </c>
      <c r="HG355" s="180">
        <v>14</v>
      </c>
      <c r="HH355" s="182">
        <v>0</v>
      </c>
      <c r="HI355" s="182">
        <v>0.14285714285714285</v>
      </c>
      <c r="HJ355" s="183">
        <v>0</v>
      </c>
      <c r="HK355" s="140">
        <v>0</v>
      </c>
      <c r="HL355" s="140">
        <v>0</v>
      </c>
      <c r="HM355" s="1" t="s">
        <v>427</v>
      </c>
      <c r="HN355" s="1" t="s">
        <v>427</v>
      </c>
      <c r="HO355" t="s">
        <v>458</v>
      </c>
      <c r="HP355" s="284" t="s">
        <v>459</v>
      </c>
      <c r="HQ355" s="284">
        <v>0</v>
      </c>
      <c r="HR355" s="284">
        <v>0</v>
      </c>
      <c r="HS355" s="284">
        <v>0</v>
      </c>
      <c r="HT355" s="284" t="s">
        <v>427</v>
      </c>
      <c r="HU355" s="284" t="s">
        <v>427</v>
      </c>
      <c r="HV355" s="284" t="s">
        <v>427</v>
      </c>
      <c r="HW355" s="284" t="s">
        <v>427</v>
      </c>
      <c r="HX355" s="284">
        <v>0</v>
      </c>
      <c r="HY355" s="284">
        <v>0</v>
      </c>
      <c r="HZ355" s="284">
        <v>255818</v>
      </c>
      <c r="IA355" s="284"/>
      <c r="IB355" s="284"/>
    </row>
    <row r="356" spans="1:236" x14ac:dyDescent="0.25">
      <c r="A356" s="2">
        <f>IF('Table 1'!$L$2="All Regions",1,IF('Table 1'!$L$2='DATA TEMPLATE 1516'!L356,1,0))</f>
        <v>1</v>
      </c>
      <c r="B356" s="2">
        <f>IF('Table 1'!$L$3="All Disciplines",1,IF('Table 1'!$L$3='DATA TEMPLATE 1516'!M356,1,0))</f>
        <v>1</v>
      </c>
      <c r="C356" s="2">
        <f>IF('Table 1'!$L$4="All Organisations",1,IF('Table 1'!$L$4='DATA TEMPLATE 1516'!N356,1,0))</f>
        <v>1</v>
      </c>
      <c r="D356" s="2">
        <f t="shared" si="10"/>
        <v>3</v>
      </c>
      <c r="E356" s="236">
        <f>IFERROR(IF('Table 2'!$L$2="All Diverse Led",$HQ356,IF('Table 2'!$L$2='DATA TEMPLATE 1516'!HX356,4,0)),"0")</f>
        <v>0</v>
      </c>
      <c r="F356" s="236">
        <f>IFERROR(IF('Table 2'!$L$2="All Diverse Led",$HQ356,IF('Table 2'!$L$2='DATA TEMPLATE 1516'!HY356,4,0)), 0)</f>
        <v>0</v>
      </c>
      <c r="G356" s="237">
        <f t="shared" si="11"/>
        <v>0</v>
      </c>
      <c r="H356" s="1" t="s">
        <v>471</v>
      </c>
      <c r="I356" s="1">
        <v>0</v>
      </c>
      <c r="J356" s="1" t="b">
        <v>0</v>
      </c>
      <c r="K356" s="284">
        <v>354</v>
      </c>
      <c r="L356" t="s">
        <v>448</v>
      </c>
      <c r="M356" t="s">
        <v>436</v>
      </c>
      <c r="N356" t="s">
        <v>460</v>
      </c>
      <c r="O356" s="76">
        <v>638598</v>
      </c>
      <c r="P356" s="76">
        <v>283819</v>
      </c>
      <c r="Q356" s="76">
        <v>88336</v>
      </c>
      <c r="R356" s="76">
        <v>25000</v>
      </c>
      <c r="S356" s="76">
        <v>180000</v>
      </c>
      <c r="T356" s="76">
        <v>1215753</v>
      </c>
      <c r="U356">
        <v>156000</v>
      </c>
      <c r="V356">
        <v>20189</v>
      </c>
      <c r="W356">
        <v>405</v>
      </c>
      <c r="X356">
        <v>5627</v>
      </c>
      <c r="Y356">
        <v>1556</v>
      </c>
      <c r="Z356">
        <v>0</v>
      </c>
      <c r="AA356">
        <v>0</v>
      </c>
      <c r="AB356">
        <v>451796</v>
      </c>
      <c r="AC356">
        <v>250067</v>
      </c>
      <c r="AD356">
        <v>148705</v>
      </c>
      <c r="AE356">
        <v>1034345</v>
      </c>
      <c r="AF356" s="1">
        <v>6</v>
      </c>
      <c r="AG356">
        <v>6</v>
      </c>
      <c r="AH356">
        <v>351</v>
      </c>
      <c r="AI356">
        <v>400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s="284">
        <v>0</v>
      </c>
      <c r="BE356" s="284">
        <v>0</v>
      </c>
      <c r="BF356" s="284">
        <v>0</v>
      </c>
      <c r="BG356" s="284">
        <v>0</v>
      </c>
      <c r="BH356" s="168">
        <v>0</v>
      </c>
      <c r="BI356" s="169">
        <v>0</v>
      </c>
      <c r="BJ356" s="169">
        <v>0</v>
      </c>
      <c r="BK356" s="170">
        <v>0</v>
      </c>
      <c r="BL356">
        <v>9</v>
      </c>
      <c r="BM356">
        <v>487</v>
      </c>
      <c r="BN356">
        <v>173853</v>
      </c>
      <c r="BO356">
        <v>175054</v>
      </c>
      <c r="BP356">
        <v>1</v>
      </c>
      <c r="BQ356">
        <v>10</v>
      </c>
      <c r="BR356">
        <v>1555</v>
      </c>
      <c r="BS356">
        <v>1655</v>
      </c>
      <c r="BT356">
        <v>8</v>
      </c>
      <c r="BU356">
        <v>385</v>
      </c>
      <c r="BV356">
        <v>10865</v>
      </c>
      <c r="BW356">
        <v>19300</v>
      </c>
      <c r="BX356">
        <v>0</v>
      </c>
      <c r="BY356">
        <v>0</v>
      </c>
      <c r="BZ356">
        <v>0</v>
      </c>
      <c r="CA356">
        <v>0</v>
      </c>
      <c r="CB356">
        <v>0</v>
      </c>
      <c r="CC356">
        <v>0</v>
      </c>
      <c r="CD356">
        <v>0</v>
      </c>
      <c r="CE356">
        <v>0</v>
      </c>
      <c r="CF356">
        <v>0</v>
      </c>
      <c r="CG356">
        <v>0</v>
      </c>
      <c r="CH356">
        <v>0</v>
      </c>
      <c r="CI356">
        <v>0</v>
      </c>
      <c r="CJ356" s="1">
        <v>9</v>
      </c>
      <c r="CK356" s="1">
        <v>395</v>
      </c>
      <c r="CL356" s="1">
        <v>12420</v>
      </c>
      <c r="CM356" s="1">
        <v>20955</v>
      </c>
      <c r="CN356" s="168">
        <v>0</v>
      </c>
      <c r="CO356" s="169">
        <v>0</v>
      </c>
      <c r="CP356" s="169">
        <v>0</v>
      </c>
      <c r="CQ356" s="170">
        <v>0</v>
      </c>
      <c r="CR356" s="1">
        <v>33</v>
      </c>
      <c r="CS356" s="1">
        <v>12</v>
      </c>
      <c r="CT356" s="1">
        <v>300</v>
      </c>
      <c r="CU356" s="1">
        <v>323</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s="284">
        <v>0</v>
      </c>
      <c r="DQ356" s="284">
        <v>0</v>
      </c>
      <c r="DR356" s="284">
        <v>0</v>
      </c>
      <c r="DS356" s="284">
        <v>0</v>
      </c>
      <c r="DT356" s="168">
        <v>0</v>
      </c>
      <c r="DU356" s="169">
        <v>0</v>
      </c>
      <c r="DV356" s="169">
        <v>0</v>
      </c>
      <c r="DW356" s="170">
        <v>0</v>
      </c>
      <c r="DX356">
        <v>0</v>
      </c>
      <c r="DY356">
        <v>0</v>
      </c>
      <c r="DZ356">
        <v>0</v>
      </c>
      <c r="EA356">
        <v>0</v>
      </c>
      <c r="EB356">
        <v>0</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s="1">
        <v>0</v>
      </c>
      <c r="EW356" s="1">
        <v>0</v>
      </c>
      <c r="EX356" s="1">
        <v>0</v>
      </c>
      <c r="EY356" s="1">
        <v>0</v>
      </c>
      <c r="EZ356" s="168">
        <v>0</v>
      </c>
      <c r="FA356" s="169">
        <v>0</v>
      </c>
      <c r="FB356" s="169">
        <v>0</v>
      </c>
      <c r="FC356" s="170">
        <v>0</v>
      </c>
      <c r="FD356">
        <v>0</v>
      </c>
      <c r="FE356">
        <v>0</v>
      </c>
      <c r="FF356">
        <v>0</v>
      </c>
      <c r="FG356">
        <v>0</v>
      </c>
      <c r="FH356">
        <v>0</v>
      </c>
      <c r="FI356">
        <v>0</v>
      </c>
      <c r="FJ356">
        <v>0</v>
      </c>
      <c r="FK356">
        <v>0</v>
      </c>
      <c r="FL356">
        <v>0</v>
      </c>
      <c r="FM356">
        <v>0</v>
      </c>
      <c r="FN356">
        <v>0</v>
      </c>
      <c r="FO356">
        <v>0</v>
      </c>
      <c r="FP356">
        <v>0</v>
      </c>
      <c r="FQ356">
        <v>0</v>
      </c>
      <c r="FR356">
        <v>0</v>
      </c>
      <c r="FS356">
        <v>0</v>
      </c>
      <c r="FT356">
        <v>18</v>
      </c>
      <c r="FU356">
        <v>0</v>
      </c>
      <c r="FV356">
        <v>30</v>
      </c>
      <c r="FW356">
        <v>0</v>
      </c>
      <c r="FX356">
        <v>30</v>
      </c>
      <c r="FY356">
        <v>0</v>
      </c>
      <c r="FZ356">
        <v>5</v>
      </c>
      <c r="GA356">
        <v>1000</v>
      </c>
      <c r="GB356">
        <v>7</v>
      </c>
      <c r="GC356">
        <v>2000</v>
      </c>
      <c r="GD356">
        <v>0</v>
      </c>
      <c r="GE356">
        <v>0</v>
      </c>
      <c r="GF356">
        <v>0</v>
      </c>
      <c r="GG356">
        <v>0</v>
      </c>
      <c r="GH356">
        <v>0</v>
      </c>
      <c r="GI356">
        <v>0</v>
      </c>
      <c r="GJ356">
        <v>14400</v>
      </c>
      <c r="GK356">
        <v>14400</v>
      </c>
      <c r="GL356">
        <v>0</v>
      </c>
      <c r="GM356">
        <v>0</v>
      </c>
      <c r="GN356">
        <v>14</v>
      </c>
      <c r="GO356">
        <v>740</v>
      </c>
      <c r="GP356">
        <v>1</v>
      </c>
      <c r="GQ356">
        <v>117</v>
      </c>
      <c r="GR356">
        <v>0</v>
      </c>
      <c r="GS356">
        <v>0</v>
      </c>
      <c r="GT356">
        <v>0</v>
      </c>
      <c r="GU356">
        <v>0</v>
      </c>
      <c r="GV356">
        <v>0</v>
      </c>
      <c r="GW356">
        <v>0</v>
      </c>
      <c r="GX356">
        <v>0</v>
      </c>
      <c r="GY356">
        <v>0</v>
      </c>
      <c r="GZ356">
        <v>0</v>
      </c>
      <c r="HA356">
        <v>0</v>
      </c>
      <c r="HB356">
        <v>0</v>
      </c>
      <c r="HC356" s="139">
        <v>1</v>
      </c>
      <c r="HD356" s="141">
        <v>0</v>
      </c>
      <c r="HE356" s="139">
        <v>1</v>
      </c>
      <c r="HF356" s="141">
        <v>0</v>
      </c>
      <c r="HG356" s="180">
        <v>15</v>
      </c>
      <c r="HH356" s="182">
        <v>6.6666666666666666E-2</v>
      </c>
      <c r="HI356" s="182">
        <v>6.6666666666666666E-2</v>
      </c>
      <c r="HJ356" s="183">
        <v>0</v>
      </c>
      <c r="HK356" s="140">
        <v>0</v>
      </c>
      <c r="HL356" s="140">
        <v>0</v>
      </c>
      <c r="HM356" s="1" t="s">
        <v>427</v>
      </c>
      <c r="HN356" s="1" t="s">
        <v>427</v>
      </c>
      <c r="HO356" t="s">
        <v>460</v>
      </c>
      <c r="HP356" s="284" t="s">
        <v>460</v>
      </c>
      <c r="HQ356" s="284">
        <v>0</v>
      </c>
      <c r="HR356" s="284">
        <v>0</v>
      </c>
      <c r="HS356" s="284">
        <v>0</v>
      </c>
      <c r="HT356" s="284" t="s">
        <v>427</v>
      </c>
      <c r="HU356" s="284" t="s">
        <v>427</v>
      </c>
      <c r="HV356" s="284" t="s">
        <v>427</v>
      </c>
      <c r="HW356" s="284" t="s">
        <v>426</v>
      </c>
      <c r="HX356" s="284">
        <v>0</v>
      </c>
      <c r="HY356" s="284">
        <v>0</v>
      </c>
      <c r="HZ356" s="284">
        <v>1554767</v>
      </c>
      <c r="IA356" s="284"/>
      <c r="IB356" s="284"/>
    </row>
    <row r="357" spans="1:236" x14ac:dyDescent="0.25">
      <c r="A357" s="2">
        <f>IF('Table 1'!$L$2="All Regions",1,IF('Table 1'!$L$2='DATA TEMPLATE 1516'!L357,1,0))</f>
        <v>1</v>
      </c>
      <c r="B357" s="2">
        <f>IF('Table 1'!$L$3="All Disciplines",1,IF('Table 1'!$L$3='DATA TEMPLATE 1516'!M357,1,0))</f>
        <v>1</v>
      </c>
      <c r="C357" s="2">
        <f>IF('Table 1'!$L$4="All Organisations",1,IF('Table 1'!$L$4='DATA TEMPLATE 1516'!N357,1,0))</f>
        <v>1</v>
      </c>
      <c r="D357" s="2">
        <f t="shared" si="10"/>
        <v>3</v>
      </c>
      <c r="E357" s="236">
        <f>IFERROR(IF('Table 2'!$L$2="All Diverse Led",$HQ357,IF('Table 2'!$L$2='DATA TEMPLATE 1516'!HX357,4,0)),"0")</f>
        <v>0</v>
      </c>
      <c r="F357" s="236">
        <f>IFERROR(IF('Table 2'!$L$2="All Diverse Led",$HQ357,IF('Table 2'!$L$2='DATA TEMPLATE 1516'!HY357,4,0)), 0)</f>
        <v>0</v>
      </c>
      <c r="G357" s="237">
        <f t="shared" si="11"/>
        <v>0</v>
      </c>
      <c r="H357" s="1" t="s">
        <v>471</v>
      </c>
      <c r="I357" s="1">
        <v>0</v>
      </c>
      <c r="J357" s="1" t="b">
        <v>0</v>
      </c>
      <c r="K357" s="284">
        <v>355</v>
      </c>
      <c r="L357" t="s">
        <v>448</v>
      </c>
      <c r="M357" t="s">
        <v>436</v>
      </c>
      <c r="N357" t="s">
        <v>459</v>
      </c>
      <c r="O357" s="76">
        <v>181288</v>
      </c>
      <c r="P357" s="76">
        <v>469399</v>
      </c>
      <c r="Q357" s="76">
        <v>50623</v>
      </c>
      <c r="R357" s="76">
        <v>25000</v>
      </c>
      <c r="S357" s="76">
        <v>0</v>
      </c>
      <c r="T357" s="76">
        <v>726310</v>
      </c>
      <c r="U357">
        <v>160557</v>
      </c>
      <c r="V357">
        <v>0</v>
      </c>
      <c r="W357">
        <v>0</v>
      </c>
      <c r="X357">
        <v>0</v>
      </c>
      <c r="Y357">
        <v>0</v>
      </c>
      <c r="Z357">
        <v>0</v>
      </c>
      <c r="AA357">
        <v>0</v>
      </c>
      <c r="AB357">
        <v>234100</v>
      </c>
      <c r="AC357">
        <v>340212</v>
      </c>
      <c r="AD357">
        <v>0</v>
      </c>
      <c r="AE357">
        <v>734869</v>
      </c>
      <c r="AF357" s="1">
        <v>1</v>
      </c>
      <c r="AG357">
        <v>1</v>
      </c>
      <c r="AH357">
        <v>0</v>
      </c>
      <c r="AI357">
        <v>30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s="284">
        <v>0</v>
      </c>
      <c r="BE357" s="284">
        <v>0</v>
      </c>
      <c r="BF357" s="284">
        <v>0</v>
      </c>
      <c r="BG357" s="284">
        <v>0</v>
      </c>
      <c r="BH357" s="168">
        <v>0</v>
      </c>
      <c r="BI357" s="169">
        <v>0</v>
      </c>
      <c r="BJ357" s="169">
        <v>0</v>
      </c>
      <c r="BK357" s="170">
        <v>0</v>
      </c>
      <c r="BL357">
        <v>10</v>
      </c>
      <c r="BM357">
        <v>507</v>
      </c>
      <c r="BN357">
        <v>56028</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s="1">
        <v>0</v>
      </c>
      <c r="CK357" s="1">
        <v>0</v>
      </c>
      <c r="CL357" s="1">
        <v>0</v>
      </c>
      <c r="CM357" s="1">
        <v>0</v>
      </c>
      <c r="CN357" s="168">
        <v>0</v>
      </c>
      <c r="CO357" s="169">
        <v>0</v>
      </c>
      <c r="CP357" s="169">
        <v>0</v>
      </c>
      <c r="CQ357" s="170">
        <v>0</v>
      </c>
      <c r="CR357" s="1">
        <v>0</v>
      </c>
      <c r="CS357" s="1">
        <v>0</v>
      </c>
      <c r="CT357" s="1">
        <v>0</v>
      </c>
      <c r="CU357" s="1">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s="284">
        <v>0</v>
      </c>
      <c r="DQ357" s="284">
        <v>0</v>
      </c>
      <c r="DR357" s="284">
        <v>0</v>
      </c>
      <c r="DS357" s="284">
        <v>0</v>
      </c>
      <c r="DT357" s="168">
        <v>0</v>
      </c>
      <c r="DU357" s="169">
        <v>0</v>
      </c>
      <c r="DV357" s="169">
        <v>0</v>
      </c>
      <c r="DW357" s="170">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v>0</v>
      </c>
      <c r="EV357" s="1">
        <v>0</v>
      </c>
      <c r="EW357" s="1">
        <v>0</v>
      </c>
      <c r="EX357" s="1">
        <v>0</v>
      </c>
      <c r="EY357" s="1">
        <v>0</v>
      </c>
      <c r="EZ357" s="168">
        <v>0</v>
      </c>
      <c r="FA357" s="169">
        <v>0</v>
      </c>
      <c r="FB357" s="169">
        <v>0</v>
      </c>
      <c r="FC357" s="170">
        <v>0</v>
      </c>
      <c r="FD357">
        <v>0</v>
      </c>
      <c r="FE357">
        <v>0</v>
      </c>
      <c r="FF357">
        <v>0</v>
      </c>
      <c r="FG357">
        <v>0</v>
      </c>
      <c r="FH357">
        <v>0</v>
      </c>
      <c r="FI357">
        <v>0</v>
      </c>
      <c r="FJ357">
        <v>0</v>
      </c>
      <c r="FK357">
        <v>0</v>
      </c>
      <c r="FL357">
        <v>0</v>
      </c>
      <c r="FM357">
        <v>0</v>
      </c>
      <c r="FN357">
        <v>1</v>
      </c>
      <c r="FO357">
        <v>750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1</v>
      </c>
      <c r="GQ357">
        <v>156</v>
      </c>
      <c r="GR357">
        <v>0</v>
      </c>
      <c r="GS357">
        <v>0</v>
      </c>
      <c r="GT357">
        <v>1</v>
      </c>
      <c r="GU357">
        <v>0</v>
      </c>
      <c r="GV357">
        <v>0</v>
      </c>
      <c r="GW357">
        <v>0</v>
      </c>
      <c r="GX357">
        <v>0</v>
      </c>
      <c r="GY357">
        <v>0</v>
      </c>
      <c r="GZ357">
        <v>0</v>
      </c>
      <c r="HA357">
        <v>0</v>
      </c>
      <c r="HB357">
        <v>0</v>
      </c>
      <c r="HC357" s="139">
        <v>0</v>
      </c>
      <c r="HD357" s="141">
        <v>0</v>
      </c>
      <c r="HE357" s="139">
        <v>1</v>
      </c>
      <c r="HF357" s="141">
        <v>0</v>
      </c>
      <c r="HG357" s="180">
        <v>11</v>
      </c>
      <c r="HH357" s="182">
        <v>0</v>
      </c>
      <c r="HI357" s="182">
        <v>9.0909090909090912E-2</v>
      </c>
      <c r="HJ357" s="183">
        <v>0</v>
      </c>
      <c r="HK357" s="140">
        <v>0</v>
      </c>
      <c r="HL357" s="140">
        <v>0</v>
      </c>
      <c r="HM357" s="1" t="s">
        <v>427</v>
      </c>
      <c r="HN357" s="1" t="s">
        <v>427</v>
      </c>
      <c r="HO357" t="s">
        <v>459</v>
      </c>
      <c r="HP357" s="284" t="s">
        <v>459</v>
      </c>
      <c r="HQ357" s="284">
        <v>0</v>
      </c>
      <c r="HR357" s="284">
        <v>0</v>
      </c>
      <c r="HS357" s="284">
        <v>0</v>
      </c>
      <c r="HT357" s="284" t="s">
        <v>427</v>
      </c>
      <c r="HU357" s="284" t="s">
        <v>427</v>
      </c>
      <c r="HV357" s="284" t="s">
        <v>427</v>
      </c>
      <c r="HW357" s="284" t="s">
        <v>427</v>
      </c>
      <c r="HX357" s="284">
        <v>0</v>
      </c>
      <c r="HY357" s="284">
        <v>0</v>
      </c>
      <c r="HZ357" s="284">
        <v>682918</v>
      </c>
      <c r="IA357" s="284"/>
      <c r="IB357" s="284"/>
    </row>
    <row r="358" spans="1:236" x14ac:dyDescent="0.25">
      <c r="A358" s="2">
        <f>IF('Table 1'!$L$2="All Regions",1,IF('Table 1'!$L$2='DATA TEMPLATE 1516'!L358,1,0))</f>
        <v>1</v>
      </c>
      <c r="B358" s="2">
        <f>IF('Table 1'!$L$3="All Disciplines",1,IF('Table 1'!$L$3='DATA TEMPLATE 1516'!M358,1,0))</f>
        <v>1</v>
      </c>
      <c r="C358" s="2">
        <f>IF('Table 1'!$L$4="All Organisations",1,IF('Table 1'!$L$4='DATA TEMPLATE 1516'!N358,1,0))</f>
        <v>1</v>
      </c>
      <c r="D358" s="2">
        <f t="shared" si="10"/>
        <v>3</v>
      </c>
      <c r="E358" s="236">
        <f>IFERROR(IF('Table 2'!$L$2="All Diverse Led",$HQ358,IF('Table 2'!$L$2='DATA TEMPLATE 1516'!HX358,4,0)),"0")</f>
        <v>0</v>
      </c>
      <c r="F358" s="236">
        <f>IFERROR(IF('Table 2'!$L$2="All Diverse Led",$HQ358,IF('Table 2'!$L$2='DATA TEMPLATE 1516'!HY358,4,0)), 0)</f>
        <v>0</v>
      </c>
      <c r="G358" s="237">
        <f t="shared" si="11"/>
        <v>0</v>
      </c>
      <c r="H358" s="1" t="s">
        <v>471</v>
      </c>
      <c r="I358" s="1">
        <v>0</v>
      </c>
      <c r="J358" s="1" t="b">
        <v>0</v>
      </c>
      <c r="K358" s="284">
        <v>356</v>
      </c>
      <c r="L358" t="s">
        <v>448</v>
      </c>
      <c r="M358" t="s">
        <v>437</v>
      </c>
      <c r="N358" t="s">
        <v>460</v>
      </c>
      <c r="O358" s="76">
        <v>2016202</v>
      </c>
      <c r="P358" s="76">
        <v>2082843</v>
      </c>
      <c r="Q358" s="76">
        <v>2041455</v>
      </c>
      <c r="R358" s="76">
        <v>288640</v>
      </c>
      <c r="S358" s="76">
        <v>30770</v>
      </c>
      <c r="T358" s="76">
        <v>6459910</v>
      </c>
      <c r="U358">
        <v>2373853</v>
      </c>
      <c r="V358">
        <v>582978</v>
      </c>
      <c r="W358">
        <v>0</v>
      </c>
      <c r="X358">
        <v>0</v>
      </c>
      <c r="Y358">
        <v>0</v>
      </c>
      <c r="Z358">
        <v>0</v>
      </c>
      <c r="AA358">
        <v>0</v>
      </c>
      <c r="AB358">
        <v>2116778</v>
      </c>
      <c r="AC358">
        <v>416767</v>
      </c>
      <c r="AD358">
        <v>0</v>
      </c>
      <c r="AE358">
        <v>5490376</v>
      </c>
      <c r="AF358" s="1">
        <v>127</v>
      </c>
      <c r="AG358">
        <v>695</v>
      </c>
      <c r="AH358">
        <v>118059</v>
      </c>
      <c r="AI358">
        <v>0</v>
      </c>
      <c r="AJ358">
        <v>2</v>
      </c>
      <c r="AK358">
        <v>35</v>
      </c>
      <c r="AL358">
        <v>6513</v>
      </c>
      <c r="AM358">
        <v>0</v>
      </c>
      <c r="AN358">
        <v>1</v>
      </c>
      <c r="AO358">
        <v>5</v>
      </c>
      <c r="AP358">
        <v>5392</v>
      </c>
      <c r="AQ358">
        <v>0</v>
      </c>
      <c r="AR358">
        <v>13</v>
      </c>
      <c r="AS358">
        <v>243</v>
      </c>
      <c r="AT358">
        <v>17156</v>
      </c>
      <c r="AU358">
        <v>0</v>
      </c>
      <c r="AV358">
        <v>0</v>
      </c>
      <c r="AW358">
        <v>0</v>
      </c>
      <c r="AX358">
        <v>0</v>
      </c>
      <c r="AY358">
        <v>0</v>
      </c>
      <c r="AZ358">
        <v>0</v>
      </c>
      <c r="BA358">
        <v>0</v>
      </c>
      <c r="BB358">
        <v>0</v>
      </c>
      <c r="BC358">
        <v>0</v>
      </c>
      <c r="BD358" s="284">
        <v>3</v>
      </c>
      <c r="BE358" s="284">
        <v>40</v>
      </c>
      <c r="BF358" s="284">
        <v>11905</v>
      </c>
      <c r="BG358" s="284">
        <v>0</v>
      </c>
      <c r="BH358" s="168">
        <v>13</v>
      </c>
      <c r="BI358" s="169">
        <v>243</v>
      </c>
      <c r="BJ358" s="169">
        <v>17156</v>
      </c>
      <c r="BK358" s="170">
        <v>0</v>
      </c>
      <c r="BL358">
        <v>0</v>
      </c>
      <c r="BM358">
        <v>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v>0</v>
      </c>
      <c r="CI358">
        <v>0</v>
      </c>
      <c r="CJ358" s="1">
        <v>0</v>
      </c>
      <c r="CK358" s="1">
        <v>0</v>
      </c>
      <c r="CL358" s="1">
        <v>0</v>
      </c>
      <c r="CM358" s="1">
        <v>0</v>
      </c>
      <c r="CN358" s="168">
        <v>0</v>
      </c>
      <c r="CO358" s="169">
        <v>0</v>
      </c>
      <c r="CP358" s="169">
        <v>0</v>
      </c>
      <c r="CQ358" s="170">
        <v>0</v>
      </c>
      <c r="CR358" s="1">
        <v>0</v>
      </c>
      <c r="CS358" s="1">
        <v>0</v>
      </c>
      <c r="CT358" s="1">
        <v>0</v>
      </c>
      <c r="CU358" s="1">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s="284">
        <v>0</v>
      </c>
      <c r="DQ358" s="284">
        <v>0</v>
      </c>
      <c r="DR358" s="284">
        <v>0</v>
      </c>
      <c r="DS358" s="284">
        <v>0</v>
      </c>
      <c r="DT358" s="168">
        <v>0</v>
      </c>
      <c r="DU358" s="169">
        <v>0</v>
      </c>
      <c r="DV358" s="169">
        <v>0</v>
      </c>
      <c r="DW358" s="170">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v>0</v>
      </c>
      <c r="EV358" s="1">
        <v>0</v>
      </c>
      <c r="EW358" s="1">
        <v>0</v>
      </c>
      <c r="EX358" s="1">
        <v>0</v>
      </c>
      <c r="EY358" s="1">
        <v>0</v>
      </c>
      <c r="EZ358" s="168">
        <v>0</v>
      </c>
      <c r="FA358" s="169">
        <v>0</v>
      </c>
      <c r="FB358" s="169">
        <v>0</v>
      </c>
      <c r="FC358" s="170">
        <v>0</v>
      </c>
      <c r="FD358">
        <v>0</v>
      </c>
      <c r="FE358">
        <v>0</v>
      </c>
      <c r="FF358">
        <v>0</v>
      </c>
      <c r="FG358">
        <v>0</v>
      </c>
      <c r="FH358">
        <v>0</v>
      </c>
      <c r="FI358">
        <v>0</v>
      </c>
      <c r="FJ358">
        <v>0</v>
      </c>
      <c r="FK358">
        <v>0</v>
      </c>
      <c r="FL358">
        <v>0</v>
      </c>
      <c r="FM358">
        <v>0</v>
      </c>
      <c r="FN358">
        <v>0</v>
      </c>
      <c r="FO358">
        <v>0</v>
      </c>
      <c r="FP358">
        <v>0</v>
      </c>
      <c r="FQ358">
        <v>0</v>
      </c>
      <c r="FR358">
        <v>0</v>
      </c>
      <c r="FS358">
        <v>0</v>
      </c>
      <c r="FT358">
        <v>0</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s="139">
        <v>1</v>
      </c>
      <c r="HD358" s="141">
        <v>0</v>
      </c>
      <c r="HE358" s="139">
        <v>0</v>
      </c>
      <c r="HF358" s="141">
        <v>1</v>
      </c>
      <c r="HG358" s="180">
        <v>18</v>
      </c>
      <c r="HH358" s="182">
        <v>0.1111111111111111</v>
      </c>
      <c r="HI358" s="182">
        <v>0</v>
      </c>
      <c r="HJ358" s="183">
        <v>0</v>
      </c>
      <c r="HK358" s="140">
        <v>0</v>
      </c>
      <c r="HL358" s="140">
        <v>0</v>
      </c>
      <c r="HM358" s="1" t="s">
        <v>427</v>
      </c>
      <c r="HN358" s="1" t="s">
        <v>427</v>
      </c>
      <c r="HO358" t="s">
        <v>460</v>
      </c>
      <c r="HP358" s="284" t="s">
        <v>460</v>
      </c>
      <c r="HQ358" s="284">
        <v>0</v>
      </c>
      <c r="HR358" s="284">
        <v>0</v>
      </c>
      <c r="HS358" s="284">
        <v>0</v>
      </c>
      <c r="HT358" s="284" t="s">
        <v>427</v>
      </c>
      <c r="HU358" s="284" t="s">
        <v>427</v>
      </c>
      <c r="HV358" s="284" t="s">
        <v>427</v>
      </c>
      <c r="HW358" s="284" t="s">
        <v>427</v>
      </c>
      <c r="HX358" s="284">
        <v>0</v>
      </c>
      <c r="HY358" s="284">
        <v>0</v>
      </c>
      <c r="HZ358" s="284">
        <v>7108963</v>
      </c>
      <c r="IA358" s="284"/>
      <c r="IB358" s="284"/>
    </row>
    <row r="359" spans="1:236" x14ac:dyDescent="0.25">
      <c r="A359" s="2">
        <f>IF('Table 1'!$L$2="All Regions",1,IF('Table 1'!$L$2='DATA TEMPLATE 1516'!L359,1,0))</f>
        <v>1</v>
      </c>
      <c r="B359" s="2">
        <f>IF('Table 1'!$L$3="All Disciplines",1,IF('Table 1'!$L$3='DATA TEMPLATE 1516'!M359,1,0))</f>
        <v>1</v>
      </c>
      <c r="C359" s="2">
        <f>IF('Table 1'!$L$4="All Organisations",1,IF('Table 1'!$L$4='DATA TEMPLATE 1516'!N359,1,0))</f>
        <v>1</v>
      </c>
      <c r="D359" s="2">
        <f t="shared" si="10"/>
        <v>3</v>
      </c>
      <c r="E359" s="236">
        <f>IFERROR(IF('Table 2'!$L$2="All Diverse Led",$HQ359,IF('Table 2'!$L$2='DATA TEMPLATE 1516'!HX359,4,0)),"0")</f>
        <v>0</v>
      </c>
      <c r="F359" s="236">
        <f>IFERROR(IF('Table 2'!$L$2="All Diverse Led",$HQ359,IF('Table 2'!$L$2='DATA TEMPLATE 1516'!HY359,4,0)), 0)</f>
        <v>0</v>
      </c>
      <c r="G359" s="237">
        <f t="shared" si="11"/>
        <v>0</v>
      </c>
      <c r="H359" s="1" t="s">
        <v>471</v>
      </c>
      <c r="I359" s="1">
        <v>0</v>
      </c>
      <c r="J359" s="1" t="b">
        <v>0</v>
      </c>
      <c r="K359" s="284">
        <v>357</v>
      </c>
      <c r="L359" t="s">
        <v>448</v>
      </c>
      <c r="M359" t="s">
        <v>437</v>
      </c>
      <c r="N359" t="s">
        <v>459</v>
      </c>
      <c r="O359" s="76">
        <v>104012</v>
      </c>
      <c r="P359" s="76">
        <v>102815</v>
      </c>
      <c r="Q359" s="76">
        <v>7542</v>
      </c>
      <c r="R359" s="76">
        <v>15000</v>
      </c>
      <c r="S359" s="76">
        <v>13165</v>
      </c>
      <c r="T359" s="76">
        <v>242534</v>
      </c>
      <c r="U359">
        <v>0</v>
      </c>
      <c r="V359">
        <v>0</v>
      </c>
      <c r="W359">
        <v>0</v>
      </c>
      <c r="X359">
        <v>0</v>
      </c>
      <c r="Y359">
        <v>0</v>
      </c>
      <c r="Z359">
        <v>0</v>
      </c>
      <c r="AA359">
        <v>0</v>
      </c>
      <c r="AB359">
        <v>146529</v>
      </c>
      <c r="AC359">
        <v>39964</v>
      </c>
      <c r="AD359">
        <v>69703</v>
      </c>
      <c r="AE359">
        <v>256196</v>
      </c>
      <c r="AF359" s="1">
        <v>67</v>
      </c>
      <c r="AG359">
        <v>67</v>
      </c>
      <c r="AH359">
        <v>10978</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s="284">
        <v>0</v>
      </c>
      <c r="BE359" s="284">
        <v>0</v>
      </c>
      <c r="BF359" s="284">
        <v>0</v>
      </c>
      <c r="BG359" s="284">
        <v>0</v>
      </c>
      <c r="BH359" s="168">
        <v>0</v>
      </c>
      <c r="BI359" s="169">
        <v>0</v>
      </c>
      <c r="BJ359" s="169">
        <v>0</v>
      </c>
      <c r="BK359" s="170">
        <v>0</v>
      </c>
      <c r="BL359">
        <v>0</v>
      </c>
      <c r="BM359">
        <v>0</v>
      </c>
      <c r="BN359">
        <v>0</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v>0</v>
      </c>
      <c r="CJ359" s="1">
        <v>0</v>
      </c>
      <c r="CK359" s="1">
        <v>0</v>
      </c>
      <c r="CL359" s="1">
        <v>0</v>
      </c>
      <c r="CM359" s="1">
        <v>0</v>
      </c>
      <c r="CN359" s="168">
        <v>0</v>
      </c>
      <c r="CO359" s="169">
        <v>0</v>
      </c>
      <c r="CP359" s="169">
        <v>0</v>
      </c>
      <c r="CQ359" s="170">
        <v>0</v>
      </c>
      <c r="CR359" s="1">
        <v>282</v>
      </c>
      <c r="CS359" s="1">
        <v>180</v>
      </c>
      <c r="CT359" s="1">
        <v>8349</v>
      </c>
      <c r="CU359" s="1">
        <v>0</v>
      </c>
      <c r="CV359">
        <v>0</v>
      </c>
      <c r="CW359">
        <v>0</v>
      </c>
      <c r="CX359">
        <v>0</v>
      </c>
      <c r="CY359">
        <v>0</v>
      </c>
      <c r="CZ359">
        <v>2</v>
      </c>
      <c r="DA359">
        <v>2</v>
      </c>
      <c r="DB359">
        <v>0</v>
      </c>
      <c r="DC359">
        <v>180</v>
      </c>
      <c r="DD359">
        <v>0</v>
      </c>
      <c r="DE359">
        <v>0</v>
      </c>
      <c r="DF359">
        <v>0</v>
      </c>
      <c r="DG359">
        <v>0</v>
      </c>
      <c r="DH359">
        <v>0</v>
      </c>
      <c r="DI359">
        <v>0</v>
      </c>
      <c r="DJ359">
        <v>0</v>
      </c>
      <c r="DK359">
        <v>0</v>
      </c>
      <c r="DL359">
        <v>0</v>
      </c>
      <c r="DM359">
        <v>0</v>
      </c>
      <c r="DN359">
        <v>0</v>
      </c>
      <c r="DO359">
        <v>0</v>
      </c>
      <c r="DP359" s="284">
        <v>2</v>
      </c>
      <c r="DQ359" s="284">
        <v>2</v>
      </c>
      <c r="DR359" s="284">
        <v>0</v>
      </c>
      <c r="DS359" s="284">
        <v>180</v>
      </c>
      <c r="DT359" s="168">
        <v>0</v>
      </c>
      <c r="DU359" s="169">
        <v>0</v>
      </c>
      <c r="DV359" s="169">
        <v>0</v>
      </c>
      <c r="DW359" s="170">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v>0</v>
      </c>
      <c r="EV359" s="1">
        <v>0</v>
      </c>
      <c r="EW359" s="1">
        <v>0</v>
      </c>
      <c r="EX359" s="1">
        <v>0</v>
      </c>
      <c r="EY359" s="1">
        <v>0</v>
      </c>
      <c r="EZ359" s="168">
        <v>0</v>
      </c>
      <c r="FA359" s="169">
        <v>0</v>
      </c>
      <c r="FB359" s="169">
        <v>0</v>
      </c>
      <c r="FC359" s="170">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v>0</v>
      </c>
      <c r="GD359">
        <v>0</v>
      </c>
      <c r="GE359">
        <v>0</v>
      </c>
      <c r="GF359">
        <v>0</v>
      </c>
      <c r="GG359">
        <v>0</v>
      </c>
      <c r="GH359">
        <v>1</v>
      </c>
      <c r="GI359">
        <v>2000</v>
      </c>
      <c r="GJ359">
        <v>0</v>
      </c>
      <c r="GK359">
        <v>0</v>
      </c>
      <c r="GL359">
        <v>500</v>
      </c>
      <c r="GM359">
        <v>500</v>
      </c>
      <c r="GN359">
        <v>0</v>
      </c>
      <c r="GO359">
        <v>0</v>
      </c>
      <c r="GP359">
        <v>0</v>
      </c>
      <c r="GQ359">
        <v>0</v>
      </c>
      <c r="GR359">
        <v>0</v>
      </c>
      <c r="GS359">
        <v>0</v>
      </c>
      <c r="GT359">
        <v>0</v>
      </c>
      <c r="GU359">
        <v>0</v>
      </c>
      <c r="GV359">
        <v>0</v>
      </c>
      <c r="GW359">
        <v>0</v>
      </c>
      <c r="GX359">
        <v>0</v>
      </c>
      <c r="GY359">
        <v>0</v>
      </c>
      <c r="GZ359">
        <v>0</v>
      </c>
      <c r="HA359">
        <v>0</v>
      </c>
      <c r="HB359">
        <v>0</v>
      </c>
      <c r="HC359" s="139">
        <v>0</v>
      </c>
      <c r="HD359" s="141">
        <v>0</v>
      </c>
      <c r="HE359" s="139">
        <v>1</v>
      </c>
      <c r="HF359" s="141">
        <v>0</v>
      </c>
      <c r="HG359" s="180">
        <v>7</v>
      </c>
      <c r="HH359" s="182">
        <v>0</v>
      </c>
      <c r="HI359" s="182">
        <v>0.14285714285714285</v>
      </c>
      <c r="HJ359" s="183">
        <v>0</v>
      </c>
      <c r="HK359" s="140">
        <v>0</v>
      </c>
      <c r="HL359" s="140">
        <v>0</v>
      </c>
      <c r="HM359" s="1" t="s">
        <v>427</v>
      </c>
      <c r="HN359" s="1" t="s">
        <v>427</v>
      </c>
      <c r="HO359" t="s">
        <v>459</v>
      </c>
      <c r="HP359" s="284" t="s">
        <v>459</v>
      </c>
      <c r="HQ359" s="284">
        <v>0</v>
      </c>
      <c r="HR359" s="284">
        <v>0</v>
      </c>
      <c r="HS359" s="284">
        <v>0</v>
      </c>
      <c r="HT359" s="284" t="s">
        <v>427</v>
      </c>
      <c r="HU359" s="284" t="s">
        <v>427</v>
      </c>
      <c r="HV359" s="284" t="s">
        <v>427</v>
      </c>
      <c r="HW359" s="284" t="s">
        <v>427</v>
      </c>
      <c r="HX359" s="284">
        <v>0</v>
      </c>
      <c r="HY359" s="284">
        <v>0</v>
      </c>
      <c r="HZ359" s="284">
        <v>370405</v>
      </c>
      <c r="IA359" s="284"/>
      <c r="IB359" s="284"/>
    </row>
    <row r="360" spans="1:236" x14ac:dyDescent="0.25">
      <c r="A360" s="2">
        <f>IF('Table 1'!$L$2="All Regions",1,IF('Table 1'!$L$2='DATA TEMPLATE 1516'!L360,1,0))</f>
        <v>1</v>
      </c>
      <c r="B360" s="2">
        <f>IF('Table 1'!$L$3="All Disciplines",1,IF('Table 1'!$L$3='DATA TEMPLATE 1516'!M360,1,0))</f>
        <v>1</v>
      </c>
      <c r="C360" s="2">
        <f>IF('Table 1'!$L$4="All Organisations",1,IF('Table 1'!$L$4='DATA TEMPLATE 1516'!N360,1,0))</f>
        <v>1</v>
      </c>
      <c r="D360" s="2">
        <f t="shared" si="10"/>
        <v>3</v>
      </c>
      <c r="E360" s="236">
        <f>IFERROR(IF('Table 2'!$L$2="All Diverse Led",$HQ360,IF('Table 2'!$L$2='DATA TEMPLATE 1516'!HX360,4,0)),"0")</f>
        <v>0</v>
      </c>
      <c r="F360" s="236">
        <f>IFERROR(IF('Table 2'!$L$2="All Diverse Led",$HQ360,IF('Table 2'!$L$2='DATA TEMPLATE 1516'!HY360,4,0)), 0)</f>
        <v>0</v>
      </c>
      <c r="G360" s="237">
        <f t="shared" si="11"/>
        <v>0</v>
      </c>
      <c r="H360" s="1" t="s">
        <v>471</v>
      </c>
      <c r="I360" s="1">
        <v>0</v>
      </c>
      <c r="J360" s="1" t="b">
        <v>0</v>
      </c>
      <c r="K360" s="284">
        <v>358</v>
      </c>
      <c r="L360" t="s">
        <v>448</v>
      </c>
      <c r="M360" t="s">
        <v>443</v>
      </c>
      <c r="N360" t="s">
        <v>460</v>
      </c>
      <c r="O360" s="76">
        <v>222363</v>
      </c>
      <c r="P360" s="76">
        <v>556844</v>
      </c>
      <c r="Q360" s="76">
        <v>2293</v>
      </c>
      <c r="R360" s="76">
        <v>50000</v>
      </c>
      <c r="S360" s="76">
        <v>0</v>
      </c>
      <c r="T360" s="76">
        <v>831500</v>
      </c>
      <c r="U360">
        <v>10932</v>
      </c>
      <c r="V360">
        <v>90</v>
      </c>
      <c r="W360">
        <v>0</v>
      </c>
      <c r="X360">
        <v>5527</v>
      </c>
      <c r="Y360">
        <v>523301</v>
      </c>
      <c r="Z360">
        <v>0</v>
      </c>
      <c r="AA360">
        <v>0</v>
      </c>
      <c r="AB360">
        <v>84630</v>
      </c>
      <c r="AC360">
        <v>135910</v>
      </c>
      <c r="AD360">
        <v>0</v>
      </c>
      <c r="AE360">
        <v>760390</v>
      </c>
      <c r="AF360" s="1">
        <v>28</v>
      </c>
      <c r="AG360">
        <v>44</v>
      </c>
      <c r="AH360">
        <v>3361</v>
      </c>
      <c r="AI360">
        <v>565</v>
      </c>
      <c r="AJ360">
        <v>0</v>
      </c>
      <c r="AK360">
        <v>0</v>
      </c>
      <c r="AL360">
        <v>0</v>
      </c>
      <c r="AM360">
        <v>0</v>
      </c>
      <c r="AN360">
        <v>0</v>
      </c>
      <c r="AO360">
        <v>0</v>
      </c>
      <c r="AP360">
        <v>0</v>
      </c>
      <c r="AQ360">
        <v>0</v>
      </c>
      <c r="AR360">
        <v>4</v>
      </c>
      <c r="AS360">
        <v>12</v>
      </c>
      <c r="AT360">
        <v>449</v>
      </c>
      <c r="AU360">
        <v>565</v>
      </c>
      <c r="AV360">
        <v>0</v>
      </c>
      <c r="AW360">
        <v>0</v>
      </c>
      <c r="AX360">
        <v>0</v>
      </c>
      <c r="AY360">
        <v>0</v>
      </c>
      <c r="AZ360">
        <v>0</v>
      </c>
      <c r="BA360">
        <v>0</v>
      </c>
      <c r="BB360">
        <v>0</v>
      </c>
      <c r="BC360">
        <v>0</v>
      </c>
      <c r="BD360" s="284">
        <v>0</v>
      </c>
      <c r="BE360" s="284">
        <v>0</v>
      </c>
      <c r="BF360" s="284">
        <v>0</v>
      </c>
      <c r="BG360" s="284">
        <v>0</v>
      </c>
      <c r="BH360" s="168">
        <v>4</v>
      </c>
      <c r="BI360" s="169">
        <v>12</v>
      </c>
      <c r="BJ360" s="169">
        <v>449</v>
      </c>
      <c r="BK360" s="170">
        <v>565</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v>0</v>
      </c>
      <c r="CJ360" s="1">
        <v>0</v>
      </c>
      <c r="CK360" s="1">
        <v>0</v>
      </c>
      <c r="CL360" s="1">
        <v>0</v>
      </c>
      <c r="CM360" s="1">
        <v>0</v>
      </c>
      <c r="CN360" s="168">
        <v>0</v>
      </c>
      <c r="CO360" s="169">
        <v>0</v>
      </c>
      <c r="CP360" s="169">
        <v>0</v>
      </c>
      <c r="CQ360" s="170">
        <v>0</v>
      </c>
      <c r="CR360" s="1">
        <v>0</v>
      </c>
      <c r="CS360" s="1">
        <v>0</v>
      </c>
      <c r="CT360" s="1">
        <v>0</v>
      </c>
      <c r="CU360" s="1">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v>0</v>
      </c>
      <c r="DP360" s="284">
        <v>0</v>
      </c>
      <c r="DQ360" s="284">
        <v>0</v>
      </c>
      <c r="DR360" s="284">
        <v>0</v>
      </c>
      <c r="DS360" s="284">
        <v>0</v>
      </c>
      <c r="DT360" s="168">
        <v>0</v>
      </c>
      <c r="DU360" s="169">
        <v>0</v>
      </c>
      <c r="DV360" s="169">
        <v>0</v>
      </c>
      <c r="DW360" s="170">
        <v>0</v>
      </c>
      <c r="DX360">
        <v>1</v>
      </c>
      <c r="DY360">
        <v>2</v>
      </c>
      <c r="DZ360">
        <v>0</v>
      </c>
      <c r="EA360">
        <v>120000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v>0</v>
      </c>
      <c r="EV360" s="1">
        <v>0</v>
      </c>
      <c r="EW360" s="1">
        <v>0</v>
      </c>
      <c r="EX360" s="1">
        <v>0</v>
      </c>
      <c r="EY360" s="1">
        <v>0</v>
      </c>
      <c r="EZ360" s="168">
        <v>0</v>
      </c>
      <c r="FA360" s="169">
        <v>0</v>
      </c>
      <c r="FB360" s="169">
        <v>0</v>
      </c>
      <c r="FC360" s="170">
        <v>0</v>
      </c>
      <c r="FD360">
        <v>0</v>
      </c>
      <c r="FE360">
        <v>0</v>
      </c>
      <c r="FF360">
        <v>0</v>
      </c>
      <c r="FG360">
        <v>0</v>
      </c>
      <c r="FH360">
        <v>0</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s="139">
        <v>0</v>
      </c>
      <c r="HD360" s="141">
        <v>1</v>
      </c>
      <c r="HE360" s="139">
        <v>0</v>
      </c>
      <c r="HF360" s="141">
        <v>0</v>
      </c>
      <c r="HG360" s="180">
        <v>12</v>
      </c>
      <c r="HH360" s="182">
        <v>0</v>
      </c>
      <c r="HI360" s="182">
        <v>8.3333333333333329E-2</v>
      </c>
      <c r="HJ360" s="183">
        <v>0</v>
      </c>
      <c r="HK360" s="140">
        <v>0</v>
      </c>
      <c r="HL360" s="140">
        <v>0</v>
      </c>
      <c r="HM360" s="1" t="s">
        <v>427</v>
      </c>
      <c r="HN360" s="1" t="s">
        <v>427</v>
      </c>
      <c r="HO360" t="s">
        <v>460</v>
      </c>
      <c r="HP360" s="284" t="s">
        <v>460</v>
      </c>
      <c r="HQ360" s="284">
        <v>0</v>
      </c>
      <c r="HR360" s="284">
        <v>0</v>
      </c>
      <c r="HS360" s="284">
        <v>0</v>
      </c>
      <c r="HT360" s="284" t="s">
        <v>427</v>
      </c>
      <c r="HU360" s="284" t="s">
        <v>427</v>
      </c>
      <c r="HV360" s="284" t="s">
        <v>427</v>
      </c>
      <c r="HW360" s="284" t="s">
        <v>427</v>
      </c>
      <c r="HX360" s="284">
        <v>0</v>
      </c>
      <c r="HY360" s="284">
        <v>0</v>
      </c>
      <c r="HZ360" s="284">
        <v>798371</v>
      </c>
      <c r="IA360" s="284"/>
      <c r="IB360" s="284"/>
    </row>
    <row r="361" spans="1:236" x14ac:dyDescent="0.25">
      <c r="A361" s="2">
        <f>IF('Table 1'!$L$2="All Regions",1,IF('Table 1'!$L$2='DATA TEMPLATE 1516'!L361,1,0))</f>
        <v>1</v>
      </c>
      <c r="B361" s="2">
        <f>IF('Table 1'!$L$3="All Disciplines",1,IF('Table 1'!$L$3='DATA TEMPLATE 1516'!M361,1,0))</f>
        <v>1</v>
      </c>
      <c r="C361" s="2">
        <f>IF('Table 1'!$L$4="All Organisations",1,IF('Table 1'!$L$4='DATA TEMPLATE 1516'!N361,1,0))</f>
        <v>1</v>
      </c>
      <c r="D361" s="2">
        <f t="shared" si="10"/>
        <v>3</v>
      </c>
      <c r="E361" s="236">
        <f>IFERROR(IF('Table 2'!$L$2="All Diverse Led",$HQ361,IF('Table 2'!$L$2='DATA TEMPLATE 1516'!HX361,4,0)),"0")</f>
        <v>0</v>
      </c>
      <c r="F361" s="236">
        <f>IFERROR(IF('Table 2'!$L$2="All Diverse Led",$HQ361,IF('Table 2'!$L$2='DATA TEMPLATE 1516'!HY361,4,0)), 0)</f>
        <v>0</v>
      </c>
      <c r="G361" s="237">
        <f t="shared" si="11"/>
        <v>0</v>
      </c>
      <c r="H361" s="1" t="s">
        <v>471</v>
      </c>
      <c r="I361" s="1">
        <v>0</v>
      </c>
      <c r="J361" s="1" t="b">
        <v>0</v>
      </c>
      <c r="K361" s="284">
        <v>359</v>
      </c>
      <c r="L361" t="s">
        <v>448</v>
      </c>
      <c r="M361" t="s">
        <v>437</v>
      </c>
      <c r="N361" t="s">
        <v>460</v>
      </c>
      <c r="O361" s="76">
        <v>1110181</v>
      </c>
      <c r="P361" s="76">
        <v>354672</v>
      </c>
      <c r="Q361" s="76">
        <v>72650</v>
      </c>
      <c r="R361" s="76">
        <v>20000</v>
      </c>
      <c r="S361" s="76">
        <v>22328</v>
      </c>
      <c r="T361" s="76">
        <v>1579831</v>
      </c>
      <c r="U361">
        <v>889344</v>
      </c>
      <c r="V361">
        <v>41313</v>
      </c>
      <c r="W361">
        <v>287660</v>
      </c>
      <c r="X361">
        <v>4165</v>
      </c>
      <c r="Y361">
        <v>20576</v>
      </c>
      <c r="Z361">
        <v>0</v>
      </c>
      <c r="AA361">
        <v>0</v>
      </c>
      <c r="AB361">
        <v>318737</v>
      </c>
      <c r="AC361">
        <v>96288</v>
      </c>
      <c r="AD361">
        <v>63904</v>
      </c>
      <c r="AE361">
        <v>1721987</v>
      </c>
      <c r="AF361" s="1">
        <v>242</v>
      </c>
      <c r="AG361">
        <v>218</v>
      </c>
      <c r="AH361">
        <v>88852</v>
      </c>
      <c r="AI361">
        <v>41502</v>
      </c>
      <c r="AJ361">
        <v>24</v>
      </c>
      <c r="AK361">
        <v>21</v>
      </c>
      <c r="AL361">
        <v>3872</v>
      </c>
      <c r="AM361">
        <v>13020</v>
      </c>
      <c r="AN361">
        <v>1</v>
      </c>
      <c r="AO361">
        <v>43</v>
      </c>
      <c r="AP361">
        <v>0</v>
      </c>
      <c r="AQ361">
        <v>21119</v>
      </c>
      <c r="AR361">
        <v>30</v>
      </c>
      <c r="AS361">
        <v>0</v>
      </c>
      <c r="AT361">
        <v>0</v>
      </c>
      <c r="AU361">
        <v>5362</v>
      </c>
      <c r="AV361">
        <v>0</v>
      </c>
      <c r="AW361">
        <v>0</v>
      </c>
      <c r="AX361">
        <v>0</v>
      </c>
      <c r="AY361">
        <v>0</v>
      </c>
      <c r="AZ361">
        <v>0</v>
      </c>
      <c r="BA361">
        <v>0</v>
      </c>
      <c r="BB361">
        <v>0</v>
      </c>
      <c r="BC361">
        <v>0</v>
      </c>
      <c r="BD361" s="284">
        <v>25</v>
      </c>
      <c r="BE361" s="284">
        <v>64</v>
      </c>
      <c r="BF361" s="284">
        <v>3872</v>
      </c>
      <c r="BG361" s="284">
        <v>34139</v>
      </c>
      <c r="BH361" s="168">
        <v>30</v>
      </c>
      <c r="BI361" s="169">
        <v>0</v>
      </c>
      <c r="BJ361" s="169">
        <v>0</v>
      </c>
      <c r="BK361" s="170">
        <v>5362</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s="1">
        <v>0</v>
      </c>
      <c r="CK361" s="1">
        <v>0</v>
      </c>
      <c r="CL361" s="1">
        <v>0</v>
      </c>
      <c r="CM361" s="1">
        <v>0</v>
      </c>
      <c r="CN361" s="168">
        <v>0</v>
      </c>
      <c r="CO361" s="169">
        <v>0</v>
      </c>
      <c r="CP361" s="169">
        <v>0</v>
      </c>
      <c r="CQ361" s="170">
        <v>0</v>
      </c>
      <c r="CR361" s="1">
        <v>0</v>
      </c>
      <c r="CS361" s="1">
        <v>0</v>
      </c>
      <c r="CT361" s="1">
        <v>0</v>
      </c>
      <c r="CU361" s="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v>0</v>
      </c>
      <c r="DP361" s="284">
        <v>0</v>
      </c>
      <c r="DQ361" s="284">
        <v>0</v>
      </c>
      <c r="DR361" s="284">
        <v>0</v>
      </c>
      <c r="DS361" s="284">
        <v>0</v>
      </c>
      <c r="DT361" s="168">
        <v>0</v>
      </c>
      <c r="DU361" s="169">
        <v>0</v>
      </c>
      <c r="DV361" s="169">
        <v>0</v>
      </c>
      <c r="DW361" s="170">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s="1">
        <v>0</v>
      </c>
      <c r="EW361" s="1">
        <v>0</v>
      </c>
      <c r="EX361" s="1">
        <v>0</v>
      </c>
      <c r="EY361" s="1">
        <v>0</v>
      </c>
      <c r="EZ361" s="168">
        <v>0</v>
      </c>
      <c r="FA361" s="169">
        <v>0</v>
      </c>
      <c r="FB361" s="169">
        <v>0</v>
      </c>
      <c r="FC361" s="170">
        <v>0</v>
      </c>
      <c r="FD361">
        <v>0</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0</v>
      </c>
      <c r="FX361">
        <v>0</v>
      </c>
      <c r="FY361">
        <v>0</v>
      </c>
      <c r="FZ361">
        <v>0</v>
      </c>
      <c r="GA361">
        <v>0</v>
      </c>
      <c r="GB361">
        <v>0</v>
      </c>
      <c r="GC361">
        <v>0</v>
      </c>
      <c r="GD361">
        <v>0</v>
      </c>
      <c r="GE361">
        <v>0</v>
      </c>
      <c r="GF361">
        <v>0</v>
      </c>
      <c r="GG361">
        <v>0</v>
      </c>
      <c r="GH361">
        <v>1</v>
      </c>
      <c r="GI361">
        <v>1050</v>
      </c>
      <c r="GJ361">
        <v>0</v>
      </c>
      <c r="GK361">
        <v>0</v>
      </c>
      <c r="GL361">
        <v>478</v>
      </c>
      <c r="GM361">
        <v>478</v>
      </c>
      <c r="GN361">
        <v>0</v>
      </c>
      <c r="GO361">
        <v>0</v>
      </c>
      <c r="GP361">
        <v>0</v>
      </c>
      <c r="GQ361">
        <v>0</v>
      </c>
      <c r="GR361">
        <v>0</v>
      </c>
      <c r="GS361">
        <v>0</v>
      </c>
      <c r="GT361">
        <v>0</v>
      </c>
      <c r="GU361">
        <v>0</v>
      </c>
      <c r="GV361">
        <v>0</v>
      </c>
      <c r="GW361">
        <v>0</v>
      </c>
      <c r="GX361">
        <v>0</v>
      </c>
      <c r="GY361">
        <v>0</v>
      </c>
      <c r="GZ361">
        <v>0</v>
      </c>
      <c r="HA361">
        <v>0</v>
      </c>
      <c r="HB361">
        <v>0</v>
      </c>
      <c r="HC361" s="139">
        <v>0</v>
      </c>
      <c r="HD361" s="141">
        <v>0</v>
      </c>
      <c r="HE361" s="139">
        <v>0</v>
      </c>
      <c r="HF361" s="141">
        <v>0</v>
      </c>
      <c r="HG361" s="180">
        <v>10</v>
      </c>
      <c r="HH361" s="182">
        <v>0</v>
      </c>
      <c r="HI361" s="182">
        <v>0</v>
      </c>
      <c r="HJ361" s="183">
        <v>0</v>
      </c>
      <c r="HK361" s="140">
        <v>0</v>
      </c>
      <c r="HL361" s="140">
        <v>0</v>
      </c>
      <c r="HM361" s="1" t="s">
        <v>427</v>
      </c>
      <c r="HN361" s="1" t="s">
        <v>427</v>
      </c>
      <c r="HO361" t="s">
        <v>460</v>
      </c>
      <c r="HP361" s="284" t="s">
        <v>460</v>
      </c>
      <c r="HQ361" s="284">
        <v>0</v>
      </c>
      <c r="HR361" s="284">
        <v>0</v>
      </c>
      <c r="HS361" s="284">
        <v>0</v>
      </c>
      <c r="HT361" s="284" t="s">
        <v>427</v>
      </c>
      <c r="HU361" s="284" t="s">
        <v>427</v>
      </c>
      <c r="HV361" s="284" t="s">
        <v>427</v>
      </c>
      <c r="HW361" s="284" t="s">
        <v>427</v>
      </c>
      <c r="HX361" s="284">
        <v>0</v>
      </c>
      <c r="HY361" s="284">
        <v>0</v>
      </c>
      <c r="HZ361" s="284">
        <v>2012413</v>
      </c>
      <c r="IA361" s="284"/>
      <c r="IB361" s="284"/>
    </row>
    <row r="362" spans="1:236" x14ac:dyDescent="0.25">
      <c r="A362" s="2">
        <f>IF('Table 1'!$L$2="All Regions",1,IF('Table 1'!$L$2='DATA TEMPLATE 1516'!L362,1,0))</f>
        <v>1</v>
      </c>
      <c r="B362" s="2">
        <f>IF('Table 1'!$L$3="All Disciplines",1,IF('Table 1'!$L$3='DATA TEMPLATE 1516'!M362,1,0))</f>
        <v>1</v>
      </c>
      <c r="C362" s="2">
        <f>IF('Table 1'!$L$4="All Organisations",1,IF('Table 1'!$L$4='DATA TEMPLATE 1516'!N362,1,0))</f>
        <v>1</v>
      </c>
      <c r="D362" s="2">
        <f t="shared" si="10"/>
        <v>3</v>
      </c>
      <c r="E362" s="236">
        <f>IFERROR(IF('Table 2'!$L$2="All Diverse Led",$HQ362,IF('Table 2'!$L$2='DATA TEMPLATE 1516'!HX362,4,0)),"0")</f>
        <v>0</v>
      </c>
      <c r="F362" s="236">
        <f>IFERROR(IF('Table 2'!$L$2="All Diverse Led",$HQ362,IF('Table 2'!$L$2='DATA TEMPLATE 1516'!HY362,4,0)), 0)</f>
        <v>0</v>
      </c>
      <c r="G362" s="237">
        <f t="shared" si="11"/>
        <v>0</v>
      </c>
      <c r="H362" s="1" t="s">
        <v>471</v>
      </c>
      <c r="I362" s="1">
        <v>0</v>
      </c>
      <c r="J362" s="1" t="b">
        <v>0</v>
      </c>
      <c r="K362" s="284">
        <v>360</v>
      </c>
      <c r="L362" t="s">
        <v>448</v>
      </c>
      <c r="M362" t="s">
        <v>440</v>
      </c>
      <c r="N362" t="s">
        <v>459</v>
      </c>
      <c r="O362" s="76">
        <v>57226</v>
      </c>
      <c r="P362" s="76">
        <v>160425</v>
      </c>
      <c r="Q362" s="76">
        <v>32379</v>
      </c>
      <c r="R362" s="76">
        <v>41902</v>
      </c>
      <c r="S362" s="76">
        <v>78662</v>
      </c>
      <c r="T362" s="76">
        <v>370594</v>
      </c>
      <c r="U362">
        <v>34306</v>
      </c>
      <c r="V362">
        <v>0</v>
      </c>
      <c r="W362">
        <v>0</v>
      </c>
      <c r="X362">
        <v>0</v>
      </c>
      <c r="Y362">
        <v>0</v>
      </c>
      <c r="Z362">
        <v>0</v>
      </c>
      <c r="AA362">
        <v>0</v>
      </c>
      <c r="AB362">
        <v>139330</v>
      </c>
      <c r="AC362">
        <v>52799</v>
      </c>
      <c r="AD362">
        <v>148614</v>
      </c>
      <c r="AE362">
        <v>375049</v>
      </c>
      <c r="AF362" s="1">
        <v>27</v>
      </c>
      <c r="AG362">
        <v>89</v>
      </c>
      <c r="AH362">
        <v>7170</v>
      </c>
      <c r="AI362">
        <v>0</v>
      </c>
      <c r="AJ362">
        <v>0</v>
      </c>
      <c r="AK362">
        <v>0</v>
      </c>
      <c r="AL362">
        <v>0</v>
      </c>
      <c r="AM362">
        <v>0</v>
      </c>
      <c r="AN362">
        <v>0</v>
      </c>
      <c r="AO362">
        <v>0</v>
      </c>
      <c r="AP362">
        <v>0</v>
      </c>
      <c r="AQ362">
        <v>0</v>
      </c>
      <c r="AR362">
        <v>10</v>
      </c>
      <c r="AS362">
        <v>28</v>
      </c>
      <c r="AT362">
        <v>2192</v>
      </c>
      <c r="AU362">
        <v>0</v>
      </c>
      <c r="AV362">
        <v>0</v>
      </c>
      <c r="AW362">
        <v>0</v>
      </c>
      <c r="AX362">
        <v>0</v>
      </c>
      <c r="AY362">
        <v>0</v>
      </c>
      <c r="AZ362">
        <v>0</v>
      </c>
      <c r="BA362">
        <v>0</v>
      </c>
      <c r="BB362">
        <v>0</v>
      </c>
      <c r="BC362">
        <v>0</v>
      </c>
      <c r="BD362" s="284">
        <v>0</v>
      </c>
      <c r="BE362" s="284">
        <v>0</v>
      </c>
      <c r="BF362" s="284">
        <v>0</v>
      </c>
      <c r="BG362" s="284">
        <v>0</v>
      </c>
      <c r="BH362" s="168">
        <v>10</v>
      </c>
      <c r="BI362" s="169">
        <v>28</v>
      </c>
      <c r="BJ362" s="169">
        <v>2192</v>
      </c>
      <c r="BK362" s="170">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s="1">
        <v>0</v>
      </c>
      <c r="CK362" s="1">
        <v>0</v>
      </c>
      <c r="CL362" s="1">
        <v>0</v>
      </c>
      <c r="CM362" s="1">
        <v>0</v>
      </c>
      <c r="CN362" s="168">
        <v>0</v>
      </c>
      <c r="CO362" s="169">
        <v>0</v>
      </c>
      <c r="CP362" s="169">
        <v>0</v>
      </c>
      <c r="CQ362" s="170">
        <v>0</v>
      </c>
      <c r="CR362" s="1">
        <v>0</v>
      </c>
      <c r="CS362" s="1">
        <v>0</v>
      </c>
      <c r="CT362" s="1">
        <v>0</v>
      </c>
      <c r="CU362" s="1">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s="284">
        <v>0</v>
      </c>
      <c r="DQ362" s="284">
        <v>0</v>
      </c>
      <c r="DR362" s="284">
        <v>0</v>
      </c>
      <c r="DS362" s="284">
        <v>0</v>
      </c>
      <c r="DT362" s="168">
        <v>0</v>
      </c>
      <c r="DU362" s="169">
        <v>0</v>
      </c>
      <c r="DV362" s="169">
        <v>0</v>
      </c>
      <c r="DW362" s="170">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s="1">
        <v>0</v>
      </c>
      <c r="EW362" s="1">
        <v>0</v>
      </c>
      <c r="EX362" s="1">
        <v>0</v>
      </c>
      <c r="EY362" s="1">
        <v>0</v>
      </c>
      <c r="EZ362" s="168">
        <v>0</v>
      </c>
      <c r="FA362" s="169">
        <v>0</v>
      </c>
      <c r="FB362" s="169">
        <v>0</v>
      </c>
      <c r="FC362" s="170">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s="139">
        <v>0</v>
      </c>
      <c r="HD362" s="141">
        <v>0</v>
      </c>
      <c r="HE362" s="139">
        <v>0</v>
      </c>
      <c r="HF362" s="141">
        <v>0</v>
      </c>
      <c r="HG362" s="180">
        <v>9</v>
      </c>
      <c r="HH362" s="182">
        <v>0</v>
      </c>
      <c r="HI362" s="182">
        <v>0</v>
      </c>
      <c r="HJ362" s="183">
        <v>0</v>
      </c>
      <c r="HK362" s="140">
        <v>0</v>
      </c>
      <c r="HL362" s="140">
        <v>0</v>
      </c>
      <c r="HM362" s="1" t="s">
        <v>427</v>
      </c>
      <c r="HN362" s="1" t="s">
        <v>427</v>
      </c>
      <c r="HO362" t="s">
        <v>459</v>
      </c>
      <c r="HP362" s="284" t="s">
        <v>459</v>
      </c>
      <c r="HQ362" s="284">
        <v>0</v>
      </c>
      <c r="HR362" s="284">
        <v>0</v>
      </c>
      <c r="HS362" s="284">
        <v>0</v>
      </c>
      <c r="HT362" s="284" t="s">
        <v>427</v>
      </c>
      <c r="HU362" s="284" t="s">
        <v>427</v>
      </c>
      <c r="HV362" s="284" t="s">
        <v>427</v>
      </c>
      <c r="HW362" s="284" t="s">
        <v>427</v>
      </c>
      <c r="HX362" s="284">
        <v>0</v>
      </c>
      <c r="HY362" s="284">
        <v>0</v>
      </c>
      <c r="HZ362" s="284">
        <v>395806</v>
      </c>
      <c r="IA362" s="284"/>
      <c r="IB362" s="284"/>
    </row>
    <row r="363" spans="1:236" x14ac:dyDescent="0.25">
      <c r="A363" s="2">
        <f>IF('Table 1'!$L$2="All Regions",1,IF('Table 1'!$L$2='DATA TEMPLATE 1516'!L363,1,0))</f>
        <v>1</v>
      </c>
      <c r="B363" s="2">
        <f>IF('Table 1'!$L$3="All Disciplines",1,IF('Table 1'!$L$3='DATA TEMPLATE 1516'!M363,1,0))</f>
        <v>1</v>
      </c>
      <c r="C363" s="2">
        <f>IF('Table 1'!$L$4="All Organisations",1,IF('Table 1'!$L$4='DATA TEMPLATE 1516'!N363,1,0))</f>
        <v>1</v>
      </c>
      <c r="D363" s="2">
        <f t="shared" si="10"/>
        <v>3</v>
      </c>
      <c r="E363" s="236">
        <f>IFERROR(IF('Table 2'!$L$2="All Diverse Led",$HQ363,IF('Table 2'!$L$2='DATA TEMPLATE 1516'!HX363,4,0)),"0")</f>
        <v>0</v>
      </c>
      <c r="F363" s="236">
        <f>IFERROR(IF('Table 2'!$L$2="All Diverse Led",$HQ363,IF('Table 2'!$L$2='DATA TEMPLATE 1516'!HY363,4,0)), 0)</f>
        <v>0</v>
      </c>
      <c r="G363" s="237">
        <f t="shared" si="11"/>
        <v>0</v>
      </c>
      <c r="H363" s="1" t="s">
        <v>471</v>
      </c>
      <c r="I363" s="1">
        <v>0</v>
      </c>
      <c r="J363" s="1" t="b">
        <v>0</v>
      </c>
      <c r="K363" s="284">
        <v>361</v>
      </c>
      <c r="L363" t="s">
        <v>448</v>
      </c>
      <c r="M363" t="s">
        <v>442</v>
      </c>
      <c r="N363" t="s">
        <v>460</v>
      </c>
      <c r="O363" s="76">
        <v>441218</v>
      </c>
      <c r="P363" s="76">
        <v>106614</v>
      </c>
      <c r="Q363" s="76">
        <v>154815</v>
      </c>
      <c r="R363" s="76">
        <v>0</v>
      </c>
      <c r="S363" s="76">
        <v>0</v>
      </c>
      <c r="T363" s="76">
        <v>702647</v>
      </c>
      <c r="U363">
        <v>0</v>
      </c>
      <c r="V363">
        <v>2043</v>
      </c>
      <c r="W363">
        <v>0</v>
      </c>
      <c r="X363">
        <v>0</v>
      </c>
      <c r="Y363">
        <v>0</v>
      </c>
      <c r="Z363">
        <v>0</v>
      </c>
      <c r="AA363">
        <v>0</v>
      </c>
      <c r="AB363">
        <v>282150</v>
      </c>
      <c r="AC363">
        <v>68213</v>
      </c>
      <c r="AD363">
        <v>415721</v>
      </c>
      <c r="AE363">
        <v>768127</v>
      </c>
      <c r="AF363" s="1">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s="284">
        <v>0</v>
      </c>
      <c r="BE363" s="284">
        <v>0</v>
      </c>
      <c r="BF363" s="284">
        <v>0</v>
      </c>
      <c r="BG363" s="284">
        <v>0</v>
      </c>
      <c r="BH363" s="168">
        <v>0</v>
      </c>
      <c r="BI363" s="169">
        <v>0</v>
      </c>
      <c r="BJ363" s="169">
        <v>0</v>
      </c>
      <c r="BK363" s="170">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s="1">
        <v>0</v>
      </c>
      <c r="CK363" s="1">
        <v>0</v>
      </c>
      <c r="CL363" s="1">
        <v>0</v>
      </c>
      <c r="CM363" s="1">
        <v>0</v>
      </c>
      <c r="CN363" s="168">
        <v>0</v>
      </c>
      <c r="CO363" s="169">
        <v>0</v>
      </c>
      <c r="CP363" s="169">
        <v>0</v>
      </c>
      <c r="CQ363" s="170">
        <v>0</v>
      </c>
      <c r="CR363" s="1">
        <v>0</v>
      </c>
      <c r="CS363" s="1">
        <v>0</v>
      </c>
      <c r="CT363" s="1">
        <v>0</v>
      </c>
      <c r="CU363" s="1">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s="284">
        <v>0</v>
      </c>
      <c r="DQ363" s="284">
        <v>0</v>
      </c>
      <c r="DR363" s="284">
        <v>0</v>
      </c>
      <c r="DS363" s="284">
        <v>0</v>
      </c>
      <c r="DT363" s="168">
        <v>0</v>
      </c>
      <c r="DU363" s="169">
        <v>0</v>
      </c>
      <c r="DV363" s="169">
        <v>0</v>
      </c>
      <c r="DW363" s="170">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s="1">
        <v>0</v>
      </c>
      <c r="EW363" s="1">
        <v>0</v>
      </c>
      <c r="EX363" s="1">
        <v>0</v>
      </c>
      <c r="EY363" s="1">
        <v>0</v>
      </c>
      <c r="EZ363" s="168">
        <v>0</v>
      </c>
      <c r="FA363" s="169">
        <v>0</v>
      </c>
      <c r="FB363" s="169">
        <v>0</v>
      </c>
      <c r="FC363" s="170">
        <v>0</v>
      </c>
      <c r="FD363">
        <v>0</v>
      </c>
      <c r="FE363">
        <v>0</v>
      </c>
      <c r="FF363">
        <v>0</v>
      </c>
      <c r="FG363">
        <v>0</v>
      </c>
      <c r="FH363">
        <v>0</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412</v>
      </c>
      <c r="GM363">
        <v>0</v>
      </c>
      <c r="GN363">
        <v>500</v>
      </c>
      <c r="GO363">
        <v>855</v>
      </c>
      <c r="GP363">
        <v>0</v>
      </c>
      <c r="GQ363">
        <v>0</v>
      </c>
      <c r="GR363">
        <v>0</v>
      </c>
      <c r="GS363">
        <v>0</v>
      </c>
      <c r="GT363">
        <v>0</v>
      </c>
      <c r="GU363">
        <v>0</v>
      </c>
      <c r="GV363">
        <v>0</v>
      </c>
      <c r="GW363">
        <v>0</v>
      </c>
      <c r="GX363">
        <v>0</v>
      </c>
      <c r="GY363">
        <v>0</v>
      </c>
      <c r="GZ363">
        <v>0</v>
      </c>
      <c r="HA363">
        <v>0</v>
      </c>
      <c r="HB363">
        <v>0</v>
      </c>
      <c r="HC363" s="139">
        <v>0</v>
      </c>
      <c r="HD363" s="141">
        <v>0</v>
      </c>
      <c r="HE363" s="139">
        <v>0</v>
      </c>
      <c r="HF363" s="141">
        <v>3</v>
      </c>
      <c r="HG363" s="180">
        <v>13</v>
      </c>
      <c r="HH363" s="182">
        <v>0.23076923076923078</v>
      </c>
      <c r="HI363" s="182">
        <v>0</v>
      </c>
      <c r="HJ363" s="183">
        <v>0</v>
      </c>
      <c r="HK363" s="140">
        <v>0</v>
      </c>
      <c r="HL363" s="140">
        <v>0</v>
      </c>
      <c r="HM363" s="1" t="s">
        <v>427</v>
      </c>
      <c r="HN363" s="1" t="s">
        <v>427</v>
      </c>
      <c r="HO363" t="s">
        <v>460</v>
      </c>
      <c r="HP363" s="284" t="s">
        <v>458</v>
      </c>
      <c r="HQ363" s="284">
        <v>0</v>
      </c>
      <c r="HR363" s="284">
        <v>0</v>
      </c>
      <c r="HS363" s="284">
        <v>0</v>
      </c>
      <c r="HT363" s="284" t="s">
        <v>427</v>
      </c>
      <c r="HU363" s="284" t="s">
        <v>427</v>
      </c>
      <c r="HV363" s="284" t="s">
        <v>427</v>
      </c>
      <c r="HW363" s="284" t="s">
        <v>427</v>
      </c>
      <c r="HX363" s="284">
        <v>0</v>
      </c>
      <c r="HY363" s="284">
        <v>0</v>
      </c>
      <c r="HZ363" s="284">
        <v>193494</v>
      </c>
      <c r="IA363" s="284"/>
      <c r="IB363" s="284"/>
    </row>
    <row r="364" spans="1:236" x14ac:dyDescent="0.25">
      <c r="A364" s="2">
        <f>IF('Table 1'!$L$2="All Regions",1,IF('Table 1'!$L$2='DATA TEMPLATE 1516'!L364,1,0))</f>
        <v>1</v>
      </c>
      <c r="B364" s="2">
        <f>IF('Table 1'!$L$3="All Disciplines",1,IF('Table 1'!$L$3='DATA TEMPLATE 1516'!M364,1,0))</f>
        <v>1</v>
      </c>
      <c r="C364" s="2">
        <f>IF('Table 1'!$L$4="All Organisations",1,IF('Table 1'!$L$4='DATA TEMPLATE 1516'!N364,1,0))</f>
        <v>1</v>
      </c>
      <c r="D364" s="2">
        <f t="shared" si="10"/>
        <v>3</v>
      </c>
      <c r="E364" s="236">
        <f>IFERROR(IF('Table 2'!$L$2="All Diverse Led",$HQ364,IF('Table 2'!$L$2='DATA TEMPLATE 1516'!HX364,4,0)),"0")</f>
        <v>0</v>
      </c>
      <c r="F364" s="236">
        <f>IFERROR(IF('Table 2'!$L$2="All Diverse Led",$HQ364,IF('Table 2'!$L$2='DATA TEMPLATE 1516'!HY364,4,0)), 0)</f>
        <v>0</v>
      </c>
      <c r="G364" s="237">
        <f t="shared" si="11"/>
        <v>0</v>
      </c>
      <c r="H364" s="1" t="s">
        <v>471</v>
      </c>
      <c r="I364" s="1">
        <v>0</v>
      </c>
      <c r="J364" s="1" t="b">
        <v>0</v>
      </c>
      <c r="K364" s="284">
        <v>362</v>
      </c>
      <c r="L364" t="s">
        <v>448</v>
      </c>
      <c r="M364" t="s">
        <v>440</v>
      </c>
      <c r="N364" t="s">
        <v>460</v>
      </c>
      <c r="O364" s="76">
        <v>2659056</v>
      </c>
      <c r="P364" s="76">
        <v>1288154</v>
      </c>
      <c r="Q364" s="76">
        <v>52837</v>
      </c>
      <c r="R364" s="76">
        <v>465120</v>
      </c>
      <c r="S364" s="76">
        <v>0</v>
      </c>
      <c r="T364" s="76">
        <v>4465167</v>
      </c>
      <c r="U364">
        <v>2025164</v>
      </c>
      <c r="V364">
        <v>7574</v>
      </c>
      <c r="W364">
        <v>0</v>
      </c>
      <c r="X364">
        <v>8700</v>
      </c>
      <c r="Y364">
        <v>1300</v>
      </c>
      <c r="Z364">
        <v>0</v>
      </c>
      <c r="AA364">
        <v>0</v>
      </c>
      <c r="AB364">
        <v>1126315</v>
      </c>
      <c r="AC364">
        <v>261136</v>
      </c>
      <c r="AD364">
        <v>0</v>
      </c>
      <c r="AE364">
        <v>3430189</v>
      </c>
      <c r="AF364" s="1">
        <v>206</v>
      </c>
      <c r="AG364">
        <v>293</v>
      </c>
      <c r="AH364">
        <v>12365</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s="284">
        <v>0</v>
      </c>
      <c r="BE364" s="284">
        <v>0</v>
      </c>
      <c r="BF364" s="284">
        <v>0</v>
      </c>
      <c r="BG364" s="284">
        <v>0</v>
      </c>
      <c r="BH364" s="168">
        <v>0</v>
      </c>
      <c r="BI364" s="169">
        <v>0</v>
      </c>
      <c r="BJ364" s="169">
        <v>0</v>
      </c>
      <c r="BK364" s="170">
        <v>0</v>
      </c>
      <c r="BL364">
        <v>21</v>
      </c>
      <c r="BM364">
        <v>669</v>
      </c>
      <c r="BN364">
        <v>0</v>
      </c>
      <c r="BO364">
        <v>13500</v>
      </c>
      <c r="BP364">
        <v>0</v>
      </c>
      <c r="BQ364">
        <v>0</v>
      </c>
      <c r="BR364">
        <v>0</v>
      </c>
      <c r="BS364">
        <v>0</v>
      </c>
      <c r="BT364">
        <v>0</v>
      </c>
      <c r="BU364">
        <v>0</v>
      </c>
      <c r="BV364">
        <v>0</v>
      </c>
      <c r="BW364">
        <v>0</v>
      </c>
      <c r="BX364">
        <v>1</v>
      </c>
      <c r="BY364">
        <v>41</v>
      </c>
      <c r="BZ364">
        <v>0</v>
      </c>
      <c r="CA364">
        <v>5000</v>
      </c>
      <c r="CB364">
        <v>0</v>
      </c>
      <c r="CC364">
        <v>0</v>
      </c>
      <c r="CD364">
        <v>0</v>
      </c>
      <c r="CE364">
        <v>0</v>
      </c>
      <c r="CF364">
        <v>0</v>
      </c>
      <c r="CG364">
        <v>0</v>
      </c>
      <c r="CH364">
        <v>0</v>
      </c>
      <c r="CI364">
        <v>0</v>
      </c>
      <c r="CJ364" s="1">
        <v>0</v>
      </c>
      <c r="CK364" s="1">
        <v>0</v>
      </c>
      <c r="CL364" s="1">
        <v>0</v>
      </c>
      <c r="CM364" s="1">
        <v>0</v>
      </c>
      <c r="CN364" s="168">
        <v>1</v>
      </c>
      <c r="CO364" s="169">
        <v>41</v>
      </c>
      <c r="CP364" s="169">
        <v>0</v>
      </c>
      <c r="CQ364" s="170">
        <v>5000</v>
      </c>
      <c r="CR364" s="1">
        <v>601</v>
      </c>
      <c r="CS364" s="1">
        <v>258</v>
      </c>
      <c r="CT364" s="1">
        <v>25722</v>
      </c>
      <c r="CU364" s="1">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s="284">
        <v>0</v>
      </c>
      <c r="DQ364" s="284">
        <v>0</v>
      </c>
      <c r="DR364" s="284">
        <v>0</v>
      </c>
      <c r="DS364" s="284">
        <v>0</v>
      </c>
      <c r="DT364" s="168">
        <v>0</v>
      </c>
      <c r="DU364" s="169">
        <v>0</v>
      </c>
      <c r="DV364" s="169">
        <v>0</v>
      </c>
      <c r="DW364" s="170">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s="1">
        <v>0</v>
      </c>
      <c r="EW364" s="1">
        <v>0</v>
      </c>
      <c r="EX364" s="1">
        <v>0</v>
      </c>
      <c r="EY364" s="1">
        <v>0</v>
      </c>
      <c r="EZ364" s="168">
        <v>0</v>
      </c>
      <c r="FA364" s="169">
        <v>0</v>
      </c>
      <c r="FB364" s="169">
        <v>0</v>
      </c>
      <c r="FC364" s="170">
        <v>0</v>
      </c>
      <c r="FD364">
        <v>0</v>
      </c>
      <c r="FE364">
        <v>0</v>
      </c>
      <c r="FF364">
        <v>0</v>
      </c>
      <c r="FG364">
        <v>0</v>
      </c>
      <c r="FH364">
        <v>0</v>
      </c>
      <c r="FI364">
        <v>0</v>
      </c>
      <c r="FJ364">
        <v>0</v>
      </c>
      <c r="FK364">
        <v>0</v>
      </c>
      <c r="FL364">
        <v>23</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s="139">
        <v>0</v>
      </c>
      <c r="HD364" s="141">
        <v>0</v>
      </c>
      <c r="HE364" s="139">
        <v>0</v>
      </c>
      <c r="HF364" s="141">
        <v>1</v>
      </c>
      <c r="HG364" s="180">
        <v>14</v>
      </c>
      <c r="HH364" s="182">
        <v>7.1428571428571425E-2</v>
      </c>
      <c r="HI364" s="182">
        <v>0</v>
      </c>
      <c r="HJ364" s="183">
        <v>0</v>
      </c>
      <c r="HK364" s="140">
        <v>0</v>
      </c>
      <c r="HL364" s="140">
        <v>0</v>
      </c>
      <c r="HM364" s="1" t="s">
        <v>427</v>
      </c>
      <c r="HN364" s="1" t="s">
        <v>427</v>
      </c>
      <c r="HO364" t="s">
        <v>460</v>
      </c>
      <c r="HP364" s="284" t="s">
        <v>460</v>
      </c>
      <c r="HQ364" s="284">
        <v>0</v>
      </c>
      <c r="HR364" s="284">
        <v>0</v>
      </c>
      <c r="HS364" s="284">
        <v>0</v>
      </c>
      <c r="HT364" s="284" t="s">
        <v>427</v>
      </c>
      <c r="HU364" s="284" t="s">
        <v>427</v>
      </c>
      <c r="HV364" s="284" t="s">
        <v>427</v>
      </c>
      <c r="HW364" s="284" t="s">
        <v>427</v>
      </c>
      <c r="HX364" s="284">
        <v>0</v>
      </c>
      <c r="HY364" s="284">
        <v>0</v>
      </c>
      <c r="HZ364" s="284">
        <v>6457831</v>
      </c>
      <c r="IA364" s="284"/>
      <c r="IB364" s="284"/>
    </row>
    <row r="365" spans="1:236" x14ac:dyDescent="0.25">
      <c r="A365" s="2">
        <f>IF('Table 1'!$L$2="All Regions",1,IF('Table 1'!$L$2='DATA TEMPLATE 1516'!L365,1,0))</f>
        <v>1</v>
      </c>
      <c r="B365" s="2">
        <f>IF('Table 1'!$L$3="All Disciplines",1,IF('Table 1'!$L$3='DATA TEMPLATE 1516'!M365,1,0))</f>
        <v>1</v>
      </c>
      <c r="C365" s="2">
        <f>IF('Table 1'!$L$4="All Organisations",1,IF('Table 1'!$L$4='DATA TEMPLATE 1516'!N365,1,0))</f>
        <v>1</v>
      </c>
      <c r="D365" s="2">
        <f t="shared" si="10"/>
        <v>3</v>
      </c>
      <c r="E365" s="236">
        <f>IFERROR(IF('Table 2'!$L$2="All Diverse Led",$HQ365,IF('Table 2'!$L$2='DATA TEMPLATE 1516'!HX365,4,0)),"0")</f>
        <v>0</v>
      </c>
      <c r="F365" s="236">
        <f>IFERROR(IF('Table 2'!$L$2="All Diverse Led",$HQ365,IF('Table 2'!$L$2='DATA TEMPLATE 1516'!HY365,4,0)), 0)</f>
        <v>0</v>
      </c>
      <c r="G365" s="237">
        <f t="shared" si="11"/>
        <v>0</v>
      </c>
      <c r="H365" s="1" t="s">
        <v>471</v>
      </c>
      <c r="I365" s="1">
        <v>0</v>
      </c>
      <c r="J365" s="1" t="b">
        <v>0</v>
      </c>
      <c r="K365" s="284">
        <v>363</v>
      </c>
      <c r="L365" t="s">
        <v>448</v>
      </c>
      <c r="M365" t="s">
        <v>440</v>
      </c>
      <c r="N365" t="s">
        <v>459</v>
      </c>
      <c r="O365" s="76">
        <v>323103</v>
      </c>
      <c r="P365" s="76">
        <v>144323</v>
      </c>
      <c r="Q365" s="76">
        <v>17000</v>
      </c>
      <c r="R365" s="76">
        <v>49550</v>
      </c>
      <c r="S365" s="76">
        <v>0</v>
      </c>
      <c r="T365" s="76">
        <v>533976</v>
      </c>
      <c r="U365">
        <v>201213</v>
      </c>
      <c r="V365">
        <v>7280</v>
      </c>
      <c r="W365">
        <v>0</v>
      </c>
      <c r="X365">
        <v>13744</v>
      </c>
      <c r="Y365">
        <v>0</v>
      </c>
      <c r="Z365">
        <v>0</v>
      </c>
      <c r="AA365">
        <v>0</v>
      </c>
      <c r="AB365">
        <v>205840</v>
      </c>
      <c r="AC365">
        <v>65773</v>
      </c>
      <c r="AD365">
        <v>37492</v>
      </c>
      <c r="AE365">
        <v>531342</v>
      </c>
      <c r="AF365" s="1">
        <v>59</v>
      </c>
      <c r="AG365">
        <v>131</v>
      </c>
      <c r="AH365">
        <v>13499</v>
      </c>
      <c r="AI365">
        <v>0</v>
      </c>
      <c r="AJ365">
        <v>0</v>
      </c>
      <c r="AK365">
        <v>0</v>
      </c>
      <c r="AL365">
        <v>0</v>
      </c>
      <c r="AM365">
        <v>0</v>
      </c>
      <c r="AN365">
        <v>0</v>
      </c>
      <c r="AO365">
        <v>0</v>
      </c>
      <c r="AP365">
        <v>0</v>
      </c>
      <c r="AQ365">
        <v>0</v>
      </c>
      <c r="AR365">
        <v>2</v>
      </c>
      <c r="AS365">
        <v>2</v>
      </c>
      <c r="AT365">
        <v>47</v>
      </c>
      <c r="AU365">
        <v>0</v>
      </c>
      <c r="AV365">
        <v>0</v>
      </c>
      <c r="AW365">
        <v>0</v>
      </c>
      <c r="AX365">
        <v>0</v>
      </c>
      <c r="AY365">
        <v>0</v>
      </c>
      <c r="AZ365">
        <v>0</v>
      </c>
      <c r="BA365">
        <v>0</v>
      </c>
      <c r="BB365">
        <v>0</v>
      </c>
      <c r="BC365">
        <v>0</v>
      </c>
      <c r="BD365" s="284">
        <v>0</v>
      </c>
      <c r="BE365" s="284">
        <v>0</v>
      </c>
      <c r="BF365" s="284">
        <v>0</v>
      </c>
      <c r="BG365" s="284">
        <v>0</v>
      </c>
      <c r="BH365" s="168">
        <v>2</v>
      </c>
      <c r="BI365" s="169">
        <v>2</v>
      </c>
      <c r="BJ365" s="169">
        <v>47</v>
      </c>
      <c r="BK365" s="170">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s="1">
        <v>0</v>
      </c>
      <c r="CK365" s="1">
        <v>0</v>
      </c>
      <c r="CL365" s="1">
        <v>0</v>
      </c>
      <c r="CM365" s="1">
        <v>0</v>
      </c>
      <c r="CN365" s="168">
        <v>0</v>
      </c>
      <c r="CO365" s="169">
        <v>0</v>
      </c>
      <c r="CP365" s="169">
        <v>0</v>
      </c>
      <c r="CQ365" s="170">
        <v>0</v>
      </c>
      <c r="CR365" s="1">
        <v>0</v>
      </c>
      <c r="CS365" s="1">
        <v>0</v>
      </c>
      <c r="CT365" s="1">
        <v>0</v>
      </c>
      <c r="CU365" s="1">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s="284">
        <v>0</v>
      </c>
      <c r="DQ365" s="284">
        <v>0</v>
      </c>
      <c r="DR365" s="284">
        <v>0</v>
      </c>
      <c r="DS365" s="284">
        <v>0</v>
      </c>
      <c r="DT365" s="168">
        <v>0</v>
      </c>
      <c r="DU365" s="169">
        <v>0</v>
      </c>
      <c r="DV365" s="169">
        <v>0</v>
      </c>
      <c r="DW365" s="170">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v>0</v>
      </c>
      <c r="EV365" s="1">
        <v>0</v>
      </c>
      <c r="EW365" s="1">
        <v>0</v>
      </c>
      <c r="EX365" s="1">
        <v>0</v>
      </c>
      <c r="EY365" s="1">
        <v>0</v>
      </c>
      <c r="EZ365" s="168">
        <v>0</v>
      </c>
      <c r="FA365" s="169">
        <v>0</v>
      </c>
      <c r="FB365" s="169">
        <v>0</v>
      </c>
      <c r="FC365" s="170">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s="139">
        <v>0</v>
      </c>
      <c r="HD365" s="141">
        <v>1</v>
      </c>
      <c r="HE365" s="139">
        <v>0</v>
      </c>
      <c r="HF365" s="141">
        <v>3</v>
      </c>
      <c r="HG365" s="180">
        <v>5</v>
      </c>
      <c r="HH365" s="182">
        <v>0.6</v>
      </c>
      <c r="HI365" s="182">
        <v>0.2</v>
      </c>
      <c r="HJ365" s="183">
        <v>0</v>
      </c>
      <c r="HK365" s="140">
        <v>0</v>
      </c>
      <c r="HL365" s="140">
        <v>0</v>
      </c>
      <c r="HM365" s="1" t="s">
        <v>427</v>
      </c>
      <c r="HN365" s="1" t="s">
        <v>427</v>
      </c>
      <c r="HO365" t="s">
        <v>459</v>
      </c>
      <c r="HP365" s="284" t="s">
        <v>459</v>
      </c>
      <c r="HQ365" s="284">
        <v>0</v>
      </c>
      <c r="HR365" s="284">
        <v>0</v>
      </c>
      <c r="HS365" s="284">
        <v>0</v>
      </c>
      <c r="HT365" s="284" t="s">
        <v>426</v>
      </c>
      <c r="HU365" s="284" t="s">
        <v>427</v>
      </c>
      <c r="HV365" s="284" t="s">
        <v>427</v>
      </c>
      <c r="HW365" s="284" t="s">
        <v>427</v>
      </c>
      <c r="HX365" s="284">
        <v>0</v>
      </c>
      <c r="HY365" s="284">
        <v>0</v>
      </c>
      <c r="HZ365" s="284">
        <v>626783</v>
      </c>
      <c r="IA365" s="284"/>
      <c r="IB365" s="284"/>
    </row>
    <row r="366" spans="1:236" x14ac:dyDescent="0.25">
      <c r="A366" s="2">
        <f>IF('Table 1'!$L$2="All Regions",1,IF('Table 1'!$L$2='DATA TEMPLATE 1516'!L366,1,0))</f>
        <v>1</v>
      </c>
      <c r="B366" s="2">
        <f>IF('Table 1'!$L$3="All Disciplines",1,IF('Table 1'!$L$3='DATA TEMPLATE 1516'!M366,1,0))</f>
        <v>1</v>
      </c>
      <c r="C366" s="2">
        <f>IF('Table 1'!$L$4="All Organisations",1,IF('Table 1'!$L$4='DATA TEMPLATE 1516'!N366,1,0))</f>
        <v>1</v>
      </c>
      <c r="D366" s="2">
        <f t="shared" si="10"/>
        <v>3</v>
      </c>
      <c r="E366" s="236">
        <f>IFERROR(IF('Table 2'!$L$2="All Diverse Led",$HQ366,IF('Table 2'!$L$2='DATA TEMPLATE 1516'!HX366,4,0)),"0")</f>
        <v>0</v>
      </c>
      <c r="F366" s="236">
        <f>IFERROR(IF('Table 2'!$L$2="All Diverse Led",$HQ366,IF('Table 2'!$L$2='DATA TEMPLATE 1516'!HY366,4,0)), 0)</f>
        <v>0</v>
      </c>
      <c r="G366" s="237">
        <f t="shared" si="11"/>
        <v>0</v>
      </c>
      <c r="H366" s="1" t="s">
        <v>471</v>
      </c>
      <c r="I366" s="1">
        <v>0</v>
      </c>
      <c r="J366" s="1" t="b">
        <v>0</v>
      </c>
      <c r="K366" s="284">
        <v>364</v>
      </c>
      <c r="L366" t="s">
        <v>448</v>
      </c>
      <c r="M366" t="s">
        <v>437</v>
      </c>
      <c r="N366" t="s">
        <v>458</v>
      </c>
      <c r="O366" s="76">
        <v>44089</v>
      </c>
      <c r="P366" s="76">
        <v>87937</v>
      </c>
      <c r="Q366" s="76">
        <v>52929</v>
      </c>
      <c r="R366" s="76">
        <v>33600</v>
      </c>
      <c r="S366" s="76">
        <v>0</v>
      </c>
      <c r="T366" s="76">
        <v>218555</v>
      </c>
      <c r="U366">
        <v>0</v>
      </c>
      <c r="V366">
        <v>0</v>
      </c>
      <c r="W366">
        <v>0</v>
      </c>
      <c r="X366">
        <v>0</v>
      </c>
      <c r="Y366">
        <v>0</v>
      </c>
      <c r="Z366">
        <v>0</v>
      </c>
      <c r="AA366">
        <v>0</v>
      </c>
      <c r="AB366">
        <v>102073</v>
      </c>
      <c r="AC366">
        <v>17658</v>
      </c>
      <c r="AD366">
        <v>91448</v>
      </c>
      <c r="AE366">
        <v>211179</v>
      </c>
      <c r="AF366" s="1">
        <v>87</v>
      </c>
      <c r="AG366">
        <v>61</v>
      </c>
      <c r="AH366">
        <v>0</v>
      </c>
      <c r="AI366">
        <v>7840</v>
      </c>
      <c r="AJ366">
        <v>0</v>
      </c>
      <c r="AK366">
        <v>0</v>
      </c>
      <c r="AL366">
        <v>0</v>
      </c>
      <c r="AM366">
        <v>0</v>
      </c>
      <c r="AN366">
        <v>0</v>
      </c>
      <c r="AO366">
        <v>0</v>
      </c>
      <c r="AP366">
        <v>0</v>
      </c>
      <c r="AQ366">
        <v>0</v>
      </c>
      <c r="AR366">
        <v>87</v>
      </c>
      <c r="AS366">
        <v>61</v>
      </c>
      <c r="AT366">
        <v>0</v>
      </c>
      <c r="AU366">
        <v>7840</v>
      </c>
      <c r="AV366">
        <v>0</v>
      </c>
      <c r="AW366">
        <v>0</v>
      </c>
      <c r="AX366">
        <v>0</v>
      </c>
      <c r="AY366">
        <v>0</v>
      </c>
      <c r="AZ366">
        <v>0</v>
      </c>
      <c r="BA366">
        <v>0</v>
      </c>
      <c r="BB366">
        <v>0</v>
      </c>
      <c r="BC366">
        <v>0</v>
      </c>
      <c r="BD366" s="284">
        <v>0</v>
      </c>
      <c r="BE366" s="284">
        <v>0</v>
      </c>
      <c r="BF366" s="284">
        <v>0</v>
      </c>
      <c r="BG366" s="284">
        <v>0</v>
      </c>
      <c r="BH366" s="168">
        <v>87</v>
      </c>
      <c r="BI366" s="169">
        <v>61</v>
      </c>
      <c r="BJ366" s="169">
        <v>0</v>
      </c>
      <c r="BK366" s="170">
        <v>7840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s="1">
        <v>0</v>
      </c>
      <c r="CK366" s="1">
        <v>0</v>
      </c>
      <c r="CL366" s="1">
        <v>0</v>
      </c>
      <c r="CM366" s="1">
        <v>0</v>
      </c>
      <c r="CN366" s="168">
        <v>0</v>
      </c>
      <c r="CO366" s="169">
        <v>0</v>
      </c>
      <c r="CP366" s="169">
        <v>0</v>
      </c>
      <c r="CQ366" s="170">
        <v>0</v>
      </c>
      <c r="CR366" s="1">
        <v>0</v>
      </c>
      <c r="CS366" s="1">
        <v>0</v>
      </c>
      <c r="CT366" s="1">
        <v>0</v>
      </c>
      <c r="CU366" s="1">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s="284">
        <v>0</v>
      </c>
      <c r="DQ366" s="284">
        <v>0</v>
      </c>
      <c r="DR366" s="284">
        <v>0</v>
      </c>
      <c r="DS366" s="284">
        <v>0</v>
      </c>
      <c r="DT366" s="168">
        <v>0</v>
      </c>
      <c r="DU366" s="169">
        <v>0</v>
      </c>
      <c r="DV366" s="169">
        <v>0</v>
      </c>
      <c r="DW366" s="170">
        <v>0</v>
      </c>
      <c r="DX366">
        <v>1</v>
      </c>
      <c r="DY366">
        <v>1</v>
      </c>
      <c r="DZ366">
        <v>0</v>
      </c>
      <c r="EA366">
        <v>1000</v>
      </c>
      <c r="EB366">
        <v>0</v>
      </c>
      <c r="EC366">
        <v>0</v>
      </c>
      <c r="ED366">
        <v>0</v>
      </c>
      <c r="EE366">
        <v>0</v>
      </c>
      <c r="EF366">
        <v>0</v>
      </c>
      <c r="EG366">
        <v>0</v>
      </c>
      <c r="EH366">
        <v>0</v>
      </c>
      <c r="EI366">
        <v>0</v>
      </c>
      <c r="EJ366">
        <v>1</v>
      </c>
      <c r="EK366">
        <v>1</v>
      </c>
      <c r="EL366">
        <v>0</v>
      </c>
      <c r="EM366">
        <v>1000</v>
      </c>
      <c r="EN366">
        <v>0</v>
      </c>
      <c r="EO366">
        <v>0</v>
      </c>
      <c r="EP366">
        <v>0</v>
      </c>
      <c r="EQ366">
        <v>0</v>
      </c>
      <c r="ER366">
        <v>0</v>
      </c>
      <c r="ES366">
        <v>0</v>
      </c>
      <c r="ET366">
        <v>0</v>
      </c>
      <c r="EU366">
        <v>0</v>
      </c>
      <c r="EV366" s="1">
        <v>0</v>
      </c>
      <c r="EW366" s="1">
        <v>0</v>
      </c>
      <c r="EX366" s="1">
        <v>0</v>
      </c>
      <c r="EY366" s="1">
        <v>0</v>
      </c>
      <c r="EZ366" s="168">
        <v>1</v>
      </c>
      <c r="FA366" s="169">
        <v>1</v>
      </c>
      <c r="FB366" s="169">
        <v>0</v>
      </c>
      <c r="FC366" s="170">
        <v>1000</v>
      </c>
      <c r="FD366">
        <v>0</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s="139">
        <v>0</v>
      </c>
      <c r="HD366" s="141">
        <v>1</v>
      </c>
      <c r="HE366" s="139">
        <v>3</v>
      </c>
      <c r="HF366" s="141">
        <v>3</v>
      </c>
      <c r="HG366" s="180">
        <v>10</v>
      </c>
      <c r="HH366" s="182">
        <v>0.3</v>
      </c>
      <c r="HI366" s="182">
        <v>0.4</v>
      </c>
      <c r="HJ366" s="183">
        <v>0</v>
      </c>
      <c r="HK366" s="140">
        <v>0</v>
      </c>
      <c r="HL366" s="140">
        <v>0</v>
      </c>
      <c r="HM366" s="1" t="s">
        <v>426</v>
      </c>
      <c r="HN366" s="1" t="s">
        <v>427</v>
      </c>
      <c r="HO366" t="s">
        <v>458</v>
      </c>
      <c r="HP366" s="284" t="s">
        <v>458</v>
      </c>
      <c r="HQ366" s="284">
        <v>0</v>
      </c>
      <c r="HR366" s="284">
        <v>0</v>
      </c>
      <c r="HS366" s="284">
        <v>0</v>
      </c>
      <c r="HT366" s="284" t="s">
        <v>427</v>
      </c>
      <c r="HU366" s="284" t="s">
        <v>427</v>
      </c>
      <c r="HV366" s="284" t="s">
        <v>427</v>
      </c>
      <c r="HW366" s="284" t="s">
        <v>427</v>
      </c>
      <c r="HX366" s="284">
        <v>0</v>
      </c>
      <c r="HY366" s="284">
        <v>0</v>
      </c>
      <c r="HZ366" s="284">
        <v>228670</v>
      </c>
      <c r="IA366" s="284"/>
      <c r="IB366" s="284"/>
    </row>
    <row r="367" spans="1:236" x14ac:dyDescent="0.25">
      <c r="A367" s="2">
        <f>IF('Table 1'!$L$2="All Regions",1,IF('Table 1'!$L$2='DATA TEMPLATE 1516'!L367,1,0))</f>
        <v>1</v>
      </c>
      <c r="B367" s="2">
        <f>IF('Table 1'!$L$3="All Disciplines",1,IF('Table 1'!$L$3='DATA TEMPLATE 1516'!M367,1,0))</f>
        <v>1</v>
      </c>
      <c r="C367" s="2">
        <f>IF('Table 1'!$L$4="All Organisations",1,IF('Table 1'!$L$4='DATA TEMPLATE 1516'!N367,1,0))</f>
        <v>1</v>
      </c>
      <c r="D367" s="2">
        <f t="shared" si="10"/>
        <v>3</v>
      </c>
      <c r="E367" s="236">
        <f>IFERROR(IF('Table 2'!$L$2="All Diverse Led",$HQ367,IF('Table 2'!$L$2='DATA TEMPLATE 1516'!HX367,4,0)),"0")</f>
        <v>0</v>
      </c>
      <c r="F367" s="236">
        <f>IFERROR(IF('Table 2'!$L$2="All Diverse Led",$HQ367,IF('Table 2'!$L$2='DATA TEMPLATE 1516'!HY367,4,0)), 0)</f>
        <v>0</v>
      </c>
      <c r="G367" s="237">
        <f t="shared" si="11"/>
        <v>0</v>
      </c>
      <c r="H367" s="1" t="s">
        <v>471</v>
      </c>
      <c r="I367" s="1">
        <v>0</v>
      </c>
      <c r="J367" s="1" t="b">
        <v>0</v>
      </c>
      <c r="K367" s="284">
        <v>365</v>
      </c>
      <c r="L367" t="s">
        <v>448</v>
      </c>
      <c r="M367" t="s">
        <v>440</v>
      </c>
      <c r="N367" t="s">
        <v>460</v>
      </c>
      <c r="O367" s="76">
        <v>4527993</v>
      </c>
      <c r="P367" s="76">
        <v>398862</v>
      </c>
      <c r="Q367" s="76">
        <v>284217</v>
      </c>
      <c r="R367" s="76">
        <v>195000</v>
      </c>
      <c r="S367" s="76">
        <v>0</v>
      </c>
      <c r="T367" s="76">
        <v>5406072</v>
      </c>
      <c r="U367">
        <v>3289387</v>
      </c>
      <c r="V367">
        <v>7739</v>
      </c>
      <c r="W367">
        <v>0</v>
      </c>
      <c r="X367">
        <v>20000</v>
      </c>
      <c r="Y367">
        <v>5000</v>
      </c>
      <c r="Z367">
        <v>0</v>
      </c>
      <c r="AA367">
        <v>0</v>
      </c>
      <c r="AB367">
        <v>1352777</v>
      </c>
      <c r="AC367">
        <v>494613</v>
      </c>
      <c r="AD367">
        <v>48000</v>
      </c>
      <c r="AE367">
        <v>5217516</v>
      </c>
      <c r="AF367" s="1">
        <v>338</v>
      </c>
      <c r="AG367">
        <v>251</v>
      </c>
      <c r="AH367">
        <v>196097</v>
      </c>
      <c r="AI367">
        <v>0</v>
      </c>
      <c r="AJ367">
        <v>0</v>
      </c>
      <c r="AK367">
        <v>0</v>
      </c>
      <c r="AL367">
        <v>0</v>
      </c>
      <c r="AM367">
        <v>0</v>
      </c>
      <c r="AN367">
        <v>0</v>
      </c>
      <c r="AO367">
        <v>0</v>
      </c>
      <c r="AP367">
        <v>0</v>
      </c>
      <c r="AQ367">
        <v>0</v>
      </c>
      <c r="AR367">
        <v>0</v>
      </c>
      <c r="AS367">
        <v>0</v>
      </c>
      <c r="AT367">
        <v>22422</v>
      </c>
      <c r="AU367">
        <v>0</v>
      </c>
      <c r="AV367">
        <v>0</v>
      </c>
      <c r="AW367">
        <v>0</v>
      </c>
      <c r="AX367">
        <v>0</v>
      </c>
      <c r="AY367">
        <v>0</v>
      </c>
      <c r="AZ367">
        <v>0</v>
      </c>
      <c r="BA367">
        <v>0</v>
      </c>
      <c r="BB367">
        <v>0</v>
      </c>
      <c r="BC367">
        <v>0</v>
      </c>
      <c r="BD367" s="284">
        <v>0</v>
      </c>
      <c r="BE367" s="284">
        <v>0</v>
      </c>
      <c r="BF367" s="284">
        <v>0</v>
      </c>
      <c r="BG367" s="284">
        <v>0</v>
      </c>
      <c r="BH367" s="168">
        <v>0</v>
      </c>
      <c r="BI367" s="169">
        <v>0</v>
      </c>
      <c r="BJ367" s="169">
        <v>22422</v>
      </c>
      <c r="BK367" s="170">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s="1">
        <v>0</v>
      </c>
      <c r="CK367" s="1">
        <v>0</v>
      </c>
      <c r="CL367" s="1">
        <v>0</v>
      </c>
      <c r="CM367" s="1">
        <v>0</v>
      </c>
      <c r="CN367" s="168">
        <v>0</v>
      </c>
      <c r="CO367" s="169">
        <v>0</v>
      </c>
      <c r="CP367" s="169">
        <v>0</v>
      </c>
      <c r="CQ367" s="170">
        <v>0</v>
      </c>
      <c r="CR367" s="1">
        <v>3</v>
      </c>
      <c r="CS367" s="1">
        <v>3</v>
      </c>
      <c r="CT367" s="1">
        <v>2862</v>
      </c>
      <c r="CU367" s="1">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s="284">
        <v>0</v>
      </c>
      <c r="DQ367" s="284">
        <v>0</v>
      </c>
      <c r="DR367" s="284">
        <v>0</v>
      </c>
      <c r="DS367" s="284">
        <v>0</v>
      </c>
      <c r="DT367" s="168">
        <v>0</v>
      </c>
      <c r="DU367" s="169">
        <v>0</v>
      </c>
      <c r="DV367" s="169">
        <v>0</v>
      </c>
      <c r="DW367" s="170">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s="1">
        <v>0</v>
      </c>
      <c r="EW367" s="1">
        <v>0</v>
      </c>
      <c r="EX367" s="1">
        <v>0</v>
      </c>
      <c r="EY367" s="1">
        <v>0</v>
      </c>
      <c r="EZ367" s="168">
        <v>0</v>
      </c>
      <c r="FA367" s="169">
        <v>0</v>
      </c>
      <c r="FB367" s="169">
        <v>0</v>
      </c>
      <c r="FC367" s="170">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s="139">
        <v>0</v>
      </c>
      <c r="HD367" s="141">
        <v>0</v>
      </c>
      <c r="HE367" s="139">
        <v>0</v>
      </c>
      <c r="HF367" s="141">
        <v>0</v>
      </c>
      <c r="HG367" s="180">
        <v>17</v>
      </c>
      <c r="HH367" s="182">
        <v>0</v>
      </c>
      <c r="HI367" s="182">
        <v>0</v>
      </c>
      <c r="HJ367" s="183">
        <v>0</v>
      </c>
      <c r="HK367" s="140">
        <v>0</v>
      </c>
      <c r="HL367" s="140">
        <v>0</v>
      </c>
      <c r="HM367" s="1" t="s">
        <v>427</v>
      </c>
      <c r="HN367" s="1" t="s">
        <v>427</v>
      </c>
      <c r="HO367" t="s">
        <v>460</v>
      </c>
      <c r="HP367" s="284" t="s">
        <v>460</v>
      </c>
      <c r="HQ367" s="284">
        <v>0</v>
      </c>
      <c r="HR367" s="284">
        <v>0</v>
      </c>
      <c r="HS367" s="284">
        <v>0</v>
      </c>
      <c r="HT367" s="284" t="s">
        <v>427</v>
      </c>
      <c r="HU367" s="284" t="s">
        <v>427</v>
      </c>
      <c r="HV367" s="284" t="s">
        <v>427</v>
      </c>
      <c r="HW367" s="284" t="s">
        <v>427</v>
      </c>
      <c r="HX367" s="284">
        <v>0</v>
      </c>
      <c r="HY367" s="284">
        <v>0</v>
      </c>
      <c r="HZ367" s="284">
        <v>6032211</v>
      </c>
      <c r="IA367" s="284"/>
      <c r="IB367" s="284"/>
    </row>
    <row r="368" spans="1:236" x14ac:dyDescent="0.25">
      <c r="A368" s="2">
        <f>IF('Table 1'!$L$2="All Regions",1,IF('Table 1'!$L$2='DATA TEMPLATE 1516'!L368,1,0))</f>
        <v>1</v>
      </c>
      <c r="B368" s="2">
        <f>IF('Table 1'!$L$3="All Disciplines",1,IF('Table 1'!$L$3='DATA TEMPLATE 1516'!M368,1,0))</f>
        <v>1</v>
      </c>
      <c r="C368" s="2">
        <f>IF('Table 1'!$L$4="All Organisations",1,IF('Table 1'!$L$4='DATA TEMPLATE 1516'!N368,1,0))</f>
        <v>1</v>
      </c>
      <c r="D368" s="2">
        <f t="shared" si="10"/>
        <v>3</v>
      </c>
      <c r="E368" s="236">
        <f>IFERROR(IF('Table 2'!$L$2="All Diverse Led",$HQ368,IF('Table 2'!$L$2='DATA TEMPLATE 1516'!HX368,4,0)),"0")</f>
        <v>0</v>
      </c>
      <c r="F368" s="236">
        <f>IFERROR(IF('Table 2'!$L$2="All Diverse Led",$HQ368,IF('Table 2'!$L$2='DATA TEMPLATE 1516'!HY368,4,0)), 0)</f>
        <v>0</v>
      </c>
      <c r="G368" s="237">
        <f t="shared" si="11"/>
        <v>0</v>
      </c>
      <c r="H368" s="1" t="s">
        <v>471</v>
      </c>
      <c r="I368" s="1">
        <v>0</v>
      </c>
      <c r="J368" s="1" t="b">
        <v>0</v>
      </c>
      <c r="K368" s="284">
        <v>366</v>
      </c>
      <c r="L368" t="s">
        <v>448</v>
      </c>
      <c r="M368" t="s">
        <v>436</v>
      </c>
      <c r="N368" t="s">
        <v>460</v>
      </c>
      <c r="O368" s="76">
        <v>1138940</v>
      </c>
      <c r="P368" s="76">
        <v>910150</v>
      </c>
      <c r="Q368" s="76">
        <v>73115</v>
      </c>
      <c r="R368" s="76">
        <v>31680</v>
      </c>
      <c r="S368" s="76">
        <v>0</v>
      </c>
      <c r="T368" s="76">
        <v>2153885</v>
      </c>
      <c r="U368">
        <v>760468</v>
      </c>
      <c r="V368">
        <v>3682</v>
      </c>
      <c r="W368">
        <v>0</v>
      </c>
      <c r="X368">
        <v>0</v>
      </c>
      <c r="Y368">
        <v>0</v>
      </c>
      <c r="Z368">
        <v>0</v>
      </c>
      <c r="AA368">
        <v>0</v>
      </c>
      <c r="AB368">
        <v>1152240</v>
      </c>
      <c r="AC368">
        <v>673402</v>
      </c>
      <c r="AD368">
        <v>0</v>
      </c>
      <c r="AE368">
        <v>2589792</v>
      </c>
      <c r="AF368" s="1">
        <v>45</v>
      </c>
      <c r="AG368">
        <v>48</v>
      </c>
      <c r="AH368">
        <v>3977</v>
      </c>
      <c r="AI368">
        <v>1130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s="284">
        <v>0</v>
      </c>
      <c r="BE368" s="284">
        <v>0</v>
      </c>
      <c r="BF368" s="284">
        <v>0</v>
      </c>
      <c r="BG368" s="284">
        <v>0</v>
      </c>
      <c r="BH368" s="168">
        <v>0</v>
      </c>
      <c r="BI368" s="169">
        <v>0</v>
      </c>
      <c r="BJ368" s="169">
        <v>0</v>
      </c>
      <c r="BK368" s="170">
        <v>0</v>
      </c>
      <c r="BL368">
        <v>10</v>
      </c>
      <c r="BM368">
        <v>254</v>
      </c>
      <c r="BN368">
        <v>126000</v>
      </c>
      <c r="BO368">
        <v>500</v>
      </c>
      <c r="BP368">
        <v>0</v>
      </c>
      <c r="BQ368">
        <v>0</v>
      </c>
      <c r="BR368">
        <v>0</v>
      </c>
      <c r="BS368">
        <v>0</v>
      </c>
      <c r="BT368">
        <v>0</v>
      </c>
      <c r="BU368">
        <v>0</v>
      </c>
      <c r="BV368">
        <v>0</v>
      </c>
      <c r="BW368">
        <v>0</v>
      </c>
      <c r="BX368">
        <v>2</v>
      </c>
      <c r="BY368">
        <v>9</v>
      </c>
      <c r="BZ368">
        <v>2238</v>
      </c>
      <c r="CA368">
        <v>500</v>
      </c>
      <c r="CB368">
        <v>0</v>
      </c>
      <c r="CC368">
        <v>0</v>
      </c>
      <c r="CD368">
        <v>0</v>
      </c>
      <c r="CE368">
        <v>0</v>
      </c>
      <c r="CF368">
        <v>0</v>
      </c>
      <c r="CG368">
        <v>0</v>
      </c>
      <c r="CH368">
        <v>0</v>
      </c>
      <c r="CI368">
        <v>0</v>
      </c>
      <c r="CJ368" s="1">
        <v>0</v>
      </c>
      <c r="CK368" s="1">
        <v>0</v>
      </c>
      <c r="CL368" s="1">
        <v>0</v>
      </c>
      <c r="CM368" s="1">
        <v>0</v>
      </c>
      <c r="CN368" s="168">
        <v>2</v>
      </c>
      <c r="CO368" s="169">
        <v>9</v>
      </c>
      <c r="CP368" s="169">
        <v>2238</v>
      </c>
      <c r="CQ368" s="170">
        <v>500</v>
      </c>
      <c r="CR368" s="1">
        <v>6</v>
      </c>
      <c r="CS368" s="1">
        <v>0</v>
      </c>
      <c r="CT368" s="1">
        <v>0</v>
      </c>
      <c r="CU368" s="1">
        <v>0</v>
      </c>
      <c r="CV368">
        <v>0</v>
      </c>
      <c r="CW368">
        <v>0</v>
      </c>
      <c r="CX368">
        <v>0</v>
      </c>
      <c r="CY368">
        <v>0</v>
      </c>
      <c r="CZ368">
        <v>0</v>
      </c>
      <c r="DA368">
        <v>0</v>
      </c>
      <c r="DB368">
        <v>0</v>
      </c>
      <c r="DC368">
        <v>0</v>
      </c>
      <c r="DD368">
        <v>0</v>
      </c>
      <c r="DE368">
        <v>0</v>
      </c>
      <c r="DF368">
        <v>0</v>
      </c>
      <c r="DG368">
        <v>0</v>
      </c>
      <c r="DH368">
        <v>0</v>
      </c>
      <c r="DI368">
        <v>0</v>
      </c>
      <c r="DJ368">
        <v>0</v>
      </c>
      <c r="DK368">
        <v>0</v>
      </c>
      <c r="DL368">
        <v>0</v>
      </c>
      <c r="DM368">
        <v>0</v>
      </c>
      <c r="DN368">
        <v>0</v>
      </c>
      <c r="DO368">
        <v>0</v>
      </c>
      <c r="DP368" s="284">
        <v>0</v>
      </c>
      <c r="DQ368" s="284">
        <v>0</v>
      </c>
      <c r="DR368" s="284">
        <v>0</v>
      </c>
      <c r="DS368" s="284">
        <v>0</v>
      </c>
      <c r="DT368" s="168">
        <v>0</v>
      </c>
      <c r="DU368" s="169">
        <v>0</v>
      </c>
      <c r="DV368" s="169">
        <v>0</v>
      </c>
      <c r="DW368" s="170">
        <v>0</v>
      </c>
      <c r="DX368">
        <v>5</v>
      </c>
      <c r="DY368">
        <v>32</v>
      </c>
      <c r="DZ368">
        <v>7109</v>
      </c>
      <c r="EA368">
        <v>0</v>
      </c>
      <c r="EB368">
        <v>0</v>
      </c>
      <c r="EC368">
        <v>0</v>
      </c>
      <c r="ED368">
        <v>0</v>
      </c>
      <c r="EE368">
        <v>0</v>
      </c>
      <c r="EF368">
        <v>0</v>
      </c>
      <c r="EG368">
        <v>0</v>
      </c>
      <c r="EH368">
        <v>0</v>
      </c>
      <c r="EI368">
        <v>0</v>
      </c>
      <c r="EJ368">
        <v>2</v>
      </c>
      <c r="EK368">
        <v>23</v>
      </c>
      <c r="EL368">
        <v>0</v>
      </c>
      <c r="EM368">
        <v>0</v>
      </c>
      <c r="EN368">
        <v>0</v>
      </c>
      <c r="EO368">
        <v>0</v>
      </c>
      <c r="EP368">
        <v>0</v>
      </c>
      <c r="EQ368">
        <v>0</v>
      </c>
      <c r="ER368">
        <v>0</v>
      </c>
      <c r="ES368">
        <v>0</v>
      </c>
      <c r="ET368">
        <v>0</v>
      </c>
      <c r="EU368">
        <v>0</v>
      </c>
      <c r="EV368" s="1">
        <v>0</v>
      </c>
      <c r="EW368" s="1">
        <v>0</v>
      </c>
      <c r="EX368" s="1">
        <v>0</v>
      </c>
      <c r="EY368" s="1">
        <v>0</v>
      </c>
      <c r="EZ368" s="168">
        <v>2</v>
      </c>
      <c r="FA368" s="169">
        <v>23</v>
      </c>
      <c r="FB368" s="169">
        <v>0</v>
      </c>
      <c r="FC368" s="170">
        <v>0</v>
      </c>
      <c r="FD368">
        <v>0</v>
      </c>
      <c r="FE368">
        <v>0</v>
      </c>
      <c r="FF368">
        <v>0</v>
      </c>
      <c r="FG368">
        <v>0</v>
      </c>
      <c r="FH368">
        <v>0</v>
      </c>
      <c r="FI368">
        <v>0</v>
      </c>
      <c r="FJ368">
        <v>0</v>
      </c>
      <c r="FK368">
        <v>0</v>
      </c>
      <c r="FL368">
        <v>0</v>
      </c>
      <c r="FM368">
        <v>0</v>
      </c>
      <c r="FN368">
        <v>1</v>
      </c>
      <c r="FO368">
        <v>600</v>
      </c>
      <c r="FP368">
        <v>263</v>
      </c>
      <c r="FQ368">
        <v>0</v>
      </c>
      <c r="FR368">
        <v>225</v>
      </c>
      <c r="FS368">
        <v>0</v>
      </c>
      <c r="FT368">
        <v>0</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s="139">
        <v>1</v>
      </c>
      <c r="HD368" s="141">
        <v>0</v>
      </c>
      <c r="HE368" s="139">
        <v>1</v>
      </c>
      <c r="HF368" s="141">
        <v>0</v>
      </c>
      <c r="HG368" s="180">
        <v>16</v>
      </c>
      <c r="HH368" s="182">
        <v>6.25E-2</v>
      </c>
      <c r="HI368" s="182">
        <v>6.25E-2</v>
      </c>
      <c r="HJ368" s="183">
        <v>0</v>
      </c>
      <c r="HK368" s="140">
        <v>0</v>
      </c>
      <c r="HL368" s="140">
        <v>0</v>
      </c>
      <c r="HM368" s="1" t="s">
        <v>427</v>
      </c>
      <c r="HN368" s="1" t="s">
        <v>427</v>
      </c>
      <c r="HO368" t="s">
        <v>460</v>
      </c>
      <c r="HP368" s="284" t="s">
        <v>460</v>
      </c>
      <c r="HQ368" s="284">
        <v>0</v>
      </c>
      <c r="HR368" s="284">
        <v>0</v>
      </c>
      <c r="HS368" s="284">
        <v>0</v>
      </c>
      <c r="HT368" s="284" t="s">
        <v>427</v>
      </c>
      <c r="HU368" s="284" t="s">
        <v>427</v>
      </c>
      <c r="HV368" s="284" t="s">
        <v>427</v>
      </c>
      <c r="HW368" s="284" t="s">
        <v>427</v>
      </c>
      <c r="HX368" s="284">
        <v>0</v>
      </c>
      <c r="HY368" s="284">
        <v>0</v>
      </c>
      <c r="HZ368" s="284">
        <v>2717212</v>
      </c>
      <c r="IA368" s="284"/>
      <c r="IB368" s="284"/>
    </row>
    <row r="369" spans="1:236" x14ac:dyDescent="0.25">
      <c r="A369" s="2">
        <f>IF('Table 1'!$L$2="All Regions",1,IF('Table 1'!$L$2='DATA TEMPLATE 1516'!L369,1,0))</f>
        <v>1</v>
      </c>
      <c r="B369" s="2">
        <f>IF('Table 1'!$L$3="All Disciplines",1,IF('Table 1'!$L$3='DATA TEMPLATE 1516'!M369,1,0))</f>
        <v>1</v>
      </c>
      <c r="C369" s="2">
        <f>IF('Table 1'!$L$4="All Organisations",1,IF('Table 1'!$L$4='DATA TEMPLATE 1516'!N369,1,0))</f>
        <v>1</v>
      </c>
      <c r="D369" s="2">
        <f t="shared" si="10"/>
        <v>3</v>
      </c>
      <c r="E369" s="236">
        <f>IFERROR(IF('Table 2'!$L$2="All Diverse Led",$HQ369,IF('Table 2'!$L$2='DATA TEMPLATE 1516'!HX369,4,0)),"0")</f>
        <v>0</v>
      </c>
      <c r="F369" s="236">
        <f>IFERROR(IF('Table 2'!$L$2="All Diverse Led",$HQ369,IF('Table 2'!$L$2='DATA TEMPLATE 1516'!HY369,4,0)), 0)</f>
        <v>0</v>
      </c>
      <c r="G369" s="237">
        <f t="shared" si="11"/>
        <v>0</v>
      </c>
      <c r="H369" s="1" t="s">
        <v>471</v>
      </c>
      <c r="I369" s="1">
        <v>0</v>
      </c>
      <c r="J369" s="1" t="b">
        <v>0</v>
      </c>
      <c r="K369" s="284">
        <v>367</v>
      </c>
      <c r="L369" t="s">
        <v>435</v>
      </c>
      <c r="M369" t="s">
        <v>438</v>
      </c>
      <c r="N369" t="s">
        <v>460</v>
      </c>
      <c r="O369" s="76">
        <v>417156</v>
      </c>
      <c r="P369" s="76">
        <v>202681</v>
      </c>
      <c r="Q369" s="76">
        <v>341136</v>
      </c>
      <c r="R369" s="76">
        <v>45333</v>
      </c>
      <c r="S369" s="76">
        <v>21000</v>
      </c>
      <c r="T369" s="76">
        <v>1027306</v>
      </c>
      <c r="U369">
        <v>811003</v>
      </c>
      <c r="V369">
        <v>13000</v>
      </c>
      <c r="W369">
        <v>0</v>
      </c>
      <c r="X369">
        <v>0</v>
      </c>
      <c r="Y369">
        <v>0</v>
      </c>
      <c r="Z369">
        <v>0</v>
      </c>
      <c r="AA369">
        <v>0</v>
      </c>
      <c r="AB369">
        <v>180244</v>
      </c>
      <c r="AC369">
        <v>42212</v>
      </c>
      <c r="AD369">
        <v>2500</v>
      </c>
      <c r="AE369">
        <v>1048959</v>
      </c>
      <c r="AF369" s="1">
        <v>28</v>
      </c>
      <c r="AG369">
        <v>64</v>
      </c>
      <c r="AH369">
        <v>11789</v>
      </c>
      <c r="AI369">
        <v>46815</v>
      </c>
      <c r="AJ369">
        <v>0</v>
      </c>
      <c r="AK369">
        <v>0</v>
      </c>
      <c r="AL369">
        <v>0</v>
      </c>
      <c r="AM369">
        <v>0</v>
      </c>
      <c r="AN369">
        <v>1</v>
      </c>
      <c r="AO369">
        <v>1</v>
      </c>
      <c r="AP369">
        <v>0</v>
      </c>
      <c r="AQ369">
        <v>1595</v>
      </c>
      <c r="AR369">
        <v>10</v>
      </c>
      <c r="AS369">
        <v>37</v>
      </c>
      <c r="AT369">
        <v>3520</v>
      </c>
      <c r="AU369">
        <v>43240</v>
      </c>
      <c r="AV369">
        <v>0</v>
      </c>
      <c r="AW369">
        <v>0</v>
      </c>
      <c r="AX369">
        <v>0</v>
      </c>
      <c r="AY369">
        <v>0</v>
      </c>
      <c r="AZ369">
        <v>1</v>
      </c>
      <c r="BA369">
        <v>1</v>
      </c>
      <c r="BB369">
        <v>0</v>
      </c>
      <c r="BC369">
        <v>1595</v>
      </c>
      <c r="BD369" s="284">
        <v>1</v>
      </c>
      <c r="BE369" s="284">
        <v>1</v>
      </c>
      <c r="BF369" s="284">
        <v>0</v>
      </c>
      <c r="BG369" s="284">
        <v>1595</v>
      </c>
      <c r="BH369" s="168">
        <v>11</v>
      </c>
      <c r="BI369" s="169">
        <v>38</v>
      </c>
      <c r="BJ369" s="169">
        <v>3520</v>
      </c>
      <c r="BK369" s="170">
        <v>44835</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s="1">
        <v>0</v>
      </c>
      <c r="CK369" s="1">
        <v>0</v>
      </c>
      <c r="CL369" s="1">
        <v>0</v>
      </c>
      <c r="CM369" s="1">
        <v>0</v>
      </c>
      <c r="CN369" s="168">
        <v>0</v>
      </c>
      <c r="CO369" s="169">
        <v>0</v>
      </c>
      <c r="CP369" s="169">
        <v>0</v>
      </c>
      <c r="CQ369" s="170">
        <v>0</v>
      </c>
      <c r="CR369" s="1">
        <v>0</v>
      </c>
      <c r="CS369" s="1">
        <v>0</v>
      </c>
      <c r="CT369" s="1">
        <v>0</v>
      </c>
      <c r="CU369" s="1">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s="284">
        <v>0</v>
      </c>
      <c r="DQ369" s="284">
        <v>0</v>
      </c>
      <c r="DR369" s="284">
        <v>0</v>
      </c>
      <c r="DS369" s="284">
        <v>0</v>
      </c>
      <c r="DT369" s="168">
        <v>0</v>
      </c>
      <c r="DU369" s="169">
        <v>0</v>
      </c>
      <c r="DV369" s="169">
        <v>0</v>
      </c>
      <c r="DW369" s="170">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s="1">
        <v>0</v>
      </c>
      <c r="EW369" s="1">
        <v>0</v>
      </c>
      <c r="EX369" s="1">
        <v>0</v>
      </c>
      <c r="EY369" s="1">
        <v>0</v>
      </c>
      <c r="EZ369" s="168">
        <v>0</v>
      </c>
      <c r="FA369" s="169">
        <v>0</v>
      </c>
      <c r="FB369" s="169">
        <v>0</v>
      </c>
      <c r="FC369" s="170">
        <v>0</v>
      </c>
      <c r="FD369">
        <v>0</v>
      </c>
      <c r="FE369">
        <v>0</v>
      </c>
      <c r="FF369">
        <v>0</v>
      </c>
      <c r="FG369">
        <v>1</v>
      </c>
      <c r="FH369">
        <v>0</v>
      </c>
      <c r="FI369">
        <v>3100</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s="139">
        <v>0</v>
      </c>
      <c r="HD369" s="141">
        <v>1</v>
      </c>
      <c r="HE369" s="139">
        <v>0</v>
      </c>
      <c r="HF369" s="141">
        <v>0</v>
      </c>
      <c r="HG369" s="180">
        <v>12</v>
      </c>
      <c r="HH369" s="182">
        <v>0</v>
      </c>
      <c r="HI369" s="182">
        <v>8.3333333333333329E-2</v>
      </c>
      <c r="HJ369" s="183">
        <v>0</v>
      </c>
      <c r="HK369" s="140">
        <v>0</v>
      </c>
      <c r="HL369" s="140">
        <v>0</v>
      </c>
      <c r="HM369" s="1" t="s">
        <v>427</v>
      </c>
      <c r="HN369" s="1" t="s">
        <v>427</v>
      </c>
      <c r="HO369" t="s">
        <v>460</v>
      </c>
      <c r="HP369" s="284" t="s">
        <v>459</v>
      </c>
      <c r="HQ369" s="284">
        <v>0</v>
      </c>
      <c r="HR369" s="284">
        <v>0</v>
      </c>
      <c r="HS369" s="284">
        <v>0</v>
      </c>
      <c r="HT369" s="284" t="s">
        <v>427</v>
      </c>
      <c r="HU369" s="284" t="s">
        <v>427</v>
      </c>
      <c r="HV369" s="284" t="s">
        <v>427</v>
      </c>
      <c r="HW369" s="284" t="s">
        <v>427</v>
      </c>
      <c r="HX369" s="284">
        <v>0</v>
      </c>
      <c r="HY369" s="284">
        <v>0</v>
      </c>
      <c r="HZ369" s="284">
        <v>713667</v>
      </c>
      <c r="IA369" s="284"/>
      <c r="IB369" s="284"/>
    </row>
    <row r="370" spans="1:236" x14ac:dyDescent="0.25">
      <c r="A370" s="2">
        <f>IF('Table 1'!$L$2="All Regions",1,IF('Table 1'!$L$2='DATA TEMPLATE 1516'!L370,1,0))</f>
        <v>1</v>
      </c>
      <c r="B370" s="2">
        <f>IF('Table 1'!$L$3="All Disciplines",1,IF('Table 1'!$L$3='DATA TEMPLATE 1516'!M370,1,0))</f>
        <v>1</v>
      </c>
      <c r="C370" s="2">
        <f>IF('Table 1'!$L$4="All Organisations",1,IF('Table 1'!$L$4='DATA TEMPLATE 1516'!N370,1,0))</f>
        <v>1</v>
      </c>
      <c r="D370" s="2">
        <f t="shared" si="10"/>
        <v>3</v>
      </c>
      <c r="E370" s="236">
        <f>IFERROR(IF('Table 2'!$L$2="All Diverse Led",$HQ370,IF('Table 2'!$L$2='DATA TEMPLATE 1516'!HX370,4,0)),"0")</f>
        <v>0</v>
      </c>
      <c r="F370" s="236">
        <f>IFERROR(IF('Table 2'!$L$2="All Diverse Led",$HQ370,IF('Table 2'!$L$2='DATA TEMPLATE 1516'!HY370,4,0)), 0)</f>
        <v>0</v>
      </c>
      <c r="G370" s="237">
        <f t="shared" si="11"/>
        <v>0</v>
      </c>
      <c r="H370" s="1" t="s">
        <v>471</v>
      </c>
      <c r="I370" s="1">
        <v>0</v>
      </c>
      <c r="J370" s="1" t="b">
        <v>0</v>
      </c>
      <c r="K370" s="284">
        <v>368</v>
      </c>
      <c r="L370" t="s">
        <v>435</v>
      </c>
      <c r="M370" t="s">
        <v>440</v>
      </c>
      <c r="N370" t="s">
        <v>458</v>
      </c>
      <c r="O370" s="76">
        <v>28989</v>
      </c>
      <c r="P370" s="76">
        <v>130612</v>
      </c>
      <c r="Q370" s="76">
        <v>27338</v>
      </c>
      <c r="R370" s="76">
        <v>11000</v>
      </c>
      <c r="S370" s="76">
        <v>0</v>
      </c>
      <c r="T370" s="76">
        <v>197939</v>
      </c>
      <c r="U370">
        <v>18668</v>
      </c>
      <c r="V370">
        <v>200</v>
      </c>
      <c r="W370">
        <v>0</v>
      </c>
      <c r="X370">
        <v>103326</v>
      </c>
      <c r="Y370">
        <v>0</v>
      </c>
      <c r="Z370">
        <v>0</v>
      </c>
      <c r="AA370">
        <v>0</v>
      </c>
      <c r="AB370">
        <v>47541</v>
      </c>
      <c r="AC370">
        <v>22285</v>
      </c>
      <c r="AD370">
        <v>390</v>
      </c>
      <c r="AE370">
        <v>192410</v>
      </c>
      <c r="AF370" s="1">
        <v>23</v>
      </c>
      <c r="AG370">
        <v>5</v>
      </c>
      <c r="AH370">
        <v>0</v>
      </c>
      <c r="AI370">
        <v>7655</v>
      </c>
      <c r="AJ370">
        <v>23</v>
      </c>
      <c r="AK370">
        <v>5</v>
      </c>
      <c r="AL370">
        <v>0</v>
      </c>
      <c r="AM370">
        <v>700</v>
      </c>
      <c r="AN370">
        <v>23</v>
      </c>
      <c r="AO370">
        <v>0</v>
      </c>
      <c r="AP370">
        <v>0</v>
      </c>
      <c r="AQ370">
        <v>70</v>
      </c>
      <c r="AR370">
        <v>10</v>
      </c>
      <c r="AS370">
        <v>5</v>
      </c>
      <c r="AT370">
        <v>0</v>
      </c>
      <c r="AU370">
        <v>100</v>
      </c>
      <c r="AV370">
        <v>0</v>
      </c>
      <c r="AW370">
        <v>0</v>
      </c>
      <c r="AX370">
        <v>0</v>
      </c>
      <c r="AY370">
        <v>0</v>
      </c>
      <c r="AZ370">
        <v>0</v>
      </c>
      <c r="BA370">
        <v>0</v>
      </c>
      <c r="BB370">
        <v>0</v>
      </c>
      <c r="BC370">
        <v>0</v>
      </c>
      <c r="BD370" s="284">
        <v>46</v>
      </c>
      <c r="BE370" s="284">
        <v>5</v>
      </c>
      <c r="BF370" s="284">
        <v>0</v>
      </c>
      <c r="BG370" s="284">
        <v>770</v>
      </c>
      <c r="BH370" s="168">
        <v>10</v>
      </c>
      <c r="BI370" s="169">
        <v>5</v>
      </c>
      <c r="BJ370" s="169">
        <v>0</v>
      </c>
      <c r="BK370" s="170">
        <v>100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s="1">
        <v>0</v>
      </c>
      <c r="CK370" s="1">
        <v>0</v>
      </c>
      <c r="CL370" s="1">
        <v>0</v>
      </c>
      <c r="CM370" s="1">
        <v>0</v>
      </c>
      <c r="CN370" s="168">
        <v>0</v>
      </c>
      <c r="CO370" s="169">
        <v>0</v>
      </c>
      <c r="CP370" s="169">
        <v>0</v>
      </c>
      <c r="CQ370" s="170">
        <v>0</v>
      </c>
      <c r="CR370" s="1">
        <v>0</v>
      </c>
      <c r="CS370" s="1">
        <v>0</v>
      </c>
      <c r="CT370" s="1">
        <v>0</v>
      </c>
      <c r="CU370" s="1">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s="284">
        <v>0</v>
      </c>
      <c r="DQ370" s="284">
        <v>0</v>
      </c>
      <c r="DR370" s="284">
        <v>0</v>
      </c>
      <c r="DS370" s="284">
        <v>0</v>
      </c>
      <c r="DT370" s="168">
        <v>0</v>
      </c>
      <c r="DU370" s="169">
        <v>0</v>
      </c>
      <c r="DV370" s="169">
        <v>0</v>
      </c>
      <c r="DW370" s="1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v>0</v>
      </c>
      <c r="EV370" s="1">
        <v>0</v>
      </c>
      <c r="EW370" s="1">
        <v>0</v>
      </c>
      <c r="EX370" s="1">
        <v>0</v>
      </c>
      <c r="EY370" s="1">
        <v>0</v>
      </c>
      <c r="EZ370" s="168">
        <v>0</v>
      </c>
      <c r="FA370" s="169">
        <v>0</v>
      </c>
      <c r="FB370" s="169">
        <v>0</v>
      </c>
      <c r="FC370" s="170">
        <v>0</v>
      </c>
      <c r="FD370">
        <v>0</v>
      </c>
      <c r="FE370">
        <v>0</v>
      </c>
      <c r="FF370">
        <v>0</v>
      </c>
      <c r="FG370">
        <v>0</v>
      </c>
      <c r="FH370">
        <v>0</v>
      </c>
      <c r="FI370">
        <v>0</v>
      </c>
      <c r="FJ370">
        <v>0</v>
      </c>
      <c r="FK370">
        <v>0</v>
      </c>
      <c r="FL370">
        <v>0</v>
      </c>
      <c r="FM370">
        <v>0</v>
      </c>
      <c r="FN370">
        <v>1</v>
      </c>
      <c r="FO370">
        <v>2500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s="139">
        <v>1</v>
      </c>
      <c r="HD370" s="141">
        <v>0</v>
      </c>
      <c r="HE370" s="139">
        <v>0</v>
      </c>
      <c r="HF370" s="141">
        <v>1</v>
      </c>
      <c r="HG370" s="180">
        <v>12</v>
      </c>
      <c r="HH370" s="182">
        <v>0.16666666666666666</v>
      </c>
      <c r="HI370" s="182">
        <v>0</v>
      </c>
      <c r="HJ370" s="183">
        <v>0</v>
      </c>
      <c r="HK370" s="140">
        <v>0</v>
      </c>
      <c r="HL370" s="140">
        <v>0</v>
      </c>
      <c r="HM370" s="1" t="s">
        <v>427</v>
      </c>
      <c r="HN370" s="1" t="s">
        <v>427</v>
      </c>
      <c r="HO370" t="s">
        <v>458</v>
      </c>
      <c r="HP370" s="284" t="s">
        <v>458</v>
      </c>
      <c r="HQ370" s="284">
        <v>0</v>
      </c>
      <c r="HR370" s="284">
        <v>0</v>
      </c>
      <c r="HS370" s="284">
        <v>0</v>
      </c>
      <c r="HT370" s="284" t="s">
        <v>427</v>
      </c>
      <c r="HU370" s="284" t="s">
        <v>427</v>
      </c>
      <c r="HV370" s="284" t="s">
        <v>427</v>
      </c>
      <c r="HW370" s="284" t="s">
        <v>427</v>
      </c>
      <c r="HX370" s="284">
        <v>0</v>
      </c>
      <c r="HY370" s="284">
        <v>0</v>
      </c>
      <c r="HZ370" s="284">
        <v>144826</v>
      </c>
      <c r="IA370" s="284"/>
      <c r="IB370" s="284"/>
    </row>
    <row r="371" spans="1:236" x14ac:dyDescent="0.25">
      <c r="A371" s="2">
        <f>IF('Table 1'!$L$2="All Regions",1,IF('Table 1'!$L$2='DATA TEMPLATE 1516'!L371,1,0))</f>
        <v>1</v>
      </c>
      <c r="B371" s="2">
        <f>IF('Table 1'!$L$3="All Disciplines",1,IF('Table 1'!$L$3='DATA TEMPLATE 1516'!M371,1,0))</f>
        <v>1</v>
      </c>
      <c r="C371" s="2">
        <f>IF('Table 1'!$L$4="All Organisations",1,IF('Table 1'!$L$4='DATA TEMPLATE 1516'!N371,1,0))</f>
        <v>1</v>
      </c>
      <c r="D371" s="2">
        <f t="shared" si="10"/>
        <v>3</v>
      </c>
      <c r="E371" s="236">
        <f>IFERROR(IF('Table 2'!$L$2="All Diverse Led",$HQ371,IF('Table 2'!$L$2='DATA TEMPLATE 1516'!HX371,4,0)),"0")</f>
        <v>0</v>
      </c>
      <c r="F371" s="236">
        <f>IFERROR(IF('Table 2'!$L$2="All Diverse Led",$HQ371,IF('Table 2'!$L$2='DATA TEMPLATE 1516'!HY371,4,0)), 0)</f>
        <v>0</v>
      </c>
      <c r="G371" s="237">
        <f t="shared" si="11"/>
        <v>0</v>
      </c>
      <c r="H371" s="1" t="s">
        <v>471</v>
      </c>
      <c r="I371" s="1">
        <v>0</v>
      </c>
      <c r="J371" s="1" t="b">
        <v>0</v>
      </c>
      <c r="K371" s="284">
        <v>369</v>
      </c>
      <c r="L371" t="s">
        <v>435</v>
      </c>
      <c r="M371" t="s">
        <v>443</v>
      </c>
      <c r="N371" t="s">
        <v>460</v>
      </c>
      <c r="O371" s="76">
        <v>4095450</v>
      </c>
      <c r="P371" s="76">
        <v>8243638</v>
      </c>
      <c r="Q371" s="76">
        <v>803406</v>
      </c>
      <c r="R371" s="76">
        <v>734000</v>
      </c>
      <c r="S371" s="76">
        <v>0</v>
      </c>
      <c r="T371" s="76">
        <v>13876494</v>
      </c>
      <c r="U371">
        <v>100000</v>
      </c>
      <c r="V371">
        <v>24606</v>
      </c>
      <c r="W371">
        <v>5000</v>
      </c>
      <c r="X371">
        <v>58000</v>
      </c>
      <c r="Y371">
        <v>5000</v>
      </c>
      <c r="Z371">
        <v>0</v>
      </c>
      <c r="AA371">
        <v>0</v>
      </c>
      <c r="AB371">
        <v>8314057</v>
      </c>
      <c r="AC371">
        <v>1163164</v>
      </c>
      <c r="AD371">
        <v>3643367</v>
      </c>
      <c r="AE371">
        <v>13313194</v>
      </c>
      <c r="AF371" s="1">
        <v>134</v>
      </c>
      <c r="AG371">
        <v>0</v>
      </c>
      <c r="AH371">
        <v>141765</v>
      </c>
      <c r="AI371">
        <v>0</v>
      </c>
      <c r="AJ371">
        <v>12</v>
      </c>
      <c r="AK371">
        <v>0</v>
      </c>
      <c r="AL371">
        <v>13062</v>
      </c>
      <c r="AM371">
        <v>0</v>
      </c>
      <c r="AN371">
        <v>8</v>
      </c>
      <c r="AO371">
        <v>0</v>
      </c>
      <c r="AP371">
        <v>0</v>
      </c>
      <c r="AQ371">
        <v>20000</v>
      </c>
      <c r="AR371">
        <v>5</v>
      </c>
      <c r="AS371">
        <v>0</v>
      </c>
      <c r="AT371">
        <v>4550</v>
      </c>
      <c r="AU371">
        <v>0</v>
      </c>
      <c r="AV371">
        <v>1</v>
      </c>
      <c r="AW371">
        <v>0</v>
      </c>
      <c r="AX371">
        <v>635</v>
      </c>
      <c r="AY371">
        <v>0</v>
      </c>
      <c r="AZ371">
        <v>0</v>
      </c>
      <c r="BA371">
        <v>0</v>
      </c>
      <c r="BB371">
        <v>0</v>
      </c>
      <c r="BC371">
        <v>0</v>
      </c>
      <c r="BD371" s="284">
        <v>20</v>
      </c>
      <c r="BE371" s="284">
        <v>0</v>
      </c>
      <c r="BF371" s="284">
        <v>13062</v>
      </c>
      <c r="BG371" s="284">
        <v>20000</v>
      </c>
      <c r="BH371" s="168">
        <v>6</v>
      </c>
      <c r="BI371" s="169">
        <v>0</v>
      </c>
      <c r="BJ371" s="169">
        <v>5185</v>
      </c>
      <c r="BK371" s="170">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s="1">
        <v>0</v>
      </c>
      <c r="CK371" s="1">
        <v>0</v>
      </c>
      <c r="CL371" s="1">
        <v>0</v>
      </c>
      <c r="CM371" s="1">
        <v>0</v>
      </c>
      <c r="CN371" s="168">
        <v>0</v>
      </c>
      <c r="CO371" s="169">
        <v>0</v>
      </c>
      <c r="CP371" s="169">
        <v>0</v>
      </c>
      <c r="CQ371" s="170">
        <v>0</v>
      </c>
      <c r="CR371" s="1">
        <v>0</v>
      </c>
      <c r="CS371" s="1">
        <v>0</v>
      </c>
      <c r="CT371" s="1">
        <v>0</v>
      </c>
      <c r="CU371" s="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s="284">
        <v>0</v>
      </c>
      <c r="DQ371" s="284">
        <v>0</v>
      </c>
      <c r="DR371" s="284">
        <v>0</v>
      </c>
      <c r="DS371" s="284">
        <v>0</v>
      </c>
      <c r="DT371" s="168">
        <v>0</v>
      </c>
      <c r="DU371" s="169">
        <v>0</v>
      </c>
      <c r="DV371" s="169">
        <v>0</v>
      </c>
      <c r="DW371" s="170">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s="1">
        <v>0</v>
      </c>
      <c r="EW371" s="1">
        <v>0</v>
      </c>
      <c r="EX371" s="1">
        <v>0</v>
      </c>
      <c r="EY371" s="1">
        <v>0</v>
      </c>
      <c r="EZ371" s="168">
        <v>0</v>
      </c>
      <c r="FA371" s="169">
        <v>0</v>
      </c>
      <c r="FB371" s="169">
        <v>0</v>
      </c>
      <c r="FC371" s="170">
        <v>0</v>
      </c>
      <c r="FD371">
        <v>1</v>
      </c>
      <c r="FE371">
        <v>179100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16</v>
      </c>
      <c r="GE371">
        <v>41000</v>
      </c>
      <c r="GF371">
        <v>0</v>
      </c>
      <c r="GG371">
        <v>0</v>
      </c>
      <c r="GH371">
        <v>0</v>
      </c>
      <c r="GI371">
        <v>0</v>
      </c>
      <c r="GJ371">
        <v>26000</v>
      </c>
      <c r="GK371">
        <v>15000</v>
      </c>
      <c r="GL371">
        <v>0</v>
      </c>
      <c r="GM371">
        <v>0</v>
      </c>
      <c r="GN371">
        <v>0</v>
      </c>
      <c r="GO371">
        <v>0</v>
      </c>
      <c r="GP371">
        <v>0</v>
      </c>
      <c r="GQ371">
        <v>0</v>
      </c>
      <c r="GR371">
        <v>0</v>
      </c>
      <c r="GS371">
        <v>0</v>
      </c>
      <c r="GT371">
        <v>0</v>
      </c>
      <c r="GU371">
        <v>0</v>
      </c>
      <c r="GV371">
        <v>0</v>
      </c>
      <c r="GW371">
        <v>0</v>
      </c>
      <c r="GX371">
        <v>5</v>
      </c>
      <c r="GY371">
        <v>0</v>
      </c>
      <c r="GZ371">
        <v>0</v>
      </c>
      <c r="HA371">
        <v>0</v>
      </c>
      <c r="HB371">
        <v>0</v>
      </c>
      <c r="HC371" s="139">
        <v>1</v>
      </c>
      <c r="HD371" s="141">
        <v>0</v>
      </c>
      <c r="HE371" s="139">
        <v>0</v>
      </c>
      <c r="HF371" s="141">
        <v>0</v>
      </c>
      <c r="HG371" s="180">
        <v>16</v>
      </c>
      <c r="HH371" s="182">
        <v>6.25E-2</v>
      </c>
      <c r="HI371" s="182">
        <v>0</v>
      </c>
      <c r="HJ371" s="183">
        <v>0</v>
      </c>
      <c r="HK371" s="140">
        <v>0</v>
      </c>
      <c r="HL371" s="140">
        <v>0</v>
      </c>
      <c r="HM371" s="1" t="s">
        <v>427</v>
      </c>
      <c r="HN371" s="1" t="s">
        <v>427</v>
      </c>
      <c r="HO371" t="s">
        <v>460</v>
      </c>
      <c r="HP371" s="284" t="s">
        <v>460</v>
      </c>
      <c r="HQ371" s="284">
        <v>0</v>
      </c>
      <c r="HR371" s="284">
        <v>0</v>
      </c>
      <c r="HS371" s="284">
        <v>0</v>
      </c>
      <c r="HT371" s="284">
        <v>0</v>
      </c>
      <c r="HU371" s="284">
        <v>0</v>
      </c>
      <c r="HV371" s="284">
        <v>0</v>
      </c>
      <c r="HW371" s="284">
        <v>0</v>
      </c>
      <c r="HX371" s="284">
        <v>0</v>
      </c>
      <c r="HY371" s="284">
        <v>0</v>
      </c>
      <c r="HZ371" s="284">
        <v>13589451</v>
      </c>
      <c r="IA371" s="284"/>
      <c r="IB371" s="284"/>
    </row>
    <row r="372" spans="1:236" x14ac:dyDescent="0.25">
      <c r="A372" s="2">
        <f>IF('Table 1'!$L$2="All Regions",1,IF('Table 1'!$L$2='DATA TEMPLATE 1516'!L372,1,0))</f>
        <v>1</v>
      </c>
      <c r="B372" s="2">
        <f>IF('Table 1'!$L$3="All Disciplines",1,IF('Table 1'!$L$3='DATA TEMPLATE 1516'!M372,1,0))</f>
        <v>1</v>
      </c>
      <c r="C372" s="2">
        <f>IF('Table 1'!$L$4="All Organisations",1,IF('Table 1'!$L$4='DATA TEMPLATE 1516'!N372,1,0))</f>
        <v>1</v>
      </c>
      <c r="D372" s="2">
        <f t="shared" si="10"/>
        <v>3</v>
      </c>
      <c r="E372" s="236">
        <f>IFERROR(IF('Table 2'!$L$2="All Diverse Led",$HQ372,IF('Table 2'!$L$2='DATA TEMPLATE 1516'!HX372,4,0)),"0")</f>
        <v>2</v>
      </c>
      <c r="F372" s="236">
        <f>IFERROR(IF('Table 2'!$L$2="All Diverse Led",$HQ372,IF('Table 2'!$L$2='DATA TEMPLATE 1516'!HY372,4,0)), 0)</f>
        <v>2</v>
      </c>
      <c r="G372" s="237">
        <f t="shared" si="11"/>
        <v>4</v>
      </c>
      <c r="H372" s="1" t="s">
        <v>471</v>
      </c>
      <c r="I372" s="1">
        <v>0</v>
      </c>
      <c r="J372" s="1" t="b">
        <v>0</v>
      </c>
      <c r="K372" s="284">
        <v>370</v>
      </c>
      <c r="L372" t="s">
        <v>435</v>
      </c>
      <c r="M372" t="s">
        <v>443</v>
      </c>
      <c r="N372" t="s">
        <v>459</v>
      </c>
      <c r="O372" s="76">
        <v>49877</v>
      </c>
      <c r="P372" s="76">
        <v>221966</v>
      </c>
      <c r="Q372" s="76">
        <v>12316</v>
      </c>
      <c r="R372" s="76">
        <v>8650</v>
      </c>
      <c r="S372" s="76">
        <v>13235</v>
      </c>
      <c r="T372" s="76">
        <v>306044</v>
      </c>
      <c r="U372">
        <v>69757</v>
      </c>
      <c r="V372">
        <v>0</v>
      </c>
      <c r="W372">
        <v>0</v>
      </c>
      <c r="X372">
        <v>149048</v>
      </c>
      <c r="Y372">
        <v>11244</v>
      </c>
      <c r="Z372">
        <v>0</v>
      </c>
      <c r="AA372">
        <v>0</v>
      </c>
      <c r="AB372">
        <v>0</v>
      </c>
      <c r="AC372">
        <v>64495</v>
      </c>
      <c r="AD372">
        <v>1257</v>
      </c>
      <c r="AE372">
        <v>295801</v>
      </c>
      <c r="AF372" s="1">
        <v>19</v>
      </c>
      <c r="AG372">
        <v>20</v>
      </c>
      <c r="AH372">
        <v>12034</v>
      </c>
      <c r="AI372">
        <v>7000</v>
      </c>
      <c r="AJ372">
        <v>0</v>
      </c>
      <c r="AK372">
        <v>0</v>
      </c>
      <c r="AL372">
        <v>0</v>
      </c>
      <c r="AM372">
        <v>0</v>
      </c>
      <c r="AN372">
        <v>0</v>
      </c>
      <c r="AO372">
        <v>0</v>
      </c>
      <c r="AP372">
        <v>0</v>
      </c>
      <c r="AQ372">
        <v>0</v>
      </c>
      <c r="AR372">
        <v>126</v>
      </c>
      <c r="AS372">
        <v>0</v>
      </c>
      <c r="AT372">
        <v>0</v>
      </c>
      <c r="AU372">
        <v>0</v>
      </c>
      <c r="AV372">
        <v>0</v>
      </c>
      <c r="AW372">
        <v>0</v>
      </c>
      <c r="AX372">
        <v>0</v>
      </c>
      <c r="AY372">
        <v>0</v>
      </c>
      <c r="AZ372">
        <v>0</v>
      </c>
      <c r="BA372">
        <v>0</v>
      </c>
      <c r="BB372">
        <v>0</v>
      </c>
      <c r="BC372">
        <v>0</v>
      </c>
      <c r="BD372" s="284">
        <v>0</v>
      </c>
      <c r="BE372" s="284">
        <v>0</v>
      </c>
      <c r="BF372" s="284">
        <v>0</v>
      </c>
      <c r="BG372" s="284">
        <v>0</v>
      </c>
      <c r="BH372" s="168">
        <v>126</v>
      </c>
      <c r="BI372" s="169">
        <v>0</v>
      </c>
      <c r="BJ372" s="169">
        <v>0</v>
      </c>
      <c r="BK372" s="170">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s="1">
        <v>0</v>
      </c>
      <c r="CK372" s="1">
        <v>0</v>
      </c>
      <c r="CL372" s="1">
        <v>0</v>
      </c>
      <c r="CM372" s="1">
        <v>0</v>
      </c>
      <c r="CN372" s="168">
        <v>0</v>
      </c>
      <c r="CO372" s="169">
        <v>0</v>
      </c>
      <c r="CP372" s="169">
        <v>0</v>
      </c>
      <c r="CQ372" s="170">
        <v>0</v>
      </c>
      <c r="CR372" s="1">
        <v>0</v>
      </c>
      <c r="CS372" s="1">
        <v>0</v>
      </c>
      <c r="CT372" s="1">
        <v>0</v>
      </c>
      <c r="CU372" s="1">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s="284">
        <v>0</v>
      </c>
      <c r="DQ372" s="284">
        <v>0</v>
      </c>
      <c r="DR372" s="284">
        <v>0</v>
      </c>
      <c r="DS372" s="284">
        <v>0</v>
      </c>
      <c r="DT372" s="168">
        <v>0</v>
      </c>
      <c r="DU372" s="169">
        <v>0</v>
      </c>
      <c r="DV372" s="169">
        <v>0</v>
      </c>
      <c r="DW372" s="170">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s="1">
        <v>0</v>
      </c>
      <c r="EW372" s="1">
        <v>0</v>
      </c>
      <c r="EX372" s="1">
        <v>0</v>
      </c>
      <c r="EY372" s="1">
        <v>0</v>
      </c>
      <c r="EZ372" s="168">
        <v>0</v>
      </c>
      <c r="FA372" s="169">
        <v>0</v>
      </c>
      <c r="FB372" s="169">
        <v>0</v>
      </c>
      <c r="FC372" s="170">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s="139">
        <v>8</v>
      </c>
      <c r="HD372" s="141">
        <v>0</v>
      </c>
      <c r="HE372" s="139">
        <v>0</v>
      </c>
      <c r="HF372" s="141">
        <v>6</v>
      </c>
      <c r="HG372" s="180">
        <v>17</v>
      </c>
      <c r="HH372" s="182">
        <v>0.82352941176470584</v>
      </c>
      <c r="HI372" s="182">
        <v>0</v>
      </c>
      <c r="HJ372" s="183">
        <v>2</v>
      </c>
      <c r="HK372" s="140" t="s">
        <v>541</v>
      </c>
      <c r="HL372" s="140">
        <v>0</v>
      </c>
      <c r="HM372" s="1" t="s">
        <v>426</v>
      </c>
      <c r="HN372" s="1" t="s">
        <v>427</v>
      </c>
      <c r="HO372" t="s">
        <v>459</v>
      </c>
      <c r="HP372" s="284" t="s">
        <v>459</v>
      </c>
      <c r="HQ372" s="284">
        <v>2</v>
      </c>
      <c r="HR372" s="284" t="s">
        <v>541</v>
      </c>
      <c r="HS372" s="284">
        <v>0</v>
      </c>
      <c r="HT372" s="284" t="s">
        <v>426</v>
      </c>
      <c r="HU372" s="284" t="s">
        <v>427</v>
      </c>
      <c r="HV372" s="284" t="s">
        <v>427</v>
      </c>
      <c r="HW372" s="284" t="s">
        <v>426</v>
      </c>
      <c r="HX372" s="284" t="s">
        <v>541</v>
      </c>
      <c r="HY372" s="284">
        <v>0</v>
      </c>
      <c r="HZ372" s="284">
        <v>407944</v>
      </c>
      <c r="IA372" s="284"/>
      <c r="IB372" s="284"/>
    </row>
    <row r="373" spans="1:236" x14ac:dyDescent="0.25">
      <c r="A373" s="2">
        <f>IF('Table 1'!$L$2="All Regions",1,IF('Table 1'!$L$2='DATA TEMPLATE 1516'!L373,1,0))</f>
        <v>1</v>
      </c>
      <c r="B373" s="2">
        <f>IF('Table 1'!$L$3="All Disciplines",1,IF('Table 1'!$L$3='DATA TEMPLATE 1516'!M373,1,0))</f>
        <v>1</v>
      </c>
      <c r="C373" s="2">
        <f>IF('Table 1'!$L$4="All Organisations",1,IF('Table 1'!$L$4='DATA TEMPLATE 1516'!N373,1,0))</f>
        <v>1</v>
      </c>
      <c r="D373" s="2">
        <f t="shared" si="10"/>
        <v>3</v>
      </c>
      <c r="E373" s="236">
        <f>IFERROR(IF('Table 2'!$L$2="All Diverse Led",$HQ373,IF('Table 2'!$L$2='DATA TEMPLATE 1516'!HX373,4,0)),"0")</f>
        <v>0</v>
      </c>
      <c r="F373" s="236">
        <f>IFERROR(IF('Table 2'!$L$2="All Diverse Led",$HQ373,IF('Table 2'!$L$2='DATA TEMPLATE 1516'!HY373,4,0)), 0)</f>
        <v>0</v>
      </c>
      <c r="G373" s="237">
        <f t="shared" si="11"/>
        <v>0</v>
      </c>
      <c r="H373" s="1" t="s">
        <v>471</v>
      </c>
      <c r="I373" s="1">
        <v>0</v>
      </c>
      <c r="J373" s="1" t="b">
        <v>0</v>
      </c>
      <c r="K373" s="284">
        <v>371</v>
      </c>
      <c r="L373" t="s">
        <v>435</v>
      </c>
      <c r="M373" t="s">
        <v>437</v>
      </c>
      <c r="N373" t="s">
        <v>460</v>
      </c>
      <c r="O373" s="76">
        <v>6741370</v>
      </c>
      <c r="P373" s="76">
        <v>1833953</v>
      </c>
      <c r="Q373" s="76">
        <v>346000</v>
      </c>
      <c r="R373" s="76">
        <v>730000</v>
      </c>
      <c r="S373" s="76">
        <v>0</v>
      </c>
      <c r="T373" s="76">
        <v>9651323</v>
      </c>
      <c r="U373">
        <v>4389377</v>
      </c>
      <c r="V373">
        <v>90000</v>
      </c>
      <c r="W373">
        <v>0</v>
      </c>
      <c r="X373">
        <v>6000</v>
      </c>
      <c r="Y373">
        <v>3750</v>
      </c>
      <c r="Z373">
        <v>0</v>
      </c>
      <c r="AA373">
        <v>0</v>
      </c>
      <c r="AB373">
        <v>3250250</v>
      </c>
      <c r="AC373">
        <v>913484</v>
      </c>
      <c r="AD373">
        <v>552516</v>
      </c>
      <c r="AE373">
        <v>9205377</v>
      </c>
      <c r="AF373" s="1">
        <v>72</v>
      </c>
      <c r="AG373">
        <v>790</v>
      </c>
      <c r="AH373">
        <v>350084</v>
      </c>
      <c r="AI373">
        <v>0</v>
      </c>
      <c r="AJ373">
        <v>1</v>
      </c>
      <c r="AK373">
        <v>8</v>
      </c>
      <c r="AL373">
        <v>3760</v>
      </c>
      <c r="AM373">
        <v>0</v>
      </c>
      <c r="AN373">
        <v>0</v>
      </c>
      <c r="AO373">
        <v>0</v>
      </c>
      <c r="AP373">
        <v>0</v>
      </c>
      <c r="AQ373">
        <v>0</v>
      </c>
      <c r="AR373">
        <v>0</v>
      </c>
      <c r="AS373">
        <v>0</v>
      </c>
      <c r="AT373">
        <v>0</v>
      </c>
      <c r="AU373">
        <v>0</v>
      </c>
      <c r="AV373">
        <v>0</v>
      </c>
      <c r="AW373">
        <v>0</v>
      </c>
      <c r="AX373">
        <v>0</v>
      </c>
      <c r="AY373">
        <v>0</v>
      </c>
      <c r="AZ373">
        <v>0</v>
      </c>
      <c r="BA373">
        <v>0</v>
      </c>
      <c r="BB373">
        <v>0</v>
      </c>
      <c r="BC373">
        <v>0</v>
      </c>
      <c r="BD373" s="284">
        <v>1</v>
      </c>
      <c r="BE373" s="284">
        <v>8</v>
      </c>
      <c r="BF373" s="284">
        <v>3760</v>
      </c>
      <c r="BG373" s="284">
        <v>0</v>
      </c>
      <c r="BH373" s="168">
        <v>0</v>
      </c>
      <c r="BI373" s="169">
        <v>0</v>
      </c>
      <c r="BJ373" s="169">
        <v>0</v>
      </c>
      <c r="BK373" s="170">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v>0</v>
      </c>
      <c r="CJ373" s="1">
        <v>0</v>
      </c>
      <c r="CK373" s="1">
        <v>0</v>
      </c>
      <c r="CL373" s="1">
        <v>0</v>
      </c>
      <c r="CM373" s="1">
        <v>0</v>
      </c>
      <c r="CN373" s="168">
        <v>0</v>
      </c>
      <c r="CO373" s="169">
        <v>0</v>
      </c>
      <c r="CP373" s="169">
        <v>0</v>
      </c>
      <c r="CQ373" s="170">
        <v>0</v>
      </c>
      <c r="CR373" s="1">
        <v>0</v>
      </c>
      <c r="CS373" s="1">
        <v>0</v>
      </c>
      <c r="CT373" s="1">
        <v>0</v>
      </c>
      <c r="CU373" s="1">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v>0</v>
      </c>
      <c r="DP373" s="284">
        <v>0</v>
      </c>
      <c r="DQ373" s="284">
        <v>0</v>
      </c>
      <c r="DR373" s="284">
        <v>0</v>
      </c>
      <c r="DS373" s="284">
        <v>0</v>
      </c>
      <c r="DT373" s="168">
        <v>0</v>
      </c>
      <c r="DU373" s="169">
        <v>0</v>
      </c>
      <c r="DV373" s="169">
        <v>0</v>
      </c>
      <c r="DW373" s="170">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v>0</v>
      </c>
      <c r="EV373" s="1">
        <v>0</v>
      </c>
      <c r="EW373" s="1">
        <v>0</v>
      </c>
      <c r="EX373" s="1">
        <v>0</v>
      </c>
      <c r="EY373" s="1">
        <v>0</v>
      </c>
      <c r="EZ373" s="168">
        <v>0</v>
      </c>
      <c r="FA373" s="169">
        <v>0</v>
      </c>
      <c r="FB373" s="169">
        <v>0</v>
      </c>
      <c r="FC373" s="170">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45</v>
      </c>
      <c r="GA373">
        <v>5</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0</v>
      </c>
      <c r="HB373">
        <v>0</v>
      </c>
      <c r="HC373" s="139">
        <v>0</v>
      </c>
      <c r="HD373" s="141">
        <v>1</v>
      </c>
      <c r="HE373" s="139">
        <v>0</v>
      </c>
      <c r="HF373" s="141">
        <v>4</v>
      </c>
      <c r="HG373" s="180">
        <v>16</v>
      </c>
      <c r="HH373" s="182">
        <v>0.25</v>
      </c>
      <c r="HI373" s="182">
        <v>6.25E-2</v>
      </c>
      <c r="HJ373" s="183">
        <v>0</v>
      </c>
      <c r="HK373" s="140">
        <v>0</v>
      </c>
      <c r="HL373" s="140">
        <v>0</v>
      </c>
      <c r="HM373" s="1" t="s">
        <v>427</v>
      </c>
      <c r="HN373" s="1" t="s">
        <v>427</v>
      </c>
      <c r="HO373" t="s">
        <v>460</v>
      </c>
      <c r="HP373" s="284" t="s">
        <v>460</v>
      </c>
      <c r="HQ373" s="284">
        <v>0</v>
      </c>
      <c r="HR373" s="284">
        <v>0</v>
      </c>
      <c r="HS373" s="284">
        <v>0</v>
      </c>
      <c r="HT373" s="284" t="s">
        <v>427</v>
      </c>
      <c r="HU373" s="284" t="s">
        <v>427</v>
      </c>
      <c r="HV373" s="284" t="s">
        <v>427</v>
      </c>
      <c r="HW373" s="284" t="s">
        <v>427</v>
      </c>
      <c r="HX373" s="284">
        <v>0</v>
      </c>
      <c r="HY373" s="284">
        <v>0</v>
      </c>
      <c r="HZ373" s="284">
        <v>10994952</v>
      </c>
      <c r="IA373" s="284"/>
      <c r="IB373" s="284"/>
    </row>
    <row r="374" spans="1:236" x14ac:dyDescent="0.25">
      <c r="A374" s="2">
        <f>IF('Table 1'!$L$2="All Regions",1,IF('Table 1'!$L$2='DATA TEMPLATE 1516'!L374,1,0))</f>
        <v>1</v>
      </c>
      <c r="B374" s="2">
        <f>IF('Table 1'!$L$3="All Disciplines",1,IF('Table 1'!$L$3='DATA TEMPLATE 1516'!M374,1,0))</f>
        <v>1</v>
      </c>
      <c r="C374" s="2">
        <f>IF('Table 1'!$L$4="All Organisations",1,IF('Table 1'!$L$4='DATA TEMPLATE 1516'!N374,1,0))</f>
        <v>1</v>
      </c>
      <c r="D374" s="2">
        <f t="shared" si="10"/>
        <v>3</v>
      </c>
      <c r="E374" s="236">
        <f>IFERROR(IF('Table 2'!$L$2="All Diverse Led",$HQ374,IF('Table 2'!$L$2='DATA TEMPLATE 1516'!HX374,4,0)),"0")</f>
        <v>0</v>
      </c>
      <c r="F374" s="236">
        <f>IFERROR(IF('Table 2'!$L$2="All Diverse Led",$HQ374,IF('Table 2'!$L$2='DATA TEMPLATE 1516'!HY374,4,0)), 0)</f>
        <v>0</v>
      </c>
      <c r="G374" s="237">
        <f t="shared" si="11"/>
        <v>0</v>
      </c>
      <c r="H374" s="1" t="s">
        <v>471</v>
      </c>
      <c r="I374" s="1">
        <v>0</v>
      </c>
      <c r="J374" s="1" t="b">
        <v>0</v>
      </c>
      <c r="K374" s="284">
        <v>372</v>
      </c>
      <c r="L374" t="s">
        <v>435</v>
      </c>
      <c r="M374" t="s">
        <v>438</v>
      </c>
      <c r="N374" t="s">
        <v>460</v>
      </c>
      <c r="O374" s="76">
        <v>43850</v>
      </c>
      <c r="P374" s="76">
        <v>385144</v>
      </c>
      <c r="Q374" s="76">
        <v>86411</v>
      </c>
      <c r="R374" s="76">
        <v>142200</v>
      </c>
      <c r="S374" s="76">
        <v>0</v>
      </c>
      <c r="T374" s="76">
        <v>657605</v>
      </c>
      <c r="U374">
        <v>0</v>
      </c>
      <c r="V374">
        <v>20427</v>
      </c>
      <c r="W374">
        <v>0</v>
      </c>
      <c r="X374">
        <v>0</v>
      </c>
      <c r="Y374">
        <v>0</v>
      </c>
      <c r="Z374">
        <v>0</v>
      </c>
      <c r="AA374">
        <v>0</v>
      </c>
      <c r="AB374">
        <v>86773</v>
      </c>
      <c r="AC374">
        <v>94913</v>
      </c>
      <c r="AD374">
        <v>552018</v>
      </c>
      <c r="AE374">
        <v>754131</v>
      </c>
      <c r="AF374" s="1">
        <v>39</v>
      </c>
      <c r="AG374">
        <v>33</v>
      </c>
      <c r="AH374">
        <v>2397</v>
      </c>
      <c r="AI374">
        <v>600</v>
      </c>
      <c r="AJ374">
        <v>0</v>
      </c>
      <c r="AK374">
        <v>0</v>
      </c>
      <c r="AL374">
        <v>0</v>
      </c>
      <c r="AM374">
        <v>0</v>
      </c>
      <c r="AN374">
        <v>0</v>
      </c>
      <c r="AO374">
        <v>0</v>
      </c>
      <c r="AP374">
        <v>0</v>
      </c>
      <c r="AQ374">
        <v>0</v>
      </c>
      <c r="AR374">
        <v>17</v>
      </c>
      <c r="AS374">
        <v>12</v>
      </c>
      <c r="AT374">
        <v>88</v>
      </c>
      <c r="AU374">
        <v>288</v>
      </c>
      <c r="AV374">
        <v>0</v>
      </c>
      <c r="AW374">
        <v>0</v>
      </c>
      <c r="AX374">
        <v>0</v>
      </c>
      <c r="AY374">
        <v>0</v>
      </c>
      <c r="AZ374">
        <v>0</v>
      </c>
      <c r="BA374">
        <v>0</v>
      </c>
      <c r="BB374">
        <v>0</v>
      </c>
      <c r="BC374">
        <v>0</v>
      </c>
      <c r="BD374" s="284">
        <v>0</v>
      </c>
      <c r="BE374" s="284">
        <v>0</v>
      </c>
      <c r="BF374" s="284">
        <v>0</v>
      </c>
      <c r="BG374" s="284">
        <v>0</v>
      </c>
      <c r="BH374" s="168">
        <v>17</v>
      </c>
      <c r="BI374" s="169">
        <v>12</v>
      </c>
      <c r="BJ374" s="169">
        <v>88</v>
      </c>
      <c r="BK374" s="170">
        <v>288</v>
      </c>
      <c r="BL374">
        <v>2</v>
      </c>
      <c r="BM374">
        <v>194</v>
      </c>
      <c r="BN374">
        <v>154</v>
      </c>
      <c r="BO374">
        <v>140000</v>
      </c>
      <c r="BP374">
        <v>0</v>
      </c>
      <c r="BQ374">
        <v>0</v>
      </c>
      <c r="BR374">
        <v>0</v>
      </c>
      <c r="BS374">
        <v>0</v>
      </c>
      <c r="BT374">
        <v>0</v>
      </c>
      <c r="BU374">
        <v>0</v>
      </c>
      <c r="BV374">
        <v>0</v>
      </c>
      <c r="BW374">
        <v>0</v>
      </c>
      <c r="BX374">
        <v>2</v>
      </c>
      <c r="BY374">
        <v>194</v>
      </c>
      <c r="BZ374">
        <v>154</v>
      </c>
      <c r="CA374">
        <v>2002</v>
      </c>
      <c r="CB374">
        <v>0</v>
      </c>
      <c r="CC374">
        <v>0</v>
      </c>
      <c r="CD374">
        <v>0</v>
      </c>
      <c r="CE374">
        <v>0</v>
      </c>
      <c r="CF374">
        <v>0</v>
      </c>
      <c r="CG374">
        <v>0</v>
      </c>
      <c r="CH374">
        <v>0</v>
      </c>
      <c r="CI374">
        <v>0</v>
      </c>
      <c r="CJ374" s="1">
        <v>0</v>
      </c>
      <c r="CK374" s="1">
        <v>0</v>
      </c>
      <c r="CL374" s="1">
        <v>0</v>
      </c>
      <c r="CM374" s="1">
        <v>0</v>
      </c>
      <c r="CN374" s="168">
        <v>2</v>
      </c>
      <c r="CO374" s="169">
        <v>194</v>
      </c>
      <c r="CP374" s="169">
        <v>154</v>
      </c>
      <c r="CQ374" s="170">
        <v>2002</v>
      </c>
      <c r="CR374" s="1">
        <v>0</v>
      </c>
      <c r="CS374" s="1">
        <v>0</v>
      </c>
      <c r="CT374" s="1">
        <v>0</v>
      </c>
      <c r="CU374" s="1">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s="284">
        <v>0</v>
      </c>
      <c r="DQ374" s="284">
        <v>0</v>
      </c>
      <c r="DR374" s="284">
        <v>0</v>
      </c>
      <c r="DS374" s="284">
        <v>0</v>
      </c>
      <c r="DT374" s="168">
        <v>0</v>
      </c>
      <c r="DU374" s="169">
        <v>0</v>
      </c>
      <c r="DV374" s="169">
        <v>0</v>
      </c>
      <c r="DW374" s="170">
        <v>0</v>
      </c>
      <c r="DX374">
        <v>10</v>
      </c>
      <c r="DY374">
        <v>7</v>
      </c>
      <c r="DZ374">
        <v>0</v>
      </c>
      <c r="EA374">
        <v>8750</v>
      </c>
      <c r="EB374">
        <v>0</v>
      </c>
      <c r="EC374">
        <v>0</v>
      </c>
      <c r="ED374">
        <v>0</v>
      </c>
      <c r="EE374">
        <v>0</v>
      </c>
      <c r="EF374">
        <v>1</v>
      </c>
      <c r="EG374">
        <v>11</v>
      </c>
      <c r="EH374">
        <v>0</v>
      </c>
      <c r="EI374">
        <v>22500</v>
      </c>
      <c r="EJ374">
        <v>8</v>
      </c>
      <c r="EK374">
        <v>5</v>
      </c>
      <c r="EL374">
        <v>0</v>
      </c>
      <c r="EM374">
        <v>2648</v>
      </c>
      <c r="EN374">
        <v>0</v>
      </c>
      <c r="EO374">
        <v>0</v>
      </c>
      <c r="EP374">
        <v>0</v>
      </c>
      <c r="EQ374">
        <v>0</v>
      </c>
      <c r="ER374">
        <v>1</v>
      </c>
      <c r="ES374">
        <v>11</v>
      </c>
      <c r="ET374">
        <v>0</v>
      </c>
      <c r="EU374">
        <v>347</v>
      </c>
      <c r="EV374" s="1">
        <v>1</v>
      </c>
      <c r="EW374" s="1">
        <v>11</v>
      </c>
      <c r="EX374" s="1">
        <v>0</v>
      </c>
      <c r="EY374" s="1">
        <v>22500</v>
      </c>
      <c r="EZ374" s="168">
        <v>9</v>
      </c>
      <c r="FA374" s="169">
        <v>16</v>
      </c>
      <c r="FB374" s="169">
        <v>0</v>
      </c>
      <c r="FC374" s="170">
        <v>2995</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10</v>
      </c>
      <c r="GO374">
        <v>645</v>
      </c>
      <c r="GP374">
        <v>0</v>
      </c>
      <c r="GQ374">
        <v>0</v>
      </c>
      <c r="GR374">
        <v>0</v>
      </c>
      <c r="GS374">
        <v>0</v>
      </c>
      <c r="GT374">
        <v>0</v>
      </c>
      <c r="GU374">
        <v>0</v>
      </c>
      <c r="GV374">
        <v>0</v>
      </c>
      <c r="GW374">
        <v>0</v>
      </c>
      <c r="GX374">
        <v>0</v>
      </c>
      <c r="GY374">
        <v>0</v>
      </c>
      <c r="GZ374">
        <v>0</v>
      </c>
      <c r="HA374">
        <v>0</v>
      </c>
      <c r="HB374">
        <v>0</v>
      </c>
      <c r="HC374" s="139">
        <v>0</v>
      </c>
      <c r="HD374" s="141">
        <v>0</v>
      </c>
      <c r="HE374" s="139">
        <v>0</v>
      </c>
      <c r="HF374" s="141">
        <v>1</v>
      </c>
      <c r="HG374" s="180">
        <v>9</v>
      </c>
      <c r="HH374" s="182">
        <v>0.1111111111111111</v>
      </c>
      <c r="HI374" s="182">
        <v>0</v>
      </c>
      <c r="HJ374" s="183">
        <v>0</v>
      </c>
      <c r="HK374" s="140">
        <v>0</v>
      </c>
      <c r="HL374" s="140">
        <v>0</v>
      </c>
      <c r="HM374" s="1" t="s">
        <v>427</v>
      </c>
      <c r="HN374" s="1" t="s">
        <v>427</v>
      </c>
      <c r="HO374" t="s">
        <v>460</v>
      </c>
      <c r="HP374" s="284" t="s">
        <v>459</v>
      </c>
      <c r="HQ374" s="284">
        <v>0</v>
      </c>
      <c r="HR374" s="284">
        <v>0</v>
      </c>
      <c r="HS374" s="284">
        <v>0</v>
      </c>
      <c r="HT374" s="284" t="s">
        <v>427</v>
      </c>
      <c r="HU374" s="284" t="s">
        <v>427</v>
      </c>
      <c r="HV374" s="284" t="s">
        <v>427</v>
      </c>
      <c r="HW374" s="284" t="s">
        <v>427</v>
      </c>
      <c r="HX374" s="284">
        <v>0</v>
      </c>
      <c r="HY374" s="284">
        <v>0</v>
      </c>
      <c r="HZ374" s="284">
        <v>647572</v>
      </c>
      <c r="IA374" s="284"/>
      <c r="IB374" s="284"/>
    </row>
    <row r="375" spans="1:236" x14ac:dyDescent="0.25">
      <c r="A375" s="2">
        <f>IF('Table 1'!$L$2="All Regions",1,IF('Table 1'!$L$2='DATA TEMPLATE 1516'!L375,1,0))</f>
        <v>1</v>
      </c>
      <c r="B375" s="2">
        <f>IF('Table 1'!$L$3="All Disciplines",1,IF('Table 1'!$L$3='DATA TEMPLATE 1516'!M375,1,0))</f>
        <v>1</v>
      </c>
      <c r="C375" s="2">
        <f>IF('Table 1'!$L$4="All Organisations",1,IF('Table 1'!$L$4='DATA TEMPLATE 1516'!N375,1,0))</f>
        <v>1</v>
      </c>
      <c r="D375" s="2">
        <f t="shared" si="10"/>
        <v>3</v>
      </c>
      <c r="E375" s="236" t="str">
        <f>IFERROR(IF('Table 2'!$L$2="All Diverse Led",$HQ375,IF('Table 2'!$L$2='DATA TEMPLATE 1516'!HX375,4,0)),"0")</f>
        <v>-</v>
      </c>
      <c r="F375" s="236" t="str">
        <f>IFERROR(IF('Table 2'!$L$2="All Diverse Led",$HQ375,IF('Table 2'!$L$2='DATA TEMPLATE 1516'!HY375,4,0)), 0)</f>
        <v>-</v>
      </c>
      <c r="G375" s="237">
        <f t="shared" si="11"/>
        <v>0</v>
      </c>
      <c r="H375" s="1">
        <v>0</v>
      </c>
      <c r="I375" s="1">
        <v>0</v>
      </c>
      <c r="J375" s="1" t="b">
        <v>0</v>
      </c>
      <c r="K375" s="284">
        <v>373</v>
      </c>
      <c r="L375" t="s">
        <v>435</v>
      </c>
      <c r="M375" t="s">
        <v>440</v>
      </c>
      <c r="N375" t="s">
        <v>459</v>
      </c>
      <c r="O375" s="76">
        <v>46197</v>
      </c>
      <c r="P375" s="76">
        <v>243906</v>
      </c>
      <c r="Q375" s="76">
        <v>19226</v>
      </c>
      <c r="R375" s="76">
        <v>47000</v>
      </c>
      <c r="S375" s="76">
        <v>129194</v>
      </c>
      <c r="T375" s="76">
        <v>485523</v>
      </c>
      <c r="U375">
        <v>20096</v>
      </c>
      <c r="V375">
        <v>12362</v>
      </c>
      <c r="W375">
        <v>3455</v>
      </c>
      <c r="X375">
        <v>107272</v>
      </c>
      <c r="Y375">
        <v>14185</v>
      </c>
      <c r="Z375">
        <v>0</v>
      </c>
      <c r="AA375">
        <v>0</v>
      </c>
      <c r="AB375">
        <v>91966</v>
      </c>
      <c r="AC375">
        <v>70028</v>
      </c>
      <c r="AD375">
        <v>147070</v>
      </c>
      <c r="AE375">
        <v>466434</v>
      </c>
      <c r="AF375" s="1">
        <v>33</v>
      </c>
      <c r="AG375">
        <v>0</v>
      </c>
      <c r="AH375">
        <v>1110</v>
      </c>
      <c r="AI375">
        <v>4319</v>
      </c>
      <c r="AJ375">
        <v>0</v>
      </c>
      <c r="AK375">
        <v>0</v>
      </c>
      <c r="AL375">
        <v>0</v>
      </c>
      <c r="AM375">
        <v>0</v>
      </c>
      <c r="AN375">
        <v>0</v>
      </c>
      <c r="AO375">
        <v>0</v>
      </c>
      <c r="AP375">
        <v>0</v>
      </c>
      <c r="AQ375">
        <v>0</v>
      </c>
      <c r="AR375">
        <v>1</v>
      </c>
      <c r="AS375">
        <v>0</v>
      </c>
      <c r="AT375">
        <v>0</v>
      </c>
      <c r="AU375">
        <v>65</v>
      </c>
      <c r="AV375">
        <v>0</v>
      </c>
      <c r="AW375">
        <v>0</v>
      </c>
      <c r="AX375">
        <v>0</v>
      </c>
      <c r="AY375">
        <v>0</v>
      </c>
      <c r="AZ375">
        <v>0</v>
      </c>
      <c r="BA375">
        <v>0</v>
      </c>
      <c r="BB375">
        <v>0</v>
      </c>
      <c r="BC375">
        <v>0</v>
      </c>
      <c r="BD375" s="284">
        <v>0</v>
      </c>
      <c r="BE375" s="284">
        <v>0</v>
      </c>
      <c r="BF375" s="284">
        <v>0</v>
      </c>
      <c r="BG375" s="284">
        <v>0</v>
      </c>
      <c r="BH375" s="168">
        <v>1</v>
      </c>
      <c r="BI375" s="169">
        <v>0</v>
      </c>
      <c r="BJ375" s="169">
        <v>0</v>
      </c>
      <c r="BK375" s="170">
        <v>65</v>
      </c>
      <c r="BL375">
        <v>3</v>
      </c>
      <c r="BM375">
        <v>113</v>
      </c>
      <c r="BN375">
        <v>0</v>
      </c>
      <c r="BO375">
        <v>11766</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v>0</v>
      </c>
      <c r="CJ375" s="1">
        <v>0</v>
      </c>
      <c r="CK375" s="1">
        <v>0</v>
      </c>
      <c r="CL375" s="1">
        <v>0</v>
      </c>
      <c r="CM375" s="1">
        <v>0</v>
      </c>
      <c r="CN375" s="168">
        <v>0</v>
      </c>
      <c r="CO375" s="169">
        <v>0</v>
      </c>
      <c r="CP375" s="169">
        <v>0</v>
      </c>
      <c r="CQ375" s="170">
        <v>0</v>
      </c>
      <c r="CR375" s="1">
        <v>1</v>
      </c>
      <c r="CS375" s="1">
        <v>1</v>
      </c>
      <c r="CT375" s="1">
        <v>25</v>
      </c>
      <c r="CU375" s="1">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v>0</v>
      </c>
      <c r="DP375" s="284">
        <v>0</v>
      </c>
      <c r="DQ375" s="284">
        <v>0</v>
      </c>
      <c r="DR375" s="284">
        <v>0</v>
      </c>
      <c r="DS375" s="284">
        <v>0</v>
      </c>
      <c r="DT375" s="168">
        <v>0</v>
      </c>
      <c r="DU375" s="169">
        <v>0</v>
      </c>
      <c r="DV375" s="169">
        <v>0</v>
      </c>
      <c r="DW375" s="170">
        <v>0</v>
      </c>
      <c r="DX375">
        <v>2</v>
      </c>
      <c r="DY375">
        <v>3</v>
      </c>
      <c r="DZ375">
        <v>0</v>
      </c>
      <c r="EA375">
        <v>3454</v>
      </c>
      <c r="EB375">
        <v>0</v>
      </c>
      <c r="EC375">
        <v>0</v>
      </c>
      <c r="ED375">
        <v>0</v>
      </c>
      <c r="EE375">
        <v>0</v>
      </c>
      <c r="EF375">
        <v>0</v>
      </c>
      <c r="EG375">
        <v>0</v>
      </c>
      <c r="EH375">
        <v>0</v>
      </c>
      <c r="EI375">
        <v>0</v>
      </c>
      <c r="EJ375">
        <v>2</v>
      </c>
      <c r="EK375">
        <v>3</v>
      </c>
      <c r="EL375">
        <v>0</v>
      </c>
      <c r="EM375">
        <v>0</v>
      </c>
      <c r="EN375">
        <v>0</v>
      </c>
      <c r="EO375">
        <v>0</v>
      </c>
      <c r="EP375">
        <v>0</v>
      </c>
      <c r="EQ375">
        <v>0</v>
      </c>
      <c r="ER375">
        <v>0</v>
      </c>
      <c r="ES375">
        <v>0</v>
      </c>
      <c r="ET375">
        <v>0</v>
      </c>
      <c r="EU375">
        <v>0</v>
      </c>
      <c r="EV375" s="1">
        <v>0</v>
      </c>
      <c r="EW375" s="1">
        <v>0</v>
      </c>
      <c r="EX375" s="1">
        <v>0</v>
      </c>
      <c r="EY375" s="1">
        <v>0</v>
      </c>
      <c r="EZ375" s="168">
        <v>2</v>
      </c>
      <c r="FA375" s="169">
        <v>3</v>
      </c>
      <c r="FB375" s="169">
        <v>0</v>
      </c>
      <c r="FC375" s="170">
        <v>0</v>
      </c>
      <c r="FD375">
        <v>0</v>
      </c>
      <c r="FE375">
        <v>0</v>
      </c>
      <c r="FF375">
        <v>0</v>
      </c>
      <c r="FG375">
        <v>0</v>
      </c>
      <c r="FH375">
        <v>0</v>
      </c>
      <c r="FI375">
        <v>0</v>
      </c>
      <c r="FJ375">
        <v>0</v>
      </c>
      <c r="FK375">
        <v>0</v>
      </c>
      <c r="FL375">
        <v>0</v>
      </c>
      <c r="FM375">
        <v>0</v>
      </c>
      <c r="FN375">
        <v>2</v>
      </c>
      <c r="FO375">
        <v>2250</v>
      </c>
      <c r="FP375">
        <v>64</v>
      </c>
      <c r="FQ375">
        <v>0</v>
      </c>
      <c r="FR375">
        <v>816</v>
      </c>
      <c r="FS375">
        <v>0</v>
      </c>
      <c r="FT375">
        <v>6</v>
      </c>
      <c r="FU375">
        <v>0</v>
      </c>
      <c r="FV375">
        <v>31</v>
      </c>
      <c r="FW375">
        <v>0</v>
      </c>
      <c r="FX375">
        <v>427</v>
      </c>
      <c r="FY375">
        <v>0</v>
      </c>
      <c r="FZ375">
        <v>0</v>
      </c>
      <c r="GA375">
        <v>0</v>
      </c>
      <c r="GB375">
        <v>0</v>
      </c>
      <c r="GC375">
        <v>0</v>
      </c>
      <c r="GD375">
        <v>2</v>
      </c>
      <c r="GE375">
        <v>9500</v>
      </c>
      <c r="GF375">
        <v>2</v>
      </c>
      <c r="GG375">
        <v>0</v>
      </c>
      <c r="GH375">
        <v>0</v>
      </c>
      <c r="GI375">
        <v>0</v>
      </c>
      <c r="GJ375">
        <v>0</v>
      </c>
      <c r="GK375">
        <v>8750</v>
      </c>
      <c r="GL375">
        <v>0</v>
      </c>
      <c r="GM375">
        <v>0</v>
      </c>
      <c r="GN375">
        <v>37</v>
      </c>
      <c r="GO375">
        <v>150</v>
      </c>
      <c r="GP375">
        <v>31</v>
      </c>
      <c r="GQ375">
        <v>151</v>
      </c>
      <c r="GR375">
        <v>1</v>
      </c>
      <c r="GS375">
        <v>100</v>
      </c>
      <c r="GT375">
        <v>1</v>
      </c>
      <c r="GU375">
        <v>0</v>
      </c>
      <c r="GV375">
        <v>0</v>
      </c>
      <c r="GW375">
        <v>0</v>
      </c>
      <c r="GX375">
        <v>0</v>
      </c>
      <c r="GY375">
        <v>0</v>
      </c>
      <c r="GZ375">
        <v>0</v>
      </c>
      <c r="HA375">
        <v>0</v>
      </c>
      <c r="HB375">
        <v>0</v>
      </c>
      <c r="HC375" s="139">
        <v>0</v>
      </c>
      <c r="HD375" s="141">
        <v>0</v>
      </c>
      <c r="HE375" s="139">
        <v>1</v>
      </c>
      <c r="HF375" s="141">
        <v>5</v>
      </c>
      <c r="HG375" s="180">
        <v>10</v>
      </c>
      <c r="HH375" s="182">
        <v>0.5</v>
      </c>
      <c r="HI375" s="182">
        <v>0.1</v>
      </c>
      <c r="HJ375" s="183">
        <v>0</v>
      </c>
      <c r="HK375" s="140">
        <v>0</v>
      </c>
      <c r="HL375" s="140">
        <v>0</v>
      </c>
      <c r="HM375" s="1" t="s">
        <v>426</v>
      </c>
      <c r="HN375" s="1" t="s">
        <v>427</v>
      </c>
      <c r="HO375" t="s">
        <v>459</v>
      </c>
      <c r="HP375" t="e">
        <v>#N/A</v>
      </c>
      <c r="HQ375" s="403" t="s">
        <v>605</v>
      </c>
      <c r="HR375" s="403" t="s">
        <v>605</v>
      </c>
      <c r="HS375" s="403" t="s">
        <v>605</v>
      </c>
      <c r="HT375" s="403" t="s">
        <v>605</v>
      </c>
      <c r="HU375" s="403" t="s">
        <v>605</v>
      </c>
      <c r="HV375" s="403" t="s">
        <v>605</v>
      </c>
      <c r="HW375" s="403" t="s">
        <v>605</v>
      </c>
      <c r="HX375" s="403" t="s">
        <v>605</v>
      </c>
      <c r="HY375" s="403" t="s">
        <v>605</v>
      </c>
      <c r="HZ375" s="403" t="s">
        <v>605</v>
      </c>
      <c r="IA375" s="284"/>
      <c r="IB375" s="284"/>
    </row>
    <row r="376" spans="1:236" x14ac:dyDescent="0.25">
      <c r="A376" s="2">
        <f>IF('Table 1'!$L$2="All Regions",1,IF('Table 1'!$L$2='DATA TEMPLATE 1516'!L376,1,0))</f>
        <v>1</v>
      </c>
      <c r="B376" s="2">
        <f>IF('Table 1'!$L$3="All Disciplines",1,IF('Table 1'!$L$3='DATA TEMPLATE 1516'!M376,1,0))</f>
        <v>1</v>
      </c>
      <c r="C376" s="2">
        <f>IF('Table 1'!$L$4="All Organisations",1,IF('Table 1'!$L$4='DATA TEMPLATE 1516'!N376,1,0))</f>
        <v>1</v>
      </c>
      <c r="D376" s="2">
        <f t="shared" si="10"/>
        <v>3</v>
      </c>
      <c r="E376" s="236">
        <f>IFERROR(IF('Table 2'!$L$2="All Diverse Led",$HQ376,IF('Table 2'!$L$2='DATA TEMPLATE 1516'!HX376,4,0)),"0")</f>
        <v>0</v>
      </c>
      <c r="F376" s="236">
        <f>IFERROR(IF('Table 2'!$L$2="All Diverse Led",$HQ376,IF('Table 2'!$L$2='DATA TEMPLATE 1516'!HY376,4,0)), 0)</f>
        <v>0</v>
      </c>
      <c r="G376" s="237">
        <f t="shared" si="11"/>
        <v>0</v>
      </c>
      <c r="H376" s="1" t="s">
        <v>471</v>
      </c>
      <c r="I376" s="1">
        <v>0</v>
      </c>
      <c r="J376" s="1" t="b">
        <v>0</v>
      </c>
      <c r="K376" s="284">
        <v>374</v>
      </c>
      <c r="L376" t="s">
        <v>435</v>
      </c>
      <c r="M376" t="s">
        <v>440</v>
      </c>
      <c r="N376" t="s">
        <v>460</v>
      </c>
      <c r="O376" s="76">
        <v>2930550</v>
      </c>
      <c r="P376" s="76">
        <v>746776</v>
      </c>
      <c r="Q376" s="76">
        <v>460507</v>
      </c>
      <c r="R376" s="76">
        <v>544000</v>
      </c>
      <c r="S376" s="76">
        <v>26871</v>
      </c>
      <c r="T376" s="76">
        <v>4708704</v>
      </c>
      <c r="U376">
        <v>1580410</v>
      </c>
      <c r="V376">
        <v>20660</v>
      </c>
      <c r="W376">
        <v>0</v>
      </c>
      <c r="X376">
        <v>27927</v>
      </c>
      <c r="Y376">
        <v>34556</v>
      </c>
      <c r="Z376">
        <v>0</v>
      </c>
      <c r="AA376">
        <v>0</v>
      </c>
      <c r="AB376">
        <v>2199332</v>
      </c>
      <c r="AC376">
        <v>578218</v>
      </c>
      <c r="AD376">
        <v>124055</v>
      </c>
      <c r="AE376">
        <v>4565158</v>
      </c>
      <c r="AF376" s="1">
        <v>280</v>
      </c>
      <c r="AG376">
        <v>309</v>
      </c>
      <c r="AH376">
        <v>31522</v>
      </c>
      <c r="AI376">
        <v>0</v>
      </c>
      <c r="AJ376">
        <v>0</v>
      </c>
      <c r="AK376">
        <v>0</v>
      </c>
      <c r="AL376">
        <v>0</v>
      </c>
      <c r="AM376">
        <v>0</v>
      </c>
      <c r="AN376">
        <v>0</v>
      </c>
      <c r="AO376">
        <v>0</v>
      </c>
      <c r="AP376">
        <v>0</v>
      </c>
      <c r="AQ376">
        <v>0</v>
      </c>
      <c r="AR376">
        <v>54</v>
      </c>
      <c r="AS376">
        <v>357</v>
      </c>
      <c r="AT376">
        <v>7024</v>
      </c>
      <c r="AU376">
        <v>0</v>
      </c>
      <c r="AV376">
        <v>0</v>
      </c>
      <c r="AW376">
        <v>0</v>
      </c>
      <c r="AX376">
        <v>0</v>
      </c>
      <c r="AY376">
        <v>0</v>
      </c>
      <c r="AZ376">
        <v>0</v>
      </c>
      <c r="BA376">
        <v>0</v>
      </c>
      <c r="BB376">
        <v>0</v>
      </c>
      <c r="BC376">
        <v>0</v>
      </c>
      <c r="BD376" s="284">
        <v>0</v>
      </c>
      <c r="BE376" s="284">
        <v>0</v>
      </c>
      <c r="BF376" s="284">
        <v>0</v>
      </c>
      <c r="BG376" s="284">
        <v>0</v>
      </c>
      <c r="BH376" s="168">
        <v>54</v>
      </c>
      <c r="BI376" s="169">
        <v>357</v>
      </c>
      <c r="BJ376" s="169">
        <v>7024</v>
      </c>
      <c r="BK376" s="170">
        <v>0</v>
      </c>
      <c r="BL376">
        <v>15</v>
      </c>
      <c r="BM376">
        <v>1048</v>
      </c>
      <c r="BN376">
        <v>46256</v>
      </c>
      <c r="BO376">
        <v>1468326</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v>0</v>
      </c>
      <c r="CJ376" s="1">
        <v>0</v>
      </c>
      <c r="CK376" s="1">
        <v>0</v>
      </c>
      <c r="CL376" s="1">
        <v>0</v>
      </c>
      <c r="CM376" s="1">
        <v>0</v>
      </c>
      <c r="CN376" s="168">
        <v>0</v>
      </c>
      <c r="CO376" s="169">
        <v>0</v>
      </c>
      <c r="CP376" s="169">
        <v>0</v>
      </c>
      <c r="CQ376" s="170">
        <v>0</v>
      </c>
      <c r="CR376" s="1">
        <v>311</v>
      </c>
      <c r="CS376" s="1">
        <v>925</v>
      </c>
      <c r="CT376" s="1">
        <v>50696</v>
      </c>
      <c r="CU376" s="1">
        <v>0</v>
      </c>
      <c r="CV376">
        <v>0</v>
      </c>
      <c r="CW376">
        <v>0</v>
      </c>
      <c r="CX376">
        <v>0</v>
      </c>
      <c r="CY376">
        <v>0</v>
      </c>
      <c r="CZ376">
        <v>0</v>
      </c>
      <c r="DA376">
        <v>0</v>
      </c>
      <c r="DB376">
        <v>0</v>
      </c>
      <c r="DC376">
        <v>0</v>
      </c>
      <c r="DD376">
        <v>30</v>
      </c>
      <c r="DE376">
        <v>50</v>
      </c>
      <c r="DF376">
        <v>980</v>
      </c>
      <c r="DG376">
        <v>0</v>
      </c>
      <c r="DH376">
        <v>0</v>
      </c>
      <c r="DI376">
        <v>0</v>
      </c>
      <c r="DJ376">
        <v>0</v>
      </c>
      <c r="DK376">
        <v>0</v>
      </c>
      <c r="DL376">
        <v>0</v>
      </c>
      <c r="DM376">
        <v>0</v>
      </c>
      <c r="DN376">
        <v>0</v>
      </c>
      <c r="DO376">
        <v>0</v>
      </c>
      <c r="DP376" s="284">
        <v>0</v>
      </c>
      <c r="DQ376" s="284">
        <v>0</v>
      </c>
      <c r="DR376" s="284">
        <v>0</v>
      </c>
      <c r="DS376" s="284">
        <v>0</v>
      </c>
      <c r="DT376" s="168">
        <v>30</v>
      </c>
      <c r="DU376" s="169">
        <v>50</v>
      </c>
      <c r="DV376" s="169">
        <v>980</v>
      </c>
      <c r="DW376" s="170">
        <v>0</v>
      </c>
      <c r="DX376">
        <v>25</v>
      </c>
      <c r="DY376">
        <v>6</v>
      </c>
      <c r="DZ376">
        <v>2013</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v>0</v>
      </c>
      <c r="EV376" s="1">
        <v>0</v>
      </c>
      <c r="EW376" s="1">
        <v>0</v>
      </c>
      <c r="EX376" s="1">
        <v>0</v>
      </c>
      <c r="EY376" s="1">
        <v>0</v>
      </c>
      <c r="EZ376" s="168">
        <v>0</v>
      </c>
      <c r="FA376" s="169">
        <v>0</v>
      </c>
      <c r="FB376" s="169">
        <v>0</v>
      </c>
      <c r="FC376" s="170">
        <v>0</v>
      </c>
      <c r="FD376">
        <v>0</v>
      </c>
      <c r="FE376">
        <v>0</v>
      </c>
      <c r="FF376">
        <v>0</v>
      </c>
      <c r="FG376">
        <v>0</v>
      </c>
      <c r="FH376">
        <v>0</v>
      </c>
      <c r="FI376">
        <v>0</v>
      </c>
      <c r="FJ376">
        <v>0</v>
      </c>
      <c r="FK376">
        <v>0</v>
      </c>
      <c r="FL376">
        <v>16</v>
      </c>
      <c r="FM376">
        <v>2117</v>
      </c>
      <c r="FN376">
        <v>1</v>
      </c>
      <c r="FO376">
        <v>500</v>
      </c>
      <c r="FP376">
        <v>1</v>
      </c>
      <c r="FQ376">
        <v>100</v>
      </c>
      <c r="FR376">
        <v>0</v>
      </c>
      <c r="FS376">
        <v>0</v>
      </c>
      <c r="FT376">
        <v>0</v>
      </c>
      <c r="FU376">
        <v>0</v>
      </c>
      <c r="FV376">
        <v>0</v>
      </c>
      <c r="FW376">
        <v>0</v>
      </c>
      <c r="FX376">
        <v>0</v>
      </c>
      <c r="FY376">
        <v>0</v>
      </c>
      <c r="FZ376">
        <v>0</v>
      </c>
      <c r="GA376">
        <v>2111</v>
      </c>
      <c r="GB376">
        <v>1</v>
      </c>
      <c r="GC376">
        <v>1</v>
      </c>
      <c r="GD376">
        <v>6</v>
      </c>
      <c r="GE376">
        <v>2000</v>
      </c>
      <c r="GF376">
        <v>4</v>
      </c>
      <c r="GG376">
        <v>319000</v>
      </c>
      <c r="GH376">
        <v>0</v>
      </c>
      <c r="GI376">
        <v>0</v>
      </c>
      <c r="GJ376">
        <v>0</v>
      </c>
      <c r="GK376">
        <v>0</v>
      </c>
      <c r="GL376">
        <v>0</v>
      </c>
      <c r="GM376">
        <v>0</v>
      </c>
      <c r="GN376">
        <v>1</v>
      </c>
      <c r="GO376">
        <v>2211</v>
      </c>
      <c r="GP376">
        <v>0</v>
      </c>
      <c r="GQ376">
        <v>0</v>
      </c>
      <c r="GR376">
        <v>0</v>
      </c>
      <c r="GS376">
        <v>0</v>
      </c>
      <c r="GT376">
        <v>0</v>
      </c>
      <c r="GU376">
        <v>0</v>
      </c>
      <c r="GV376">
        <v>1</v>
      </c>
      <c r="GW376">
        <v>2211</v>
      </c>
      <c r="GX376">
        <v>5</v>
      </c>
      <c r="GY376">
        <v>30000</v>
      </c>
      <c r="GZ376">
        <v>0</v>
      </c>
      <c r="HA376">
        <v>0</v>
      </c>
      <c r="HB376">
        <v>0</v>
      </c>
      <c r="HC376" s="139">
        <v>2</v>
      </c>
      <c r="HD376" s="141">
        <v>0</v>
      </c>
      <c r="HE376" s="139">
        <v>0</v>
      </c>
      <c r="HF376" s="141">
        <v>1</v>
      </c>
      <c r="HG376" s="180">
        <v>101</v>
      </c>
      <c r="HH376" s="182">
        <v>2.9702970297029702E-2</v>
      </c>
      <c r="HI376" s="182">
        <v>0</v>
      </c>
      <c r="HJ376" s="183">
        <v>0</v>
      </c>
      <c r="HK376" s="140">
        <v>0</v>
      </c>
      <c r="HL376" s="140">
        <v>0</v>
      </c>
      <c r="HM376" s="1" t="s">
        <v>427</v>
      </c>
      <c r="HN376" s="1" t="s">
        <v>427</v>
      </c>
      <c r="HO376" t="s">
        <v>460</v>
      </c>
      <c r="HP376" s="284" t="s">
        <v>460</v>
      </c>
      <c r="HQ376" s="284">
        <v>0</v>
      </c>
      <c r="HR376" s="284">
        <v>0</v>
      </c>
      <c r="HS376" s="284">
        <v>0</v>
      </c>
      <c r="HT376" s="284" t="s">
        <v>427</v>
      </c>
      <c r="HU376" s="284" t="s">
        <v>427</v>
      </c>
      <c r="HV376" s="284" t="s">
        <v>427</v>
      </c>
      <c r="HW376" s="284" t="s">
        <v>427</v>
      </c>
      <c r="HX376" s="284">
        <v>0</v>
      </c>
      <c r="HY376" s="284">
        <v>0</v>
      </c>
      <c r="HZ376" s="284">
        <v>4893939</v>
      </c>
      <c r="IA376" s="284"/>
      <c r="IB376" s="284"/>
    </row>
    <row r="377" spans="1:236" x14ac:dyDescent="0.25">
      <c r="A377" s="2">
        <f>IF('Table 1'!$L$2="All Regions",1,IF('Table 1'!$L$2='DATA TEMPLATE 1516'!L377,1,0))</f>
        <v>1</v>
      </c>
      <c r="B377" s="2">
        <f>IF('Table 1'!$L$3="All Disciplines",1,IF('Table 1'!$L$3='DATA TEMPLATE 1516'!M377,1,0))</f>
        <v>1</v>
      </c>
      <c r="C377" s="2">
        <f>IF('Table 1'!$L$4="All Organisations",1,IF('Table 1'!$L$4='DATA TEMPLATE 1516'!N377,1,0))</f>
        <v>1</v>
      </c>
      <c r="D377" s="2">
        <f t="shared" si="10"/>
        <v>3</v>
      </c>
      <c r="E377" s="236">
        <f>IFERROR(IF('Table 2'!$L$2="All Diverse Led",$HQ377,IF('Table 2'!$L$2='DATA TEMPLATE 1516'!HX377,4,0)),"0")</f>
        <v>0</v>
      </c>
      <c r="F377" s="236">
        <f>IFERROR(IF('Table 2'!$L$2="All Diverse Led",$HQ377,IF('Table 2'!$L$2='DATA TEMPLATE 1516'!HY377,4,0)), 0)</f>
        <v>0</v>
      </c>
      <c r="G377" s="237">
        <f t="shared" si="11"/>
        <v>0</v>
      </c>
      <c r="H377" s="1" t="s">
        <v>471</v>
      </c>
      <c r="I377" s="1">
        <v>0</v>
      </c>
      <c r="J377" s="1" t="b">
        <v>0</v>
      </c>
      <c r="K377" s="284">
        <v>375</v>
      </c>
      <c r="L377" t="s">
        <v>435</v>
      </c>
      <c r="M377" t="s">
        <v>437</v>
      </c>
      <c r="N377" t="s">
        <v>459</v>
      </c>
      <c r="O377" s="76">
        <v>209515</v>
      </c>
      <c r="P377" s="76">
        <v>40232</v>
      </c>
      <c r="Q377" s="76">
        <v>154117</v>
      </c>
      <c r="R377" s="76">
        <v>0</v>
      </c>
      <c r="S377" s="76">
        <v>0</v>
      </c>
      <c r="T377" s="76">
        <v>403864</v>
      </c>
      <c r="U377">
        <v>5401</v>
      </c>
      <c r="V377">
        <v>0</v>
      </c>
      <c r="W377">
        <v>0</v>
      </c>
      <c r="X377">
        <v>0</v>
      </c>
      <c r="Y377">
        <v>0</v>
      </c>
      <c r="Z377">
        <v>0</v>
      </c>
      <c r="AA377">
        <v>0</v>
      </c>
      <c r="AB377">
        <v>310508</v>
      </c>
      <c r="AC377">
        <v>26828</v>
      </c>
      <c r="AD377">
        <v>87819</v>
      </c>
      <c r="AE377">
        <v>430556</v>
      </c>
      <c r="AF377" s="1">
        <v>24</v>
      </c>
      <c r="AG377">
        <v>64</v>
      </c>
      <c r="AH377">
        <v>4347</v>
      </c>
      <c r="AI377">
        <v>0</v>
      </c>
      <c r="AJ377">
        <v>2</v>
      </c>
      <c r="AK377">
        <v>2</v>
      </c>
      <c r="AL377">
        <v>150</v>
      </c>
      <c r="AM377">
        <v>0</v>
      </c>
      <c r="AN377">
        <v>1</v>
      </c>
      <c r="AO377">
        <v>1</v>
      </c>
      <c r="AP377">
        <v>45</v>
      </c>
      <c r="AQ377">
        <v>0</v>
      </c>
      <c r="AR377">
        <v>1</v>
      </c>
      <c r="AS377">
        <v>5</v>
      </c>
      <c r="AT377">
        <v>0</v>
      </c>
      <c r="AU377">
        <v>0</v>
      </c>
      <c r="AV377">
        <v>0</v>
      </c>
      <c r="AW377">
        <v>0</v>
      </c>
      <c r="AX377">
        <v>0</v>
      </c>
      <c r="AY377">
        <v>0</v>
      </c>
      <c r="AZ377">
        <v>0</v>
      </c>
      <c r="BA377">
        <v>0</v>
      </c>
      <c r="BB377">
        <v>0</v>
      </c>
      <c r="BC377">
        <v>0</v>
      </c>
      <c r="BD377" s="284">
        <v>3</v>
      </c>
      <c r="BE377" s="284">
        <v>3</v>
      </c>
      <c r="BF377" s="284">
        <v>195</v>
      </c>
      <c r="BG377" s="284">
        <v>0</v>
      </c>
      <c r="BH377" s="168">
        <v>1</v>
      </c>
      <c r="BI377" s="169">
        <v>5</v>
      </c>
      <c r="BJ377" s="169">
        <v>0</v>
      </c>
      <c r="BK377" s="170">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s="1">
        <v>0</v>
      </c>
      <c r="CK377" s="1">
        <v>0</v>
      </c>
      <c r="CL377" s="1">
        <v>0</v>
      </c>
      <c r="CM377" s="1">
        <v>0</v>
      </c>
      <c r="CN377" s="168">
        <v>0</v>
      </c>
      <c r="CO377" s="169">
        <v>0</v>
      </c>
      <c r="CP377" s="169">
        <v>0</v>
      </c>
      <c r="CQ377" s="170">
        <v>0</v>
      </c>
      <c r="CR377" s="1">
        <v>0</v>
      </c>
      <c r="CS377" s="1">
        <v>0</v>
      </c>
      <c r="CT377" s="1">
        <v>0</v>
      </c>
      <c r="CU377" s="1">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s="284">
        <v>0</v>
      </c>
      <c r="DQ377" s="284">
        <v>0</v>
      </c>
      <c r="DR377" s="284">
        <v>0</v>
      </c>
      <c r="DS377" s="284">
        <v>0</v>
      </c>
      <c r="DT377" s="168">
        <v>0</v>
      </c>
      <c r="DU377" s="169">
        <v>0</v>
      </c>
      <c r="DV377" s="169">
        <v>0</v>
      </c>
      <c r="DW377" s="170">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s="1">
        <v>0</v>
      </c>
      <c r="EW377" s="1">
        <v>0</v>
      </c>
      <c r="EX377" s="1">
        <v>0</v>
      </c>
      <c r="EY377" s="1">
        <v>0</v>
      </c>
      <c r="EZ377" s="168">
        <v>0</v>
      </c>
      <c r="FA377" s="169">
        <v>0</v>
      </c>
      <c r="FB377" s="169">
        <v>0</v>
      </c>
      <c r="FC377" s="170">
        <v>0</v>
      </c>
      <c r="FD377">
        <v>0</v>
      </c>
      <c r="FE377">
        <v>0</v>
      </c>
      <c r="FF377">
        <v>0</v>
      </c>
      <c r="FG377">
        <v>0</v>
      </c>
      <c r="FH377">
        <v>0</v>
      </c>
      <c r="FI377">
        <v>0</v>
      </c>
      <c r="FJ377">
        <v>0</v>
      </c>
      <c r="FK377">
        <v>0</v>
      </c>
      <c r="FL377">
        <v>0</v>
      </c>
      <c r="FM377">
        <v>0</v>
      </c>
      <c r="FN377">
        <v>0</v>
      </c>
      <c r="FO377">
        <v>0</v>
      </c>
      <c r="FP377">
        <v>0</v>
      </c>
      <c r="FQ377">
        <v>0</v>
      </c>
      <c r="FR377">
        <v>0</v>
      </c>
      <c r="FS377">
        <v>0</v>
      </c>
      <c r="FT377">
        <v>1</v>
      </c>
      <c r="FU377">
        <v>0</v>
      </c>
      <c r="FV377">
        <v>144</v>
      </c>
      <c r="FW377">
        <v>0</v>
      </c>
      <c r="FX377">
        <v>0</v>
      </c>
      <c r="FY377">
        <v>0</v>
      </c>
      <c r="FZ377">
        <v>0</v>
      </c>
      <c r="GA377">
        <v>0</v>
      </c>
      <c r="GB377">
        <v>1</v>
      </c>
      <c r="GC377">
        <v>0</v>
      </c>
      <c r="GD377">
        <v>2</v>
      </c>
      <c r="GE377">
        <v>0</v>
      </c>
      <c r="GF377">
        <v>6</v>
      </c>
      <c r="GG377">
        <v>0</v>
      </c>
      <c r="GH377">
        <v>0</v>
      </c>
      <c r="GI377">
        <v>0</v>
      </c>
      <c r="GJ377">
        <v>0</v>
      </c>
      <c r="GK377">
        <v>2863</v>
      </c>
      <c r="GL377">
        <v>0</v>
      </c>
      <c r="GM377">
        <v>0</v>
      </c>
      <c r="GN377">
        <v>0</v>
      </c>
      <c r="GO377">
        <v>0</v>
      </c>
      <c r="GP377">
        <v>0</v>
      </c>
      <c r="GQ377">
        <v>0</v>
      </c>
      <c r="GR377">
        <v>0</v>
      </c>
      <c r="GS377">
        <v>0</v>
      </c>
      <c r="GT377">
        <v>0</v>
      </c>
      <c r="GU377">
        <v>0</v>
      </c>
      <c r="GV377">
        <v>0</v>
      </c>
      <c r="GW377">
        <v>0</v>
      </c>
      <c r="GX377">
        <v>0</v>
      </c>
      <c r="GY377">
        <v>0</v>
      </c>
      <c r="GZ377">
        <v>0</v>
      </c>
      <c r="HA377">
        <v>0</v>
      </c>
      <c r="HB377">
        <v>0</v>
      </c>
      <c r="HC377" s="139">
        <v>0</v>
      </c>
      <c r="HD377" s="141">
        <v>0</v>
      </c>
      <c r="HE377" s="139">
        <v>0</v>
      </c>
      <c r="HF377" s="141">
        <v>3</v>
      </c>
      <c r="HG377" s="180">
        <v>10</v>
      </c>
      <c r="HH377" s="182">
        <v>0.3</v>
      </c>
      <c r="HI377" s="182">
        <v>0</v>
      </c>
      <c r="HJ377" s="183">
        <v>0</v>
      </c>
      <c r="HK377" s="140">
        <v>0</v>
      </c>
      <c r="HL377" s="140">
        <v>0</v>
      </c>
      <c r="HM377" s="1" t="s">
        <v>427</v>
      </c>
      <c r="HN377" s="1" t="s">
        <v>427</v>
      </c>
      <c r="HO377" t="s">
        <v>459</v>
      </c>
      <c r="HP377" s="284" t="s">
        <v>459</v>
      </c>
      <c r="HQ377" s="284">
        <v>0</v>
      </c>
      <c r="HR377" s="284">
        <v>0</v>
      </c>
      <c r="HS377" s="284">
        <v>0</v>
      </c>
      <c r="HT377" s="284" t="s">
        <v>427</v>
      </c>
      <c r="HU377" s="284" t="s">
        <v>427</v>
      </c>
      <c r="HV377" s="284" t="s">
        <v>427</v>
      </c>
      <c r="HW377" s="284" t="s">
        <v>427</v>
      </c>
      <c r="HX377" s="284">
        <v>0</v>
      </c>
      <c r="HY377" s="284">
        <v>0</v>
      </c>
      <c r="HZ377" s="284">
        <v>473024</v>
      </c>
      <c r="IA377" s="284"/>
      <c r="IB377" s="284"/>
    </row>
    <row r="378" spans="1:236" x14ac:dyDescent="0.25">
      <c r="A378" s="2">
        <f>IF('Table 1'!$L$2="All Regions",1,IF('Table 1'!$L$2='DATA TEMPLATE 1516'!L378,1,0))</f>
        <v>1</v>
      </c>
      <c r="B378" s="2">
        <f>IF('Table 1'!$L$3="All Disciplines",1,IF('Table 1'!$L$3='DATA TEMPLATE 1516'!M378,1,0))</f>
        <v>1</v>
      </c>
      <c r="C378" s="2">
        <f>IF('Table 1'!$L$4="All Organisations",1,IF('Table 1'!$L$4='DATA TEMPLATE 1516'!N378,1,0))</f>
        <v>1</v>
      </c>
      <c r="D378" s="2">
        <f t="shared" si="10"/>
        <v>3</v>
      </c>
      <c r="E378" s="236">
        <f>IFERROR(IF('Table 2'!$L$2="All Diverse Led",$HQ378,IF('Table 2'!$L$2='DATA TEMPLATE 1516'!HX378,4,0)),"0")</f>
        <v>0</v>
      </c>
      <c r="F378" s="236">
        <f>IFERROR(IF('Table 2'!$L$2="All Diverse Led",$HQ378,IF('Table 2'!$L$2='DATA TEMPLATE 1516'!HY378,4,0)), 0)</f>
        <v>0</v>
      </c>
      <c r="G378" s="237">
        <f t="shared" si="11"/>
        <v>0</v>
      </c>
      <c r="H378" s="1" t="s">
        <v>471</v>
      </c>
      <c r="I378" s="1">
        <v>0</v>
      </c>
      <c r="J378" s="1" t="b">
        <v>0</v>
      </c>
      <c r="K378" s="284">
        <v>376</v>
      </c>
      <c r="L378" t="s">
        <v>435</v>
      </c>
      <c r="M378" t="s">
        <v>440</v>
      </c>
      <c r="N378" t="s">
        <v>459</v>
      </c>
      <c r="O378" s="76">
        <v>45598</v>
      </c>
      <c r="P378" s="76">
        <v>143497</v>
      </c>
      <c r="Q378" s="76">
        <v>11932</v>
      </c>
      <c r="R378" s="76">
        <v>27714</v>
      </c>
      <c r="S378" s="76">
        <v>52105</v>
      </c>
      <c r="T378" s="76">
        <v>280846</v>
      </c>
      <c r="U378">
        <v>223573</v>
      </c>
      <c r="V378">
        <v>15482</v>
      </c>
      <c r="W378">
        <v>0</v>
      </c>
      <c r="X378">
        <v>5480</v>
      </c>
      <c r="Y378">
        <v>5525</v>
      </c>
      <c r="Z378">
        <v>0</v>
      </c>
      <c r="AA378">
        <v>0</v>
      </c>
      <c r="AB378">
        <v>7972</v>
      </c>
      <c r="AC378">
        <v>17640</v>
      </c>
      <c r="AD378">
        <v>0</v>
      </c>
      <c r="AE378">
        <v>275672</v>
      </c>
      <c r="AF378" s="1">
        <v>79</v>
      </c>
      <c r="AG378">
        <v>79</v>
      </c>
      <c r="AH378">
        <v>5654</v>
      </c>
      <c r="AI378">
        <v>2309</v>
      </c>
      <c r="AJ378">
        <v>0</v>
      </c>
      <c r="AK378">
        <v>0</v>
      </c>
      <c r="AL378">
        <v>0</v>
      </c>
      <c r="AM378">
        <v>0</v>
      </c>
      <c r="AN378">
        <v>0</v>
      </c>
      <c r="AO378">
        <v>0</v>
      </c>
      <c r="AP378">
        <v>0</v>
      </c>
      <c r="AQ378">
        <v>0</v>
      </c>
      <c r="AR378">
        <v>40</v>
      </c>
      <c r="AS378">
        <v>40</v>
      </c>
      <c r="AT378">
        <v>0</v>
      </c>
      <c r="AU378">
        <v>0</v>
      </c>
      <c r="AV378">
        <v>0</v>
      </c>
      <c r="AW378">
        <v>0</v>
      </c>
      <c r="AX378">
        <v>0</v>
      </c>
      <c r="AY378">
        <v>0</v>
      </c>
      <c r="AZ378">
        <v>0</v>
      </c>
      <c r="BA378">
        <v>0</v>
      </c>
      <c r="BB378">
        <v>0</v>
      </c>
      <c r="BC378">
        <v>0</v>
      </c>
      <c r="BD378" s="284">
        <v>0</v>
      </c>
      <c r="BE378" s="284">
        <v>0</v>
      </c>
      <c r="BF378" s="284">
        <v>0</v>
      </c>
      <c r="BG378" s="284">
        <v>0</v>
      </c>
      <c r="BH378" s="168">
        <v>40</v>
      </c>
      <c r="BI378" s="169">
        <v>40</v>
      </c>
      <c r="BJ378" s="169">
        <v>0</v>
      </c>
      <c r="BK378" s="170">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s="1">
        <v>0</v>
      </c>
      <c r="CK378" s="1">
        <v>0</v>
      </c>
      <c r="CL378" s="1">
        <v>0</v>
      </c>
      <c r="CM378" s="1">
        <v>0</v>
      </c>
      <c r="CN378" s="168">
        <v>0</v>
      </c>
      <c r="CO378" s="169">
        <v>0</v>
      </c>
      <c r="CP378" s="169">
        <v>0</v>
      </c>
      <c r="CQ378" s="170">
        <v>0</v>
      </c>
      <c r="CR378" s="1">
        <v>0</v>
      </c>
      <c r="CS378" s="1">
        <v>0</v>
      </c>
      <c r="CT378" s="1">
        <v>0</v>
      </c>
      <c r="CU378" s="1">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s="284">
        <v>0</v>
      </c>
      <c r="DQ378" s="284">
        <v>0</v>
      </c>
      <c r="DR378" s="284">
        <v>0</v>
      </c>
      <c r="DS378" s="284">
        <v>0</v>
      </c>
      <c r="DT378" s="168">
        <v>0</v>
      </c>
      <c r="DU378" s="169">
        <v>0</v>
      </c>
      <c r="DV378" s="169">
        <v>0</v>
      </c>
      <c r="DW378" s="170">
        <v>0</v>
      </c>
      <c r="DX378">
        <v>31</v>
      </c>
      <c r="DY378">
        <v>14</v>
      </c>
      <c r="DZ378">
        <v>2207</v>
      </c>
      <c r="EA378">
        <v>650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s="1">
        <v>0</v>
      </c>
      <c r="EW378" s="1">
        <v>0</v>
      </c>
      <c r="EX378" s="1">
        <v>0</v>
      </c>
      <c r="EY378" s="1">
        <v>0</v>
      </c>
      <c r="EZ378" s="168">
        <v>0</v>
      </c>
      <c r="FA378" s="169">
        <v>0</v>
      </c>
      <c r="FB378" s="169">
        <v>0</v>
      </c>
      <c r="FC378" s="170">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s="139">
        <v>0</v>
      </c>
      <c r="HD378" s="141">
        <v>0</v>
      </c>
      <c r="HE378" s="139">
        <v>1</v>
      </c>
      <c r="HF378" s="141">
        <v>3</v>
      </c>
      <c r="HG378" s="180">
        <v>9</v>
      </c>
      <c r="HH378" s="182">
        <v>0.33333333333333331</v>
      </c>
      <c r="HI378" s="182">
        <v>0.1111111111111111</v>
      </c>
      <c r="HJ378" s="183">
        <v>0</v>
      </c>
      <c r="HK378" s="140">
        <v>0</v>
      </c>
      <c r="HL378" s="140">
        <v>0</v>
      </c>
      <c r="HM378" s="1" t="s">
        <v>427</v>
      </c>
      <c r="HN378" s="1" t="s">
        <v>427</v>
      </c>
      <c r="HO378" t="s">
        <v>459</v>
      </c>
      <c r="HP378" s="284" t="s">
        <v>459</v>
      </c>
      <c r="HQ378" s="284">
        <v>0</v>
      </c>
      <c r="HR378" s="284">
        <v>0</v>
      </c>
      <c r="HS378" s="284">
        <v>0</v>
      </c>
      <c r="HT378" s="284" t="s">
        <v>427</v>
      </c>
      <c r="HU378" s="284" t="s">
        <v>427</v>
      </c>
      <c r="HV378" s="284" t="s">
        <v>427</v>
      </c>
      <c r="HW378" s="284" t="s">
        <v>427</v>
      </c>
      <c r="HX378" s="284">
        <v>0</v>
      </c>
      <c r="HY378" s="284">
        <v>0</v>
      </c>
      <c r="HZ378" s="284">
        <v>309159</v>
      </c>
      <c r="IA378" s="284"/>
      <c r="IB378" s="284"/>
    </row>
    <row r="379" spans="1:236" x14ac:dyDescent="0.25">
      <c r="A379" s="2">
        <f>IF('Table 1'!$L$2="All Regions",1,IF('Table 1'!$L$2='DATA TEMPLATE 1516'!L379,1,0))</f>
        <v>1</v>
      </c>
      <c r="B379" s="2">
        <f>IF('Table 1'!$L$3="All Disciplines",1,IF('Table 1'!$L$3='DATA TEMPLATE 1516'!M379,1,0))</f>
        <v>1</v>
      </c>
      <c r="C379" s="2">
        <f>IF('Table 1'!$L$4="All Organisations",1,IF('Table 1'!$L$4='DATA TEMPLATE 1516'!N379,1,0))</f>
        <v>1</v>
      </c>
      <c r="D379" s="2">
        <f t="shared" si="10"/>
        <v>3</v>
      </c>
      <c r="E379" s="236">
        <f>IFERROR(IF('Table 2'!$L$2="All Diverse Led",$HQ379,IF('Table 2'!$L$2='DATA TEMPLATE 1516'!HX379,4,0)),"0")</f>
        <v>0</v>
      </c>
      <c r="F379" s="236">
        <f>IFERROR(IF('Table 2'!$L$2="All Diverse Led",$HQ379,IF('Table 2'!$L$2='DATA TEMPLATE 1516'!HY379,4,0)), 0)</f>
        <v>0</v>
      </c>
      <c r="G379" s="237">
        <f t="shared" si="11"/>
        <v>0</v>
      </c>
      <c r="H379" s="1" t="s">
        <v>471</v>
      </c>
      <c r="I379" s="1">
        <v>0</v>
      </c>
      <c r="J379" s="1" t="b">
        <v>0</v>
      </c>
      <c r="K379" s="284">
        <v>377</v>
      </c>
      <c r="L379" t="s">
        <v>435</v>
      </c>
      <c r="M379" t="s">
        <v>438</v>
      </c>
      <c r="N379" t="s">
        <v>459</v>
      </c>
      <c r="O379" s="76">
        <v>182909</v>
      </c>
      <c r="P379" s="76">
        <v>321193</v>
      </c>
      <c r="Q379" s="76">
        <v>151955</v>
      </c>
      <c r="R379" s="76">
        <v>44381</v>
      </c>
      <c r="S379" s="76">
        <v>9700</v>
      </c>
      <c r="T379" s="76">
        <v>710138</v>
      </c>
      <c r="U379">
        <v>451855</v>
      </c>
      <c r="V379">
        <v>6736</v>
      </c>
      <c r="W379">
        <v>0</v>
      </c>
      <c r="X379">
        <v>0</v>
      </c>
      <c r="Y379">
        <v>0</v>
      </c>
      <c r="Z379">
        <v>0</v>
      </c>
      <c r="AA379">
        <v>0</v>
      </c>
      <c r="AB379">
        <v>226770</v>
      </c>
      <c r="AC379">
        <v>87198</v>
      </c>
      <c r="AD379">
        <v>2450</v>
      </c>
      <c r="AE379">
        <v>775009</v>
      </c>
      <c r="AF379" s="1">
        <v>9</v>
      </c>
      <c r="AG379">
        <v>10</v>
      </c>
      <c r="AH379">
        <v>1932</v>
      </c>
      <c r="AI379">
        <v>150</v>
      </c>
      <c r="AJ379">
        <v>0</v>
      </c>
      <c r="AK379">
        <v>0</v>
      </c>
      <c r="AL379">
        <v>0</v>
      </c>
      <c r="AM379">
        <v>0</v>
      </c>
      <c r="AN379">
        <v>0</v>
      </c>
      <c r="AO379">
        <v>0</v>
      </c>
      <c r="AP379">
        <v>0</v>
      </c>
      <c r="AQ379">
        <v>0</v>
      </c>
      <c r="AR379">
        <v>0</v>
      </c>
      <c r="AS379">
        <v>0</v>
      </c>
      <c r="AT379">
        <v>0</v>
      </c>
      <c r="AU379">
        <v>147</v>
      </c>
      <c r="AV379">
        <v>0</v>
      </c>
      <c r="AW379">
        <v>0</v>
      </c>
      <c r="AX379">
        <v>0</v>
      </c>
      <c r="AY379">
        <v>0</v>
      </c>
      <c r="AZ379">
        <v>0</v>
      </c>
      <c r="BA379">
        <v>0</v>
      </c>
      <c r="BB379">
        <v>0</v>
      </c>
      <c r="BC379">
        <v>0</v>
      </c>
      <c r="BD379" s="284">
        <v>0</v>
      </c>
      <c r="BE379" s="284">
        <v>0</v>
      </c>
      <c r="BF379" s="284">
        <v>0</v>
      </c>
      <c r="BG379" s="284">
        <v>0</v>
      </c>
      <c r="BH379" s="168">
        <v>0</v>
      </c>
      <c r="BI379" s="169">
        <v>0</v>
      </c>
      <c r="BJ379" s="169">
        <v>0</v>
      </c>
      <c r="BK379" s="170">
        <v>147</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v>0</v>
      </c>
      <c r="CJ379" s="1">
        <v>0</v>
      </c>
      <c r="CK379" s="1">
        <v>0</v>
      </c>
      <c r="CL379" s="1">
        <v>0</v>
      </c>
      <c r="CM379" s="1">
        <v>0</v>
      </c>
      <c r="CN379" s="168">
        <v>0</v>
      </c>
      <c r="CO379" s="169">
        <v>0</v>
      </c>
      <c r="CP379" s="169">
        <v>0</v>
      </c>
      <c r="CQ379" s="170">
        <v>0</v>
      </c>
      <c r="CR379" s="1">
        <v>0</v>
      </c>
      <c r="CS379" s="1">
        <v>0</v>
      </c>
      <c r="CT379" s="1">
        <v>0</v>
      </c>
      <c r="CU379" s="1">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s="284">
        <v>0</v>
      </c>
      <c r="DQ379" s="284">
        <v>0</v>
      </c>
      <c r="DR379" s="284">
        <v>0</v>
      </c>
      <c r="DS379" s="284">
        <v>0</v>
      </c>
      <c r="DT379" s="168">
        <v>0</v>
      </c>
      <c r="DU379" s="169">
        <v>0</v>
      </c>
      <c r="DV379" s="169">
        <v>0</v>
      </c>
      <c r="DW379" s="170">
        <v>0</v>
      </c>
      <c r="DX379">
        <v>2</v>
      </c>
      <c r="DY379">
        <v>3</v>
      </c>
      <c r="DZ379">
        <v>250</v>
      </c>
      <c r="EA379">
        <v>350</v>
      </c>
      <c r="EB379">
        <v>0</v>
      </c>
      <c r="EC379">
        <v>0</v>
      </c>
      <c r="ED379">
        <v>0</v>
      </c>
      <c r="EE379">
        <v>0</v>
      </c>
      <c r="EF379">
        <v>1</v>
      </c>
      <c r="EG379">
        <v>2</v>
      </c>
      <c r="EH379">
        <v>0</v>
      </c>
      <c r="EI379">
        <v>350</v>
      </c>
      <c r="EJ379">
        <v>0</v>
      </c>
      <c r="EK379">
        <v>0</v>
      </c>
      <c r="EL379">
        <v>0</v>
      </c>
      <c r="EM379">
        <v>0</v>
      </c>
      <c r="EN379">
        <v>0</v>
      </c>
      <c r="EO379">
        <v>0</v>
      </c>
      <c r="EP379">
        <v>0</v>
      </c>
      <c r="EQ379">
        <v>0</v>
      </c>
      <c r="ER379">
        <v>0</v>
      </c>
      <c r="ES379">
        <v>120</v>
      </c>
      <c r="ET379">
        <v>0</v>
      </c>
      <c r="EU379">
        <v>0</v>
      </c>
      <c r="EV379" s="1">
        <v>1</v>
      </c>
      <c r="EW379" s="1">
        <v>2</v>
      </c>
      <c r="EX379" s="1">
        <v>0</v>
      </c>
      <c r="EY379" s="1">
        <v>350</v>
      </c>
      <c r="EZ379" s="168">
        <v>0</v>
      </c>
      <c r="FA379" s="169">
        <v>120</v>
      </c>
      <c r="FB379" s="169">
        <v>0</v>
      </c>
      <c r="FC379" s="170">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0</v>
      </c>
      <c r="GS379">
        <v>0</v>
      </c>
      <c r="GT379">
        <v>0</v>
      </c>
      <c r="GU379">
        <v>0</v>
      </c>
      <c r="GV379">
        <v>0</v>
      </c>
      <c r="GW379">
        <v>0</v>
      </c>
      <c r="GX379">
        <v>0</v>
      </c>
      <c r="GY379">
        <v>0</v>
      </c>
      <c r="GZ379">
        <v>0</v>
      </c>
      <c r="HA379">
        <v>0</v>
      </c>
      <c r="HB379">
        <v>0</v>
      </c>
      <c r="HC379" s="139">
        <v>0</v>
      </c>
      <c r="HD379" s="141">
        <v>0</v>
      </c>
      <c r="HE379" s="139">
        <v>0</v>
      </c>
      <c r="HF379" s="141">
        <v>2</v>
      </c>
      <c r="HG379" s="180">
        <v>12</v>
      </c>
      <c r="HH379" s="182">
        <v>0.16666666666666666</v>
      </c>
      <c r="HI379" s="182">
        <v>0</v>
      </c>
      <c r="HJ379" s="183">
        <v>0</v>
      </c>
      <c r="HK379" s="140">
        <v>0</v>
      </c>
      <c r="HL379" s="140">
        <v>0</v>
      </c>
      <c r="HM379" s="1" t="s">
        <v>427</v>
      </c>
      <c r="HN379" s="1" t="s">
        <v>427</v>
      </c>
      <c r="HO379" t="s">
        <v>459</v>
      </c>
      <c r="HP379" s="284" t="s">
        <v>459</v>
      </c>
      <c r="HQ379" s="284">
        <v>0</v>
      </c>
      <c r="HR379" s="284">
        <v>0</v>
      </c>
      <c r="HS379" s="284">
        <v>0</v>
      </c>
      <c r="HT379" s="284" t="s">
        <v>427</v>
      </c>
      <c r="HU379" s="284" t="s">
        <v>427</v>
      </c>
      <c r="HV379" s="284" t="s">
        <v>427</v>
      </c>
      <c r="HW379" s="284" t="s">
        <v>427</v>
      </c>
      <c r="HX379" s="284">
        <v>0</v>
      </c>
      <c r="HY379" s="284">
        <v>0</v>
      </c>
      <c r="HZ379" s="284">
        <v>667274</v>
      </c>
      <c r="IA379" s="284"/>
      <c r="IB379" s="284"/>
    </row>
    <row r="380" spans="1:236" x14ac:dyDescent="0.25">
      <c r="A380" s="2">
        <f>IF('Table 1'!$L$2="All Regions",1,IF('Table 1'!$L$2='DATA TEMPLATE 1516'!L380,1,0))</f>
        <v>1</v>
      </c>
      <c r="B380" s="2">
        <f>IF('Table 1'!$L$3="All Disciplines",1,IF('Table 1'!$L$3='DATA TEMPLATE 1516'!M380,1,0))</f>
        <v>1</v>
      </c>
      <c r="C380" s="2">
        <f>IF('Table 1'!$L$4="All Organisations",1,IF('Table 1'!$L$4='DATA TEMPLATE 1516'!N380,1,0))</f>
        <v>1</v>
      </c>
      <c r="D380" s="2">
        <f t="shared" si="10"/>
        <v>3</v>
      </c>
      <c r="E380" s="236">
        <f>IFERROR(IF('Table 2'!$L$2="All Diverse Led",$HQ380,IF('Table 2'!$L$2='DATA TEMPLATE 1516'!HX380,4,0)),"0")</f>
        <v>0</v>
      </c>
      <c r="F380" s="236">
        <f>IFERROR(IF('Table 2'!$L$2="All Diverse Led",$HQ380,IF('Table 2'!$L$2='DATA TEMPLATE 1516'!HY380,4,0)), 0)</f>
        <v>0</v>
      </c>
      <c r="G380" s="237">
        <f t="shared" si="11"/>
        <v>0</v>
      </c>
      <c r="H380" s="1" t="s">
        <v>471</v>
      </c>
      <c r="I380" s="1">
        <v>0</v>
      </c>
      <c r="J380" s="1" t="b">
        <v>0</v>
      </c>
      <c r="K380" s="284">
        <v>378</v>
      </c>
      <c r="L380" t="s">
        <v>435</v>
      </c>
      <c r="M380" t="s">
        <v>438</v>
      </c>
      <c r="N380" t="s">
        <v>460</v>
      </c>
      <c r="O380" s="76">
        <v>4162107</v>
      </c>
      <c r="P380" s="76">
        <v>2241983</v>
      </c>
      <c r="Q380" s="76">
        <v>1081951</v>
      </c>
      <c r="R380" s="76">
        <v>1148283</v>
      </c>
      <c r="S380" s="76">
        <v>0</v>
      </c>
      <c r="T380" s="76">
        <v>8634324</v>
      </c>
      <c r="U380">
        <v>2714238</v>
      </c>
      <c r="V380">
        <v>114279</v>
      </c>
      <c r="W380">
        <v>883460</v>
      </c>
      <c r="X380">
        <v>25956</v>
      </c>
      <c r="Y380">
        <v>24636</v>
      </c>
      <c r="Z380">
        <v>0</v>
      </c>
      <c r="AA380">
        <v>0</v>
      </c>
      <c r="AB380">
        <v>4235276</v>
      </c>
      <c r="AC380">
        <v>438135</v>
      </c>
      <c r="AD380">
        <v>299883</v>
      </c>
      <c r="AE380">
        <v>8735863</v>
      </c>
      <c r="AF380" s="1">
        <v>101</v>
      </c>
      <c r="AG380">
        <v>144</v>
      </c>
      <c r="AH380">
        <v>110569</v>
      </c>
      <c r="AI380">
        <v>46845</v>
      </c>
      <c r="AJ380">
        <v>1</v>
      </c>
      <c r="AK380">
        <v>1</v>
      </c>
      <c r="AL380">
        <v>0</v>
      </c>
      <c r="AM380">
        <v>700</v>
      </c>
      <c r="AN380">
        <v>9</v>
      </c>
      <c r="AO380">
        <v>20</v>
      </c>
      <c r="AP380">
        <v>0</v>
      </c>
      <c r="AQ380">
        <v>43882</v>
      </c>
      <c r="AR380">
        <v>10</v>
      </c>
      <c r="AS380">
        <v>28</v>
      </c>
      <c r="AT380">
        <v>13293</v>
      </c>
      <c r="AU380">
        <v>0</v>
      </c>
      <c r="AV380">
        <v>0</v>
      </c>
      <c r="AW380">
        <v>0</v>
      </c>
      <c r="AX380">
        <v>0</v>
      </c>
      <c r="AY380">
        <v>0</v>
      </c>
      <c r="AZ380">
        <v>0</v>
      </c>
      <c r="BA380">
        <v>0</v>
      </c>
      <c r="BB380">
        <v>0</v>
      </c>
      <c r="BC380">
        <v>0</v>
      </c>
      <c r="BD380" s="284">
        <v>10</v>
      </c>
      <c r="BE380" s="284">
        <v>21</v>
      </c>
      <c r="BF380" s="284">
        <v>0</v>
      </c>
      <c r="BG380" s="284">
        <v>44582</v>
      </c>
      <c r="BH380" s="168">
        <v>10</v>
      </c>
      <c r="BI380" s="169">
        <v>28</v>
      </c>
      <c r="BJ380" s="169">
        <v>13293</v>
      </c>
      <c r="BK380" s="170">
        <v>0</v>
      </c>
      <c r="BL380">
        <v>0</v>
      </c>
      <c r="BM380">
        <v>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v>0</v>
      </c>
      <c r="CI380">
        <v>0</v>
      </c>
      <c r="CJ380" s="1">
        <v>0</v>
      </c>
      <c r="CK380" s="1">
        <v>0</v>
      </c>
      <c r="CL380" s="1">
        <v>0</v>
      </c>
      <c r="CM380" s="1">
        <v>0</v>
      </c>
      <c r="CN380" s="168">
        <v>0</v>
      </c>
      <c r="CO380" s="169">
        <v>0</v>
      </c>
      <c r="CP380" s="169">
        <v>0</v>
      </c>
      <c r="CQ380" s="170">
        <v>0</v>
      </c>
      <c r="CR380" s="1">
        <v>0</v>
      </c>
      <c r="CS380" s="1">
        <v>0</v>
      </c>
      <c r="CT380" s="1">
        <v>0</v>
      </c>
      <c r="CU380" s="1">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s="284">
        <v>0</v>
      </c>
      <c r="DQ380" s="284">
        <v>0</v>
      </c>
      <c r="DR380" s="284">
        <v>0</v>
      </c>
      <c r="DS380" s="284">
        <v>0</v>
      </c>
      <c r="DT380" s="168">
        <v>0</v>
      </c>
      <c r="DU380" s="169">
        <v>0</v>
      </c>
      <c r="DV380" s="169">
        <v>0</v>
      </c>
      <c r="DW380" s="17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v>0</v>
      </c>
      <c r="EV380" s="1">
        <v>0</v>
      </c>
      <c r="EW380" s="1">
        <v>0</v>
      </c>
      <c r="EX380" s="1">
        <v>0</v>
      </c>
      <c r="EY380" s="1">
        <v>0</v>
      </c>
      <c r="EZ380" s="168">
        <v>0</v>
      </c>
      <c r="FA380" s="169">
        <v>0</v>
      </c>
      <c r="FB380" s="169">
        <v>0</v>
      </c>
      <c r="FC380" s="17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s="139">
        <v>0</v>
      </c>
      <c r="HD380" s="141">
        <v>0</v>
      </c>
      <c r="HE380" s="139">
        <v>0</v>
      </c>
      <c r="HF380" s="141">
        <v>0</v>
      </c>
      <c r="HG380" s="180">
        <v>19</v>
      </c>
      <c r="HH380" s="182">
        <v>0</v>
      </c>
      <c r="HI380" s="182">
        <v>0</v>
      </c>
      <c r="HJ380" s="183">
        <v>0</v>
      </c>
      <c r="HK380" s="140">
        <v>0</v>
      </c>
      <c r="HL380" s="140">
        <v>0</v>
      </c>
      <c r="HM380" s="1" t="s">
        <v>427</v>
      </c>
      <c r="HN380" s="1" t="s">
        <v>427</v>
      </c>
      <c r="HO380" t="s">
        <v>460</v>
      </c>
      <c r="HP380" s="284" t="s">
        <v>460</v>
      </c>
      <c r="HQ380" s="284">
        <v>0</v>
      </c>
      <c r="HR380" s="284">
        <v>0</v>
      </c>
      <c r="HS380" s="284">
        <v>0</v>
      </c>
      <c r="HT380" s="284" t="s">
        <v>427</v>
      </c>
      <c r="HU380" s="284" t="s">
        <v>427</v>
      </c>
      <c r="HV380" s="284" t="s">
        <v>427</v>
      </c>
      <c r="HW380" s="284" t="s">
        <v>427</v>
      </c>
      <c r="HX380" s="284">
        <v>0</v>
      </c>
      <c r="HY380" s="284">
        <v>0</v>
      </c>
      <c r="HZ380" s="284">
        <v>8997451</v>
      </c>
      <c r="IA380" s="284"/>
      <c r="IB380" s="284"/>
    </row>
    <row r="381" spans="1:236" x14ac:dyDescent="0.25">
      <c r="A381" s="2">
        <f>IF('Table 1'!$L$2="All Regions",1,IF('Table 1'!$L$2='DATA TEMPLATE 1516'!L381,1,0))</f>
        <v>1</v>
      </c>
      <c r="B381" s="2">
        <f>IF('Table 1'!$L$3="All Disciplines",1,IF('Table 1'!$L$3='DATA TEMPLATE 1516'!M381,1,0))</f>
        <v>1</v>
      </c>
      <c r="C381" s="2">
        <f>IF('Table 1'!$L$4="All Organisations",1,IF('Table 1'!$L$4='DATA TEMPLATE 1516'!N381,1,0))</f>
        <v>1</v>
      </c>
      <c r="D381" s="2">
        <f t="shared" si="10"/>
        <v>3</v>
      </c>
      <c r="E381" s="236">
        <f>IFERROR(IF('Table 2'!$L$2="All Diverse Led",$HQ381,IF('Table 2'!$L$2='DATA TEMPLATE 1516'!HX381,4,0)),"0")</f>
        <v>0</v>
      </c>
      <c r="F381" s="236">
        <f>IFERROR(IF('Table 2'!$L$2="All Diverse Led",$HQ381,IF('Table 2'!$L$2='DATA TEMPLATE 1516'!HY381,4,0)), 0)</f>
        <v>0</v>
      </c>
      <c r="G381" s="237">
        <f t="shared" si="11"/>
        <v>0</v>
      </c>
      <c r="H381" s="1" t="s">
        <v>471</v>
      </c>
      <c r="I381" s="1">
        <v>0</v>
      </c>
      <c r="J381" s="1" t="b">
        <v>0</v>
      </c>
      <c r="K381" s="284">
        <v>379</v>
      </c>
      <c r="L381" t="s">
        <v>435</v>
      </c>
      <c r="M381" t="s">
        <v>436</v>
      </c>
      <c r="N381" t="s">
        <v>460</v>
      </c>
      <c r="O381" s="76">
        <v>201258</v>
      </c>
      <c r="P381" s="76">
        <v>1009728</v>
      </c>
      <c r="Q381" s="76">
        <v>147012</v>
      </c>
      <c r="R381" s="76">
        <v>84500</v>
      </c>
      <c r="S381" s="76">
        <v>66925</v>
      </c>
      <c r="T381" s="76">
        <v>1509423</v>
      </c>
      <c r="U381">
        <v>102725</v>
      </c>
      <c r="V381">
        <v>437931</v>
      </c>
      <c r="W381">
        <v>0</v>
      </c>
      <c r="X381">
        <v>0</v>
      </c>
      <c r="Y381">
        <v>0</v>
      </c>
      <c r="Z381">
        <v>0</v>
      </c>
      <c r="AA381">
        <v>0</v>
      </c>
      <c r="AB381">
        <v>697696</v>
      </c>
      <c r="AC381">
        <v>285064</v>
      </c>
      <c r="AD381">
        <v>466</v>
      </c>
      <c r="AE381">
        <v>1523882</v>
      </c>
      <c r="AF381" s="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s="284">
        <v>0</v>
      </c>
      <c r="BE381" s="284">
        <v>0</v>
      </c>
      <c r="BF381" s="284">
        <v>0</v>
      </c>
      <c r="BG381" s="284">
        <v>0</v>
      </c>
      <c r="BH381" s="168">
        <v>0</v>
      </c>
      <c r="BI381" s="169">
        <v>0</v>
      </c>
      <c r="BJ381" s="169">
        <v>0</v>
      </c>
      <c r="BK381" s="170">
        <v>0</v>
      </c>
      <c r="BL381">
        <v>10</v>
      </c>
      <c r="BM381">
        <v>493</v>
      </c>
      <c r="BN381">
        <v>135676</v>
      </c>
      <c r="BO381">
        <v>0</v>
      </c>
      <c r="BP381">
        <v>2</v>
      </c>
      <c r="BQ381">
        <v>80</v>
      </c>
      <c r="BR381">
        <v>1055</v>
      </c>
      <c r="BS381">
        <v>0</v>
      </c>
      <c r="BT381">
        <v>4</v>
      </c>
      <c r="BU381">
        <v>298</v>
      </c>
      <c r="BV381">
        <v>30942</v>
      </c>
      <c r="BW381">
        <v>0</v>
      </c>
      <c r="BX381">
        <v>0</v>
      </c>
      <c r="BY381">
        <v>0</v>
      </c>
      <c r="BZ381">
        <v>0</v>
      </c>
      <c r="CA381">
        <v>0</v>
      </c>
      <c r="CB381">
        <v>0</v>
      </c>
      <c r="CC381">
        <v>0</v>
      </c>
      <c r="CD381">
        <v>0</v>
      </c>
      <c r="CE381">
        <v>0</v>
      </c>
      <c r="CF381">
        <v>0</v>
      </c>
      <c r="CG381">
        <v>0</v>
      </c>
      <c r="CH381">
        <v>0</v>
      </c>
      <c r="CI381">
        <v>0</v>
      </c>
      <c r="CJ381" s="1">
        <v>6</v>
      </c>
      <c r="CK381" s="1">
        <v>378</v>
      </c>
      <c r="CL381" s="1">
        <v>31997</v>
      </c>
      <c r="CM381" s="1">
        <v>0</v>
      </c>
      <c r="CN381" s="168">
        <v>0</v>
      </c>
      <c r="CO381" s="169">
        <v>0</v>
      </c>
      <c r="CP381" s="169">
        <v>0</v>
      </c>
      <c r="CQ381" s="170">
        <v>0</v>
      </c>
      <c r="CR381" s="1">
        <v>0</v>
      </c>
      <c r="CS381" s="1">
        <v>0</v>
      </c>
      <c r="CT381" s="1">
        <v>0</v>
      </c>
      <c r="CU381" s="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s="284">
        <v>0</v>
      </c>
      <c r="DQ381" s="284">
        <v>0</v>
      </c>
      <c r="DR381" s="284">
        <v>0</v>
      </c>
      <c r="DS381" s="284">
        <v>0</v>
      </c>
      <c r="DT381" s="168">
        <v>0</v>
      </c>
      <c r="DU381" s="169">
        <v>0</v>
      </c>
      <c r="DV381" s="169">
        <v>0</v>
      </c>
      <c r="DW381" s="170">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v>0</v>
      </c>
      <c r="EV381" s="1">
        <v>0</v>
      </c>
      <c r="EW381" s="1">
        <v>0</v>
      </c>
      <c r="EX381" s="1">
        <v>0</v>
      </c>
      <c r="EY381" s="1">
        <v>0</v>
      </c>
      <c r="EZ381" s="168">
        <v>0</v>
      </c>
      <c r="FA381" s="169">
        <v>0</v>
      </c>
      <c r="FB381" s="169">
        <v>0</v>
      </c>
      <c r="FC381" s="170">
        <v>0</v>
      </c>
      <c r="FD381">
        <v>0</v>
      </c>
      <c r="FE381">
        <v>0</v>
      </c>
      <c r="FF381">
        <v>0</v>
      </c>
      <c r="FG381">
        <v>0</v>
      </c>
      <c r="FH381">
        <v>0</v>
      </c>
      <c r="FI381">
        <v>0</v>
      </c>
      <c r="FJ381">
        <v>0</v>
      </c>
      <c r="FK381">
        <v>0</v>
      </c>
      <c r="FL381">
        <v>0</v>
      </c>
      <c r="FM381">
        <v>0</v>
      </c>
      <c r="FN381">
        <v>6</v>
      </c>
      <c r="FO381">
        <v>6000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s="139">
        <v>0</v>
      </c>
      <c r="HD381" s="141">
        <v>1</v>
      </c>
      <c r="HE381" s="139">
        <v>0</v>
      </c>
      <c r="HF381" s="141">
        <v>2</v>
      </c>
      <c r="HG381" s="180">
        <v>20</v>
      </c>
      <c r="HH381" s="182">
        <v>0.1</v>
      </c>
      <c r="HI381" s="182">
        <v>0.05</v>
      </c>
      <c r="HJ381" s="183">
        <v>0</v>
      </c>
      <c r="HK381" s="140">
        <v>0</v>
      </c>
      <c r="HL381" s="140">
        <v>0</v>
      </c>
      <c r="HM381" s="1" t="s">
        <v>427</v>
      </c>
      <c r="HN381" s="1" t="s">
        <v>427</v>
      </c>
      <c r="HO381" t="s">
        <v>460</v>
      </c>
      <c r="HP381" s="284" t="s">
        <v>460</v>
      </c>
      <c r="HQ381" s="284">
        <v>0</v>
      </c>
      <c r="HR381" s="284">
        <v>0</v>
      </c>
      <c r="HS381" s="284">
        <v>0</v>
      </c>
      <c r="HT381" s="284" t="s">
        <v>427</v>
      </c>
      <c r="HU381" s="284" t="s">
        <v>427</v>
      </c>
      <c r="HV381" s="284" t="s">
        <v>427</v>
      </c>
      <c r="HW381" s="284" t="s">
        <v>427</v>
      </c>
      <c r="HX381" s="284">
        <v>0</v>
      </c>
      <c r="HY381" s="284">
        <v>0</v>
      </c>
      <c r="HZ381" s="284">
        <v>1471829</v>
      </c>
      <c r="IA381" s="284"/>
      <c r="IB381" s="284"/>
    </row>
    <row r="382" spans="1:236" x14ac:dyDescent="0.25">
      <c r="A382" s="2">
        <f>IF('Table 1'!$L$2="All Regions",1,IF('Table 1'!$L$2='DATA TEMPLATE 1516'!L382,1,0))</f>
        <v>1</v>
      </c>
      <c r="B382" s="2">
        <f>IF('Table 1'!$L$3="All Disciplines",1,IF('Table 1'!$L$3='DATA TEMPLATE 1516'!M382,1,0))</f>
        <v>1</v>
      </c>
      <c r="C382" s="2">
        <f>IF('Table 1'!$L$4="All Organisations",1,IF('Table 1'!$L$4='DATA TEMPLATE 1516'!N382,1,0))</f>
        <v>1</v>
      </c>
      <c r="D382" s="2">
        <f t="shared" si="10"/>
        <v>3</v>
      </c>
      <c r="E382" s="236">
        <f>IFERROR(IF('Table 2'!$L$2="All Diverse Led",$HQ382,IF('Table 2'!$L$2='DATA TEMPLATE 1516'!HX382,4,0)),"0")</f>
        <v>0</v>
      </c>
      <c r="F382" s="236">
        <f>IFERROR(IF('Table 2'!$L$2="All Diverse Led",$HQ382,IF('Table 2'!$L$2='DATA TEMPLATE 1516'!HY382,4,0)), 0)</f>
        <v>0</v>
      </c>
      <c r="G382" s="237">
        <f t="shared" si="11"/>
        <v>0</v>
      </c>
      <c r="H382" s="1" t="s">
        <v>471</v>
      </c>
      <c r="I382" s="1">
        <v>0</v>
      </c>
      <c r="J382" s="1" t="b">
        <v>0</v>
      </c>
      <c r="K382" s="284">
        <v>380</v>
      </c>
      <c r="L382" t="s">
        <v>435</v>
      </c>
      <c r="M382" t="s">
        <v>440</v>
      </c>
      <c r="N382" t="s">
        <v>460</v>
      </c>
      <c r="O382" s="76">
        <v>1380186</v>
      </c>
      <c r="P382" s="76">
        <v>321204</v>
      </c>
      <c r="Q382" s="76">
        <v>278997</v>
      </c>
      <c r="R382" s="76">
        <v>130543</v>
      </c>
      <c r="S382" s="76">
        <v>1000</v>
      </c>
      <c r="T382" s="76">
        <v>2111930</v>
      </c>
      <c r="U382">
        <v>1005428</v>
      </c>
      <c r="V382">
        <v>156906</v>
      </c>
      <c r="W382">
        <v>0</v>
      </c>
      <c r="X382">
        <v>0</v>
      </c>
      <c r="Y382">
        <v>0</v>
      </c>
      <c r="Z382">
        <v>0</v>
      </c>
      <c r="AA382">
        <v>0</v>
      </c>
      <c r="AB382">
        <v>831959</v>
      </c>
      <c r="AC382">
        <v>281305</v>
      </c>
      <c r="AD382">
        <v>0</v>
      </c>
      <c r="AE382">
        <v>2275598</v>
      </c>
      <c r="AF382" s="1">
        <v>159</v>
      </c>
      <c r="AG382">
        <v>74</v>
      </c>
      <c r="AH382">
        <v>27904</v>
      </c>
      <c r="AI382">
        <v>0</v>
      </c>
      <c r="AJ382">
        <v>0</v>
      </c>
      <c r="AK382">
        <v>0</v>
      </c>
      <c r="AL382">
        <v>0</v>
      </c>
      <c r="AM382">
        <v>0</v>
      </c>
      <c r="AN382">
        <v>0</v>
      </c>
      <c r="AO382">
        <v>0</v>
      </c>
      <c r="AP382">
        <v>0</v>
      </c>
      <c r="AQ382">
        <v>0</v>
      </c>
      <c r="AR382">
        <v>72</v>
      </c>
      <c r="AS382">
        <v>33</v>
      </c>
      <c r="AT382">
        <v>6497</v>
      </c>
      <c r="AU382">
        <v>0</v>
      </c>
      <c r="AV382">
        <v>0</v>
      </c>
      <c r="AW382">
        <v>0</v>
      </c>
      <c r="AX382">
        <v>0</v>
      </c>
      <c r="AY382">
        <v>0</v>
      </c>
      <c r="AZ382">
        <v>0</v>
      </c>
      <c r="BA382">
        <v>0</v>
      </c>
      <c r="BB382">
        <v>0</v>
      </c>
      <c r="BC382">
        <v>0</v>
      </c>
      <c r="BD382" s="284">
        <v>0</v>
      </c>
      <c r="BE382" s="284">
        <v>0</v>
      </c>
      <c r="BF382" s="284">
        <v>0</v>
      </c>
      <c r="BG382" s="284">
        <v>0</v>
      </c>
      <c r="BH382" s="168">
        <v>72</v>
      </c>
      <c r="BI382" s="169">
        <v>33</v>
      </c>
      <c r="BJ382" s="169">
        <v>6497</v>
      </c>
      <c r="BK382" s="170">
        <v>0</v>
      </c>
      <c r="BL382">
        <v>10</v>
      </c>
      <c r="BM382">
        <v>638</v>
      </c>
      <c r="BN382">
        <v>0</v>
      </c>
      <c r="BO382">
        <v>31927</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v>0</v>
      </c>
      <c r="CJ382" s="1">
        <v>0</v>
      </c>
      <c r="CK382" s="1">
        <v>0</v>
      </c>
      <c r="CL382" s="1">
        <v>0</v>
      </c>
      <c r="CM382" s="1">
        <v>0</v>
      </c>
      <c r="CN382" s="168">
        <v>0</v>
      </c>
      <c r="CO382" s="169">
        <v>0</v>
      </c>
      <c r="CP382" s="169">
        <v>0</v>
      </c>
      <c r="CQ382" s="170">
        <v>0</v>
      </c>
      <c r="CR382" s="1">
        <v>0</v>
      </c>
      <c r="CS382" s="1">
        <v>0</v>
      </c>
      <c r="CT382" s="1">
        <v>0</v>
      </c>
      <c r="CU382" s="1">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s="284">
        <v>0</v>
      </c>
      <c r="DQ382" s="284">
        <v>0</v>
      </c>
      <c r="DR382" s="284">
        <v>0</v>
      </c>
      <c r="DS382" s="284">
        <v>0</v>
      </c>
      <c r="DT382" s="168">
        <v>0</v>
      </c>
      <c r="DU382" s="169">
        <v>0</v>
      </c>
      <c r="DV382" s="169">
        <v>0</v>
      </c>
      <c r="DW382" s="170">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v>0</v>
      </c>
      <c r="EV382" s="1">
        <v>0</v>
      </c>
      <c r="EW382" s="1">
        <v>0</v>
      </c>
      <c r="EX382" s="1">
        <v>0</v>
      </c>
      <c r="EY382" s="1">
        <v>0</v>
      </c>
      <c r="EZ382" s="168">
        <v>0</v>
      </c>
      <c r="FA382" s="169">
        <v>0</v>
      </c>
      <c r="FB382" s="169">
        <v>0</v>
      </c>
      <c r="FC382" s="170">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45</v>
      </c>
      <c r="GA382">
        <v>5</v>
      </c>
      <c r="GB382">
        <v>0</v>
      </c>
      <c r="GC382">
        <v>0</v>
      </c>
      <c r="GD382">
        <v>2</v>
      </c>
      <c r="GE382">
        <v>0</v>
      </c>
      <c r="GF382">
        <v>6</v>
      </c>
      <c r="GG382">
        <v>6000</v>
      </c>
      <c r="GH382">
        <v>0</v>
      </c>
      <c r="GI382">
        <v>0</v>
      </c>
      <c r="GJ382">
        <v>0</v>
      </c>
      <c r="GK382">
        <v>6000</v>
      </c>
      <c r="GL382">
        <v>0</v>
      </c>
      <c r="GM382">
        <v>0</v>
      </c>
      <c r="GN382">
        <v>0</v>
      </c>
      <c r="GO382">
        <v>0</v>
      </c>
      <c r="GP382">
        <v>0</v>
      </c>
      <c r="GQ382">
        <v>0</v>
      </c>
      <c r="GR382">
        <v>0</v>
      </c>
      <c r="GS382">
        <v>0</v>
      </c>
      <c r="GT382">
        <v>0</v>
      </c>
      <c r="GU382">
        <v>0</v>
      </c>
      <c r="GV382">
        <v>0</v>
      </c>
      <c r="GW382">
        <v>0</v>
      </c>
      <c r="GX382">
        <v>0</v>
      </c>
      <c r="GY382">
        <v>0</v>
      </c>
      <c r="GZ382">
        <v>0</v>
      </c>
      <c r="HA382">
        <v>0</v>
      </c>
      <c r="HB382">
        <v>0</v>
      </c>
      <c r="HC382" s="139">
        <v>0</v>
      </c>
      <c r="HD382" s="141">
        <v>1</v>
      </c>
      <c r="HE382" s="139">
        <v>2</v>
      </c>
      <c r="HF382" s="141">
        <v>0</v>
      </c>
      <c r="HG382" s="180">
        <v>15</v>
      </c>
      <c r="HH382" s="182">
        <v>0</v>
      </c>
      <c r="HI382" s="182">
        <v>0.2</v>
      </c>
      <c r="HJ382" s="183">
        <v>0</v>
      </c>
      <c r="HK382" s="140">
        <v>0</v>
      </c>
      <c r="HL382" s="140">
        <v>0</v>
      </c>
      <c r="HM382" s="1" t="s">
        <v>426</v>
      </c>
      <c r="HN382" s="1" t="s">
        <v>427</v>
      </c>
      <c r="HO382" t="s">
        <v>460</v>
      </c>
      <c r="HP382" s="284" t="s">
        <v>460</v>
      </c>
      <c r="HQ382" s="284">
        <v>0</v>
      </c>
      <c r="HR382" s="284">
        <v>0</v>
      </c>
      <c r="HS382" s="284">
        <v>0</v>
      </c>
      <c r="HT382" s="284" t="s">
        <v>427</v>
      </c>
      <c r="HU382" s="284" t="s">
        <v>427</v>
      </c>
      <c r="HV382" s="284" t="s">
        <v>427</v>
      </c>
      <c r="HW382" s="284" t="s">
        <v>427</v>
      </c>
      <c r="HX382" s="284">
        <v>0</v>
      </c>
      <c r="HY382" s="284">
        <v>0</v>
      </c>
      <c r="HZ382" s="284">
        <v>2363390</v>
      </c>
      <c r="IA382" s="284"/>
      <c r="IB382" s="284"/>
    </row>
    <row r="383" spans="1:236" x14ac:dyDescent="0.25">
      <c r="A383" s="2">
        <f>IF('Table 1'!$L$2="All Regions",1,IF('Table 1'!$L$2='DATA TEMPLATE 1516'!L383,1,0))</f>
        <v>1</v>
      </c>
      <c r="B383" s="2">
        <f>IF('Table 1'!$L$3="All Disciplines",1,IF('Table 1'!$L$3='DATA TEMPLATE 1516'!M383,1,0))</f>
        <v>1</v>
      </c>
      <c r="C383" s="2">
        <f>IF('Table 1'!$L$4="All Organisations",1,IF('Table 1'!$L$4='DATA TEMPLATE 1516'!N383,1,0))</f>
        <v>1</v>
      </c>
      <c r="D383" s="2">
        <f t="shared" si="10"/>
        <v>3</v>
      </c>
      <c r="E383" s="236">
        <f>IFERROR(IF('Table 2'!$L$2="All Diverse Led",$HQ383,IF('Table 2'!$L$2='DATA TEMPLATE 1516'!HX383,4,0)),"0")</f>
        <v>0</v>
      </c>
      <c r="F383" s="236">
        <f>IFERROR(IF('Table 2'!$L$2="All Diverse Led",$HQ383,IF('Table 2'!$L$2='DATA TEMPLATE 1516'!HY383,4,0)), 0)</f>
        <v>0</v>
      </c>
      <c r="G383" s="237">
        <f t="shared" si="11"/>
        <v>0</v>
      </c>
      <c r="H383" s="1" t="s">
        <v>471</v>
      </c>
      <c r="I383" s="1">
        <v>0</v>
      </c>
      <c r="J383" s="1" t="b">
        <v>0</v>
      </c>
      <c r="K383" s="284">
        <v>381</v>
      </c>
      <c r="L383" t="s">
        <v>435</v>
      </c>
      <c r="M383" t="s">
        <v>437</v>
      </c>
      <c r="N383" t="s">
        <v>459</v>
      </c>
      <c r="O383" s="76">
        <v>55243</v>
      </c>
      <c r="P383" s="76">
        <v>187332</v>
      </c>
      <c r="Q383" s="76">
        <v>100299</v>
      </c>
      <c r="R383" s="76">
        <v>1500</v>
      </c>
      <c r="S383" s="76">
        <v>0</v>
      </c>
      <c r="T383" s="76">
        <v>344374</v>
      </c>
      <c r="U383">
        <v>204138</v>
      </c>
      <c r="V383">
        <v>6852</v>
      </c>
      <c r="W383">
        <v>0</v>
      </c>
      <c r="X383">
        <v>0</v>
      </c>
      <c r="Y383">
        <v>0</v>
      </c>
      <c r="Z383">
        <v>0</v>
      </c>
      <c r="AA383">
        <v>0</v>
      </c>
      <c r="AB383">
        <v>50265</v>
      </c>
      <c r="AC383">
        <v>16596</v>
      </c>
      <c r="AD383">
        <v>13640</v>
      </c>
      <c r="AE383">
        <v>291491</v>
      </c>
      <c r="AF383" s="1">
        <v>126</v>
      </c>
      <c r="AG383">
        <v>126</v>
      </c>
      <c r="AH383">
        <v>10407</v>
      </c>
      <c r="AI383">
        <v>0</v>
      </c>
      <c r="AJ383">
        <v>30</v>
      </c>
      <c r="AK383">
        <v>30</v>
      </c>
      <c r="AL383">
        <v>3466</v>
      </c>
      <c r="AM383">
        <v>0</v>
      </c>
      <c r="AN383">
        <v>0</v>
      </c>
      <c r="AO383">
        <v>0</v>
      </c>
      <c r="AP383">
        <v>0</v>
      </c>
      <c r="AQ383">
        <v>0</v>
      </c>
      <c r="AR383">
        <v>0</v>
      </c>
      <c r="AS383">
        <v>0</v>
      </c>
      <c r="AT383">
        <v>0</v>
      </c>
      <c r="AU383">
        <v>0</v>
      </c>
      <c r="AV383">
        <v>0</v>
      </c>
      <c r="AW383">
        <v>0</v>
      </c>
      <c r="AX383">
        <v>0</v>
      </c>
      <c r="AY383">
        <v>0</v>
      </c>
      <c r="AZ383">
        <v>0</v>
      </c>
      <c r="BA383">
        <v>0</v>
      </c>
      <c r="BB383">
        <v>0</v>
      </c>
      <c r="BC383">
        <v>0</v>
      </c>
      <c r="BD383" s="284">
        <v>30</v>
      </c>
      <c r="BE383" s="284">
        <v>30</v>
      </c>
      <c r="BF383" s="284">
        <v>3466</v>
      </c>
      <c r="BG383" s="284">
        <v>0</v>
      </c>
      <c r="BH383" s="168">
        <v>0</v>
      </c>
      <c r="BI383" s="169">
        <v>0</v>
      </c>
      <c r="BJ383" s="169">
        <v>0</v>
      </c>
      <c r="BK383" s="170">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v>0</v>
      </c>
      <c r="CJ383" s="1">
        <v>0</v>
      </c>
      <c r="CK383" s="1">
        <v>0</v>
      </c>
      <c r="CL383" s="1">
        <v>0</v>
      </c>
      <c r="CM383" s="1">
        <v>0</v>
      </c>
      <c r="CN383" s="168">
        <v>0</v>
      </c>
      <c r="CO383" s="169">
        <v>0</v>
      </c>
      <c r="CP383" s="169">
        <v>0</v>
      </c>
      <c r="CQ383" s="170">
        <v>0</v>
      </c>
      <c r="CR383" s="1">
        <v>0</v>
      </c>
      <c r="CS383" s="1">
        <v>0</v>
      </c>
      <c r="CT383" s="1">
        <v>0</v>
      </c>
      <c r="CU383" s="1">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s="284">
        <v>0</v>
      </c>
      <c r="DQ383" s="284">
        <v>0</v>
      </c>
      <c r="DR383" s="284">
        <v>0</v>
      </c>
      <c r="DS383" s="284">
        <v>0</v>
      </c>
      <c r="DT383" s="168">
        <v>0</v>
      </c>
      <c r="DU383" s="169">
        <v>0</v>
      </c>
      <c r="DV383" s="169">
        <v>0</v>
      </c>
      <c r="DW383" s="170">
        <v>0</v>
      </c>
      <c r="DX383">
        <v>3</v>
      </c>
      <c r="DY383">
        <v>3</v>
      </c>
      <c r="DZ383">
        <v>170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v>0</v>
      </c>
      <c r="EU383">
        <v>0</v>
      </c>
      <c r="EV383" s="1">
        <v>0</v>
      </c>
      <c r="EW383" s="1">
        <v>0</v>
      </c>
      <c r="EX383" s="1">
        <v>0</v>
      </c>
      <c r="EY383" s="1">
        <v>0</v>
      </c>
      <c r="EZ383" s="168">
        <v>0</v>
      </c>
      <c r="FA383" s="169">
        <v>0</v>
      </c>
      <c r="FB383" s="169">
        <v>0</v>
      </c>
      <c r="FC383" s="170">
        <v>0</v>
      </c>
      <c r="FD383">
        <v>0</v>
      </c>
      <c r="FE383">
        <v>0</v>
      </c>
      <c r="FF383">
        <v>0</v>
      </c>
      <c r="FG383">
        <v>0</v>
      </c>
      <c r="FH383">
        <v>0</v>
      </c>
      <c r="FI383">
        <v>0</v>
      </c>
      <c r="FJ383">
        <v>0</v>
      </c>
      <c r="FK383">
        <v>0</v>
      </c>
      <c r="FL383">
        <v>0</v>
      </c>
      <c r="FM383">
        <v>0</v>
      </c>
      <c r="FN383">
        <v>1</v>
      </c>
      <c r="FO383">
        <v>600</v>
      </c>
      <c r="FP383">
        <v>162</v>
      </c>
      <c r="FQ383">
        <v>0</v>
      </c>
      <c r="FR383">
        <v>149</v>
      </c>
      <c r="FS383">
        <v>0</v>
      </c>
      <c r="FT383">
        <v>8</v>
      </c>
      <c r="FU383">
        <v>0</v>
      </c>
      <c r="FV383">
        <v>25</v>
      </c>
      <c r="FW383">
        <v>0</v>
      </c>
      <c r="FX383">
        <v>101</v>
      </c>
      <c r="FY383">
        <v>0</v>
      </c>
      <c r="FZ383">
        <v>45</v>
      </c>
      <c r="GA383">
        <v>5</v>
      </c>
      <c r="GB383">
        <v>0</v>
      </c>
      <c r="GC383">
        <v>0</v>
      </c>
      <c r="GD383">
        <v>9</v>
      </c>
      <c r="GE383">
        <v>2266</v>
      </c>
      <c r="GF383">
        <v>0</v>
      </c>
      <c r="GG383">
        <v>0</v>
      </c>
      <c r="GH383">
        <v>0</v>
      </c>
      <c r="GI383">
        <v>0</v>
      </c>
      <c r="GJ383">
        <v>0</v>
      </c>
      <c r="GK383">
        <v>0</v>
      </c>
      <c r="GL383">
        <v>0</v>
      </c>
      <c r="GM383">
        <v>0</v>
      </c>
      <c r="GN383">
        <v>6</v>
      </c>
      <c r="GO383">
        <v>388</v>
      </c>
      <c r="GP383">
        <v>12</v>
      </c>
      <c r="GQ383">
        <v>3834</v>
      </c>
      <c r="GR383">
        <v>0</v>
      </c>
      <c r="GS383">
        <v>0</v>
      </c>
      <c r="GT383">
        <v>0</v>
      </c>
      <c r="GU383">
        <v>0</v>
      </c>
      <c r="GV383">
        <v>0</v>
      </c>
      <c r="GW383">
        <v>0</v>
      </c>
      <c r="GX383">
        <v>1</v>
      </c>
      <c r="GY383">
        <v>0</v>
      </c>
      <c r="GZ383">
        <v>0</v>
      </c>
      <c r="HA383">
        <v>0</v>
      </c>
      <c r="HB383">
        <v>0</v>
      </c>
      <c r="HC383" s="139">
        <v>0</v>
      </c>
      <c r="HD383" s="141">
        <v>0</v>
      </c>
      <c r="HE383" s="139">
        <v>0</v>
      </c>
      <c r="HF383" s="141">
        <v>1</v>
      </c>
      <c r="HG383" s="180">
        <v>11</v>
      </c>
      <c r="HH383" s="182">
        <v>9.0909090909090912E-2</v>
      </c>
      <c r="HI383" s="182">
        <v>0</v>
      </c>
      <c r="HJ383" s="183">
        <v>0</v>
      </c>
      <c r="HK383" s="140">
        <v>0</v>
      </c>
      <c r="HL383" s="140">
        <v>0</v>
      </c>
      <c r="HM383" s="1" t="s">
        <v>427</v>
      </c>
      <c r="HN383" s="1" t="s">
        <v>427</v>
      </c>
      <c r="HO383" t="s">
        <v>459</v>
      </c>
      <c r="HP383" s="284" t="s">
        <v>459</v>
      </c>
      <c r="HQ383" s="284">
        <v>0</v>
      </c>
      <c r="HR383" s="284">
        <v>0</v>
      </c>
      <c r="HS383" s="284">
        <v>0</v>
      </c>
      <c r="HT383" s="284" t="s">
        <v>427</v>
      </c>
      <c r="HU383" s="284" t="s">
        <v>427</v>
      </c>
      <c r="HV383" s="284" t="s">
        <v>427</v>
      </c>
      <c r="HW383" s="284" t="s">
        <v>426</v>
      </c>
      <c r="HX383" s="284">
        <v>0</v>
      </c>
      <c r="HY383" s="284">
        <v>0</v>
      </c>
      <c r="HZ383" s="284">
        <v>340704</v>
      </c>
      <c r="IA383" s="284"/>
      <c r="IB383" s="284"/>
    </row>
    <row r="384" spans="1:236" x14ac:dyDescent="0.25">
      <c r="A384" s="2">
        <f>IF('Table 1'!$L$2="All Regions",1,IF('Table 1'!$L$2='DATA TEMPLATE 1516'!L384,1,0))</f>
        <v>1</v>
      </c>
      <c r="B384" s="2">
        <f>IF('Table 1'!$L$3="All Disciplines",1,IF('Table 1'!$L$3='DATA TEMPLATE 1516'!M384,1,0))</f>
        <v>1</v>
      </c>
      <c r="C384" s="2">
        <f>IF('Table 1'!$L$4="All Organisations",1,IF('Table 1'!$L$4='DATA TEMPLATE 1516'!N384,1,0))</f>
        <v>1</v>
      </c>
      <c r="D384" s="2">
        <f t="shared" si="10"/>
        <v>3</v>
      </c>
      <c r="E384" s="236">
        <f>IFERROR(IF('Table 2'!$L$2="All Diverse Led",$HQ384,IF('Table 2'!$L$2='DATA TEMPLATE 1516'!HX384,4,0)),"0")</f>
        <v>0</v>
      </c>
      <c r="F384" s="236">
        <f>IFERROR(IF('Table 2'!$L$2="All Diverse Led",$HQ384,IF('Table 2'!$L$2='DATA TEMPLATE 1516'!HY384,4,0)), 0)</f>
        <v>0</v>
      </c>
      <c r="G384" s="237">
        <f t="shared" si="11"/>
        <v>0</v>
      </c>
      <c r="H384" s="1" t="s">
        <v>471</v>
      </c>
      <c r="I384" s="1">
        <v>0</v>
      </c>
      <c r="J384" s="1" t="b">
        <v>0</v>
      </c>
      <c r="K384" s="284">
        <v>382</v>
      </c>
      <c r="L384" t="s">
        <v>435</v>
      </c>
      <c r="M384" t="s">
        <v>440</v>
      </c>
      <c r="N384" t="s">
        <v>459</v>
      </c>
      <c r="O384" s="76">
        <v>200682</v>
      </c>
      <c r="P384" s="76">
        <v>58781</v>
      </c>
      <c r="Q384" s="76">
        <v>34770</v>
      </c>
      <c r="R384" s="76">
        <v>9000</v>
      </c>
      <c r="S384" s="76">
        <v>53444</v>
      </c>
      <c r="T384" s="76">
        <v>356677</v>
      </c>
      <c r="U384">
        <v>245762</v>
      </c>
      <c r="V384">
        <v>2500</v>
      </c>
      <c r="W384">
        <v>0</v>
      </c>
      <c r="X384">
        <v>3200</v>
      </c>
      <c r="Y384">
        <v>1000</v>
      </c>
      <c r="Z384">
        <v>0</v>
      </c>
      <c r="AA384">
        <v>0</v>
      </c>
      <c r="AB384">
        <v>0</v>
      </c>
      <c r="AC384">
        <v>11091</v>
      </c>
      <c r="AD384">
        <v>91210</v>
      </c>
      <c r="AE384">
        <v>354763</v>
      </c>
      <c r="AF384" s="1">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0</v>
      </c>
      <c r="BA384">
        <v>0</v>
      </c>
      <c r="BB384">
        <v>0</v>
      </c>
      <c r="BC384">
        <v>0</v>
      </c>
      <c r="BD384" s="284">
        <v>0</v>
      </c>
      <c r="BE384" s="284">
        <v>0</v>
      </c>
      <c r="BF384" s="284">
        <v>0</v>
      </c>
      <c r="BG384" s="284">
        <v>0</v>
      </c>
      <c r="BH384" s="168">
        <v>0</v>
      </c>
      <c r="BI384" s="169">
        <v>0</v>
      </c>
      <c r="BJ384" s="169">
        <v>0</v>
      </c>
      <c r="BK384" s="170">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v>0</v>
      </c>
      <c r="CJ384" s="1">
        <v>0</v>
      </c>
      <c r="CK384" s="1">
        <v>0</v>
      </c>
      <c r="CL384" s="1">
        <v>0</v>
      </c>
      <c r="CM384" s="1">
        <v>0</v>
      </c>
      <c r="CN384" s="168">
        <v>0</v>
      </c>
      <c r="CO384" s="169">
        <v>0</v>
      </c>
      <c r="CP384" s="169">
        <v>0</v>
      </c>
      <c r="CQ384" s="170">
        <v>0</v>
      </c>
      <c r="CR384" s="1">
        <v>0</v>
      </c>
      <c r="CS384" s="1">
        <v>0</v>
      </c>
      <c r="CT384" s="1">
        <v>0</v>
      </c>
      <c r="CU384" s="1">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s="284">
        <v>0</v>
      </c>
      <c r="DQ384" s="284">
        <v>0</v>
      </c>
      <c r="DR384" s="284">
        <v>0</v>
      </c>
      <c r="DS384" s="284">
        <v>0</v>
      </c>
      <c r="DT384" s="168">
        <v>0</v>
      </c>
      <c r="DU384" s="169">
        <v>0</v>
      </c>
      <c r="DV384" s="169">
        <v>0</v>
      </c>
      <c r="DW384" s="170">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v>0</v>
      </c>
      <c r="EV384" s="1">
        <v>0</v>
      </c>
      <c r="EW384" s="1">
        <v>0</v>
      </c>
      <c r="EX384" s="1">
        <v>0</v>
      </c>
      <c r="EY384" s="1">
        <v>0</v>
      </c>
      <c r="EZ384" s="168">
        <v>0</v>
      </c>
      <c r="FA384" s="169">
        <v>0</v>
      </c>
      <c r="FB384" s="169">
        <v>0</v>
      </c>
      <c r="FC384" s="170">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s="139">
        <v>0</v>
      </c>
      <c r="HD384" s="141">
        <v>0</v>
      </c>
      <c r="HE384" s="139">
        <v>0</v>
      </c>
      <c r="HF384" s="141">
        <v>0</v>
      </c>
      <c r="HG384" s="180">
        <v>2</v>
      </c>
      <c r="HH384" s="182">
        <v>0</v>
      </c>
      <c r="HI384" s="182">
        <v>0</v>
      </c>
      <c r="HJ384" s="183">
        <v>0</v>
      </c>
      <c r="HK384" s="140">
        <v>0</v>
      </c>
      <c r="HL384" s="140">
        <v>0</v>
      </c>
      <c r="HM384" s="1">
        <v>0</v>
      </c>
      <c r="HN384" s="1">
        <v>0</v>
      </c>
      <c r="HO384" t="s">
        <v>459</v>
      </c>
      <c r="HP384" s="284" t="s">
        <v>459</v>
      </c>
      <c r="HQ384" s="284">
        <v>0</v>
      </c>
      <c r="HR384" s="284">
        <v>0</v>
      </c>
      <c r="HS384" s="284">
        <v>0</v>
      </c>
      <c r="HT384" s="284" t="s">
        <v>427</v>
      </c>
      <c r="HU384" s="284" t="s">
        <v>427</v>
      </c>
      <c r="HV384" s="284" t="s">
        <v>427</v>
      </c>
      <c r="HW384" s="284" t="s">
        <v>427</v>
      </c>
      <c r="HX384" s="284">
        <v>0</v>
      </c>
      <c r="HY384" s="284">
        <v>0</v>
      </c>
      <c r="HZ384" s="284">
        <v>282605</v>
      </c>
      <c r="IA384" s="284"/>
      <c r="IB384" s="284"/>
    </row>
    <row r="385" spans="1:236" x14ac:dyDescent="0.25">
      <c r="A385" s="2">
        <f>IF('Table 1'!$L$2="All Regions",1,IF('Table 1'!$L$2='DATA TEMPLATE 1516'!L385,1,0))</f>
        <v>1</v>
      </c>
      <c r="B385" s="2">
        <f>IF('Table 1'!$L$3="All Disciplines",1,IF('Table 1'!$L$3='DATA TEMPLATE 1516'!M385,1,0))</f>
        <v>1</v>
      </c>
      <c r="C385" s="2">
        <f>IF('Table 1'!$L$4="All Organisations",1,IF('Table 1'!$L$4='DATA TEMPLATE 1516'!N385,1,0))</f>
        <v>1</v>
      </c>
      <c r="D385" s="2">
        <f t="shared" si="10"/>
        <v>3</v>
      </c>
      <c r="E385" s="236">
        <f>IFERROR(IF('Table 2'!$L$2="All Diverse Led",$HQ385,IF('Table 2'!$L$2='DATA TEMPLATE 1516'!HX385,4,0)),"0")</f>
        <v>0</v>
      </c>
      <c r="F385" s="236">
        <f>IFERROR(IF('Table 2'!$L$2="All Diverse Led",$HQ385,IF('Table 2'!$L$2='DATA TEMPLATE 1516'!HY385,4,0)), 0)</f>
        <v>0</v>
      </c>
      <c r="G385" s="237">
        <f t="shared" si="11"/>
        <v>0</v>
      </c>
      <c r="H385" s="1" t="s">
        <v>471</v>
      </c>
      <c r="I385" s="1">
        <v>0</v>
      </c>
      <c r="J385" s="1" t="b">
        <v>0</v>
      </c>
      <c r="K385" s="284">
        <v>383</v>
      </c>
      <c r="L385" t="s">
        <v>435</v>
      </c>
      <c r="M385" t="s">
        <v>437</v>
      </c>
      <c r="N385" t="s">
        <v>460</v>
      </c>
      <c r="O385" s="76">
        <v>1614167</v>
      </c>
      <c r="P385" s="76">
        <v>1459715</v>
      </c>
      <c r="Q385" s="76">
        <v>2720741</v>
      </c>
      <c r="R385" s="76">
        <v>193498</v>
      </c>
      <c r="S385" s="76">
        <v>38478</v>
      </c>
      <c r="T385" s="76">
        <v>6026599</v>
      </c>
      <c r="U385">
        <v>1147232</v>
      </c>
      <c r="V385">
        <v>21584</v>
      </c>
      <c r="W385">
        <v>0</v>
      </c>
      <c r="X385">
        <v>10358</v>
      </c>
      <c r="Y385">
        <v>6342</v>
      </c>
      <c r="Z385">
        <v>0</v>
      </c>
      <c r="AA385">
        <v>0</v>
      </c>
      <c r="AB385">
        <v>1835098</v>
      </c>
      <c r="AC385">
        <v>611853</v>
      </c>
      <c r="AD385">
        <v>0</v>
      </c>
      <c r="AE385">
        <v>3632467</v>
      </c>
      <c r="AF385" s="1">
        <v>449</v>
      </c>
      <c r="AG385">
        <v>360</v>
      </c>
      <c r="AH385">
        <v>133383</v>
      </c>
      <c r="AI385">
        <v>0</v>
      </c>
      <c r="AJ385">
        <v>0</v>
      </c>
      <c r="AK385">
        <v>0</v>
      </c>
      <c r="AL385">
        <v>0</v>
      </c>
      <c r="AM385">
        <v>0</v>
      </c>
      <c r="AN385">
        <v>0</v>
      </c>
      <c r="AO385">
        <v>0</v>
      </c>
      <c r="AP385">
        <v>0</v>
      </c>
      <c r="AQ385">
        <v>0</v>
      </c>
      <c r="AR385">
        <v>73</v>
      </c>
      <c r="AS385">
        <v>45</v>
      </c>
      <c r="AT385">
        <v>21219</v>
      </c>
      <c r="AU385">
        <v>0</v>
      </c>
      <c r="AV385">
        <v>0</v>
      </c>
      <c r="AW385">
        <v>0</v>
      </c>
      <c r="AX385">
        <v>0</v>
      </c>
      <c r="AY385">
        <v>0</v>
      </c>
      <c r="AZ385">
        <v>0</v>
      </c>
      <c r="BA385">
        <v>0</v>
      </c>
      <c r="BB385">
        <v>0</v>
      </c>
      <c r="BC385">
        <v>0</v>
      </c>
      <c r="BD385" s="284">
        <v>0</v>
      </c>
      <c r="BE385" s="284">
        <v>0</v>
      </c>
      <c r="BF385" s="284">
        <v>0</v>
      </c>
      <c r="BG385" s="284">
        <v>0</v>
      </c>
      <c r="BH385" s="168">
        <v>73</v>
      </c>
      <c r="BI385" s="169">
        <v>45</v>
      </c>
      <c r="BJ385" s="169">
        <v>21219</v>
      </c>
      <c r="BK385" s="170">
        <v>0</v>
      </c>
      <c r="BL385">
        <v>10</v>
      </c>
      <c r="BM385">
        <v>305</v>
      </c>
      <c r="BN385">
        <v>0</v>
      </c>
      <c r="BO385">
        <v>150000</v>
      </c>
      <c r="BP385">
        <v>0</v>
      </c>
      <c r="BQ385">
        <v>0</v>
      </c>
      <c r="BR385">
        <v>0</v>
      </c>
      <c r="BS385">
        <v>0</v>
      </c>
      <c r="BT385">
        <v>0</v>
      </c>
      <c r="BU385">
        <v>0</v>
      </c>
      <c r="BV385">
        <v>0</v>
      </c>
      <c r="BW385">
        <v>0</v>
      </c>
      <c r="BX385">
        <v>1</v>
      </c>
      <c r="BY385">
        <v>54</v>
      </c>
      <c r="BZ385">
        <v>0</v>
      </c>
      <c r="CA385">
        <v>50000</v>
      </c>
      <c r="CB385">
        <v>0</v>
      </c>
      <c r="CC385">
        <v>0</v>
      </c>
      <c r="CD385">
        <v>0</v>
      </c>
      <c r="CE385">
        <v>0</v>
      </c>
      <c r="CF385">
        <v>0</v>
      </c>
      <c r="CG385">
        <v>0</v>
      </c>
      <c r="CH385">
        <v>0</v>
      </c>
      <c r="CI385">
        <v>0</v>
      </c>
      <c r="CJ385" s="1">
        <v>0</v>
      </c>
      <c r="CK385" s="1">
        <v>0</v>
      </c>
      <c r="CL385" s="1">
        <v>0</v>
      </c>
      <c r="CM385" s="1">
        <v>0</v>
      </c>
      <c r="CN385" s="168">
        <v>1</v>
      </c>
      <c r="CO385" s="169">
        <v>54</v>
      </c>
      <c r="CP385" s="169">
        <v>0</v>
      </c>
      <c r="CQ385" s="170">
        <v>50000</v>
      </c>
      <c r="CR385" s="1">
        <v>0</v>
      </c>
      <c r="CS385" s="1">
        <v>0</v>
      </c>
      <c r="CT385" s="1">
        <v>0</v>
      </c>
      <c r="CU385" s="1">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s="284">
        <v>0</v>
      </c>
      <c r="DQ385" s="284">
        <v>0</v>
      </c>
      <c r="DR385" s="284">
        <v>0</v>
      </c>
      <c r="DS385" s="284">
        <v>0</v>
      </c>
      <c r="DT385" s="168">
        <v>0</v>
      </c>
      <c r="DU385" s="169">
        <v>0</v>
      </c>
      <c r="DV385" s="169">
        <v>0</v>
      </c>
      <c r="DW385" s="170">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s="1">
        <v>0</v>
      </c>
      <c r="EW385" s="1">
        <v>0</v>
      </c>
      <c r="EX385" s="1">
        <v>0</v>
      </c>
      <c r="EY385" s="1">
        <v>0</v>
      </c>
      <c r="EZ385" s="168">
        <v>0</v>
      </c>
      <c r="FA385" s="169">
        <v>0</v>
      </c>
      <c r="FB385" s="169">
        <v>0</v>
      </c>
      <c r="FC385" s="170">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s="139">
        <v>0</v>
      </c>
      <c r="HD385" s="141">
        <v>0</v>
      </c>
      <c r="HE385" s="139">
        <v>0</v>
      </c>
      <c r="HF385" s="141">
        <v>1</v>
      </c>
      <c r="HG385" s="180">
        <v>17</v>
      </c>
      <c r="HH385" s="182">
        <v>5.8823529411764705E-2</v>
      </c>
      <c r="HI385" s="182">
        <v>0</v>
      </c>
      <c r="HJ385" s="183">
        <v>0</v>
      </c>
      <c r="HK385" s="140">
        <v>0</v>
      </c>
      <c r="HL385" s="140">
        <v>0</v>
      </c>
      <c r="HM385" s="1" t="s">
        <v>427</v>
      </c>
      <c r="HN385" s="1" t="s">
        <v>427</v>
      </c>
      <c r="HO385" t="s">
        <v>460</v>
      </c>
      <c r="HP385" s="284" t="s">
        <v>460</v>
      </c>
      <c r="HQ385" s="284">
        <v>0</v>
      </c>
      <c r="HR385" s="284">
        <v>0</v>
      </c>
      <c r="HS385" s="284">
        <v>0</v>
      </c>
      <c r="HT385" s="284" t="s">
        <v>427</v>
      </c>
      <c r="HU385" s="284" t="s">
        <v>427</v>
      </c>
      <c r="HV385" s="284" t="s">
        <v>427</v>
      </c>
      <c r="HW385" s="284" t="s">
        <v>427</v>
      </c>
      <c r="HX385" s="284">
        <v>0</v>
      </c>
      <c r="HY385" s="284">
        <v>0</v>
      </c>
      <c r="HZ385" s="284">
        <v>3256780</v>
      </c>
      <c r="IA385" s="284"/>
      <c r="IB385" s="284"/>
    </row>
    <row r="386" spans="1:236" x14ac:dyDescent="0.25">
      <c r="A386" s="2">
        <f>IF('Table 1'!$L$2="All Regions",1,IF('Table 1'!$L$2='DATA TEMPLATE 1516'!L386,1,0))</f>
        <v>1</v>
      </c>
      <c r="B386" s="2">
        <f>IF('Table 1'!$L$3="All Disciplines",1,IF('Table 1'!$L$3='DATA TEMPLATE 1516'!M386,1,0))</f>
        <v>1</v>
      </c>
      <c r="C386" s="2">
        <f>IF('Table 1'!$L$4="All Organisations",1,IF('Table 1'!$L$4='DATA TEMPLATE 1516'!N386,1,0))</f>
        <v>1</v>
      </c>
      <c r="D386" s="2">
        <f t="shared" si="10"/>
        <v>3</v>
      </c>
      <c r="E386" s="236">
        <f>IFERROR(IF('Table 2'!$L$2="All Diverse Led",$HQ386,IF('Table 2'!$L$2='DATA TEMPLATE 1516'!HX386,4,0)),"0")</f>
        <v>0</v>
      </c>
      <c r="F386" s="236">
        <f>IFERROR(IF('Table 2'!$L$2="All Diverse Led",$HQ386,IF('Table 2'!$L$2='DATA TEMPLATE 1516'!HY386,4,0)), 0)</f>
        <v>0</v>
      </c>
      <c r="G386" s="237">
        <f t="shared" si="11"/>
        <v>0</v>
      </c>
      <c r="H386" s="1" t="s">
        <v>471</v>
      </c>
      <c r="I386" s="1">
        <v>0</v>
      </c>
      <c r="J386" s="1" t="b">
        <v>0</v>
      </c>
      <c r="K386" s="284">
        <v>384</v>
      </c>
      <c r="L386" t="s">
        <v>435</v>
      </c>
      <c r="M386" t="s">
        <v>437</v>
      </c>
      <c r="N386" t="s">
        <v>460</v>
      </c>
      <c r="O386" s="76">
        <v>65864121</v>
      </c>
      <c r="P386" s="76">
        <v>16814612</v>
      </c>
      <c r="Q386" s="76">
        <v>4483365</v>
      </c>
      <c r="R386" s="76">
        <v>0</v>
      </c>
      <c r="S386" s="76">
        <v>0</v>
      </c>
      <c r="T386" s="76">
        <v>87162098</v>
      </c>
      <c r="U386">
        <v>21061673</v>
      </c>
      <c r="V386">
        <v>753095</v>
      </c>
      <c r="W386">
        <v>0</v>
      </c>
      <c r="X386">
        <v>0</v>
      </c>
      <c r="Y386">
        <v>0</v>
      </c>
      <c r="Z386">
        <v>0</v>
      </c>
      <c r="AA386">
        <v>0</v>
      </c>
      <c r="AB386">
        <v>30926305</v>
      </c>
      <c r="AC386">
        <v>4702923</v>
      </c>
      <c r="AD386">
        <v>22921534</v>
      </c>
      <c r="AE386">
        <v>80365530</v>
      </c>
      <c r="AF386" s="1">
        <v>1658</v>
      </c>
      <c r="AG386">
        <v>1632</v>
      </c>
      <c r="AH386">
        <v>1065241</v>
      </c>
      <c r="AI386">
        <v>12384</v>
      </c>
      <c r="AJ386">
        <v>12</v>
      </c>
      <c r="AK386">
        <v>12</v>
      </c>
      <c r="AL386">
        <v>2047</v>
      </c>
      <c r="AM386">
        <v>76</v>
      </c>
      <c r="AN386">
        <v>35</v>
      </c>
      <c r="AO386">
        <v>35</v>
      </c>
      <c r="AP386">
        <v>26902</v>
      </c>
      <c r="AQ386">
        <v>7272</v>
      </c>
      <c r="AR386">
        <v>158</v>
      </c>
      <c r="AS386">
        <v>158</v>
      </c>
      <c r="AT386">
        <v>1546</v>
      </c>
      <c r="AU386">
        <v>12384</v>
      </c>
      <c r="AV386">
        <v>12</v>
      </c>
      <c r="AW386">
        <v>12</v>
      </c>
      <c r="AX386">
        <v>2047</v>
      </c>
      <c r="AY386">
        <v>76</v>
      </c>
      <c r="AZ386">
        <v>11</v>
      </c>
      <c r="BA386">
        <v>11</v>
      </c>
      <c r="BB386">
        <v>0</v>
      </c>
      <c r="BC386">
        <v>4284</v>
      </c>
      <c r="BD386" s="284">
        <v>47</v>
      </c>
      <c r="BE386" s="284">
        <v>47</v>
      </c>
      <c r="BF386" s="284">
        <v>28949</v>
      </c>
      <c r="BG386" s="284">
        <v>7348</v>
      </c>
      <c r="BH386" s="168">
        <v>181</v>
      </c>
      <c r="BI386" s="169">
        <v>181</v>
      </c>
      <c r="BJ386" s="169">
        <v>3593</v>
      </c>
      <c r="BK386" s="170">
        <v>16744</v>
      </c>
      <c r="BL386">
        <v>5</v>
      </c>
      <c r="BM386">
        <v>403</v>
      </c>
      <c r="BN386">
        <v>0</v>
      </c>
      <c r="BO386">
        <v>73697</v>
      </c>
      <c r="BP386">
        <v>0</v>
      </c>
      <c r="BQ386">
        <v>0</v>
      </c>
      <c r="BR386">
        <v>0</v>
      </c>
      <c r="BS386">
        <v>0</v>
      </c>
      <c r="BT386">
        <v>0</v>
      </c>
      <c r="BU386">
        <v>0</v>
      </c>
      <c r="BV386">
        <v>0</v>
      </c>
      <c r="BW386">
        <v>0</v>
      </c>
      <c r="BX386">
        <v>1</v>
      </c>
      <c r="BY386">
        <v>141</v>
      </c>
      <c r="BZ386">
        <v>0</v>
      </c>
      <c r="CA386">
        <v>16500</v>
      </c>
      <c r="CB386">
        <v>0</v>
      </c>
      <c r="CC386">
        <v>0</v>
      </c>
      <c r="CD386">
        <v>0</v>
      </c>
      <c r="CE386">
        <v>0</v>
      </c>
      <c r="CF386">
        <v>0</v>
      </c>
      <c r="CG386">
        <v>0</v>
      </c>
      <c r="CH386">
        <v>0</v>
      </c>
      <c r="CI386">
        <v>0</v>
      </c>
      <c r="CJ386" s="1">
        <v>0</v>
      </c>
      <c r="CK386" s="1">
        <v>0</v>
      </c>
      <c r="CL386" s="1">
        <v>0</v>
      </c>
      <c r="CM386" s="1">
        <v>0</v>
      </c>
      <c r="CN386" s="168">
        <v>1</v>
      </c>
      <c r="CO386" s="169">
        <v>141</v>
      </c>
      <c r="CP386" s="169">
        <v>0</v>
      </c>
      <c r="CQ386" s="170">
        <v>16500</v>
      </c>
      <c r="CR386" s="1">
        <v>3</v>
      </c>
      <c r="CS386" s="1">
        <v>1669</v>
      </c>
      <c r="CT386" s="1">
        <v>100967</v>
      </c>
      <c r="CU386" s="1">
        <v>34004</v>
      </c>
      <c r="CV386">
        <v>3</v>
      </c>
      <c r="CW386">
        <v>177</v>
      </c>
      <c r="CX386">
        <v>12479</v>
      </c>
      <c r="CY386">
        <v>1141</v>
      </c>
      <c r="CZ386">
        <v>3</v>
      </c>
      <c r="DA386">
        <v>683</v>
      </c>
      <c r="DB386">
        <v>17889</v>
      </c>
      <c r="DC386">
        <v>0</v>
      </c>
      <c r="DD386">
        <v>15</v>
      </c>
      <c r="DE386">
        <v>872</v>
      </c>
      <c r="DF386">
        <v>0</v>
      </c>
      <c r="DG386">
        <v>34004</v>
      </c>
      <c r="DH386">
        <v>9</v>
      </c>
      <c r="DI386">
        <v>21</v>
      </c>
      <c r="DJ386">
        <v>0</v>
      </c>
      <c r="DK386">
        <v>1141</v>
      </c>
      <c r="DL386">
        <v>0</v>
      </c>
      <c r="DM386">
        <v>0</v>
      </c>
      <c r="DN386">
        <v>0</v>
      </c>
      <c r="DO386">
        <v>0</v>
      </c>
      <c r="DP386" s="284">
        <v>6</v>
      </c>
      <c r="DQ386" s="284">
        <v>860</v>
      </c>
      <c r="DR386" s="284">
        <v>30368</v>
      </c>
      <c r="DS386" s="284">
        <v>1141</v>
      </c>
      <c r="DT386" s="168">
        <v>24</v>
      </c>
      <c r="DU386" s="169">
        <v>893</v>
      </c>
      <c r="DV386" s="169">
        <v>0</v>
      </c>
      <c r="DW386" s="170">
        <v>35145</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s="1">
        <v>0</v>
      </c>
      <c r="EW386" s="1">
        <v>0</v>
      </c>
      <c r="EX386" s="1">
        <v>0</v>
      </c>
      <c r="EY386" s="1">
        <v>0</v>
      </c>
      <c r="EZ386" s="168">
        <v>0</v>
      </c>
      <c r="FA386" s="169">
        <v>0</v>
      </c>
      <c r="FB386" s="169">
        <v>0</v>
      </c>
      <c r="FC386" s="170">
        <v>0</v>
      </c>
      <c r="FD386">
        <v>0</v>
      </c>
      <c r="FE386">
        <v>0</v>
      </c>
      <c r="FF386">
        <v>0</v>
      </c>
      <c r="FG386">
        <v>0</v>
      </c>
      <c r="FH386">
        <v>0</v>
      </c>
      <c r="FI386">
        <v>0</v>
      </c>
      <c r="FJ386">
        <v>0</v>
      </c>
      <c r="FK386">
        <v>0</v>
      </c>
      <c r="FL386">
        <v>0</v>
      </c>
      <c r="FM386">
        <v>0</v>
      </c>
      <c r="FN386">
        <v>3</v>
      </c>
      <c r="FO386">
        <v>1748</v>
      </c>
      <c r="FP386">
        <v>1203</v>
      </c>
      <c r="FQ386">
        <v>0</v>
      </c>
      <c r="FR386">
        <v>1428</v>
      </c>
      <c r="FS386">
        <v>0</v>
      </c>
      <c r="FT386">
        <v>47</v>
      </c>
      <c r="FU386">
        <v>0</v>
      </c>
      <c r="FV386">
        <v>31406</v>
      </c>
      <c r="FW386">
        <v>0</v>
      </c>
      <c r="FX386">
        <v>31406</v>
      </c>
      <c r="FY386">
        <v>0</v>
      </c>
      <c r="FZ386">
        <v>0</v>
      </c>
      <c r="GA386">
        <v>0</v>
      </c>
      <c r="GB386">
        <v>34</v>
      </c>
      <c r="GC386">
        <v>784</v>
      </c>
      <c r="GD386">
        <v>36</v>
      </c>
      <c r="GE386">
        <v>0</v>
      </c>
      <c r="GF386">
        <v>43</v>
      </c>
      <c r="GG386">
        <v>336140</v>
      </c>
      <c r="GH386">
        <v>11</v>
      </c>
      <c r="GI386">
        <v>30000</v>
      </c>
      <c r="GJ386">
        <v>117351</v>
      </c>
      <c r="GK386">
        <v>313075</v>
      </c>
      <c r="GL386">
        <v>15481</v>
      </c>
      <c r="GM386">
        <v>16291</v>
      </c>
      <c r="GN386">
        <v>6</v>
      </c>
      <c r="GO386">
        <v>31564</v>
      </c>
      <c r="GP386">
        <v>0</v>
      </c>
      <c r="GQ386">
        <v>0</v>
      </c>
      <c r="GR386">
        <v>3</v>
      </c>
      <c r="GS386">
        <v>1994</v>
      </c>
      <c r="GT386">
        <v>50</v>
      </c>
      <c r="GU386">
        <v>2</v>
      </c>
      <c r="GV386">
        <v>34</v>
      </c>
      <c r="GW386">
        <v>0</v>
      </c>
      <c r="GX386">
        <v>36</v>
      </c>
      <c r="GY386">
        <v>18</v>
      </c>
      <c r="GZ386">
        <v>8</v>
      </c>
      <c r="HA386">
        <v>0</v>
      </c>
      <c r="HB386">
        <v>0</v>
      </c>
      <c r="HC386" s="139">
        <v>3</v>
      </c>
      <c r="HD386" s="141">
        <v>1</v>
      </c>
      <c r="HE386" s="139">
        <v>0</v>
      </c>
      <c r="HF386" s="141">
        <v>5</v>
      </c>
      <c r="HG386" s="180">
        <v>62</v>
      </c>
      <c r="HH386" s="182">
        <v>0.12903225806451613</v>
      </c>
      <c r="HI386" s="182">
        <v>1.6129032258064516E-2</v>
      </c>
      <c r="HJ386" s="183">
        <v>0</v>
      </c>
      <c r="HK386" s="140">
        <v>0</v>
      </c>
      <c r="HL386" s="140">
        <v>0</v>
      </c>
      <c r="HM386" s="1" t="s">
        <v>427</v>
      </c>
      <c r="HN386" s="1" t="s">
        <v>427</v>
      </c>
      <c r="HO386" t="s">
        <v>460</v>
      </c>
      <c r="HP386" s="284" t="s">
        <v>460</v>
      </c>
      <c r="HQ386" s="284">
        <v>0</v>
      </c>
      <c r="HR386" s="284">
        <v>0</v>
      </c>
      <c r="HS386" s="284">
        <v>0</v>
      </c>
      <c r="HT386" s="284" t="s">
        <v>427</v>
      </c>
      <c r="HU386" s="284" t="s">
        <v>427</v>
      </c>
      <c r="HV386" s="284" t="s">
        <v>427</v>
      </c>
      <c r="HW386" s="284" t="s">
        <v>427</v>
      </c>
      <c r="HX386" s="284">
        <v>0</v>
      </c>
      <c r="HY386" s="284">
        <v>0</v>
      </c>
      <c r="HZ386" s="284">
        <v>103862026</v>
      </c>
      <c r="IA386" s="284"/>
      <c r="IB386" s="284"/>
    </row>
    <row r="387" spans="1:236" x14ac:dyDescent="0.25">
      <c r="A387" s="2">
        <f>IF('Table 1'!$L$2="All Regions",1,IF('Table 1'!$L$2='DATA TEMPLATE 1516'!L387,1,0))</f>
        <v>1</v>
      </c>
      <c r="B387" s="2">
        <f>IF('Table 1'!$L$3="All Disciplines",1,IF('Table 1'!$L$3='DATA TEMPLATE 1516'!M387,1,0))</f>
        <v>1</v>
      </c>
      <c r="C387" s="2">
        <f>IF('Table 1'!$L$4="All Organisations",1,IF('Table 1'!$L$4='DATA TEMPLATE 1516'!N387,1,0))</f>
        <v>1</v>
      </c>
      <c r="D387" s="2">
        <f t="shared" ref="D387:D450" si="12">SUM(A387:C387)</f>
        <v>3</v>
      </c>
      <c r="E387" s="236">
        <f>IFERROR(IF('Table 2'!$L$2="All Diverse Led",$HQ387,IF('Table 2'!$L$2='DATA TEMPLATE 1516'!HX387,4,0)),"0")</f>
        <v>0</v>
      </c>
      <c r="F387" s="236">
        <f>IFERROR(IF('Table 2'!$L$2="All Diverse Led",$HQ387,IF('Table 2'!$L$2='DATA TEMPLATE 1516'!HY387,4,0)), 0)</f>
        <v>0</v>
      </c>
      <c r="G387" s="237">
        <f t="shared" si="11"/>
        <v>0</v>
      </c>
      <c r="H387" s="1" t="s">
        <v>471</v>
      </c>
      <c r="I387" s="1">
        <v>0</v>
      </c>
      <c r="J387" s="1" t="b">
        <v>0</v>
      </c>
      <c r="K387" s="284">
        <v>385</v>
      </c>
      <c r="L387" t="s">
        <v>435</v>
      </c>
      <c r="M387" t="s">
        <v>437</v>
      </c>
      <c r="N387" t="s">
        <v>458</v>
      </c>
      <c r="O387" s="76">
        <v>114478</v>
      </c>
      <c r="P387" s="76">
        <v>71383</v>
      </c>
      <c r="Q387" s="76">
        <v>0</v>
      </c>
      <c r="R387" s="76">
        <v>0</v>
      </c>
      <c r="S387" s="76">
        <v>2500</v>
      </c>
      <c r="T387" s="76">
        <v>188361</v>
      </c>
      <c r="U387">
        <v>45100</v>
      </c>
      <c r="V387">
        <v>0</v>
      </c>
      <c r="W387">
        <v>14612</v>
      </c>
      <c r="X387">
        <v>5000</v>
      </c>
      <c r="Y387">
        <v>0</v>
      </c>
      <c r="Z387">
        <v>0</v>
      </c>
      <c r="AA387">
        <v>0</v>
      </c>
      <c r="AB387">
        <v>97340</v>
      </c>
      <c r="AC387">
        <v>9269</v>
      </c>
      <c r="AD387">
        <v>16109</v>
      </c>
      <c r="AE387">
        <v>187430</v>
      </c>
      <c r="AF387" s="1">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s="284">
        <v>0</v>
      </c>
      <c r="BE387" s="284">
        <v>0</v>
      </c>
      <c r="BF387" s="284">
        <v>0</v>
      </c>
      <c r="BG387" s="284">
        <v>0</v>
      </c>
      <c r="BH387" s="168">
        <v>0</v>
      </c>
      <c r="BI387" s="169">
        <v>0</v>
      </c>
      <c r="BJ387" s="169">
        <v>0</v>
      </c>
      <c r="BK387" s="170">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s="1">
        <v>0</v>
      </c>
      <c r="CK387" s="1">
        <v>0</v>
      </c>
      <c r="CL387" s="1">
        <v>0</v>
      </c>
      <c r="CM387" s="1">
        <v>0</v>
      </c>
      <c r="CN387" s="168">
        <v>0</v>
      </c>
      <c r="CO387" s="169">
        <v>0</v>
      </c>
      <c r="CP387" s="169">
        <v>0</v>
      </c>
      <c r="CQ387" s="170">
        <v>0</v>
      </c>
      <c r="CR387" s="1">
        <v>0</v>
      </c>
      <c r="CS387" s="1">
        <v>0</v>
      </c>
      <c r="CT387" s="1">
        <v>0</v>
      </c>
      <c r="CU387" s="1">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s="284">
        <v>0</v>
      </c>
      <c r="DQ387" s="284">
        <v>0</v>
      </c>
      <c r="DR387" s="284">
        <v>0</v>
      </c>
      <c r="DS387" s="284">
        <v>0</v>
      </c>
      <c r="DT387" s="168">
        <v>0</v>
      </c>
      <c r="DU387" s="169">
        <v>0</v>
      </c>
      <c r="DV387" s="169">
        <v>0</v>
      </c>
      <c r="DW387" s="170">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s="1">
        <v>0</v>
      </c>
      <c r="EW387" s="1">
        <v>0</v>
      </c>
      <c r="EX387" s="1">
        <v>0</v>
      </c>
      <c r="EY387" s="1">
        <v>0</v>
      </c>
      <c r="EZ387" s="168">
        <v>0</v>
      </c>
      <c r="FA387" s="169">
        <v>0</v>
      </c>
      <c r="FB387" s="169">
        <v>0</v>
      </c>
      <c r="FC387" s="170">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45</v>
      </c>
      <c r="GA387">
        <v>5</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s="139">
        <v>0</v>
      </c>
      <c r="HD387" s="141">
        <v>0</v>
      </c>
      <c r="HE387" s="139">
        <v>0</v>
      </c>
      <c r="HF387" s="141">
        <v>1</v>
      </c>
      <c r="HG387" s="180">
        <v>10</v>
      </c>
      <c r="HH387" s="182">
        <v>0.1</v>
      </c>
      <c r="HI387" s="182">
        <v>0</v>
      </c>
      <c r="HJ387" s="183">
        <v>0</v>
      </c>
      <c r="HK387" s="140">
        <v>0</v>
      </c>
      <c r="HL387" s="140">
        <v>0</v>
      </c>
      <c r="HM387" s="1" t="s">
        <v>427</v>
      </c>
      <c r="HN387" s="1" t="s">
        <v>427</v>
      </c>
      <c r="HO387" t="s">
        <v>458</v>
      </c>
      <c r="HP387" s="284" t="s">
        <v>458</v>
      </c>
      <c r="HQ387" s="284">
        <v>0</v>
      </c>
      <c r="HR387" s="284">
        <v>0</v>
      </c>
      <c r="HS387" s="284">
        <v>0</v>
      </c>
      <c r="HT387" s="284" t="s">
        <v>427</v>
      </c>
      <c r="HU387" s="284" t="s">
        <v>427</v>
      </c>
      <c r="HV387" s="284" t="s">
        <v>427</v>
      </c>
      <c r="HW387" s="284" t="s">
        <v>427</v>
      </c>
      <c r="HX387" s="284">
        <v>0</v>
      </c>
      <c r="HY387" s="284">
        <v>0</v>
      </c>
      <c r="HZ387" s="284">
        <v>195192</v>
      </c>
      <c r="IA387" s="284"/>
      <c r="IB387" s="284"/>
    </row>
    <row r="388" spans="1:236" x14ac:dyDescent="0.25">
      <c r="A388" s="2">
        <f>IF('Table 1'!$L$2="All Regions",1,IF('Table 1'!$L$2='DATA TEMPLATE 1516'!L388,1,0))</f>
        <v>1</v>
      </c>
      <c r="B388" s="2">
        <f>IF('Table 1'!$L$3="All Disciplines",1,IF('Table 1'!$L$3='DATA TEMPLATE 1516'!M388,1,0))</f>
        <v>1</v>
      </c>
      <c r="C388" s="2">
        <f>IF('Table 1'!$L$4="All Organisations",1,IF('Table 1'!$L$4='DATA TEMPLATE 1516'!N388,1,0))</f>
        <v>1</v>
      </c>
      <c r="D388" s="2">
        <f t="shared" si="12"/>
        <v>3</v>
      </c>
      <c r="E388" s="236">
        <f>IFERROR(IF('Table 2'!$L$2="All Diverse Led",$HQ388,IF('Table 2'!$L$2='DATA TEMPLATE 1516'!HX388,4,0)),"0")</f>
        <v>0</v>
      </c>
      <c r="F388" s="236">
        <f>IFERROR(IF('Table 2'!$L$2="All Diverse Led",$HQ388,IF('Table 2'!$L$2='DATA TEMPLATE 1516'!HY388,4,0)), 0)</f>
        <v>0</v>
      </c>
      <c r="G388" s="237">
        <f t="shared" ref="G388:G451" si="13">SUM(E388:F388)</f>
        <v>0</v>
      </c>
      <c r="H388" s="1" t="s">
        <v>471</v>
      </c>
      <c r="I388" s="1">
        <v>0</v>
      </c>
      <c r="J388" s="1" t="b">
        <v>0</v>
      </c>
      <c r="K388" s="284">
        <v>386</v>
      </c>
      <c r="L388" t="s">
        <v>435</v>
      </c>
      <c r="M388" t="s">
        <v>436</v>
      </c>
      <c r="N388" t="s">
        <v>460</v>
      </c>
      <c r="O388" s="76">
        <v>81027</v>
      </c>
      <c r="P388" s="76">
        <v>889487</v>
      </c>
      <c r="Q388" s="76">
        <v>6222</v>
      </c>
      <c r="R388" s="76">
        <v>1047817</v>
      </c>
      <c r="S388" s="76">
        <v>18159</v>
      </c>
      <c r="T388" s="76">
        <v>2042712</v>
      </c>
      <c r="U388">
        <v>1568</v>
      </c>
      <c r="V388">
        <v>0</v>
      </c>
      <c r="W388">
        <v>0</v>
      </c>
      <c r="X388">
        <v>312515</v>
      </c>
      <c r="Y388">
        <v>0</v>
      </c>
      <c r="Z388">
        <v>0</v>
      </c>
      <c r="AA388">
        <v>0</v>
      </c>
      <c r="AB388">
        <v>769988</v>
      </c>
      <c r="AC388">
        <v>752243</v>
      </c>
      <c r="AD388">
        <v>207265</v>
      </c>
      <c r="AE388">
        <v>2043579</v>
      </c>
      <c r="AF388" s="1">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s="284">
        <v>0</v>
      </c>
      <c r="BE388" s="284">
        <v>0</v>
      </c>
      <c r="BF388" s="284">
        <v>0</v>
      </c>
      <c r="BG388" s="284">
        <v>0</v>
      </c>
      <c r="BH388" s="168">
        <v>0</v>
      </c>
      <c r="BI388" s="169">
        <v>0</v>
      </c>
      <c r="BJ388" s="169">
        <v>0</v>
      </c>
      <c r="BK388" s="170">
        <v>0</v>
      </c>
      <c r="BL388">
        <v>22</v>
      </c>
      <c r="BM388">
        <v>1676</v>
      </c>
      <c r="BN388">
        <v>176980</v>
      </c>
      <c r="BO388">
        <v>0</v>
      </c>
      <c r="BP388">
        <v>0</v>
      </c>
      <c r="BQ388">
        <v>0</v>
      </c>
      <c r="BR388">
        <v>0</v>
      </c>
      <c r="BS388">
        <v>0</v>
      </c>
      <c r="BT388">
        <v>1</v>
      </c>
      <c r="BU388">
        <v>87</v>
      </c>
      <c r="BV388">
        <v>0</v>
      </c>
      <c r="BW388">
        <v>0</v>
      </c>
      <c r="BX388">
        <v>0</v>
      </c>
      <c r="BY388">
        <v>0</v>
      </c>
      <c r="BZ388">
        <v>0</v>
      </c>
      <c r="CA388">
        <v>0</v>
      </c>
      <c r="CB388">
        <v>0</v>
      </c>
      <c r="CC388">
        <v>0</v>
      </c>
      <c r="CD388">
        <v>0</v>
      </c>
      <c r="CE388">
        <v>0</v>
      </c>
      <c r="CF388">
        <v>0</v>
      </c>
      <c r="CG388">
        <v>0</v>
      </c>
      <c r="CH388">
        <v>0</v>
      </c>
      <c r="CI388">
        <v>0</v>
      </c>
      <c r="CJ388" s="1">
        <v>1</v>
      </c>
      <c r="CK388" s="1">
        <v>87</v>
      </c>
      <c r="CL388" s="1">
        <v>0</v>
      </c>
      <c r="CM388" s="1">
        <v>0</v>
      </c>
      <c r="CN388" s="168">
        <v>0</v>
      </c>
      <c r="CO388" s="169">
        <v>0</v>
      </c>
      <c r="CP388" s="169">
        <v>0</v>
      </c>
      <c r="CQ388" s="170">
        <v>0</v>
      </c>
      <c r="CR388" s="1">
        <v>0</v>
      </c>
      <c r="CS388" s="1">
        <v>0</v>
      </c>
      <c r="CT388" s="1">
        <v>0</v>
      </c>
      <c r="CU388" s="1">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s="284">
        <v>0</v>
      </c>
      <c r="DQ388" s="284">
        <v>0</v>
      </c>
      <c r="DR388" s="284">
        <v>0</v>
      </c>
      <c r="DS388" s="284">
        <v>0</v>
      </c>
      <c r="DT388" s="168">
        <v>0</v>
      </c>
      <c r="DU388" s="169">
        <v>0</v>
      </c>
      <c r="DV388" s="169">
        <v>0</v>
      </c>
      <c r="DW388" s="170">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s="1">
        <v>0</v>
      </c>
      <c r="EW388" s="1">
        <v>0</v>
      </c>
      <c r="EX388" s="1">
        <v>0</v>
      </c>
      <c r="EY388" s="1">
        <v>0</v>
      </c>
      <c r="EZ388" s="168">
        <v>0</v>
      </c>
      <c r="FA388" s="169">
        <v>0</v>
      </c>
      <c r="FB388" s="169">
        <v>0</v>
      </c>
      <c r="FC388" s="170">
        <v>0</v>
      </c>
      <c r="FD388">
        <v>0</v>
      </c>
      <c r="FE388">
        <v>0</v>
      </c>
      <c r="FF388">
        <v>0</v>
      </c>
      <c r="FG388">
        <v>0</v>
      </c>
      <c r="FH388">
        <v>0</v>
      </c>
      <c r="FI388">
        <v>0</v>
      </c>
      <c r="FJ388">
        <v>0</v>
      </c>
      <c r="FK388">
        <v>0</v>
      </c>
      <c r="FL388">
        <v>0</v>
      </c>
      <c r="FM388">
        <v>0</v>
      </c>
      <c r="FN388">
        <v>3</v>
      </c>
      <c r="FO388">
        <v>1700</v>
      </c>
      <c r="FP388">
        <v>5</v>
      </c>
      <c r="FQ388">
        <v>0</v>
      </c>
      <c r="FR388">
        <v>1500</v>
      </c>
      <c r="FS388">
        <v>0</v>
      </c>
      <c r="FT388">
        <v>19</v>
      </c>
      <c r="FU388">
        <v>8282</v>
      </c>
      <c r="FV388">
        <v>163</v>
      </c>
      <c r="FW388">
        <v>0</v>
      </c>
      <c r="FX388">
        <v>27</v>
      </c>
      <c r="FY388">
        <v>0</v>
      </c>
      <c r="FZ388">
        <v>0</v>
      </c>
      <c r="GA388">
        <v>0</v>
      </c>
      <c r="GB388">
        <v>0</v>
      </c>
      <c r="GC388">
        <v>0</v>
      </c>
      <c r="GD388">
        <v>8</v>
      </c>
      <c r="GE388">
        <v>32000</v>
      </c>
      <c r="GF388">
        <v>1</v>
      </c>
      <c r="GG388">
        <v>0</v>
      </c>
      <c r="GH388">
        <v>0</v>
      </c>
      <c r="GI388">
        <v>0</v>
      </c>
      <c r="GJ388">
        <v>0</v>
      </c>
      <c r="GK388">
        <v>0</v>
      </c>
      <c r="GL388">
        <v>0</v>
      </c>
      <c r="GM388">
        <v>0</v>
      </c>
      <c r="GN388">
        <v>6</v>
      </c>
      <c r="GO388">
        <v>0</v>
      </c>
      <c r="GP388">
        <v>8</v>
      </c>
      <c r="GQ388">
        <v>2355</v>
      </c>
      <c r="GR388">
        <v>0</v>
      </c>
      <c r="GS388">
        <v>0</v>
      </c>
      <c r="GT388">
        <v>0</v>
      </c>
      <c r="GU388">
        <v>0</v>
      </c>
      <c r="GV388">
        <v>0</v>
      </c>
      <c r="GW388">
        <v>0</v>
      </c>
      <c r="GX388">
        <v>2</v>
      </c>
      <c r="GY388">
        <v>0</v>
      </c>
      <c r="GZ388">
        <v>0</v>
      </c>
      <c r="HA388">
        <v>0</v>
      </c>
      <c r="HB388">
        <v>0</v>
      </c>
      <c r="HC388" s="139">
        <v>1</v>
      </c>
      <c r="HD388" s="141">
        <v>0</v>
      </c>
      <c r="HE388" s="139">
        <v>0</v>
      </c>
      <c r="HF388" s="141">
        <v>0</v>
      </c>
      <c r="HG388" s="180">
        <v>16</v>
      </c>
      <c r="HH388" s="182">
        <v>6.25E-2</v>
      </c>
      <c r="HI388" s="182">
        <v>0</v>
      </c>
      <c r="HJ388" s="183">
        <v>0</v>
      </c>
      <c r="HK388" s="140">
        <v>0</v>
      </c>
      <c r="HL388" s="140">
        <v>0</v>
      </c>
      <c r="HM388" s="1" t="s">
        <v>427</v>
      </c>
      <c r="HN388" s="1" t="s">
        <v>427</v>
      </c>
      <c r="HO388" t="s">
        <v>460</v>
      </c>
      <c r="HP388" s="284" t="s">
        <v>460</v>
      </c>
      <c r="HQ388" s="284">
        <v>0</v>
      </c>
      <c r="HR388" s="284">
        <v>0</v>
      </c>
      <c r="HS388" s="284">
        <v>0</v>
      </c>
      <c r="HT388" s="284" t="s">
        <v>427</v>
      </c>
      <c r="HU388" s="284" t="s">
        <v>427</v>
      </c>
      <c r="HV388" s="284" t="s">
        <v>426</v>
      </c>
      <c r="HW388" s="284" t="s">
        <v>427</v>
      </c>
      <c r="HX388" s="284">
        <v>0</v>
      </c>
      <c r="HY388" s="284">
        <v>0</v>
      </c>
      <c r="HZ388" s="284">
        <v>2253486</v>
      </c>
      <c r="IA388" s="284"/>
      <c r="IB388" s="284"/>
    </row>
    <row r="389" spans="1:236" x14ac:dyDescent="0.25">
      <c r="A389" s="2">
        <f>IF('Table 1'!$L$2="All Regions",1,IF('Table 1'!$L$2='DATA TEMPLATE 1516'!L389,1,0))</f>
        <v>1</v>
      </c>
      <c r="B389" s="2">
        <f>IF('Table 1'!$L$3="All Disciplines",1,IF('Table 1'!$L$3='DATA TEMPLATE 1516'!M389,1,0))</f>
        <v>1</v>
      </c>
      <c r="C389" s="2">
        <f>IF('Table 1'!$L$4="All Organisations",1,IF('Table 1'!$L$4='DATA TEMPLATE 1516'!N389,1,0))</f>
        <v>1</v>
      </c>
      <c r="D389" s="2">
        <f t="shared" si="12"/>
        <v>3</v>
      </c>
      <c r="E389" s="236">
        <f>IFERROR(IF('Table 2'!$L$2="All Diverse Led",$HQ389,IF('Table 2'!$L$2='DATA TEMPLATE 1516'!HX389,4,0)),"0")</f>
        <v>0</v>
      </c>
      <c r="F389" s="236">
        <f>IFERROR(IF('Table 2'!$L$2="All Diverse Led",$HQ389,IF('Table 2'!$L$2='DATA TEMPLATE 1516'!HY389,4,0)), 0)</f>
        <v>0</v>
      </c>
      <c r="G389" s="237">
        <f t="shared" si="13"/>
        <v>0</v>
      </c>
      <c r="H389" s="1" t="s">
        <v>471</v>
      </c>
      <c r="I389" s="1">
        <v>0</v>
      </c>
      <c r="J389" s="1" t="b">
        <v>0</v>
      </c>
      <c r="K389" s="284">
        <v>387</v>
      </c>
      <c r="L389" t="s">
        <v>435</v>
      </c>
      <c r="M389" t="s">
        <v>443</v>
      </c>
      <c r="N389" t="s">
        <v>459</v>
      </c>
      <c r="O389" s="76">
        <v>382458</v>
      </c>
      <c r="P389" s="76">
        <v>364561</v>
      </c>
      <c r="Q389" s="76">
        <v>36199</v>
      </c>
      <c r="R389" s="76">
        <v>2500</v>
      </c>
      <c r="S389" s="76">
        <v>0</v>
      </c>
      <c r="T389" s="76">
        <v>785718</v>
      </c>
      <c r="U389">
        <v>138612</v>
      </c>
      <c r="V389">
        <v>3843</v>
      </c>
      <c r="W389">
        <v>3727</v>
      </c>
      <c r="X389">
        <v>0</v>
      </c>
      <c r="Y389">
        <v>0</v>
      </c>
      <c r="Z389">
        <v>0</v>
      </c>
      <c r="AA389">
        <v>0</v>
      </c>
      <c r="AB389">
        <v>443701</v>
      </c>
      <c r="AC389">
        <v>121566</v>
      </c>
      <c r="AD389">
        <v>5273</v>
      </c>
      <c r="AE389">
        <v>716722</v>
      </c>
      <c r="AF389" s="1">
        <v>14</v>
      </c>
      <c r="AG389">
        <v>69</v>
      </c>
      <c r="AH389">
        <v>4164</v>
      </c>
      <c r="AI389">
        <v>11450</v>
      </c>
      <c r="AJ389">
        <v>1</v>
      </c>
      <c r="AK389">
        <v>4</v>
      </c>
      <c r="AL389">
        <v>688</v>
      </c>
      <c r="AM389">
        <v>0</v>
      </c>
      <c r="AN389">
        <v>1</v>
      </c>
      <c r="AO389">
        <v>9</v>
      </c>
      <c r="AP389">
        <v>4537</v>
      </c>
      <c r="AQ389">
        <v>0</v>
      </c>
      <c r="AR389">
        <v>4</v>
      </c>
      <c r="AS389">
        <v>0</v>
      </c>
      <c r="AT389">
        <v>363</v>
      </c>
      <c r="AU389">
        <v>0</v>
      </c>
      <c r="AV389">
        <v>0</v>
      </c>
      <c r="AW389">
        <v>0</v>
      </c>
      <c r="AX389">
        <v>0</v>
      </c>
      <c r="AY389">
        <v>0</v>
      </c>
      <c r="AZ389">
        <v>0</v>
      </c>
      <c r="BA389">
        <v>0</v>
      </c>
      <c r="BB389">
        <v>0</v>
      </c>
      <c r="BC389">
        <v>0</v>
      </c>
      <c r="BD389" s="284">
        <v>2</v>
      </c>
      <c r="BE389" s="284">
        <v>13</v>
      </c>
      <c r="BF389" s="284">
        <v>5225</v>
      </c>
      <c r="BG389" s="284">
        <v>0</v>
      </c>
      <c r="BH389" s="168">
        <v>4</v>
      </c>
      <c r="BI389" s="169">
        <v>0</v>
      </c>
      <c r="BJ389" s="169">
        <v>363</v>
      </c>
      <c r="BK389" s="170">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s="1">
        <v>0</v>
      </c>
      <c r="CK389" s="1">
        <v>0</v>
      </c>
      <c r="CL389" s="1">
        <v>0</v>
      </c>
      <c r="CM389" s="1">
        <v>0</v>
      </c>
      <c r="CN389" s="168">
        <v>0</v>
      </c>
      <c r="CO389" s="169">
        <v>0</v>
      </c>
      <c r="CP389" s="169">
        <v>0</v>
      </c>
      <c r="CQ389" s="170">
        <v>0</v>
      </c>
      <c r="CR389" s="1">
        <v>0</v>
      </c>
      <c r="CS389" s="1">
        <v>0</v>
      </c>
      <c r="CT389" s="1">
        <v>0</v>
      </c>
      <c r="CU389" s="1">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s="284">
        <v>0</v>
      </c>
      <c r="DQ389" s="284">
        <v>0</v>
      </c>
      <c r="DR389" s="284">
        <v>0</v>
      </c>
      <c r="DS389" s="284">
        <v>0</v>
      </c>
      <c r="DT389" s="168">
        <v>0</v>
      </c>
      <c r="DU389" s="169">
        <v>0</v>
      </c>
      <c r="DV389" s="169">
        <v>0</v>
      </c>
      <c r="DW389" s="170">
        <v>0</v>
      </c>
      <c r="DX389">
        <v>12</v>
      </c>
      <c r="DY389">
        <v>13</v>
      </c>
      <c r="DZ389">
        <v>0</v>
      </c>
      <c r="EA389">
        <v>9344</v>
      </c>
      <c r="EB389">
        <v>1</v>
      </c>
      <c r="EC389">
        <v>2</v>
      </c>
      <c r="ED389">
        <v>0</v>
      </c>
      <c r="EE389">
        <v>15500</v>
      </c>
      <c r="EF389">
        <v>0</v>
      </c>
      <c r="EG389">
        <v>0</v>
      </c>
      <c r="EH389">
        <v>0</v>
      </c>
      <c r="EI389">
        <v>0</v>
      </c>
      <c r="EJ389">
        <v>1</v>
      </c>
      <c r="EK389">
        <v>2</v>
      </c>
      <c r="EL389">
        <v>0</v>
      </c>
      <c r="EM389">
        <v>3702</v>
      </c>
      <c r="EN389">
        <v>0</v>
      </c>
      <c r="EO389">
        <v>0</v>
      </c>
      <c r="EP389">
        <v>0</v>
      </c>
      <c r="EQ389">
        <v>0</v>
      </c>
      <c r="ER389">
        <v>0</v>
      </c>
      <c r="ES389">
        <v>0</v>
      </c>
      <c r="ET389">
        <v>0</v>
      </c>
      <c r="EU389">
        <v>0</v>
      </c>
      <c r="EV389" s="1">
        <v>1</v>
      </c>
      <c r="EW389" s="1">
        <v>2</v>
      </c>
      <c r="EX389" s="1">
        <v>0</v>
      </c>
      <c r="EY389" s="1">
        <v>15500</v>
      </c>
      <c r="EZ389" s="168">
        <v>1</v>
      </c>
      <c r="FA389" s="169">
        <v>2</v>
      </c>
      <c r="FB389" s="169">
        <v>0</v>
      </c>
      <c r="FC389" s="170">
        <v>3702</v>
      </c>
      <c r="FD389">
        <v>0</v>
      </c>
      <c r="FE389">
        <v>0</v>
      </c>
      <c r="FF389">
        <v>0</v>
      </c>
      <c r="FG389">
        <v>0</v>
      </c>
      <c r="FH389">
        <v>0</v>
      </c>
      <c r="FI389">
        <v>0</v>
      </c>
      <c r="FJ389">
        <v>1</v>
      </c>
      <c r="FK389">
        <v>66</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s="139">
        <v>0</v>
      </c>
      <c r="HD389" s="141">
        <v>0</v>
      </c>
      <c r="HE389" s="139">
        <v>0</v>
      </c>
      <c r="HF389" s="141">
        <v>0</v>
      </c>
      <c r="HG389" s="180">
        <v>15</v>
      </c>
      <c r="HH389" s="182">
        <v>0</v>
      </c>
      <c r="HI389" s="182">
        <v>0</v>
      </c>
      <c r="HJ389" s="183">
        <v>0</v>
      </c>
      <c r="HK389" s="140">
        <v>0</v>
      </c>
      <c r="HL389" s="140">
        <v>0</v>
      </c>
      <c r="HM389" s="1" t="s">
        <v>427</v>
      </c>
      <c r="HN389" s="1" t="s">
        <v>427</v>
      </c>
      <c r="HO389" t="s">
        <v>459</v>
      </c>
      <c r="HP389" s="284" t="s">
        <v>459</v>
      </c>
      <c r="HQ389" s="284">
        <v>0</v>
      </c>
      <c r="HR389" s="284">
        <v>0</v>
      </c>
      <c r="HS389" s="284">
        <v>0</v>
      </c>
      <c r="HT389" s="284" t="s">
        <v>427</v>
      </c>
      <c r="HU389" s="284" t="s">
        <v>427</v>
      </c>
      <c r="HV389" s="284" t="s">
        <v>427</v>
      </c>
      <c r="HW389" s="284" t="s">
        <v>426</v>
      </c>
      <c r="HX389" s="284">
        <v>0</v>
      </c>
      <c r="HY389" s="284">
        <v>0</v>
      </c>
      <c r="HZ389" s="284">
        <v>738138</v>
      </c>
      <c r="IA389" s="284"/>
      <c r="IB389" s="284"/>
    </row>
    <row r="390" spans="1:236" x14ac:dyDescent="0.25">
      <c r="A390" s="2">
        <f>IF('Table 1'!$L$2="All Regions",1,IF('Table 1'!$L$2='DATA TEMPLATE 1516'!L390,1,0))</f>
        <v>1</v>
      </c>
      <c r="B390" s="2">
        <f>IF('Table 1'!$L$3="All Disciplines",1,IF('Table 1'!$L$3='DATA TEMPLATE 1516'!M390,1,0))</f>
        <v>1</v>
      </c>
      <c r="C390" s="2">
        <f>IF('Table 1'!$L$4="All Organisations",1,IF('Table 1'!$L$4='DATA TEMPLATE 1516'!N390,1,0))</f>
        <v>1</v>
      </c>
      <c r="D390" s="2">
        <f t="shared" si="12"/>
        <v>3</v>
      </c>
      <c r="E390" s="236">
        <f>IFERROR(IF('Table 2'!$L$2="All Diverse Led",$HQ390,IF('Table 2'!$L$2='DATA TEMPLATE 1516'!HX390,4,0)),"0")</f>
        <v>0</v>
      </c>
      <c r="F390" s="236">
        <f>IFERROR(IF('Table 2'!$L$2="All Diverse Led",$HQ390,IF('Table 2'!$L$2='DATA TEMPLATE 1516'!HY390,4,0)), 0)</f>
        <v>0</v>
      </c>
      <c r="G390" s="237">
        <f t="shared" si="13"/>
        <v>0</v>
      </c>
      <c r="H390" s="1" t="s">
        <v>471</v>
      </c>
      <c r="I390" s="1">
        <v>0</v>
      </c>
      <c r="J390" s="1" t="b">
        <v>0</v>
      </c>
      <c r="K390" s="284">
        <v>388</v>
      </c>
      <c r="L390" t="s">
        <v>435</v>
      </c>
      <c r="M390" t="s">
        <v>440</v>
      </c>
      <c r="N390" t="s">
        <v>459</v>
      </c>
      <c r="O390" s="76">
        <v>170785</v>
      </c>
      <c r="P390" s="76">
        <v>306464</v>
      </c>
      <c r="Q390" s="76">
        <v>2345</v>
      </c>
      <c r="R390" s="76">
        <v>180054</v>
      </c>
      <c r="S390" s="76">
        <v>11726</v>
      </c>
      <c r="T390" s="76">
        <v>671374</v>
      </c>
      <c r="U390">
        <v>346396</v>
      </c>
      <c r="V390">
        <v>0</v>
      </c>
      <c r="W390">
        <v>0</v>
      </c>
      <c r="X390">
        <v>0</v>
      </c>
      <c r="Y390">
        <v>0</v>
      </c>
      <c r="Z390">
        <v>0</v>
      </c>
      <c r="AA390">
        <v>0</v>
      </c>
      <c r="AB390">
        <v>201481</v>
      </c>
      <c r="AC390">
        <v>60888</v>
      </c>
      <c r="AD390">
        <v>5250</v>
      </c>
      <c r="AE390">
        <v>614015</v>
      </c>
      <c r="AF390" s="1">
        <v>515</v>
      </c>
      <c r="AG390">
        <v>515</v>
      </c>
      <c r="AH390">
        <v>31299</v>
      </c>
      <c r="AI390">
        <v>0</v>
      </c>
      <c r="AJ390">
        <v>0</v>
      </c>
      <c r="AK390">
        <v>0</v>
      </c>
      <c r="AL390">
        <v>0</v>
      </c>
      <c r="AM390">
        <v>0</v>
      </c>
      <c r="AN390">
        <v>0</v>
      </c>
      <c r="AO390">
        <v>0</v>
      </c>
      <c r="AP390">
        <v>0</v>
      </c>
      <c r="AQ390">
        <v>0</v>
      </c>
      <c r="AR390">
        <v>192</v>
      </c>
      <c r="AS390">
        <v>0</v>
      </c>
      <c r="AT390">
        <v>777</v>
      </c>
      <c r="AU390">
        <v>0</v>
      </c>
      <c r="AV390">
        <v>0</v>
      </c>
      <c r="AW390">
        <v>0</v>
      </c>
      <c r="AX390">
        <v>0</v>
      </c>
      <c r="AY390">
        <v>0</v>
      </c>
      <c r="AZ390">
        <v>0</v>
      </c>
      <c r="BA390">
        <v>0</v>
      </c>
      <c r="BB390">
        <v>0</v>
      </c>
      <c r="BC390">
        <v>0</v>
      </c>
      <c r="BD390" s="284">
        <v>0</v>
      </c>
      <c r="BE390" s="284">
        <v>0</v>
      </c>
      <c r="BF390" s="284">
        <v>0</v>
      </c>
      <c r="BG390" s="284">
        <v>0</v>
      </c>
      <c r="BH390" s="168">
        <v>192</v>
      </c>
      <c r="BI390" s="169">
        <v>0</v>
      </c>
      <c r="BJ390" s="169">
        <v>777</v>
      </c>
      <c r="BK390" s="17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s="1">
        <v>0</v>
      </c>
      <c r="CK390" s="1">
        <v>0</v>
      </c>
      <c r="CL390" s="1">
        <v>0</v>
      </c>
      <c r="CM390" s="1">
        <v>0</v>
      </c>
      <c r="CN390" s="168">
        <v>0</v>
      </c>
      <c r="CO390" s="169">
        <v>0</v>
      </c>
      <c r="CP390" s="169">
        <v>0</v>
      </c>
      <c r="CQ390" s="170">
        <v>0</v>
      </c>
      <c r="CR390" s="1">
        <v>0</v>
      </c>
      <c r="CS390" s="1">
        <v>0</v>
      </c>
      <c r="CT390" s="1">
        <v>0</v>
      </c>
      <c r="CU390" s="1">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s="284">
        <v>0</v>
      </c>
      <c r="DQ390" s="284">
        <v>0</v>
      </c>
      <c r="DR390" s="284">
        <v>0</v>
      </c>
      <c r="DS390" s="284">
        <v>0</v>
      </c>
      <c r="DT390" s="168">
        <v>0</v>
      </c>
      <c r="DU390" s="169">
        <v>0</v>
      </c>
      <c r="DV390" s="169">
        <v>0</v>
      </c>
      <c r="DW390" s="17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s="1">
        <v>0</v>
      </c>
      <c r="EW390" s="1">
        <v>0</v>
      </c>
      <c r="EX390" s="1">
        <v>0</v>
      </c>
      <c r="EY390" s="1">
        <v>0</v>
      </c>
      <c r="EZ390" s="168">
        <v>0</v>
      </c>
      <c r="FA390" s="169">
        <v>0</v>
      </c>
      <c r="FB390" s="169">
        <v>0</v>
      </c>
      <c r="FC390" s="17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s="139">
        <v>0</v>
      </c>
      <c r="HD390" s="141">
        <v>1</v>
      </c>
      <c r="HE390" s="139">
        <v>0</v>
      </c>
      <c r="HF390" s="141">
        <v>0</v>
      </c>
      <c r="HG390" s="180">
        <v>11</v>
      </c>
      <c r="HH390" s="182">
        <v>0</v>
      </c>
      <c r="HI390" s="182">
        <v>9.0909090909090912E-2</v>
      </c>
      <c r="HJ390" s="183">
        <v>0</v>
      </c>
      <c r="HK390" s="140">
        <v>0</v>
      </c>
      <c r="HL390" s="140">
        <v>0</v>
      </c>
      <c r="HM390" s="1" t="s">
        <v>427</v>
      </c>
      <c r="HN390" s="1" t="s">
        <v>427</v>
      </c>
      <c r="HO390" t="s">
        <v>459</v>
      </c>
      <c r="HP390" s="284" t="s">
        <v>459</v>
      </c>
      <c r="HQ390" s="284">
        <v>0</v>
      </c>
      <c r="HR390" s="284">
        <v>0</v>
      </c>
      <c r="HS390" s="284">
        <v>0</v>
      </c>
      <c r="HT390" s="284" t="s">
        <v>427</v>
      </c>
      <c r="HU390" s="284" t="s">
        <v>427</v>
      </c>
      <c r="HV390" s="284" t="s">
        <v>427</v>
      </c>
      <c r="HW390" s="284" t="s">
        <v>427</v>
      </c>
      <c r="HX390" s="284">
        <v>0</v>
      </c>
      <c r="HY390" s="284">
        <v>0</v>
      </c>
      <c r="HZ390" s="284">
        <v>626772</v>
      </c>
      <c r="IA390" s="284"/>
      <c r="IB390" s="284"/>
    </row>
    <row r="391" spans="1:236" x14ac:dyDescent="0.25">
      <c r="A391" s="2">
        <f>IF('Table 1'!$L$2="All Regions",1,IF('Table 1'!$L$2='DATA TEMPLATE 1516'!L391,1,0))</f>
        <v>1</v>
      </c>
      <c r="B391" s="2">
        <f>IF('Table 1'!$L$3="All Disciplines",1,IF('Table 1'!$L$3='DATA TEMPLATE 1516'!M391,1,0))</f>
        <v>1</v>
      </c>
      <c r="C391" s="2">
        <f>IF('Table 1'!$L$4="All Organisations",1,IF('Table 1'!$L$4='DATA TEMPLATE 1516'!N391,1,0))</f>
        <v>1</v>
      </c>
      <c r="D391" s="2">
        <f t="shared" si="12"/>
        <v>3</v>
      </c>
      <c r="E391" s="236">
        <f>IFERROR(IF('Table 2'!$L$2="All Diverse Led",$HQ391,IF('Table 2'!$L$2='DATA TEMPLATE 1516'!HX391,4,0)),"0")</f>
        <v>0</v>
      </c>
      <c r="F391" s="236">
        <f>IFERROR(IF('Table 2'!$L$2="All Diverse Led",$HQ391,IF('Table 2'!$L$2='DATA TEMPLATE 1516'!HY391,4,0)), 0)</f>
        <v>0</v>
      </c>
      <c r="G391" s="237">
        <f t="shared" si="13"/>
        <v>0</v>
      </c>
      <c r="H391" s="1" t="s">
        <v>471</v>
      </c>
      <c r="I391" s="1">
        <v>0</v>
      </c>
      <c r="J391" s="1" t="b">
        <v>0</v>
      </c>
      <c r="K391" s="284">
        <v>389</v>
      </c>
      <c r="L391" t="s">
        <v>435</v>
      </c>
      <c r="M391" t="s">
        <v>440</v>
      </c>
      <c r="N391" t="s">
        <v>460</v>
      </c>
      <c r="O391" s="76">
        <v>3535732</v>
      </c>
      <c r="P391" s="76">
        <v>588825</v>
      </c>
      <c r="Q391" s="76">
        <v>289142</v>
      </c>
      <c r="R391" s="76">
        <v>33333</v>
      </c>
      <c r="S391" s="76">
        <v>1228194</v>
      </c>
      <c r="T391" s="76">
        <v>5675226</v>
      </c>
      <c r="U391">
        <v>1854946</v>
      </c>
      <c r="V391">
        <v>0</v>
      </c>
      <c r="W391">
        <v>0</v>
      </c>
      <c r="X391">
        <v>0</v>
      </c>
      <c r="Y391">
        <v>0</v>
      </c>
      <c r="Z391">
        <v>0</v>
      </c>
      <c r="AA391">
        <v>0</v>
      </c>
      <c r="AB391">
        <v>2059125</v>
      </c>
      <c r="AC391">
        <v>991789</v>
      </c>
      <c r="AD391">
        <v>769367</v>
      </c>
      <c r="AE391">
        <v>5675227</v>
      </c>
      <c r="AF391" s="1">
        <v>204</v>
      </c>
      <c r="AG391">
        <v>690</v>
      </c>
      <c r="AH391">
        <v>128314</v>
      </c>
      <c r="AI391">
        <v>11000</v>
      </c>
      <c r="AJ391">
        <v>0</v>
      </c>
      <c r="AK391">
        <v>0</v>
      </c>
      <c r="AL391">
        <v>0</v>
      </c>
      <c r="AM391">
        <v>0</v>
      </c>
      <c r="AN391">
        <v>0</v>
      </c>
      <c r="AO391">
        <v>0</v>
      </c>
      <c r="AP391">
        <v>0</v>
      </c>
      <c r="AQ391">
        <v>0</v>
      </c>
      <c r="AR391">
        <v>28</v>
      </c>
      <c r="AS391">
        <v>435</v>
      </c>
      <c r="AT391">
        <v>38874</v>
      </c>
      <c r="AU391">
        <v>665</v>
      </c>
      <c r="AV391">
        <v>0</v>
      </c>
      <c r="AW391">
        <v>0</v>
      </c>
      <c r="AX391">
        <v>0</v>
      </c>
      <c r="AY391">
        <v>0</v>
      </c>
      <c r="AZ391">
        <v>0</v>
      </c>
      <c r="BA391">
        <v>0</v>
      </c>
      <c r="BB391">
        <v>0</v>
      </c>
      <c r="BC391">
        <v>0</v>
      </c>
      <c r="BD391" s="284">
        <v>0</v>
      </c>
      <c r="BE391" s="284">
        <v>0</v>
      </c>
      <c r="BF391" s="284">
        <v>0</v>
      </c>
      <c r="BG391" s="284">
        <v>0</v>
      </c>
      <c r="BH391" s="168">
        <v>28</v>
      </c>
      <c r="BI391" s="169">
        <v>435</v>
      </c>
      <c r="BJ391" s="169">
        <v>38874</v>
      </c>
      <c r="BK391" s="170">
        <v>665</v>
      </c>
      <c r="BL391">
        <v>3</v>
      </c>
      <c r="BM391">
        <v>145</v>
      </c>
      <c r="BN391">
        <v>15812</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s="1">
        <v>0</v>
      </c>
      <c r="CK391" s="1">
        <v>0</v>
      </c>
      <c r="CL391" s="1">
        <v>0</v>
      </c>
      <c r="CM391" s="1">
        <v>0</v>
      </c>
      <c r="CN391" s="168">
        <v>0</v>
      </c>
      <c r="CO391" s="169">
        <v>0</v>
      </c>
      <c r="CP391" s="169">
        <v>0</v>
      </c>
      <c r="CQ391" s="170">
        <v>0</v>
      </c>
      <c r="CR391" s="1">
        <v>218</v>
      </c>
      <c r="CS391" s="1">
        <v>827</v>
      </c>
      <c r="CT391" s="1">
        <v>55191</v>
      </c>
      <c r="CU391" s="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s="284">
        <v>0</v>
      </c>
      <c r="DQ391" s="284">
        <v>0</v>
      </c>
      <c r="DR391" s="284">
        <v>0</v>
      </c>
      <c r="DS391" s="284">
        <v>0</v>
      </c>
      <c r="DT391" s="168">
        <v>0</v>
      </c>
      <c r="DU391" s="169">
        <v>0</v>
      </c>
      <c r="DV391" s="169">
        <v>0</v>
      </c>
      <c r="DW391" s="170">
        <v>0</v>
      </c>
      <c r="DX391">
        <v>1</v>
      </c>
      <c r="DY391">
        <v>3</v>
      </c>
      <c r="DZ391">
        <v>0</v>
      </c>
      <c r="EA391">
        <v>10000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s="1">
        <v>0</v>
      </c>
      <c r="EW391" s="1">
        <v>0</v>
      </c>
      <c r="EX391" s="1">
        <v>0</v>
      </c>
      <c r="EY391" s="1">
        <v>0</v>
      </c>
      <c r="EZ391" s="168">
        <v>0</v>
      </c>
      <c r="FA391" s="169">
        <v>0</v>
      </c>
      <c r="FB391" s="169">
        <v>0</v>
      </c>
      <c r="FC391" s="170">
        <v>0</v>
      </c>
      <c r="FD391">
        <v>0</v>
      </c>
      <c r="FE391">
        <v>0</v>
      </c>
      <c r="FF391">
        <v>0</v>
      </c>
      <c r="FG391">
        <v>0</v>
      </c>
      <c r="FH391">
        <v>0</v>
      </c>
      <c r="FI391">
        <v>0</v>
      </c>
      <c r="FJ391">
        <v>0</v>
      </c>
      <c r="FK391">
        <v>0</v>
      </c>
      <c r="FL391">
        <v>32</v>
      </c>
      <c r="FM391">
        <v>4613</v>
      </c>
      <c r="FN391">
        <v>0</v>
      </c>
      <c r="FO391">
        <v>0</v>
      </c>
      <c r="FP391">
        <v>0</v>
      </c>
      <c r="FQ391">
        <v>0</v>
      </c>
      <c r="FR391">
        <v>0</v>
      </c>
      <c r="FS391">
        <v>0</v>
      </c>
      <c r="FT391">
        <v>0</v>
      </c>
      <c r="FU391">
        <v>0</v>
      </c>
      <c r="FV391">
        <v>0</v>
      </c>
      <c r="FW391">
        <v>0</v>
      </c>
      <c r="FX391">
        <v>0</v>
      </c>
      <c r="FY391">
        <v>0</v>
      </c>
      <c r="FZ391">
        <v>45</v>
      </c>
      <c r="GA391">
        <v>5</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s="139">
        <v>0</v>
      </c>
      <c r="HD391" s="141">
        <v>0</v>
      </c>
      <c r="HE391" s="139">
        <v>0</v>
      </c>
      <c r="HF391" s="141">
        <v>0</v>
      </c>
      <c r="HG391" s="180">
        <v>15</v>
      </c>
      <c r="HH391" s="182">
        <v>0</v>
      </c>
      <c r="HI391" s="182">
        <v>0</v>
      </c>
      <c r="HJ391" s="183">
        <v>0</v>
      </c>
      <c r="HK391" s="140">
        <v>0</v>
      </c>
      <c r="HL391" s="140">
        <v>0</v>
      </c>
      <c r="HM391" s="1" t="s">
        <v>427</v>
      </c>
      <c r="HN391" s="1" t="s">
        <v>427</v>
      </c>
      <c r="HO391" t="s">
        <v>460</v>
      </c>
      <c r="HP391" s="284" t="s">
        <v>460</v>
      </c>
      <c r="HQ391" s="284">
        <v>0</v>
      </c>
      <c r="HR391" s="284">
        <v>0</v>
      </c>
      <c r="HS391" s="284">
        <v>0</v>
      </c>
      <c r="HT391" s="284" t="s">
        <v>427</v>
      </c>
      <c r="HU391" s="284" t="s">
        <v>427</v>
      </c>
      <c r="HV391" s="284" t="s">
        <v>427</v>
      </c>
      <c r="HW391" s="284" t="s">
        <v>427</v>
      </c>
      <c r="HX391" s="284">
        <v>0</v>
      </c>
      <c r="HY391" s="284">
        <v>0</v>
      </c>
      <c r="HZ391" s="284">
        <v>5676449</v>
      </c>
      <c r="IA391" s="284"/>
      <c r="IB391" s="284"/>
    </row>
    <row r="392" spans="1:236" x14ac:dyDescent="0.25">
      <c r="A392" s="2">
        <f>IF('Table 1'!$L$2="All Regions",1,IF('Table 1'!$L$2='DATA TEMPLATE 1516'!L392,1,0))</f>
        <v>1</v>
      </c>
      <c r="B392" s="2">
        <f>IF('Table 1'!$L$3="All Disciplines",1,IF('Table 1'!$L$3='DATA TEMPLATE 1516'!M392,1,0))</f>
        <v>1</v>
      </c>
      <c r="C392" s="2">
        <f>IF('Table 1'!$L$4="All Organisations",1,IF('Table 1'!$L$4='DATA TEMPLATE 1516'!N392,1,0))</f>
        <v>1</v>
      </c>
      <c r="D392" s="2">
        <f t="shared" si="12"/>
        <v>3</v>
      </c>
      <c r="E392" s="236">
        <f>IFERROR(IF('Table 2'!$L$2="All Diverse Led",$HQ392,IF('Table 2'!$L$2='DATA TEMPLATE 1516'!HX392,4,0)),"0")</f>
        <v>0</v>
      </c>
      <c r="F392" s="236">
        <f>IFERROR(IF('Table 2'!$L$2="All Diverse Led",$HQ392,IF('Table 2'!$L$2='DATA TEMPLATE 1516'!HY392,4,0)), 0)</f>
        <v>0</v>
      </c>
      <c r="G392" s="237">
        <f t="shared" si="13"/>
        <v>0</v>
      </c>
      <c r="H392" s="1" t="s">
        <v>471</v>
      </c>
      <c r="I392" s="1">
        <v>0</v>
      </c>
      <c r="J392" s="1" t="b">
        <v>0</v>
      </c>
      <c r="K392" s="284">
        <v>390</v>
      </c>
      <c r="L392" t="s">
        <v>435</v>
      </c>
      <c r="M392" t="s">
        <v>437</v>
      </c>
      <c r="N392" t="s">
        <v>458</v>
      </c>
      <c r="O392" s="76">
        <v>35129</v>
      </c>
      <c r="P392" s="76">
        <v>67228</v>
      </c>
      <c r="Q392" s="76">
        <v>45</v>
      </c>
      <c r="R392" s="76">
        <v>0</v>
      </c>
      <c r="S392" s="76">
        <v>0</v>
      </c>
      <c r="T392" s="76">
        <v>102402</v>
      </c>
      <c r="U392">
        <v>41253</v>
      </c>
      <c r="V392">
        <v>4000</v>
      </c>
      <c r="W392">
        <v>2500</v>
      </c>
      <c r="X392">
        <v>1600</v>
      </c>
      <c r="Y392">
        <v>0</v>
      </c>
      <c r="Z392">
        <v>0</v>
      </c>
      <c r="AA392">
        <v>0</v>
      </c>
      <c r="AB392">
        <v>33759</v>
      </c>
      <c r="AC392">
        <v>18016</v>
      </c>
      <c r="AD392">
        <v>0</v>
      </c>
      <c r="AE392">
        <v>101128</v>
      </c>
      <c r="AF392" s="1">
        <v>912</v>
      </c>
      <c r="AG392">
        <v>22</v>
      </c>
      <c r="AH392">
        <v>4238</v>
      </c>
      <c r="AI392">
        <v>1500</v>
      </c>
      <c r="AJ392">
        <v>0</v>
      </c>
      <c r="AK392">
        <v>0</v>
      </c>
      <c r="AL392">
        <v>0</v>
      </c>
      <c r="AM392">
        <v>0</v>
      </c>
      <c r="AN392">
        <v>75</v>
      </c>
      <c r="AO392">
        <v>2</v>
      </c>
      <c r="AP392">
        <v>327</v>
      </c>
      <c r="AQ392">
        <v>0</v>
      </c>
      <c r="AR392">
        <v>0</v>
      </c>
      <c r="AS392">
        <v>0</v>
      </c>
      <c r="AT392">
        <v>1812</v>
      </c>
      <c r="AU392">
        <v>600</v>
      </c>
      <c r="AV392">
        <v>0</v>
      </c>
      <c r="AW392">
        <v>0</v>
      </c>
      <c r="AX392">
        <v>0</v>
      </c>
      <c r="AY392">
        <v>0</v>
      </c>
      <c r="AZ392">
        <v>0</v>
      </c>
      <c r="BA392">
        <v>0</v>
      </c>
      <c r="BB392">
        <v>0</v>
      </c>
      <c r="BC392">
        <v>98</v>
      </c>
      <c r="BD392" s="284">
        <v>75</v>
      </c>
      <c r="BE392" s="284">
        <v>2</v>
      </c>
      <c r="BF392" s="284">
        <v>327</v>
      </c>
      <c r="BG392" s="284">
        <v>0</v>
      </c>
      <c r="BH392" s="168">
        <v>0</v>
      </c>
      <c r="BI392" s="169">
        <v>0</v>
      </c>
      <c r="BJ392" s="169">
        <v>1812</v>
      </c>
      <c r="BK392" s="170">
        <v>698</v>
      </c>
      <c r="BL392">
        <v>1</v>
      </c>
      <c r="BM392">
        <v>273</v>
      </c>
      <c r="BN392">
        <v>0</v>
      </c>
      <c r="BO392">
        <v>69000</v>
      </c>
      <c r="BP392">
        <v>0</v>
      </c>
      <c r="BQ392">
        <v>0</v>
      </c>
      <c r="BR392">
        <v>0</v>
      </c>
      <c r="BS392">
        <v>0</v>
      </c>
      <c r="BT392">
        <v>1</v>
      </c>
      <c r="BU392">
        <v>12</v>
      </c>
      <c r="BV392">
        <v>0</v>
      </c>
      <c r="BW392">
        <v>50000</v>
      </c>
      <c r="BX392">
        <v>0</v>
      </c>
      <c r="BY392">
        <v>0</v>
      </c>
      <c r="BZ392">
        <v>0</v>
      </c>
      <c r="CA392">
        <v>0</v>
      </c>
      <c r="CB392">
        <v>0</v>
      </c>
      <c r="CC392">
        <v>0</v>
      </c>
      <c r="CD392">
        <v>0</v>
      </c>
      <c r="CE392">
        <v>0</v>
      </c>
      <c r="CF392">
        <v>0</v>
      </c>
      <c r="CG392">
        <v>0</v>
      </c>
      <c r="CH392">
        <v>0</v>
      </c>
      <c r="CI392">
        <v>0</v>
      </c>
      <c r="CJ392" s="1">
        <v>1</v>
      </c>
      <c r="CK392" s="1">
        <v>12</v>
      </c>
      <c r="CL392" s="1">
        <v>0</v>
      </c>
      <c r="CM392" s="1">
        <v>50000</v>
      </c>
      <c r="CN392" s="168">
        <v>0</v>
      </c>
      <c r="CO392" s="169">
        <v>0</v>
      </c>
      <c r="CP392" s="169">
        <v>0</v>
      </c>
      <c r="CQ392" s="170">
        <v>0</v>
      </c>
      <c r="CR392" s="1">
        <v>0</v>
      </c>
      <c r="CS392" s="1">
        <v>0</v>
      </c>
      <c r="CT392" s="1">
        <v>0</v>
      </c>
      <c r="CU392" s="1">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s="284">
        <v>0</v>
      </c>
      <c r="DQ392" s="284">
        <v>0</v>
      </c>
      <c r="DR392" s="284">
        <v>0</v>
      </c>
      <c r="DS392" s="284">
        <v>0</v>
      </c>
      <c r="DT392" s="168">
        <v>0</v>
      </c>
      <c r="DU392" s="169">
        <v>0</v>
      </c>
      <c r="DV392" s="169">
        <v>0</v>
      </c>
      <c r="DW392" s="170">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s="1">
        <v>0</v>
      </c>
      <c r="EW392" s="1">
        <v>0</v>
      </c>
      <c r="EX392" s="1">
        <v>0</v>
      </c>
      <c r="EY392" s="1">
        <v>0</v>
      </c>
      <c r="EZ392" s="168">
        <v>0</v>
      </c>
      <c r="FA392" s="169">
        <v>0</v>
      </c>
      <c r="FB392" s="169">
        <v>0</v>
      </c>
      <c r="FC392" s="170">
        <v>0</v>
      </c>
      <c r="FD392">
        <v>0</v>
      </c>
      <c r="FE392">
        <v>0</v>
      </c>
      <c r="FF392">
        <v>0</v>
      </c>
      <c r="FG392">
        <v>0</v>
      </c>
      <c r="FH392">
        <v>0</v>
      </c>
      <c r="FI392">
        <v>0</v>
      </c>
      <c r="FJ392">
        <v>1</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1</v>
      </c>
      <c r="GO392">
        <v>20</v>
      </c>
      <c r="GP392">
        <v>1</v>
      </c>
      <c r="GQ392">
        <v>113</v>
      </c>
      <c r="GR392">
        <v>0</v>
      </c>
      <c r="GS392">
        <v>0</v>
      </c>
      <c r="GT392">
        <v>0</v>
      </c>
      <c r="GU392">
        <v>0</v>
      </c>
      <c r="GV392">
        <v>0</v>
      </c>
      <c r="GW392">
        <v>0</v>
      </c>
      <c r="GX392">
        <v>0</v>
      </c>
      <c r="GY392">
        <v>0</v>
      </c>
      <c r="GZ392">
        <v>0</v>
      </c>
      <c r="HA392">
        <v>0</v>
      </c>
      <c r="HB392">
        <v>0</v>
      </c>
      <c r="HC392" s="139">
        <v>0</v>
      </c>
      <c r="HD392" s="141">
        <v>0</v>
      </c>
      <c r="HE392" s="139">
        <v>2</v>
      </c>
      <c r="HF392" s="141">
        <v>1</v>
      </c>
      <c r="HG392" s="180">
        <v>6</v>
      </c>
      <c r="HH392" s="182">
        <v>0.16666666666666666</v>
      </c>
      <c r="HI392" s="182">
        <v>0.33333333333333331</v>
      </c>
      <c r="HJ392" s="183">
        <v>0</v>
      </c>
      <c r="HK392" s="140">
        <v>0</v>
      </c>
      <c r="HL392" s="140">
        <v>0</v>
      </c>
      <c r="HM392" s="1" t="s">
        <v>427</v>
      </c>
      <c r="HN392" s="1" t="s">
        <v>427</v>
      </c>
      <c r="HO392" t="s">
        <v>458</v>
      </c>
      <c r="HP392" s="284" t="s">
        <v>458</v>
      </c>
      <c r="HQ392" s="284">
        <v>0</v>
      </c>
      <c r="HR392" s="284">
        <v>0</v>
      </c>
      <c r="HS392" s="284">
        <v>0</v>
      </c>
      <c r="HT392" s="284" t="s">
        <v>427</v>
      </c>
      <c r="HU392" s="284" t="s">
        <v>427</v>
      </c>
      <c r="HV392" s="284" t="s">
        <v>427</v>
      </c>
      <c r="HW392" s="284" t="s">
        <v>427</v>
      </c>
      <c r="HX392" s="284">
        <v>0</v>
      </c>
      <c r="HY392" s="284">
        <v>0</v>
      </c>
      <c r="HZ392" s="284">
        <v>131637</v>
      </c>
      <c r="IA392" s="284"/>
      <c r="IB392" s="284"/>
    </row>
    <row r="393" spans="1:236" x14ac:dyDescent="0.25">
      <c r="A393" s="2">
        <f>IF('Table 1'!$L$2="All Regions",1,IF('Table 1'!$L$2='DATA TEMPLATE 1516'!L393,1,0))</f>
        <v>1</v>
      </c>
      <c r="B393" s="2">
        <f>IF('Table 1'!$L$3="All Disciplines",1,IF('Table 1'!$L$3='DATA TEMPLATE 1516'!M393,1,0))</f>
        <v>1</v>
      </c>
      <c r="C393" s="2">
        <f>IF('Table 1'!$L$4="All Organisations",1,IF('Table 1'!$L$4='DATA TEMPLATE 1516'!N393,1,0))</f>
        <v>1</v>
      </c>
      <c r="D393" s="2">
        <f t="shared" si="12"/>
        <v>3</v>
      </c>
      <c r="E393" s="236">
        <f>IFERROR(IF('Table 2'!$L$2="All Diverse Led",$HQ393,IF('Table 2'!$L$2='DATA TEMPLATE 1516'!HX393,4,0)),"0")</f>
        <v>0</v>
      </c>
      <c r="F393" s="236">
        <f>IFERROR(IF('Table 2'!$L$2="All Diverse Led",$HQ393,IF('Table 2'!$L$2='DATA TEMPLATE 1516'!HY393,4,0)), 0)</f>
        <v>0</v>
      </c>
      <c r="G393" s="237">
        <f t="shared" si="13"/>
        <v>0</v>
      </c>
      <c r="H393" s="1" t="s">
        <v>471</v>
      </c>
      <c r="I393" s="1">
        <v>0</v>
      </c>
      <c r="J393" s="1" t="b">
        <v>0</v>
      </c>
      <c r="K393" s="284">
        <v>391</v>
      </c>
      <c r="L393" t="s">
        <v>435</v>
      </c>
      <c r="M393" t="s">
        <v>437</v>
      </c>
      <c r="N393" t="s">
        <v>460</v>
      </c>
      <c r="O393" s="76">
        <v>3412174</v>
      </c>
      <c r="P393" s="76">
        <v>986827</v>
      </c>
      <c r="Q393" s="76">
        <v>255798</v>
      </c>
      <c r="R393" s="76">
        <v>863255</v>
      </c>
      <c r="S393" s="76">
        <v>0</v>
      </c>
      <c r="T393" s="76">
        <v>5518054</v>
      </c>
      <c r="U393">
        <v>690625</v>
      </c>
      <c r="V393">
        <v>111495</v>
      </c>
      <c r="W393">
        <v>0</v>
      </c>
      <c r="X393">
        <v>850</v>
      </c>
      <c r="Y393">
        <v>0</v>
      </c>
      <c r="Z393">
        <v>0</v>
      </c>
      <c r="AA393">
        <v>0</v>
      </c>
      <c r="AB393">
        <v>1505987</v>
      </c>
      <c r="AC393">
        <v>562045</v>
      </c>
      <c r="AD393">
        <v>2684867</v>
      </c>
      <c r="AE393">
        <v>5555869</v>
      </c>
      <c r="AF393" s="1">
        <v>114</v>
      </c>
      <c r="AG393">
        <v>531</v>
      </c>
      <c r="AH393">
        <v>170797</v>
      </c>
      <c r="AI393">
        <v>382</v>
      </c>
      <c r="AJ393">
        <v>0</v>
      </c>
      <c r="AK393">
        <v>0</v>
      </c>
      <c r="AL393">
        <v>0</v>
      </c>
      <c r="AM393">
        <v>0</v>
      </c>
      <c r="AN393">
        <v>0</v>
      </c>
      <c r="AO393">
        <v>0</v>
      </c>
      <c r="AP393">
        <v>0</v>
      </c>
      <c r="AQ393">
        <v>0</v>
      </c>
      <c r="AR393">
        <v>41</v>
      </c>
      <c r="AS393">
        <v>102</v>
      </c>
      <c r="AT393">
        <v>6064</v>
      </c>
      <c r="AU393">
        <v>0</v>
      </c>
      <c r="AV393">
        <v>0</v>
      </c>
      <c r="AW393">
        <v>0</v>
      </c>
      <c r="AX393">
        <v>0</v>
      </c>
      <c r="AY393">
        <v>0</v>
      </c>
      <c r="AZ393">
        <v>0</v>
      </c>
      <c r="BA393">
        <v>0</v>
      </c>
      <c r="BB393">
        <v>0</v>
      </c>
      <c r="BC393">
        <v>0</v>
      </c>
      <c r="BD393" s="284">
        <v>0</v>
      </c>
      <c r="BE393" s="284">
        <v>0</v>
      </c>
      <c r="BF393" s="284">
        <v>0</v>
      </c>
      <c r="BG393" s="284">
        <v>0</v>
      </c>
      <c r="BH393" s="168">
        <v>41</v>
      </c>
      <c r="BI393" s="169">
        <v>102</v>
      </c>
      <c r="BJ393" s="169">
        <v>6064</v>
      </c>
      <c r="BK393" s="170">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s="1">
        <v>0</v>
      </c>
      <c r="CK393" s="1">
        <v>0</v>
      </c>
      <c r="CL393" s="1">
        <v>0</v>
      </c>
      <c r="CM393" s="1">
        <v>0</v>
      </c>
      <c r="CN393" s="168">
        <v>0</v>
      </c>
      <c r="CO393" s="169">
        <v>0</v>
      </c>
      <c r="CP393" s="169">
        <v>0</v>
      </c>
      <c r="CQ393" s="170">
        <v>0</v>
      </c>
      <c r="CR393" s="1">
        <v>0</v>
      </c>
      <c r="CS393" s="1">
        <v>0</v>
      </c>
      <c r="CT393" s="1">
        <v>0</v>
      </c>
      <c r="CU393" s="1">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s="284">
        <v>0</v>
      </c>
      <c r="DQ393" s="284">
        <v>0</v>
      </c>
      <c r="DR393" s="284">
        <v>0</v>
      </c>
      <c r="DS393" s="284">
        <v>0</v>
      </c>
      <c r="DT393" s="168">
        <v>0</v>
      </c>
      <c r="DU393" s="169">
        <v>0</v>
      </c>
      <c r="DV393" s="169">
        <v>0</v>
      </c>
      <c r="DW393" s="170">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s="1">
        <v>0</v>
      </c>
      <c r="EW393" s="1">
        <v>0</v>
      </c>
      <c r="EX393" s="1">
        <v>0</v>
      </c>
      <c r="EY393" s="1">
        <v>0</v>
      </c>
      <c r="EZ393" s="168">
        <v>0</v>
      </c>
      <c r="FA393" s="169">
        <v>0</v>
      </c>
      <c r="FB393" s="169">
        <v>0</v>
      </c>
      <c r="FC393" s="170">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1</v>
      </c>
      <c r="GI393">
        <v>1000</v>
      </c>
      <c r="GJ393">
        <v>0</v>
      </c>
      <c r="GK393">
        <v>0</v>
      </c>
      <c r="GL393">
        <v>135</v>
      </c>
      <c r="GM393">
        <v>0</v>
      </c>
      <c r="GN393">
        <v>0</v>
      </c>
      <c r="GO393">
        <v>0</v>
      </c>
      <c r="GP393">
        <v>86</v>
      </c>
      <c r="GQ393">
        <v>31323</v>
      </c>
      <c r="GR393">
        <v>0</v>
      </c>
      <c r="GS393">
        <v>0</v>
      </c>
      <c r="GT393">
        <v>0</v>
      </c>
      <c r="GU393">
        <v>0</v>
      </c>
      <c r="GV393">
        <v>0</v>
      </c>
      <c r="GW393">
        <v>0</v>
      </c>
      <c r="GX393">
        <v>1</v>
      </c>
      <c r="GY393">
        <v>1</v>
      </c>
      <c r="GZ393">
        <v>20</v>
      </c>
      <c r="HA393">
        <v>0</v>
      </c>
      <c r="HB393">
        <v>0</v>
      </c>
      <c r="HC393" s="139">
        <v>2</v>
      </c>
      <c r="HD393" s="141">
        <v>0</v>
      </c>
      <c r="HE393" s="139">
        <v>0</v>
      </c>
      <c r="HF393" s="141">
        <v>1</v>
      </c>
      <c r="HG393" s="180">
        <v>23</v>
      </c>
      <c r="HH393" s="182">
        <v>0.13043478260869565</v>
      </c>
      <c r="HI393" s="182">
        <v>0</v>
      </c>
      <c r="HJ393" s="183">
        <v>0</v>
      </c>
      <c r="HK393" s="140">
        <v>0</v>
      </c>
      <c r="HL393" s="140">
        <v>0</v>
      </c>
      <c r="HM393" s="1" t="s">
        <v>427</v>
      </c>
      <c r="HN393" s="1" t="s">
        <v>427</v>
      </c>
      <c r="HO393" t="s">
        <v>460</v>
      </c>
      <c r="HP393" s="284" t="s">
        <v>460</v>
      </c>
      <c r="HQ393" s="284">
        <v>0</v>
      </c>
      <c r="HR393" s="284">
        <v>0</v>
      </c>
      <c r="HS393" s="284">
        <v>0</v>
      </c>
      <c r="HT393" s="284" t="s">
        <v>427</v>
      </c>
      <c r="HU393" s="284" t="s">
        <v>427</v>
      </c>
      <c r="HV393" s="284" t="s">
        <v>427</v>
      </c>
      <c r="HW393" s="284" t="s">
        <v>427</v>
      </c>
      <c r="HX393" s="284">
        <v>0</v>
      </c>
      <c r="HY393" s="284">
        <v>0</v>
      </c>
      <c r="HZ393" s="284">
        <v>5589369</v>
      </c>
      <c r="IA393" s="284"/>
      <c r="IB393" s="284"/>
    </row>
    <row r="394" spans="1:236" x14ac:dyDescent="0.25">
      <c r="A394" s="2">
        <f>IF('Table 1'!$L$2="All Regions",1,IF('Table 1'!$L$2='DATA TEMPLATE 1516'!L394,1,0))</f>
        <v>1</v>
      </c>
      <c r="B394" s="2">
        <f>IF('Table 1'!$L$3="All Disciplines",1,IF('Table 1'!$L$3='DATA TEMPLATE 1516'!M394,1,0))</f>
        <v>1</v>
      </c>
      <c r="C394" s="2">
        <f>IF('Table 1'!$L$4="All Organisations",1,IF('Table 1'!$L$4='DATA TEMPLATE 1516'!N394,1,0))</f>
        <v>1</v>
      </c>
      <c r="D394" s="2">
        <f t="shared" si="12"/>
        <v>3</v>
      </c>
      <c r="E394" s="236">
        <f>IFERROR(IF('Table 2'!$L$2="All Diverse Led",$HQ394,IF('Table 2'!$L$2='DATA TEMPLATE 1516'!HX394,4,0)),"0")</f>
        <v>0</v>
      </c>
      <c r="F394" s="236">
        <f>IFERROR(IF('Table 2'!$L$2="All Diverse Led",$HQ394,IF('Table 2'!$L$2='DATA TEMPLATE 1516'!HY394,4,0)), 0)</f>
        <v>0</v>
      </c>
      <c r="G394" s="237">
        <f t="shared" si="13"/>
        <v>0</v>
      </c>
      <c r="H394" s="1" t="s">
        <v>471</v>
      </c>
      <c r="I394" s="1">
        <v>0</v>
      </c>
      <c r="J394" s="1" t="b">
        <v>0</v>
      </c>
      <c r="K394" s="284">
        <v>392</v>
      </c>
      <c r="L394" t="s">
        <v>435</v>
      </c>
      <c r="M394" t="s">
        <v>443</v>
      </c>
      <c r="N394" t="s">
        <v>458</v>
      </c>
      <c r="O394" s="76">
        <v>76770</v>
      </c>
      <c r="P394" s="76">
        <v>97493</v>
      </c>
      <c r="Q394" s="76">
        <v>30796</v>
      </c>
      <c r="R394" s="76">
        <v>3420</v>
      </c>
      <c r="S394" s="76">
        <v>0</v>
      </c>
      <c r="T394" s="76">
        <v>208479</v>
      </c>
      <c r="U394">
        <v>23919</v>
      </c>
      <c r="V394">
        <v>23350</v>
      </c>
      <c r="W394">
        <v>0</v>
      </c>
      <c r="X394">
        <v>7005</v>
      </c>
      <c r="Y394">
        <v>2335</v>
      </c>
      <c r="Z394">
        <v>0</v>
      </c>
      <c r="AA394">
        <v>0</v>
      </c>
      <c r="AB394">
        <v>86881</v>
      </c>
      <c r="AC394">
        <v>58938</v>
      </c>
      <c r="AD394">
        <v>5316</v>
      </c>
      <c r="AE394">
        <v>207744</v>
      </c>
      <c r="AF394" s="1">
        <v>19</v>
      </c>
      <c r="AG394">
        <v>0</v>
      </c>
      <c r="AH394">
        <v>1669</v>
      </c>
      <c r="AI394">
        <v>1042</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s="284">
        <v>0</v>
      </c>
      <c r="BE394" s="284">
        <v>0</v>
      </c>
      <c r="BF394" s="284">
        <v>0</v>
      </c>
      <c r="BG394" s="284">
        <v>0</v>
      </c>
      <c r="BH394" s="168">
        <v>0</v>
      </c>
      <c r="BI394" s="169">
        <v>0</v>
      </c>
      <c r="BJ394" s="169">
        <v>0</v>
      </c>
      <c r="BK394" s="170">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s="1">
        <v>0</v>
      </c>
      <c r="CK394" s="1">
        <v>0</v>
      </c>
      <c r="CL394" s="1">
        <v>0</v>
      </c>
      <c r="CM394" s="1">
        <v>0</v>
      </c>
      <c r="CN394" s="168">
        <v>0</v>
      </c>
      <c r="CO394" s="169">
        <v>0</v>
      </c>
      <c r="CP394" s="169">
        <v>0</v>
      </c>
      <c r="CQ394" s="170">
        <v>0</v>
      </c>
      <c r="CR394" s="1">
        <v>0</v>
      </c>
      <c r="CS394" s="1">
        <v>0</v>
      </c>
      <c r="CT394" s="1">
        <v>0</v>
      </c>
      <c r="CU394" s="1">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s="284">
        <v>0</v>
      </c>
      <c r="DQ394" s="284">
        <v>0</v>
      </c>
      <c r="DR394" s="284">
        <v>0</v>
      </c>
      <c r="DS394" s="284">
        <v>0</v>
      </c>
      <c r="DT394" s="168">
        <v>0</v>
      </c>
      <c r="DU394" s="169">
        <v>0</v>
      </c>
      <c r="DV394" s="169">
        <v>0</v>
      </c>
      <c r="DW394" s="170">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s="1">
        <v>0</v>
      </c>
      <c r="EW394" s="1">
        <v>0</v>
      </c>
      <c r="EX394" s="1">
        <v>0</v>
      </c>
      <c r="EY394" s="1">
        <v>0</v>
      </c>
      <c r="EZ394" s="168">
        <v>0</v>
      </c>
      <c r="FA394" s="169">
        <v>0</v>
      </c>
      <c r="FB394" s="169">
        <v>0</v>
      </c>
      <c r="FC394" s="170">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s="139">
        <v>0</v>
      </c>
      <c r="HD394" s="141">
        <v>0</v>
      </c>
      <c r="HE394" s="139">
        <v>0</v>
      </c>
      <c r="HF394" s="141">
        <v>0</v>
      </c>
      <c r="HG394" s="180">
        <v>10</v>
      </c>
      <c r="HH394" s="182">
        <v>0</v>
      </c>
      <c r="HI394" s="182">
        <v>0</v>
      </c>
      <c r="HJ394" s="183">
        <v>0</v>
      </c>
      <c r="HK394" s="140">
        <v>0</v>
      </c>
      <c r="HL394" s="140">
        <v>0</v>
      </c>
      <c r="HM394" s="1">
        <v>0</v>
      </c>
      <c r="HN394" s="1">
        <v>0</v>
      </c>
      <c r="HO394" t="s">
        <v>458</v>
      </c>
      <c r="HP394" s="284" t="s">
        <v>458</v>
      </c>
      <c r="HQ394" s="284">
        <v>0</v>
      </c>
      <c r="HR394" s="284">
        <v>0</v>
      </c>
      <c r="HS394" s="284">
        <v>0</v>
      </c>
      <c r="HT394" s="284" t="s">
        <v>427</v>
      </c>
      <c r="HU394" s="284" t="s">
        <v>427</v>
      </c>
      <c r="HV394" s="284" t="s">
        <v>427</v>
      </c>
      <c r="HW394" s="284" t="s">
        <v>426</v>
      </c>
      <c r="HX394" s="284">
        <v>0</v>
      </c>
      <c r="HY394" s="284">
        <v>0</v>
      </c>
      <c r="HZ394" s="284">
        <v>182248</v>
      </c>
      <c r="IA394" s="284"/>
      <c r="IB394" s="284"/>
    </row>
    <row r="395" spans="1:236" x14ac:dyDescent="0.25">
      <c r="A395" s="2">
        <f>IF('Table 1'!$L$2="All Regions",1,IF('Table 1'!$L$2='DATA TEMPLATE 1516'!L395,1,0))</f>
        <v>1</v>
      </c>
      <c r="B395" s="2">
        <f>IF('Table 1'!$L$3="All Disciplines",1,IF('Table 1'!$L$3='DATA TEMPLATE 1516'!M395,1,0))</f>
        <v>1</v>
      </c>
      <c r="C395" s="2">
        <f>IF('Table 1'!$L$4="All Organisations",1,IF('Table 1'!$L$4='DATA TEMPLATE 1516'!N395,1,0))</f>
        <v>1</v>
      </c>
      <c r="D395" s="2">
        <f t="shared" si="12"/>
        <v>3</v>
      </c>
      <c r="E395" s="236">
        <f>IFERROR(IF('Table 2'!$L$2="All Diverse Led",$HQ395,IF('Table 2'!$L$2='DATA TEMPLATE 1516'!HX395,4,0)),"0")</f>
        <v>0</v>
      </c>
      <c r="F395" s="236">
        <f>IFERROR(IF('Table 2'!$L$2="All Diverse Led",$HQ395,IF('Table 2'!$L$2='DATA TEMPLATE 1516'!HY395,4,0)), 0)</f>
        <v>0</v>
      </c>
      <c r="G395" s="237">
        <f t="shared" si="13"/>
        <v>0</v>
      </c>
      <c r="H395" s="1" t="s">
        <v>471</v>
      </c>
      <c r="I395" s="1">
        <v>0</v>
      </c>
      <c r="J395" s="1" t="b">
        <v>0</v>
      </c>
      <c r="K395" s="284">
        <v>393</v>
      </c>
      <c r="L395" t="s">
        <v>435</v>
      </c>
      <c r="M395" t="s">
        <v>443</v>
      </c>
      <c r="N395" t="s">
        <v>460</v>
      </c>
      <c r="O395" s="76">
        <v>351325</v>
      </c>
      <c r="P395" s="76">
        <v>787714</v>
      </c>
      <c r="Q395" s="76">
        <v>22067</v>
      </c>
      <c r="R395" s="76">
        <v>214000</v>
      </c>
      <c r="S395" s="76">
        <v>10350</v>
      </c>
      <c r="T395" s="76">
        <v>1385456</v>
      </c>
      <c r="U395">
        <v>46091</v>
      </c>
      <c r="V395">
        <v>432</v>
      </c>
      <c r="W395">
        <v>0</v>
      </c>
      <c r="X395">
        <v>251962</v>
      </c>
      <c r="Y395">
        <v>184142</v>
      </c>
      <c r="Z395">
        <v>0</v>
      </c>
      <c r="AA395">
        <v>0</v>
      </c>
      <c r="AB395">
        <v>591973</v>
      </c>
      <c r="AC395">
        <v>238139</v>
      </c>
      <c r="AD395">
        <v>38876</v>
      </c>
      <c r="AE395">
        <v>1351615</v>
      </c>
      <c r="AF395" s="1">
        <v>20</v>
      </c>
      <c r="AG395">
        <v>17</v>
      </c>
      <c r="AH395">
        <v>3852</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v>0</v>
      </c>
      <c r="BD395" s="284">
        <v>0</v>
      </c>
      <c r="BE395" s="284">
        <v>0</v>
      </c>
      <c r="BF395" s="284">
        <v>0</v>
      </c>
      <c r="BG395" s="284">
        <v>0</v>
      </c>
      <c r="BH395" s="168">
        <v>0</v>
      </c>
      <c r="BI395" s="169">
        <v>0</v>
      </c>
      <c r="BJ395" s="169">
        <v>0</v>
      </c>
      <c r="BK395" s="170">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v>0</v>
      </c>
      <c r="CJ395" s="1">
        <v>0</v>
      </c>
      <c r="CK395" s="1">
        <v>0</v>
      </c>
      <c r="CL395" s="1">
        <v>0</v>
      </c>
      <c r="CM395" s="1">
        <v>0</v>
      </c>
      <c r="CN395" s="168">
        <v>0</v>
      </c>
      <c r="CO395" s="169">
        <v>0</v>
      </c>
      <c r="CP395" s="169">
        <v>0</v>
      </c>
      <c r="CQ395" s="170">
        <v>0</v>
      </c>
      <c r="CR395" s="1">
        <v>0</v>
      </c>
      <c r="CS395" s="1">
        <v>0</v>
      </c>
      <c r="CT395" s="1">
        <v>0</v>
      </c>
      <c r="CU395" s="1">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s="284">
        <v>0</v>
      </c>
      <c r="DQ395" s="284">
        <v>0</v>
      </c>
      <c r="DR395" s="284">
        <v>0</v>
      </c>
      <c r="DS395" s="284">
        <v>0</v>
      </c>
      <c r="DT395" s="168">
        <v>0</v>
      </c>
      <c r="DU395" s="169">
        <v>0</v>
      </c>
      <c r="DV395" s="169">
        <v>0</v>
      </c>
      <c r="DW395" s="170">
        <v>0</v>
      </c>
      <c r="DX395">
        <v>0</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v>0</v>
      </c>
      <c r="EV395" s="1">
        <v>0</v>
      </c>
      <c r="EW395" s="1">
        <v>0</v>
      </c>
      <c r="EX395" s="1">
        <v>0</v>
      </c>
      <c r="EY395" s="1">
        <v>0</v>
      </c>
      <c r="EZ395" s="168">
        <v>0</v>
      </c>
      <c r="FA395" s="169">
        <v>0</v>
      </c>
      <c r="FB395" s="169">
        <v>0</v>
      </c>
      <c r="FC395" s="170">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0</v>
      </c>
      <c r="GM395">
        <v>0</v>
      </c>
      <c r="GN395">
        <v>0</v>
      </c>
      <c r="GO395">
        <v>0</v>
      </c>
      <c r="GP395">
        <v>0</v>
      </c>
      <c r="GQ395">
        <v>0</v>
      </c>
      <c r="GR395">
        <v>0</v>
      </c>
      <c r="GS395">
        <v>0</v>
      </c>
      <c r="GT395">
        <v>0</v>
      </c>
      <c r="GU395">
        <v>0</v>
      </c>
      <c r="GV395">
        <v>0</v>
      </c>
      <c r="GW395">
        <v>0</v>
      </c>
      <c r="GX395">
        <v>0</v>
      </c>
      <c r="GY395">
        <v>0</v>
      </c>
      <c r="GZ395">
        <v>0</v>
      </c>
      <c r="HA395">
        <v>0</v>
      </c>
      <c r="HB395">
        <v>0</v>
      </c>
      <c r="HC395" s="139">
        <v>0</v>
      </c>
      <c r="HD395" s="141">
        <v>0</v>
      </c>
      <c r="HE395" s="139">
        <v>0</v>
      </c>
      <c r="HF395" s="141">
        <v>0</v>
      </c>
      <c r="HG395" s="180">
        <v>3</v>
      </c>
      <c r="HH395" s="182">
        <v>0</v>
      </c>
      <c r="HI395" s="182">
        <v>0</v>
      </c>
      <c r="HJ395" s="183">
        <v>0</v>
      </c>
      <c r="HK395" s="140">
        <v>0</v>
      </c>
      <c r="HL395" s="140">
        <v>0</v>
      </c>
      <c r="HM395" s="1">
        <v>0</v>
      </c>
      <c r="HN395" s="1">
        <v>0</v>
      </c>
      <c r="HO395" t="s">
        <v>460</v>
      </c>
      <c r="HP395" s="284" t="s">
        <v>460</v>
      </c>
      <c r="HQ395" s="284">
        <v>0</v>
      </c>
      <c r="HR395" s="284">
        <v>0</v>
      </c>
      <c r="HS395" s="284">
        <v>0</v>
      </c>
      <c r="HT395" s="284">
        <v>0</v>
      </c>
      <c r="HU395" s="284">
        <v>0</v>
      </c>
      <c r="HV395" s="284">
        <v>0</v>
      </c>
      <c r="HW395" s="284">
        <v>0</v>
      </c>
      <c r="HX395" s="284">
        <v>0</v>
      </c>
      <c r="HY395" s="284">
        <v>0</v>
      </c>
      <c r="HZ395" s="284">
        <v>1724627</v>
      </c>
      <c r="IA395" s="284"/>
      <c r="IB395" s="284"/>
    </row>
    <row r="396" spans="1:236" x14ac:dyDescent="0.25">
      <c r="A396" s="2">
        <f>IF('Table 1'!$L$2="All Regions",1,IF('Table 1'!$L$2='DATA TEMPLATE 1516'!L396,1,0))</f>
        <v>1</v>
      </c>
      <c r="B396" s="2">
        <f>IF('Table 1'!$L$3="All Disciplines",1,IF('Table 1'!$L$3='DATA TEMPLATE 1516'!M396,1,0))</f>
        <v>1</v>
      </c>
      <c r="C396" s="2">
        <f>IF('Table 1'!$L$4="All Organisations",1,IF('Table 1'!$L$4='DATA TEMPLATE 1516'!N396,1,0))</f>
        <v>1</v>
      </c>
      <c r="D396" s="2">
        <f t="shared" si="12"/>
        <v>3</v>
      </c>
      <c r="E396" s="236">
        <f>IFERROR(IF('Table 2'!$L$2="All Diverse Led",$HQ396,IF('Table 2'!$L$2='DATA TEMPLATE 1516'!HX396,4,0)),"0")</f>
        <v>0</v>
      </c>
      <c r="F396" s="236">
        <f>IFERROR(IF('Table 2'!$L$2="All Diverse Led",$HQ396,IF('Table 2'!$L$2='DATA TEMPLATE 1516'!HY396,4,0)), 0)</f>
        <v>0</v>
      </c>
      <c r="G396" s="237">
        <f t="shared" si="13"/>
        <v>0</v>
      </c>
      <c r="H396" s="1" t="s">
        <v>471</v>
      </c>
      <c r="I396" s="1">
        <v>0</v>
      </c>
      <c r="J396" s="1" t="b">
        <v>0</v>
      </c>
      <c r="K396" s="284">
        <v>394</v>
      </c>
      <c r="L396" t="s">
        <v>435</v>
      </c>
      <c r="M396" t="s">
        <v>442</v>
      </c>
      <c r="N396" t="s">
        <v>458</v>
      </c>
      <c r="O396" s="76">
        <v>67452</v>
      </c>
      <c r="P396" s="76">
        <v>53066</v>
      </c>
      <c r="Q396" s="76">
        <v>79774</v>
      </c>
      <c r="R396" s="76">
        <v>2000</v>
      </c>
      <c r="S396" s="76">
        <v>13903</v>
      </c>
      <c r="T396" s="76">
        <v>216195</v>
      </c>
      <c r="U396">
        <v>86971</v>
      </c>
      <c r="V396">
        <v>22342</v>
      </c>
      <c r="W396">
        <v>0</v>
      </c>
      <c r="X396">
        <v>0</v>
      </c>
      <c r="Y396">
        <v>15060</v>
      </c>
      <c r="Z396">
        <v>0</v>
      </c>
      <c r="AA396">
        <v>0</v>
      </c>
      <c r="AB396">
        <v>58636</v>
      </c>
      <c r="AC396">
        <v>11862</v>
      </c>
      <c r="AD396">
        <v>0</v>
      </c>
      <c r="AE396">
        <v>194871</v>
      </c>
      <c r="AF396" s="1">
        <v>101</v>
      </c>
      <c r="AG396">
        <v>13</v>
      </c>
      <c r="AH396">
        <v>5391</v>
      </c>
      <c r="AI396">
        <v>0</v>
      </c>
      <c r="AJ396">
        <v>0</v>
      </c>
      <c r="AK396">
        <v>0</v>
      </c>
      <c r="AL396">
        <v>0</v>
      </c>
      <c r="AM396">
        <v>0</v>
      </c>
      <c r="AN396">
        <v>0</v>
      </c>
      <c r="AO396">
        <v>0</v>
      </c>
      <c r="AP396">
        <v>0</v>
      </c>
      <c r="AQ396">
        <v>0</v>
      </c>
      <c r="AR396">
        <v>7</v>
      </c>
      <c r="AS396">
        <v>0</v>
      </c>
      <c r="AT396">
        <v>0</v>
      </c>
      <c r="AU396">
        <v>0</v>
      </c>
      <c r="AV396">
        <v>0</v>
      </c>
      <c r="AW396">
        <v>0</v>
      </c>
      <c r="AX396">
        <v>0</v>
      </c>
      <c r="AY396">
        <v>0</v>
      </c>
      <c r="AZ396">
        <v>0</v>
      </c>
      <c r="BA396">
        <v>0</v>
      </c>
      <c r="BB396">
        <v>0</v>
      </c>
      <c r="BC396">
        <v>0</v>
      </c>
      <c r="BD396" s="284">
        <v>0</v>
      </c>
      <c r="BE396" s="284">
        <v>0</v>
      </c>
      <c r="BF396" s="284">
        <v>0</v>
      </c>
      <c r="BG396" s="284">
        <v>0</v>
      </c>
      <c r="BH396" s="168">
        <v>7</v>
      </c>
      <c r="BI396" s="169">
        <v>0</v>
      </c>
      <c r="BJ396" s="169">
        <v>0</v>
      </c>
      <c r="BK396" s="170">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s="1">
        <v>0</v>
      </c>
      <c r="CK396" s="1">
        <v>0</v>
      </c>
      <c r="CL396" s="1">
        <v>0</v>
      </c>
      <c r="CM396" s="1">
        <v>0</v>
      </c>
      <c r="CN396" s="168">
        <v>0</v>
      </c>
      <c r="CO396" s="169">
        <v>0</v>
      </c>
      <c r="CP396" s="169">
        <v>0</v>
      </c>
      <c r="CQ396" s="170">
        <v>0</v>
      </c>
      <c r="CR396" s="1">
        <v>1</v>
      </c>
      <c r="CS396" s="1">
        <v>1</v>
      </c>
      <c r="CT396" s="1">
        <v>0</v>
      </c>
      <c r="CU396" s="1">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s="284">
        <v>0</v>
      </c>
      <c r="DQ396" s="284">
        <v>0</v>
      </c>
      <c r="DR396" s="284">
        <v>0</v>
      </c>
      <c r="DS396" s="284">
        <v>0</v>
      </c>
      <c r="DT396" s="168">
        <v>0</v>
      </c>
      <c r="DU396" s="169">
        <v>0</v>
      </c>
      <c r="DV396" s="169">
        <v>0</v>
      </c>
      <c r="DW396" s="170">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s="1">
        <v>0</v>
      </c>
      <c r="EW396" s="1">
        <v>0</v>
      </c>
      <c r="EX396" s="1">
        <v>0</v>
      </c>
      <c r="EY396" s="1">
        <v>0</v>
      </c>
      <c r="EZ396" s="168">
        <v>0</v>
      </c>
      <c r="FA396" s="169">
        <v>0</v>
      </c>
      <c r="FB396" s="169">
        <v>0</v>
      </c>
      <c r="FC396" s="170">
        <v>0</v>
      </c>
      <c r="FD396">
        <v>0</v>
      </c>
      <c r="FE396">
        <v>0</v>
      </c>
      <c r="FF396">
        <v>0</v>
      </c>
      <c r="FG396">
        <v>0</v>
      </c>
      <c r="FH396">
        <v>0</v>
      </c>
      <c r="FI396">
        <v>0</v>
      </c>
      <c r="FJ396">
        <v>0</v>
      </c>
      <c r="FK396">
        <v>0</v>
      </c>
      <c r="FL396">
        <v>0</v>
      </c>
      <c r="FM396">
        <v>0</v>
      </c>
      <c r="FN396">
        <v>5</v>
      </c>
      <c r="FO396">
        <v>1000</v>
      </c>
      <c r="FP396">
        <v>0</v>
      </c>
      <c r="FQ396">
        <v>0</v>
      </c>
      <c r="FR396">
        <v>0</v>
      </c>
      <c r="FS396">
        <v>0</v>
      </c>
      <c r="FT396">
        <v>0</v>
      </c>
      <c r="FU396">
        <v>0</v>
      </c>
      <c r="FV396">
        <v>0</v>
      </c>
      <c r="FW396">
        <v>0</v>
      </c>
      <c r="FX396">
        <v>0</v>
      </c>
      <c r="FY396">
        <v>0</v>
      </c>
      <c r="FZ396">
        <v>5</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5</v>
      </c>
      <c r="HC396" s="139">
        <v>1</v>
      </c>
      <c r="HD396" s="141">
        <v>20</v>
      </c>
      <c r="HE396" s="139">
        <v>9</v>
      </c>
      <c r="HF396" s="141">
        <v>0</v>
      </c>
      <c r="HG396" s="180">
        <v>58</v>
      </c>
      <c r="HH396" s="182">
        <v>1.7241379310344827E-2</v>
      </c>
      <c r="HI396" s="182">
        <v>0.5</v>
      </c>
      <c r="HJ396" s="183">
        <v>0</v>
      </c>
      <c r="HK396" s="140">
        <v>0</v>
      </c>
      <c r="HL396" s="140">
        <v>0</v>
      </c>
      <c r="HM396" s="1" t="s">
        <v>427</v>
      </c>
      <c r="HN396" s="1" t="s">
        <v>427</v>
      </c>
      <c r="HO396" t="s">
        <v>458</v>
      </c>
      <c r="HP396" s="284" t="s">
        <v>458</v>
      </c>
      <c r="HQ396" s="284">
        <v>0</v>
      </c>
      <c r="HR396" s="284">
        <v>0</v>
      </c>
      <c r="HS396" s="284">
        <v>0</v>
      </c>
      <c r="HT396" s="284" t="s">
        <v>427</v>
      </c>
      <c r="HU396" s="284" t="s">
        <v>427</v>
      </c>
      <c r="HV396" s="284" t="s">
        <v>427</v>
      </c>
      <c r="HW396" s="284" t="s">
        <v>427</v>
      </c>
      <c r="HX396" s="284">
        <v>0</v>
      </c>
      <c r="HY396" s="284">
        <v>0</v>
      </c>
      <c r="HZ396" s="284">
        <v>228258</v>
      </c>
      <c r="IA396" s="284"/>
      <c r="IB396" s="284"/>
    </row>
    <row r="397" spans="1:236" x14ac:dyDescent="0.25">
      <c r="A397" s="2">
        <f>IF('Table 1'!$L$2="All Regions",1,IF('Table 1'!$L$2='DATA TEMPLATE 1516'!L397,1,0))</f>
        <v>1</v>
      </c>
      <c r="B397" s="2">
        <f>IF('Table 1'!$L$3="All Disciplines",1,IF('Table 1'!$L$3='DATA TEMPLATE 1516'!M397,1,0))</f>
        <v>1</v>
      </c>
      <c r="C397" s="2">
        <f>IF('Table 1'!$L$4="All Organisations",1,IF('Table 1'!$L$4='DATA TEMPLATE 1516'!N397,1,0))</f>
        <v>1</v>
      </c>
      <c r="D397" s="2">
        <f t="shared" si="12"/>
        <v>3</v>
      </c>
      <c r="E397" s="236">
        <f>IFERROR(IF('Table 2'!$L$2="All Diverse Led",$HQ397,IF('Table 2'!$L$2='DATA TEMPLATE 1516'!HX397,4,0)),"0")</f>
        <v>0</v>
      </c>
      <c r="F397" s="236">
        <f>IFERROR(IF('Table 2'!$L$2="All Diverse Led",$HQ397,IF('Table 2'!$L$2='DATA TEMPLATE 1516'!HY397,4,0)), 0)</f>
        <v>0</v>
      </c>
      <c r="G397" s="237">
        <f t="shared" si="13"/>
        <v>0</v>
      </c>
      <c r="H397" s="1" t="s">
        <v>471</v>
      </c>
      <c r="I397" s="1">
        <v>0</v>
      </c>
      <c r="J397" s="1" t="b">
        <v>0</v>
      </c>
      <c r="K397" s="284">
        <v>395</v>
      </c>
      <c r="L397" t="s">
        <v>449</v>
      </c>
      <c r="M397" t="s">
        <v>436</v>
      </c>
      <c r="N397" t="s">
        <v>459</v>
      </c>
      <c r="O397" s="76">
        <v>69592</v>
      </c>
      <c r="P397" s="76">
        <v>149236</v>
      </c>
      <c r="Q397" s="76">
        <v>2000</v>
      </c>
      <c r="R397" s="76">
        <v>229572</v>
      </c>
      <c r="S397" s="76">
        <v>0</v>
      </c>
      <c r="T397" s="76">
        <v>450400</v>
      </c>
      <c r="U397">
        <v>25418</v>
      </c>
      <c r="V397">
        <v>0</v>
      </c>
      <c r="W397">
        <v>0</v>
      </c>
      <c r="X397">
        <v>0</v>
      </c>
      <c r="Y397">
        <v>0</v>
      </c>
      <c r="Z397">
        <v>0</v>
      </c>
      <c r="AA397">
        <v>0</v>
      </c>
      <c r="AB397">
        <v>201911</v>
      </c>
      <c r="AC397">
        <v>69809</v>
      </c>
      <c r="AD397">
        <v>153262</v>
      </c>
      <c r="AE397">
        <v>450400</v>
      </c>
      <c r="AF397" s="1">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s="284">
        <v>0</v>
      </c>
      <c r="BE397" s="284">
        <v>0</v>
      </c>
      <c r="BF397" s="284">
        <v>0</v>
      </c>
      <c r="BG397" s="284">
        <v>0</v>
      </c>
      <c r="BH397" s="168">
        <v>0</v>
      </c>
      <c r="BI397" s="169">
        <v>0</v>
      </c>
      <c r="BJ397" s="169">
        <v>0</v>
      </c>
      <c r="BK397" s="170">
        <v>0</v>
      </c>
      <c r="BL397">
        <v>12</v>
      </c>
      <c r="BM397">
        <v>470</v>
      </c>
      <c r="BN397">
        <v>76129</v>
      </c>
      <c r="BO397">
        <v>0</v>
      </c>
      <c r="BP397">
        <v>0</v>
      </c>
      <c r="BQ397">
        <v>0</v>
      </c>
      <c r="BR397">
        <v>0</v>
      </c>
      <c r="BS397">
        <v>0</v>
      </c>
      <c r="BT397">
        <v>0</v>
      </c>
      <c r="BU397">
        <v>0</v>
      </c>
      <c r="BV397">
        <v>0</v>
      </c>
      <c r="BW397">
        <v>0</v>
      </c>
      <c r="BX397">
        <v>0</v>
      </c>
      <c r="BY397">
        <v>0</v>
      </c>
      <c r="BZ397">
        <v>8333</v>
      </c>
      <c r="CA397">
        <v>0</v>
      </c>
      <c r="CB397">
        <v>0</v>
      </c>
      <c r="CC397">
        <v>0</v>
      </c>
      <c r="CD397">
        <v>0</v>
      </c>
      <c r="CE397">
        <v>0</v>
      </c>
      <c r="CF397">
        <v>0</v>
      </c>
      <c r="CG397">
        <v>0</v>
      </c>
      <c r="CH397">
        <v>0</v>
      </c>
      <c r="CI397">
        <v>0</v>
      </c>
      <c r="CJ397" s="1">
        <v>0</v>
      </c>
      <c r="CK397" s="1">
        <v>0</v>
      </c>
      <c r="CL397" s="1">
        <v>0</v>
      </c>
      <c r="CM397" s="1">
        <v>0</v>
      </c>
      <c r="CN397" s="168">
        <v>0</v>
      </c>
      <c r="CO397" s="169">
        <v>0</v>
      </c>
      <c r="CP397" s="169">
        <v>8333</v>
      </c>
      <c r="CQ397" s="170">
        <v>0</v>
      </c>
      <c r="CR397" s="1">
        <v>0</v>
      </c>
      <c r="CS397" s="1">
        <v>0</v>
      </c>
      <c r="CT397" s="1">
        <v>0</v>
      </c>
      <c r="CU397" s="1">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c r="DP397" s="284">
        <v>0</v>
      </c>
      <c r="DQ397" s="284">
        <v>0</v>
      </c>
      <c r="DR397" s="284">
        <v>0</v>
      </c>
      <c r="DS397" s="284">
        <v>0</v>
      </c>
      <c r="DT397" s="168">
        <v>0</v>
      </c>
      <c r="DU397" s="169">
        <v>0</v>
      </c>
      <c r="DV397" s="169">
        <v>0</v>
      </c>
      <c r="DW397" s="170">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s="1">
        <v>0</v>
      </c>
      <c r="EW397" s="1">
        <v>0</v>
      </c>
      <c r="EX397" s="1">
        <v>0</v>
      </c>
      <c r="EY397" s="1">
        <v>0</v>
      </c>
      <c r="EZ397" s="168">
        <v>0</v>
      </c>
      <c r="FA397" s="169">
        <v>0</v>
      </c>
      <c r="FB397" s="169">
        <v>0</v>
      </c>
      <c r="FC397" s="170">
        <v>0</v>
      </c>
      <c r="FD397">
        <v>0</v>
      </c>
      <c r="FE397">
        <v>0</v>
      </c>
      <c r="FF397">
        <v>0</v>
      </c>
      <c r="FG397">
        <v>0</v>
      </c>
      <c r="FH397">
        <v>0</v>
      </c>
      <c r="FI397">
        <v>0</v>
      </c>
      <c r="FJ397">
        <v>0</v>
      </c>
      <c r="FK397">
        <v>0</v>
      </c>
      <c r="FL397">
        <v>0</v>
      </c>
      <c r="FM397">
        <v>0</v>
      </c>
      <c r="FN397">
        <v>0</v>
      </c>
      <c r="FO397">
        <v>0</v>
      </c>
      <c r="FP397">
        <v>0</v>
      </c>
      <c r="FQ397">
        <v>0</v>
      </c>
      <c r="FR397">
        <v>0</v>
      </c>
      <c r="FS397">
        <v>0</v>
      </c>
      <c r="FT397">
        <v>8</v>
      </c>
      <c r="FU397">
        <v>6000</v>
      </c>
      <c r="FV397">
        <v>77</v>
      </c>
      <c r="FW397">
        <v>0</v>
      </c>
      <c r="FX397">
        <v>0</v>
      </c>
      <c r="FY397">
        <v>0</v>
      </c>
      <c r="FZ397">
        <v>1</v>
      </c>
      <c r="GA397">
        <v>272</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s="139">
        <v>0</v>
      </c>
      <c r="HD397" s="141">
        <v>0</v>
      </c>
      <c r="HE397" s="139">
        <v>0</v>
      </c>
      <c r="HF397" s="141">
        <v>0</v>
      </c>
      <c r="HG397" s="180">
        <v>45</v>
      </c>
      <c r="HH397" s="182">
        <v>0</v>
      </c>
      <c r="HI397" s="182">
        <v>0</v>
      </c>
      <c r="HJ397" s="183">
        <v>0</v>
      </c>
      <c r="HK397" s="140">
        <v>0</v>
      </c>
      <c r="HL397" s="140">
        <v>0</v>
      </c>
      <c r="HM397" s="1" t="s">
        <v>427</v>
      </c>
      <c r="HN397" s="1" t="s">
        <v>427</v>
      </c>
      <c r="HO397" t="s">
        <v>459</v>
      </c>
      <c r="HP397" s="284" t="s">
        <v>459</v>
      </c>
      <c r="HQ397" s="284">
        <v>0</v>
      </c>
      <c r="HR397" s="284">
        <v>0</v>
      </c>
      <c r="HS397" s="284">
        <v>0</v>
      </c>
      <c r="HT397" s="284" t="s">
        <v>427</v>
      </c>
      <c r="HU397" s="284" t="s">
        <v>427</v>
      </c>
      <c r="HV397" s="284" t="s">
        <v>427</v>
      </c>
      <c r="HW397" s="284" t="s">
        <v>427</v>
      </c>
      <c r="HX397" s="284">
        <v>0</v>
      </c>
      <c r="HY397" s="284">
        <v>0</v>
      </c>
      <c r="HZ397" s="284">
        <v>459913</v>
      </c>
      <c r="IA397" s="284"/>
      <c r="IB397" s="284"/>
    </row>
    <row r="398" spans="1:236" x14ac:dyDescent="0.25">
      <c r="A398" s="2">
        <f>IF('Table 1'!$L$2="All Regions",1,IF('Table 1'!$L$2='DATA TEMPLATE 1516'!L398,1,0))</f>
        <v>1</v>
      </c>
      <c r="B398" s="2">
        <f>IF('Table 1'!$L$3="All Disciplines",1,IF('Table 1'!$L$3='DATA TEMPLATE 1516'!M398,1,0))</f>
        <v>1</v>
      </c>
      <c r="C398" s="2">
        <f>IF('Table 1'!$L$4="All Organisations",1,IF('Table 1'!$L$4='DATA TEMPLATE 1516'!N398,1,0))</f>
        <v>1</v>
      </c>
      <c r="D398" s="2">
        <f t="shared" si="12"/>
        <v>3</v>
      </c>
      <c r="E398" s="236">
        <f>IFERROR(IF('Table 2'!$L$2="All Diverse Led",$HQ398,IF('Table 2'!$L$2='DATA TEMPLATE 1516'!HX398,4,0)),"0")</f>
        <v>0</v>
      </c>
      <c r="F398" s="236">
        <f>IFERROR(IF('Table 2'!$L$2="All Diverse Led",$HQ398,IF('Table 2'!$L$2='DATA TEMPLATE 1516'!HY398,4,0)), 0)</f>
        <v>0</v>
      </c>
      <c r="G398" s="237">
        <f t="shared" si="13"/>
        <v>0</v>
      </c>
      <c r="H398" s="1" t="s">
        <v>471</v>
      </c>
      <c r="I398" s="1">
        <v>0</v>
      </c>
      <c r="J398" s="1" t="b">
        <v>0</v>
      </c>
      <c r="K398" s="284">
        <v>396</v>
      </c>
      <c r="L398" t="s">
        <v>449</v>
      </c>
      <c r="M398" t="s">
        <v>437</v>
      </c>
      <c r="N398" t="s">
        <v>460</v>
      </c>
      <c r="O398" s="76">
        <v>6457134</v>
      </c>
      <c r="P398" s="76">
        <v>1687624</v>
      </c>
      <c r="Q398" s="76">
        <v>583075</v>
      </c>
      <c r="R398" s="76">
        <v>619500</v>
      </c>
      <c r="S398" s="76">
        <v>0</v>
      </c>
      <c r="T398" s="76">
        <v>9347333</v>
      </c>
      <c r="U398">
        <v>6834404</v>
      </c>
      <c r="V398">
        <v>88460</v>
      </c>
      <c r="W398">
        <v>0</v>
      </c>
      <c r="X398">
        <v>4403</v>
      </c>
      <c r="Y398">
        <v>5187</v>
      </c>
      <c r="Z398">
        <v>0</v>
      </c>
      <c r="AA398">
        <v>0</v>
      </c>
      <c r="AB398">
        <v>1101573</v>
      </c>
      <c r="AC398">
        <v>1198947</v>
      </c>
      <c r="AD398">
        <v>0</v>
      </c>
      <c r="AE398">
        <v>9232974</v>
      </c>
      <c r="AF398" s="1">
        <v>603</v>
      </c>
      <c r="AG398">
        <v>227</v>
      </c>
      <c r="AH398">
        <v>193511</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s="284">
        <v>0</v>
      </c>
      <c r="BE398" s="284">
        <v>0</v>
      </c>
      <c r="BF398" s="284">
        <v>0</v>
      </c>
      <c r="BG398" s="284">
        <v>0</v>
      </c>
      <c r="BH398" s="168">
        <v>0</v>
      </c>
      <c r="BI398" s="169">
        <v>0</v>
      </c>
      <c r="BJ398" s="169">
        <v>0</v>
      </c>
      <c r="BK398" s="170">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s="1">
        <v>0</v>
      </c>
      <c r="CK398" s="1">
        <v>0</v>
      </c>
      <c r="CL398" s="1">
        <v>0</v>
      </c>
      <c r="CM398" s="1">
        <v>0</v>
      </c>
      <c r="CN398" s="168">
        <v>0</v>
      </c>
      <c r="CO398" s="169">
        <v>0</v>
      </c>
      <c r="CP398" s="169">
        <v>0</v>
      </c>
      <c r="CQ398" s="170">
        <v>0</v>
      </c>
      <c r="CR398" s="1">
        <v>0</v>
      </c>
      <c r="CS398" s="1">
        <v>0</v>
      </c>
      <c r="CT398" s="1">
        <v>0</v>
      </c>
      <c r="CU398" s="1">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s="284">
        <v>0</v>
      </c>
      <c r="DQ398" s="284">
        <v>0</v>
      </c>
      <c r="DR398" s="284">
        <v>0</v>
      </c>
      <c r="DS398" s="284">
        <v>0</v>
      </c>
      <c r="DT398" s="168">
        <v>0</v>
      </c>
      <c r="DU398" s="169">
        <v>0</v>
      </c>
      <c r="DV398" s="169">
        <v>0</v>
      </c>
      <c r="DW398" s="170">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s="1">
        <v>0</v>
      </c>
      <c r="EW398" s="1">
        <v>0</v>
      </c>
      <c r="EX398" s="1">
        <v>0</v>
      </c>
      <c r="EY398" s="1">
        <v>0</v>
      </c>
      <c r="EZ398" s="168">
        <v>0</v>
      </c>
      <c r="FA398" s="169">
        <v>0</v>
      </c>
      <c r="FB398" s="169">
        <v>0</v>
      </c>
      <c r="FC398" s="170">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s="139">
        <v>0</v>
      </c>
      <c r="HD398" s="141">
        <v>0</v>
      </c>
      <c r="HE398" s="139">
        <v>0</v>
      </c>
      <c r="HF398" s="141">
        <v>3</v>
      </c>
      <c r="HG398" s="180">
        <v>24</v>
      </c>
      <c r="HH398" s="182">
        <v>0.125</v>
      </c>
      <c r="HI398" s="182">
        <v>0</v>
      </c>
      <c r="HJ398" s="183">
        <v>0</v>
      </c>
      <c r="HK398" s="140">
        <v>0</v>
      </c>
      <c r="HL398" s="140">
        <v>0</v>
      </c>
      <c r="HM398" s="1" t="s">
        <v>427</v>
      </c>
      <c r="HN398" s="1" t="s">
        <v>427</v>
      </c>
      <c r="HO398" t="s">
        <v>460</v>
      </c>
      <c r="HP398" s="284" t="s">
        <v>460</v>
      </c>
      <c r="HQ398" s="284">
        <v>0</v>
      </c>
      <c r="HR398" s="284">
        <v>0</v>
      </c>
      <c r="HS398" s="284">
        <v>0</v>
      </c>
      <c r="HT398" s="284" t="s">
        <v>427</v>
      </c>
      <c r="HU398" s="284" t="s">
        <v>427</v>
      </c>
      <c r="HV398" s="284" t="s">
        <v>427</v>
      </c>
      <c r="HW398" s="284" t="s">
        <v>427</v>
      </c>
      <c r="HX398" s="284">
        <v>0</v>
      </c>
      <c r="HY398" s="284">
        <v>0</v>
      </c>
      <c r="HZ398" s="284">
        <v>8260555</v>
      </c>
      <c r="IA398" s="284"/>
      <c r="IB398" s="284"/>
    </row>
    <row r="399" spans="1:236" x14ac:dyDescent="0.25">
      <c r="A399" s="2">
        <f>IF('Table 1'!$L$2="All Regions",1,IF('Table 1'!$L$2='DATA TEMPLATE 1516'!L399,1,0))</f>
        <v>1</v>
      </c>
      <c r="B399" s="2">
        <f>IF('Table 1'!$L$3="All Disciplines",1,IF('Table 1'!$L$3='DATA TEMPLATE 1516'!M399,1,0))</f>
        <v>1</v>
      </c>
      <c r="C399" s="2">
        <f>IF('Table 1'!$L$4="All Organisations",1,IF('Table 1'!$L$4='DATA TEMPLATE 1516'!N399,1,0))</f>
        <v>1</v>
      </c>
      <c r="D399" s="2">
        <f t="shared" si="12"/>
        <v>3</v>
      </c>
      <c r="E399" s="236">
        <f>IFERROR(IF('Table 2'!$L$2="All Diverse Led",$HQ399,IF('Table 2'!$L$2='DATA TEMPLATE 1516'!HX399,4,0)),"0")</f>
        <v>0</v>
      </c>
      <c r="F399" s="236">
        <f>IFERROR(IF('Table 2'!$L$2="All Diverse Led",$HQ399,IF('Table 2'!$L$2='DATA TEMPLATE 1516'!HY399,4,0)), 0)</f>
        <v>0</v>
      </c>
      <c r="G399" s="237">
        <f t="shared" si="13"/>
        <v>0</v>
      </c>
      <c r="H399" s="1" t="s">
        <v>471</v>
      </c>
      <c r="I399" s="1">
        <v>0</v>
      </c>
      <c r="J399" s="1" t="b">
        <v>0</v>
      </c>
      <c r="K399" s="284">
        <v>397</v>
      </c>
      <c r="L399" t="s">
        <v>449</v>
      </c>
      <c r="M399" t="s">
        <v>437</v>
      </c>
      <c r="N399" t="s">
        <v>460</v>
      </c>
      <c r="O399" s="76">
        <v>10983355</v>
      </c>
      <c r="P399" s="76">
        <v>1279865</v>
      </c>
      <c r="Q399" s="76">
        <v>331574</v>
      </c>
      <c r="R399" s="76">
        <v>407600</v>
      </c>
      <c r="S399" s="76">
        <v>0</v>
      </c>
      <c r="T399" s="76">
        <v>13002394</v>
      </c>
      <c r="U399">
        <v>7900008</v>
      </c>
      <c r="V399">
        <v>18421</v>
      </c>
      <c r="W399">
        <v>0</v>
      </c>
      <c r="X399">
        <v>0</v>
      </c>
      <c r="Y399">
        <v>0</v>
      </c>
      <c r="Z399">
        <v>0</v>
      </c>
      <c r="AA399">
        <v>0</v>
      </c>
      <c r="AB399">
        <v>3016226</v>
      </c>
      <c r="AC399">
        <v>1542654</v>
      </c>
      <c r="AD399">
        <v>0</v>
      </c>
      <c r="AE399">
        <v>12477309</v>
      </c>
      <c r="AF399" s="1">
        <v>111</v>
      </c>
      <c r="AG399">
        <v>794</v>
      </c>
      <c r="AH399">
        <v>418537</v>
      </c>
      <c r="AI399">
        <v>0</v>
      </c>
      <c r="AJ399">
        <v>0</v>
      </c>
      <c r="AK399">
        <v>0</v>
      </c>
      <c r="AL399">
        <v>0</v>
      </c>
      <c r="AM399">
        <v>0</v>
      </c>
      <c r="AN399">
        <v>0</v>
      </c>
      <c r="AO399">
        <v>0</v>
      </c>
      <c r="AP399">
        <v>0</v>
      </c>
      <c r="AQ399">
        <v>0</v>
      </c>
      <c r="AR399">
        <v>21</v>
      </c>
      <c r="AS399">
        <v>222</v>
      </c>
      <c r="AT399">
        <v>99008</v>
      </c>
      <c r="AU399">
        <v>0</v>
      </c>
      <c r="AV399">
        <v>0</v>
      </c>
      <c r="AW399">
        <v>0</v>
      </c>
      <c r="AX399">
        <v>0</v>
      </c>
      <c r="AY399">
        <v>0</v>
      </c>
      <c r="AZ399">
        <v>0</v>
      </c>
      <c r="BA399">
        <v>0</v>
      </c>
      <c r="BB399">
        <v>0</v>
      </c>
      <c r="BC399">
        <v>0</v>
      </c>
      <c r="BD399" s="284">
        <v>0</v>
      </c>
      <c r="BE399" s="284">
        <v>0</v>
      </c>
      <c r="BF399" s="284">
        <v>0</v>
      </c>
      <c r="BG399" s="284">
        <v>0</v>
      </c>
      <c r="BH399" s="168">
        <v>21</v>
      </c>
      <c r="BI399" s="169">
        <v>222</v>
      </c>
      <c r="BJ399" s="169">
        <v>99008</v>
      </c>
      <c r="BK399" s="170">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s="1">
        <v>0</v>
      </c>
      <c r="CK399" s="1">
        <v>0</v>
      </c>
      <c r="CL399" s="1">
        <v>0</v>
      </c>
      <c r="CM399" s="1">
        <v>0</v>
      </c>
      <c r="CN399" s="168">
        <v>0</v>
      </c>
      <c r="CO399" s="169">
        <v>0</v>
      </c>
      <c r="CP399" s="169">
        <v>0</v>
      </c>
      <c r="CQ399" s="170">
        <v>0</v>
      </c>
      <c r="CR399" s="1">
        <v>0</v>
      </c>
      <c r="CS399" s="1">
        <v>0</v>
      </c>
      <c r="CT399" s="1">
        <v>0</v>
      </c>
      <c r="CU399" s="1">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s="284">
        <v>0</v>
      </c>
      <c r="DQ399" s="284">
        <v>0</v>
      </c>
      <c r="DR399" s="284">
        <v>0</v>
      </c>
      <c r="DS399" s="284">
        <v>0</v>
      </c>
      <c r="DT399" s="168">
        <v>0</v>
      </c>
      <c r="DU399" s="169">
        <v>0</v>
      </c>
      <c r="DV399" s="169">
        <v>0</v>
      </c>
      <c r="DW399" s="170">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s="1">
        <v>0</v>
      </c>
      <c r="EW399" s="1">
        <v>0</v>
      </c>
      <c r="EX399" s="1">
        <v>0</v>
      </c>
      <c r="EY399" s="1">
        <v>0</v>
      </c>
      <c r="EZ399" s="168">
        <v>0</v>
      </c>
      <c r="FA399" s="169">
        <v>0</v>
      </c>
      <c r="FB399" s="169">
        <v>0</v>
      </c>
      <c r="FC399" s="170">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3</v>
      </c>
      <c r="GE399">
        <v>30000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s="139">
        <v>0</v>
      </c>
      <c r="HD399" s="141">
        <v>0</v>
      </c>
      <c r="HE399" s="139">
        <v>0</v>
      </c>
      <c r="HF399" s="141">
        <v>2</v>
      </c>
      <c r="HG399" s="180">
        <v>22</v>
      </c>
      <c r="HH399" s="182">
        <v>9.0909090909090912E-2</v>
      </c>
      <c r="HI399" s="182">
        <v>0</v>
      </c>
      <c r="HJ399" s="183">
        <v>0</v>
      </c>
      <c r="HK399" s="140">
        <v>0</v>
      </c>
      <c r="HL399" s="140">
        <v>0</v>
      </c>
      <c r="HM399" s="1" t="s">
        <v>427</v>
      </c>
      <c r="HN399" s="1" t="s">
        <v>427</v>
      </c>
      <c r="HO399" t="s">
        <v>460</v>
      </c>
      <c r="HP399" s="284" t="s">
        <v>460</v>
      </c>
      <c r="HQ399" s="284">
        <v>0</v>
      </c>
      <c r="HR399" s="284">
        <v>0</v>
      </c>
      <c r="HS399" s="284">
        <v>0</v>
      </c>
      <c r="HT399" s="284" t="s">
        <v>427</v>
      </c>
      <c r="HU399" s="284" t="s">
        <v>427</v>
      </c>
      <c r="HV399" s="284" t="s">
        <v>427</v>
      </c>
      <c r="HW399" s="284" t="s">
        <v>427</v>
      </c>
      <c r="HX399" s="284">
        <v>0</v>
      </c>
      <c r="HY399" s="284">
        <v>0</v>
      </c>
      <c r="HZ399" s="284">
        <v>13964474</v>
      </c>
      <c r="IA399" s="284"/>
      <c r="IB399" s="284"/>
    </row>
    <row r="400" spans="1:236" x14ac:dyDescent="0.25">
      <c r="A400" s="2">
        <f>IF('Table 1'!$L$2="All Regions",1,IF('Table 1'!$L$2='DATA TEMPLATE 1516'!L400,1,0))</f>
        <v>1</v>
      </c>
      <c r="B400" s="2">
        <f>IF('Table 1'!$L$3="All Disciplines",1,IF('Table 1'!$L$3='DATA TEMPLATE 1516'!M400,1,0))</f>
        <v>1</v>
      </c>
      <c r="C400" s="2">
        <f>IF('Table 1'!$L$4="All Organisations",1,IF('Table 1'!$L$4='DATA TEMPLATE 1516'!N400,1,0))</f>
        <v>1</v>
      </c>
      <c r="D400" s="2">
        <f t="shared" si="12"/>
        <v>3</v>
      </c>
      <c r="E400" s="236">
        <f>IFERROR(IF('Table 2'!$L$2="All Diverse Led",$HQ400,IF('Table 2'!$L$2='DATA TEMPLATE 1516'!HX400,4,0)),"0")</f>
        <v>0</v>
      </c>
      <c r="F400" s="236">
        <f>IFERROR(IF('Table 2'!$L$2="All Diverse Led",$HQ400,IF('Table 2'!$L$2='DATA TEMPLATE 1516'!HY400,4,0)), 0)</f>
        <v>0</v>
      </c>
      <c r="G400" s="237">
        <f t="shared" si="13"/>
        <v>0</v>
      </c>
      <c r="H400" s="1" t="s">
        <v>471</v>
      </c>
      <c r="I400" s="1">
        <v>0</v>
      </c>
      <c r="J400" s="1" t="b">
        <v>0</v>
      </c>
      <c r="K400" s="284">
        <v>398</v>
      </c>
      <c r="L400" t="s">
        <v>449</v>
      </c>
      <c r="M400" t="s">
        <v>437</v>
      </c>
      <c r="N400" t="s">
        <v>458</v>
      </c>
      <c r="O400" s="76">
        <v>52052</v>
      </c>
      <c r="P400" s="76">
        <v>83168</v>
      </c>
      <c r="Q400" s="76">
        <v>39089</v>
      </c>
      <c r="R400" s="76">
        <v>13000</v>
      </c>
      <c r="S400" s="76">
        <v>0</v>
      </c>
      <c r="T400" s="76">
        <v>187309</v>
      </c>
      <c r="U400">
        <v>28484</v>
      </c>
      <c r="V400">
        <v>39089</v>
      </c>
      <c r="W400">
        <v>0</v>
      </c>
      <c r="X400">
        <v>53484</v>
      </c>
      <c r="Y400">
        <v>13000</v>
      </c>
      <c r="Z400">
        <v>0</v>
      </c>
      <c r="AA400">
        <v>0</v>
      </c>
      <c r="AB400">
        <v>20983</v>
      </c>
      <c r="AC400">
        <v>20758</v>
      </c>
      <c r="AD400">
        <v>0</v>
      </c>
      <c r="AE400">
        <v>175798</v>
      </c>
      <c r="AF400" s="1">
        <v>26</v>
      </c>
      <c r="AG400">
        <v>9</v>
      </c>
      <c r="AH400">
        <v>26505</v>
      </c>
      <c r="AI400">
        <v>0</v>
      </c>
      <c r="AJ400">
        <v>0</v>
      </c>
      <c r="AK400">
        <v>0</v>
      </c>
      <c r="AL400">
        <v>0</v>
      </c>
      <c r="AM400">
        <v>0</v>
      </c>
      <c r="AN400">
        <v>0</v>
      </c>
      <c r="AO400">
        <v>0</v>
      </c>
      <c r="AP400">
        <v>0</v>
      </c>
      <c r="AQ400">
        <v>0</v>
      </c>
      <c r="AR400">
        <v>0</v>
      </c>
      <c r="AS400">
        <v>0</v>
      </c>
      <c r="AT400">
        <v>0</v>
      </c>
      <c r="AU400">
        <v>0</v>
      </c>
      <c r="AV400">
        <v>0</v>
      </c>
      <c r="AW400">
        <v>0</v>
      </c>
      <c r="AX400">
        <v>0</v>
      </c>
      <c r="AY400">
        <v>0</v>
      </c>
      <c r="AZ400">
        <v>0</v>
      </c>
      <c r="BA400">
        <v>0</v>
      </c>
      <c r="BB400">
        <v>0</v>
      </c>
      <c r="BC400">
        <v>0</v>
      </c>
      <c r="BD400" s="284">
        <v>0</v>
      </c>
      <c r="BE400" s="284">
        <v>0</v>
      </c>
      <c r="BF400" s="284">
        <v>0</v>
      </c>
      <c r="BG400" s="284">
        <v>0</v>
      </c>
      <c r="BH400" s="168">
        <v>0</v>
      </c>
      <c r="BI400" s="169">
        <v>0</v>
      </c>
      <c r="BJ400" s="169">
        <v>0</v>
      </c>
      <c r="BK400" s="170">
        <v>0</v>
      </c>
      <c r="BL400">
        <v>1</v>
      </c>
      <c r="BM400">
        <v>14</v>
      </c>
      <c r="BN400">
        <v>316</v>
      </c>
      <c r="BO400">
        <v>0</v>
      </c>
      <c r="BP400">
        <v>0</v>
      </c>
      <c r="BQ400">
        <v>0</v>
      </c>
      <c r="BR400">
        <v>0</v>
      </c>
      <c r="BS400">
        <v>0</v>
      </c>
      <c r="BT400">
        <v>0</v>
      </c>
      <c r="BU400">
        <v>0</v>
      </c>
      <c r="BV400">
        <v>0</v>
      </c>
      <c r="BW400">
        <v>0</v>
      </c>
      <c r="BX400">
        <v>1</v>
      </c>
      <c r="BY400">
        <v>14</v>
      </c>
      <c r="BZ400">
        <v>316</v>
      </c>
      <c r="CA400">
        <v>0</v>
      </c>
      <c r="CB400">
        <v>0</v>
      </c>
      <c r="CC400">
        <v>0</v>
      </c>
      <c r="CD400">
        <v>0</v>
      </c>
      <c r="CE400">
        <v>0</v>
      </c>
      <c r="CF400">
        <v>0</v>
      </c>
      <c r="CG400">
        <v>0</v>
      </c>
      <c r="CH400">
        <v>0</v>
      </c>
      <c r="CI400">
        <v>0</v>
      </c>
      <c r="CJ400" s="1">
        <v>0</v>
      </c>
      <c r="CK400" s="1">
        <v>0</v>
      </c>
      <c r="CL400" s="1">
        <v>0</v>
      </c>
      <c r="CM400" s="1">
        <v>0</v>
      </c>
      <c r="CN400" s="168">
        <v>1</v>
      </c>
      <c r="CO400" s="169">
        <v>14</v>
      </c>
      <c r="CP400" s="169">
        <v>316</v>
      </c>
      <c r="CQ400" s="170">
        <v>0</v>
      </c>
      <c r="CR400" s="1">
        <v>1</v>
      </c>
      <c r="CS400" s="1">
        <v>1</v>
      </c>
      <c r="CT400" s="1">
        <v>169</v>
      </c>
      <c r="CU400" s="1">
        <v>0</v>
      </c>
      <c r="CV400">
        <v>0</v>
      </c>
      <c r="CW400">
        <v>0</v>
      </c>
      <c r="CX400">
        <v>0</v>
      </c>
      <c r="CY400">
        <v>0</v>
      </c>
      <c r="CZ400">
        <v>0</v>
      </c>
      <c r="DA400">
        <v>0</v>
      </c>
      <c r="DB400">
        <v>0</v>
      </c>
      <c r="DC400">
        <v>0</v>
      </c>
      <c r="DD400">
        <v>1</v>
      </c>
      <c r="DE400">
        <v>1</v>
      </c>
      <c r="DF400">
        <v>169</v>
      </c>
      <c r="DG400">
        <v>0</v>
      </c>
      <c r="DH400">
        <v>0</v>
      </c>
      <c r="DI400">
        <v>0</v>
      </c>
      <c r="DJ400">
        <v>0</v>
      </c>
      <c r="DK400">
        <v>0</v>
      </c>
      <c r="DL400">
        <v>0</v>
      </c>
      <c r="DM400">
        <v>0</v>
      </c>
      <c r="DN400">
        <v>0</v>
      </c>
      <c r="DO400">
        <v>0</v>
      </c>
      <c r="DP400" s="284">
        <v>0</v>
      </c>
      <c r="DQ400" s="284">
        <v>0</v>
      </c>
      <c r="DR400" s="284">
        <v>0</v>
      </c>
      <c r="DS400" s="284">
        <v>0</v>
      </c>
      <c r="DT400" s="168">
        <v>1</v>
      </c>
      <c r="DU400" s="169">
        <v>1</v>
      </c>
      <c r="DV400" s="169">
        <v>169</v>
      </c>
      <c r="DW400" s="17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v>0</v>
      </c>
      <c r="EV400" s="1">
        <v>0</v>
      </c>
      <c r="EW400" s="1">
        <v>0</v>
      </c>
      <c r="EX400" s="1">
        <v>0</v>
      </c>
      <c r="EY400" s="1">
        <v>0</v>
      </c>
      <c r="EZ400" s="168">
        <v>0</v>
      </c>
      <c r="FA400" s="169">
        <v>0</v>
      </c>
      <c r="FB400" s="169">
        <v>0</v>
      </c>
      <c r="FC400" s="17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s="139">
        <v>0</v>
      </c>
      <c r="HD400" s="141">
        <v>0</v>
      </c>
      <c r="HE400" s="139">
        <v>0</v>
      </c>
      <c r="HF400" s="141">
        <v>1</v>
      </c>
      <c r="HG400" s="180">
        <v>10</v>
      </c>
      <c r="HH400" s="182">
        <v>0.1</v>
      </c>
      <c r="HI400" s="182">
        <v>0</v>
      </c>
      <c r="HJ400" s="183">
        <v>0</v>
      </c>
      <c r="HK400" s="140">
        <v>0</v>
      </c>
      <c r="HL400" s="140">
        <v>0</v>
      </c>
      <c r="HM400" s="1" t="s">
        <v>427</v>
      </c>
      <c r="HN400" s="1" t="s">
        <v>427</v>
      </c>
      <c r="HO400" t="s">
        <v>458</v>
      </c>
      <c r="HP400" s="284" t="s">
        <v>458</v>
      </c>
      <c r="HQ400" s="284">
        <v>0</v>
      </c>
      <c r="HR400" s="284">
        <v>0</v>
      </c>
      <c r="HS400" s="284">
        <v>0</v>
      </c>
      <c r="HT400" s="284" t="s">
        <v>427</v>
      </c>
      <c r="HU400" s="284" t="s">
        <v>427</v>
      </c>
      <c r="HV400" s="284" t="s">
        <v>427</v>
      </c>
      <c r="HW400" s="284" t="s">
        <v>426</v>
      </c>
      <c r="HX400" s="284">
        <v>0</v>
      </c>
      <c r="HY400" s="284">
        <v>0</v>
      </c>
      <c r="HZ400" s="284">
        <v>187596</v>
      </c>
      <c r="IA400" s="284"/>
      <c r="IB400" s="284"/>
    </row>
    <row r="401" spans="1:236" x14ac:dyDescent="0.25">
      <c r="A401" s="2">
        <f>IF('Table 1'!$L$2="All Regions",1,IF('Table 1'!$L$2='DATA TEMPLATE 1516'!L401,1,0))</f>
        <v>1</v>
      </c>
      <c r="B401" s="2">
        <f>IF('Table 1'!$L$3="All Disciplines",1,IF('Table 1'!$L$3='DATA TEMPLATE 1516'!M401,1,0))</f>
        <v>1</v>
      </c>
      <c r="C401" s="2">
        <f>IF('Table 1'!$L$4="All Organisations",1,IF('Table 1'!$L$4='DATA TEMPLATE 1516'!N401,1,0))</f>
        <v>1</v>
      </c>
      <c r="D401" s="2">
        <f t="shared" si="12"/>
        <v>3</v>
      </c>
      <c r="E401" s="236">
        <f>IFERROR(IF('Table 2'!$L$2="All Diverse Led",$HQ401,IF('Table 2'!$L$2='DATA TEMPLATE 1516'!HX401,4,0)),"0")</f>
        <v>0</v>
      </c>
      <c r="F401" s="236">
        <f>IFERROR(IF('Table 2'!$L$2="All Diverse Led",$HQ401,IF('Table 2'!$L$2='DATA TEMPLATE 1516'!HY401,4,0)), 0)</f>
        <v>0</v>
      </c>
      <c r="G401" s="237">
        <f t="shared" si="13"/>
        <v>0</v>
      </c>
      <c r="H401" s="1" t="s">
        <v>471</v>
      </c>
      <c r="I401" s="1">
        <v>0</v>
      </c>
      <c r="J401" s="1" t="b">
        <v>0</v>
      </c>
      <c r="K401" s="284">
        <v>399</v>
      </c>
      <c r="L401" t="s">
        <v>449</v>
      </c>
      <c r="M401" t="s">
        <v>443</v>
      </c>
      <c r="N401" t="s">
        <v>460</v>
      </c>
      <c r="O401" s="76">
        <v>276961</v>
      </c>
      <c r="P401" s="76">
        <v>396137</v>
      </c>
      <c r="Q401" s="76">
        <v>122382</v>
      </c>
      <c r="R401" s="76">
        <v>79500</v>
      </c>
      <c r="S401" s="76">
        <v>54089</v>
      </c>
      <c r="T401" s="76">
        <v>929069</v>
      </c>
      <c r="U401">
        <v>85628</v>
      </c>
      <c r="V401">
        <v>89706</v>
      </c>
      <c r="W401">
        <v>0</v>
      </c>
      <c r="X401">
        <v>14570</v>
      </c>
      <c r="Y401">
        <v>3643</v>
      </c>
      <c r="Z401">
        <v>0</v>
      </c>
      <c r="AA401">
        <v>0</v>
      </c>
      <c r="AB401">
        <v>239413</v>
      </c>
      <c r="AC401">
        <v>51169</v>
      </c>
      <c r="AD401">
        <v>331379</v>
      </c>
      <c r="AE401">
        <v>815508</v>
      </c>
      <c r="AF401" s="1">
        <v>67</v>
      </c>
      <c r="AG401">
        <v>68</v>
      </c>
      <c r="AH401">
        <v>3139</v>
      </c>
      <c r="AI401">
        <v>3255</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s="284">
        <v>0</v>
      </c>
      <c r="BE401" s="284">
        <v>0</v>
      </c>
      <c r="BF401" s="284">
        <v>0</v>
      </c>
      <c r="BG401" s="284">
        <v>0</v>
      </c>
      <c r="BH401" s="168">
        <v>0</v>
      </c>
      <c r="BI401" s="169">
        <v>0</v>
      </c>
      <c r="BJ401" s="169">
        <v>0</v>
      </c>
      <c r="BK401" s="170">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s="1">
        <v>0</v>
      </c>
      <c r="CK401" s="1">
        <v>0</v>
      </c>
      <c r="CL401" s="1">
        <v>0</v>
      </c>
      <c r="CM401" s="1">
        <v>0</v>
      </c>
      <c r="CN401" s="168">
        <v>0</v>
      </c>
      <c r="CO401" s="169">
        <v>0</v>
      </c>
      <c r="CP401" s="169">
        <v>0</v>
      </c>
      <c r="CQ401" s="170">
        <v>0</v>
      </c>
      <c r="CR401" s="1">
        <v>2</v>
      </c>
      <c r="CS401" s="1">
        <v>2</v>
      </c>
      <c r="CT401" s="1">
        <v>80</v>
      </c>
      <c r="CU401" s="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s="284">
        <v>0</v>
      </c>
      <c r="DQ401" s="284">
        <v>0</v>
      </c>
      <c r="DR401" s="284">
        <v>0</v>
      </c>
      <c r="DS401" s="284">
        <v>0</v>
      </c>
      <c r="DT401" s="168">
        <v>0</v>
      </c>
      <c r="DU401" s="169">
        <v>0</v>
      </c>
      <c r="DV401" s="169">
        <v>0</v>
      </c>
      <c r="DW401" s="170">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s="1">
        <v>0</v>
      </c>
      <c r="EW401" s="1">
        <v>0</v>
      </c>
      <c r="EX401" s="1">
        <v>0</v>
      </c>
      <c r="EY401" s="1">
        <v>0</v>
      </c>
      <c r="EZ401" s="168">
        <v>0</v>
      </c>
      <c r="FA401" s="169">
        <v>0</v>
      </c>
      <c r="FB401" s="169">
        <v>0</v>
      </c>
      <c r="FC401" s="170">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2</v>
      </c>
      <c r="GE401">
        <v>14500</v>
      </c>
      <c r="GF401">
        <v>4</v>
      </c>
      <c r="GG401">
        <v>0</v>
      </c>
      <c r="GH401">
        <v>0</v>
      </c>
      <c r="GI401">
        <v>0</v>
      </c>
      <c r="GJ401">
        <v>0</v>
      </c>
      <c r="GK401">
        <v>0</v>
      </c>
      <c r="GL401">
        <v>0</v>
      </c>
      <c r="GM401">
        <v>0</v>
      </c>
      <c r="GN401">
        <v>0</v>
      </c>
      <c r="GO401">
        <v>0</v>
      </c>
      <c r="GP401">
        <v>4</v>
      </c>
      <c r="GQ401">
        <v>0</v>
      </c>
      <c r="GR401">
        <v>0</v>
      </c>
      <c r="GS401">
        <v>0</v>
      </c>
      <c r="GT401">
        <v>0</v>
      </c>
      <c r="GU401">
        <v>0</v>
      </c>
      <c r="GV401">
        <v>0</v>
      </c>
      <c r="GW401">
        <v>0</v>
      </c>
      <c r="GX401">
        <v>0</v>
      </c>
      <c r="GY401">
        <v>0</v>
      </c>
      <c r="GZ401">
        <v>4</v>
      </c>
      <c r="HA401">
        <v>0</v>
      </c>
      <c r="HB401">
        <v>0</v>
      </c>
      <c r="HC401" s="139">
        <v>0</v>
      </c>
      <c r="HD401" s="141">
        <v>0</v>
      </c>
      <c r="HE401" s="139">
        <v>0</v>
      </c>
      <c r="HF401" s="141">
        <v>1</v>
      </c>
      <c r="HG401" s="180">
        <v>13</v>
      </c>
      <c r="HH401" s="182">
        <v>7.6923076923076927E-2</v>
      </c>
      <c r="HI401" s="182">
        <v>0</v>
      </c>
      <c r="HJ401" s="183">
        <v>0</v>
      </c>
      <c r="HK401" s="140">
        <v>0</v>
      </c>
      <c r="HL401" s="140">
        <v>0</v>
      </c>
      <c r="HM401" s="1" t="s">
        <v>427</v>
      </c>
      <c r="HN401" s="1" t="s">
        <v>427</v>
      </c>
      <c r="HO401" t="s">
        <v>460</v>
      </c>
      <c r="HP401" s="284" t="s">
        <v>460</v>
      </c>
      <c r="HQ401" s="284">
        <v>0</v>
      </c>
      <c r="HR401" s="284">
        <v>0</v>
      </c>
      <c r="HS401" s="284">
        <v>0</v>
      </c>
      <c r="HT401" s="284" t="s">
        <v>427</v>
      </c>
      <c r="HU401" s="284" t="s">
        <v>427</v>
      </c>
      <c r="HV401" s="284" t="s">
        <v>427</v>
      </c>
      <c r="HW401" s="284" t="s">
        <v>426</v>
      </c>
      <c r="HX401" s="284">
        <v>0</v>
      </c>
      <c r="HY401" s="284">
        <v>0</v>
      </c>
      <c r="HZ401" s="284">
        <v>956875</v>
      </c>
      <c r="IA401" s="284"/>
      <c r="IB401" s="284"/>
    </row>
    <row r="402" spans="1:236" x14ac:dyDescent="0.25">
      <c r="A402" s="2">
        <f>IF('Table 1'!$L$2="All Regions",1,IF('Table 1'!$L$2='DATA TEMPLATE 1516'!L402,1,0))</f>
        <v>1</v>
      </c>
      <c r="B402" s="2">
        <f>IF('Table 1'!$L$3="All Disciplines",1,IF('Table 1'!$L$3='DATA TEMPLATE 1516'!M402,1,0))</f>
        <v>1</v>
      </c>
      <c r="C402" s="2">
        <f>IF('Table 1'!$L$4="All Organisations",1,IF('Table 1'!$L$4='DATA TEMPLATE 1516'!N402,1,0))</f>
        <v>1</v>
      </c>
      <c r="D402" s="2">
        <f t="shared" si="12"/>
        <v>3</v>
      </c>
      <c r="E402" s="236">
        <f>IFERROR(IF('Table 2'!$L$2="All Diverse Led",$HQ402,IF('Table 2'!$L$2='DATA TEMPLATE 1516'!HX402,4,0)),"0")</f>
        <v>0</v>
      </c>
      <c r="F402" s="236">
        <f>IFERROR(IF('Table 2'!$L$2="All Diverse Led",$HQ402,IF('Table 2'!$L$2='DATA TEMPLATE 1516'!HY402,4,0)), 0)</f>
        <v>0</v>
      </c>
      <c r="G402" s="237">
        <f t="shared" si="13"/>
        <v>0</v>
      </c>
      <c r="H402" s="1" t="s">
        <v>471</v>
      </c>
      <c r="I402" s="1">
        <v>0</v>
      </c>
      <c r="J402" s="1" t="b">
        <v>0</v>
      </c>
      <c r="K402" s="284">
        <v>400</v>
      </c>
      <c r="L402" t="s">
        <v>449</v>
      </c>
      <c r="M402" t="s">
        <v>440</v>
      </c>
      <c r="N402" t="s">
        <v>458</v>
      </c>
      <c r="O402" s="76">
        <v>65220</v>
      </c>
      <c r="P402" s="76">
        <v>120000</v>
      </c>
      <c r="Q402" s="76">
        <v>3500</v>
      </c>
      <c r="R402" s="76">
        <v>0</v>
      </c>
      <c r="S402" s="76">
        <v>0</v>
      </c>
      <c r="T402" s="76">
        <v>188720</v>
      </c>
      <c r="U402">
        <v>89453</v>
      </c>
      <c r="V402">
        <v>1453</v>
      </c>
      <c r="W402">
        <v>100</v>
      </c>
      <c r="X402">
        <v>0</v>
      </c>
      <c r="Y402">
        <v>0</v>
      </c>
      <c r="Z402">
        <v>0</v>
      </c>
      <c r="AA402">
        <v>0</v>
      </c>
      <c r="AB402">
        <v>79842</v>
      </c>
      <c r="AC402">
        <v>14383</v>
      </c>
      <c r="AD402">
        <v>910</v>
      </c>
      <c r="AE402">
        <v>186141</v>
      </c>
      <c r="AF402" s="1">
        <v>45</v>
      </c>
      <c r="AG402">
        <v>0</v>
      </c>
      <c r="AH402">
        <v>1729</v>
      </c>
      <c r="AI402">
        <v>0</v>
      </c>
      <c r="AJ402">
        <v>4</v>
      </c>
      <c r="AK402">
        <v>0</v>
      </c>
      <c r="AL402">
        <v>0</v>
      </c>
      <c r="AM402">
        <v>44</v>
      </c>
      <c r="AN402">
        <v>0</v>
      </c>
      <c r="AO402">
        <v>0</v>
      </c>
      <c r="AP402">
        <v>0</v>
      </c>
      <c r="AQ402">
        <v>0</v>
      </c>
      <c r="AR402">
        <v>0</v>
      </c>
      <c r="AS402">
        <v>0</v>
      </c>
      <c r="AT402">
        <v>0</v>
      </c>
      <c r="AU402">
        <v>0</v>
      </c>
      <c r="AV402">
        <v>0</v>
      </c>
      <c r="AW402">
        <v>0</v>
      </c>
      <c r="AX402">
        <v>0</v>
      </c>
      <c r="AY402">
        <v>0</v>
      </c>
      <c r="AZ402">
        <v>0</v>
      </c>
      <c r="BA402">
        <v>0</v>
      </c>
      <c r="BB402">
        <v>0</v>
      </c>
      <c r="BC402">
        <v>0</v>
      </c>
      <c r="BD402" s="284">
        <v>4</v>
      </c>
      <c r="BE402" s="284">
        <v>0</v>
      </c>
      <c r="BF402" s="284">
        <v>0</v>
      </c>
      <c r="BG402" s="284">
        <v>44</v>
      </c>
      <c r="BH402" s="168">
        <v>0</v>
      </c>
      <c r="BI402" s="169">
        <v>0</v>
      </c>
      <c r="BJ402" s="169">
        <v>0</v>
      </c>
      <c r="BK402" s="170">
        <v>0</v>
      </c>
      <c r="BL402">
        <v>1</v>
      </c>
      <c r="BM402">
        <v>128</v>
      </c>
      <c r="BN402">
        <v>0</v>
      </c>
      <c r="BO402">
        <v>850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s="1">
        <v>0</v>
      </c>
      <c r="CK402" s="1">
        <v>0</v>
      </c>
      <c r="CL402" s="1">
        <v>0</v>
      </c>
      <c r="CM402" s="1">
        <v>0</v>
      </c>
      <c r="CN402" s="168">
        <v>0</v>
      </c>
      <c r="CO402" s="169">
        <v>0</v>
      </c>
      <c r="CP402" s="169">
        <v>0</v>
      </c>
      <c r="CQ402" s="170">
        <v>0</v>
      </c>
      <c r="CR402" s="1">
        <v>1</v>
      </c>
      <c r="CS402" s="1">
        <v>1</v>
      </c>
      <c r="CT402" s="1">
        <v>0</v>
      </c>
      <c r="CU402" s="1">
        <v>80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s="284">
        <v>0</v>
      </c>
      <c r="DQ402" s="284">
        <v>0</v>
      </c>
      <c r="DR402" s="284">
        <v>0</v>
      </c>
      <c r="DS402" s="284">
        <v>0</v>
      </c>
      <c r="DT402" s="168">
        <v>0</v>
      </c>
      <c r="DU402" s="169">
        <v>0</v>
      </c>
      <c r="DV402" s="169">
        <v>0</v>
      </c>
      <c r="DW402" s="170">
        <v>0</v>
      </c>
      <c r="DX402">
        <v>7</v>
      </c>
      <c r="DY402">
        <v>3</v>
      </c>
      <c r="DZ402">
        <v>0</v>
      </c>
      <c r="EA402">
        <v>105</v>
      </c>
      <c r="EB402">
        <v>22</v>
      </c>
      <c r="EC402">
        <v>22</v>
      </c>
      <c r="ED402">
        <v>624</v>
      </c>
      <c r="EE402">
        <v>44</v>
      </c>
      <c r="EF402">
        <v>2</v>
      </c>
      <c r="EG402">
        <v>2</v>
      </c>
      <c r="EH402">
        <v>0</v>
      </c>
      <c r="EI402">
        <v>140</v>
      </c>
      <c r="EJ402">
        <v>0</v>
      </c>
      <c r="EK402">
        <v>0</v>
      </c>
      <c r="EL402">
        <v>0</v>
      </c>
      <c r="EM402">
        <v>0</v>
      </c>
      <c r="EN402">
        <v>0</v>
      </c>
      <c r="EO402">
        <v>0</v>
      </c>
      <c r="EP402">
        <v>0</v>
      </c>
      <c r="EQ402">
        <v>0</v>
      </c>
      <c r="ER402">
        <v>0</v>
      </c>
      <c r="ES402">
        <v>0</v>
      </c>
      <c r="ET402">
        <v>0</v>
      </c>
      <c r="EU402">
        <v>0</v>
      </c>
      <c r="EV402" s="1">
        <v>24</v>
      </c>
      <c r="EW402" s="1">
        <v>24</v>
      </c>
      <c r="EX402" s="1">
        <v>624</v>
      </c>
      <c r="EY402" s="1">
        <v>184</v>
      </c>
      <c r="EZ402" s="168">
        <v>0</v>
      </c>
      <c r="FA402" s="169">
        <v>0</v>
      </c>
      <c r="FB402" s="169">
        <v>0</v>
      </c>
      <c r="FC402" s="170">
        <v>0</v>
      </c>
      <c r="FD402">
        <v>1</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v>0</v>
      </c>
      <c r="GD402">
        <v>0</v>
      </c>
      <c r="GE402">
        <v>0</v>
      </c>
      <c r="GF402">
        <v>0</v>
      </c>
      <c r="GG402">
        <v>0</v>
      </c>
      <c r="GH402">
        <v>8</v>
      </c>
      <c r="GI402">
        <v>100</v>
      </c>
      <c r="GJ402">
        <v>0</v>
      </c>
      <c r="GK402">
        <v>0</v>
      </c>
      <c r="GL402">
        <v>4</v>
      </c>
      <c r="GM402">
        <v>0</v>
      </c>
      <c r="GN402">
        <v>0</v>
      </c>
      <c r="GO402">
        <v>0</v>
      </c>
      <c r="GP402">
        <v>0</v>
      </c>
      <c r="GQ402">
        <v>0</v>
      </c>
      <c r="GR402">
        <v>0</v>
      </c>
      <c r="GS402">
        <v>0</v>
      </c>
      <c r="GT402">
        <v>0</v>
      </c>
      <c r="GU402">
        <v>0</v>
      </c>
      <c r="GV402">
        <v>0</v>
      </c>
      <c r="GW402">
        <v>0</v>
      </c>
      <c r="GX402">
        <v>0</v>
      </c>
      <c r="GY402">
        <v>0</v>
      </c>
      <c r="GZ402">
        <v>0</v>
      </c>
      <c r="HA402">
        <v>0</v>
      </c>
      <c r="HB402">
        <v>0</v>
      </c>
      <c r="HC402" s="139">
        <v>0</v>
      </c>
      <c r="HD402" s="141">
        <v>0</v>
      </c>
      <c r="HE402" s="139">
        <v>0</v>
      </c>
      <c r="HF402" s="141">
        <v>1</v>
      </c>
      <c r="HG402" s="180">
        <v>7</v>
      </c>
      <c r="HH402" s="182">
        <v>0.14285714285714285</v>
      </c>
      <c r="HI402" s="182">
        <v>0</v>
      </c>
      <c r="HJ402" s="183">
        <v>0</v>
      </c>
      <c r="HK402" s="140">
        <v>0</v>
      </c>
      <c r="HL402" s="140">
        <v>0</v>
      </c>
      <c r="HM402" s="1" t="s">
        <v>427</v>
      </c>
      <c r="HN402" s="1" t="s">
        <v>427</v>
      </c>
      <c r="HO402" t="s">
        <v>458</v>
      </c>
      <c r="HP402" s="284" t="s">
        <v>458</v>
      </c>
      <c r="HQ402" s="284">
        <v>0</v>
      </c>
      <c r="HR402" s="284">
        <v>0</v>
      </c>
      <c r="HS402" s="284">
        <v>0</v>
      </c>
      <c r="HT402" s="284" t="s">
        <v>427</v>
      </c>
      <c r="HU402" s="284" t="s">
        <v>427</v>
      </c>
      <c r="HV402" s="284" t="s">
        <v>427</v>
      </c>
      <c r="HW402" s="284" t="s">
        <v>427</v>
      </c>
      <c r="HX402" s="284">
        <v>0</v>
      </c>
      <c r="HY402" s="284">
        <v>0</v>
      </c>
      <c r="HZ402" s="284">
        <v>160877</v>
      </c>
      <c r="IA402" s="284"/>
      <c r="IB402" s="284"/>
    </row>
    <row r="403" spans="1:236" x14ac:dyDescent="0.25">
      <c r="A403" s="2">
        <f>IF('Table 1'!$L$2="All Regions",1,IF('Table 1'!$L$2='DATA TEMPLATE 1516'!L403,1,0))</f>
        <v>1</v>
      </c>
      <c r="B403" s="2">
        <f>IF('Table 1'!$L$3="All Disciplines",1,IF('Table 1'!$L$3='DATA TEMPLATE 1516'!M403,1,0))</f>
        <v>1</v>
      </c>
      <c r="C403" s="2">
        <f>IF('Table 1'!$L$4="All Organisations",1,IF('Table 1'!$L$4='DATA TEMPLATE 1516'!N403,1,0))</f>
        <v>1</v>
      </c>
      <c r="D403" s="2">
        <f t="shared" si="12"/>
        <v>3</v>
      </c>
      <c r="E403" s="236">
        <f>IFERROR(IF('Table 2'!$L$2="All Diverse Led",$HQ403,IF('Table 2'!$L$2='DATA TEMPLATE 1516'!HX403,4,0)),"0")</f>
        <v>0</v>
      </c>
      <c r="F403" s="236">
        <f>IFERROR(IF('Table 2'!$L$2="All Diverse Led",$HQ403,IF('Table 2'!$L$2='DATA TEMPLATE 1516'!HY403,4,0)), 0)</f>
        <v>0</v>
      </c>
      <c r="G403" s="237">
        <f t="shared" si="13"/>
        <v>0</v>
      </c>
      <c r="H403" s="1" t="s">
        <v>471</v>
      </c>
      <c r="I403" s="1">
        <v>0</v>
      </c>
      <c r="J403" s="1" t="b">
        <v>0</v>
      </c>
      <c r="K403" s="284">
        <v>401</v>
      </c>
      <c r="L403" t="s">
        <v>449</v>
      </c>
      <c r="M403" t="s">
        <v>440</v>
      </c>
      <c r="N403" t="s">
        <v>459</v>
      </c>
      <c r="O403" s="76">
        <v>22978</v>
      </c>
      <c r="P403" s="76">
        <v>121691</v>
      </c>
      <c r="Q403" s="76">
        <v>4484</v>
      </c>
      <c r="R403" s="76">
        <v>14053</v>
      </c>
      <c r="S403" s="76">
        <v>112322</v>
      </c>
      <c r="T403" s="76">
        <v>275528</v>
      </c>
      <c r="U403">
        <v>12414</v>
      </c>
      <c r="V403">
        <v>3452</v>
      </c>
      <c r="W403">
        <v>0</v>
      </c>
      <c r="X403">
        <v>121691</v>
      </c>
      <c r="Y403">
        <v>0</v>
      </c>
      <c r="Z403">
        <v>0</v>
      </c>
      <c r="AA403">
        <v>0</v>
      </c>
      <c r="AB403">
        <v>106774</v>
      </c>
      <c r="AC403">
        <v>77194</v>
      </c>
      <c r="AD403">
        <v>945</v>
      </c>
      <c r="AE403">
        <v>322470</v>
      </c>
      <c r="AF403" s="1">
        <v>58</v>
      </c>
      <c r="AG403">
        <v>58</v>
      </c>
      <c r="AH403">
        <v>3881</v>
      </c>
      <c r="AI403">
        <v>218</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s="284">
        <v>0</v>
      </c>
      <c r="BE403" s="284">
        <v>0</v>
      </c>
      <c r="BF403" s="284">
        <v>0</v>
      </c>
      <c r="BG403" s="284">
        <v>0</v>
      </c>
      <c r="BH403" s="168">
        <v>0</v>
      </c>
      <c r="BI403" s="169">
        <v>0</v>
      </c>
      <c r="BJ403" s="169">
        <v>0</v>
      </c>
      <c r="BK403" s="170">
        <v>0</v>
      </c>
      <c r="BL403">
        <v>1</v>
      </c>
      <c r="BM403">
        <v>7</v>
      </c>
      <c r="BN403">
        <v>0</v>
      </c>
      <c r="BO403">
        <v>100</v>
      </c>
      <c r="BP403">
        <v>0</v>
      </c>
      <c r="BQ403">
        <v>0</v>
      </c>
      <c r="BR403">
        <v>0</v>
      </c>
      <c r="BS403">
        <v>0</v>
      </c>
      <c r="BT403">
        <v>0</v>
      </c>
      <c r="BU403">
        <v>0</v>
      </c>
      <c r="BV403">
        <v>0</v>
      </c>
      <c r="BW403">
        <v>0</v>
      </c>
      <c r="BX403">
        <v>0</v>
      </c>
      <c r="BY403">
        <v>0</v>
      </c>
      <c r="BZ403">
        <v>0</v>
      </c>
      <c r="CA403">
        <v>100</v>
      </c>
      <c r="CB403">
        <v>0</v>
      </c>
      <c r="CC403">
        <v>0</v>
      </c>
      <c r="CD403">
        <v>0</v>
      </c>
      <c r="CE403">
        <v>0</v>
      </c>
      <c r="CF403">
        <v>0</v>
      </c>
      <c r="CG403">
        <v>0</v>
      </c>
      <c r="CH403">
        <v>0</v>
      </c>
      <c r="CI403">
        <v>0</v>
      </c>
      <c r="CJ403" s="1">
        <v>0</v>
      </c>
      <c r="CK403" s="1">
        <v>0</v>
      </c>
      <c r="CL403" s="1">
        <v>0</v>
      </c>
      <c r="CM403" s="1">
        <v>0</v>
      </c>
      <c r="CN403" s="168">
        <v>0</v>
      </c>
      <c r="CO403" s="169">
        <v>0</v>
      </c>
      <c r="CP403" s="169">
        <v>0</v>
      </c>
      <c r="CQ403" s="170">
        <v>100</v>
      </c>
      <c r="CR403" s="1">
        <v>6</v>
      </c>
      <c r="CS403" s="1">
        <v>6</v>
      </c>
      <c r="CT403" s="1">
        <v>101</v>
      </c>
      <c r="CU403" s="1">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s="284">
        <v>0</v>
      </c>
      <c r="DQ403" s="284">
        <v>0</v>
      </c>
      <c r="DR403" s="284">
        <v>0</v>
      </c>
      <c r="DS403" s="284">
        <v>0</v>
      </c>
      <c r="DT403" s="168">
        <v>0</v>
      </c>
      <c r="DU403" s="169">
        <v>0</v>
      </c>
      <c r="DV403" s="169">
        <v>0</v>
      </c>
      <c r="DW403" s="170">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s="1">
        <v>0</v>
      </c>
      <c r="EW403" s="1">
        <v>0</v>
      </c>
      <c r="EX403" s="1">
        <v>0</v>
      </c>
      <c r="EY403" s="1">
        <v>0</v>
      </c>
      <c r="EZ403" s="168">
        <v>0</v>
      </c>
      <c r="FA403" s="169">
        <v>0</v>
      </c>
      <c r="FB403" s="169">
        <v>0</v>
      </c>
      <c r="FC403" s="170">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s="139">
        <v>0</v>
      </c>
      <c r="HD403" s="141">
        <v>0</v>
      </c>
      <c r="HE403" s="139">
        <v>0</v>
      </c>
      <c r="HF403" s="141">
        <v>0</v>
      </c>
      <c r="HG403" s="180">
        <v>14</v>
      </c>
      <c r="HH403" s="182">
        <v>0</v>
      </c>
      <c r="HI403" s="182">
        <v>0</v>
      </c>
      <c r="HJ403" s="183">
        <v>0</v>
      </c>
      <c r="HK403" s="140">
        <v>0</v>
      </c>
      <c r="HL403" s="140">
        <v>0</v>
      </c>
      <c r="HM403" s="1" t="s">
        <v>427</v>
      </c>
      <c r="HN403" s="1" t="s">
        <v>427</v>
      </c>
      <c r="HO403" t="s">
        <v>459</v>
      </c>
      <c r="HP403" s="284" t="s">
        <v>459</v>
      </c>
      <c r="HQ403" s="284">
        <v>0</v>
      </c>
      <c r="HR403" s="284">
        <v>0</v>
      </c>
      <c r="HS403" s="284">
        <v>0</v>
      </c>
      <c r="HT403" s="284" t="s">
        <v>427</v>
      </c>
      <c r="HU403" s="284" t="s">
        <v>427</v>
      </c>
      <c r="HV403" s="284" t="s">
        <v>427</v>
      </c>
      <c r="HW403" s="284" t="s">
        <v>426</v>
      </c>
      <c r="HX403" s="284">
        <v>0</v>
      </c>
      <c r="HY403" s="284">
        <v>0</v>
      </c>
      <c r="HZ403" s="284">
        <v>369419</v>
      </c>
      <c r="IA403" s="284"/>
      <c r="IB403" s="284"/>
    </row>
    <row r="404" spans="1:236" x14ac:dyDescent="0.25">
      <c r="A404" s="2">
        <f>IF('Table 1'!$L$2="All Regions",1,IF('Table 1'!$L$2='DATA TEMPLATE 1516'!L404,1,0))</f>
        <v>1</v>
      </c>
      <c r="B404" s="2">
        <f>IF('Table 1'!$L$3="All Disciplines",1,IF('Table 1'!$L$3='DATA TEMPLATE 1516'!M404,1,0))</f>
        <v>1</v>
      </c>
      <c r="C404" s="2">
        <f>IF('Table 1'!$L$4="All Organisations",1,IF('Table 1'!$L$4='DATA TEMPLATE 1516'!N404,1,0))</f>
        <v>1</v>
      </c>
      <c r="D404" s="2">
        <f t="shared" si="12"/>
        <v>3</v>
      </c>
      <c r="E404" s="236" t="str">
        <f>IFERROR(IF('Table 2'!$L$2="All Diverse Led",$HQ404,IF('Table 2'!$L$2='DATA TEMPLATE 1516'!HX404,4,0)),"0")</f>
        <v>-</v>
      </c>
      <c r="F404" s="236" t="str">
        <f>IFERROR(IF('Table 2'!$L$2="All Diverse Led",$HQ404,IF('Table 2'!$L$2='DATA TEMPLATE 1516'!HY404,4,0)), 0)</f>
        <v>-</v>
      </c>
      <c r="G404" s="237">
        <f t="shared" si="13"/>
        <v>0</v>
      </c>
      <c r="H404" s="1">
        <v>0</v>
      </c>
      <c r="I404" s="1">
        <v>0</v>
      </c>
      <c r="J404" s="1" t="b">
        <v>0</v>
      </c>
      <c r="K404" s="284">
        <v>402</v>
      </c>
      <c r="L404" t="s">
        <v>449</v>
      </c>
      <c r="M404" t="s">
        <v>440</v>
      </c>
      <c r="N404" t="s">
        <v>458</v>
      </c>
      <c r="O404" s="76">
        <v>35483</v>
      </c>
      <c r="P404" s="76">
        <v>65347</v>
      </c>
      <c r="Q404" s="76">
        <v>11257</v>
      </c>
      <c r="R404" s="76">
        <v>25692</v>
      </c>
      <c r="S404" s="76">
        <v>49545</v>
      </c>
      <c r="T404" s="76">
        <v>187324</v>
      </c>
      <c r="U404">
        <v>2048</v>
      </c>
      <c r="V404">
        <v>0</v>
      </c>
      <c r="W404">
        <v>0</v>
      </c>
      <c r="X404">
        <v>0</v>
      </c>
      <c r="Y404">
        <v>50080</v>
      </c>
      <c r="Z404">
        <v>0</v>
      </c>
      <c r="AA404">
        <v>0</v>
      </c>
      <c r="AB404">
        <v>132118</v>
      </c>
      <c r="AC404">
        <v>16245</v>
      </c>
      <c r="AD404">
        <v>660</v>
      </c>
      <c r="AE404">
        <v>201151</v>
      </c>
      <c r="AF404" s="1">
        <v>1</v>
      </c>
      <c r="AG404">
        <v>1</v>
      </c>
      <c r="AH404">
        <v>30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v>0</v>
      </c>
      <c r="BD404" s="284">
        <v>0</v>
      </c>
      <c r="BE404" s="284">
        <v>0</v>
      </c>
      <c r="BF404" s="284">
        <v>0</v>
      </c>
      <c r="BG404" s="284">
        <v>0</v>
      </c>
      <c r="BH404" s="168">
        <v>0</v>
      </c>
      <c r="BI404" s="169">
        <v>0</v>
      </c>
      <c r="BJ404" s="169">
        <v>0</v>
      </c>
      <c r="BK404" s="170">
        <v>0</v>
      </c>
      <c r="BL404">
        <v>23</v>
      </c>
      <c r="BM404">
        <v>365</v>
      </c>
      <c r="BN404">
        <v>5668</v>
      </c>
      <c r="BO404">
        <v>1800</v>
      </c>
      <c r="BP404">
        <v>0</v>
      </c>
      <c r="BQ404">
        <v>0</v>
      </c>
      <c r="BR404">
        <v>0</v>
      </c>
      <c r="BS404">
        <v>0</v>
      </c>
      <c r="BT404">
        <v>0</v>
      </c>
      <c r="BU404">
        <v>0</v>
      </c>
      <c r="BV404">
        <v>0</v>
      </c>
      <c r="BW404">
        <v>0</v>
      </c>
      <c r="BX404">
        <v>22</v>
      </c>
      <c r="BY404">
        <v>364</v>
      </c>
      <c r="BZ404">
        <v>5638</v>
      </c>
      <c r="CA404">
        <v>0</v>
      </c>
      <c r="CB404">
        <v>0</v>
      </c>
      <c r="CC404">
        <v>0</v>
      </c>
      <c r="CD404">
        <v>0</v>
      </c>
      <c r="CE404">
        <v>0</v>
      </c>
      <c r="CF404">
        <v>0</v>
      </c>
      <c r="CG404">
        <v>0</v>
      </c>
      <c r="CH404">
        <v>0</v>
      </c>
      <c r="CI404">
        <v>0</v>
      </c>
      <c r="CJ404" s="1">
        <v>0</v>
      </c>
      <c r="CK404" s="1">
        <v>0</v>
      </c>
      <c r="CL404" s="1">
        <v>0</v>
      </c>
      <c r="CM404" s="1">
        <v>0</v>
      </c>
      <c r="CN404" s="168">
        <v>22</v>
      </c>
      <c r="CO404" s="169">
        <v>364</v>
      </c>
      <c r="CP404" s="169">
        <v>5638</v>
      </c>
      <c r="CQ404" s="170">
        <v>0</v>
      </c>
      <c r="CR404" s="1">
        <v>0</v>
      </c>
      <c r="CS404" s="1">
        <v>0</v>
      </c>
      <c r="CT404" s="1">
        <v>0</v>
      </c>
      <c r="CU404" s="1">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v>0</v>
      </c>
      <c r="DP404" s="284">
        <v>0</v>
      </c>
      <c r="DQ404" s="284">
        <v>0</v>
      </c>
      <c r="DR404" s="284">
        <v>0</v>
      </c>
      <c r="DS404" s="284">
        <v>0</v>
      </c>
      <c r="DT404" s="168">
        <v>0</v>
      </c>
      <c r="DU404" s="169">
        <v>0</v>
      </c>
      <c r="DV404" s="169">
        <v>0</v>
      </c>
      <c r="DW404" s="170">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v>0</v>
      </c>
      <c r="EU404">
        <v>0</v>
      </c>
      <c r="EV404" s="1">
        <v>0</v>
      </c>
      <c r="EW404" s="1">
        <v>0</v>
      </c>
      <c r="EX404" s="1">
        <v>0</v>
      </c>
      <c r="EY404" s="1">
        <v>0</v>
      </c>
      <c r="EZ404" s="168">
        <v>0</v>
      </c>
      <c r="FA404" s="169">
        <v>0</v>
      </c>
      <c r="FB404" s="169">
        <v>0</v>
      </c>
      <c r="FC404" s="170">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1</v>
      </c>
      <c r="GE404">
        <v>0</v>
      </c>
      <c r="GF404">
        <v>12</v>
      </c>
      <c r="GG404">
        <v>0</v>
      </c>
      <c r="GH404">
        <v>0</v>
      </c>
      <c r="GI404">
        <v>0</v>
      </c>
      <c r="GJ404">
        <v>0</v>
      </c>
      <c r="GK404">
        <v>0</v>
      </c>
      <c r="GL404">
        <v>0</v>
      </c>
      <c r="GM404">
        <v>0</v>
      </c>
      <c r="GN404">
        <v>0</v>
      </c>
      <c r="GO404">
        <v>0</v>
      </c>
      <c r="GP404">
        <v>2</v>
      </c>
      <c r="GQ404">
        <v>799</v>
      </c>
      <c r="GR404">
        <v>0</v>
      </c>
      <c r="GS404">
        <v>0</v>
      </c>
      <c r="GT404">
        <v>0</v>
      </c>
      <c r="GU404">
        <v>0</v>
      </c>
      <c r="GV404">
        <v>0</v>
      </c>
      <c r="GW404">
        <v>0</v>
      </c>
      <c r="GX404">
        <v>0</v>
      </c>
      <c r="GY404">
        <v>0</v>
      </c>
      <c r="GZ404">
        <v>0</v>
      </c>
      <c r="HA404">
        <v>0</v>
      </c>
      <c r="HB404">
        <v>0</v>
      </c>
      <c r="HC404" s="139">
        <v>0</v>
      </c>
      <c r="HD404" s="141">
        <v>0</v>
      </c>
      <c r="HE404" s="139">
        <v>1</v>
      </c>
      <c r="HF404" s="141">
        <v>0</v>
      </c>
      <c r="HG404" s="180">
        <v>8</v>
      </c>
      <c r="HH404" s="182">
        <v>0</v>
      </c>
      <c r="HI404" s="182">
        <v>0.125</v>
      </c>
      <c r="HJ404" s="183">
        <v>0</v>
      </c>
      <c r="HK404" s="140">
        <v>0</v>
      </c>
      <c r="HL404" s="140">
        <v>0</v>
      </c>
      <c r="HM404" s="1" t="s">
        <v>427</v>
      </c>
      <c r="HN404" s="1" t="s">
        <v>427</v>
      </c>
      <c r="HO404" t="s">
        <v>458</v>
      </c>
      <c r="HP404" t="e">
        <v>#N/A</v>
      </c>
      <c r="HQ404" s="403" t="s">
        <v>605</v>
      </c>
      <c r="HR404" s="403" t="s">
        <v>605</v>
      </c>
      <c r="HS404" s="403" t="s">
        <v>605</v>
      </c>
      <c r="HT404" s="403" t="s">
        <v>605</v>
      </c>
      <c r="HU404" s="403" t="s">
        <v>605</v>
      </c>
      <c r="HV404" s="403" t="s">
        <v>605</v>
      </c>
      <c r="HW404" s="403" t="s">
        <v>605</v>
      </c>
      <c r="HX404" s="403" t="s">
        <v>605</v>
      </c>
      <c r="HY404" s="403" t="s">
        <v>605</v>
      </c>
      <c r="HZ404" s="403" t="s">
        <v>605</v>
      </c>
      <c r="IA404" s="284"/>
      <c r="IB404" s="284"/>
    </row>
    <row r="405" spans="1:236" x14ac:dyDescent="0.25">
      <c r="A405" s="2">
        <f>IF('Table 1'!$L$2="All Regions",1,IF('Table 1'!$L$2='DATA TEMPLATE 1516'!L405,1,0))</f>
        <v>1</v>
      </c>
      <c r="B405" s="2">
        <f>IF('Table 1'!$L$3="All Disciplines",1,IF('Table 1'!$L$3='DATA TEMPLATE 1516'!M405,1,0))</f>
        <v>1</v>
      </c>
      <c r="C405" s="2">
        <f>IF('Table 1'!$L$4="All Organisations",1,IF('Table 1'!$L$4='DATA TEMPLATE 1516'!N405,1,0))</f>
        <v>1</v>
      </c>
      <c r="D405" s="2">
        <f t="shared" si="12"/>
        <v>3</v>
      </c>
      <c r="E405" s="236">
        <f>IFERROR(IF('Table 2'!$L$2="All Diverse Led",$HQ405,IF('Table 2'!$L$2='DATA TEMPLATE 1516'!HX405,4,0)),"0")</f>
        <v>0</v>
      </c>
      <c r="F405" s="236">
        <f>IFERROR(IF('Table 2'!$L$2="All Diverse Led",$HQ405,IF('Table 2'!$L$2='DATA TEMPLATE 1516'!HY405,4,0)), 0)</f>
        <v>0</v>
      </c>
      <c r="G405" s="237">
        <f t="shared" si="13"/>
        <v>0</v>
      </c>
      <c r="H405" s="1" t="s">
        <v>471</v>
      </c>
      <c r="I405" s="1">
        <v>0</v>
      </c>
      <c r="J405" s="1" t="b">
        <v>0</v>
      </c>
      <c r="K405" s="284">
        <v>403</v>
      </c>
      <c r="L405" t="s">
        <v>449</v>
      </c>
      <c r="M405" t="s">
        <v>440</v>
      </c>
      <c r="N405" t="s">
        <v>459</v>
      </c>
      <c r="O405" s="76">
        <v>47052</v>
      </c>
      <c r="P405" s="76">
        <v>57496</v>
      </c>
      <c r="Q405" s="76">
        <v>24186</v>
      </c>
      <c r="R405" s="76">
        <v>79664</v>
      </c>
      <c r="S405" s="76">
        <v>68957</v>
      </c>
      <c r="T405" s="76">
        <v>277355</v>
      </c>
      <c r="U405">
        <v>10747</v>
      </c>
      <c r="V405">
        <v>15664</v>
      </c>
      <c r="W405">
        <v>0</v>
      </c>
      <c r="X405">
        <v>0</v>
      </c>
      <c r="Y405">
        <v>45339</v>
      </c>
      <c r="Z405">
        <v>0</v>
      </c>
      <c r="AA405">
        <v>0</v>
      </c>
      <c r="AB405">
        <v>156897</v>
      </c>
      <c r="AC405">
        <v>46552</v>
      </c>
      <c r="AD405">
        <v>0</v>
      </c>
      <c r="AE405">
        <v>275199</v>
      </c>
      <c r="AF405" s="1">
        <v>26</v>
      </c>
      <c r="AG405">
        <v>28</v>
      </c>
      <c r="AH405">
        <v>946</v>
      </c>
      <c r="AI405">
        <v>1000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v>0</v>
      </c>
      <c r="BD405" s="284">
        <v>0</v>
      </c>
      <c r="BE405" s="284">
        <v>0</v>
      </c>
      <c r="BF405" s="284">
        <v>0</v>
      </c>
      <c r="BG405" s="284">
        <v>0</v>
      </c>
      <c r="BH405" s="168">
        <v>0</v>
      </c>
      <c r="BI405" s="169">
        <v>0</v>
      </c>
      <c r="BJ405" s="169">
        <v>0</v>
      </c>
      <c r="BK405" s="170">
        <v>0</v>
      </c>
      <c r="BL405">
        <v>0</v>
      </c>
      <c r="BM405">
        <v>0</v>
      </c>
      <c r="BN405">
        <v>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v>0</v>
      </c>
      <c r="CJ405" s="1">
        <v>0</v>
      </c>
      <c r="CK405" s="1">
        <v>0</v>
      </c>
      <c r="CL405" s="1">
        <v>0</v>
      </c>
      <c r="CM405" s="1">
        <v>0</v>
      </c>
      <c r="CN405" s="168">
        <v>0</v>
      </c>
      <c r="CO405" s="169">
        <v>0</v>
      </c>
      <c r="CP405" s="169">
        <v>0</v>
      </c>
      <c r="CQ405" s="170">
        <v>0</v>
      </c>
      <c r="CR405" s="1">
        <v>0</v>
      </c>
      <c r="CS405" s="1">
        <v>0</v>
      </c>
      <c r="CT405" s="1">
        <v>0</v>
      </c>
      <c r="CU405" s="1">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v>0</v>
      </c>
      <c r="DP405" s="284">
        <v>0</v>
      </c>
      <c r="DQ405" s="284">
        <v>0</v>
      </c>
      <c r="DR405" s="284">
        <v>0</v>
      </c>
      <c r="DS405" s="284">
        <v>0</v>
      </c>
      <c r="DT405" s="168">
        <v>0</v>
      </c>
      <c r="DU405" s="169">
        <v>0</v>
      </c>
      <c r="DV405" s="169">
        <v>0</v>
      </c>
      <c r="DW405" s="170">
        <v>0</v>
      </c>
      <c r="DX405">
        <v>1</v>
      </c>
      <c r="DY405">
        <v>1</v>
      </c>
      <c r="DZ405">
        <v>40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v>0</v>
      </c>
      <c r="EV405" s="1">
        <v>0</v>
      </c>
      <c r="EW405" s="1">
        <v>0</v>
      </c>
      <c r="EX405" s="1">
        <v>0</v>
      </c>
      <c r="EY405" s="1">
        <v>0</v>
      </c>
      <c r="EZ405" s="168">
        <v>0</v>
      </c>
      <c r="FA405" s="169">
        <v>0</v>
      </c>
      <c r="FB405" s="169">
        <v>0</v>
      </c>
      <c r="FC405" s="170">
        <v>0</v>
      </c>
      <c r="FD405">
        <v>0</v>
      </c>
      <c r="FE405">
        <v>0</v>
      </c>
      <c r="FF405">
        <v>0</v>
      </c>
      <c r="FG405">
        <v>0</v>
      </c>
      <c r="FH405">
        <v>0</v>
      </c>
      <c r="FI405">
        <v>0</v>
      </c>
      <c r="FJ405">
        <v>0</v>
      </c>
      <c r="FK405">
        <v>0</v>
      </c>
      <c r="FL405">
        <v>0</v>
      </c>
      <c r="FM405">
        <v>0</v>
      </c>
      <c r="FN405">
        <v>2</v>
      </c>
      <c r="FO405">
        <v>60</v>
      </c>
      <c r="FP405">
        <v>0</v>
      </c>
      <c r="FQ405">
        <v>0</v>
      </c>
      <c r="FR405">
        <v>0</v>
      </c>
      <c r="FS405">
        <v>0</v>
      </c>
      <c r="FT405">
        <v>0</v>
      </c>
      <c r="FU405">
        <v>0</v>
      </c>
      <c r="FV405">
        <v>0</v>
      </c>
      <c r="FW405">
        <v>0</v>
      </c>
      <c r="FX405">
        <v>0</v>
      </c>
      <c r="FY405">
        <v>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s="139">
        <v>0</v>
      </c>
      <c r="HD405" s="141">
        <v>0</v>
      </c>
      <c r="HE405" s="139">
        <v>0</v>
      </c>
      <c r="HF405" s="141">
        <v>0</v>
      </c>
      <c r="HG405" s="180">
        <v>12</v>
      </c>
      <c r="HH405" s="182">
        <v>0</v>
      </c>
      <c r="HI405" s="182">
        <v>0</v>
      </c>
      <c r="HJ405" s="183">
        <v>0</v>
      </c>
      <c r="HK405" s="140">
        <v>0</v>
      </c>
      <c r="HL405" s="140">
        <v>0</v>
      </c>
      <c r="HM405" s="1" t="s">
        <v>427</v>
      </c>
      <c r="HN405" s="1" t="s">
        <v>427</v>
      </c>
      <c r="HO405" t="s">
        <v>459</v>
      </c>
      <c r="HP405" s="284" t="s">
        <v>458</v>
      </c>
      <c r="HQ405" s="284">
        <v>0</v>
      </c>
      <c r="HR405" s="284">
        <v>0</v>
      </c>
      <c r="HS405" s="284">
        <v>0</v>
      </c>
      <c r="HT405" s="284" t="s">
        <v>427</v>
      </c>
      <c r="HU405" s="284" t="s">
        <v>427</v>
      </c>
      <c r="HV405" s="284" t="s">
        <v>427</v>
      </c>
      <c r="HW405" s="284" t="s">
        <v>427</v>
      </c>
      <c r="HX405" s="284">
        <v>0</v>
      </c>
      <c r="HY405" s="284">
        <v>0</v>
      </c>
      <c r="HZ405" s="284">
        <v>227412</v>
      </c>
      <c r="IA405" s="284"/>
      <c r="IB405" s="284"/>
    </row>
    <row r="406" spans="1:236" x14ac:dyDescent="0.25">
      <c r="A406" s="2">
        <f>IF('Table 1'!$L$2="All Regions",1,IF('Table 1'!$L$2='DATA TEMPLATE 1516'!L406,1,0))</f>
        <v>1</v>
      </c>
      <c r="B406" s="2">
        <f>IF('Table 1'!$L$3="All Disciplines",1,IF('Table 1'!$L$3='DATA TEMPLATE 1516'!M406,1,0))</f>
        <v>1</v>
      </c>
      <c r="C406" s="2">
        <f>IF('Table 1'!$L$4="All Organisations",1,IF('Table 1'!$L$4='DATA TEMPLATE 1516'!N406,1,0))</f>
        <v>1</v>
      </c>
      <c r="D406" s="2">
        <f t="shared" si="12"/>
        <v>3</v>
      </c>
      <c r="E406" s="236" t="str">
        <f>IFERROR(IF('Table 2'!$L$2="All Diverse Led",$HQ406,IF('Table 2'!$L$2='DATA TEMPLATE 1516'!HX406,4,0)),"0")</f>
        <v>-</v>
      </c>
      <c r="F406" s="236" t="str">
        <f>IFERROR(IF('Table 2'!$L$2="All Diverse Led",$HQ406,IF('Table 2'!$L$2='DATA TEMPLATE 1516'!HY406,4,0)), 0)</f>
        <v>-</v>
      </c>
      <c r="G406" s="237">
        <f t="shared" si="13"/>
        <v>0</v>
      </c>
      <c r="H406" s="1">
        <v>0</v>
      </c>
      <c r="I406" s="1">
        <v>0</v>
      </c>
      <c r="J406" s="1" t="b">
        <v>0</v>
      </c>
      <c r="K406" s="284">
        <v>404</v>
      </c>
      <c r="L406" t="s">
        <v>449</v>
      </c>
      <c r="M406" t="s">
        <v>450</v>
      </c>
      <c r="N406" t="s">
        <v>460</v>
      </c>
      <c r="O406" s="76">
        <v>172108</v>
      </c>
      <c r="P406" s="76">
        <v>1072374</v>
      </c>
      <c r="Q406" s="76">
        <v>0</v>
      </c>
      <c r="R406" s="76">
        <v>0</v>
      </c>
      <c r="S406" s="76">
        <v>68600</v>
      </c>
      <c r="T406" s="76">
        <v>1313082</v>
      </c>
      <c r="U406">
        <v>46483</v>
      </c>
      <c r="V406">
        <v>0</v>
      </c>
      <c r="W406">
        <v>0</v>
      </c>
      <c r="X406">
        <v>12336</v>
      </c>
      <c r="Y406">
        <v>0</v>
      </c>
      <c r="Z406">
        <v>0</v>
      </c>
      <c r="AA406">
        <v>0</v>
      </c>
      <c r="AB406">
        <v>588485</v>
      </c>
      <c r="AC406">
        <v>198509</v>
      </c>
      <c r="AD406">
        <v>489560</v>
      </c>
      <c r="AE406">
        <v>1335373</v>
      </c>
      <c r="AF406" s="1">
        <v>0</v>
      </c>
      <c r="AG406">
        <v>0</v>
      </c>
      <c r="AH406">
        <v>0</v>
      </c>
      <c r="AI406">
        <v>0</v>
      </c>
      <c r="AJ406">
        <v>0</v>
      </c>
      <c r="AK406">
        <v>0</v>
      </c>
      <c r="AL406">
        <v>0</v>
      </c>
      <c r="AM406">
        <v>0</v>
      </c>
      <c r="AN406">
        <v>0</v>
      </c>
      <c r="AO406">
        <v>0</v>
      </c>
      <c r="AP406">
        <v>0</v>
      </c>
      <c r="AQ406">
        <v>0</v>
      </c>
      <c r="AR406">
        <v>0</v>
      </c>
      <c r="AS406">
        <v>0</v>
      </c>
      <c r="AT406">
        <v>0</v>
      </c>
      <c r="AU406">
        <v>0</v>
      </c>
      <c r="AV406">
        <v>0</v>
      </c>
      <c r="AW406">
        <v>0</v>
      </c>
      <c r="AX406">
        <v>0</v>
      </c>
      <c r="AY406">
        <v>0</v>
      </c>
      <c r="AZ406">
        <v>0</v>
      </c>
      <c r="BA406">
        <v>0</v>
      </c>
      <c r="BB406">
        <v>0</v>
      </c>
      <c r="BC406">
        <v>0</v>
      </c>
      <c r="BD406" s="284">
        <v>0</v>
      </c>
      <c r="BE406" s="284">
        <v>0</v>
      </c>
      <c r="BF406" s="284">
        <v>0</v>
      </c>
      <c r="BG406" s="284">
        <v>0</v>
      </c>
      <c r="BH406" s="168">
        <v>0</v>
      </c>
      <c r="BI406" s="169">
        <v>0</v>
      </c>
      <c r="BJ406" s="169">
        <v>0</v>
      </c>
      <c r="BK406" s="170">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v>0</v>
      </c>
      <c r="CJ406" s="1">
        <v>0</v>
      </c>
      <c r="CK406" s="1">
        <v>0</v>
      </c>
      <c r="CL406" s="1">
        <v>0</v>
      </c>
      <c r="CM406" s="1">
        <v>0</v>
      </c>
      <c r="CN406" s="168">
        <v>0</v>
      </c>
      <c r="CO406" s="169">
        <v>0</v>
      </c>
      <c r="CP406" s="169">
        <v>0</v>
      </c>
      <c r="CQ406" s="170">
        <v>0</v>
      </c>
      <c r="CR406" s="1">
        <v>0</v>
      </c>
      <c r="CS406" s="1">
        <v>0</v>
      </c>
      <c r="CT406" s="1">
        <v>0</v>
      </c>
      <c r="CU406" s="1">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v>0</v>
      </c>
      <c r="DP406" s="284">
        <v>0</v>
      </c>
      <c r="DQ406" s="284">
        <v>0</v>
      </c>
      <c r="DR406" s="284">
        <v>0</v>
      </c>
      <c r="DS406" s="284">
        <v>0</v>
      </c>
      <c r="DT406" s="168">
        <v>0</v>
      </c>
      <c r="DU406" s="169">
        <v>0</v>
      </c>
      <c r="DV406" s="169">
        <v>0</v>
      </c>
      <c r="DW406" s="170">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v>0</v>
      </c>
      <c r="EV406" s="1">
        <v>0</v>
      </c>
      <c r="EW406" s="1">
        <v>0</v>
      </c>
      <c r="EX406" s="1">
        <v>0</v>
      </c>
      <c r="EY406" s="1">
        <v>0</v>
      </c>
      <c r="EZ406" s="168">
        <v>0</v>
      </c>
      <c r="FA406" s="169">
        <v>0</v>
      </c>
      <c r="FB406" s="169">
        <v>0</v>
      </c>
      <c r="FC406" s="170">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t="s">
        <v>601</v>
      </c>
      <c r="GE406">
        <v>0</v>
      </c>
      <c r="GF406">
        <v>10</v>
      </c>
      <c r="GG406">
        <v>0</v>
      </c>
      <c r="GH406">
        <v>0</v>
      </c>
      <c r="GI406">
        <v>0</v>
      </c>
      <c r="GJ406">
        <v>0</v>
      </c>
      <c r="GK406" t="s">
        <v>602</v>
      </c>
      <c r="GL406">
        <v>0</v>
      </c>
      <c r="GM406">
        <v>0</v>
      </c>
      <c r="GN406">
        <v>0</v>
      </c>
      <c r="GO406">
        <v>0</v>
      </c>
      <c r="GP406">
        <v>7</v>
      </c>
      <c r="GQ406">
        <v>2183</v>
      </c>
      <c r="GR406">
        <v>0</v>
      </c>
      <c r="GS406">
        <v>0</v>
      </c>
      <c r="GT406">
        <v>0</v>
      </c>
      <c r="GU406">
        <v>0</v>
      </c>
      <c r="GV406">
        <v>0</v>
      </c>
      <c r="GW406">
        <v>0</v>
      </c>
      <c r="GX406">
        <v>0</v>
      </c>
      <c r="GY406">
        <v>0</v>
      </c>
      <c r="GZ406">
        <v>0</v>
      </c>
      <c r="HA406">
        <v>0</v>
      </c>
      <c r="HB406">
        <v>0</v>
      </c>
      <c r="HC406" s="139">
        <v>0</v>
      </c>
      <c r="HD406" s="141">
        <v>1</v>
      </c>
      <c r="HE406" s="139">
        <v>2</v>
      </c>
      <c r="HF406" s="141">
        <v>0</v>
      </c>
      <c r="HG406" s="180">
        <v>12</v>
      </c>
      <c r="HH406" s="182">
        <v>0</v>
      </c>
      <c r="HI406" s="182">
        <v>0.25</v>
      </c>
      <c r="HJ406" s="183">
        <v>0</v>
      </c>
      <c r="HK406" s="140">
        <v>0</v>
      </c>
      <c r="HL406" s="140">
        <v>0</v>
      </c>
      <c r="HM406" s="1" t="s">
        <v>427</v>
      </c>
      <c r="HN406" s="1" t="s">
        <v>427</v>
      </c>
      <c r="HO406" t="s">
        <v>460</v>
      </c>
      <c r="HP406" t="e">
        <v>#N/A</v>
      </c>
      <c r="HQ406" s="403" t="s">
        <v>605</v>
      </c>
      <c r="HR406" s="403" t="s">
        <v>605</v>
      </c>
      <c r="HS406" s="403" t="s">
        <v>605</v>
      </c>
      <c r="HT406" s="403" t="s">
        <v>605</v>
      </c>
      <c r="HU406" s="403" t="s">
        <v>605</v>
      </c>
      <c r="HV406" s="403" t="s">
        <v>605</v>
      </c>
      <c r="HW406" s="403" t="s">
        <v>605</v>
      </c>
      <c r="HX406" s="403" t="s">
        <v>605</v>
      </c>
      <c r="HY406" s="403" t="s">
        <v>605</v>
      </c>
      <c r="HZ406" s="403" t="s">
        <v>605</v>
      </c>
      <c r="IA406" s="284"/>
      <c r="IB406" s="284"/>
    </row>
    <row r="407" spans="1:236" x14ac:dyDescent="0.25">
      <c r="A407" s="2">
        <f>IF('Table 1'!$L$2="All Regions",1,IF('Table 1'!$L$2='DATA TEMPLATE 1516'!L407,1,0))</f>
        <v>1</v>
      </c>
      <c r="B407" s="2">
        <f>IF('Table 1'!$L$3="All Disciplines",1,IF('Table 1'!$L$3='DATA TEMPLATE 1516'!M407,1,0))</f>
        <v>1</v>
      </c>
      <c r="C407" s="2">
        <f>IF('Table 1'!$L$4="All Organisations",1,IF('Table 1'!$L$4='DATA TEMPLATE 1516'!N407,1,0))</f>
        <v>1</v>
      </c>
      <c r="D407" s="2">
        <f t="shared" si="12"/>
        <v>3</v>
      </c>
      <c r="E407" s="236" t="str">
        <f>IFERROR(IF('Table 2'!$L$2="All Diverse Led",$HQ407,IF('Table 2'!$L$2='DATA TEMPLATE 1516'!HX407,4,0)),"0")</f>
        <v>-</v>
      </c>
      <c r="F407" s="236" t="str">
        <f>IFERROR(IF('Table 2'!$L$2="All Diverse Led",$HQ407,IF('Table 2'!$L$2='DATA TEMPLATE 1516'!HY407,4,0)), 0)</f>
        <v>-</v>
      </c>
      <c r="G407" s="237">
        <f t="shared" si="13"/>
        <v>0</v>
      </c>
      <c r="H407" s="1">
        <v>0</v>
      </c>
      <c r="I407" s="1">
        <v>0</v>
      </c>
      <c r="J407" s="1" t="b">
        <v>0</v>
      </c>
      <c r="K407" s="284">
        <v>405</v>
      </c>
      <c r="L407" t="s">
        <v>449</v>
      </c>
      <c r="M407" t="s">
        <v>437</v>
      </c>
      <c r="N407" t="s">
        <v>458</v>
      </c>
      <c r="O407" s="76">
        <v>93185</v>
      </c>
      <c r="P407" s="76">
        <v>70475</v>
      </c>
      <c r="Q407" s="76">
        <v>11897</v>
      </c>
      <c r="R407" s="76">
        <v>0</v>
      </c>
      <c r="S407" s="76">
        <v>0</v>
      </c>
      <c r="T407" s="76">
        <v>175557</v>
      </c>
      <c r="U407">
        <v>16457</v>
      </c>
      <c r="V407">
        <v>6457</v>
      </c>
      <c r="W407">
        <v>0</v>
      </c>
      <c r="X407">
        <v>44253</v>
      </c>
      <c r="Y407">
        <v>0</v>
      </c>
      <c r="Z407">
        <v>0</v>
      </c>
      <c r="AA407">
        <v>0</v>
      </c>
      <c r="AB407">
        <v>26828</v>
      </c>
      <c r="AC407">
        <v>57642</v>
      </c>
      <c r="AD407">
        <v>32065</v>
      </c>
      <c r="AE407">
        <v>183702</v>
      </c>
      <c r="AF407" s="1">
        <v>11</v>
      </c>
      <c r="AG407">
        <v>11</v>
      </c>
      <c r="AH407">
        <v>341</v>
      </c>
      <c r="AI407">
        <v>360</v>
      </c>
      <c r="AJ407">
        <v>0</v>
      </c>
      <c r="AK407">
        <v>0</v>
      </c>
      <c r="AL407">
        <v>0</v>
      </c>
      <c r="AM407">
        <v>0</v>
      </c>
      <c r="AN407">
        <v>0</v>
      </c>
      <c r="AO407">
        <v>0</v>
      </c>
      <c r="AP407">
        <v>0</v>
      </c>
      <c r="AQ407">
        <v>0</v>
      </c>
      <c r="AR407">
        <v>4</v>
      </c>
      <c r="AS407">
        <v>4</v>
      </c>
      <c r="AT407">
        <v>0</v>
      </c>
      <c r="AU407">
        <v>360</v>
      </c>
      <c r="AV407">
        <v>0</v>
      </c>
      <c r="AW407">
        <v>0</v>
      </c>
      <c r="AX407">
        <v>0</v>
      </c>
      <c r="AY407">
        <v>0</v>
      </c>
      <c r="AZ407">
        <v>0</v>
      </c>
      <c r="BA407">
        <v>0</v>
      </c>
      <c r="BB407">
        <v>0</v>
      </c>
      <c r="BC407">
        <v>0</v>
      </c>
      <c r="BD407" s="284">
        <v>0</v>
      </c>
      <c r="BE407" s="284">
        <v>0</v>
      </c>
      <c r="BF407" s="284">
        <v>0</v>
      </c>
      <c r="BG407" s="284">
        <v>0</v>
      </c>
      <c r="BH407" s="168">
        <v>4</v>
      </c>
      <c r="BI407" s="169">
        <v>4</v>
      </c>
      <c r="BJ407" s="169">
        <v>0</v>
      </c>
      <c r="BK407" s="170">
        <v>360</v>
      </c>
      <c r="BL407">
        <v>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v>0</v>
      </c>
      <c r="CJ407" s="1">
        <v>0</v>
      </c>
      <c r="CK407" s="1">
        <v>0</v>
      </c>
      <c r="CL407" s="1">
        <v>0</v>
      </c>
      <c r="CM407" s="1">
        <v>0</v>
      </c>
      <c r="CN407" s="168">
        <v>0</v>
      </c>
      <c r="CO407" s="169">
        <v>0</v>
      </c>
      <c r="CP407" s="169">
        <v>0</v>
      </c>
      <c r="CQ407" s="170">
        <v>0</v>
      </c>
      <c r="CR407" s="1">
        <v>0</v>
      </c>
      <c r="CS407" s="1">
        <v>0</v>
      </c>
      <c r="CT407" s="1">
        <v>0</v>
      </c>
      <c r="CU407" s="1">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v>0</v>
      </c>
      <c r="DP407" s="284">
        <v>0</v>
      </c>
      <c r="DQ407" s="284">
        <v>0</v>
      </c>
      <c r="DR407" s="284">
        <v>0</v>
      </c>
      <c r="DS407" s="284">
        <v>0</v>
      </c>
      <c r="DT407" s="168">
        <v>0</v>
      </c>
      <c r="DU407" s="169">
        <v>0</v>
      </c>
      <c r="DV407" s="169">
        <v>0</v>
      </c>
      <c r="DW407" s="170">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v>0</v>
      </c>
      <c r="EV407" s="1">
        <v>0</v>
      </c>
      <c r="EW407" s="1">
        <v>0</v>
      </c>
      <c r="EX407" s="1">
        <v>0</v>
      </c>
      <c r="EY407" s="1">
        <v>0</v>
      </c>
      <c r="EZ407" s="168">
        <v>0</v>
      </c>
      <c r="FA407" s="169">
        <v>0</v>
      </c>
      <c r="FB407" s="169">
        <v>0</v>
      </c>
      <c r="FC407" s="170">
        <v>0</v>
      </c>
      <c r="FD407">
        <v>0</v>
      </c>
      <c r="FE407">
        <v>0</v>
      </c>
      <c r="FF407">
        <v>0</v>
      </c>
      <c r="FG407">
        <v>0</v>
      </c>
      <c r="FH407">
        <v>0</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s="139">
        <v>0</v>
      </c>
      <c r="HD407" s="141">
        <v>0</v>
      </c>
      <c r="HE407" s="139">
        <v>4</v>
      </c>
      <c r="HF407" s="141">
        <v>0</v>
      </c>
      <c r="HG407" s="180">
        <v>14</v>
      </c>
      <c r="HH407" s="182">
        <v>0</v>
      </c>
      <c r="HI407" s="182">
        <v>0.2857142857142857</v>
      </c>
      <c r="HJ407" s="183">
        <v>0</v>
      </c>
      <c r="HK407" s="140">
        <v>0</v>
      </c>
      <c r="HL407" s="140">
        <v>0</v>
      </c>
      <c r="HM407" s="1" t="s">
        <v>427</v>
      </c>
      <c r="HN407" s="1" t="s">
        <v>427</v>
      </c>
      <c r="HO407" t="s">
        <v>458</v>
      </c>
      <c r="HP407" t="e">
        <v>#N/A</v>
      </c>
      <c r="HQ407" s="403" t="s">
        <v>605</v>
      </c>
      <c r="HR407" s="403" t="s">
        <v>605</v>
      </c>
      <c r="HS407" s="403" t="s">
        <v>605</v>
      </c>
      <c r="HT407" s="403" t="s">
        <v>605</v>
      </c>
      <c r="HU407" s="403" t="s">
        <v>605</v>
      </c>
      <c r="HV407" s="403" t="s">
        <v>605</v>
      </c>
      <c r="HW407" s="403" t="s">
        <v>605</v>
      </c>
      <c r="HX407" s="403" t="s">
        <v>605</v>
      </c>
      <c r="HY407" s="403" t="s">
        <v>605</v>
      </c>
      <c r="HZ407" s="403" t="s">
        <v>605</v>
      </c>
      <c r="IA407" s="284"/>
      <c r="IB407" s="284"/>
    </row>
    <row r="408" spans="1:236" x14ac:dyDescent="0.25">
      <c r="A408" s="2">
        <f>IF('Table 1'!$L$2="All Regions",1,IF('Table 1'!$L$2='DATA TEMPLATE 1516'!L408,1,0))</f>
        <v>1</v>
      </c>
      <c r="B408" s="2">
        <f>IF('Table 1'!$L$3="All Disciplines",1,IF('Table 1'!$L$3='DATA TEMPLATE 1516'!M408,1,0))</f>
        <v>1</v>
      </c>
      <c r="C408" s="2">
        <f>IF('Table 1'!$L$4="All Organisations",1,IF('Table 1'!$L$4='DATA TEMPLATE 1516'!N408,1,0))</f>
        <v>1</v>
      </c>
      <c r="D408" s="2">
        <f t="shared" si="12"/>
        <v>3</v>
      </c>
      <c r="E408" s="236">
        <f>IFERROR(IF('Table 2'!$L$2="All Diverse Led",$HQ408,IF('Table 2'!$L$2='DATA TEMPLATE 1516'!HX408,4,0)),"0")</f>
        <v>0</v>
      </c>
      <c r="F408" s="236">
        <f>IFERROR(IF('Table 2'!$L$2="All Diverse Led",$HQ408,IF('Table 2'!$L$2='DATA TEMPLATE 1516'!HY408,4,0)), 0)</f>
        <v>0</v>
      </c>
      <c r="G408" s="237">
        <f t="shared" si="13"/>
        <v>0</v>
      </c>
      <c r="H408" s="1" t="s">
        <v>471</v>
      </c>
      <c r="I408" s="1">
        <v>0</v>
      </c>
      <c r="J408" s="1" t="b">
        <v>0</v>
      </c>
      <c r="K408" s="284">
        <v>406</v>
      </c>
      <c r="L408" t="s">
        <v>449</v>
      </c>
      <c r="M408" t="s">
        <v>440</v>
      </c>
      <c r="N408" t="s">
        <v>459</v>
      </c>
      <c r="O408" s="76">
        <v>135068</v>
      </c>
      <c r="P408" s="76">
        <v>68995</v>
      </c>
      <c r="Q408" s="76">
        <v>429</v>
      </c>
      <c r="R408" s="76">
        <v>4988</v>
      </c>
      <c r="S408" s="76">
        <v>102790</v>
      </c>
      <c r="T408" s="76">
        <v>312270</v>
      </c>
      <c r="U408">
        <v>10462</v>
      </c>
      <c r="V408">
        <v>270</v>
      </c>
      <c r="W408">
        <v>0</v>
      </c>
      <c r="X408">
        <v>4560</v>
      </c>
      <c r="Y408">
        <v>2280</v>
      </c>
      <c r="Z408">
        <v>0</v>
      </c>
      <c r="AA408">
        <v>0</v>
      </c>
      <c r="AB408">
        <v>173370</v>
      </c>
      <c r="AC408">
        <v>39988</v>
      </c>
      <c r="AD408">
        <v>81340</v>
      </c>
      <c r="AE408">
        <v>312270</v>
      </c>
      <c r="AF408" s="1">
        <v>58</v>
      </c>
      <c r="AG408">
        <v>90</v>
      </c>
      <c r="AH408">
        <v>8698</v>
      </c>
      <c r="AI408">
        <v>0</v>
      </c>
      <c r="AJ408">
        <v>0</v>
      </c>
      <c r="AK408">
        <v>0</v>
      </c>
      <c r="AL408">
        <v>0</v>
      </c>
      <c r="AM408">
        <v>0</v>
      </c>
      <c r="AN408">
        <v>0</v>
      </c>
      <c r="AO408">
        <v>0</v>
      </c>
      <c r="AP408">
        <v>0</v>
      </c>
      <c r="AQ408">
        <v>0</v>
      </c>
      <c r="AR408">
        <v>16</v>
      </c>
      <c r="AS408">
        <v>18</v>
      </c>
      <c r="AT408">
        <v>827</v>
      </c>
      <c r="AU408">
        <v>0</v>
      </c>
      <c r="AV408">
        <v>0</v>
      </c>
      <c r="AW408">
        <v>0</v>
      </c>
      <c r="AX408">
        <v>0</v>
      </c>
      <c r="AY408">
        <v>0</v>
      </c>
      <c r="AZ408">
        <v>0</v>
      </c>
      <c r="BA408">
        <v>0</v>
      </c>
      <c r="BB408">
        <v>0</v>
      </c>
      <c r="BC408">
        <v>0</v>
      </c>
      <c r="BD408" s="284">
        <v>0</v>
      </c>
      <c r="BE408" s="284">
        <v>0</v>
      </c>
      <c r="BF408" s="284">
        <v>0</v>
      </c>
      <c r="BG408" s="284">
        <v>0</v>
      </c>
      <c r="BH408" s="168">
        <v>16</v>
      </c>
      <c r="BI408" s="169">
        <v>18</v>
      </c>
      <c r="BJ408" s="169">
        <v>827</v>
      </c>
      <c r="BK408" s="170">
        <v>0</v>
      </c>
      <c r="BL408">
        <v>2</v>
      </c>
      <c r="BM408">
        <v>22</v>
      </c>
      <c r="BN408">
        <v>0</v>
      </c>
      <c r="BO408">
        <v>660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v>0</v>
      </c>
      <c r="CJ408" s="1">
        <v>0</v>
      </c>
      <c r="CK408" s="1">
        <v>0</v>
      </c>
      <c r="CL408" s="1">
        <v>0</v>
      </c>
      <c r="CM408" s="1">
        <v>0</v>
      </c>
      <c r="CN408" s="168">
        <v>0</v>
      </c>
      <c r="CO408" s="169">
        <v>0</v>
      </c>
      <c r="CP408" s="169">
        <v>0</v>
      </c>
      <c r="CQ408" s="170">
        <v>0</v>
      </c>
      <c r="CR408" s="1">
        <v>57</v>
      </c>
      <c r="CS408" s="1">
        <v>146</v>
      </c>
      <c r="CT408" s="1">
        <v>9152</v>
      </c>
      <c r="CU408" s="1">
        <v>0</v>
      </c>
      <c r="CV408">
        <v>0</v>
      </c>
      <c r="CW408">
        <v>0</v>
      </c>
      <c r="CX408">
        <v>0</v>
      </c>
      <c r="CY408">
        <v>0</v>
      </c>
      <c r="CZ408">
        <v>0</v>
      </c>
      <c r="DA408">
        <v>0</v>
      </c>
      <c r="DB408">
        <v>0</v>
      </c>
      <c r="DC408">
        <v>0</v>
      </c>
      <c r="DD408">
        <v>23</v>
      </c>
      <c r="DE408">
        <v>66</v>
      </c>
      <c r="DF408">
        <v>3763</v>
      </c>
      <c r="DG408">
        <v>0</v>
      </c>
      <c r="DH408">
        <v>0</v>
      </c>
      <c r="DI408">
        <v>0</v>
      </c>
      <c r="DJ408">
        <v>0</v>
      </c>
      <c r="DK408">
        <v>0</v>
      </c>
      <c r="DL408">
        <v>0</v>
      </c>
      <c r="DM408">
        <v>0</v>
      </c>
      <c r="DN408">
        <v>0</v>
      </c>
      <c r="DO408">
        <v>0</v>
      </c>
      <c r="DP408" s="284">
        <v>0</v>
      </c>
      <c r="DQ408" s="284">
        <v>0</v>
      </c>
      <c r="DR408" s="284">
        <v>0</v>
      </c>
      <c r="DS408" s="284">
        <v>0</v>
      </c>
      <c r="DT408" s="168">
        <v>23</v>
      </c>
      <c r="DU408" s="169">
        <v>66</v>
      </c>
      <c r="DV408" s="169">
        <v>3763</v>
      </c>
      <c r="DW408" s="170">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v>0</v>
      </c>
      <c r="EV408" s="1">
        <v>0</v>
      </c>
      <c r="EW408" s="1">
        <v>0</v>
      </c>
      <c r="EX408" s="1">
        <v>0</v>
      </c>
      <c r="EY408" s="1">
        <v>0</v>
      </c>
      <c r="EZ408" s="168">
        <v>0</v>
      </c>
      <c r="FA408" s="169">
        <v>0</v>
      </c>
      <c r="FB408" s="169">
        <v>0</v>
      </c>
      <c r="FC408" s="170">
        <v>0</v>
      </c>
      <c r="FD408">
        <v>0</v>
      </c>
      <c r="FE408">
        <v>0</v>
      </c>
      <c r="FF408">
        <v>0</v>
      </c>
      <c r="FG408">
        <v>0</v>
      </c>
      <c r="FH408">
        <v>0</v>
      </c>
      <c r="FI408">
        <v>0</v>
      </c>
      <c r="FJ408">
        <v>0</v>
      </c>
      <c r="FK408">
        <v>0</v>
      </c>
      <c r="FL408">
        <v>13</v>
      </c>
      <c r="FM408">
        <v>1009</v>
      </c>
      <c r="FN408">
        <v>0</v>
      </c>
      <c r="FO408">
        <v>0</v>
      </c>
      <c r="FP408">
        <v>0</v>
      </c>
      <c r="FQ408">
        <v>0</v>
      </c>
      <c r="FR408">
        <v>0</v>
      </c>
      <c r="FS408">
        <v>0</v>
      </c>
      <c r="FT408">
        <v>0</v>
      </c>
      <c r="FU408">
        <v>0</v>
      </c>
      <c r="FV408">
        <v>0</v>
      </c>
      <c r="FW408">
        <v>0</v>
      </c>
      <c r="FX408">
        <v>0</v>
      </c>
      <c r="FY408">
        <v>0</v>
      </c>
      <c r="FZ408">
        <v>0</v>
      </c>
      <c r="GA408">
        <v>0</v>
      </c>
      <c r="GB408">
        <v>0</v>
      </c>
      <c r="GC408">
        <v>0</v>
      </c>
      <c r="GD408">
        <v>0</v>
      </c>
      <c r="GE408">
        <v>0</v>
      </c>
      <c r="GF408">
        <v>0</v>
      </c>
      <c r="GG408">
        <v>0</v>
      </c>
      <c r="GH408">
        <v>0</v>
      </c>
      <c r="GI408">
        <v>0</v>
      </c>
      <c r="GJ408">
        <v>0</v>
      </c>
      <c r="GK408">
        <v>0</v>
      </c>
      <c r="GL408">
        <v>0</v>
      </c>
      <c r="GM408">
        <v>0</v>
      </c>
      <c r="GN408">
        <v>0</v>
      </c>
      <c r="GO408">
        <v>0</v>
      </c>
      <c r="GP408">
        <v>0</v>
      </c>
      <c r="GQ408">
        <v>0</v>
      </c>
      <c r="GR408">
        <v>0</v>
      </c>
      <c r="GS408">
        <v>0</v>
      </c>
      <c r="GT408">
        <v>0</v>
      </c>
      <c r="GU408">
        <v>0</v>
      </c>
      <c r="GV408">
        <v>0</v>
      </c>
      <c r="GW408">
        <v>0</v>
      </c>
      <c r="GX408">
        <v>0</v>
      </c>
      <c r="GY408">
        <v>0</v>
      </c>
      <c r="GZ408">
        <v>0</v>
      </c>
      <c r="HA408">
        <v>0</v>
      </c>
      <c r="HB408">
        <v>0</v>
      </c>
      <c r="HC408" s="139">
        <v>0</v>
      </c>
      <c r="HD408" s="141">
        <v>0</v>
      </c>
      <c r="HE408" s="139">
        <v>3</v>
      </c>
      <c r="HF408" s="141">
        <v>0</v>
      </c>
      <c r="HG408" s="180">
        <v>17</v>
      </c>
      <c r="HH408" s="182">
        <v>0</v>
      </c>
      <c r="HI408" s="182">
        <v>0.17647058823529413</v>
      </c>
      <c r="HJ408" s="183">
        <v>0</v>
      </c>
      <c r="HK408" s="140">
        <v>0</v>
      </c>
      <c r="HL408" s="140">
        <v>0</v>
      </c>
      <c r="HM408" s="1" t="s">
        <v>427</v>
      </c>
      <c r="HN408" s="1" t="s">
        <v>427</v>
      </c>
      <c r="HO408" t="s">
        <v>459</v>
      </c>
      <c r="HP408" s="284" t="s">
        <v>459</v>
      </c>
      <c r="HQ408" s="284">
        <v>0</v>
      </c>
      <c r="HR408" s="284">
        <v>0</v>
      </c>
      <c r="HS408" s="284">
        <v>0</v>
      </c>
      <c r="HT408" s="284" t="s">
        <v>427</v>
      </c>
      <c r="HU408" s="284" t="s">
        <v>427</v>
      </c>
      <c r="HV408" s="284" t="s">
        <v>427</v>
      </c>
      <c r="HW408" s="284" t="s">
        <v>427</v>
      </c>
      <c r="HX408" s="284">
        <v>0</v>
      </c>
      <c r="HY408" s="284">
        <v>0</v>
      </c>
      <c r="HZ408" s="284">
        <v>382658</v>
      </c>
      <c r="IA408" s="284"/>
      <c r="IB408" s="284"/>
    </row>
    <row r="409" spans="1:236" x14ac:dyDescent="0.25">
      <c r="A409" s="2">
        <f>IF('Table 1'!$L$2="All Regions",1,IF('Table 1'!$L$2='DATA TEMPLATE 1516'!L409,1,0))</f>
        <v>1</v>
      </c>
      <c r="B409" s="2">
        <f>IF('Table 1'!$L$3="All Disciplines",1,IF('Table 1'!$L$3='DATA TEMPLATE 1516'!M409,1,0))</f>
        <v>1</v>
      </c>
      <c r="C409" s="2">
        <f>IF('Table 1'!$L$4="All Organisations",1,IF('Table 1'!$L$4='DATA TEMPLATE 1516'!N409,1,0))</f>
        <v>1</v>
      </c>
      <c r="D409" s="2">
        <f t="shared" si="12"/>
        <v>3</v>
      </c>
      <c r="E409" s="236" t="str">
        <f>IFERROR(IF('Table 2'!$L$2="All Diverse Led",$HQ409,IF('Table 2'!$L$2='DATA TEMPLATE 1516'!HX409,4,0)),"0")</f>
        <v>-</v>
      </c>
      <c r="F409" s="236" t="str">
        <f>IFERROR(IF('Table 2'!$L$2="All Diverse Led",$HQ409,IF('Table 2'!$L$2='DATA TEMPLATE 1516'!HY409,4,0)), 0)</f>
        <v>-</v>
      </c>
      <c r="G409" s="237">
        <f t="shared" si="13"/>
        <v>0</v>
      </c>
      <c r="H409" s="1">
        <v>0</v>
      </c>
      <c r="I409" s="1">
        <v>0</v>
      </c>
      <c r="J409" s="1" t="b">
        <v>0</v>
      </c>
      <c r="K409" s="284">
        <v>407</v>
      </c>
      <c r="L409" t="s">
        <v>449</v>
      </c>
      <c r="M409" t="s">
        <v>436</v>
      </c>
      <c r="N409" t="s">
        <v>459</v>
      </c>
      <c r="O409" s="76">
        <v>46921</v>
      </c>
      <c r="P409" s="76">
        <v>109778</v>
      </c>
      <c r="Q409" s="76">
        <v>20795</v>
      </c>
      <c r="R409" s="76">
        <v>4000</v>
      </c>
      <c r="S409" s="76">
        <v>0</v>
      </c>
      <c r="T409" s="76">
        <v>181494</v>
      </c>
      <c r="U409">
        <v>20000</v>
      </c>
      <c r="V409">
        <v>1500</v>
      </c>
      <c r="W409">
        <v>4000</v>
      </c>
      <c r="X409">
        <v>15000</v>
      </c>
      <c r="Y409">
        <v>14000</v>
      </c>
      <c r="Z409">
        <v>0</v>
      </c>
      <c r="AA409">
        <v>0</v>
      </c>
      <c r="AB409">
        <v>52000</v>
      </c>
      <c r="AC409">
        <v>26000</v>
      </c>
      <c r="AD409">
        <v>93096</v>
      </c>
      <c r="AE409">
        <v>225596</v>
      </c>
      <c r="AF409" s="1">
        <v>0</v>
      </c>
      <c r="AG409">
        <v>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v>0</v>
      </c>
      <c r="BD409" s="284">
        <v>0</v>
      </c>
      <c r="BE409" s="284">
        <v>0</v>
      </c>
      <c r="BF409" s="284">
        <v>0</v>
      </c>
      <c r="BG409" s="284">
        <v>0</v>
      </c>
      <c r="BH409" s="168">
        <v>0</v>
      </c>
      <c r="BI409" s="169">
        <v>0</v>
      </c>
      <c r="BJ409" s="169">
        <v>0</v>
      </c>
      <c r="BK409" s="170">
        <v>0</v>
      </c>
      <c r="BL409">
        <v>125</v>
      </c>
      <c r="BM409">
        <v>908</v>
      </c>
      <c r="BN409">
        <v>59359</v>
      </c>
      <c r="BO409">
        <v>22155</v>
      </c>
      <c r="BP409">
        <v>1</v>
      </c>
      <c r="BQ409">
        <v>44</v>
      </c>
      <c r="BR409">
        <v>2082</v>
      </c>
      <c r="BS409">
        <v>1200</v>
      </c>
      <c r="BT409">
        <v>2</v>
      </c>
      <c r="BU409">
        <v>60</v>
      </c>
      <c r="BV409">
        <v>3522</v>
      </c>
      <c r="BW409">
        <v>2300</v>
      </c>
      <c r="BX409">
        <v>125</v>
      </c>
      <c r="BY409">
        <v>908</v>
      </c>
      <c r="BZ409">
        <v>15600</v>
      </c>
      <c r="CA409">
        <v>4000</v>
      </c>
      <c r="CB409">
        <v>1</v>
      </c>
      <c r="CC409">
        <v>44</v>
      </c>
      <c r="CD409">
        <v>780</v>
      </c>
      <c r="CE409">
        <v>500</v>
      </c>
      <c r="CF409">
        <v>2</v>
      </c>
      <c r="CG409">
        <v>60</v>
      </c>
      <c r="CH409">
        <v>876</v>
      </c>
      <c r="CI409">
        <v>400</v>
      </c>
      <c r="CJ409" s="1">
        <v>3</v>
      </c>
      <c r="CK409" s="1">
        <v>104</v>
      </c>
      <c r="CL409" s="1">
        <v>5604</v>
      </c>
      <c r="CM409" s="1">
        <v>3500</v>
      </c>
      <c r="CN409" s="168">
        <v>128</v>
      </c>
      <c r="CO409" s="169">
        <v>1012</v>
      </c>
      <c r="CP409" s="169">
        <v>17256</v>
      </c>
      <c r="CQ409" s="170">
        <v>4900</v>
      </c>
      <c r="CR409" s="1">
        <v>4</v>
      </c>
      <c r="CS409" s="1">
        <v>908</v>
      </c>
      <c r="CT409" s="1">
        <v>59359</v>
      </c>
      <c r="CU409" s="1">
        <v>22155</v>
      </c>
      <c r="CV409">
        <v>1</v>
      </c>
      <c r="CW409">
        <v>44</v>
      </c>
      <c r="CX409">
        <v>2082</v>
      </c>
      <c r="CY409">
        <v>1200</v>
      </c>
      <c r="CZ409">
        <v>2</v>
      </c>
      <c r="DA409">
        <v>60</v>
      </c>
      <c r="DB409">
        <v>3522</v>
      </c>
      <c r="DC409">
        <v>2300</v>
      </c>
      <c r="DD409">
        <v>4</v>
      </c>
      <c r="DE409">
        <v>908</v>
      </c>
      <c r="DF409">
        <v>15600</v>
      </c>
      <c r="DG409">
        <v>4000</v>
      </c>
      <c r="DH409">
        <v>1</v>
      </c>
      <c r="DI409">
        <v>44</v>
      </c>
      <c r="DJ409">
        <v>780</v>
      </c>
      <c r="DK409">
        <v>500</v>
      </c>
      <c r="DL409">
        <v>2</v>
      </c>
      <c r="DM409">
        <v>60</v>
      </c>
      <c r="DN409">
        <v>876</v>
      </c>
      <c r="DO409">
        <v>400</v>
      </c>
      <c r="DP409" s="284">
        <v>3</v>
      </c>
      <c r="DQ409" s="284">
        <v>104</v>
      </c>
      <c r="DR409" s="284">
        <v>5604</v>
      </c>
      <c r="DS409" s="284">
        <v>3500</v>
      </c>
      <c r="DT409" s="168">
        <v>7</v>
      </c>
      <c r="DU409" s="169">
        <v>1012</v>
      </c>
      <c r="DV409" s="169">
        <v>17256</v>
      </c>
      <c r="DW409" s="170">
        <v>4900</v>
      </c>
      <c r="DX409">
        <v>0</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v>0</v>
      </c>
      <c r="EV409" s="1">
        <v>0</v>
      </c>
      <c r="EW409" s="1">
        <v>0</v>
      </c>
      <c r="EX409" s="1">
        <v>0</v>
      </c>
      <c r="EY409" s="1">
        <v>0</v>
      </c>
      <c r="EZ409" s="168">
        <v>0</v>
      </c>
      <c r="FA409" s="169">
        <v>0</v>
      </c>
      <c r="FB409" s="169">
        <v>0</v>
      </c>
      <c r="FC409" s="170">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4</v>
      </c>
      <c r="GE409">
        <v>45250</v>
      </c>
      <c r="GF409">
        <v>4</v>
      </c>
      <c r="GG409">
        <v>45250</v>
      </c>
      <c r="GH409">
        <v>0</v>
      </c>
      <c r="GI409">
        <v>0</v>
      </c>
      <c r="GJ409">
        <v>0</v>
      </c>
      <c r="GK409">
        <v>0</v>
      </c>
      <c r="GL409">
        <v>0</v>
      </c>
      <c r="GM409">
        <v>0</v>
      </c>
      <c r="GN409">
        <v>0</v>
      </c>
      <c r="GO409">
        <v>0</v>
      </c>
      <c r="GP409">
        <v>0</v>
      </c>
      <c r="GQ409">
        <v>0</v>
      </c>
      <c r="GR409">
        <v>0</v>
      </c>
      <c r="GS409">
        <v>0</v>
      </c>
      <c r="GT409">
        <v>0</v>
      </c>
      <c r="GU409">
        <v>0</v>
      </c>
      <c r="GV409">
        <v>0</v>
      </c>
      <c r="GW409">
        <v>0</v>
      </c>
      <c r="GX409">
        <v>0</v>
      </c>
      <c r="GY409">
        <v>0</v>
      </c>
      <c r="GZ409">
        <v>0</v>
      </c>
      <c r="HA409">
        <v>0</v>
      </c>
      <c r="HB409">
        <v>0</v>
      </c>
      <c r="HC409" s="139">
        <v>0</v>
      </c>
      <c r="HD409" s="141">
        <v>2</v>
      </c>
      <c r="HE409" s="139">
        <v>2</v>
      </c>
      <c r="HF409" s="141">
        <v>0</v>
      </c>
      <c r="HG409" s="180">
        <v>12</v>
      </c>
      <c r="HH409" s="182">
        <v>0</v>
      </c>
      <c r="HI409" s="182">
        <v>0.33333333333333331</v>
      </c>
      <c r="HJ409" s="183">
        <v>0</v>
      </c>
      <c r="HK409" s="140">
        <v>0</v>
      </c>
      <c r="HL409" s="140">
        <v>0</v>
      </c>
      <c r="HM409" s="1">
        <v>0</v>
      </c>
      <c r="HN409" s="1">
        <v>0</v>
      </c>
      <c r="HO409" t="s">
        <v>459</v>
      </c>
      <c r="HP409" t="e">
        <v>#N/A</v>
      </c>
      <c r="HQ409" s="403" t="s">
        <v>605</v>
      </c>
      <c r="HR409" s="403" t="s">
        <v>605</v>
      </c>
      <c r="HS409" s="403" t="s">
        <v>605</v>
      </c>
      <c r="HT409" s="403" t="s">
        <v>605</v>
      </c>
      <c r="HU409" s="403" t="s">
        <v>605</v>
      </c>
      <c r="HV409" s="403" t="s">
        <v>605</v>
      </c>
      <c r="HW409" s="403" t="s">
        <v>605</v>
      </c>
      <c r="HX409" s="403" t="s">
        <v>605</v>
      </c>
      <c r="HY409" s="403" t="s">
        <v>605</v>
      </c>
      <c r="HZ409" s="403" t="s">
        <v>605</v>
      </c>
      <c r="IA409" s="284"/>
      <c r="IB409" s="284"/>
    </row>
    <row r="410" spans="1:236" x14ac:dyDescent="0.25">
      <c r="A410" s="2">
        <f>IF('Table 1'!$L$2="All Regions",1,IF('Table 1'!$L$2='DATA TEMPLATE 1516'!L410,1,0))</f>
        <v>1</v>
      </c>
      <c r="B410" s="2">
        <f>IF('Table 1'!$L$3="All Disciplines",1,IF('Table 1'!$L$3='DATA TEMPLATE 1516'!M410,1,0))</f>
        <v>1</v>
      </c>
      <c r="C410" s="2">
        <f>IF('Table 1'!$L$4="All Organisations",1,IF('Table 1'!$L$4='DATA TEMPLATE 1516'!N410,1,0))</f>
        <v>1</v>
      </c>
      <c r="D410" s="2">
        <f t="shared" si="12"/>
        <v>3</v>
      </c>
      <c r="E410" s="236">
        <f>IFERROR(IF('Table 2'!$L$2="All Diverse Led",$HQ410,IF('Table 2'!$L$2='DATA TEMPLATE 1516'!HX410,4,0)),"0")</f>
        <v>0</v>
      </c>
      <c r="F410" s="236">
        <f>IFERROR(IF('Table 2'!$L$2="All Diverse Led",$HQ410,IF('Table 2'!$L$2='DATA TEMPLATE 1516'!HY410,4,0)), 0)</f>
        <v>0</v>
      </c>
      <c r="G410" s="237">
        <f t="shared" si="13"/>
        <v>0</v>
      </c>
      <c r="H410" s="1" t="s">
        <v>471</v>
      </c>
      <c r="I410" s="1">
        <v>0</v>
      </c>
      <c r="J410" s="1" t="b">
        <v>0</v>
      </c>
      <c r="K410" s="284">
        <v>408</v>
      </c>
      <c r="L410" t="s">
        <v>449</v>
      </c>
      <c r="M410" t="s">
        <v>437</v>
      </c>
      <c r="N410" t="s">
        <v>460</v>
      </c>
      <c r="O410" s="76">
        <v>2670999</v>
      </c>
      <c r="P410" s="76">
        <v>1112087</v>
      </c>
      <c r="Q410" s="76">
        <v>67179</v>
      </c>
      <c r="R410" s="76">
        <v>193600</v>
      </c>
      <c r="S410" s="76">
        <v>49440</v>
      </c>
      <c r="T410" s="76">
        <v>4093305</v>
      </c>
      <c r="U410">
        <v>103757</v>
      </c>
      <c r="V410">
        <v>180564</v>
      </c>
      <c r="W410">
        <v>0</v>
      </c>
      <c r="X410">
        <v>1480723</v>
      </c>
      <c r="Y410">
        <v>0</v>
      </c>
      <c r="Z410">
        <v>0</v>
      </c>
      <c r="AA410">
        <v>0</v>
      </c>
      <c r="AB410">
        <v>1282987</v>
      </c>
      <c r="AC410">
        <v>806091</v>
      </c>
      <c r="AD410">
        <v>223866</v>
      </c>
      <c r="AE410">
        <v>4077988</v>
      </c>
      <c r="AF410" s="1">
        <v>276</v>
      </c>
      <c r="AG410">
        <v>248</v>
      </c>
      <c r="AH410">
        <v>92046</v>
      </c>
      <c r="AI410">
        <v>0</v>
      </c>
      <c r="AJ410">
        <v>0</v>
      </c>
      <c r="AK410">
        <v>0</v>
      </c>
      <c r="AL410">
        <v>0</v>
      </c>
      <c r="AM410">
        <v>0</v>
      </c>
      <c r="AN410">
        <v>0</v>
      </c>
      <c r="AO410">
        <v>0</v>
      </c>
      <c r="AP410">
        <v>0</v>
      </c>
      <c r="AQ410">
        <v>0</v>
      </c>
      <c r="AR410">
        <v>98</v>
      </c>
      <c r="AS410">
        <v>32</v>
      </c>
      <c r="AT410">
        <v>3203</v>
      </c>
      <c r="AU410">
        <v>0</v>
      </c>
      <c r="AV410">
        <v>0</v>
      </c>
      <c r="AW410">
        <v>0</v>
      </c>
      <c r="AX410">
        <v>0</v>
      </c>
      <c r="AY410">
        <v>0</v>
      </c>
      <c r="AZ410">
        <v>0</v>
      </c>
      <c r="BA410">
        <v>0</v>
      </c>
      <c r="BB410">
        <v>0</v>
      </c>
      <c r="BC410">
        <v>0</v>
      </c>
      <c r="BD410" s="284">
        <v>0</v>
      </c>
      <c r="BE410" s="284">
        <v>0</v>
      </c>
      <c r="BF410" s="284">
        <v>0</v>
      </c>
      <c r="BG410" s="284">
        <v>0</v>
      </c>
      <c r="BH410" s="168">
        <v>98</v>
      </c>
      <c r="BI410" s="169">
        <v>32</v>
      </c>
      <c r="BJ410" s="169">
        <v>3203</v>
      </c>
      <c r="BK410" s="17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v>0</v>
      </c>
      <c r="CI410">
        <v>0</v>
      </c>
      <c r="CJ410" s="1">
        <v>0</v>
      </c>
      <c r="CK410" s="1">
        <v>0</v>
      </c>
      <c r="CL410" s="1">
        <v>0</v>
      </c>
      <c r="CM410" s="1">
        <v>0</v>
      </c>
      <c r="CN410" s="168">
        <v>0</v>
      </c>
      <c r="CO410" s="169">
        <v>0</v>
      </c>
      <c r="CP410" s="169">
        <v>0</v>
      </c>
      <c r="CQ410" s="170">
        <v>0</v>
      </c>
      <c r="CR410" s="1">
        <v>0</v>
      </c>
      <c r="CS410" s="1">
        <v>0</v>
      </c>
      <c r="CT410" s="1">
        <v>0</v>
      </c>
      <c r="CU410" s="1">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v>0</v>
      </c>
      <c r="DP410" s="284">
        <v>0</v>
      </c>
      <c r="DQ410" s="284">
        <v>0</v>
      </c>
      <c r="DR410" s="284">
        <v>0</v>
      </c>
      <c r="DS410" s="284">
        <v>0</v>
      </c>
      <c r="DT410" s="168">
        <v>0</v>
      </c>
      <c r="DU410" s="169">
        <v>0</v>
      </c>
      <c r="DV410" s="169">
        <v>0</v>
      </c>
      <c r="DW410" s="170">
        <v>0</v>
      </c>
      <c r="DX410">
        <v>27</v>
      </c>
      <c r="DY410">
        <v>24</v>
      </c>
      <c r="DZ410">
        <v>3852</v>
      </c>
      <c r="EA410">
        <v>200</v>
      </c>
      <c r="EB410">
        <v>0</v>
      </c>
      <c r="EC410">
        <v>0</v>
      </c>
      <c r="ED410">
        <v>0</v>
      </c>
      <c r="EE410">
        <v>0</v>
      </c>
      <c r="EF410">
        <v>0</v>
      </c>
      <c r="EG410">
        <v>0</v>
      </c>
      <c r="EH410">
        <v>0</v>
      </c>
      <c r="EI410">
        <v>0</v>
      </c>
      <c r="EJ410">
        <v>2</v>
      </c>
      <c r="EK410">
        <v>2</v>
      </c>
      <c r="EL410">
        <v>20</v>
      </c>
      <c r="EM410">
        <v>0</v>
      </c>
      <c r="EN410">
        <v>0</v>
      </c>
      <c r="EO410">
        <v>0</v>
      </c>
      <c r="EP410">
        <v>0</v>
      </c>
      <c r="EQ410">
        <v>0</v>
      </c>
      <c r="ER410">
        <v>0</v>
      </c>
      <c r="ES410">
        <v>0</v>
      </c>
      <c r="ET410">
        <v>0</v>
      </c>
      <c r="EU410">
        <v>0</v>
      </c>
      <c r="EV410" s="1">
        <v>0</v>
      </c>
      <c r="EW410" s="1">
        <v>0</v>
      </c>
      <c r="EX410" s="1">
        <v>0</v>
      </c>
      <c r="EY410" s="1">
        <v>0</v>
      </c>
      <c r="EZ410" s="168">
        <v>2</v>
      </c>
      <c r="FA410" s="169">
        <v>2</v>
      </c>
      <c r="FB410" s="169">
        <v>20</v>
      </c>
      <c r="FC410" s="17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0</v>
      </c>
      <c r="FW410">
        <v>0</v>
      </c>
      <c r="FX410">
        <v>0</v>
      </c>
      <c r="FY410">
        <v>0</v>
      </c>
      <c r="FZ410">
        <v>0</v>
      </c>
      <c r="GA410">
        <v>0</v>
      </c>
      <c r="GB410">
        <v>0</v>
      </c>
      <c r="GC410">
        <v>0</v>
      </c>
      <c r="GD410">
        <v>0</v>
      </c>
      <c r="GE410">
        <v>0</v>
      </c>
      <c r="GF410">
        <v>0</v>
      </c>
      <c r="GG410">
        <v>0</v>
      </c>
      <c r="GH410">
        <v>0</v>
      </c>
      <c r="GI410">
        <v>0</v>
      </c>
      <c r="GJ410">
        <v>0</v>
      </c>
      <c r="GK410">
        <v>0</v>
      </c>
      <c r="GL410">
        <v>0</v>
      </c>
      <c r="GM410">
        <v>0</v>
      </c>
      <c r="GN410">
        <v>0</v>
      </c>
      <c r="GO410">
        <v>0</v>
      </c>
      <c r="GP410">
        <v>0</v>
      </c>
      <c r="GQ410">
        <v>0</v>
      </c>
      <c r="GR410">
        <v>0</v>
      </c>
      <c r="GS410">
        <v>0</v>
      </c>
      <c r="GT410">
        <v>0</v>
      </c>
      <c r="GU410">
        <v>0</v>
      </c>
      <c r="GV410">
        <v>0</v>
      </c>
      <c r="GW410">
        <v>0</v>
      </c>
      <c r="GX410">
        <v>0</v>
      </c>
      <c r="GY410">
        <v>0</v>
      </c>
      <c r="GZ410">
        <v>0</v>
      </c>
      <c r="HA410">
        <v>0</v>
      </c>
      <c r="HB410">
        <v>0</v>
      </c>
      <c r="HC410" s="139">
        <v>0</v>
      </c>
      <c r="HD410" s="141">
        <v>0</v>
      </c>
      <c r="HE410" s="139">
        <v>0</v>
      </c>
      <c r="HF410" s="141">
        <v>0</v>
      </c>
      <c r="HG410" s="180">
        <v>18</v>
      </c>
      <c r="HH410" s="182">
        <v>0</v>
      </c>
      <c r="HI410" s="182">
        <v>0</v>
      </c>
      <c r="HJ410" s="183">
        <v>0</v>
      </c>
      <c r="HK410" s="140">
        <v>0</v>
      </c>
      <c r="HL410" s="140">
        <v>0</v>
      </c>
      <c r="HM410" s="1" t="s">
        <v>427</v>
      </c>
      <c r="HN410" s="1" t="s">
        <v>427</v>
      </c>
      <c r="HO410" t="s">
        <v>460</v>
      </c>
      <c r="HP410" s="284" t="s">
        <v>460</v>
      </c>
      <c r="HQ410" s="284">
        <v>0</v>
      </c>
      <c r="HR410" s="284">
        <v>0</v>
      </c>
      <c r="HS410" s="284">
        <v>0</v>
      </c>
      <c r="HT410" s="284" t="s">
        <v>427</v>
      </c>
      <c r="HU410" s="284" t="s">
        <v>427</v>
      </c>
      <c r="HV410" s="284" t="s">
        <v>427</v>
      </c>
      <c r="HW410" s="284" t="s">
        <v>427</v>
      </c>
      <c r="HX410" s="284">
        <v>0</v>
      </c>
      <c r="HY410" s="284">
        <v>0</v>
      </c>
      <c r="HZ410" s="284">
        <v>4224596</v>
      </c>
      <c r="IA410" s="284"/>
      <c r="IB410" s="284"/>
    </row>
    <row r="411" spans="1:236" x14ac:dyDescent="0.25">
      <c r="A411" s="2">
        <f>IF('Table 1'!$L$2="All Regions",1,IF('Table 1'!$L$2='DATA TEMPLATE 1516'!L411,1,0))</f>
        <v>1</v>
      </c>
      <c r="B411" s="2">
        <f>IF('Table 1'!$L$3="All Disciplines",1,IF('Table 1'!$L$3='DATA TEMPLATE 1516'!M411,1,0))</f>
        <v>1</v>
      </c>
      <c r="C411" s="2">
        <f>IF('Table 1'!$L$4="All Organisations",1,IF('Table 1'!$L$4='DATA TEMPLATE 1516'!N411,1,0))</f>
        <v>1</v>
      </c>
      <c r="D411" s="2">
        <f t="shared" si="12"/>
        <v>3</v>
      </c>
      <c r="E411" s="236">
        <f>IFERROR(IF('Table 2'!$L$2="All Diverse Led",$HQ411,IF('Table 2'!$L$2='DATA TEMPLATE 1516'!HX411,4,0)),"0")</f>
        <v>0</v>
      </c>
      <c r="F411" s="236">
        <f>IFERROR(IF('Table 2'!$L$2="All Diverse Led",$HQ411,IF('Table 2'!$L$2='DATA TEMPLATE 1516'!HY411,4,0)), 0)</f>
        <v>0</v>
      </c>
      <c r="G411" s="237">
        <f t="shared" si="13"/>
        <v>0</v>
      </c>
      <c r="H411" s="1" t="s">
        <v>471</v>
      </c>
      <c r="I411" s="1">
        <v>0</v>
      </c>
      <c r="J411" s="1" t="b">
        <v>0</v>
      </c>
      <c r="K411" s="284">
        <v>409</v>
      </c>
      <c r="L411" t="s">
        <v>449</v>
      </c>
      <c r="M411" t="s">
        <v>437</v>
      </c>
      <c r="N411" t="s">
        <v>460</v>
      </c>
      <c r="O411" s="76">
        <v>3256655</v>
      </c>
      <c r="P411" s="76">
        <v>140909</v>
      </c>
      <c r="Q411" s="76">
        <v>118111</v>
      </c>
      <c r="R411" s="76">
        <v>120400</v>
      </c>
      <c r="S411" s="76">
        <v>0</v>
      </c>
      <c r="T411" s="76">
        <v>3636075</v>
      </c>
      <c r="U411">
        <v>961906</v>
      </c>
      <c r="V411">
        <v>41075</v>
      </c>
      <c r="W411">
        <v>0</v>
      </c>
      <c r="X411">
        <v>545826</v>
      </c>
      <c r="Y411">
        <v>601971</v>
      </c>
      <c r="Z411">
        <v>0</v>
      </c>
      <c r="AA411">
        <v>0</v>
      </c>
      <c r="AB411">
        <v>733644</v>
      </c>
      <c r="AC411">
        <v>363059</v>
      </c>
      <c r="AD411">
        <v>436808</v>
      </c>
      <c r="AE411">
        <v>3684289</v>
      </c>
      <c r="AF411" s="1">
        <v>330</v>
      </c>
      <c r="AG411">
        <v>179</v>
      </c>
      <c r="AH411">
        <v>111781</v>
      </c>
      <c r="AI411">
        <v>0</v>
      </c>
      <c r="AJ411">
        <v>0</v>
      </c>
      <c r="AK411">
        <v>0</v>
      </c>
      <c r="AL411">
        <v>0</v>
      </c>
      <c r="AM411">
        <v>0</v>
      </c>
      <c r="AN411">
        <v>0</v>
      </c>
      <c r="AO411">
        <v>0</v>
      </c>
      <c r="AP411">
        <v>0</v>
      </c>
      <c r="AQ411">
        <v>0</v>
      </c>
      <c r="AR411">
        <v>38</v>
      </c>
      <c r="AS411">
        <v>59</v>
      </c>
      <c r="AT411">
        <v>37841</v>
      </c>
      <c r="AU411">
        <v>0</v>
      </c>
      <c r="AV411">
        <v>0</v>
      </c>
      <c r="AW411">
        <v>0</v>
      </c>
      <c r="AX411">
        <v>0</v>
      </c>
      <c r="AY411">
        <v>0</v>
      </c>
      <c r="AZ411">
        <v>0</v>
      </c>
      <c r="BA411">
        <v>0</v>
      </c>
      <c r="BB411">
        <v>0</v>
      </c>
      <c r="BC411">
        <v>0</v>
      </c>
      <c r="BD411" s="284">
        <v>0</v>
      </c>
      <c r="BE411" s="284">
        <v>0</v>
      </c>
      <c r="BF411" s="284">
        <v>0</v>
      </c>
      <c r="BG411" s="284">
        <v>0</v>
      </c>
      <c r="BH411" s="168">
        <v>38</v>
      </c>
      <c r="BI411" s="169">
        <v>59</v>
      </c>
      <c r="BJ411" s="169">
        <v>37841</v>
      </c>
      <c r="BK411" s="170">
        <v>0</v>
      </c>
      <c r="BL411">
        <v>0</v>
      </c>
      <c r="BM411">
        <v>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v>0</v>
      </c>
      <c r="CI411">
        <v>0</v>
      </c>
      <c r="CJ411" s="1">
        <v>0</v>
      </c>
      <c r="CK411" s="1">
        <v>0</v>
      </c>
      <c r="CL411" s="1">
        <v>0</v>
      </c>
      <c r="CM411" s="1">
        <v>0</v>
      </c>
      <c r="CN411" s="168">
        <v>0</v>
      </c>
      <c r="CO411" s="169">
        <v>0</v>
      </c>
      <c r="CP411" s="169">
        <v>0</v>
      </c>
      <c r="CQ411" s="170">
        <v>0</v>
      </c>
      <c r="CR411" s="1">
        <v>0</v>
      </c>
      <c r="CS411" s="1">
        <v>0</v>
      </c>
      <c r="CT411" s="1">
        <v>0</v>
      </c>
      <c r="CU411" s="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v>0</v>
      </c>
      <c r="DP411" s="284">
        <v>0</v>
      </c>
      <c r="DQ411" s="284">
        <v>0</v>
      </c>
      <c r="DR411" s="284">
        <v>0</v>
      </c>
      <c r="DS411" s="284">
        <v>0</v>
      </c>
      <c r="DT411" s="168">
        <v>0</v>
      </c>
      <c r="DU411" s="169">
        <v>0</v>
      </c>
      <c r="DV411" s="169">
        <v>0</v>
      </c>
      <c r="DW411" s="170">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v>0</v>
      </c>
      <c r="EV411" s="1">
        <v>0</v>
      </c>
      <c r="EW411" s="1">
        <v>0</v>
      </c>
      <c r="EX411" s="1">
        <v>0</v>
      </c>
      <c r="EY411" s="1">
        <v>0</v>
      </c>
      <c r="EZ411" s="168">
        <v>0</v>
      </c>
      <c r="FA411" s="169">
        <v>0</v>
      </c>
      <c r="FB411" s="169">
        <v>0</v>
      </c>
      <c r="FC411" s="170">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0</v>
      </c>
      <c r="GY411">
        <v>0</v>
      </c>
      <c r="GZ411">
        <v>0</v>
      </c>
      <c r="HA411">
        <v>0</v>
      </c>
      <c r="HB411">
        <v>0</v>
      </c>
      <c r="HC411" s="139">
        <v>0</v>
      </c>
      <c r="HD411" s="141">
        <v>0</v>
      </c>
      <c r="HE411" s="139">
        <v>0</v>
      </c>
      <c r="HF411" s="141">
        <v>0</v>
      </c>
      <c r="HG411" s="180">
        <v>15</v>
      </c>
      <c r="HH411" s="182">
        <v>0</v>
      </c>
      <c r="HI411" s="182">
        <v>0</v>
      </c>
      <c r="HJ411" s="183">
        <v>0</v>
      </c>
      <c r="HK411" s="140">
        <v>0</v>
      </c>
      <c r="HL411" s="140">
        <v>0</v>
      </c>
      <c r="HM411" s="1" t="s">
        <v>427</v>
      </c>
      <c r="HN411" s="1" t="s">
        <v>427</v>
      </c>
      <c r="HO411" t="s">
        <v>460</v>
      </c>
      <c r="HP411" s="284" t="s">
        <v>460</v>
      </c>
      <c r="HQ411" s="284">
        <v>0</v>
      </c>
      <c r="HR411" s="284">
        <v>0</v>
      </c>
      <c r="HS411" s="284">
        <v>0</v>
      </c>
      <c r="HT411" s="284" t="s">
        <v>427</v>
      </c>
      <c r="HU411" s="284" t="s">
        <v>427</v>
      </c>
      <c r="HV411" s="284" t="s">
        <v>427</v>
      </c>
      <c r="HW411" s="284" t="s">
        <v>427</v>
      </c>
      <c r="HX411" s="284">
        <v>0</v>
      </c>
      <c r="HY411" s="284">
        <v>0</v>
      </c>
      <c r="HZ411" s="284">
        <v>3220024</v>
      </c>
      <c r="IA411" s="284"/>
      <c r="IB411" s="284"/>
    </row>
    <row r="412" spans="1:236" x14ac:dyDescent="0.25">
      <c r="A412" s="2">
        <f>IF('Table 1'!$L$2="All Regions",1,IF('Table 1'!$L$2='DATA TEMPLATE 1516'!L412,1,0))</f>
        <v>1</v>
      </c>
      <c r="B412" s="2">
        <f>IF('Table 1'!$L$3="All Disciplines",1,IF('Table 1'!$L$3='DATA TEMPLATE 1516'!M412,1,0))</f>
        <v>1</v>
      </c>
      <c r="C412" s="2">
        <f>IF('Table 1'!$L$4="All Organisations",1,IF('Table 1'!$L$4='DATA TEMPLATE 1516'!N412,1,0))</f>
        <v>1</v>
      </c>
      <c r="D412" s="2">
        <f t="shared" si="12"/>
        <v>3</v>
      </c>
      <c r="E412" s="236">
        <f>IFERROR(IF('Table 2'!$L$2="All Diverse Led",$HQ412,IF('Table 2'!$L$2='DATA TEMPLATE 1516'!HX412,4,0)),"0")</f>
        <v>0</v>
      </c>
      <c r="F412" s="236">
        <f>IFERROR(IF('Table 2'!$L$2="All Diverse Led",$HQ412,IF('Table 2'!$L$2='DATA TEMPLATE 1516'!HY412,4,0)), 0)</f>
        <v>0</v>
      </c>
      <c r="G412" s="237">
        <f t="shared" si="13"/>
        <v>0</v>
      </c>
      <c r="H412" s="1" t="s">
        <v>471</v>
      </c>
      <c r="I412" s="1">
        <v>0</v>
      </c>
      <c r="J412" s="1" t="b">
        <v>0</v>
      </c>
      <c r="K412" s="284">
        <v>410</v>
      </c>
      <c r="L412" t="s">
        <v>449</v>
      </c>
      <c r="M412" t="s">
        <v>440</v>
      </c>
      <c r="N412" t="s">
        <v>458</v>
      </c>
      <c r="O412" s="76">
        <v>42311</v>
      </c>
      <c r="P412" s="76">
        <v>200451</v>
      </c>
      <c r="Q412" s="76">
        <v>8000</v>
      </c>
      <c r="R412" s="76">
        <v>0</v>
      </c>
      <c r="S412" s="76">
        <v>0</v>
      </c>
      <c r="T412" s="76">
        <v>250762</v>
      </c>
      <c r="U412">
        <v>33683</v>
      </c>
      <c r="V412">
        <v>0</v>
      </c>
      <c r="W412">
        <v>0</v>
      </c>
      <c r="X412">
        <v>168989</v>
      </c>
      <c r="Y412">
        <v>0</v>
      </c>
      <c r="Z412">
        <v>0</v>
      </c>
      <c r="AA412">
        <v>0</v>
      </c>
      <c r="AB412">
        <v>0</v>
      </c>
      <c r="AC412">
        <v>2845</v>
      </c>
      <c r="AD412">
        <v>0</v>
      </c>
      <c r="AE412">
        <v>205517</v>
      </c>
      <c r="AF412" s="1">
        <v>0</v>
      </c>
      <c r="AG412">
        <v>0</v>
      </c>
      <c r="AH412">
        <v>0</v>
      </c>
      <c r="AI412">
        <v>0</v>
      </c>
      <c r="AJ412">
        <v>0</v>
      </c>
      <c r="AK412">
        <v>0</v>
      </c>
      <c r="AL412">
        <v>0</v>
      </c>
      <c r="AM412">
        <v>0</v>
      </c>
      <c r="AN412">
        <v>0</v>
      </c>
      <c r="AO412">
        <v>0</v>
      </c>
      <c r="AP412">
        <v>0</v>
      </c>
      <c r="AQ412">
        <v>0</v>
      </c>
      <c r="AR412">
        <v>0</v>
      </c>
      <c r="AS412">
        <v>0</v>
      </c>
      <c r="AT412">
        <v>0</v>
      </c>
      <c r="AU412">
        <v>0</v>
      </c>
      <c r="AV412">
        <v>0</v>
      </c>
      <c r="AW412">
        <v>0</v>
      </c>
      <c r="AX412">
        <v>0</v>
      </c>
      <c r="AY412">
        <v>0</v>
      </c>
      <c r="AZ412">
        <v>0</v>
      </c>
      <c r="BA412">
        <v>0</v>
      </c>
      <c r="BB412">
        <v>0</v>
      </c>
      <c r="BC412">
        <v>0</v>
      </c>
      <c r="BD412" s="284">
        <v>0</v>
      </c>
      <c r="BE412" s="284">
        <v>0</v>
      </c>
      <c r="BF412" s="284">
        <v>0</v>
      </c>
      <c r="BG412" s="284">
        <v>0</v>
      </c>
      <c r="BH412" s="168">
        <v>0</v>
      </c>
      <c r="BI412" s="169">
        <v>0</v>
      </c>
      <c r="BJ412" s="169">
        <v>0</v>
      </c>
      <c r="BK412" s="170">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v>0</v>
      </c>
      <c r="CJ412" s="1">
        <v>0</v>
      </c>
      <c r="CK412" s="1">
        <v>0</v>
      </c>
      <c r="CL412" s="1">
        <v>0</v>
      </c>
      <c r="CM412" s="1">
        <v>0</v>
      </c>
      <c r="CN412" s="168">
        <v>0</v>
      </c>
      <c r="CO412" s="169">
        <v>0</v>
      </c>
      <c r="CP412" s="169">
        <v>0</v>
      </c>
      <c r="CQ412" s="170">
        <v>0</v>
      </c>
      <c r="CR412" s="1">
        <v>0</v>
      </c>
      <c r="CS412" s="1">
        <v>0</v>
      </c>
      <c r="CT412" s="1">
        <v>0</v>
      </c>
      <c r="CU412" s="1">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v>0</v>
      </c>
      <c r="DP412" s="284">
        <v>0</v>
      </c>
      <c r="DQ412" s="284">
        <v>0</v>
      </c>
      <c r="DR412" s="284">
        <v>0</v>
      </c>
      <c r="DS412" s="284">
        <v>0</v>
      </c>
      <c r="DT412" s="168">
        <v>0</v>
      </c>
      <c r="DU412" s="169">
        <v>0</v>
      </c>
      <c r="DV412" s="169">
        <v>0</v>
      </c>
      <c r="DW412" s="170">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v>0</v>
      </c>
      <c r="EV412" s="1">
        <v>0</v>
      </c>
      <c r="EW412" s="1">
        <v>0</v>
      </c>
      <c r="EX412" s="1">
        <v>0</v>
      </c>
      <c r="EY412" s="1">
        <v>0</v>
      </c>
      <c r="EZ412" s="168">
        <v>0</v>
      </c>
      <c r="FA412" s="169">
        <v>0</v>
      </c>
      <c r="FB412" s="169">
        <v>0</v>
      </c>
      <c r="FC412" s="170">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s="139">
        <v>0</v>
      </c>
      <c r="HD412" s="141">
        <v>0</v>
      </c>
      <c r="HE412" s="139">
        <v>0</v>
      </c>
      <c r="HF412" s="141">
        <v>0</v>
      </c>
      <c r="HG412" s="180">
        <v>12</v>
      </c>
      <c r="HH412" s="182">
        <v>0</v>
      </c>
      <c r="HI412" s="182">
        <v>0</v>
      </c>
      <c r="HJ412" s="183">
        <v>0</v>
      </c>
      <c r="HK412" s="140">
        <v>0</v>
      </c>
      <c r="HL412" s="140">
        <v>0</v>
      </c>
      <c r="HM412" s="1" t="s">
        <v>427</v>
      </c>
      <c r="HN412" s="1" t="s">
        <v>427</v>
      </c>
      <c r="HO412" t="s">
        <v>458</v>
      </c>
      <c r="HP412" s="284" t="s">
        <v>459</v>
      </c>
      <c r="HQ412" s="284">
        <v>0</v>
      </c>
      <c r="HR412" s="284">
        <v>0</v>
      </c>
      <c r="HS412" s="284">
        <v>0</v>
      </c>
      <c r="HT412" s="284" t="s">
        <v>427</v>
      </c>
      <c r="HU412" s="284" t="s">
        <v>427</v>
      </c>
      <c r="HV412" s="284" t="s">
        <v>427</v>
      </c>
      <c r="HW412" s="284" t="s">
        <v>427</v>
      </c>
      <c r="HX412" s="284">
        <v>0</v>
      </c>
      <c r="HY412" s="284">
        <v>0</v>
      </c>
      <c r="HZ412" s="284">
        <v>291206</v>
      </c>
      <c r="IA412" s="284"/>
      <c r="IB412" s="284"/>
    </row>
    <row r="413" spans="1:236" x14ac:dyDescent="0.25">
      <c r="A413" s="2">
        <f>IF('Table 1'!$L$2="All Regions",1,IF('Table 1'!$L$2='DATA TEMPLATE 1516'!L413,1,0))</f>
        <v>1</v>
      </c>
      <c r="B413" s="2">
        <f>IF('Table 1'!$L$3="All Disciplines",1,IF('Table 1'!$L$3='DATA TEMPLATE 1516'!M413,1,0))</f>
        <v>1</v>
      </c>
      <c r="C413" s="2">
        <f>IF('Table 1'!$L$4="All Organisations",1,IF('Table 1'!$L$4='DATA TEMPLATE 1516'!N413,1,0))</f>
        <v>1</v>
      </c>
      <c r="D413" s="2">
        <f t="shared" si="12"/>
        <v>3</v>
      </c>
      <c r="E413" s="236">
        <f>IFERROR(IF('Table 2'!$L$2="All Diverse Led",$HQ413,IF('Table 2'!$L$2='DATA TEMPLATE 1516'!HX413,4,0)),"0")</f>
        <v>0</v>
      </c>
      <c r="F413" s="236">
        <f>IFERROR(IF('Table 2'!$L$2="All Diverse Led",$HQ413,IF('Table 2'!$L$2='DATA TEMPLATE 1516'!HY413,4,0)), 0)</f>
        <v>0</v>
      </c>
      <c r="G413" s="237">
        <f t="shared" si="13"/>
        <v>0</v>
      </c>
      <c r="H413" s="1" t="s">
        <v>471</v>
      </c>
      <c r="I413" s="1">
        <v>0</v>
      </c>
      <c r="J413" s="1" t="b">
        <v>0</v>
      </c>
      <c r="K413" s="284">
        <v>411</v>
      </c>
      <c r="L413" t="s">
        <v>449</v>
      </c>
      <c r="M413" t="s">
        <v>438</v>
      </c>
      <c r="N413" t="s">
        <v>458</v>
      </c>
      <c r="O413" s="76">
        <v>50553</v>
      </c>
      <c r="P413" s="76">
        <v>68749</v>
      </c>
      <c r="Q413" s="76">
        <v>0</v>
      </c>
      <c r="R413" s="76">
        <v>17250</v>
      </c>
      <c r="S413" s="76">
        <v>123</v>
      </c>
      <c r="T413" s="76">
        <v>136675</v>
      </c>
      <c r="U413">
        <v>82013</v>
      </c>
      <c r="V413">
        <v>0</v>
      </c>
      <c r="W413">
        <v>0</v>
      </c>
      <c r="X413">
        <v>28533</v>
      </c>
      <c r="Y413">
        <v>7134</v>
      </c>
      <c r="Z413">
        <v>0</v>
      </c>
      <c r="AA413">
        <v>0</v>
      </c>
      <c r="AB413">
        <v>0</v>
      </c>
      <c r="AC413">
        <v>4624</v>
      </c>
      <c r="AD413">
        <v>158</v>
      </c>
      <c r="AE413">
        <v>122462</v>
      </c>
      <c r="AF413" s="1">
        <v>39</v>
      </c>
      <c r="AG413">
        <v>39</v>
      </c>
      <c r="AH413">
        <v>2893</v>
      </c>
      <c r="AI413">
        <v>120000</v>
      </c>
      <c r="AJ413">
        <v>0</v>
      </c>
      <c r="AK413">
        <v>0</v>
      </c>
      <c r="AL413">
        <v>0</v>
      </c>
      <c r="AM413">
        <v>0</v>
      </c>
      <c r="AN413">
        <v>0</v>
      </c>
      <c r="AO413">
        <v>0</v>
      </c>
      <c r="AP413">
        <v>0</v>
      </c>
      <c r="AQ413">
        <v>0</v>
      </c>
      <c r="AR413">
        <v>3</v>
      </c>
      <c r="AS413">
        <v>3</v>
      </c>
      <c r="AT413">
        <v>316</v>
      </c>
      <c r="AU413">
        <v>0</v>
      </c>
      <c r="AV413">
        <v>0</v>
      </c>
      <c r="AW413">
        <v>0</v>
      </c>
      <c r="AX413">
        <v>0</v>
      </c>
      <c r="AY413">
        <v>0</v>
      </c>
      <c r="AZ413">
        <v>0</v>
      </c>
      <c r="BA413">
        <v>0</v>
      </c>
      <c r="BB413">
        <v>0</v>
      </c>
      <c r="BC413">
        <v>0</v>
      </c>
      <c r="BD413" s="284">
        <v>0</v>
      </c>
      <c r="BE413" s="284">
        <v>0</v>
      </c>
      <c r="BF413" s="284">
        <v>0</v>
      </c>
      <c r="BG413" s="284">
        <v>0</v>
      </c>
      <c r="BH413" s="168">
        <v>3</v>
      </c>
      <c r="BI413" s="169">
        <v>3</v>
      </c>
      <c r="BJ413" s="169">
        <v>316</v>
      </c>
      <c r="BK413" s="170">
        <v>0</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v>0</v>
      </c>
      <c r="CI413">
        <v>0</v>
      </c>
      <c r="CJ413" s="1">
        <v>0</v>
      </c>
      <c r="CK413" s="1">
        <v>0</v>
      </c>
      <c r="CL413" s="1">
        <v>0</v>
      </c>
      <c r="CM413" s="1">
        <v>0</v>
      </c>
      <c r="CN413" s="168">
        <v>0</v>
      </c>
      <c r="CO413" s="169">
        <v>0</v>
      </c>
      <c r="CP413" s="169">
        <v>0</v>
      </c>
      <c r="CQ413" s="170">
        <v>0</v>
      </c>
      <c r="CR413" s="1">
        <v>0</v>
      </c>
      <c r="CS413" s="1">
        <v>0</v>
      </c>
      <c r="CT413" s="1">
        <v>0</v>
      </c>
      <c r="CU413" s="1">
        <v>0</v>
      </c>
      <c r="CV413">
        <v>0</v>
      </c>
      <c r="CW413">
        <v>0</v>
      </c>
      <c r="CX413">
        <v>0</v>
      </c>
      <c r="CY413">
        <v>0</v>
      </c>
      <c r="CZ413">
        <v>0</v>
      </c>
      <c r="DA413">
        <v>0</v>
      </c>
      <c r="DB413">
        <v>0</v>
      </c>
      <c r="DC413">
        <v>0</v>
      </c>
      <c r="DD413">
        <v>0</v>
      </c>
      <c r="DE413">
        <v>0</v>
      </c>
      <c r="DF413">
        <v>0</v>
      </c>
      <c r="DG413">
        <v>0</v>
      </c>
      <c r="DH413">
        <v>0</v>
      </c>
      <c r="DI413">
        <v>0</v>
      </c>
      <c r="DJ413">
        <v>0</v>
      </c>
      <c r="DK413">
        <v>0</v>
      </c>
      <c r="DL413">
        <v>0</v>
      </c>
      <c r="DM413">
        <v>0</v>
      </c>
      <c r="DN413">
        <v>0</v>
      </c>
      <c r="DO413">
        <v>0</v>
      </c>
      <c r="DP413" s="284">
        <v>0</v>
      </c>
      <c r="DQ413" s="284">
        <v>0</v>
      </c>
      <c r="DR413" s="284">
        <v>0</v>
      </c>
      <c r="DS413" s="284">
        <v>0</v>
      </c>
      <c r="DT413" s="168">
        <v>0</v>
      </c>
      <c r="DU413" s="169">
        <v>0</v>
      </c>
      <c r="DV413" s="169">
        <v>0</v>
      </c>
      <c r="DW413" s="170">
        <v>0</v>
      </c>
      <c r="DX413">
        <v>3</v>
      </c>
      <c r="DY413">
        <v>3</v>
      </c>
      <c r="DZ413">
        <v>2893</v>
      </c>
      <c r="EA413">
        <v>120000</v>
      </c>
      <c r="EB413">
        <v>0</v>
      </c>
      <c r="EC413">
        <v>0</v>
      </c>
      <c r="ED413">
        <v>0</v>
      </c>
      <c r="EE413">
        <v>0</v>
      </c>
      <c r="EF413">
        <v>0</v>
      </c>
      <c r="EG413">
        <v>0</v>
      </c>
      <c r="EH413">
        <v>0</v>
      </c>
      <c r="EI413">
        <v>0</v>
      </c>
      <c r="EJ413">
        <v>0</v>
      </c>
      <c r="EK413">
        <v>0</v>
      </c>
      <c r="EL413">
        <v>0</v>
      </c>
      <c r="EM413">
        <v>14000</v>
      </c>
      <c r="EN413">
        <v>0</v>
      </c>
      <c r="EO413">
        <v>0</v>
      </c>
      <c r="EP413">
        <v>0</v>
      </c>
      <c r="EQ413">
        <v>0</v>
      </c>
      <c r="ER413">
        <v>0</v>
      </c>
      <c r="ES413">
        <v>0</v>
      </c>
      <c r="ET413">
        <v>0</v>
      </c>
      <c r="EU413">
        <v>0</v>
      </c>
      <c r="EV413" s="1">
        <v>0</v>
      </c>
      <c r="EW413" s="1">
        <v>0</v>
      </c>
      <c r="EX413" s="1">
        <v>0</v>
      </c>
      <c r="EY413" s="1">
        <v>0</v>
      </c>
      <c r="EZ413" s="168">
        <v>0</v>
      </c>
      <c r="FA413" s="169">
        <v>0</v>
      </c>
      <c r="FB413" s="169">
        <v>0</v>
      </c>
      <c r="FC413" s="170">
        <v>14000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0</v>
      </c>
      <c r="GD413">
        <v>0</v>
      </c>
      <c r="GE413">
        <v>0</v>
      </c>
      <c r="GF413">
        <v>0</v>
      </c>
      <c r="GG413">
        <v>0</v>
      </c>
      <c r="GH413">
        <v>0</v>
      </c>
      <c r="GI413">
        <v>0</v>
      </c>
      <c r="GJ413">
        <v>0</v>
      </c>
      <c r="GK413">
        <v>0</v>
      </c>
      <c r="GL413">
        <v>0</v>
      </c>
      <c r="GM413">
        <v>0</v>
      </c>
      <c r="GN413">
        <v>0</v>
      </c>
      <c r="GO413">
        <v>0</v>
      </c>
      <c r="GP413">
        <v>0</v>
      </c>
      <c r="GQ413">
        <v>0</v>
      </c>
      <c r="GR413">
        <v>0</v>
      </c>
      <c r="GS413">
        <v>0</v>
      </c>
      <c r="GT413">
        <v>0</v>
      </c>
      <c r="GU413">
        <v>0</v>
      </c>
      <c r="GV413">
        <v>0</v>
      </c>
      <c r="GW413">
        <v>0</v>
      </c>
      <c r="GX413">
        <v>0</v>
      </c>
      <c r="GY413">
        <v>0</v>
      </c>
      <c r="GZ413">
        <v>0</v>
      </c>
      <c r="HA413">
        <v>0</v>
      </c>
      <c r="HB413">
        <v>0</v>
      </c>
      <c r="HC413" s="139">
        <v>0</v>
      </c>
      <c r="HD413" s="141">
        <v>0</v>
      </c>
      <c r="HE413" s="139">
        <v>0</v>
      </c>
      <c r="HF413" s="141">
        <v>1</v>
      </c>
      <c r="HG413" s="180">
        <v>6</v>
      </c>
      <c r="HH413" s="182">
        <v>0.16666666666666666</v>
      </c>
      <c r="HI413" s="182">
        <v>0</v>
      </c>
      <c r="HJ413" s="183">
        <v>0</v>
      </c>
      <c r="HK413" s="140">
        <v>0</v>
      </c>
      <c r="HL413" s="140">
        <v>0</v>
      </c>
      <c r="HM413" s="1" t="s">
        <v>427</v>
      </c>
      <c r="HN413" s="1" t="s">
        <v>427</v>
      </c>
      <c r="HO413" t="s">
        <v>458</v>
      </c>
      <c r="HP413" s="284" t="s">
        <v>458</v>
      </c>
      <c r="HQ413" s="284">
        <v>0</v>
      </c>
      <c r="HR413" s="284">
        <v>0</v>
      </c>
      <c r="HS413" s="284">
        <v>0</v>
      </c>
      <c r="HT413" s="284" t="s">
        <v>427</v>
      </c>
      <c r="HU413" s="284" t="s">
        <v>427</v>
      </c>
      <c r="HV413" s="284" t="s">
        <v>427</v>
      </c>
      <c r="HW413" s="284" t="s">
        <v>427</v>
      </c>
      <c r="HX413" s="284">
        <v>0</v>
      </c>
      <c r="HY413" s="284">
        <v>0</v>
      </c>
      <c r="HZ413" s="284">
        <v>160461</v>
      </c>
      <c r="IA413" s="284"/>
      <c r="IB413" s="284"/>
    </row>
    <row r="414" spans="1:236" x14ac:dyDescent="0.25">
      <c r="A414" s="2">
        <f>IF('Table 1'!$L$2="All Regions",1,IF('Table 1'!$L$2='DATA TEMPLATE 1516'!L414,1,0))</f>
        <v>1</v>
      </c>
      <c r="B414" s="2">
        <f>IF('Table 1'!$L$3="All Disciplines",1,IF('Table 1'!$L$3='DATA TEMPLATE 1516'!M414,1,0))</f>
        <v>1</v>
      </c>
      <c r="C414" s="2">
        <f>IF('Table 1'!$L$4="All Organisations",1,IF('Table 1'!$L$4='DATA TEMPLATE 1516'!N414,1,0))</f>
        <v>1</v>
      </c>
      <c r="D414" s="2">
        <f t="shared" si="12"/>
        <v>3</v>
      </c>
      <c r="E414" s="236">
        <f>IFERROR(IF('Table 2'!$L$2="All Diverse Led",$HQ414,IF('Table 2'!$L$2='DATA TEMPLATE 1516'!HX414,4,0)),"0")</f>
        <v>0</v>
      </c>
      <c r="F414" s="236">
        <f>IFERROR(IF('Table 2'!$L$2="All Diverse Led",$HQ414,IF('Table 2'!$L$2='DATA TEMPLATE 1516'!HY414,4,0)), 0)</f>
        <v>0</v>
      </c>
      <c r="G414" s="237">
        <f t="shared" si="13"/>
        <v>0</v>
      </c>
      <c r="H414" s="1" t="s">
        <v>471</v>
      </c>
      <c r="I414" s="1">
        <v>0</v>
      </c>
      <c r="J414" s="1" t="b">
        <v>0</v>
      </c>
      <c r="K414" s="284">
        <v>412</v>
      </c>
      <c r="L414" t="s">
        <v>449</v>
      </c>
      <c r="M414" t="s">
        <v>440</v>
      </c>
      <c r="N414" t="s">
        <v>460</v>
      </c>
      <c r="O414" s="76">
        <v>378120</v>
      </c>
      <c r="P414" s="76">
        <v>926496</v>
      </c>
      <c r="Q414" s="76">
        <v>5500</v>
      </c>
      <c r="R414" s="76">
        <v>77354</v>
      </c>
      <c r="S414" s="76">
        <v>37809</v>
      </c>
      <c r="T414" s="76">
        <v>1425279</v>
      </c>
      <c r="U414">
        <v>14606</v>
      </c>
      <c r="V414">
        <v>0</v>
      </c>
      <c r="W414">
        <v>0</v>
      </c>
      <c r="X414">
        <v>0</v>
      </c>
      <c r="Y414">
        <v>0</v>
      </c>
      <c r="Z414">
        <v>0</v>
      </c>
      <c r="AA414">
        <v>0</v>
      </c>
      <c r="AB414">
        <v>684413</v>
      </c>
      <c r="AC414">
        <v>147094</v>
      </c>
      <c r="AD414">
        <v>672091</v>
      </c>
      <c r="AE414">
        <v>1518204</v>
      </c>
      <c r="AF414" s="1">
        <v>12</v>
      </c>
      <c r="AG414">
        <v>6</v>
      </c>
      <c r="AH414">
        <v>1867</v>
      </c>
      <c r="AI414">
        <v>2755</v>
      </c>
      <c r="AJ414">
        <v>0</v>
      </c>
      <c r="AK414">
        <v>0</v>
      </c>
      <c r="AL414">
        <v>0</v>
      </c>
      <c r="AM414">
        <v>0</v>
      </c>
      <c r="AN414">
        <v>0</v>
      </c>
      <c r="AO414">
        <v>0</v>
      </c>
      <c r="AP414">
        <v>0</v>
      </c>
      <c r="AQ414">
        <v>0</v>
      </c>
      <c r="AR414">
        <v>12</v>
      </c>
      <c r="AS414">
        <v>6</v>
      </c>
      <c r="AT414">
        <v>1867</v>
      </c>
      <c r="AU414">
        <v>2755</v>
      </c>
      <c r="AV414">
        <v>0</v>
      </c>
      <c r="AW414">
        <v>0</v>
      </c>
      <c r="AX414">
        <v>0</v>
      </c>
      <c r="AY414">
        <v>0</v>
      </c>
      <c r="AZ414">
        <v>0</v>
      </c>
      <c r="BA414">
        <v>0</v>
      </c>
      <c r="BB414">
        <v>0</v>
      </c>
      <c r="BC414">
        <v>0</v>
      </c>
      <c r="BD414" s="284">
        <v>0</v>
      </c>
      <c r="BE414" s="284">
        <v>0</v>
      </c>
      <c r="BF414" s="284">
        <v>0</v>
      </c>
      <c r="BG414" s="284">
        <v>0</v>
      </c>
      <c r="BH414" s="168">
        <v>12</v>
      </c>
      <c r="BI414" s="169">
        <v>6</v>
      </c>
      <c r="BJ414" s="169">
        <v>1867</v>
      </c>
      <c r="BK414" s="170">
        <v>2755</v>
      </c>
      <c r="BL414">
        <v>0</v>
      </c>
      <c r="BM414">
        <v>0</v>
      </c>
      <c r="BN414">
        <v>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v>0</v>
      </c>
      <c r="CJ414" s="1">
        <v>0</v>
      </c>
      <c r="CK414" s="1">
        <v>0</v>
      </c>
      <c r="CL414" s="1">
        <v>0</v>
      </c>
      <c r="CM414" s="1">
        <v>0</v>
      </c>
      <c r="CN414" s="168">
        <v>0</v>
      </c>
      <c r="CO414" s="169">
        <v>0</v>
      </c>
      <c r="CP414" s="169">
        <v>0</v>
      </c>
      <c r="CQ414" s="170">
        <v>0</v>
      </c>
      <c r="CR414" s="1">
        <v>1</v>
      </c>
      <c r="CS414" s="1">
        <v>0.5</v>
      </c>
      <c r="CT414" s="1">
        <v>0</v>
      </c>
      <c r="CU414" s="1">
        <v>56</v>
      </c>
      <c r="CV414">
        <v>0</v>
      </c>
      <c r="CW414">
        <v>0</v>
      </c>
      <c r="CX414">
        <v>0</v>
      </c>
      <c r="CY414">
        <v>0</v>
      </c>
      <c r="CZ414">
        <v>0</v>
      </c>
      <c r="DA414">
        <v>0</v>
      </c>
      <c r="DB414">
        <v>0</v>
      </c>
      <c r="DC414">
        <v>0</v>
      </c>
      <c r="DD414">
        <v>1</v>
      </c>
      <c r="DE414">
        <v>0.5</v>
      </c>
      <c r="DF414">
        <v>0</v>
      </c>
      <c r="DG414">
        <v>56</v>
      </c>
      <c r="DH414">
        <v>0</v>
      </c>
      <c r="DI414">
        <v>0</v>
      </c>
      <c r="DJ414">
        <v>0</v>
      </c>
      <c r="DK414">
        <v>0</v>
      </c>
      <c r="DL414">
        <v>0</v>
      </c>
      <c r="DM414">
        <v>0</v>
      </c>
      <c r="DN414">
        <v>0</v>
      </c>
      <c r="DO414">
        <v>0</v>
      </c>
      <c r="DP414" s="284">
        <v>0</v>
      </c>
      <c r="DQ414" s="284">
        <v>0</v>
      </c>
      <c r="DR414" s="284">
        <v>0</v>
      </c>
      <c r="DS414" s="284">
        <v>0</v>
      </c>
      <c r="DT414" s="168">
        <v>1</v>
      </c>
      <c r="DU414" s="169">
        <v>0.5</v>
      </c>
      <c r="DV414" s="169">
        <v>0</v>
      </c>
      <c r="DW414" s="170">
        <v>56</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v>0</v>
      </c>
      <c r="EU414">
        <v>0</v>
      </c>
      <c r="EV414" s="1">
        <v>0</v>
      </c>
      <c r="EW414" s="1">
        <v>0</v>
      </c>
      <c r="EX414" s="1">
        <v>0</v>
      </c>
      <c r="EY414" s="1">
        <v>0</v>
      </c>
      <c r="EZ414" s="168">
        <v>0</v>
      </c>
      <c r="FA414" s="169">
        <v>0</v>
      </c>
      <c r="FB414" s="169">
        <v>0</v>
      </c>
      <c r="FC414" s="170">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0</v>
      </c>
      <c r="GM414">
        <v>0</v>
      </c>
      <c r="GN414">
        <v>0</v>
      </c>
      <c r="GO414">
        <v>0</v>
      </c>
      <c r="GP414">
        <v>0</v>
      </c>
      <c r="GQ414">
        <v>0</v>
      </c>
      <c r="GR414">
        <v>0</v>
      </c>
      <c r="GS414">
        <v>0</v>
      </c>
      <c r="GT414">
        <v>0</v>
      </c>
      <c r="GU414">
        <v>0</v>
      </c>
      <c r="GV414">
        <v>0</v>
      </c>
      <c r="GW414">
        <v>0</v>
      </c>
      <c r="GX414">
        <v>0</v>
      </c>
      <c r="GY414">
        <v>0</v>
      </c>
      <c r="GZ414">
        <v>0</v>
      </c>
      <c r="HA414">
        <v>0</v>
      </c>
      <c r="HB414">
        <v>0</v>
      </c>
      <c r="HC414" s="139">
        <v>0</v>
      </c>
      <c r="HD414" s="141">
        <v>1</v>
      </c>
      <c r="HE414" s="139">
        <v>0</v>
      </c>
      <c r="HF414" s="141">
        <v>1</v>
      </c>
      <c r="HG414" s="180">
        <v>10</v>
      </c>
      <c r="HH414" s="182">
        <v>0.1</v>
      </c>
      <c r="HI414" s="182">
        <v>0.1</v>
      </c>
      <c r="HJ414" s="183">
        <v>0</v>
      </c>
      <c r="HK414" s="140">
        <v>0</v>
      </c>
      <c r="HL414" s="140">
        <v>0</v>
      </c>
      <c r="HM414" s="1" t="s">
        <v>427</v>
      </c>
      <c r="HN414" s="1" t="s">
        <v>427</v>
      </c>
      <c r="HO414" t="s">
        <v>460</v>
      </c>
      <c r="HP414" s="284" t="s">
        <v>460</v>
      </c>
      <c r="HQ414" s="284">
        <v>0</v>
      </c>
      <c r="HR414" s="284">
        <v>0</v>
      </c>
      <c r="HS414" s="284">
        <v>0</v>
      </c>
      <c r="HT414" s="284" t="s">
        <v>427</v>
      </c>
      <c r="HU414" s="284" t="s">
        <v>427</v>
      </c>
      <c r="HV414" s="284" t="s">
        <v>427</v>
      </c>
      <c r="HW414" s="284" t="s">
        <v>427</v>
      </c>
      <c r="HX414" s="284">
        <v>0</v>
      </c>
      <c r="HY414" s="284">
        <v>0</v>
      </c>
      <c r="HZ414" s="284">
        <v>924246</v>
      </c>
      <c r="IA414" s="284"/>
      <c r="IB414" s="284"/>
    </row>
    <row r="415" spans="1:236" x14ac:dyDescent="0.25">
      <c r="A415" s="2">
        <f>IF('Table 1'!$L$2="All Regions",1,IF('Table 1'!$L$2='DATA TEMPLATE 1516'!L415,1,0))</f>
        <v>1</v>
      </c>
      <c r="B415" s="2">
        <f>IF('Table 1'!$L$3="All Disciplines",1,IF('Table 1'!$L$3='DATA TEMPLATE 1516'!M415,1,0))</f>
        <v>1</v>
      </c>
      <c r="C415" s="2">
        <f>IF('Table 1'!$L$4="All Organisations",1,IF('Table 1'!$L$4='DATA TEMPLATE 1516'!N415,1,0))</f>
        <v>1</v>
      </c>
      <c r="D415" s="2">
        <f t="shared" si="12"/>
        <v>3</v>
      </c>
      <c r="E415" s="236">
        <f>IFERROR(IF('Table 2'!$L$2="All Diverse Led",$HQ415,IF('Table 2'!$L$2='DATA TEMPLATE 1516'!HX415,4,0)),"0")</f>
        <v>0</v>
      </c>
      <c r="F415" s="236">
        <f>IFERROR(IF('Table 2'!$L$2="All Diverse Led",$HQ415,IF('Table 2'!$L$2='DATA TEMPLATE 1516'!HY415,4,0)), 0)</f>
        <v>0</v>
      </c>
      <c r="G415" s="237">
        <f t="shared" si="13"/>
        <v>0</v>
      </c>
      <c r="H415" s="1" t="s">
        <v>471</v>
      </c>
      <c r="I415" s="1">
        <v>0</v>
      </c>
      <c r="J415" s="1" t="b">
        <v>0</v>
      </c>
      <c r="K415" s="284">
        <v>413</v>
      </c>
      <c r="L415" t="s">
        <v>449</v>
      </c>
      <c r="M415" t="s">
        <v>437</v>
      </c>
      <c r="N415" t="s">
        <v>459</v>
      </c>
      <c r="O415" s="76">
        <v>100606</v>
      </c>
      <c r="P415" s="76">
        <v>178703</v>
      </c>
      <c r="Q415" s="76">
        <v>38224</v>
      </c>
      <c r="R415" s="76">
        <v>2000</v>
      </c>
      <c r="S415" s="76">
        <v>0</v>
      </c>
      <c r="T415" s="76">
        <v>319533</v>
      </c>
      <c r="U415">
        <v>169168</v>
      </c>
      <c r="V415">
        <v>16226</v>
      </c>
      <c r="W415">
        <v>11118</v>
      </c>
      <c r="X415">
        <v>1180</v>
      </c>
      <c r="Y415">
        <v>590</v>
      </c>
      <c r="Z415">
        <v>0</v>
      </c>
      <c r="AA415">
        <v>0</v>
      </c>
      <c r="AB415">
        <v>98255</v>
      </c>
      <c r="AC415">
        <v>27249</v>
      </c>
      <c r="AD415">
        <v>3322</v>
      </c>
      <c r="AE415">
        <v>327108</v>
      </c>
      <c r="AF415" s="1">
        <v>195</v>
      </c>
      <c r="AG415">
        <v>104</v>
      </c>
      <c r="AH415">
        <v>20009</v>
      </c>
      <c r="AI415">
        <v>920</v>
      </c>
      <c r="AJ415">
        <v>0</v>
      </c>
      <c r="AK415">
        <v>0</v>
      </c>
      <c r="AL415">
        <v>0</v>
      </c>
      <c r="AM415">
        <v>0</v>
      </c>
      <c r="AN415">
        <v>18</v>
      </c>
      <c r="AO415">
        <v>12</v>
      </c>
      <c r="AP415">
        <v>3199</v>
      </c>
      <c r="AQ415">
        <v>0</v>
      </c>
      <c r="AR415">
        <v>195</v>
      </c>
      <c r="AS415">
        <v>104</v>
      </c>
      <c r="AT415">
        <v>2009</v>
      </c>
      <c r="AU415">
        <v>920</v>
      </c>
      <c r="AV415">
        <v>0</v>
      </c>
      <c r="AW415">
        <v>0</v>
      </c>
      <c r="AX415">
        <v>0</v>
      </c>
      <c r="AY415">
        <v>0</v>
      </c>
      <c r="AZ415">
        <v>18</v>
      </c>
      <c r="BA415">
        <v>12</v>
      </c>
      <c r="BB415">
        <v>3199</v>
      </c>
      <c r="BC415">
        <v>0</v>
      </c>
      <c r="BD415" s="284">
        <v>18</v>
      </c>
      <c r="BE415" s="284">
        <v>12</v>
      </c>
      <c r="BF415" s="284">
        <v>3199</v>
      </c>
      <c r="BG415" s="284">
        <v>0</v>
      </c>
      <c r="BH415" s="168">
        <v>213</v>
      </c>
      <c r="BI415" s="169">
        <v>116</v>
      </c>
      <c r="BJ415" s="169">
        <v>5208</v>
      </c>
      <c r="BK415" s="170">
        <v>920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v>0</v>
      </c>
      <c r="CJ415" s="1">
        <v>0</v>
      </c>
      <c r="CK415" s="1">
        <v>0</v>
      </c>
      <c r="CL415" s="1">
        <v>0</v>
      </c>
      <c r="CM415" s="1">
        <v>0</v>
      </c>
      <c r="CN415" s="168">
        <v>0</v>
      </c>
      <c r="CO415" s="169">
        <v>0</v>
      </c>
      <c r="CP415" s="169">
        <v>0</v>
      </c>
      <c r="CQ415" s="170">
        <v>0</v>
      </c>
      <c r="CR415" s="1">
        <v>0</v>
      </c>
      <c r="CS415" s="1">
        <v>0</v>
      </c>
      <c r="CT415" s="1">
        <v>0</v>
      </c>
      <c r="CU415" s="1">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v>0</v>
      </c>
      <c r="DP415" s="284">
        <v>0</v>
      </c>
      <c r="DQ415" s="284">
        <v>0</v>
      </c>
      <c r="DR415" s="284">
        <v>0</v>
      </c>
      <c r="DS415" s="284">
        <v>0</v>
      </c>
      <c r="DT415" s="168">
        <v>0</v>
      </c>
      <c r="DU415" s="169">
        <v>0</v>
      </c>
      <c r="DV415" s="169">
        <v>0</v>
      </c>
      <c r="DW415" s="170">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v>0</v>
      </c>
      <c r="EV415" s="1">
        <v>0</v>
      </c>
      <c r="EW415" s="1">
        <v>0</v>
      </c>
      <c r="EX415" s="1">
        <v>0</v>
      </c>
      <c r="EY415" s="1">
        <v>0</v>
      </c>
      <c r="EZ415" s="168">
        <v>0</v>
      </c>
      <c r="FA415" s="169">
        <v>0</v>
      </c>
      <c r="FB415" s="169">
        <v>0</v>
      </c>
      <c r="FC415" s="170">
        <v>0</v>
      </c>
      <c r="FD415">
        <v>0</v>
      </c>
      <c r="FE415">
        <v>0</v>
      </c>
      <c r="FF415">
        <v>0</v>
      </c>
      <c r="FG415">
        <v>0</v>
      </c>
      <c r="FH415">
        <v>0</v>
      </c>
      <c r="FI415">
        <v>0</v>
      </c>
      <c r="FJ415">
        <v>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0</v>
      </c>
      <c r="GD415">
        <v>0</v>
      </c>
      <c r="GE415">
        <v>0</v>
      </c>
      <c r="GF415">
        <v>0</v>
      </c>
      <c r="GG415">
        <v>0</v>
      </c>
      <c r="GH415">
        <v>0</v>
      </c>
      <c r="GI415">
        <v>0</v>
      </c>
      <c r="GJ415">
        <v>0</v>
      </c>
      <c r="GK415">
        <v>0</v>
      </c>
      <c r="GL415">
        <v>0</v>
      </c>
      <c r="GM415">
        <v>0</v>
      </c>
      <c r="GN415">
        <v>0</v>
      </c>
      <c r="GO415">
        <v>0</v>
      </c>
      <c r="GP415">
        <v>0</v>
      </c>
      <c r="GQ415">
        <v>0</v>
      </c>
      <c r="GR415">
        <v>0</v>
      </c>
      <c r="GS415">
        <v>0</v>
      </c>
      <c r="GT415">
        <v>0</v>
      </c>
      <c r="GU415">
        <v>0</v>
      </c>
      <c r="GV415">
        <v>0</v>
      </c>
      <c r="GW415">
        <v>0</v>
      </c>
      <c r="GX415">
        <v>0</v>
      </c>
      <c r="GY415">
        <v>0</v>
      </c>
      <c r="GZ415">
        <v>0</v>
      </c>
      <c r="HA415">
        <v>0</v>
      </c>
      <c r="HB415">
        <v>0</v>
      </c>
      <c r="HC415" s="139">
        <v>0</v>
      </c>
      <c r="HD415" s="141">
        <v>0</v>
      </c>
      <c r="HE415" s="139">
        <v>0</v>
      </c>
      <c r="HF415" s="141">
        <v>0</v>
      </c>
      <c r="HG415" s="180">
        <v>10</v>
      </c>
      <c r="HH415" s="182">
        <v>0</v>
      </c>
      <c r="HI415" s="182">
        <v>0</v>
      </c>
      <c r="HJ415" s="183">
        <v>0</v>
      </c>
      <c r="HK415" s="140">
        <v>0</v>
      </c>
      <c r="HL415" s="140">
        <v>0</v>
      </c>
      <c r="HM415" s="1" t="s">
        <v>427</v>
      </c>
      <c r="HN415" s="1" t="s">
        <v>427</v>
      </c>
      <c r="HO415" t="s">
        <v>459</v>
      </c>
      <c r="HP415" s="284" t="s">
        <v>459</v>
      </c>
      <c r="HQ415" s="284">
        <v>0</v>
      </c>
      <c r="HR415" s="284">
        <v>0</v>
      </c>
      <c r="HS415" s="284">
        <v>0</v>
      </c>
      <c r="HT415" s="284" t="s">
        <v>427</v>
      </c>
      <c r="HU415" s="284" t="s">
        <v>427</v>
      </c>
      <c r="HV415" s="284" t="s">
        <v>427</v>
      </c>
      <c r="HW415" s="284" t="s">
        <v>427</v>
      </c>
      <c r="HX415" s="284">
        <v>0</v>
      </c>
      <c r="HY415" s="284">
        <v>0</v>
      </c>
      <c r="HZ415" s="284">
        <v>355702</v>
      </c>
      <c r="IA415" s="284"/>
      <c r="IB415" s="284"/>
    </row>
    <row r="416" spans="1:236" x14ac:dyDescent="0.25">
      <c r="A416" s="2">
        <f>IF('Table 1'!$L$2="All Regions",1,IF('Table 1'!$L$2='DATA TEMPLATE 1516'!L416,1,0))</f>
        <v>1</v>
      </c>
      <c r="B416" s="2">
        <f>IF('Table 1'!$L$3="All Disciplines",1,IF('Table 1'!$L$3='DATA TEMPLATE 1516'!M416,1,0))</f>
        <v>1</v>
      </c>
      <c r="C416" s="2">
        <f>IF('Table 1'!$L$4="All Organisations",1,IF('Table 1'!$L$4='DATA TEMPLATE 1516'!N416,1,0))</f>
        <v>1</v>
      </c>
      <c r="D416" s="2">
        <f t="shared" si="12"/>
        <v>3</v>
      </c>
      <c r="E416" s="236">
        <f>IFERROR(IF('Table 2'!$L$2="All Diverse Led",$HQ416,IF('Table 2'!$L$2='DATA TEMPLATE 1516'!HX416,4,0)),"0")</f>
        <v>0</v>
      </c>
      <c r="F416" s="236">
        <f>IFERROR(IF('Table 2'!$L$2="All Diverse Led",$HQ416,IF('Table 2'!$L$2='DATA TEMPLATE 1516'!HY416,4,0)), 0)</f>
        <v>0</v>
      </c>
      <c r="G416" s="237">
        <f t="shared" si="13"/>
        <v>0</v>
      </c>
      <c r="H416" s="1" t="s">
        <v>471</v>
      </c>
      <c r="I416" s="1">
        <v>0</v>
      </c>
      <c r="J416" s="1" t="b">
        <v>0</v>
      </c>
      <c r="K416" s="284">
        <v>414</v>
      </c>
      <c r="L416" t="s">
        <v>449</v>
      </c>
      <c r="M416" t="s">
        <v>436</v>
      </c>
      <c r="N416" t="s">
        <v>458</v>
      </c>
      <c r="O416" s="76">
        <v>57583</v>
      </c>
      <c r="P416" s="76">
        <v>54366</v>
      </c>
      <c r="Q416" s="76">
        <v>991</v>
      </c>
      <c r="R416" s="76">
        <v>13000</v>
      </c>
      <c r="S416" s="76">
        <v>0</v>
      </c>
      <c r="T416" s="76">
        <v>125940</v>
      </c>
      <c r="U416">
        <v>0</v>
      </c>
      <c r="V416">
        <v>0</v>
      </c>
      <c r="W416">
        <v>0</v>
      </c>
      <c r="X416">
        <v>0</v>
      </c>
      <c r="Y416">
        <v>0</v>
      </c>
      <c r="Z416">
        <v>0</v>
      </c>
      <c r="AA416">
        <v>0</v>
      </c>
      <c r="AB416">
        <v>73479</v>
      </c>
      <c r="AC416">
        <v>23977</v>
      </c>
      <c r="AD416">
        <v>30433</v>
      </c>
      <c r="AE416">
        <v>127889</v>
      </c>
      <c r="AF416" s="1">
        <v>0</v>
      </c>
      <c r="AG416">
        <v>0</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v>0</v>
      </c>
      <c r="BD416" s="284">
        <v>0</v>
      </c>
      <c r="BE416" s="284">
        <v>0</v>
      </c>
      <c r="BF416" s="284">
        <v>0</v>
      </c>
      <c r="BG416" s="284">
        <v>0</v>
      </c>
      <c r="BH416" s="168">
        <v>0</v>
      </c>
      <c r="BI416" s="169">
        <v>0</v>
      </c>
      <c r="BJ416" s="169">
        <v>0</v>
      </c>
      <c r="BK416" s="170">
        <v>0</v>
      </c>
      <c r="BL416">
        <v>9</v>
      </c>
      <c r="BM416">
        <v>230</v>
      </c>
      <c r="BN416">
        <v>8219</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v>0</v>
      </c>
      <c r="CJ416" s="1">
        <v>0</v>
      </c>
      <c r="CK416" s="1">
        <v>0</v>
      </c>
      <c r="CL416" s="1">
        <v>0</v>
      </c>
      <c r="CM416" s="1">
        <v>0</v>
      </c>
      <c r="CN416" s="168">
        <v>0</v>
      </c>
      <c r="CO416" s="169">
        <v>0</v>
      </c>
      <c r="CP416" s="169">
        <v>0</v>
      </c>
      <c r="CQ416" s="170">
        <v>0</v>
      </c>
      <c r="CR416" s="1">
        <v>0</v>
      </c>
      <c r="CS416" s="1">
        <v>0</v>
      </c>
      <c r="CT416" s="1">
        <v>0</v>
      </c>
      <c r="CU416" s="1">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v>0</v>
      </c>
      <c r="DP416" s="284">
        <v>0</v>
      </c>
      <c r="DQ416" s="284">
        <v>0</v>
      </c>
      <c r="DR416" s="284">
        <v>0</v>
      </c>
      <c r="DS416" s="284">
        <v>0</v>
      </c>
      <c r="DT416" s="168">
        <v>0</v>
      </c>
      <c r="DU416" s="169">
        <v>0</v>
      </c>
      <c r="DV416" s="169">
        <v>0</v>
      </c>
      <c r="DW416" s="170">
        <v>0</v>
      </c>
      <c r="DX416">
        <v>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v>0</v>
      </c>
      <c r="EV416" s="1">
        <v>0</v>
      </c>
      <c r="EW416" s="1">
        <v>0</v>
      </c>
      <c r="EX416" s="1">
        <v>0</v>
      </c>
      <c r="EY416" s="1">
        <v>0</v>
      </c>
      <c r="EZ416" s="168">
        <v>0</v>
      </c>
      <c r="FA416" s="169">
        <v>0</v>
      </c>
      <c r="FB416" s="169">
        <v>0</v>
      </c>
      <c r="FC416" s="170">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1225</v>
      </c>
      <c r="GL416">
        <v>0</v>
      </c>
      <c r="GM416">
        <v>0</v>
      </c>
      <c r="GN416">
        <v>0</v>
      </c>
      <c r="GO416">
        <v>0</v>
      </c>
      <c r="GP416">
        <v>0</v>
      </c>
      <c r="GQ416">
        <v>0</v>
      </c>
      <c r="GR416">
        <v>0</v>
      </c>
      <c r="GS416">
        <v>0</v>
      </c>
      <c r="GT416">
        <v>0</v>
      </c>
      <c r="GU416">
        <v>0</v>
      </c>
      <c r="GV416">
        <v>0</v>
      </c>
      <c r="GW416">
        <v>0</v>
      </c>
      <c r="GX416">
        <v>0</v>
      </c>
      <c r="GY416">
        <v>0</v>
      </c>
      <c r="GZ416">
        <v>0</v>
      </c>
      <c r="HA416">
        <v>0</v>
      </c>
      <c r="HB416">
        <v>0</v>
      </c>
      <c r="HC416" s="139">
        <v>0</v>
      </c>
      <c r="HD416" s="141">
        <v>0</v>
      </c>
      <c r="HE416" s="139">
        <v>2</v>
      </c>
      <c r="HF416" s="141">
        <v>0</v>
      </c>
      <c r="HG416" s="180">
        <v>10</v>
      </c>
      <c r="HH416" s="182">
        <v>0</v>
      </c>
      <c r="HI416" s="182">
        <v>0.2</v>
      </c>
      <c r="HJ416" s="183">
        <v>0</v>
      </c>
      <c r="HK416" s="140">
        <v>0</v>
      </c>
      <c r="HL416" s="140">
        <v>0</v>
      </c>
      <c r="HM416" s="1" t="s">
        <v>427</v>
      </c>
      <c r="HN416" s="1" t="s">
        <v>427</v>
      </c>
      <c r="HO416" t="s">
        <v>458</v>
      </c>
      <c r="HP416" s="284" t="s">
        <v>458</v>
      </c>
      <c r="HQ416" s="284">
        <v>0</v>
      </c>
      <c r="HR416" s="284">
        <v>0</v>
      </c>
      <c r="HS416" s="284">
        <v>0</v>
      </c>
      <c r="HT416" s="284" t="s">
        <v>427</v>
      </c>
      <c r="HU416" s="284" t="s">
        <v>427</v>
      </c>
      <c r="HV416" s="284" t="s">
        <v>427</v>
      </c>
      <c r="HW416" s="284" t="s">
        <v>426</v>
      </c>
      <c r="HX416" s="284">
        <v>0</v>
      </c>
      <c r="HY416" s="284">
        <v>0</v>
      </c>
      <c r="HZ416" s="284">
        <v>159751</v>
      </c>
      <c r="IA416" s="284"/>
      <c r="IB416" s="284"/>
    </row>
    <row r="417" spans="1:236" x14ac:dyDescent="0.25">
      <c r="A417" s="2">
        <f>IF('Table 1'!$L$2="All Regions",1,IF('Table 1'!$L$2='DATA TEMPLATE 1516'!L417,1,0))</f>
        <v>1</v>
      </c>
      <c r="B417" s="2">
        <f>IF('Table 1'!$L$3="All Disciplines",1,IF('Table 1'!$L$3='DATA TEMPLATE 1516'!M417,1,0))</f>
        <v>1</v>
      </c>
      <c r="C417" s="2">
        <f>IF('Table 1'!$L$4="All Organisations",1,IF('Table 1'!$L$4='DATA TEMPLATE 1516'!N417,1,0))</f>
        <v>1</v>
      </c>
      <c r="D417" s="2">
        <f t="shared" si="12"/>
        <v>3</v>
      </c>
      <c r="E417" s="236">
        <f>IFERROR(IF('Table 2'!$L$2="All Diverse Led",$HQ417,IF('Table 2'!$L$2='DATA TEMPLATE 1516'!HX417,4,0)),"0")</f>
        <v>0</v>
      </c>
      <c r="F417" s="236">
        <f>IFERROR(IF('Table 2'!$L$2="All Diverse Led",$HQ417,IF('Table 2'!$L$2='DATA TEMPLATE 1516'!HY417,4,0)), 0)</f>
        <v>0</v>
      </c>
      <c r="G417" s="237">
        <f t="shared" si="13"/>
        <v>0</v>
      </c>
      <c r="H417" s="1" t="s">
        <v>471</v>
      </c>
      <c r="I417" s="1">
        <v>0</v>
      </c>
      <c r="J417" s="1" t="b">
        <v>0</v>
      </c>
      <c r="K417" s="284">
        <v>415</v>
      </c>
      <c r="L417" t="s">
        <v>449</v>
      </c>
      <c r="M417" t="s">
        <v>437</v>
      </c>
      <c r="N417" t="s">
        <v>459</v>
      </c>
      <c r="O417" s="76">
        <v>233250</v>
      </c>
      <c r="P417" s="76">
        <v>255394</v>
      </c>
      <c r="Q417" s="76">
        <v>0</v>
      </c>
      <c r="R417" s="76">
        <v>0</v>
      </c>
      <c r="S417" s="76">
        <v>0</v>
      </c>
      <c r="T417" s="76">
        <v>488644</v>
      </c>
      <c r="U417">
        <v>137954</v>
      </c>
      <c r="V417">
        <v>0</v>
      </c>
      <c r="W417">
        <v>0</v>
      </c>
      <c r="X417">
        <v>0</v>
      </c>
      <c r="Y417">
        <v>0</v>
      </c>
      <c r="Z417">
        <v>0</v>
      </c>
      <c r="AA417">
        <v>0</v>
      </c>
      <c r="AB417">
        <v>308658</v>
      </c>
      <c r="AC417">
        <v>46350</v>
      </c>
      <c r="AD417">
        <v>0</v>
      </c>
      <c r="AE417">
        <v>492962</v>
      </c>
      <c r="AF417" s="1">
        <v>64</v>
      </c>
      <c r="AG417">
        <v>29</v>
      </c>
      <c r="AH417">
        <v>8707</v>
      </c>
      <c r="AI417">
        <v>0</v>
      </c>
      <c r="AJ417">
        <v>12</v>
      </c>
      <c r="AK417">
        <v>12</v>
      </c>
      <c r="AL417">
        <v>911</v>
      </c>
      <c r="AM417">
        <v>0</v>
      </c>
      <c r="AN417">
        <v>81</v>
      </c>
      <c r="AO417">
        <v>44</v>
      </c>
      <c r="AP417">
        <v>9612</v>
      </c>
      <c r="AQ417">
        <v>0</v>
      </c>
      <c r="AR417">
        <v>4</v>
      </c>
      <c r="AS417">
        <v>4</v>
      </c>
      <c r="AT417">
        <v>330</v>
      </c>
      <c r="AU417">
        <v>0</v>
      </c>
      <c r="AV417">
        <v>0</v>
      </c>
      <c r="AW417">
        <v>0</v>
      </c>
      <c r="AX417">
        <v>0</v>
      </c>
      <c r="AY417">
        <v>0</v>
      </c>
      <c r="AZ417">
        <v>0</v>
      </c>
      <c r="BA417">
        <v>0</v>
      </c>
      <c r="BB417">
        <v>0</v>
      </c>
      <c r="BC417">
        <v>0</v>
      </c>
      <c r="BD417" s="284">
        <v>93</v>
      </c>
      <c r="BE417" s="284">
        <v>56</v>
      </c>
      <c r="BF417" s="284">
        <v>10523</v>
      </c>
      <c r="BG417" s="284">
        <v>0</v>
      </c>
      <c r="BH417" s="168">
        <v>4</v>
      </c>
      <c r="BI417" s="169">
        <v>4</v>
      </c>
      <c r="BJ417" s="169">
        <v>330</v>
      </c>
      <c r="BK417" s="170">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v>0</v>
      </c>
      <c r="CJ417" s="1">
        <v>0</v>
      </c>
      <c r="CK417" s="1">
        <v>0</v>
      </c>
      <c r="CL417" s="1">
        <v>0</v>
      </c>
      <c r="CM417" s="1">
        <v>0</v>
      </c>
      <c r="CN417" s="168">
        <v>0</v>
      </c>
      <c r="CO417" s="169">
        <v>0</v>
      </c>
      <c r="CP417" s="169">
        <v>0</v>
      </c>
      <c r="CQ417" s="170">
        <v>0</v>
      </c>
      <c r="CR417" s="1">
        <v>0</v>
      </c>
      <c r="CS417" s="1">
        <v>0</v>
      </c>
      <c r="CT417" s="1">
        <v>0</v>
      </c>
      <c r="CU417" s="1">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v>0</v>
      </c>
      <c r="DP417" s="284">
        <v>0</v>
      </c>
      <c r="DQ417" s="284">
        <v>0</v>
      </c>
      <c r="DR417" s="284">
        <v>0</v>
      </c>
      <c r="DS417" s="284">
        <v>0</v>
      </c>
      <c r="DT417" s="168">
        <v>0</v>
      </c>
      <c r="DU417" s="169">
        <v>0</v>
      </c>
      <c r="DV417" s="169">
        <v>0</v>
      </c>
      <c r="DW417" s="170">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v>0</v>
      </c>
      <c r="EV417" s="1">
        <v>0</v>
      </c>
      <c r="EW417" s="1">
        <v>0</v>
      </c>
      <c r="EX417" s="1">
        <v>0</v>
      </c>
      <c r="EY417" s="1">
        <v>0</v>
      </c>
      <c r="EZ417" s="168">
        <v>0</v>
      </c>
      <c r="FA417" s="169">
        <v>0</v>
      </c>
      <c r="FB417" s="169">
        <v>0</v>
      </c>
      <c r="FC417" s="170">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c r="GZ417">
        <v>0</v>
      </c>
      <c r="HA417">
        <v>0</v>
      </c>
      <c r="HB417">
        <v>0</v>
      </c>
      <c r="HC417" s="139">
        <v>0</v>
      </c>
      <c r="HD417" s="141">
        <v>0</v>
      </c>
      <c r="HE417" s="139">
        <v>0</v>
      </c>
      <c r="HF417" s="141">
        <v>1</v>
      </c>
      <c r="HG417" s="180">
        <v>7</v>
      </c>
      <c r="HH417" s="182">
        <v>0.14285714285714285</v>
      </c>
      <c r="HI417" s="182">
        <v>0</v>
      </c>
      <c r="HJ417" s="183">
        <v>0</v>
      </c>
      <c r="HK417" s="140">
        <v>0</v>
      </c>
      <c r="HL417" s="140">
        <v>0</v>
      </c>
      <c r="HM417" s="1">
        <v>0</v>
      </c>
      <c r="HN417" s="1">
        <v>0</v>
      </c>
      <c r="HO417" t="s">
        <v>459</v>
      </c>
      <c r="HP417" s="284" t="s">
        <v>460</v>
      </c>
      <c r="HQ417" s="284">
        <v>0</v>
      </c>
      <c r="HR417" s="284">
        <v>0</v>
      </c>
      <c r="HS417" s="284">
        <v>0</v>
      </c>
      <c r="HT417" s="284" t="s">
        <v>427</v>
      </c>
      <c r="HU417" s="284" t="s">
        <v>427</v>
      </c>
      <c r="HV417" s="284" t="s">
        <v>427</v>
      </c>
      <c r="HW417" s="284" t="s">
        <v>427</v>
      </c>
      <c r="HX417" s="284">
        <v>0</v>
      </c>
      <c r="HY417" s="284">
        <v>0</v>
      </c>
      <c r="HZ417" s="284">
        <v>1004827</v>
      </c>
      <c r="IA417" s="284"/>
      <c r="IB417" s="284"/>
    </row>
    <row r="418" spans="1:236" x14ac:dyDescent="0.25">
      <c r="A418" s="2">
        <f>IF('Table 1'!$L$2="All Regions",1,IF('Table 1'!$L$2='DATA TEMPLATE 1516'!L418,1,0))</f>
        <v>1</v>
      </c>
      <c r="B418" s="2">
        <f>IF('Table 1'!$L$3="All Disciplines",1,IF('Table 1'!$L$3='DATA TEMPLATE 1516'!M418,1,0))</f>
        <v>1</v>
      </c>
      <c r="C418" s="2">
        <f>IF('Table 1'!$L$4="All Organisations",1,IF('Table 1'!$L$4='DATA TEMPLATE 1516'!N418,1,0))</f>
        <v>1</v>
      </c>
      <c r="D418" s="2">
        <f t="shared" si="12"/>
        <v>3</v>
      </c>
      <c r="E418" s="236">
        <f>IFERROR(IF('Table 2'!$L$2="All Diverse Led",$HQ418,IF('Table 2'!$L$2='DATA TEMPLATE 1516'!HX418,4,0)),"0")</f>
        <v>0</v>
      </c>
      <c r="F418" s="236">
        <f>IFERROR(IF('Table 2'!$L$2="All Diverse Led",$HQ418,IF('Table 2'!$L$2='DATA TEMPLATE 1516'!HY418,4,0)), 0)</f>
        <v>0</v>
      </c>
      <c r="G418" s="237">
        <f t="shared" si="13"/>
        <v>0</v>
      </c>
      <c r="H418" s="1" t="s">
        <v>471</v>
      </c>
      <c r="I418" s="1">
        <v>0</v>
      </c>
      <c r="J418" s="1" t="b">
        <v>0</v>
      </c>
      <c r="K418" s="284">
        <v>416</v>
      </c>
      <c r="L418" t="s">
        <v>449</v>
      </c>
      <c r="M418" t="s">
        <v>442</v>
      </c>
      <c r="N418" t="s">
        <v>459</v>
      </c>
      <c r="O418" s="76">
        <v>206256</v>
      </c>
      <c r="P418" s="76">
        <v>141024</v>
      </c>
      <c r="Q418" s="76">
        <v>60598</v>
      </c>
      <c r="R418" s="76">
        <v>14896</v>
      </c>
      <c r="S418" s="76">
        <v>0</v>
      </c>
      <c r="T418" s="76">
        <v>422774</v>
      </c>
      <c r="U418">
        <v>237306</v>
      </c>
      <c r="V418">
        <v>7000</v>
      </c>
      <c r="W418">
        <v>0</v>
      </c>
      <c r="X418">
        <v>2000</v>
      </c>
      <c r="Y418">
        <v>0</v>
      </c>
      <c r="Z418">
        <v>0</v>
      </c>
      <c r="AA418">
        <v>0</v>
      </c>
      <c r="AB418">
        <v>114596</v>
      </c>
      <c r="AC418">
        <v>70399</v>
      </c>
      <c r="AD418">
        <v>14460</v>
      </c>
      <c r="AE418">
        <v>445761</v>
      </c>
      <c r="AF418" s="1">
        <v>0</v>
      </c>
      <c r="AG418">
        <v>0</v>
      </c>
      <c r="AH418">
        <v>0</v>
      </c>
      <c r="AI418">
        <v>0</v>
      </c>
      <c r="AJ418">
        <v>0</v>
      </c>
      <c r="AK418">
        <v>0</v>
      </c>
      <c r="AL418">
        <v>0</v>
      </c>
      <c r="AM418">
        <v>0</v>
      </c>
      <c r="AN418">
        <v>0</v>
      </c>
      <c r="AO418">
        <v>0</v>
      </c>
      <c r="AP418">
        <v>0</v>
      </c>
      <c r="AQ418">
        <v>0</v>
      </c>
      <c r="AR418">
        <v>0</v>
      </c>
      <c r="AS418">
        <v>0</v>
      </c>
      <c r="AT418">
        <v>0</v>
      </c>
      <c r="AU418">
        <v>0</v>
      </c>
      <c r="AV418">
        <v>0</v>
      </c>
      <c r="AW418">
        <v>0</v>
      </c>
      <c r="AX418">
        <v>0</v>
      </c>
      <c r="AY418">
        <v>0</v>
      </c>
      <c r="AZ418">
        <v>0</v>
      </c>
      <c r="BA418">
        <v>0</v>
      </c>
      <c r="BB418">
        <v>0</v>
      </c>
      <c r="BC418">
        <v>0</v>
      </c>
      <c r="BD418" s="284">
        <v>0</v>
      </c>
      <c r="BE418" s="284">
        <v>0</v>
      </c>
      <c r="BF418" s="284">
        <v>0</v>
      </c>
      <c r="BG418" s="284">
        <v>0</v>
      </c>
      <c r="BH418" s="168">
        <v>0</v>
      </c>
      <c r="BI418" s="169">
        <v>0</v>
      </c>
      <c r="BJ418" s="169">
        <v>0</v>
      </c>
      <c r="BK418" s="170">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v>0</v>
      </c>
      <c r="CJ418" s="1">
        <v>0</v>
      </c>
      <c r="CK418" s="1">
        <v>0</v>
      </c>
      <c r="CL418" s="1">
        <v>0</v>
      </c>
      <c r="CM418" s="1">
        <v>0</v>
      </c>
      <c r="CN418" s="168">
        <v>0</v>
      </c>
      <c r="CO418" s="169">
        <v>0</v>
      </c>
      <c r="CP418" s="169">
        <v>0</v>
      </c>
      <c r="CQ418" s="170">
        <v>0</v>
      </c>
      <c r="CR418" s="1">
        <v>0</v>
      </c>
      <c r="CS418" s="1">
        <v>0</v>
      </c>
      <c r="CT418" s="1">
        <v>0</v>
      </c>
      <c r="CU418" s="1">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v>0</v>
      </c>
      <c r="DP418" s="284">
        <v>0</v>
      </c>
      <c r="DQ418" s="284">
        <v>0</v>
      </c>
      <c r="DR418" s="284">
        <v>0</v>
      </c>
      <c r="DS418" s="284">
        <v>0</v>
      </c>
      <c r="DT418" s="168">
        <v>0</v>
      </c>
      <c r="DU418" s="169">
        <v>0</v>
      </c>
      <c r="DV418" s="169">
        <v>0</v>
      </c>
      <c r="DW418" s="170">
        <v>0</v>
      </c>
      <c r="DX418">
        <v>4</v>
      </c>
      <c r="DY418">
        <v>19</v>
      </c>
      <c r="DZ418">
        <v>20821</v>
      </c>
      <c r="EA418">
        <v>2678</v>
      </c>
      <c r="EB418">
        <v>0</v>
      </c>
      <c r="EC418">
        <v>0</v>
      </c>
      <c r="ED418">
        <v>0</v>
      </c>
      <c r="EE418">
        <v>0</v>
      </c>
      <c r="EF418">
        <v>0</v>
      </c>
      <c r="EG418">
        <v>0</v>
      </c>
      <c r="EH418">
        <v>0</v>
      </c>
      <c r="EI418">
        <v>0</v>
      </c>
      <c r="EJ418">
        <v>2</v>
      </c>
      <c r="EK418">
        <v>19</v>
      </c>
      <c r="EL418">
        <v>6934</v>
      </c>
      <c r="EM418">
        <v>0</v>
      </c>
      <c r="EN418">
        <v>0</v>
      </c>
      <c r="EO418">
        <v>0</v>
      </c>
      <c r="EP418">
        <v>0</v>
      </c>
      <c r="EQ418">
        <v>0</v>
      </c>
      <c r="ER418">
        <v>0</v>
      </c>
      <c r="ES418">
        <v>0</v>
      </c>
      <c r="ET418">
        <v>0</v>
      </c>
      <c r="EU418">
        <v>0</v>
      </c>
      <c r="EV418" s="1">
        <v>0</v>
      </c>
      <c r="EW418" s="1">
        <v>0</v>
      </c>
      <c r="EX418" s="1">
        <v>0</v>
      </c>
      <c r="EY418" s="1">
        <v>0</v>
      </c>
      <c r="EZ418" s="168">
        <v>2</v>
      </c>
      <c r="FA418" s="169">
        <v>19</v>
      </c>
      <c r="FB418" s="169">
        <v>6934</v>
      </c>
      <c r="FC418" s="170">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s="139">
        <v>0</v>
      </c>
      <c r="HD418" s="141">
        <v>0</v>
      </c>
      <c r="HE418" s="139">
        <v>0</v>
      </c>
      <c r="HF418" s="141">
        <v>0</v>
      </c>
      <c r="HG418" s="180">
        <v>12</v>
      </c>
      <c r="HH418" s="182">
        <v>0</v>
      </c>
      <c r="HI418" s="182">
        <v>0</v>
      </c>
      <c r="HJ418" s="183">
        <v>0</v>
      </c>
      <c r="HK418" s="140">
        <v>0</v>
      </c>
      <c r="HL418" s="140">
        <v>0</v>
      </c>
      <c r="HM418" s="1" t="s">
        <v>427</v>
      </c>
      <c r="HN418" s="1" t="s">
        <v>427</v>
      </c>
      <c r="HO418" t="s">
        <v>459</v>
      </c>
      <c r="HP418" s="284" t="s">
        <v>459</v>
      </c>
      <c r="HQ418" s="284">
        <v>0</v>
      </c>
      <c r="HR418" s="284">
        <v>0</v>
      </c>
      <c r="HS418" s="284">
        <v>0</v>
      </c>
      <c r="HT418" s="284" t="s">
        <v>427</v>
      </c>
      <c r="HU418" s="284" t="s">
        <v>426</v>
      </c>
      <c r="HV418" s="284" t="s">
        <v>427</v>
      </c>
      <c r="HW418" s="284" t="s">
        <v>427</v>
      </c>
      <c r="HX418" s="284">
        <v>0</v>
      </c>
      <c r="HY418" s="284">
        <v>0</v>
      </c>
      <c r="HZ418" s="284">
        <v>394598</v>
      </c>
      <c r="IA418" s="284"/>
      <c r="IB418" s="284"/>
    </row>
    <row r="419" spans="1:236" x14ac:dyDescent="0.25">
      <c r="A419" s="2">
        <f>IF('Table 1'!$L$2="All Regions",1,IF('Table 1'!$L$2='DATA TEMPLATE 1516'!L419,1,0))</f>
        <v>1</v>
      </c>
      <c r="B419" s="2">
        <f>IF('Table 1'!$L$3="All Disciplines",1,IF('Table 1'!$L$3='DATA TEMPLATE 1516'!M419,1,0))</f>
        <v>1</v>
      </c>
      <c r="C419" s="2">
        <f>IF('Table 1'!$L$4="All Organisations",1,IF('Table 1'!$L$4='DATA TEMPLATE 1516'!N419,1,0))</f>
        <v>1</v>
      </c>
      <c r="D419" s="2">
        <f t="shared" si="12"/>
        <v>3</v>
      </c>
      <c r="E419" s="236">
        <f>IFERROR(IF('Table 2'!$L$2="All Diverse Led",$HQ419,IF('Table 2'!$L$2='DATA TEMPLATE 1516'!HX419,4,0)),"0")</f>
        <v>0</v>
      </c>
      <c r="F419" s="236">
        <f>IFERROR(IF('Table 2'!$L$2="All Diverse Led",$HQ419,IF('Table 2'!$L$2='DATA TEMPLATE 1516'!HY419,4,0)), 0)</f>
        <v>0</v>
      </c>
      <c r="G419" s="237">
        <f t="shared" si="13"/>
        <v>0</v>
      </c>
      <c r="H419" s="1" t="s">
        <v>471</v>
      </c>
      <c r="I419" s="1">
        <v>0</v>
      </c>
      <c r="J419" s="1" t="b">
        <v>0</v>
      </c>
      <c r="K419" s="284">
        <v>417</v>
      </c>
      <c r="L419" t="s">
        <v>449</v>
      </c>
      <c r="M419" t="s">
        <v>440</v>
      </c>
      <c r="N419" t="s">
        <v>459</v>
      </c>
      <c r="O419" s="76">
        <v>211820</v>
      </c>
      <c r="P419" s="76">
        <v>137512</v>
      </c>
      <c r="Q419" s="76">
        <v>186388</v>
      </c>
      <c r="R419" s="76">
        <v>24006</v>
      </c>
      <c r="S419" s="76">
        <v>0</v>
      </c>
      <c r="T419" s="76">
        <v>559726</v>
      </c>
      <c r="U419">
        <v>7576</v>
      </c>
      <c r="V419">
        <v>19530</v>
      </c>
      <c r="W419">
        <v>0</v>
      </c>
      <c r="X419">
        <v>0</v>
      </c>
      <c r="Y419">
        <v>0</v>
      </c>
      <c r="Z419">
        <v>0</v>
      </c>
      <c r="AA419">
        <v>0</v>
      </c>
      <c r="AB419">
        <v>223202</v>
      </c>
      <c r="AC419">
        <v>106369</v>
      </c>
      <c r="AD419">
        <v>95850</v>
      </c>
      <c r="AE419">
        <v>452527</v>
      </c>
      <c r="AF419" s="1">
        <v>0</v>
      </c>
      <c r="AG419">
        <v>0</v>
      </c>
      <c r="AH419">
        <v>0</v>
      </c>
      <c r="AI419">
        <v>0</v>
      </c>
      <c r="AJ419">
        <v>0</v>
      </c>
      <c r="AK419">
        <v>0</v>
      </c>
      <c r="AL419">
        <v>0</v>
      </c>
      <c r="AM419">
        <v>0</v>
      </c>
      <c r="AN419">
        <v>0</v>
      </c>
      <c r="AO419">
        <v>0</v>
      </c>
      <c r="AP419">
        <v>0</v>
      </c>
      <c r="AQ419">
        <v>0</v>
      </c>
      <c r="AR419">
        <v>0</v>
      </c>
      <c r="AS419">
        <v>0</v>
      </c>
      <c r="AT419">
        <v>0</v>
      </c>
      <c r="AU419">
        <v>0</v>
      </c>
      <c r="AV419">
        <v>0</v>
      </c>
      <c r="AW419">
        <v>0</v>
      </c>
      <c r="AX419">
        <v>0</v>
      </c>
      <c r="AY419">
        <v>0</v>
      </c>
      <c r="AZ419">
        <v>0</v>
      </c>
      <c r="BA419">
        <v>0</v>
      </c>
      <c r="BB419">
        <v>0</v>
      </c>
      <c r="BC419">
        <v>0</v>
      </c>
      <c r="BD419" s="284">
        <v>0</v>
      </c>
      <c r="BE419" s="284">
        <v>0</v>
      </c>
      <c r="BF419" s="284">
        <v>0</v>
      </c>
      <c r="BG419" s="284">
        <v>0</v>
      </c>
      <c r="BH419" s="168">
        <v>0</v>
      </c>
      <c r="BI419" s="169">
        <v>0</v>
      </c>
      <c r="BJ419" s="169">
        <v>0</v>
      </c>
      <c r="BK419" s="170">
        <v>0</v>
      </c>
      <c r="BL419">
        <v>0</v>
      </c>
      <c r="BM419">
        <v>0</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0</v>
      </c>
      <c r="CI419">
        <v>0</v>
      </c>
      <c r="CJ419" s="1">
        <v>0</v>
      </c>
      <c r="CK419" s="1">
        <v>0</v>
      </c>
      <c r="CL419" s="1">
        <v>0</v>
      </c>
      <c r="CM419" s="1">
        <v>0</v>
      </c>
      <c r="CN419" s="168">
        <v>0</v>
      </c>
      <c r="CO419" s="169">
        <v>0</v>
      </c>
      <c r="CP419" s="169">
        <v>0</v>
      </c>
      <c r="CQ419" s="170">
        <v>0</v>
      </c>
      <c r="CR419" s="1">
        <v>0</v>
      </c>
      <c r="CS419" s="1">
        <v>0</v>
      </c>
      <c r="CT419" s="1">
        <v>0</v>
      </c>
      <c r="CU419" s="1">
        <v>0</v>
      </c>
      <c r="CV419">
        <v>0</v>
      </c>
      <c r="CW419">
        <v>0</v>
      </c>
      <c r="CX419">
        <v>0</v>
      </c>
      <c r="CY419">
        <v>0</v>
      </c>
      <c r="CZ419">
        <v>0</v>
      </c>
      <c r="DA419">
        <v>0</v>
      </c>
      <c r="DB419">
        <v>0</v>
      </c>
      <c r="DC419">
        <v>0</v>
      </c>
      <c r="DD419">
        <v>0</v>
      </c>
      <c r="DE419">
        <v>0</v>
      </c>
      <c r="DF419">
        <v>0</v>
      </c>
      <c r="DG419">
        <v>0</v>
      </c>
      <c r="DH419">
        <v>0</v>
      </c>
      <c r="DI419">
        <v>0</v>
      </c>
      <c r="DJ419">
        <v>0</v>
      </c>
      <c r="DK419">
        <v>0</v>
      </c>
      <c r="DL419">
        <v>0</v>
      </c>
      <c r="DM419">
        <v>0</v>
      </c>
      <c r="DN419">
        <v>0</v>
      </c>
      <c r="DO419">
        <v>0</v>
      </c>
      <c r="DP419" s="284">
        <v>0</v>
      </c>
      <c r="DQ419" s="284">
        <v>0</v>
      </c>
      <c r="DR419" s="284">
        <v>0</v>
      </c>
      <c r="DS419" s="284">
        <v>0</v>
      </c>
      <c r="DT419" s="168">
        <v>0</v>
      </c>
      <c r="DU419" s="169">
        <v>0</v>
      </c>
      <c r="DV419" s="169">
        <v>0</v>
      </c>
      <c r="DW419" s="170">
        <v>0</v>
      </c>
      <c r="DX419">
        <v>0</v>
      </c>
      <c r="DY419">
        <v>0</v>
      </c>
      <c r="DZ419">
        <v>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v>0</v>
      </c>
      <c r="EV419" s="1">
        <v>0</v>
      </c>
      <c r="EW419" s="1">
        <v>0</v>
      </c>
      <c r="EX419" s="1">
        <v>0</v>
      </c>
      <c r="EY419" s="1">
        <v>0</v>
      </c>
      <c r="EZ419" s="168">
        <v>0</v>
      </c>
      <c r="FA419" s="169">
        <v>0</v>
      </c>
      <c r="FB419" s="169">
        <v>0</v>
      </c>
      <c r="FC419" s="170">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0</v>
      </c>
      <c r="GD419">
        <v>0</v>
      </c>
      <c r="GE419">
        <v>0</v>
      </c>
      <c r="GF419">
        <v>0</v>
      </c>
      <c r="GG419">
        <v>0</v>
      </c>
      <c r="GH419">
        <v>0</v>
      </c>
      <c r="GI419">
        <v>0</v>
      </c>
      <c r="GJ419">
        <v>0</v>
      </c>
      <c r="GK419">
        <v>0</v>
      </c>
      <c r="GL419">
        <v>0</v>
      </c>
      <c r="GM419">
        <v>0</v>
      </c>
      <c r="GN419">
        <v>0</v>
      </c>
      <c r="GO419">
        <v>0</v>
      </c>
      <c r="GP419">
        <v>0</v>
      </c>
      <c r="GQ419">
        <v>0</v>
      </c>
      <c r="GR419">
        <v>0</v>
      </c>
      <c r="GS419">
        <v>0</v>
      </c>
      <c r="GT419">
        <v>0</v>
      </c>
      <c r="GU419">
        <v>0</v>
      </c>
      <c r="GV419">
        <v>0</v>
      </c>
      <c r="GW419">
        <v>0</v>
      </c>
      <c r="GX419">
        <v>0</v>
      </c>
      <c r="GY419">
        <v>0</v>
      </c>
      <c r="GZ419">
        <v>0</v>
      </c>
      <c r="HA419">
        <v>0</v>
      </c>
      <c r="HB419">
        <v>0</v>
      </c>
      <c r="HC419" s="139">
        <v>0</v>
      </c>
      <c r="HD419" s="141">
        <v>0</v>
      </c>
      <c r="HE419" s="139">
        <v>0</v>
      </c>
      <c r="HF419" s="141">
        <v>5</v>
      </c>
      <c r="HG419" s="180">
        <v>10</v>
      </c>
      <c r="HH419" s="182">
        <v>0.5</v>
      </c>
      <c r="HI419" s="182">
        <v>0</v>
      </c>
      <c r="HJ419" s="183">
        <v>0</v>
      </c>
      <c r="HK419" s="140">
        <v>0</v>
      </c>
      <c r="HL419" s="140">
        <v>0</v>
      </c>
      <c r="HM419" s="1" t="s">
        <v>426</v>
      </c>
      <c r="HN419" s="1">
        <v>0</v>
      </c>
      <c r="HO419" t="s">
        <v>459</v>
      </c>
      <c r="HP419" s="284" t="s">
        <v>460</v>
      </c>
      <c r="HQ419" s="284">
        <v>0</v>
      </c>
      <c r="HR419" s="284">
        <v>0</v>
      </c>
      <c r="HS419" s="284">
        <v>0</v>
      </c>
      <c r="HT419" s="284" t="s">
        <v>426</v>
      </c>
      <c r="HU419" s="284" t="s">
        <v>427</v>
      </c>
      <c r="HV419" s="284" t="s">
        <v>427</v>
      </c>
      <c r="HW419" s="284" t="s">
        <v>427</v>
      </c>
      <c r="HX419" s="284">
        <v>0</v>
      </c>
      <c r="HY419" s="284">
        <v>0</v>
      </c>
      <c r="HZ419" s="284">
        <v>761105</v>
      </c>
      <c r="IA419" s="284"/>
      <c r="IB419" s="284"/>
    </row>
    <row r="420" spans="1:236" x14ac:dyDescent="0.25">
      <c r="A420" s="2">
        <f>IF('Table 1'!$L$2="All Regions",1,IF('Table 1'!$L$2='DATA TEMPLATE 1516'!L420,1,0))</f>
        <v>1</v>
      </c>
      <c r="B420" s="2">
        <f>IF('Table 1'!$L$3="All Disciplines",1,IF('Table 1'!$L$3='DATA TEMPLATE 1516'!M420,1,0))</f>
        <v>1</v>
      </c>
      <c r="C420" s="2">
        <f>IF('Table 1'!$L$4="All Organisations",1,IF('Table 1'!$L$4='DATA TEMPLATE 1516'!N420,1,0))</f>
        <v>1</v>
      </c>
      <c r="D420" s="2">
        <f t="shared" si="12"/>
        <v>3</v>
      </c>
      <c r="E420" s="236">
        <f>IFERROR(IF('Table 2'!$L$2="All Diverse Led",$HQ420,IF('Table 2'!$L$2='DATA TEMPLATE 1516'!HX420,4,0)),"0")</f>
        <v>0</v>
      </c>
      <c r="F420" s="236">
        <f>IFERROR(IF('Table 2'!$L$2="All Diverse Led",$HQ420,IF('Table 2'!$L$2='DATA TEMPLATE 1516'!HY420,4,0)), 0)</f>
        <v>0</v>
      </c>
      <c r="G420" s="237">
        <f t="shared" si="13"/>
        <v>0</v>
      </c>
      <c r="H420" s="1" t="s">
        <v>471</v>
      </c>
      <c r="I420" s="1">
        <v>0</v>
      </c>
      <c r="J420" s="1" t="b">
        <v>0</v>
      </c>
      <c r="K420" s="284">
        <v>418</v>
      </c>
      <c r="L420" t="s">
        <v>449</v>
      </c>
      <c r="M420" t="s">
        <v>438</v>
      </c>
      <c r="N420" t="s">
        <v>459</v>
      </c>
      <c r="O420" s="76">
        <v>40288</v>
      </c>
      <c r="P420" s="76">
        <v>241627</v>
      </c>
      <c r="Q420" s="76">
        <v>180143</v>
      </c>
      <c r="R420" s="76">
        <v>40000</v>
      </c>
      <c r="S420" s="76">
        <v>0</v>
      </c>
      <c r="T420" s="76">
        <v>502058</v>
      </c>
      <c r="U420">
        <v>0</v>
      </c>
      <c r="V420">
        <v>0</v>
      </c>
      <c r="W420">
        <v>0</v>
      </c>
      <c r="X420">
        <v>0</v>
      </c>
      <c r="Y420">
        <v>0</v>
      </c>
      <c r="Z420">
        <v>0</v>
      </c>
      <c r="AA420">
        <v>0</v>
      </c>
      <c r="AB420">
        <v>286644</v>
      </c>
      <c r="AC420">
        <v>24882</v>
      </c>
      <c r="AD420">
        <v>151877</v>
      </c>
      <c r="AE420">
        <v>463403</v>
      </c>
      <c r="AF420" s="1">
        <v>69</v>
      </c>
      <c r="AG420">
        <v>10</v>
      </c>
      <c r="AH420">
        <v>7071</v>
      </c>
      <c r="AI420">
        <v>3429</v>
      </c>
      <c r="AJ420">
        <v>0</v>
      </c>
      <c r="AK420">
        <v>0</v>
      </c>
      <c r="AL420">
        <v>0</v>
      </c>
      <c r="AM420">
        <v>0</v>
      </c>
      <c r="AN420">
        <v>1</v>
      </c>
      <c r="AO420">
        <v>1</v>
      </c>
      <c r="AP420">
        <v>0</v>
      </c>
      <c r="AQ420">
        <v>400</v>
      </c>
      <c r="AR420">
        <v>2</v>
      </c>
      <c r="AS420">
        <v>0</v>
      </c>
      <c r="AT420">
        <v>36</v>
      </c>
      <c r="AU420">
        <v>0</v>
      </c>
      <c r="AV420">
        <v>0</v>
      </c>
      <c r="AW420">
        <v>0</v>
      </c>
      <c r="AX420">
        <v>0</v>
      </c>
      <c r="AY420">
        <v>0</v>
      </c>
      <c r="AZ420">
        <v>0</v>
      </c>
      <c r="BA420">
        <v>0</v>
      </c>
      <c r="BB420">
        <v>0</v>
      </c>
      <c r="BC420">
        <v>0</v>
      </c>
      <c r="BD420" s="284">
        <v>1</v>
      </c>
      <c r="BE420" s="284">
        <v>1</v>
      </c>
      <c r="BF420" s="284">
        <v>0</v>
      </c>
      <c r="BG420" s="284">
        <v>400</v>
      </c>
      <c r="BH420" s="168">
        <v>2</v>
      </c>
      <c r="BI420" s="169">
        <v>0</v>
      </c>
      <c r="BJ420" s="169">
        <v>36</v>
      </c>
      <c r="BK420" s="170">
        <v>0</v>
      </c>
      <c r="BL420">
        <v>2</v>
      </c>
      <c r="BM420">
        <v>9</v>
      </c>
      <c r="BN420">
        <v>0</v>
      </c>
      <c r="BO420">
        <v>778</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v>0</v>
      </c>
      <c r="CJ420" s="1">
        <v>0</v>
      </c>
      <c r="CK420" s="1">
        <v>0</v>
      </c>
      <c r="CL420" s="1">
        <v>0</v>
      </c>
      <c r="CM420" s="1">
        <v>0</v>
      </c>
      <c r="CN420" s="168">
        <v>0</v>
      </c>
      <c r="CO420" s="169">
        <v>0</v>
      </c>
      <c r="CP420" s="169">
        <v>0</v>
      </c>
      <c r="CQ420" s="170">
        <v>0</v>
      </c>
      <c r="CR420" s="1">
        <v>2</v>
      </c>
      <c r="CS420" s="1">
        <v>1</v>
      </c>
      <c r="CT420" s="1">
        <v>0</v>
      </c>
      <c r="CU420" s="1">
        <v>105</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v>0</v>
      </c>
      <c r="DP420" s="284">
        <v>0</v>
      </c>
      <c r="DQ420" s="284">
        <v>0</v>
      </c>
      <c r="DR420" s="284">
        <v>0</v>
      </c>
      <c r="DS420" s="284">
        <v>0</v>
      </c>
      <c r="DT420" s="168">
        <v>0</v>
      </c>
      <c r="DU420" s="169">
        <v>0</v>
      </c>
      <c r="DV420" s="169">
        <v>0</v>
      </c>
      <c r="DW420" s="170">
        <v>0</v>
      </c>
      <c r="DX420">
        <v>1</v>
      </c>
      <c r="DY420">
        <v>10</v>
      </c>
      <c r="DZ420">
        <v>7071</v>
      </c>
      <c r="EA420">
        <v>10500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v>0</v>
      </c>
      <c r="EV420" s="1">
        <v>0</v>
      </c>
      <c r="EW420" s="1">
        <v>0</v>
      </c>
      <c r="EX420" s="1">
        <v>0</v>
      </c>
      <c r="EY420" s="1">
        <v>0</v>
      </c>
      <c r="EZ420" s="168">
        <v>0</v>
      </c>
      <c r="FA420" s="169">
        <v>0</v>
      </c>
      <c r="FB420" s="169">
        <v>0</v>
      </c>
      <c r="FC420" s="170">
        <v>0</v>
      </c>
      <c r="FD420">
        <v>0</v>
      </c>
      <c r="FE420">
        <v>0</v>
      </c>
      <c r="FF420">
        <v>0</v>
      </c>
      <c r="FG420">
        <v>2</v>
      </c>
      <c r="FH420">
        <v>0</v>
      </c>
      <c r="FI420" t="s">
        <v>603</v>
      </c>
      <c r="FJ420">
        <v>0</v>
      </c>
      <c r="FK420">
        <v>0</v>
      </c>
      <c r="FL420">
        <v>0</v>
      </c>
      <c r="FM420">
        <v>0</v>
      </c>
      <c r="FN420">
        <v>1</v>
      </c>
      <c r="FO420">
        <v>12000</v>
      </c>
      <c r="FP420">
        <v>0</v>
      </c>
      <c r="FQ420">
        <v>0</v>
      </c>
      <c r="FR420">
        <v>0</v>
      </c>
      <c r="FS420">
        <v>0</v>
      </c>
      <c r="FT420">
        <v>0</v>
      </c>
      <c r="FU420">
        <v>0</v>
      </c>
      <c r="FV420">
        <v>0</v>
      </c>
      <c r="FW420">
        <v>0</v>
      </c>
      <c r="FX420">
        <v>0</v>
      </c>
      <c r="FY420">
        <v>0</v>
      </c>
      <c r="FZ420">
        <v>0</v>
      </c>
      <c r="GA420">
        <v>0</v>
      </c>
      <c r="GB420">
        <v>0</v>
      </c>
      <c r="GC420">
        <v>0</v>
      </c>
      <c r="GD420">
        <v>1</v>
      </c>
      <c r="GE420">
        <v>100</v>
      </c>
      <c r="GF420">
        <v>4</v>
      </c>
      <c r="GG420">
        <v>0</v>
      </c>
      <c r="GH420">
        <v>0</v>
      </c>
      <c r="GI420">
        <v>0</v>
      </c>
      <c r="GJ420">
        <v>0</v>
      </c>
      <c r="GK420">
        <v>100</v>
      </c>
      <c r="GL420">
        <v>0</v>
      </c>
      <c r="GM420">
        <v>0</v>
      </c>
      <c r="GN420">
        <v>0</v>
      </c>
      <c r="GO420">
        <v>0</v>
      </c>
      <c r="GP420">
        <v>0</v>
      </c>
      <c r="GQ420">
        <v>0</v>
      </c>
      <c r="GR420">
        <v>0</v>
      </c>
      <c r="GS420">
        <v>0</v>
      </c>
      <c r="GT420">
        <v>0</v>
      </c>
      <c r="GU420">
        <v>0</v>
      </c>
      <c r="GV420">
        <v>0</v>
      </c>
      <c r="GW420">
        <v>0</v>
      </c>
      <c r="GX420">
        <v>0</v>
      </c>
      <c r="GY420">
        <v>0</v>
      </c>
      <c r="GZ420">
        <v>0</v>
      </c>
      <c r="HA420">
        <v>0</v>
      </c>
      <c r="HB420">
        <v>0</v>
      </c>
      <c r="HC420" s="139">
        <v>0</v>
      </c>
      <c r="HD420" s="141">
        <v>0</v>
      </c>
      <c r="HE420" s="139">
        <v>0</v>
      </c>
      <c r="HF420" s="141">
        <v>1</v>
      </c>
      <c r="HG420" s="180">
        <v>8</v>
      </c>
      <c r="HH420" s="182">
        <v>0.125</v>
      </c>
      <c r="HI420" s="182">
        <v>0</v>
      </c>
      <c r="HJ420" s="183">
        <v>0</v>
      </c>
      <c r="HK420" s="140">
        <v>0</v>
      </c>
      <c r="HL420" s="140">
        <v>0</v>
      </c>
      <c r="HM420" s="1">
        <v>0</v>
      </c>
      <c r="HN420" s="1">
        <v>0</v>
      </c>
      <c r="HO420" t="s">
        <v>459</v>
      </c>
      <c r="HP420" s="284" t="s">
        <v>459</v>
      </c>
      <c r="HQ420" s="284">
        <v>0</v>
      </c>
      <c r="HR420" s="284">
        <v>0</v>
      </c>
      <c r="HS420" s="284">
        <v>0</v>
      </c>
      <c r="HT420" s="284" t="s">
        <v>427</v>
      </c>
      <c r="HU420" s="284" t="s">
        <v>427</v>
      </c>
      <c r="HV420" s="284" t="s">
        <v>427</v>
      </c>
      <c r="HW420" s="284" t="s">
        <v>427</v>
      </c>
      <c r="HX420" s="284">
        <v>0</v>
      </c>
      <c r="HY420" s="284">
        <v>0</v>
      </c>
      <c r="HZ420" s="284">
        <v>575321</v>
      </c>
      <c r="IA420" s="284"/>
      <c r="IB420" s="284"/>
    </row>
    <row r="421" spans="1:236" x14ac:dyDescent="0.25">
      <c r="A421" s="2">
        <f>IF('Table 1'!$L$2="All Regions",1,IF('Table 1'!$L$2='DATA TEMPLATE 1516'!L421,1,0))</f>
        <v>1</v>
      </c>
      <c r="B421" s="2">
        <f>IF('Table 1'!$L$3="All Disciplines",1,IF('Table 1'!$L$3='DATA TEMPLATE 1516'!M421,1,0))</f>
        <v>1</v>
      </c>
      <c r="C421" s="2">
        <f>IF('Table 1'!$L$4="All Organisations",1,IF('Table 1'!$L$4='DATA TEMPLATE 1516'!N421,1,0))</f>
        <v>1</v>
      </c>
      <c r="D421" s="2">
        <f t="shared" si="12"/>
        <v>3</v>
      </c>
      <c r="E421" s="236">
        <f>IFERROR(IF('Table 2'!$L$2="All Diverse Led",$HQ421,IF('Table 2'!$L$2='DATA TEMPLATE 1516'!HX421,4,0)),"0")</f>
        <v>0</v>
      </c>
      <c r="F421" s="236">
        <f>IFERROR(IF('Table 2'!$L$2="All Diverse Led",$HQ421,IF('Table 2'!$L$2='DATA TEMPLATE 1516'!HY421,4,0)), 0)</f>
        <v>0</v>
      </c>
      <c r="G421" s="237">
        <f t="shared" si="13"/>
        <v>0</v>
      </c>
      <c r="H421" s="1" t="s">
        <v>471</v>
      </c>
      <c r="I421" s="1">
        <v>0</v>
      </c>
      <c r="J421" s="1" t="b">
        <v>0</v>
      </c>
      <c r="K421" s="284">
        <v>419</v>
      </c>
      <c r="L421" t="s">
        <v>449</v>
      </c>
      <c r="M421" t="s">
        <v>437</v>
      </c>
      <c r="N421" t="s">
        <v>459</v>
      </c>
      <c r="O421" s="76">
        <v>65697</v>
      </c>
      <c r="P421" s="76">
        <v>56543</v>
      </c>
      <c r="Q421" s="76">
        <v>245890</v>
      </c>
      <c r="R421" s="76">
        <v>0</v>
      </c>
      <c r="S421" s="76">
        <v>0</v>
      </c>
      <c r="T421" s="76">
        <v>368130</v>
      </c>
      <c r="U421">
        <v>0</v>
      </c>
      <c r="V421">
        <v>0</v>
      </c>
      <c r="W421">
        <v>0</v>
      </c>
      <c r="X421">
        <v>0</v>
      </c>
      <c r="Y421">
        <v>0</v>
      </c>
      <c r="Z421">
        <v>0</v>
      </c>
      <c r="AA421">
        <v>0</v>
      </c>
      <c r="AB421">
        <v>84188</v>
      </c>
      <c r="AC421">
        <v>30138</v>
      </c>
      <c r="AD421">
        <v>231919</v>
      </c>
      <c r="AE421">
        <v>346245</v>
      </c>
      <c r="AF421" s="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v>0</v>
      </c>
      <c r="BD421" s="284">
        <v>0</v>
      </c>
      <c r="BE421" s="284">
        <v>0</v>
      </c>
      <c r="BF421" s="284">
        <v>0</v>
      </c>
      <c r="BG421" s="284">
        <v>0</v>
      </c>
      <c r="BH421" s="168">
        <v>0</v>
      </c>
      <c r="BI421" s="169">
        <v>0</v>
      </c>
      <c r="BJ421" s="169">
        <v>0</v>
      </c>
      <c r="BK421" s="170">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v>0</v>
      </c>
      <c r="CJ421" s="1">
        <v>0</v>
      </c>
      <c r="CK421" s="1">
        <v>0</v>
      </c>
      <c r="CL421" s="1">
        <v>0</v>
      </c>
      <c r="CM421" s="1">
        <v>0</v>
      </c>
      <c r="CN421" s="168">
        <v>0</v>
      </c>
      <c r="CO421" s="169">
        <v>0</v>
      </c>
      <c r="CP421" s="169">
        <v>0</v>
      </c>
      <c r="CQ421" s="170">
        <v>0</v>
      </c>
      <c r="CR421" s="1">
        <v>0</v>
      </c>
      <c r="CS421" s="1">
        <v>0</v>
      </c>
      <c r="CT421" s="1">
        <v>0</v>
      </c>
      <c r="CU421" s="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v>0</v>
      </c>
      <c r="DP421" s="284">
        <v>0</v>
      </c>
      <c r="DQ421" s="284">
        <v>0</v>
      </c>
      <c r="DR421" s="284">
        <v>0</v>
      </c>
      <c r="DS421" s="284">
        <v>0</v>
      </c>
      <c r="DT421" s="168">
        <v>0</v>
      </c>
      <c r="DU421" s="169">
        <v>0</v>
      </c>
      <c r="DV421" s="169">
        <v>0</v>
      </c>
      <c r="DW421" s="170">
        <v>0</v>
      </c>
      <c r="DX421">
        <v>48</v>
      </c>
      <c r="DY421">
        <v>7</v>
      </c>
      <c r="DZ421">
        <v>700</v>
      </c>
      <c r="EA421">
        <v>0</v>
      </c>
      <c r="EB421">
        <v>0</v>
      </c>
      <c r="EC421">
        <v>0</v>
      </c>
      <c r="ED421">
        <v>0</v>
      </c>
      <c r="EE421">
        <v>0</v>
      </c>
      <c r="EF421">
        <v>0</v>
      </c>
      <c r="EG421">
        <v>0</v>
      </c>
      <c r="EH421">
        <v>0</v>
      </c>
      <c r="EI421">
        <v>0</v>
      </c>
      <c r="EJ421">
        <v>96</v>
      </c>
      <c r="EK421">
        <v>0</v>
      </c>
      <c r="EL421">
        <v>1400</v>
      </c>
      <c r="EM421">
        <v>0</v>
      </c>
      <c r="EN421">
        <v>0</v>
      </c>
      <c r="EO421">
        <v>0</v>
      </c>
      <c r="EP421">
        <v>0</v>
      </c>
      <c r="EQ421">
        <v>0</v>
      </c>
      <c r="ER421">
        <v>0</v>
      </c>
      <c r="ES421">
        <v>0</v>
      </c>
      <c r="ET421">
        <v>0</v>
      </c>
      <c r="EU421">
        <v>0</v>
      </c>
      <c r="EV421" s="1">
        <v>0</v>
      </c>
      <c r="EW421" s="1">
        <v>0</v>
      </c>
      <c r="EX421" s="1">
        <v>0</v>
      </c>
      <c r="EY421" s="1">
        <v>0</v>
      </c>
      <c r="EZ421" s="168">
        <v>96</v>
      </c>
      <c r="FA421" s="169">
        <v>0</v>
      </c>
      <c r="FB421" s="169">
        <v>1400</v>
      </c>
      <c r="FC421" s="170">
        <v>0</v>
      </c>
      <c r="FD421">
        <v>0</v>
      </c>
      <c r="FE421">
        <v>0</v>
      </c>
      <c r="FF421">
        <v>0</v>
      </c>
      <c r="FG421">
        <v>0</v>
      </c>
      <c r="FH421">
        <v>0</v>
      </c>
      <c r="FI421">
        <v>0</v>
      </c>
      <c r="FJ421">
        <v>1</v>
      </c>
      <c r="FK421">
        <v>4500</v>
      </c>
      <c r="FL421">
        <v>0</v>
      </c>
      <c r="FM421">
        <v>0</v>
      </c>
      <c r="FN421">
        <v>0</v>
      </c>
      <c r="FO421">
        <v>0</v>
      </c>
      <c r="FP421">
        <v>0</v>
      </c>
      <c r="FQ421">
        <v>0</v>
      </c>
      <c r="FR421">
        <v>0</v>
      </c>
      <c r="FS421">
        <v>0</v>
      </c>
      <c r="FT421">
        <v>0</v>
      </c>
      <c r="FU421">
        <v>0</v>
      </c>
      <c r="FV421">
        <v>0</v>
      </c>
      <c r="FW421">
        <v>0</v>
      </c>
      <c r="FX421">
        <v>0</v>
      </c>
      <c r="FY421">
        <v>0</v>
      </c>
      <c r="FZ421">
        <v>0</v>
      </c>
      <c r="GA421">
        <v>0</v>
      </c>
      <c r="GB421">
        <v>0</v>
      </c>
      <c r="GC421">
        <v>0</v>
      </c>
      <c r="GD421">
        <v>1</v>
      </c>
      <c r="GE421">
        <v>300</v>
      </c>
      <c r="GF421">
        <v>6</v>
      </c>
      <c r="GG421">
        <v>1800</v>
      </c>
      <c r="GH421">
        <v>0</v>
      </c>
      <c r="GI421">
        <v>0</v>
      </c>
      <c r="GJ421">
        <v>0</v>
      </c>
      <c r="GK421">
        <v>1800</v>
      </c>
      <c r="GL421">
        <v>0</v>
      </c>
      <c r="GM421">
        <v>0</v>
      </c>
      <c r="GN421">
        <v>0</v>
      </c>
      <c r="GO421">
        <v>0</v>
      </c>
      <c r="GP421">
        <v>0</v>
      </c>
      <c r="GQ421">
        <v>0</v>
      </c>
      <c r="GR421">
        <v>0</v>
      </c>
      <c r="GS421">
        <v>0</v>
      </c>
      <c r="GT421">
        <v>0</v>
      </c>
      <c r="GU421">
        <v>0</v>
      </c>
      <c r="GV421">
        <v>0</v>
      </c>
      <c r="GW421">
        <v>0</v>
      </c>
      <c r="GX421">
        <v>1</v>
      </c>
      <c r="GY421">
        <v>1</v>
      </c>
      <c r="GZ421">
        <v>0</v>
      </c>
      <c r="HA421">
        <v>0</v>
      </c>
      <c r="HB421">
        <v>0</v>
      </c>
      <c r="HC421" s="139">
        <v>0</v>
      </c>
      <c r="HD421" s="141">
        <v>0</v>
      </c>
      <c r="HE421" s="139">
        <v>0</v>
      </c>
      <c r="HF421" s="141">
        <v>3</v>
      </c>
      <c r="HG421" s="180">
        <v>11</v>
      </c>
      <c r="HH421" s="182">
        <v>0.27272727272727271</v>
      </c>
      <c r="HI421" s="182">
        <v>0</v>
      </c>
      <c r="HJ421" s="183">
        <v>0</v>
      </c>
      <c r="HK421" s="140">
        <v>0</v>
      </c>
      <c r="HL421" s="140">
        <v>0</v>
      </c>
      <c r="HM421" s="1" t="s">
        <v>427</v>
      </c>
      <c r="HN421" s="1" t="s">
        <v>427</v>
      </c>
      <c r="HO421" t="s">
        <v>459</v>
      </c>
      <c r="HP421" s="284" t="s">
        <v>459</v>
      </c>
      <c r="HQ421" s="284">
        <v>0</v>
      </c>
      <c r="HR421" s="284">
        <v>0</v>
      </c>
      <c r="HS421" s="284">
        <v>0</v>
      </c>
      <c r="HT421" s="284" t="s">
        <v>427</v>
      </c>
      <c r="HU421" s="284" t="s">
        <v>427</v>
      </c>
      <c r="HV421" s="284" t="s">
        <v>427</v>
      </c>
      <c r="HW421" s="284" t="s">
        <v>427</v>
      </c>
      <c r="HX421" s="284">
        <v>0</v>
      </c>
      <c r="HY421" s="284">
        <v>0</v>
      </c>
      <c r="HZ421" s="284">
        <v>304772</v>
      </c>
      <c r="IA421" s="284"/>
      <c r="IB421" s="284"/>
    </row>
    <row r="422" spans="1:236" x14ac:dyDescent="0.25">
      <c r="A422" s="2">
        <f>IF('Table 1'!$L$2="All Regions",1,IF('Table 1'!$L$2='DATA TEMPLATE 1516'!L422,1,0))</f>
        <v>1</v>
      </c>
      <c r="B422" s="2">
        <f>IF('Table 1'!$L$3="All Disciplines",1,IF('Table 1'!$L$3='DATA TEMPLATE 1516'!M422,1,0))</f>
        <v>1</v>
      </c>
      <c r="C422" s="2">
        <f>IF('Table 1'!$L$4="All Organisations",1,IF('Table 1'!$L$4='DATA TEMPLATE 1516'!N422,1,0))</f>
        <v>1</v>
      </c>
      <c r="D422" s="2">
        <f t="shared" si="12"/>
        <v>3</v>
      </c>
      <c r="E422" s="236" t="str">
        <f>IFERROR(IF('Table 2'!$L$2="All Diverse Led",$HQ422,IF('Table 2'!$L$2='DATA TEMPLATE 1516'!HX422,4,0)),"0")</f>
        <v>-</v>
      </c>
      <c r="F422" s="236" t="str">
        <f>IFERROR(IF('Table 2'!$L$2="All Diverse Led",$HQ422,IF('Table 2'!$L$2='DATA TEMPLATE 1516'!HY422,4,0)), 0)</f>
        <v>-</v>
      </c>
      <c r="G422" s="237">
        <f t="shared" si="13"/>
        <v>0</v>
      </c>
      <c r="H422" s="1">
        <v>0</v>
      </c>
      <c r="I422" s="1">
        <v>0</v>
      </c>
      <c r="J422" s="1" t="b">
        <v>0</v>
      </c>
      <c r="K422" s="284">
        <v>420</v>
      </c>
      <c r="L422" t="s">
        <v>449</v>
      </c>
      <c r="M422" t="s">
        <v>437</v>
      </c>
      <c r="N422" t="s">
        <v>458</v>
      </c>
      <c r="O422" s="76">
        <v>9000</v>
      </c>
      <c r="P422" s="76">
        <v>40271</v>
      </c>
      <c r="Q422" s="76">
        <v>0</v>
      </c>
      <c r="R422" s="76">
        <v>0</v>
      </c>
      <c r="S422" s="76">
        <v>156000</v>
      </c>
      <c r="T422" s="76">
        <v>205271</v>
      </c>
      <c r="U422">
        <v>20000</v>
      </c>
      <c r="V422">
        <v>0</v>
      </c>
      <c r="W422">
        <v>0</v>
      </c>
      <c r="X422">
        <v>20000</v>
      </c>
      <c r="Y422">
        <v>20271</v>
      </c>
      <c r="Z422">
        <v>0</v>
      </c>
      <c r="AA422">
        <v>0</v>
      </c>
      <c r="AB422">
        <v>119000</v>
      </c>
      <c r="AC422">
        <v>26000</v>
      </c>
      <c r="AD422">
        <v>0</v>
      </c>
      <c r="AE422">
        <v>205271</v>
      </c>
      <c r="AF422" s="1">
        <v>30</v>
      </c>
      <c r="AG422">
        <v>42</v>
      </c>
      <c r="AH422">
        <v>1282</v>
      </c>
      <c r="AI422">
        <v>250</v>
      </c>
      <c r="AJ422">
        <v>0</v>
      </c>
      <c r="AK422">
        <v>0</v>
      </c>
      <c r="AL422">
        <v>0</v>
      </c>
      <c r="AM422">
        <v>0</v>
      </c>
      <c r="AN422">
        <v>0</v>
      </c>
      <c r="AO422">
        <v>0</v>
      </c>
      <c r="AP422">
        <v>0</v>
      </c>
      <c r="AQ422">
        <v>0</v>
      </c>
      <c r="AR422">
        <v>0</v>
      </c>
      <c r="AS422">
        <v>0</v>
      </c>
      <c r="AT422">
        <v>0</v>
      </c>
      <c r="AU422">
        <v>0</v>
      </c>
      <c r="AV422">
        <v>0</v>
      </c>
      <c r="AW422">
        <v>0</v>
      </c>
      <c r="AX422">
        <v>0</v>
      </c>
      <c r="AY422">
        <v>0</v>
      </c>
      <c r="AZ422">
        <v>0</v>
      </c>
      <c r="BA422">
        <v>0</v>
      </c>
      <c r="BB422">
        <v>0</v>
      </c>
      <c r="BC422">
        <v>0</v>
      </c>
      <c r="BD422" s="284">
        <v>0</v>
      </c>
      <c r="BE422" s="284">
        <v>0</v>
      </c>
      <c r="BF422" s="284">
        <v>0</v>
      </c>
      <c r="BG422" s="284">
        <v>0</v>
      </c>
      <c r="BH422" s="168">
        <v>0</v>
      </c>
      <c r="BI422" s="169">
        <v>0</v>
      </c>
      <c r="BJ422" s="169">
        <v>0</v>
      </c>
      <c r="BK422" s="170">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v>0</v>
      </c>
      <c r="CJ422" s="1">
        <v>0</v>
      </c>
      <c r="CK422" s="1">
        <v>0</v>
      </c>
      <c r="CL422" s="1">
        <v>0</v>
      </c>
      <c r="CM422" s="1">
        <v>0</v>
      </c>
      <c r="CN422" s="168">
        <v>0</v>
      </c>
      <c r="CO422" s="169">
        <v>0</v>
      </c>
      <c r="CP422" s="169">
        <v>0</v>
      </c>
      <c r="CQ422" s="170">
        <v>0</v>
      </c>
      <c r="CR422" s="1">
        <v>0</v>
      </c>
      <c r="CS422" s="1">
        <v>0</v>
      </c>
      <c r="CT422" s="1">
        <v>0</v>
      </c>
      <c r="CU422" s="1">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v>0</v>
      </c>
      <c r="DP422" s="284">
        <v>0</v>
      </c>
      <c r="DQ422" s="284">
        <v>0</v>
      </c>
      <c r="DR422" s="284">
        <v>0</v>
      </c>
      <c r="DS422" s="284">
        <v>0</v>
      </c>
      <c r="DT422" s="168">
        <v>0</v>
      </c>
      <c r="DU422" s="169">
        <v>0</v>
      </c>
      <c r="DV422" s="169">
        <v>0</v>
      </c>
      <c r="DW422" s="170">
        <v>0</v>
      </c>
      <c r="DX422">
        <v>0</v>
      </c>
      <c r="DY422">
        <v>0</v>
      </c>
      <c r="DZ422">
        <v>0</v>
      </c>
      <c r="EA422">
        <v>0</v>
      </c>
      <c r="EB422">
        <v>0</v>
      </c>
      <c r="EC422">
        <v>0</v>
      </c>
      <c r="ED422">
        <v>0</v>
      </c>
      <c r="EE422">
        <v>0</v>
      </c>
      <c r="EF422">
        <v>0</v>
      </c>
      <c r="EG422">
        <v>0</v>
      </c>
      <c r="EH422">
        <v>0</v>
      </c>
      <c r="EI422">
        <v>0</v>
      </c>
      <c r="EJ422">
        <v>0</v>
      </c>
      <c r="EK422">
        <v>0</v>
      </c>
      <c r="EL422">
        <v>0</v>
      </c>
      <c r="EM422">
        <v>0</v>
      </c>
      <c r="EN422">
        <v>0</v>
      </c>
      <c r="EO422">
        <v>0</v>
      </c>
      <c r="EP422">
        <v>0</v>
      </c>
      <c r="EQ422">
        <v>0</v>
      </c>
      <c r="ER422">
        <v>0</v>
      </c>
      <c r="ES422">
        <v>0</v>
      </c>
      <c r="ET422">
        <v>0</v>
      </c>
      <c r="EU422">
        <v>0</v>
      </c>
      <c r="EV422" s="1">
        <v>0</v>
      </c>
      <c r="EW422" s="1">
        <v>0</v>
      </c>
      <c r="EX422" s="1">
        <v>0</v>
      </c>
      <c r="EY422" s="1">
        <v>0</v>
      </c>
      <c r="EZ422" s="168">
        <v>0</v>
      </c>
      <c r="FA422" s="169">
        <v>0</v>
      </c>
      <c r="FB422" s="169">
        <v>0</v>
      </c>
      <c r="FC422" s="170">
        <v>0</v>
      </c>
      <c r="FD422">
        <v>0</v>
      </c>
      <c r="FE422">
        <v>0</v>
      </c>
      <c r="FF422">
        <v>0</v>
      </c>
      <c r="FG422">
        <v>0</v>
      </c>
      <c r="FH422">
        <v>0</v>
      </c>
      <c r="FI422">
        <v>0</v>
      </c>
      <c r="FJ422">
        <v>0</v>
      </c>
      <c r="FK422">
        <v>0</v>
      </c>
      <c r="FL422">
        <v>0</v>
      </c>
      <c r="FM422">
        <v>0</v>
      </c>
      <c r="FN422">
        <v>0</v>
      </c>
      <c r="FO422">
        <v>0</v>
      </c>
      <c r="FP422">
        <v>0</v>
      </c>
      <c r="FQ422">
        <v>0</v>
      </c>
      <c r="FR422">
        <v>0</v>
      </c>
      <c r="FS422">
        <v>0</v>
      </c>
      <c r="FT422">
        <v>0</v>
      </c>
      <c r="FU422">
        <v>0</v>
      </c>
      <c r="FV422">
        <v>0</v>
      </c>
      <c r="FW422">
        <v>0</v>
      </c>
      <c r="FX422">
        <v>0</v>
      </c>
      <c r="FY422">
        <v>0</v>
      </c>
      <c r="FZ422">
        <v>0</v>
      </c>
      <c r="GA422">
        <v>0</v>
      </c>
      <c r="GB422">
        <v>0</v>
      </c>
      <c r="GC422">
        <v>0</v>
      </c>
      <c r="GD422">
        <v>0</v>
      </c>
      <c r="GE422">
        <v>0</v>
      </c>
      <c r="GF422">
        <v>0</v>
      </c>
      <c r="GG422">
        <v>0</v>
      </c>
      <c r="GH422">
        <v>0</v>
      </c>
      <c r="GI422">
        <v>0</v>
      </c>
      <c r="GJ422">
        <v>0</v>
      </c>
      <c r="GK422">
        <v>0</v>
      </c>
      <c r="GL422">
        <v>0</v>
      </c>
      <c r="GM422">
        <v>0</v>
      </c>
      <c r="GN422">
        <v>0</v>
      </c>
      <c r="GO422">
        <v>0</v>
      </c>
      <c r="GP422">
        <v>0</v>
      </c>
      <c r="GQ422">
        <v>0</v>
      </c>
      <c r="GR422">
        <v>0</v>
      </c>
      <c r="GS422">
        <v>0</v>
      </c>
      <c r="GT422">
        <v>0</v>
      </c>
      <c r="GU422">
        <v>0</v>
      </c>
      <c r="GV422">
        <v>0</v>
      </c>
      <c r="GW422">
        <v>0</v>
      </c>
      <c r="GX422">
        <v>0</v>
      </c>
      <c r="GY422">
        <v>0</v>
      </c>
      <c r="GZ422">
        <v>0</v>
      </c>
      <c r="HA422">
        <v>0</v>
      </c>
      <c r="HB422">
        <v>0</v>
      </c>
      <c r="HC422" s="139">
        <v>0</v>
      </c>
      <c r="HD422" s="141">
        <v>1</v>
      </c>
      <c r="HE422" s="139">
        <v>2</v>
      </c>
      <c r="HF422" s="141">
        <v>2</v>
      </c>
      <c r="HG422" s="180">
        <v>10</v>
      </c>
      <c r="HH422" s="182">
        <v>0.2</v>
      </c>
      <c r="HI422" s="182">
        <v>0.3</v>
      </c>
      <c r="HJ422" s="183">
        <v>0</v>
      </c>
      <c r="HK422" s="140">
        <v>0</v>
      </c>
      <c r="HL422" s="140">
        <v>0</v>
      </c>
      <c r="HM422" s="1" t="s">
        <v>427</v>
      </c>
      <c r="HN422" s="1" t="s">
        <v>427</v>
      </c>
      <c r="HO422" t="s">
        <v>458</v>
      </c>
      <c r="HP422" t="e">
        <v>#N/A</v>
      </c>
      <c r="HQ422" s="403" t="s">
        <v>605</v>
      </c>
      <c r="HR422" s="403" t="s">
        <v>605</v>
      </c>
      <c r="HS422" s="403" t="s">
        <v>605</v>
      </c>
      <c r="HT422" s="403" t="s">
        <v>605</v>
      </c>
      <c r="HU422" s="403" t="s">
        <v>605</v>
      </c>
      <c r="HV422" s="403" t="s">
        <v>605</v>
      </c>
      <c r="HW422" s="403" t="s">
        <v>605</v>
      </c>
      <c r="HX422" s="403" t="s">
        <v>605</v>
      </c>
      <c r="HY422" s="403" t="s">
        <v>605</v>
      </c>
      <c r="HZ422" s="403" t="s">
        <v>605</v>
      </c>
      <c r="IA422" s="284"/>
      <c r="IB422" s="284"/>
    </row>
    <row r="423" spans="1:236" x14ac:dyDescent="0.25">
      <c r="A423" s="2">
        <f>IF('Table 1'!$L$2="All Regions",1,IF('Table 1'!$L$2='DATA TEMPLATE 1516'!L423,1,0))</f>
        <v>1</v>
      </c>
      <c r="B423" s="2">
        <f>IF('Table 1'!$L$3="All Disciplines",1,IF('Table 1'!$L$3='DATA TEMPLATE 1516'!M423,1,0))</f>
        <v>1</v>
      </c>
      <c r="C423" s="2">
        <f>IF('Table 1'!$L$4="All Organisations",1,IF('Table 1'!$L$4='DATA TEMPLATE 1516'!N423,1,0))</f>
        <v>1</v>
      </c>
      <c r="D423" s="2">
        <f t="shared" si="12"/>
        <v>3</v>
      </c>
      <c r="E423" s="236">
        <f>IFERROR(IF('Table 2'!$L$2="All Diverse Led",$HQ423,IF('Table 2'!$L$2='DATA TEMPLATE 1516'!HX423,4,0)),"0")</f>
        <v>0</v>
      </c>
      <c r="F423" s="236">
        <f>IFERROR(IF('Table 2'!$L$2="All Diverse Led",$HQ423,IF('Table 2'!$L$2='DATA TEMPLATE 1516'!HY423,4,0)), 0)</f>
        <v>0</v>
      </c>
      <c r="G423" s="237">
        <f t="shared" si="13"/>
        <v>0</v>
      </c>
      <c r="H423" s="1" t="s">
        <v>471</v>
      </c>
      <c r="I423" s="1">
        <v>0</v>
      </c>
      <c r="J423" s="1" t="b">
        <v>0</v>
      </c>
      <c r="K423" s="284">
        <v>421</v>
      </c>
      <c r="L423" t="s">
        <v>449</v>
      </c>
      <c r="M423" t="s">
        <v>440</v>
      </c>
      <c r="N423" t="s">
        <v>458</v>
      </c>
      <c r="O423" s="76">
        <v>24214</v>
      </c>
      <c r="P423" s="76">
        <v>60406</v>
      </c>
      <c r="Q423" s="76">
        <v>127770</v>
      </c>
      <c r="R423" s="76">
        <v>9600</v>
      </c>
      <c r="S423" s="76">
        <v>0</v>
      </c>
      <c r="T423" s="76">
        <v>221990</v>
      </c>
      <c r="U423">
        <v>0</v>
      </c>
      <c r="V423">
        <v>0</v>
      </c>
      <c r="W423">
        <v>0</v>
      </c>
      <c r="X423">
        <v>0</v>
      </c>
      <c r="Y423">
        <v>0</v>
      </c>
      <c r="Z423">
        <v>0</v>
      </c>
      <c r="AA423">
        <v>0</v>
      </c>
      <c r="AB423">
        <v>157667</v>
      </c>
      <c r="AC423">
        <v>15086</v>
      </c>
      <c r="AD423">
        <v>16819</v>
      </c>
      <c r="AE423">
        <v>189572</v>
      </c>
      <c r="AF423" s="1">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v>0</v>
      </c>
      <c r="BD423" s="284">
        <v>0</v>
      </c>
      <c r="BE423" s="284">
        <v>0</v>
      </c>
      <c r="BF423" s="284">
        <v>0</v>
      </c>
      <c r="BG423" s="284">
        <v>0</v>
      </c>
      <c r="BH423" s="168">
        <v>0</v>
      </c>
      <c r="BI423" s="169">
        <v>0</v>
      </c>
      <c r="BJ423" s="169">
        <v>0</v>
      </c>
      <c r="BK423" s="170">
        <v>0</v>
      </c>
      <c r="BL423">
        <v>4</v>
      </c>
      <c r="BM423">
        <v>10</v>
      </c>
      <c r="BN423">
        <v>300</v>
      </c>
      <c r="BO423">
        <v>350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v>0</v>
      </c>
      <c r="CJ423" s="1">
        <v>0</v>
      </c>
      <c r="CK423" s="1">
        <v>0</v>
      </c>
      <c r="CL423" s="1">
        <v>0</v>
      </c>
      <c r="CM423" s="1">
        <v>0</v>
      </c>
      <c r="CN423" s="168">
        <v>0</v>
      </c>
      <c r="CO423" s="169">
        <v>0</v>
      </c>
      <c r="CP423" s="169">
        <v>0</v>
      </c>
      <c r="CQ423" s="170">
        <v>0</v>
      </c>
      <c r="CR423" s="1">
        <v>2</v>
      </c>
      <c r="CS423" s="1">
        <v>3</v>
      </c>
      <c r="CT423" s="1">
        <v>200</v>
      </c>
      <c r="CU423" s="1">
        <v>250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v>0</v>
      </c>
      <c r="DP423" s="284">
        <v>0</v>
      </c>
      <c r="DQ423" s="284">
        <v>0</v>
      </c>
      <c r="DR423" s="284">
        <v>0</v>
      </c>
      <c r="DS423" s="284">
        <v>0</v>
      </c>
      <c r="DT423" s="168">
        <v>0</v>
      </c>
      <c r="DU423" s="169">
        <v>0</v>
      </c>
      <c r="DV423" s="169">
        <v>0</v>
      </c>
      <c r="DW423" s="170">
        <v>0</v>
      </c>
      <c r="DX423">
        <v>2</v>
      </c>
      <c r="DY423">
        <v>35</v>
      </c>
      <c r="DZ423">
        <v>1000</v>
      </c>
      <c r="EA423">
        <v>1200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v>0</v>
      </c>
      <c r="EV423" s="1">
        <v>0</v>
      </c>
      <c r="EW423" s="1">
        <v>0</v>
      </c>
      <c r="EX423" s="1">
        <v>0</v>
      </c>
      <c r="EY423" s="1">
        <v>0</v>
      </c>
      <c r="EZ423" s="168">
        <v>0</v>
      </c>
      <c r="FA423" s="169">
        <v>0</v>
      </c>
      <c r="FB423" s="169">
        <v>0</v>
      </c>
      <c r="FC423" s="170">
        <v>0</v>
      </c>
      <c r="FD423">
        <v>0</v>
      </c>
      <c r="FE423">
        <v>0</v>
      </c>
      <c r="FF423">
        <v>0</v>
      </c>
      <c r="FG423">
        <v>0</v>
      </c>
      <c r="FH423">
        <v>0</v>
      </c>
      <c r="FI423">
        <v>0</v>
      </c>
      <c r="FJ423">
        <v>0</v>
      </c>
      <c r="FK423">
        <v>0</v>
      </c>
      <c r="FL423">
        <v>0</v>
      </c>
      <c r="FM423">
        <v>0</v>
      </c>
      <c r="FN423">
        <v>0</v>
      </c>
      <c r="FO423">
        <v>0</v>
      </c>
      <c r="FP423">
        <v>0</v>
      </c>
      <c r="FQ423">
        <v>0</v>
      </c>
      <c r="FR423">
        <v>0</v>
      </c>
      <c r="FS423">
        <v>0</v>
      </c>
      <c r="FT423">
        <v>0</v>
      </c>
      <c r="FU423">
        <v>0</v>
      </c>
      <c r="FV423">
        <v>0</v>
      </c>
      <c r="FW423">
        <v>0</v>
      </c>
      <c r="FX423">
        <v>0</v>
      </c>
      <c r="FY423">
        <v>0</v>
      </c>
      <c r="FZ423">
        <v>45</v>
      </c>
      <c r="GA423">
        <v>5</v>
      </c>
      <c r="GB423">
        <v>0</v>
      </c>
      <c r="GC423">
        <v>0</v>
      </c>
      <c r="GD423">
        <v>4</v>
      </c>
      <c r="GE423">
        <v>0</v>
      </c>
      <c r="GF423">
        <v>4</v>
      </c>
      <c r="GG423">
        <v>0</v>
      </c>
      <c r="GH423">
        <v>4</v>
      </c>
      <c r="GI423">
        <v>40</v>
      </c>
      <c r="GJ423">
        <v>0</v>
      </c>
      <c r="GK423">
        <v>200</v>
      </c>
      <c r="GL423">
        <v>0</v>
      </c>
      <c r="GM423">
        <v>40</v>
      </c>
      <c r="GN423">
        <v>2</v>
      </c>
      <c r="GO423">
        <v>20</v>
      </c>
      <c r="GP423">
        <v>2</v>
      </c>
      <c r="GQ423">
        <v>20</v>
      </c>
      <c r="GR423">
        <v>0</v>
      </c>
      <c r="GS423">
        <v>0</v>
      </c>
      <c r="GT423">
        <v>0</v>
      </c>
      <c r="GU423">
        <v>0</v>
      </c>
      <c r="GV423">
        <v>0</v>
      </c>
      <c r="GW423">
        <v>0</v>
      </c>
      <c r="GX423">
        <v>0</v>
      </c>
      <c r="GY423">
        <v>0</v>
      </c>
      <c r="GZ423">
        <v>0</v>
      </c>
      <c r="HA423">
        <v>0</v>
      </c>
      <c r="HB423">
        <v>0</v>
      </c>
      <c r="HC423" s="139">
        <v>1</v>
      </c>
      <c r="HD423" s="141">
        <v>0</v>
      </c>
      <c r="HE423" s="139">
        <v>2</v>
      </c>
      <c r="HF423" s="141">
        <v>1</v>
      </c>
      <c r="HG423" s="180">
        <v>7</v>
      </c>
      <c r="HH423" s="182">
        <v>0.2857142857142857</v>
      </c>
      <c r="HI423" s="182">
        <v>0.2857142857142857</v>
      </c>
      <c r="HJ423" s="183">
        <v>0</v>
      </c>
      <c r="HK423" s="140">
        <v>0</v>
      </c>
      <c r="HL423" s="140">
        <v>0</v>
      </c>
      <c r="HM423" s="1" t="s">
        <v>427</v>
      </c>
      <c r="HN423" s="1" t="s">
        <v>427</v>
      </c>
      <c r="HO423" t="s">
        <v>458</v>
      </c>
      <c r="HP423" s="284" t="s">
        <v>458</v>
      </c>
      <c r="HQ423" s="284">
        <v>0</v>
      </c>
      <c r="HR423" s="284">
        <v>0</v>
      </c>
      <c r="HS423" s="284">
        <v>0</v>
      </c>
      <c r="HT423" s="284" t="s">
        <v>427</v>
      </c>
      <c r="HU423" s="284" t="s">
        <v>427</v>
      </c>
      <c r="HV423" s="284" t="s">
        <v>427</v>
      </c>
      <c r="HW423" s="284" t="s">
        <v>427</v>
      </c>
      <c r="HX423" s="284">
        <v>0</v>
      </c>
      <c r="HY423" s="284">
        <v>0</v>
      </c>
      <c r="HZ423" s="284">
        <v>203718</v>
      </c>
      <c r="IA423" s="284"/>
      <c r="IB423" s="284"/>
    </row>
    <row r="424" spans="1:236" x14ac:dyDescent="0.25">
      <c r="A424" s="2">
        <f>IF('Table 1'!$L$2="All Regions",1,IF('Table 1'!$L$2='DATA TEMPLATE 1516'!L424,1,0))</f>
        <v>1</v>
      </c>
      <c r="B424" s="2">
        <f>IF('Table 1'!$L$3="All Disciplines",1,IF('Table 1'!$L$3='DATA TEMPLATE 1516'!M424,1,0))</f>
        <v>1</v>
      </c>
      <c r="C424" s="2">
        <f>IF('Table 1'!$L$4="All Organisations",1,IF('Table 1'!$L$4='DATA TEMPLATE 1516'!N424,1,0))</f>
        <v>1</v>
      </c>
      <c r="D424" s="2">
        <f t="shared" si="12"/>
        <v>3</v>
      </c>
      <c r="E424" s="236">
        <f>IFERROR(IF('Table 2'!$L$2="All Diverse Led",$HQ424,IF('Table 2'!$L$2='DATA TEMPLATE 1516'!HX424,4,0)),"0")</f>
        <v>0</v>
      </c>
      <c r="F424" s="236">
        <f>IFERROR(IF('Table 2'!$L$2="All Diverse Led",$HQ424,IF('Table 2'!$L$2='DATA TEMPLATE 1516'!HY424,4,0)), 0)</f>
        <v>0</v>
      </c>
      <c r="G424" s="237">
        <f t="shared" si="13"/>
        <v>0</v>
      </c>
      <c r="H424" s="1" t="s">
        <v>471</v>
      </c>
      <c r="I424" s="1">
        <v>0</v>
      </c>
      <c r="J424" s="1" t="b">
        <v>0</v>
      </c>
      <c r="K424" s="284">
        <v>422</v>
      </c>
      <c r="L424" t="s">
        <v>449</v>
      </c>
      <c r="M424" t="s">
        <v>436</v>
      </c>
      <c r="N424" t="s">
        <v>459</v>
      </c>
      <c r="O424" s="76">
        <v>325060</v>
      </c>
      <c r="P424" s="76">
        <v>80064</v>
      </c>
      <c r="Q424" s="76">
        <v>11809</v>
      </c>
      <c r="R424" s="76">
        <v>16000</v>
      </c>
      <c r="S424" s="76">
        <v>1750</v>
      </c>
      <c r="T424" s="76">
        <v>434683</v>
      </c>
      <c r="U424">
        <v>0</v>
      </c>
      <c r="V424">
        <v>4961</v>
      </c>
      <c r="W424">
        <v>0</v>
      </c>
      <c r="X424">
        <v>0</v>
      </c>
      <c r="Y424">
        <v>0</v>
      </c>
      <c r="Z424">
        <v>0</v>
      </c>
      <c r="AA424">
        <v>0</v>
      </c>
      <c r="AB424">
        <v>118801</v>
      </c>
      <c r="AC424">
        <v>364162</v>
      </c>
      <c r="AD424">
        <v>0</v>
      </c>
      <c r="AE424">
        <v>487924</v>
      </c>
      <c r="AF424" s="1">
        <v>5</v>
      </c>
      <c r="AG424">
        <v>5</v>
      </c>
      <c r="AH424">
        <v>135</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v>0</v>
      </c>
      <c r="BD424" s="284">
        <v>0</v>
      </c>
      <c r="BE424" s="284">
        <v>0</v>
      </c>
      <c r="BF424" s="284">
        <v>0</v>
      </c>
      <c r="BG424" s="284">
        <v>0</v>
      </c>
      <c r="BH424" s="168">
        <v>0</v>
      </c>
      <c r="BI424" s="169">
        <v>0</v>
      </c>
      <c r="BJ424" s="169">
        <v>0</v>
      </c>
      <c r="BK424" s="170">
        <v>0</v>
      </c>
      <c r="BL424">
        <v>17</v>
      </c>
      <c r="BM424">
        <v>466</v>
      </c>
      <c r="BN424">
        <v>317541</v>
      </c>
      <c r="BO424">
        <v>2599</v>
      </c>
      <c r="BP424">
        <v>0</v>
      </c>
      <c r="BQ424">
        <v>0</v>
      </c>
      <c r="BR424">
        <v>0</v>
      </c>
      <c r="BS424">
        <v>0</v>
      </c>
      <c r="BT424">
        <v>0</v>
      </c>
      <c r="BU424">
        <v>0</v>
      </c>
      <c r="BV424">
        <v>0</v>
      </c>
      <c r="BW424">
        <v>0</v>
      </c>
      <c r="BX424">
        <v>0</v>
      </c>
      <c r="BY424">
        <v>6</v>
      </c>
      <c r="BZ424">
        <v>169</v>
      </c>
      <c r="CA424">
        <v>750</v>
      </c>
      <c r="CB424">
        <v>0</v>
      </c>
      <c r="CC424">
        <v>0</v>
      </c>
      <c r="CD424">
        <v>0</v>
      </c>
      <c r="CE424">
        <v>0</v>
      </c>
      <c r="CF424">
        <v>0</v>
      </c>
      <c r="CG424">
        <v>0</v>
      </c>
      <c r="CH424">
        <v>0</v>
      </c>
      <c r="CI424">
        <v>0</v>
      </c>
      <c r="CJ424" s="1">
        <v>0</v>
      </c>
      <c r="CK424" s="1">
        <v>0</v>
      </c>
      <c r="CL424" s="1">
        <v>0</v>
      </c>
      <c r="CM424" s="1">
        <v>0</v>
      </c>
      <c r="CN424" s="168">
        <v>0</v>
      </c>
      <c r="CO424" s="169">
        <v>6</v>
      </c>
      <c r="CP424" s="169">
        <v>169</v>
      </c>
      <c r="CQ424" s="170">
        <v>750</v>
      </c>
      <c r="CR424" s="1">
        <v>1</v>
      </c>
      <c r="CS424" s="1">
        <v>1</v>
      </c>
      <c r="CT424" s="1">
        <v>17</v>
      </c>
      <c r="CU424" s="1">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v>0</v>
      </c>
      <c r="DP424" s="284">
        <v>0</v>
      </c>
      <c r="DQ424" s="284">
        <v>0</v>
      </c>
      <c r="DR424" s="284">
        <v>0</v>
      </c>
      <c r="DS424" s="284">
        <v>0</v>
      </c>
      <c r="DT424" s="168">
        <v>0</v>
      </c>
      <c r="DU424" s="169">
        <v>0</v>
      </c>
      <c r="DV424" s="169">
        <v>0</v>
      </c>
      <c r="DW424" s="170">
        <v>0</v>
      </c>
      <c r="DX424">
        <v>1</v>
      </c>
      <c r="DY424">
        <v>2</v>
      </c>
      <c r="DZ424">
        <v>1103</v>
      </c>
      <c r="EA424">
        <v>0</v>
      </c>
      <c r="EB424">
        <v>0</v>
      </c>
      <c r="EC424">
        <v>0</v>
      </c>
      <c r="ED424">
        <v>0</v>
      </c>
      <c r="EE424">
        <v>0</v>
      </c>
      <c r="EF424">
        <v>0</v>
      </c>
      <c r="EG424">
        <v>0</v>
      </c>
      <c r="EH424">
        <v>0</v>
      </c>
      <c r="EI424">
        <v>0</v>
      </c>
      <c r="EJ424">
        <v>0</v>
      </c>
      <c r="EK424">
        <v>0</v>
      </c>
      <c r="EL424">
        <v>350</v>
      </c>
      <c r="EM424">
        <v>0</v>
      </c>
      <c r="EN424">
        <v>0</v>
      </c>
      <c r="EO424">
        <v>0</v>
      </c>
      <c r="EP424">
        <v>0</v>
      </c>
      <c r="EQ424">
        <v>0</v>
      </c>
      <c r="ER424">
        <v>0</v>
      </c>
      <c r="ES424">
        <v>0</v>
      </c>
      <c r="ET424">
        <v>0</v>
      </c>
      <c r="EU424">
        <v>0</v>
      </c>
      <c r="EV424" s="1">
        <v>0</v>
      </c>
      <c r="EW424" s="1">
        <v>0</v>
      </c>
      <c r="EX424" s="1">
        <v>0</v>
      </c>
      <c r="EY424" s="1">
        <v>0</v>
      </c>
      <c r="EZ424" s="168">
        <v>0</v>
      </c>
      <c r="FA424" s="169">
        <v>0</v>
      </c>
      <c r="FB424" s="169">
        <v>350</v>
      </c>
      <c r="FC424" s="170">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2</v>
      </c>
      <c r="GE424">
        <v>0</v>
      </c>
      <c r="GF424">
        <v>12</v>
      </c>
      <c r="GG424">
        <v>22067</v>
      </c>
      <c r="GH424">
        <v>0</v>
      </c>
      <c r="GI424">
        <v>0</v>
      </c>
      <c r="GJ424">
        <v>0</v>
      </c>
      <c r="GK424">
        <v>0</v>
      </c>
      <c r="GL424">
        <v>0</v>
      </c>
      <c r="GM424">
        <v>0</v>
      </c>
      <c r="GN424">
        <v>0</v>
      </c>
      <c r="GO424">
        <v>0</v>
      </c>
      <c r="GP424">
        <v>0</v>
      </c>
      <c r="GQ424">
        <v>0</v>
      </c>
      <c r="GR424">
        <v>0</v>
      </c>
      <c r="GS424">
        <v>0</v>
      </c>
      <c r="GT424">
        <v>0</v>
      </c>
      <c r="GU424">
        <v>0</v>
      </c>
      <c r="GV424">
        <v>0</v>
      </c>
      <c r="GW424">
        <v>0</v>
      </c>
      <c r="GX424">
        <v>0</v>
      </c>
      <c r="GY424">
        <v>0</v>
      </c>
      <c r="GZ424">
        <v>0</v>
      </c>
      <c r="HA424">
        <v>0</v>
      </c>
      <c r="HB424">
        <v>0</v>
      </c>
      <c r="HC424" s="139">
        <v>0</v>
      </c>
      <c r="HD424" s="141">
        <v>0</v>
      </c>
      <c r="HE424" s="139">
        <v>0</v>
      </c>
      <c r="HF424" s="141">
        <v>0</v>
      </c>
      <c r="HG424" s="180">
        <v>7</v>
      </c>
      <c r="HH424" s="182">
        <v>0</v>
      </c>
      <c r="HI424" s="182">
        <v>0</v>
      </c>
      <c r="HJ424" s="183">
        <v>0</v>
      </c>
      <c r="HK424" s="140">
        <v>0</v>
      </c>
      <c r="HL424" s="140">
        <v>0</v>
      </c>
      <c r="HM424" s="1" t="s">
        <v>427</v>
      </c>
      <c r="HN424" s="1" t="s">
        <v>427</v>
      </c>
      <c r="HO424" t="s">
        <v>459</v>
      </c>
      <c r="HP424" s="284" t="s">
        <v>459</v>
      </c>
      <c r="HQ424" s="284">
        <v>0</v>
      </c>
      <c r="HR424" s="284">
        <v>0</v>
      </c>
      <c r="HS424" s="284">
        <v>0</v>
      </c>
      <c r="HT424" s="284" t="s">
        <v>427</v>
      </c>
      <c r="HU424" s="284" t="s">
        <v>427</v>
      </c>
      <c r="HV424" s="284" t="s">
        <v>427</v>
      </c>
      <c r="HW424" s="284" t="s">
        <v>427</v>
      </c>
      <c r="HX424" s="284">
        <v>0</v>
      </c>
      <c r="HY424" s="284">
        <v>0</v>
      </c>
      <c r="HZ424" s="284">
        <v>427186</v>
      </c>
      <c r="IA424" s="284"/>
      <c r="IB424" s="284"/>
    </row>
    <row r="425" spans="1:236" x14ac:dyDescent="0.25">
      <c r="A425" s="2">
        <f>IF('Table 1'!$L$2="All Regions",1,IF('Table 1'!$L$2='DATA TEMPLATE 1516'!L425,1,0))</f>
        <v>1</v>
      </c>
      <c r="B425" s="2">
        <f>IF('Table 1'!$L$3="All Disciplines",1,IF('Table 1'!$L$3='DATA TEMPLATE 1516'!M425,1,0))</f>
        <v>1</v>
      </c>
      <c r="C425" s="2">
        <f>IF('Table 1'!$L$4="All Organisations",1,IF('Table 1'!$L$4='DATA TEMPLATE 1516'!N425,1,0))</f>
        <v>1</v>
      </c>
      <c r="D425" s="2">
        <f t="shared" si="12"/>
        <v>3</v>
      </c>
      <c r="E425" s="236">
        <f>IFERROR(IF('Table 2'!$L$2="All Diverse Led",$HQ425,IF('Table 2'!$L$2='DATA TEMPLATE 1516'!HX425,4,0)),"0")</f>
        <v>0</v>
      </c>
      <c r="F425" s="236">
        <f>IFERROR(IF('Table 2'!$L$2="All Diverse Led",$HQ425,IF('Table 2'!$L$2='DATA TEMPLATE 1516'!HY425,4,0)), 0)</f>
        <v>0</v>
      </c>
      <c r="G425" s="237">
        <f t="shared" si="13"/>
        <v>0</v>
      </c>
      <c r="H425" s="1" t="s">
        <v>471</v>
      </c>
      <c r="I425" s="1">
        <v>0</v>
      </c>
      <c r="J425" s="1" t="b">
        <v>0</v>
      </c>
      <c r="K425" s="284">
        <v>423</v>
      </c>
      <c r="L425" t="s">
        <v>449</v>
      </c>
      <c r="M425" t="s">
        <v>437</v>
      </c>
      <c r="N425" t="s">
        <v>458</v>
      </c>
      <c r="O425" s="76">
        <v>38889</v>
      </c>
      <c r="P425" s="76">
        <v>288910</v>
      </c>
      <c r="Q425" s="76">
        <v>831</v>
      </c>
      <c r="R425" s="76">
        <v>12750</v>
      </c>
      <c r="S425" s="76">
        <v>11000</v>
      </c>
      <c r="T425" s="76">
        <v>352380</v>
      </c>
      <c r="U425">
        <v>64437</v>
      </c>
      <c r="V425">
        <v>0</v>
      </c>
      <c r="W425">
        <v>0</v>
      </c>
      <c r="X425">
        <v>145393</v>
      </c>
      <c r="Y425">
        <v>0</v>
      </c>
      <c r="Z425">
        <v>0</v>
      </c>
      <c r="AA425">
        <v>0</v>
      </c>
      <c r="AB425">
        <v>92127</v>
      </c>
      <c r="AC425">
        <v>38848</v>
      </c>
      <c r="AD425">
        <v>2151</v>
      </c>
      <c r="AE425">
        <v>342956</v>
      </c>
      <c r="AF425" s="1">
        <v>183</v>
      </c>
      <c r="AG425">
        <v>47</v>
      </c>
      <c r="AH425">
        <v>94</v>
      </c>
      <c r="AI425">
        <v>2083</v>
      </c>
      <c r="AJ425">
        <v>0</v>
      </c>
      <c r="AK425">
        <v>0</v>
      </c>
      <c r="AL425">
        <v>0</v>
      </c>
      <c r="AM425">
        <v>0</v>
      </c>
      <c r="AN425">
        <v>0</v>
      </c>
      <c r="AO425">
        <v>0</v>
      </c>
      <c r="AP425">
        <v>0</v>
      </c>
      <c r="AQ425">
        <v>0</v>
      </c>
      <c r="AR425">
        <v>140</v>
      </c>
      <c r="AS425">
        <v>37</v>
      </c>
      <c r="AT425">
        <v>0</v>
      </c>
      <c r="AU425">
        <v>1766</v>
      </c>
      <c r="AV425">
        <v>0</v>
      </c>
      <c r="AW425">
        <v>0</v>
      </c>
      <c r="AX425">
        <v>0</v>
      </c>
      <c r="AY425">
        <v>0</v>
      </c>
      <c r="AZ425">
        <v>0</v>
      </c>
      <c r="BA425">
        <v>0</v>
      </c>
      <c r="BB425">
        <v>0</v>
      </c>
      <c r="BC425">
        <v>0</v>
      </c>
      <c r="BD425" s="284">
        <v>0</v>
      </c>
      <c r="BE425" s="284">
        <v>0</v>
      </c>
      <c r="BF425" s="284">
        <v>0</v>
      </c>
      <c r="BG425" s="284">
        <v>0</v>
      </c>
      <c r="BH425" s="168">
        <v>140</v>
      </c>
      <c r="BI425" s="169">
        <v>37</v>
      </c>
      <c r="BJ425" s="169">
        <v>0</v>
      </c>
      <c r="BK425" s="170">
        <v>1766</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v>0</v>
      </c>
      <c r="CI425">
        <v>0</v>
      </c>
      <c r="CJ425" s="1">
        <v>0</v>
      </c>
      <c r="CK425" s="1">
        <v>0</v>
      </c>
      <c r="CL425" s="1">
        <v>0</v>
      </c>
      <c r="CM425" s="1">
        <v>0</v>
      </c>
      <c r="CN425" s="168">
        <v>0</v>
      </c>
      <c r="CO425" s="169">
        <v>0</v>
      </c>
      <c r="CP425" s="169">
        <v>0</v>
      </c>
      <c r="CQ425" s="170">
        <v>0</v>
      </c>
      <c r="CR425" s="1">
        <v>0</v>
      </c>
      <c r="CS425" s="1">
        <v>0</v>
      </c>
      <c r="CT425" s="1">
        <v>0</v>
      </c>
      <c r="CU425" s="1">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v>0</v>
      </c>
      <c r="DP425" s="284">
        <v>0</v>
      </c>
      <c r="DQ425" s="284">
        <v>0</v>
      </c>
      <c r="DR425" s="284">
        <v>0</v>
      </c>
      <c r="DS425" s="284">
        <v>0</v>
      </c>
      <c r="DT425" s="168">
        <v>0</v>
      </c>
      <c r="DU425" s="169">
        <v>0</v>
      </c>
      <c r="DV425" s="169">
        <v>0</v>
      </c>
      <c r="DW425" s="170">
        <v>0</v>
      </c>
      <c r="DX425">
        <v>0</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v>0</v>
      </c>
      <c r="EV425" s="1">
        <v>0</v>
      </c>
      <c r="EW425" s="1">
        <v>0</v>
      </c>
      <c r="EX425" s="1">
        <v>0</v>
      </c>
      <c r="EY425" s="1">
        <v>0</v>
      </c>
      <c r="EZ425" s="168">
        <v>0</v>
      </c>
      <c r="FA425" s="169">
        <v>0</v>
      </c>
      <c r="FB425" s="169">
        <v>0</v>
      </c>
      <c r="FC425" s="170">
        <v>0</v>
      </c>
      <c r="FD425">
        <v>0</v>
      </c>
      <c r="FE425">
        <v>0</v>
      </c>
      <c r="FF425">
        <v>0</v>
      </c>
      <c r="FG425">
        <v>0</v>
      </c>
      <c r="FH425">
        <v>0</v>
      </c>
      <c r="FI425">
        <v>0</v>
      </c>
      <c r="FJ425">
        <v>0</v>
      </c>
      <c r="FK425">
        <v>0</v>
      </c>
      <c r="FL425">
        <v>0</v>
      </c>
      <c r="FM425">
        <v>0</v>
      </c>
      <c r="FN425">
        <v>0</v>
      </c>
      <c r="FO425">
        <v>0</v>
      </c>
      <c r="FP425">
        <v>0</v>
      </c>
      <c r="FQ425">
        <v>0</v>
      </c>
      <c r="FR425">
        <v>0</v>
      </c>
      <c r="FS425">
        <v>0</v>
      </c>
      <c r="FT425">
        <v>0</v>
      </c>
      <c r="FU425">
        <v>0</v>
      </c>
      <c r="FV425">
        <v>0</v>
      </c>
      <c r="FW425">
        <v>0</v>
      </c>
      <c r="FX425">
        <v>0</v>
      </c>
      <c r="FY425">
        <v>0</v>
      </c>
      <c r="FZ425">
        <v>0</v>
      </c>
      <c r="GA425">
        <v>0</v>
      </c>
      <c r="GB425">
        <v>0</v>
      </c>
      <c r="GC425">
        <v>0</v>
      </c>
      <c r="GD425">
        <v>0</v>
      </c>
      <c r="GE425">
        <v>0</v>
      </c>
      <c r="GF425">
        <v>0</v>
      </c>
      <c r="GG425">
        <v>0</v>
      </c>
      <c r="GH425">
        <v>0</v>
      </c>
      <c r="GI425">
        <v>0</v>
      </c>
      <c r="GJ425">
        <v>0</v>
      </c>
      <c r="GK425">
        <v>0</v>
      </c>
      <c r="GL425">
        <v>0</v>
      </c>
      <c r="GM425">
        <v>0</v>
      </c>
      <c r="GN425">
        <v>0</v>
      </c>
      <c r="GO425">
        <v>0</v>
      </c>
      <c r="GP425">
        <v>0</v>
      </c>
      <c r="GQ425">
        <v>0</v>
      </c>
      <c r="GR425">
        <v>0</v>
      </c>
      <c r="GS425">
        <v>0</v>
      </c>
      <c r="GT425">
        <v>0</v>
      </c>
      <c r="GU425">
        <v>0</v>
      </c>
      <c r="GV425">
        <v>0</v>
      </c>
      <c r="GW425">
        <v>0</v>
      </c>
      <c r="GX425">
        <v>0</v>
      </c>
      <c r="GY425">
        <v>0</v>
      </c>
      <c r="GZ425">
        <v>0</v>
      </c>
      <c r="HA425">
        <v>0</v>
      </c>
      <c r="HB425">
        <v>0</v>
      </c>
      <c r="HC425" s="139">
        <v>0</v>
      </c>
      <c r="HD425" s="141">
        <v>0</v>
      </c>
      <c r="HE425" s="139">
        <v>0</v>
      </c>
      <c r="HF425" s="141">
        <v>1</v>
      </c>
      <c r="HG425" s="180">
        <v>6</v>
      </c>
      <c r="HH425" s="182">
        <v>0.16666666666666666</v>
      </c>
      <c r="HI425" s="182">
        <v>0</v>
      </c>
      <c r="HJ425" s="183">
        <v>0</v>
      </c>
      <c r="HK425" s="140">
        <v>0</v>
      </c>
      <c r="HL425" s="140">
        <v>0</v>
      </c>
      <c r="HM425" s="1" t="s">
        <v>427</v>
      </c>
      <c r="HN425" s="1" t="s">
        <v>427</v>
      </c>
      <c r="HO425" t="s">
        <v>458</v>
      </c>
      <c r="HP425" s="284" t="s">
        <v>458</v>
      </c>
      <c r="HQ425" s="284">
        <v>0</v>
      </c>
      <c r="HR425" s="284">
        <v>0</v>
      </c>
      <c r="HS425" s="284">
        <v>0</v>
      </c>
      <c r="HT425" s="284" t="s">
        <v>427</v>
      </c>
      <c r="HU425" s="284" t="s">
        <v>427</v>
      </c>
      <c r="HV425" s="284" t="s">
        <v>427</v>
      </c>
      <c r="HW425" s="284" t="s">
        <v>427</v>
      </c>
      <c r="HX425" s="284">
        <v>0</v>
      </c>
      <c r="HY425" s="284">
        <v>0</v>
      </c>
      <c r="HZ425" s="284">
        <v>204492</v>
      </c>
      <c r="IA425" s="284"/>
      <c r="IB425" s="284"/>
    </row>
    <row r="426" spans="1:236" x14ac:dyDescent="0.25">
      <c r="A426" s="2">
        <f>IF('Table 1'!$L$2="All Regions",1,IF('Table 1'!$L$2='DATA TEMPLATE 1516'!L426,1,0))</f>
        <v>1</v>
      </c>
      <c r="B426" s="2">
        <f>IF('Table 1'!$L$3="All Disciplines",1,IF('Table 1'!$L$3='DATA TEMPLATE 1516'!M426,1,0))</f>
        <v>1</v>
      </c>
      <c r="C426" s="2">
        <f>IF('Table 1'!$L$4="All Organisations",1,IF('Table 1'!$L$4='DATA TEMPLATE 1516'!N426,1,0))</f>
        <v>1</v>
      </c>
      <c r="D426" s="2">
        <f t="shared" si="12"/>
        <v>3</v>
      </c>
      <c r="E426" s="236">
        <f>IFERROR(IF('Table 2'!$L$2="All Diverse Led",$HQ426,IF('Table 2'!$L$2='DATA TEMPLATE 1516'!HX426,4,0)),"0")</f>
        <v>0</v>
      </c>
      <c r="F426" s="236">
        <f>IFERROR(IF('Table 2'!$L$2="All Diverse Led",$HQ426,IF('Table 2'!$L$2='DATA TEMPLATE 1516'!HY426,4,0)), 0)</f>
        <v>0</v>
      </c>
      <c r="G426" s="237">
        <f t="shared" si="13"/>
        <v>0</v>
      </c>
      <c r="H426" s="1" t="s">
        <v>471</v>
      </c>
      <c r="I426" s="1">
        <v>0</v>
      </c>
      <c r="J426" s="1" t="b">
        <v>0</v>
      </c>
      <c r="K426" s="284">
        <v>424</v>
      </c>
      <c r="L426" t="s">
        <v>449</v>
      </c>
      <c r="M426" t="s">
        <v>438</v>
      </c>
      <c r="N426" t="s">
        <v>460</v>
      </c>
      <c r="O426" s="76">
        <v>287723</v>
      </c>
      <c r="P426" s="76">
        <v>312318</v>
      </c>
      <c r="Q426" s="76">
        <v>71612</v>
      </c>
      <c r="R426" s="76">
        <v>42893</v>
      </c>
      <c r="S426" s="76">
        <v>59165</v>
      </c>
      <c r="T426" s="76">
        <v>773711</v>
      </c>
      <c r="U426">
        <v>96627</v>
      </c>
      <c r="V426">
        <v>0</v>
      </c>
      <c r="W426">
        <v>0</v>
      </c>
      <c r="X426">
        <v>0</v>
      </c>
      <c r="Y426">
        <v>0</v>
      </c>
      <c r="Z426">
        <v>0</v>
      </c>
      <c r="AA426">
        <v>0</v>
      </c>
      <c r="AB426">
        <v>185363</v>
      </c>
      <c r="AC426">
        <v>153507</v>
      </c>
      <c r="AD426">
        <v>389074</v>
      </c>
      <c r="AE426">
        <v>824571</v>
      </c>
      <c r="AF426" s="1">
        <v>33</v>
      </c>
      <c r="AG426">
        <v>33</v>
      </c>
      <c r="AH426">
        <v>3281</v>
      </c>
      <c r="AI426">
        <v>0</v>
      </c>
      <c r="AJ426">
        <v>0</v>
      </c>
      <c r="AK426">
        <v>0</v>
      </c>
      <c r="AL426">
        <v>0</v>
      </c>
      <c r="AM426">
        <v>0</v>
      </c>
      <c r="AN426">
        <v>0</v>
      </c>
      <c r="AO426">
        <v>0</v>
      </c>
      <c r="AP426">
        <v>0</v>
      </c>
      <c r="AQ426">
        <v>0</v>
      </c>
      <c r="AR426">
        <v>6</v>
      </c>
      <c r="AS426">
        <v>6</v>
      </c>
      <c r="AT426">
        <v>254</v>
      </c>
      <c r="AU426">
        <v>0</v>
      </c>
      <c r="AV426">
        <v>0</v>
      </c>
      <c r="AW426">
        <v>0</v>
      </c>
      <c r="AX426">
        <v>0</v>
      </c>
      <c r="AY426">
        <v>0</v>
      </c>
      <c r="AZ426">
        <v>0</v>
      </c>
      <c r="BA426">
        <v>0</v>
      </c>
      <c r="BB426">
        <v>0</v>
      </c>
      <c r="BC426">
        <v>0</v>
      </c>
      <c r="BD426" s="284">
        <v>0</v>
      </c>
      <c r="BE426" s="284">
        <v>0</v>
      </c>
      <c r="BF426" s="284">
        <v>0</v>
      </c>
      <c r="BG426" s="284">
        <v>0</v>
      </c>
      <c r="BH426" s="168">
        <v>6</v>
      </c>
      <c r="BI426" s="169">
        <v>6</v>
      </c>
      <c r="BJ426" s="169">
        <v>254</v>
      </c>
      <c r="BK426" s="170">
        <v>0</v>
      </c>
      <c r="BL426">
        <v>0</v>
      </c>
      <c r="BM426">
        <v>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v>0</v>
      </c>
      <c r="CI426">
        <v>0</v>
      </c>
      <c r="CJ426" s="1">
        <v>0</v>
      </c>
      <c r="CK426" s="1">
        <v>0</v>
      </c>
      <c r="CL426" s="1">
        <v>0</v>
      </c>
      <c r="CM426" s="1">
        <v>0</v>
      </c>
      <c r="CN426" s="168">
        <v>0</v>
      </c>
      <c r="CO426" s="169">
        <v>0</v>
      </c>
      <c r="CP426" s="169">
        <v>0</v>
      </c>
      <c r="CQ426" s="170">
        <v>0</v>
      </c>
      <c r="CR426" s="1">
        <v>2</v>
      </c>
      <c r="CS426" s="1">
        <v>2</v>
      </c>
      <c r="CT426" s="1">
        <v>67</v>
      </c>
      <c r="CU426" s="1">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v>0</v>
      </c>
      <c r="DP426" s="284">
        <v>0</v>
      </c>
      <c r="DQ426" s="284">
        <v>0</v>
      </c>
      <c r="DR426" s="284">
        <v>0</v>
      </c>
      <c r="DS426" s="284">
        <v>0</v>
      </c>
      <c r="DT426" s="168">
        <v>0</v>
      </c>
      <c r="DU426" s="169">
        <v>0</v>
      </c>
      <c r="DV426" s="169">
        <v>0</v>
      </c>
      <c r="DW426" s="170">
        <v>0</v>
      </c>
      <c r="DX426">
        <v>47</v>
      </c>
      <c r="DY426">
        <v>47</v>
      </c>
      <c r="DZ426">
        <v>7702</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v>0</v>
      </c>
      <c r="EV426" s="1">
        <v>0</v>
      </c>
      <c r="EW426" s="1">
        <v>0</v>
      </c>
      <c r="EX426" s="1">
        <v>0</v>
      </c>
      <c r="EY426" s="1">
        <v>0</v>
      </c>
      <c r="EZ426" s="168">
        <v>0</v>
      </c>
      <c r="FA426" s="169">
        <v>0</v>
      </c>
      <c r="FB426" s="169">
        <v>0</v>
      </c>
      <c r="FC426" s="170">
        <v>0</v>
      </c>
      <c r="FD426">
        <v>0</v>
      </c>
      <c r="FE426">
        <v>0</v>
      </c>
      <c r="FF426">
        <v>0</v>
      </c>
      <c r="FG426">
        <v>5</v>
      </c>
      <c r="FH426">
        <v>0</v>
      </c>
      <c r="FI426">
        <v>1000000</v>
      </c>
      <c r="FJ426">
        <v>4</v>
      </c>
      <c r="FK426">
        <v>260</v>
      </c>
      <c r="FL426">
        <v>0</v>
      </c>
      <c r="FM426">
        <v>0</v>
      </c>
      <c r="FN426">
        <v>0</v>
      </c>
      <c r="FO426">
        <v>0</v>
      </c>
      <c r="FP426">
        <v>0</v>
      </c>
      <c r="FQ426">
        <v>0</v>
      </c>
      <c r="FR426">
        <v>0</v>
      </c>
      <c r="FS426">
        <v>0</v>
      </c>
      <c r="FT426">
        <v>0</v>
      </c>
      <c r="FU426">
        <v>0</v>
      </c>
      <c r="FV426">
        <v>0</v>
      </c>
      <c r="FW426">
        <v>0</v>
      </c>
      <c r="FX426">
        <v>0</v>
      </c>
      <c r="FY426">
        <v>0</v>
      </c>
      <c r="FZ426">
        <v>0</v>
      </c>
      <c r="GA426">
        <v>0</v>
      </c>
      <c r="GB426">
        <v>0</v>
      </c>
      <c r="GC426">
        <v>0</v>
      </c>
      <c r="GD426">
        <v>0</v>
      </c>
      <c r="GE426">
        <v>0</v>
      </c>
      <c r="GF426">
        <v>0</v>
      </c>
      <c r="GG426">
        <v>0</v>
      </c>
      <c r="GH426">
        <v>0</v>
      </c>
      <c r="GI426">
        <v>0</v>
      </c>
      <c r="GJ426">
        <v>0</v>
      </c>
      <c r="GK426">
        <v>0</v>
      </c>
      <c r="GL426">
        <v>0</v>
      </c>
      <c r="GM426">
        <v>0</v>
      </c>
      <c r="GN426">
        <v>0</v>
      </c>
      <c r="GO426">
        <v>0</v>
      </c>
      <c r="GP426">
        <v>0</v>
      </c>
      <c r="GQ426">
        <v>0</v>
      </c>
      <c r="GR426">
        <v>0</v>
      </c>
      <c r="GS426">
        <v>0</v>
      </c>
      <c r="GT426">
        <v>0</v>
      </c>
      <c r="GU426">
        <v>0</v>
      </c>
      <c r="GV426">
        <v>0</v>
      </c>
      <c r="GW426">
        <v>0</v>
      </c>
      <c r="GX426">
        <v>0</v>
      </c>
      <c r="GY426">
        <v>0</v>
      </c>
      <c r="GZ426">
        <v>0</v>
      </c>
      <c r="HA426">
        <v>0</v>
      </c>
      <c r="HB426">
        <v>0</v>
      </c>
      <c r="HC426" s="139">
        <v>0</v>
      </c>
      <c r="HD426" s="141">
        <v>0</v>
      </c>
      <c r="HE426" s="139">
        <v>0</v>
      </c>
      <c r="HF426" s="141">
        <v>0</v>
      </c>
      <c r="HG426" s="180">
        <v>7</v>
      </c>
      <c r="HH426" s="182">
        <v>0</v>
      </c>
      <c r="HI426" s="182">
        <v>0</v>
      </c>
      <c r="HJ426" s="183">
        <v>0</v>
      </c>
      <c r="HK426" s="140">
        <v>0</v>
      </c>
      <c r="HL426" s="140">
        <v>0</v>
      </c>
      <c r="HM426" s="1" t="s">
        <v>427</v>
      </c>
      <c r="HN426" s="1" t="s">
        <v>427</v>
      </c>
      <c r="HO426" t="s">
        <v>460</v>
      </c>
      <c r="HP426" s="284" t="s">
        <v>460</v>
      </c>
      <c r="HQ426" s="284">
        <v>0</v>
      </c>
      <c r="HR426" s="284">
        <v>0</v>
      </c>
      <c r="HS426" s="284">
        <v>0</v>
      </c>
      <c r="HT426" s="284" t="s">
        <v>427</v>
      </c>
      <c r="HU426" s="284" t="s">
        <v>427</v>
      </c>
      <c r="HV426" s="284" t="s">
        <v>427</v>
      </c>
      <c r="HW426" s="284" t="s">
        <v>427</v>
      </c>
      <c r="HX426" s="284">
        <v>0</v>
      </c>
      <c r="HY426" s="284">
        <v>0</v>
      </c>
      <c r="HZ426" s="284">
        <v>788641</v>
      </c>
      <c r="IA426" s="284"/>
      <c r="IB426" s="284"/>
    </row>
    <row r="427" spans="1:236" x14ac:dyDescent="0.25">
      <c r="A427" s="2">
        <f>IF('Table 1'!$L$2="All Regions",1,IF('Table 1'!$L$2='DATA TEMPLATE 1516'!L427,1,0))</f>
        <v>1</v>
      </c>
      <c r="B427" s="2">
        <f>IF('Table 1'!$L$3="All Disciplines",1,IF('Table 1'!$L$3='DATA TEMPLATE 1516'!M427,1,0))</f>
        <v>1</v>
      </c>
      <c r="C427" s="2">
        <f>IF('Table 1'!$L$4="All Organisations",1,IF('Table 1'!$L$4='DATA TEMPLATE 1516'!N427,1,0))</f>
        <v>1</v>
      </c>
      <c r="D427" s="2">
        <f t="shared" si="12"/>
        <v>3</v>
      </c>
      <c r="E427" s="236">
        <f>IFERROR(IF('Table 2'!$L$2="All Diverse Led",$HQ427,IF('Table 2'!$L$2='DATA TEMPLATE 1516'!HX427,4,0)),"0")</f>
        <v>0</v>
      </c>
      <c r="F427" s="236">
        <f>IFERROR(IF('Table 2'!$L$2="All Diverse Led",$HQ427,IF('Table 2'!$L$2='DATA TEMPLATE 1516'!HY427,4,0)), 0)</f>
        <v>0</v>
      </c>
      <c r="G427" s="237">
        <f t="shared" si="13"/>
        <v>0</v>
      </c>
      <c r="H427" s="1" t="s">
        <v>471</v>
      </c>
      <c r="I427" s="1">
        <v>0</v>
      </c>
      <c r="J427" s="1" t="b">
        <v>0</v>
      </c>
      <c r="K427" s="284">
        <v>425</v>
      </c>
      <c r="L427" t="s">
        <v>449</v>
      </c>
      <c r="M427" t="s">
        <v>437</v>
      </c>
      <c r="N427" t="s">
        <v>459</v>
      </c>
      <c r="O427" s="76">
        <v>156554</v>
      </c>
      <c r="P427" s="76">
        <v>329720</v>
      </c>
      <c r="Q427" s="76">
        <v>121</v>
      </c>
      <c r="R427" s="76">
        <v>1000</v>
      </c>
      <c r="S427" s="76">
        <v>228748</v>
      </c>
      <c r="T427" s="76">
        <v>716143</v>
      </c>
      <c r="U427">
        <v>328456</v>
      </c>
      <c r="V427">
        <v>0</v>
      </c>
      <c r="W427">
        <v>0</v>
      </c>
      <c r="X427">
        <v>8516</v>
      </c>
      <c r="Y427">
        <v>11395</v>
      </c>
      <c r="Z427">
        <v>0</v>
      </c>
      <c r="AA427">
        <v>0</v>
      </c>
      <c r="AB427">
        <v>204829</v>
      </c>
      <c r="AC427">
        <v>67095</v>
      </c>
      <c r="AD427">
        <v>0</v>
      </c>
      <c r="AE427">
        <v>620291</v>
      </c>
      <c r="AF427" s="1">
        <v>60</v>
      </c>
      <c r="AG427">
        <v>0</v>
      </c>
      <c r="AH427">
        <v>10092</v>
      </c>
      <c r="AI427">
        <v>0</v>
      </c>
      <c r="AJ427">
        <v>0</v>
      </c>
      <c r="AK427">
        <v>0</v>
      </c>
      <c r="AL427">
        <v>0</v>
      </c>
      <c r="AM427">
        <v>0</v>
      </c>
      <c r="AN427">
        <v>25</v>
      </c>
      <c r="AO427">
        <v>0</v>
      </c>
      <c r="AP427">
        <v>1443</v>
      </c>
      <c r="AQ427">
        <v>0</v>
      </c>
      <c r="AR427">
        <v>4</v>
      </c>
      <c r="AS427">
        <v>0</v>
      </c>
      <c r="AT427">
        <v>368</v>
      </c>
      <c r="AU427">
        <v>0</v>
      </c>
      <c r="AV427">
        <v>0</v>
      </c>
      <c r="AW427">
        <v>0</v>
      </c>
      <c r="AX427">
        <v>0</v>
      </c>
      <c r="AY427">
        <v>0</v>
      </c>
      <c r="AZ427">
        <v>0</v>
      </c>
      <c r="BA427">
        <v>0</v>
      </c>
      <c r="BB427">
        <v>0</v>
      </c>
      <c r="BC427">
        <v>0</v>
      </c>
      <c r="BD427" s="284">
        <v>25</v>
      </c>
      <c r="BE427" s="284">
        <v>0</v>
      </c>
      <c r="BF427" s="284">
        <v>1443</v>
      </c>
      <c r="BG427" s="284">
        <v>0</v>
      </c>
      <c r="BH427" s="168">
        <v>4</v>
      </c>
      <c r="BI427" s="169">
        <v>0</v>
      </c>
      <c r="BJ427" s="169">
        <v>368</v>
      </c>
      <c r="BK427" s="170">
        <v>0</v>
      </c>
      <c r="BL427">
        <v>0</v>
      </c>
      <c r="BM427">
        <v>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v>0</v>
      </c>
      <c r="CJ427" s="1">
        <v>0</v>
      </c>
      <c r="CK427" s="1">
        <v>0</v>
      </c>
      <c r="CL427" s="1">
        <v>0</v>
      </c>
      <c r="CM427" s="1">
        <v>0</v>
      </c>
      <c r="CN427" s="168">
        <v>0</v>
      </c>
      <c r="CO427" s="169">
        <v>0</v>
      </c>
      <c r="CP427" s="169">
        <v>0</v>
      </c>
      <c r="CQ427" s="170">
        <v>0</v>
      </c>
      <c r="CR427" s="1">
        <v>0</v>
      </c>
      <c r="CS427" s="1">
        <v>0</v>
      </c>
      <c r="CT427" s="1">
        <v>0</v>
      </c>
      <c r="CU427" s="1">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v>0</v>
      </c>
      <c r="DP427" s="284">
        <v>0</v>
      </c>
      <c r="DQ427" s="284">
        <v>0</v>
      </c>
      <c r="DR427" s="284">
        <v>0</v>
      </c>
      <c r="DS427" s="284">
        <v>0</v>
      </c>
      <c r="DT427" s="168">
        <v>0</v>
      </c>
      <c r="DU427" s="169">
        <v>0</v>
      </c>
      <c r="DV427" s="169">
        <v>0</v>
      </c>
      <c r="DW427" s="170">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v>0</v>
      </c>
      <c r="EV427" s="1">
        <v>0</v>
      </c>
      <c r="EW427" s="1">
        <v>0</v>
      </c>
      <c r="EX427" s="1">
        <v>0</v>
      </c>
      <c r="EY427" s="1">
        <v>0</v>
      </c>
      <c r="EZ427" s="168">
        <v>0</v>
      </c>
      <c r="FA427" s="169">
        <v>0</v>
      </c>
      <c r="FB427" s="169">
        <v>0</v>
      </c>
      <c r="FC427" s="170">
        <v>0</v>
      </c>
      <c r="FD427">
        <v>0</v>
      </c>
      <c r="FE427">
        <v>0</v>
      </c>
      <c r="FF427">
        <v>0</v>
      </c>
      <c r="FG427">
        <v>0</v>
      </c>
      <c r="FH427">
        <v>0</v>
      </c>
      <c r="FI427">
        <v>0</v>
      </c>
      <c r="FJ427">
        <v>6</v>
      </c>
      <c r="FK427">
        <v>1347</v>
      </c>
      <c r="FL427">
        <v>0</v>
      </c>
      <c r="FM427">
        <v>0</v>
      </c>
      <c r="FN427">
        <v>0</v>
      </c>
      <c r="FO427">
        <v>0</v>
      </c>
      <c r="FP427">
        <v>0</v>
      </c>
      <c r="FQ427">
        <v>0</v>
      </c>
      <c r="FR427">
        <v>0</v>
      </c>
      <c r="FS427">
        <v>0</v>
      </c>
      <c r="FT427">
        <v>0</v>
      </c>
      <c r="FU427">
        <v>0</v>
      </c>
      <c r="FV427">
        <v>0</v>
      </c>
      <c r="FW427">
        <v>0</v>
      </c>
      <c r="FX427">
        <v>0</v>
      </c>
      <c r="FY427">
        <v>0</v>
      </c>
      <c r="FZ427">
        <v>1</v>
      </c>
      <c r="GA427">
        <v>2115</v>
      </c>
      <c r="GB427">
        <v>52</v>
      </c>
      <c r="GC427" t="s">
        <v>604</v>
      </c>
      <c r="GD427">
        <v>0</v>
      </c>
      <c r="GE427">
        <v>0</v>
      </c>
      <c r="GF427">
        <v>0</v>
      </c>
      <c r="GG427">
        <v>0</v>
      </c>
      <c r="GH427">
        <v>0</v>
      </c>
      <c r="GI427">
        <v>0</v>
      </c>
      <c r="GJ427">
        <v>0</v>
      </c>
      <c r="GK427">
        <v>0</v>
      </c>
      <c r="GL427">
        <v>0</v>
      </c>
      <c r="GM427">
        <v>0</v>
      </c>
      <c r="GN427">
        <v>1</v>
      </c>
      <c r="GO427">
        <v>399</v>
      </c>
      <c r="GP427">
        <v>0</v>
      </c>
      <c r="GQ427">
        <v>0</v>
      </c>
      <c r="GR427">
        <v>0</v>
      </c>
      <c r="GS427">
        <v>0</v>
      </c>
      <c r="GT427">
        <v>0</v>
      </c>
      <c r="GU427">
        <v>0</v>
      </c>
      <c r="GV427">
        <v>1</v>
      </c>
      <c r="GW427">
        <v>1</v>
      </c>
      <c r="GX427">
        <v>0</v>
      </c>
      <c r="GY427">
        <v>0</v>
      </c>
      <c r="GZ427">
        <v>0</v>
      </c>
      <c r="HA427">
        <v>0</v>
      </c>
      <c r="HB427">
        <v>0</v>
      </c>
      <c r="HC427" s="139">
        <v>0</v>
      </c>
      <c r="HD427" s="141">
        <v>0</v>
      </c>
      <c r="HE427" s="139">
        <v>0</v>
      </c>
      <c r="HF427" s="141">
        <v>1</v>
      </c>
      <c r="HG427" s="180">
        <v>14</v>
      </c>
      <c r="HH427" s="182">
        <v>7.1428571428571425E-2</v>
      </c>
      <c r="HI427" s="182">
        <v>0</v>
      </c>
      <c r="HJ427" s="183">
        <v>0</v>
      </c>
      <c r="HK427" s="140">
        <v>0</v>
      </c>
      <c r="HL427" s="140">
        <v>0</v>
      </c>
      <c r="HM427" s="1" t="s">
        <v>427</v>
      </c>
      <c r="HN427" s="1" t="s">
        <v>427</v>
      </c>
      <c r="HO427" t="s">
        <v>459</v>
      </c>
      <c r="HP427" s="284" t="s">
        <v>460</v>
      </c>
      <c r="HQ427" s="284">
        <v>0</v>
      </c>
      <c r="HR427" s="284">
        <v>0</v>
      </c>
      <c r="HS427" s="284">
        <v>0</v>
      </c>
      <c r="HT427" s="284" t="s">
        <v>427</v>
      </c>
      <c r="HU427" s="284" t="s">
        <v>427</v>
      </c>
      <c r="HV427" s="284" t="s">
        <v>427</v>
      </c>
      <c r="HW427" s="284" t="s">
        <v>427</v>
      </c>
      <c r="HX427" s="284">
        <v>0</v>
      </c>
      <c r="HY427" s="284">
        <v>0</v>
      </c>
      <c r="HZ427" s="284">
        <v>771671</v>
      </c>
      <c r="IA427" s="284"/>
      <c r="IB427" s="284"/>
    </row>
    <row r="428" spans="1:236" x14ac:dyDescent="0.25">
      <c r="A428" s="2">
        <f>IF('Table 1'!$L$2="All Regions",1,IF('Table 1'!$L$2='DATA TEMPLATE 1516'!L428,1,0))</f>
        <v>1</v>
      </c>
      <c r="B428" s="2">
        <f>IF('Table 1'!$L$3="All Disciplines",1,IF('Table 1'!$L$3='DATA TEMPLATE 1516'!M428,1,0))</f>
        <v>1</v>
      </c>
      <c r="C428" s="2">
        <f>IF('Table 1'!$L$4="All Organisations",1,IF('Table 1'!$L$4='DATA TEMPLATE 1516'!N428,1,0))</f>
        <v>1</v>
      </c>
      <c r="D428" s="2">
        <f t="shared" si="12"/>
        <v>3</v>
      </c>
      <c r="E428" s="236">
        <f>IFERROR(IF('Table 2'!$L$2="All Diverse Led",$HQ428,IF('Table 2'!$L$2='DATA TEMPLATE 1516'!HX428,4,0)),"0")</f>
        <v>0</v>
      </c>
      <c r="F428" s="236">
        <f>IFERROR(IF('Table 2'!$L$2="All Diverse Led",$HQ428,IF('Table 2'!$L$2='DATA TEMPLATE 1516'!HY428,4,0)), 0)</f>
        <v>0</v>
      </c>
      <c r="G428" s="237">
        <f t="shared" si="13"/>
        <v>0</v>
      </c>
      <c r="H428" s="1" t="s">
        <v>471</v>
      </c>
      <c r="I428" s="1">
        <v>0</v>
      </c>
      <c r="J428" s="1" t="b">
        <v>0</v>
      </c>
      <c r="K428" s="284">
        <v>426</v>
      </c>
      <c r="L428" t="s">
        <v>449</v>
      </c>
      <c r="M428" t="s">
        <v>436</v>
      </c>
      <c r="N428" t="s">
        <v>459</v>
      </c>
      <c r="O428" s="76">
        <v>33025</v>
      </c>
      <c r="P428" s="76">
        <v>208515</v>
      </c>
      <c r="Q428" s="76">
        <v>36760</v>
      </c>
      <c r="R428" s="76">
        <v>27150</v>
      </c>
      <c r="S428" s="76">
        <v>31470</v>
      </c>
      <c r="T428" s="76">
        <v>336920</v>
      </c>
      <c r="U428">
        <v>7998</v>
      </c>
      <c r="V428">
        <v>88545</v>
      </c>
      <c r="W428">
        <v>0</v>
      </c>
      <c r="X428">
        <v>0</v>
      </c>
      <c r="Y428">
        <v>0</v>
      </c>
      <c r="Z428">
        <v>0</v>
      </c>
      <c r="AA428">
        <v>0</v>
      </c>
      <c r="AB428">
        <v>175530</v>
      </c>
      <c r="AC428">
        <v>57932</v>
      </c>
      <c r="AD428">
        <v>58105</v>
      </c>
      <c r="AE428">
        <v>388110</v>
      </c>
      <c r="AF428" s="1">
        <v>1</v>
      </c>
      <c r="AG428">
        <v>1</v>
      </c>
      <c r="AH428">
        <v>8</v>
      </c>
      <c r="AI428">
        <v>0</v>
      </c>
      <c r="AJ428">
        <v>0</v>
      </c>
      <c r="AK428">
        <v>0</v>
      </c>
      <c r="AL428">
        <v>0</v>
      </c>
      <c r="AM428">
        <v>0</v>
      </c>
      <c r="AN428">
        <v>0</v>
      </c>
      <c r="AO428">
        <v>0</v>
      </c>
      <c r="AP428">
        <v>0</v>
      </c>
      <c r="AQ428">
        <v>0</v>
      </c>
      <c r="AR428">
        <v>1</v>
      </c>
      <c r="AS428">
        <v>1</v>
      </c>
      <c r="AT428">
        <v>8</v>
      </c>
      <c r="AU428">
        <v>0</v>
      </c>
      <c r="AV428">
        <v>0</v>
      </c>
      <c r="AW428">
        <v>0</v>
      </c>
      <c r="AX428">
        <v>0</v>
      </c>
      <c r="AY428">
        <v>0</v>
      </c>
      <c r="AZ428">
        <v>0</v>
      </c>
      <c r="BA428">
        <v>0</v>
      </c>
      <c r="BB428">
        <v>0</v>
      </c>
      <c r="BC428">
        <v>0</v>
      </c>
      <c r="BD428" s="284">
        <v>0</v>
      </c>
      <c r="BE428" s="284">
        <v>0</v>
      </c>
      <c r="BF428" s="284">
        <v>0</v>
      </c>
      <c r="BG428" s="284">
        <v>0</v>
      </c>
      <c r="BH428" s="168">
        <v>1</v>
      </c>
      <c r="BI428" s="169">
        <v>1</v>
      </c>
      <c r="BJ428" s="169">
        <v>8</v>
      </c>
      <c r="BK428" s="170">
        <v>0</v>
      </c>
      <c r="BL428">
        <v>9</v>
      </c>
      <c r="BM428">
        <v>237</v>
      </c>
      <c r="BN428">
        <v>0</v>
      </c>
      <c r="BO428">
        <v>19000</v>
      </c>
      <c r="BP428">
        <v>0</v>
      </c>
      <c r="BQ428">
        <v>0</v>
      </c>
      <c r="BR428">
        <v>0</v>
      </c>
      <c r="BS428">
        <v>0</v>
      </c>
      <c r="BT428">
        <v>0</v>
      </c>
      <c r="BU428">
        <v>0</v>
      </c>
      <c r="BV428">
        <v>0</v>
      </c>
      <c r="BW428">
        <v>0</v>
      </c>
      <c r="BX428">
        <v>9</v>
      </c>
      <c r="BY428">
        <v>54</v>
      </c>
      <c r="BZ428">
        <v>0</v>
      </c>
      <c r="CA428">
        <v>3000</v>
      </c>
      <c r="CB428">
        <v>0</v>
      </c>
      <c r="CC428">
        <v>0</v>
      </c>
      <c r="CD428">
        <v>0</v>
      </c>
      <c r="CE428">
        <v>0</v>
      </c>
      <c r="CF428">
        <v>0</v>
      </c>
      <c r="CG428">
        <v>0</v>
      </c>
      <c r="CH428">
        <v>0</v>
      </c>
      <c r="CI428">
        <v>0</v>
      </c>
      <c r="CJ428" s="1">
        <v>0</v>
      </c>
      <c r="CK428" s="1">
        <v>0</v>
      </c>
      <c r="CL428" s="1">
        <v>0</v>
      </c>
      <c r="CM428" s="1">
        <v>0</v>
      </c>
      <c r="CN428" s="168">
        <v>9</v>
      </c>
      <c r="CO428" s="169">
        <v>54</v>
      </c>
      <c r="CP428" s="169">
        <v>0</v>
      </c>
      <c r="CQ428" s="170">
        <v>3000</v>
      </c>
      <c r="CR428" s="1">
        <v>0</v>
      </c>
      <c r="CS428" s="1">
        <v>0</v>
      </c>
      <c r="CT428" s="1">
        <v>0</v>
      </c>
      <c r="CU428" s="1">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v>0</v>
      </c>
      <c r="DP428" s="284">
        <v>0</v>
      </c>
      <c r="DQ428" s="284">
        <v>0</v>
      </c>
      <c r="DR428" s="284">
        <v>0</v>
      </c>
      <c r="DS428" s="284">
        <v>0</v>
      </c>
      <c r="DT428" s="168">
        <v>0</v>
      </c>
      <c r="DU428" s="169">
        <v>0</v>
      </c>
      <c r="DV428" s="169">
        <v>0</v>
      </c>
      <c r="DW428" s="170">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v>0</v>
      </c>
      <c r="EV428" s="1">
        <v>0</v>
      </c>
      <c r="EW428" s="1">
        <v>0</v>
      </c>
      <c r="EX428" s="1">
        <v>0</v>
      </c>
      <c r="EY428" s="1">
        <v>0</v>
      </c>
      <c r="EZ428" s="168">
        <v>0</v>
      </c>
      <c r="FA428" s="169">
        <v>0</v>
      </c>
      <c r="FB428" s="169">
        <v>0</v>
      </c>
      <c r="FC428" s="170">
        <v>0</v>
      </c>
      <c r="FD428">
        <v>0</v>
      </c>
      <c r="FE428">
        <v>0</v>
      </c>
      <c r="FF428">
        <v>0</v>
      </c>
      <c r="FG428">
        <v>0</v>
      </c>
      <c r="FH428">
        <v>0</v>
      </c>
      <c r="FI428">
        <v>0</v>
      </c>
      <c r="FJ428">
        <v>0</v>
      </c>
      <c r="FK428">
        <v>0</v>
      </c>
      <c r="FL428">
        <v>0</v>
      </c>
      <c r="FM428">
        <v>0</v>
      </c>
      <c r="FN428">
        <v>0</v>
      </c>
      <c r="FO428">
        <v>0</v>
      </c>
      <c r="FP428">
        <v>0</v>
      </c>
      <c r="FQ428">
        <v>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0</v>
      </c>
      <c r="GV428">
        <v>0</v>
      </c>
      <c r="GW428">
        <v>0</v>
      </c>
      <c r="GX428">
        <v>0</v>
      </c>
      <c r="GY428">
        <v>0</v>
      </c>
      <c r="GZ428">
        <v>0</v>
      </c>
      <c r="HA428">
        <v>0</v>
      </c>
      <c r="HB428">
        <v>0</v>
      </c>
      <c r="HC428" s="139">
        <v>0</v>
      </c>
      <c r="HD428" s="141">
        <v>0</v>
      </c>
      <c r="HE428" s="139">
        <v>0</v>
      </c>
      <c r="HF428" s="141">
        <v>0</v>
      </c>
      <c r="HG428" s="180">
        <v>10</v>
      </c>
      <c r="HH428" s="182">
        <v>0</v>
      </c>
      <c r="HI428" s="182">
        <v>0</v>
      </c>
      <c r="HJ428" s="183">
        <v>0</v>
      </c>
      <c r="HK428" s="140">
        <v>0</v>
      </c>
      <c r="HL428" s="140">
        <v>0</v>
      </c>
      <c r="HM428" s="1" t="s">
        <v>427</v>
      </c>
      <c r="HN428" s="1" t="s">
        <v>427</v>
      </c>
      <c r="HO428" t="s">
        <v>459</v>
      </c>
      <c r="HP428" s="284" t="s">
        <v>459</v>
      </c>
      <c r="HQ428" s="284">
        <v>0</v>
      </c>
      <c r="HR428" s="284">
        <v>0</v>
      </c>
      <c r="HS428" s="284">
        <v>0</v>
      </c>
      <c r="HT428" s="284" t="s">
        <v>427</v>
      </c>
      <c r="HU428" s="284" t="s">
        <v>427</v>
      </c>
      <c r="HV428" s="284" t="s">
        <v>427</v>
      </c>
      <c r="HW428" s="284" t="s">
        <v>427</v>
      </c>
      <c r="HX428" s="284">
        <v>0</v>
      </c>
      <c r="HY428" s="284">
        <v>0</v>
      </c>
      <c r="HZ428" s="284">
        <v>637374</v>
      </c>
      <c r="IA428" s="284"/>
      <c r="IB428" s="284"/>
    </row>
    <row r="429" spans="1:236" x14ac:dyDescent="0.25">
      <c r="A429" s="2">
        <f>IF('Table 1'!$L$2="All Regions",1,IF('Table 1'!$L$2='DATA TEMPLATE 1516'!L429,1,0))</f>
        <v>1</v>
      </c>
      <c r="B429" s="2">
        <f>IF('Table 1'!$L$3="All Disciplines",1,IF('Table 1'!$L$3='DATA TEMPLATE 1516'!M429,1,0))</f>
        <v>1</v>
      </c>
      <c r="C429" s="2">
        <f>IF('Table 1'!$L$4="All Organisations",1,IF('Table 1'!$L$4='DATA TEMPLATE 1516'!N429,1,0))</f>
        <v>1</v>
      </c>
      <c r="D429" s="2">
        <f t="shared" si="12"/>
        <v>3</v>
      </c>
      <c r="E429" s="236">
        <f>IFERROR(IF('Table 2'!$L$2="All Diverse Led",$HQ429,IF('Table 2'!$L$2='DATA TEMPLATE 1516'!HX429,4,0)),"0")</f>
        <v>0</v>
      </c>
      <c r="F429" s="236">
        <f>IFERROR(IF('Table 2'!$L$2="All Diverse Led",$HQ429,IF('Table 2'!$L$2='DATA TEMPLATE 1516'!HY429,4,0)), 0)</f>
        <v>0</v>
      </c>
      <c r="G429" s="237">
        <f t="shared" si="13"/>
        <v>0</v>
      </c>
      <c r="H429" s="1" t="s">
        <v>471</v>
      </c>
      <c r="I429" s="1">
        <v>0</v>
      </c>
      <c r="J429" s="1" t="b">
        <v>0</v>
      </c>
      <c r="K429" s="284">
        <v>427</v>
      </c>
      <c r="L429" t="s">
        <v>449</v>
      </c>
      <c r="M429" t="s">
        <v>442</v>
      </c>
      <c r="N429" t="s">
        <v>458</v>
      </c>
      <c r="O429" s="76">
        <v>62305</v>
      </c>
      <c r="P429" s="76">
        <v>114112</v>
      </c>
      <c r="Q429" s="76">
        <v>200</v>
      </c>
      <c r="R429" s="76">
        <v>0</v>
      </c>
      <c r="S429" s="76">
        <v>0</v>
      </c>
      <c r="T429" s="76">
        <v>176617</v>
      </c>
      <c r="U429">
        <v>64246</v>
      </c>
      <c r="V429">
        <v>0</v>
      </c>
      <c r="W429">
        <v>0</v>
      </c>
      <c r="X429">
        <v>0</v>
      </c>
      <c r="Y429">
        <v>0</v>
      </c>
      <c r="Z429">
        <v>0</v>
      </c>
      <c r="AA429">
        <v>0</v>
      </c>
      <c r="AB429">
        <v>82721</v>
      </c>
      <c r="AC429">
        <v>26011</v>
      </c>
      <c r="AD429">
        <v>0</v>
      </c>
      <c r="AE429">
        <v>172978</v>
      </c>
      <c r="AF429" s="1">
        <v>1</v>
      </c>
      <c r="AG429">
        <v>1</v>
      </c>
      <c r="AH429">
        <v>123</v>
      </c>
      <c r="AI429">
        <v>0</v>
      </c>
      <c r="AJ429">
        <v>0</v>
      </c>
      <c r="AK429">
        <v>0</v>
      </c>
      <c r="AL429">
        <v>0</v>
      </c>
      <c r="AM429">
        <v>0</v>
      </c>
      <c r="AN429">
        <v>0</v>
      </c>
      <c r="AO429">
        <v>0</v>
      </c>
      <c r="AP429">
        <v>0</v>
      </c>
      <c r="AQ429">
        <v>0</v>
      </c>
      <c r="AR429">
        <v>0</v>
      </c>
      <c r="AS429">
        <v>0</v>
      </c>
      <c r="AT429">
        <v>0</v>
      </c>
      <c r="AU429">
        <v>0</v>
      </c>
      <c r="AV429">
        <v>0</v>
      </c>
      <c r="AW429">
        <v>0</v>
      </c>
      <c r="AX429">
        <v>0</v>
      </c>
      <c r="AY429">
        <v>0</v>
      </c>
      <c r="AZ429">
        <v>0</v>
      </c>
      <c r="BA429">
        <v>0</v>
      </c>
      <c r="BB429">
        <v>0</v>
      </c>
      <c r="BC429">
        <v>0</v>
      </c>
      <c r="BD429" s="284">
        <v>0</v>
      </c>
      <c r="BE429" s="284">
        <v>0</v>
      </c>
      <c r="BF429" s="284">
        <v>0</v>
      </c>
      <c r="BG429" s="284">
        <v>0</v>
      </c>
      <c r="BH429" s="168">
        <v>0</v>
      </c>
      <c r="BI429" s="169">
        <v>0</v>
      </c>
      <c r="BJ429" s="169">
        <v>0</v>
      </c>
      <c r="BK429" s="170">
        <v>0</v>
      </c>
      <c r="BL429">
        <v>0</v>
      </c>
      <c r="BM429">
        <v>0</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v>0</v>
      </c>
      <c r="CJ429" s="1">
        <v>0</v>
      </c>
      <c r="CK429" s="1">
        <v>0</v>
      </c>
      <c r="CL429" s="1">
        <v>0</v>
      </c>
      <c r="CM429" s="1">
        <v>0</v>
      </c>
      <c r="CN429" s="168">
        <v>0</v>
      </c>
      <c r="CO429" s="169">
        <v>0</v>
      </c>
      <c r="CP429" s="169">
        <v>0</v>
      </c>
      <c r="CQ429" s="170">
        <v>0</v>
      </c>
      <c r="CR429" s="1">
        <v>0</v>
      </c>
      <c r="CS429" s="1">
        <v>0</v>
      </c>
      <c r="CT429" s="1">
        <v>0</v>
      </c>
      <c r="CU429" s="1">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v>0</v>
      </c>
      <c r="DP429" s="284">
        <v>0</v>
      </c>
      <c r="DQ429" s="284">
        <v>0</v>
      </c>
      <c r="DR429" s="284">
        <v>0</v>
      </c>
      <c r="DS429" s="284">
        <v>0</v>
      </c>
      <c r="DT429" s="168">
        <v>0</v>
      </c>
      <c r="DU429" s="169">
        <v>0</v>
      </c>
      <c r="DV429" s="169">
        <v>0</v>
      </c>
      <c r="DW429" s="170">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v>0</v>
      </c>
      <c r="EV429" s="1">
        <v>0</v>
      </c>
      <c r="EW429" s="1">
        <v>0</v>
      </c>
      <c r="EX429" s="1">
        <v>0</v>
      </c>
      <c r="EY429" s="1">
        <v>0</v>
      </c>
      <c r="EZ429" s="168">
        <v>0</v>
      </c>
      <c r="FA429" s="169">
        <v>0</v>
      </c>
      <c r="FB429" s="169">
        <v>0</v>
      </c>
      <c r="FC429" s="170">
        <v>0</v>
      </c>
      <c r="FD429">
        <v>0</v>
      </c>
      <c r="FE429">
        <v>0</v>
      </c>
      <c r="FF429">
        <v>0</v>
      </c>
      <c r="FG429">
        <v>0</v>
      </c>
      <c r="FH429">
        <v>0</v>
      </c>
      <c r="FI429">
        <v>0</v>
      </c>
      <c r="FJ429">
        <v>0</v>
      </c>
      <c r="FK429">
        <v>0</v>
      </c>
      <c r="FL429">
        <v>0</v>
      </c>
      <c r="FM429">
        <v>0</v>
      </c>
      <c r="FN429">
        <v>17</v>
      </c>
      <c r="FO429">
        <v>10600</v>
      </c>
      <c r="FP429">
        <v>5112</v>
      </c>
      <c r="FQ429">
        <v>0</v>
      </c>
      <c r="FR429">
        <v>5476</v>
      </c>
      <c r="FS429">
        <v>0</v>
      </c>
      <c r="FT429">
        <v>346</v>
      </c>
      <c r="FU429">
        <v>0</v>
      </c>
      <c r="FV429">
        <v>7668</v>
      </c>
      <c r="FW429">
        <v>0</v>
      </c>
      <c r="FX429">
        <v>8049</v>
      </c>
      <c r="FY429">
        <v>0</v>
      </c>
      <c r="FZ429">
        <v>6</v>
      </c>
      <c r="GA429">
        <v>72</v>
      </c>
      <c r="GB429">
        <v>6</v>
      </c>
      <c r="GC429">
        <v>78</v>
      </c>
      <c r="GD429">
        <v>6</v>
      </c>
      <c r="GE429">
        <v>2400</v>
      </c>
      <c r="GF429">
        <v>2</v>
      </c>
      <c r="GG429">
        <v>4800</v>
      </c>
      <c r="GH429">
        <v>0</v>
      </c>
      <c r="GI429">
        <v>0</v>
      </c>
      <c r="GJ429">
        <v>0</v>
      </c>
      <c r="GK429">
        <v>26600</v>
      </c>
      <c r="GL429">
        <v>0</v>
      </c>
      <c r="GM429">
        <v>0</v>
      </c>
      <c r="GN429">
        <v>12</v>
      </c>
      <c r="GO429">
        <v>1342</v>
      </c>
      <c r="GP429">
        <v>1</v>
      </c>
      <c r="GQ429">
        <v>62</v>
      </c>
      <c r="GR429">
        <v>0</v>
      </c>
      <c r="GS429">
        <v>0</v>
      </c>
      <c r="GT429">
        <v>1</v>
      </c>
      <c r="GU429">
        <v>0</v>
      </c>
      <c r="GV429">
        <v>0</v>
      </c>
      <c r="GW429">
        <v>0</v>
      </c>
      <c r="GX429">
        <v>0</v>
      </c>
      <c r="GY429">
        <v>0</v>
      </c>
      <c r="GZ429">
        <v>0</v>
      </c>
      <c r="HA429">
        <v>0</v>
      </c>
      <c r="HB429">
        <v>0</v>
      </c>
      <c r="HC429" s="139">
        <v>0</v>
      </c>
      <c r="HD429" s="141">
        <v>0</v>
      </c>
      <c r="HE429" s="139">
        <v>0</v>
      </c>
      <c r="HF429" s="141">
        <v>0</v>
      </c>
      <c r="HG429" s="180">
        <v>0</v>
      </c>
      <c r="HH429" s="182">
        <v>0</v>
      </c>
      <c r="HI429" s="182">
        <v>0</v>
      </c>
      <c r="HJ429" s="183">
        <v>0</v>
      </c>
      <c r="HK429" s="140">
        <v>0</v>
      </c>
      <c r="HL429" s="140">
        <v>0</v>
      </c>
      <c r="HM429" s="1" t="s">
        <v>426</v>
      </c>
      <c r="HN429" s="1" t="s">
        <v>427</v>
      </c>
      <c r="HO429" t="s">
        <v>458</v>
      </c>
      <c r="HP429" s="284" t="s">
        <v>458</v>
      </c>
      <c r="HQ429" s="284">
        <v>0</v>
      </c>
      <c r="HR429" s="284">
        <v>0</v>
      </c>
      <c r="HS429" s="284" t="s">
        <v>476</v>
      </c>
      <c r="HT429" s="284" t="s">
        <v>426</v>
      </c>
      <c r="HU429" s="284" t="s">
        <v>427</v>
      </c>
      <c r="HV429" s="284" t="s">
        <v>427</v>
      </c>
      <c r="HW429" s="284" t="s">
        <v>427</v>
      </c>
      <c r="HX429" s="284">
        <v>0</v>
      </c>
      <c r="HY429" s="284">
        <v>0</v>
      </c>
      <c r="HZ429" s="284">
        <v>186728</v>
      </c>
      <c r="IA429" s="284"/>
      <c r="IB429" s="284"/>
    </row>
    <row r="430" spans="1:236" x14ac:dyDescent="0.25">
      <c r="A430" s="2">
        <f>IF('Table 1'!$L$2="All Regions",1,IF('Table 1'!$L$2='DATA TEMPLATE 1516'!L430,1,0))</f>
        <v>1</v>
      </c>
      <c r="B430" s="2">
        <f>IF('Table 1'!$L$3="All Disciplines",1,IF('Table 1'!$L$3='DATA TEMPLATE 1516'!M430,1,0))</f>
        <v>1</v>
      </c>
      <c r="C430" s="2">
        <f>IF('Table 1'!$L$4="All Organisations",1,IF('Table 1'!$L$4='DATA TEMPLATE 1516'!N430,1,0))</f>
        <v>1</v>
      </c>
      <c r="D430" s="2">
        <f t="shared" si="12"/>
        <v>3</v>
      </c>
      <c r="E430" s="236">
        <f>IFERROR(IF('Table 2'!$L$2="All Diverse Led",$HQ430,IF('Table 2'!$L$2='DATA TEMPLATE 1516'!HX430,4,0)),"0")</f>
        <v>0</v>
      </c>
      <c r="F430" s="236">
        <f>IFERROR(IF('Table 2'!$L$2="All Diverse Led",$HQ430,IF('Table 2'!$L$2='DATA TEMPLATE 1516'!HY430,4,0)), 0)</f>
        <v>0</v>
      </c>
      <c r="G430" s="237">
        <f t="shared" si="13"/>
        <v>0</v>
      </c>
      <c r="H430" s="1" t="s">
        <v>471</v>
      </c>
      <c r="I430" s="1">
        <v>0</v>
      </c>
      <c r="J430" s="1" t="b">
        <v>0</v>
      </c>
      <c r="K430" s="284">
        <v>428</v>
      </c>
      <c r="L430" t="s">
        <v>449</v>
      </c>
      <c r="M430" t="s">
        <v>437</v>
      </c>
      <c r="N430" t="s">
        <v>460</v>
      </c>
      <c r="O430" s="76">
        <v>859227</v>
      </c>
      <c r="P430" s="76">
        <v>790680</v>
      </c>
      <c r="Q430" s="76">
        <v>115263</v>
      </c>
      <c r="R430" s="76">
        <v>313780</v>
      </c>
      <c r="S430" s="76">
        <v>0</v>
      </c>
      <c r="T430" s="76">
        <v>2078950</v>
      </c>
      <c r="U430">
        <v>755965</v>
      </c>
      <c r="V430">
        <v>2373</v>
      </c>
      <c r="W430">
        <v>0</v>
      </c>
      <c r="X430">
        <v>0</v>
      </c>
      <c r="Y430">
        <v>0</v>
      </c>
      <c r="Z430">
        <v>0</v>
      </c>
      <c r="AA430">
        <v>0</v>
      </c>
      <c r="AB430">
        <v>743556</v>
      </c>
      <c r="AC430">
        <v>399346</v>
      </c>
      <c r="AD430">
        <v>67308</v>
      </c>
      <c r="AE430">
        <v>1968548</v>
      </c>
      <c r="AF430" s="1">
        <v>105</v>
      </c>
      <c r="AG430">
        <v>302</v>
      </c>
      <c r="AH430">
        <v>47346</v>
      </c>
      <c r="AI430">
        <v>0</v>
      </c>
      <c r="AJ430">
        <v>0</v>
      </c>
      <c r="AK430">
        <v>0</v>
      </c>
      <c r="AL430">
        <v>0</v>
      </c>
      <c r="AM430">
        <v>0</v>
      </c>
      <c r="AN430">
        <v>0</v>
      </c>
      <c r="AO430">
        <v>0</v>
      </c>
      <c r="AP430">
        <v>0</v>
      </c>
      <c r="AQ430">
        <v>0</v>
      </c>
      <c r="AR430">
        <v>3</v>
      </c>
      <c r="AS430">
        <v>57</v>
      </c>
      <c r="AT430">
        <v>10567</v>
      </c>
      <c r="AU430">
        <v>0</v>
      </c>
      <c r="AV430">
        <v>0</v>
      </c>
      <c r="AW430">
        <v>0</v>
      </c>
      <c r="AX430">
        <v>0</v>
      </c>
      <c r="AY430">
        <v>0</v>
      </c>
      <c r="AZ430">
        <v>0</v>
      </c>
      <c r="BA430">
        <v>0</v>
      </c>
      <c r="BB430">
        <v>0</v>
      </c>
      <c r="BC430">
        <v>0</v>
      </c>
      <c r="BD430" s="284">
        <v>0</v>
      </c>
      <c r="BE430" s="284">
        <v>0</v>
      </c>
      <c r="BF430" s="284">
        <v>0</v>
      </c>
      <c r="BG430" s="284">
        <v>0</v>
      </c>
      <c r="BH430" s="168">
        <v>3</v>
      </c>
      <c r="BI430" s="169">
        <v>57</v>
      </c>
      <c r="BJ430" s="169">
        <v>10567</v>
      </c>
      <c r="BK430" s="170">
        <v>0</v>
      </c>
      <c r="BL430">
        <v>4</v>
      </c>
      <c r="BM430">
        <v>180</v>
      </c>
      <c r="BN430">
        <v>0</v>
      </c>
      <c r="BO430">
        <v>6000</v>
      </c>
      <c r="BP430">
        <v>0</v>
      </c>
      <c r="BQ430">
        <v>0</v>
      </c>
      <c r="BR430">
        <v>0</v>
      </c>
      <c r="BS430">
        <v>0</v>
      </c>
      <c r="BT430">
        <v>0</v>
      </c>
      <c r="BU430">
        <v>0</v>
      </c>
      <c r="BV430">
        <v>0</v>
      </c>
      <c r="BW430">
        <v>0</v>
      </c>
      <c r="BX430">
        <v>1</v>
      </c>
      <c r="BY430">
        <v>55</v>
      </c>
      <c r="BZ430">
        <v>0</v>
      </c>
      <c r="CA430">
        <v>1500</v>
      </c>
      <c r="CB430">
        <v>0</v>
      </c>
      <c r="CC430">
        <v>0</v>
      </c>
      <c r="CD430">
        <v>0</v>
      </c>
      <c r="CE430">
        <v>0</v>
      </c>
      <c r="CF430">
        <v>0</v>
      </c>
      <c r="CG430">
        <v>0</v>
      </c>
      <c r="CH430">
        <v>0</v>
      </c>
      <c r="CI430">
        <v>0</v>
      </c>
      <c r="CJ430" s="1">
        <v>0</v>
      </c>
      <c r="CK430" s="1">
        <v>0</v>
      </c>
      <c r="CL430" s="1">
        <v>0</v>
      </c>
      <c r="CM430" s="1">
        <v>0</v>
      </c>
      <c r="CN430" s="168">
        <v>1</v>
      </c>
      <c r="CO430" s="169">
        <v>55</v>
      </c>
      <c r="CP430" s="169">
        <v>0</v>
      </c>
      <c r="CQ430" s="170">
        <v>1500</v>
      </c>
      <c r="CR430" s="1">
        <v>33</v>
      </c>
      <c r="CS430" s="1">
        <v>36</v>
      </c>
      <c r="CT430" s="1">
        <v>2727</v>
      </c>
      <c r="CU430" s="1">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v>0</v>
      </c>
      <c r="DP430" s="284">
        <v>0</v>
      </c>
      <c r="DQ430" s="284">
        <v>0</v>
      </c>
      <c r="DR430" s="284">
        <v>0</v>
      </c>
      <c r="DS430" s="284">
        <v>0</v>
      </c>
      <c r="DT430" s="168">
        <v>0</v>
      </c>
      <c r="DU430" s="169">
        <v>0</v>
      </c>
      <c r="DV430" s="169">
        <v>0</v>
      </c>
      <c r="DW430" s="17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v>0</v>
      </c>
      <c r="EU430">
        <v>0</v>
      </c>
      <c r="EV430" s="1">
        <v>0</v>
      </c>
      <c r="EW430" s="1">
        <v>0</v>
      </c>
      <c r="EX430" s="1">
        <v>0</v>
      </c>
      <c r="EY430" s="1">
        <v>0</v>
      </c>
      <c r="EZ430" s="168">
        <v>0</v>
      </c>
      <c r="FA430" s="169">
        <v>0</v>
      </c>
      <c r="FB430" s="169">
        <v>0</v>
      </c>
      <c r="FC430" s="170">
        <v>0</v>
      </c>
      <c r="FD430">
        <v>0</v>
      </c>
      <c r="FE430">
        <v>0</v>
      </c>
      <c r="FF430">
        <v>0</v>
      </c>
      <c r="FG430">
        <v>0</v>
      </c>
      <c r="FH430">
        <v>0</v>
      </c>
      <c r="FI430">
        <v>0</v>
      </c>
      <c r="FJ430">
        <v>0</v>
      </c>
      <c r="FK430">
        <v>0</v>
      </c>
      <c r="FL430">
        <v>0</v>
      </c>
      <c r="FM430">
        <v>0</v>
      </c>
      <c r="FN430">
        <v>0</v>
      </c>
      <c r="FO430">
        <v>0</v>
      </c>
      <c r="FP430">
        <v>0</v>
      </c>
      <c r="FQ430">
        <v>0</v>
      </c>
      <c r="FR430">
        <v>0</v>
      </c>
      <c r="FS430">
        <v>0</v>
      </c>
      <c r="FT430">
        <v>0</v>
      </c>
      <c r="FU430">
        <v>0</v>
      </c>
      <c r="FV430">
        <v>0</v>
      </c>
      <c r="FW430">
        <v>0</v>
      </c>
      <c r="FX430">
        <v>0</v>
      </c>
      <c r="FY430">
        <v>0</v>
      </c>
      <c r="FZ430">
        <v>45</v>
      </c>
      <c r="GA430">
        <v>5</v>
      </c>
      <c r="GB430">
        <v>0</v>
      </c>
      <c r="GC430">
        <v>0</v>
      </c>
      <c r="GD430">
        <v>0</v>
      </c>
      <c r="GE430">
        <v>0</v>
      </c>
      <c r="GF430">
        <v>0</v>
      </c>
      <c r="GG430">
        <v>0</v>
      </c>
      <c r="GH430">
        <v>0</v>
      </c>
      <c r="GI430">
        <v>0</v>
      </c>
      <c r="GJ430">
        <v>0</v>
      </c>
      <c r="GK430">
        <v>0</v>
      </c>
      <c r="GL430">
        <v>0</v>
      </c>
      <c r="GM430">
        <v>0</v>
      </c>
      <c r="GN430">
        <v>0</v>
      </c>
      <c r="GO430">
        <v>0</v>
      </c>
      <c r="GP430">
        <v>0</v>
      </c>
      <c r="GQ430">
        <v>0</v>
      </c>
      <c r="GR430">
        <v>0</v>
      </c>
      <c r="GS430">
        <v>0</v>
      </c>
      <c r="GT430">
        <v>0</v>
      </c>
      <c r="GU430">
        <v>0</v>
      </c>
      <c r="GV430">
        <v>0</v>
      </c>
      <c r="GW430">
        <v>0</v>
      </c>
      <c r="GX430">
        <v>0</v>
      </c>
      <c r="GY430">
        <v>0</v>
      </c>
      <c r="GZ430">
        <v>0</v>
      </c>
      <c r="HA430">
        <v>0</v>
      </c>
      <c r="HB430">
        <v>0</v>
      </c>
      <c r="HC430" s="139">
        <v>0</v>
      </c>
      <c r="HD430" s="141">
        <v>1</v>
      </c>
      <c r="HE430" s="139">
        <v>0</v>
      </c>
      <c r="HF430" s="141">
        <v>1</v>
      </c>
      <c r="HG430" s="180">
        <v>21</v>
      </c>
      <c r="HH430" s="182">
        <v>4.7619047619047616E-2</v>
      </c>
      <c r="HI430" s="182">
        <v>4.7619047619047616E-2</v>
      </c>
      <c r="HJ430" s="183">
        <v>0</v>
      </c>
      <c r="HK430" s="140">
        <v>0</v>
      </c>
      <c r="HL430" s="140">
        <v>0</v>
      </c>
      <c r="HM430" s="1" t="s">
        <v>427</v>
      </c>
      <c r="HN430" s="1" t="s">
        <v>427</v>
      </c>
      <c r="HO430" t="s">
        <v>460</v>
      </c>
      <c r="HP430" s="284" t="s">
        <v>460</v>
      </c>
      <c r="HQ430" s="284">
        <v>0</v>
      </c>
      <c r="HR430" s="284">
        <v>0</v>
      </c>
      <c r="HS430" s="284">
        <v>0</v>
      </c>
      <c r="HT430" s="284">
        <v>0</v>
      </c>
      <c r="HU430" s="284">
        <v>0</v>
      </c>
      <c r="HV430" s="284">
        <v>0</v>
      </c>
      <c r="HW430" s="284">
        <v>0</v>
      </c>
      <c r="HX430" s="284">
        <v>0</v>
      </c>
      <c r="HY430" s="284">
        <v>0</v>
      </c>
      <c r="HZ430" s="284">
        <v>2652979</v>
      </c>
      <c r="IA430" s="284"/>
      <c r="IB430" s="284"/>
    </row>
    <row r="431" spans="1:236" x14ac:dyDescent="0.25">
      <c r="A431" s="2">
        <f>IF('Table 1'!$L$2="All Regions",1,IF('Table 1'!$L$2='DATA TEMPLATE 1516'!L431,1,0))</f>
        <v>1</v>
      </c>
      <c r="B431" s="2">
        <f>IF('Table 1'!$L$3="All Disciplines",1,IF('Table 1'!$L$3='DATA TEMPLATE 1516'!M431,1,0))</f>
        <v>1</v>
      </c>
      <c r="C431" s="2">
        <f>IF('Table 1'!$L$4="All Organisations",1,IF('Table 1'!$L$4='DATA TEMPLATE 1516'!N431,1,0))</f>
        <v>1</v>
      </c>
      <c r="D431" s="2">
        <f t="shared" si="12"/>
        <v>3</v>
      </c>
      <c r="E431" s="236">
        <f>IFERROR(IF('Table 2'!$L$2="All Diverse Led",$HQ431,IF('Table 2'!$L$2='DATA TEMPLATE 1516'!HX431,4,0)),"0")</f>
        <v>0</v>
      </c>
      <c r="F431" s="236">
        <f>IFERROR(IF('Table 2'!$L$2="All Diverse Led",$HQ431,IF('Table 2'!$L$2='DATA TEMPLATE 1516'!HY431,4,0)), 0)</f>
        <v>0</v>
      </c>
      <c r="G431" s="237">
        <f t="shared" si="13"/>
        <v>0</v>
      </c>
      <c r="H431" s="1" t="s">
        <v>471</v>
      </c>
      <c r="I431" s="1">
        <v>0</v>
      </c>
      <c r="J431" s="1" t="b">
        <v>0</v>
      </c>
      <c r="K431" s="284">
        <v>429</v>
      </c>
      <c r="L431" t="s">
        <v>449</v>
      </c>
      <c r="M431" t="s">
        <v>437</v>
      </c>
      <c r="N431" t="s">
        <v>459</v>
      </c>
      <c r="O431" s="76">
        <v>25609</v>
      </c>
      <c r="P431" s="76">
        <v>213119</v>
      </c>
      <c r="Q431" s="76">
        <v>87134</v>
      </c>
      <c r="R431" s="76">
        <v>2000</v>
      </c>
      <c r="S431" s="76">
        <v>0</v>
      </c>
      <c r="T431" s="76">
        <v>327862</v>
      </c>
      <c r="U431">
        <v>0</v>
      </c>
      <c r="V431">
        <v>2247</v>
      </c>
      <c r="W431">
        <v>0</v>
      </c>
      <c r="X431">
        <v>1529</v>
      </c>
      <c r="Y431">
        <v>652</v>
      </c>
      <c r="Z431">
        <v>0</v>
      </c>
      <c r="AA431">
        <v>0</v>
      </c>
      <c r="AB431">
        <v>109042</v>
      </c>
      <c r="AC431">
        <v>16925</v>
      </c>
      <c r="AD431">
        <v>151759</v>
      </c>
      <c r="AE431">
        <v>282154</v>
      </c>
      <c r="AF431" s="1">
        <v>11</v>
      </c>
      <c r="AG431">
        <v>7</v>
      </c>
      <c r="AH431">
        <v>555</v>
      </c>
      <c r="AI431">
        <v>0</v>
      </c>
      <c r="AJ431">
        <v>12</v>
      </c>
      <c r="AK431">
        <v>12</v>
      </c>
      <c r="AL431">
        <v>839</v>
      </c>
      <c r="AM431">
        <v>0</v>
      </c>
      <c r="AN431">
        <v>0</v>
      </c>
      <c r="AO431">
        <v>0</v>
      </c>
      <c r="AP431">
        <v>0</v>
      </c>
      <c r="AQ431">
        <v>0</v>
      </c>
      <c r="AR431">
        <v>0</v>
      </c>
      <c r="AS431">
        <v>0</v>
      </c>
      <c r="AT431">
        <v>0</v>
      </c>
      <c r="AU431">
        <v>0</v>
      </c>
      <c r="AV431">
        <v>0</v>
      </c>
      <c r="AW431">
        <v>0</v>
      </c>
      <c r="AX431">
        <v>0</v>
      </c>
      <c r="AY431">
        <v>0</v>
      </c>
      <c r="AZ431">
        <v>0</v>
      </c>
      <c r="BA431">
        <v>0</v>
      </c>
      <c r="BB431">
        <v>0</v>
      </c>
      <c r="BC431">
        <v>0</v>
      </c>
      <c r="BD431" s="284">
        <v>12</v>
      </c>
      <c r="BE431" s="284">
        <v>12</v>
      </c>
      <c r="BF431" s="284">
        <v>839</v>
      </c>
      <c r="BG431" s="284">
        <v>0</v>
      </c>
      <c r="BH431" s="168">
        <v>0</v>
      </c>
      <c r="BI431" s="169">
        <v>0</v>
      </c>
      <c r="BJ431" s="169">
        <v>0</v>
      </c>
      <c r="BK431" s="170">
        <v>0</v>
      </c>
      <c r="BL431">
        <v>0</v>
      </c>
      <c r="BM431">
        <v>0</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v>0</v>
      </c>
      <c r="CJ431" s="1">
        <v>0</v>
      </c>
      <c r="CK431" s="1">
        <v>0</v>
      </c>
      <c r="CL431" s="1">
        <v>0</v>
      </c>
      <c r="CM431" s="1">
        <v>0</v>
      </c>
      <c r="CN431" s="168">
        <v>0</v>
      </c>
      <c r="CO431" s="169">
        <v>0</v>
      </c>
      <c r="CP431" s="169">
        <v>0</v>
      </c>
      <c r="CQ431" s="170">
        <v>0</v>
      </c>
      <c r="CR431" s="1">
        <v>0</v>
      </c>
      <c r="CS431" s="1">
        <v>0</v>
      </c>
      <c r="CT431" s="1">
        <v>0</v>
      </c>
      <c r="CU431" s="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v>0</v>
      </c>
      <c r="DP431" s="284">
        <v>0</v>
      </c>
      <c r="DQ431" s="284">
        <v>0</v>
      </c>
      <c r="DR431" s="284">
        <v>0</v>
      </c>
      <c r="DS431" s="284">
        <v>0</v>
      </c>
      <c r="DT431" s="168">
        <v>0</v>
      </c>
      <c r="DU431" s="169">
        <v>0</v>
      </c>
      <c r="DV431" s="169">
        <v>0</v>
      </c>
      <c r="DW431" s="170">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v>0</v>
      </c>
      <c r="EV431" s="1">
        <v>0</v>
      </c>
      <c r="EW431" s="1">
        <v>0</v>
      </c>
      <c r="EX431" s="1">
        <v>0</v>
      </c>
      <c r="EY431" s="1">
        <v>0</v>
      </c>
      <c r="EZ431" s="168">
        <v>0</v>
      </c>
      <c r="FA431" s="169">
        <v>0</v>
      </c>
      <c r="FB431" s="169">
        <v>0</v>
      </c>
      <c r="FC431" s="170">
        <v>0</v>
      </c>
      <c r="FD431">
        <v>0</v>
      </c>
      <c r="FE431">
        <v>0</v>
      </c>
      <c r="FF431">
        <v>0</v>
      </c>
      <c r="FG431">
        <v>0</v>
      </c>
      <c r="FH431">
        <v>0</v>
      </c>
      <c r="FI431">
        <v>0</v>
      </c>
      <c r="FJ431">
        <v>7</v>
      </c>
      <c r="FK431">
        <v>13247</v>
      </c>
      <c r="FL431">
        <v>0</v>
      </c>
      <c r="FM431">
        <v>0</v>
      </c>
      <c r="FN431">
        <v>0</v>
      </c>
      <c r="FO431">
        <v>0</v>
      </c>
      <c r="FP431">
        <v>0</v>
      </c>
      <c r="FQ431">
        <v>0</v>
      </c>
      <c r="FR431">
        <v>0</v>
      </c>
      <c r="FS431">
        <v>0</v>
      </c>
      <c r="FT431">
        <v>0</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s="139">
        <v>1</v>
      </c>
      <c r="HD431" s="141">
        <v>0</v>
      </c>
      <c r="HE431" s="139">
        <v>0</v>
      </c>
      <c r="HF431" s="141">
        <v>0</v>
      </c>
      <c r="HG431" s="180">
        <v>6</v>
      </c>
      <c r="HH431" s="182">
        <v>0.16666666666666666</v>
      </c>
      <c r="HI431" s="182">
        <v>0</v>
      </c>
      <c r="HJ431" s="183">
        <v>0</v>
      </c>
      <c r="HK431" s="140">
        <v>0</v>
      </c>
      <c r="HL431" s="140">
        <v>0</v>
      </c>
      <c r="HM431" s="1" t="s">
        <v>427</v>
      </c>
      <c r="HN431" s="1" t="s">
        <v>427</v>
      </c>
      <c r="HO431" t="s">
        <v>459</v>
      </c>
      <c r="HP431" s="284" t="s">
        <v>458</v>
      </c>
      <c r="HQ431" s="284">
        <v>0</v>
      </c>
      <c r="HR431" s="284">
        <v>0</v>
      </c>
      <c r="HS431" s="284">
        <v>0</v>
      </c>
      <c r="HT431" s="284" t="s">
        <v>427</v>
      </c>
      <c r="HU431" s="284" t="s">
        <v>427</v>
      </c>
      <c r="HV431" s="284" t="s">
        <v>427</v>
      </c>
      <c r="HW431" s="284" t="s">
        <v>427</v>
      </c>
      <c r="HX431" s="284">
        <v>0</v>
      </c>
      <c r="HY431" s="284">
        <v>0</v>
      </c>
      <c r="HZ431" s="284">
        <v>245768</v>
      </c>
      <c r="IA431" s="284"/>
      <c r="IB431" s="284"/>
    </row>
    <row r="432" spans="1:236" x14ac:dyDescent="0.25">
      <c r="A432" s="2">
        <f>IF('Table 1'!$L$2="All Regions",1,IF('Table 1'!$L$2='DATA TEMPLATE 1516'!L432,1,0))</f>
        <v>1</v>
      </c>
      <c r="B432" s="2">
        <f>IF('Table 1'!$L$3="All Disciplines",1,IF('Table 1'!$L$3='DATA TEMPLATE 1516'!M432,1,0))</f>
        <v>1</v>
      </c>
      <c r="C432" s="2">
        <f>IF('Table 1'!$L$4="All Organisations",1,IF('Table 1'!$L$4='DATA TEMPLATE 1516'!N432,1,0))</f>
        <v>1</v>
      </c>
      <c r="D432" s="2">
        <f t="shared" si="12"/>
        <v>3</v>
      </c>
      <c r="E432" s="236">
        <f>IFERROR(IF('Table 2'!$L$2="All Diverse Led",$HQ432,IF('Table 2'!$L$2='DATA TEMPLATE 1516'!HX432,4,0)),"0")</f>
        <v>0</v>
      </c>
      <c r="F432" s="236">
        <f>IFERROR(IF('Table 2'!$L$2="All Diverse Led",$HQ432,IF('Table 2'!$L$2='DATA TEMPLATE 1516'!HY432,4,0)), 0)</f>
        <v>0</v>
      </c>
      <c r="G432" s="237">
        <f t="shared" si="13"/>
        <v>0</v>
      </c>
      <c r="H432" s="1" t="s">
        <v>471</v>
      </c>
      <c r="I432" s="1">
        <v>0</v>
      </c>
      <c r="J432" s="1" t="b">
        <v>0</v>
      </c>
      <c r="K432" s="284">
        <v>430</v>
      </c>
      <c r="L432" t="s">
        <v>449</v>
      </c>
      <c r="M432" t="s">
        <v>436</v>
      </c>
      <c r="N432" t="s">
        <v>460</v>
      </c>
      <c r="O432" s="76">
        <v>891210</v>
      </c>
      <c r="P432" s="76">
        <v>316243</v>
      </c>
      <c r="Q432" s="76">
        <v>75032</v>
      </c>
      <c r="R432" s="76">
        <v>30000</v>
      </c>
      <c r="S432" s="76">
        <v>20550</v>
      </c>
      <c r="T432" s="76">
        <v>1333035</v>
      </c>
      <c r="U432">
        <v>214175</v>
      </c>
      <c r="V432">
        <v>0</v>
      </c>
      <c r="W432">
        <v>0</v>
      </c>
      <c r="X432">
        <v>0</v>
      </c>
      <c r="Y432">
        <v>0</v>
      </c>
      <c r="Z432">
        <v>0</v>
      </c>
      <c r="AA432">
        <v>0</v>
      </c>
      <c r="AB432">
        <v>328040</v>
      </c>
      <c r="AC432">
        <v>634540</v>
      </c>
      <c r="AD432">
        <v>40000</v>
      </c>
      <c r="AE432">
        <v>1216755</v>
      </c>
      <c r="AF432" s="1">
        <v>72</v>
      </c>
      <c r="AG432">
        <v>72</v>
      </c>
      <c r="AH432">
        <v>0</v>
      </c>
      <c r="AI432">
        <v>5000</v>
      </c>
      <c r="AJ432">
        <v>0</v>
      </c>
      <c r="AK432">
        <v>0</v>
      </c>
      <c r="AL432">
        <v>0</v>
      </c>
      <c r="AM432">
        <v>0</v>
      </c>
      <c r="AN432">
        <v>0</v>
      </c>
      <c r="AO432">
        <v>0</v>
      </c>
      <c r="AP432">
        <v>0</v>
      </c>
      <c r="AQ432">
        <v>0</v>
      </c>
      <c r="AR432">
        <v>0</v>
      </c>
      <c r="AS432">
        <v>0</v>
      </c>
      <c r="AT432">
        <v>0</v>
      </c>
      <c r="AU432">
        <v>0</v>
      </c>
      <c r="AV432">
        <v>0</v>
      </c>
      <c r="AW432">
        <v>0</v>
      </c>
      <c r="AX432">
        <v>0</v>
      </c>
      <c r="AY432">
        <v>0</v>
      </c>
      <c r="AZ432">
        <v>0</v>
      </c>
      <c r="BA432">
        <v>0</v>
      </c>
      <c r="BB432">
        <v>0</v>
      </c>
      <c r="BC432">
        <v>0</v>
      </c>
      <c r="BD432" s="284">
        <v>0</v>
      </c>
      <c r="BE432" s="284">
        <v>0</v>
      </c>
      <c r="BF432" s="284">
        <v>0</v>
      </c>
      <c r="BG432" s="284">
        <v>0</v>
      </c>
      <c r="BH432" s="168">
        <v>0</v>
      </c>
      <c r="BI432" s="169">
        <v>0</v>
      </c>
      <c r="BJ432" s="169">
        <v>0</v>
      </c>
      <c r="BK432" s="170">
        <v>0</v>
      </c>
      <c r="BL432">
        <v>40</v>
      </c>
      <c r="BM432">
        <v>600</v>
      </c>
      <c r="BN432">
        <v>0</v>
      </c>
      <c r="BO432">
        <v>21000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v>0</v>
      </c>
      <c r="CJ432" s="1">
        <v>0</v>
      </c>
      <c r="CK432" s="1">
        <v>0</v>
      </c>
      <c r="CL432" s="1">
        <v>0</v>
      </c>
      <c r="CM432" s="1">
        <v>0</v>
      </c>
      <c r="CN432" s="168">
        <v>0</v>
      </c>
      <c r="CO432" s="169">
        <v>0</v>
      </c>
      <c r="CP432" s="169">
        <v>0</v>
      </c>
      <c r="CQ432" s="170">
        <v>0</v>
      </c>
      <c r="CR432" s="1">
        <v>10</v>
      </c>
      <c r="CS432" s="1">
        <v>10</v>
      </c>
      <c r="CT432" s="1">
        <v>0</v>
      </c>
      <c r="CU432" s="1">
        <v>500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v>0</v>
      </c>
      <c r="DP432" s="284">
        <v>0</v>
      </c>
      <c r="DQ432" s="284">
        <v>0</v>
      </c>
      <c r="DR432" s="284">
        <v>0</v>
      </c>
      <c r="DS432" s="284">
        <v>0</v>
      </c>
      <c r="DT432" s="168">
        <v>0</v>
      </c>
      <c r="DU432" s="169">
        <v>0</v>
      </c>
      <c r="DV432" s="169">
        <v>0</v>
      </c>
      <c r="DW432" s="170">
        <v>0</v>
      </c>
      <c r="DX432">
        <v>1</v>
      </c>
      <c r="DY432">
        <v>1</v>
      </c>
      <c r="DZ432">
        <v>2000</v>
      </c>
      <c r="EA432">
        <v>0</v>
      </c>
      <c r="EB432">
        <v>0</v>
      </c>
      <c r="EC432">
        <v>0</v>
      </c>
      <c r="ED432">
        <v>0</v>
      </c>
      <c r="EE432">
        <v>0</v>
      </c>
      <c r="EF432">
        <v>0</v>
      </c>
      <c r="EG432">
        <v>0</v>
      </c>
      <c r="EH432">
        <v>0</v>
      </c>
      <c r="EI432">
        <v>0</v>
      </c>
      <c r="EJ432">
        <v>1</v>
      </c>
      <c r="EK432">
        <v>1</v>
      </c>
      <c r="EL432">
        <v>2000</v>
      </c>
      <c r="EM432">
        <v>0</v>
      </c>
      <c r="EN432">
        <v>0</v>
      </c>
      <c r="EO432">
        <v>0</v>
      </c>
      <c r="EP432">
        <v>0</v>
      </c>
      <c r="EQ432">
        <v>0</v>
      </c>
      <c r="ER432">
        <v>0</v>
      </c>
      <c r="ES432">
        <v>0</v>
      </c>
      <c r="ET432">
        <v>0</v>
      </c>
      <c r="EU432">
        <v>0</v>
      </c>
      <c r="EV432" s="1">
        <v>0</v>
      </c>
      <c r="EW432" s="1">
        <v>0</v>
      </c>
      <c r="EX432" s="1">
        <v>0</v>
      </c>
      <c r="EY432" s="1">
        <v>0</v>
      </c>
      <c r="EZ432" s="168">
        <v>1</v>
      </c>
      <c r="FA432" s="169">
        <v>1</v>
      </c>
      <c r="FB432" s="169">
        <v>2000</v>
      </c>
      <c r="FC432" s="170">
        <v>0</v>
      </c>
      <c r="FD432">
        <v>0</v>
      </c>
      <c r="FE432">
        <v>0</v>
      </c>
      <c r="FF432">
        <v>0</v>
      </c>
      <c r="FG432">
        <v>0</v>
      </c>
      <c r="FH432">
        <v>0</v>
      </c>
      <c r="FI432">
        <v>0</v>
      </c>
      <c r="FJ432">
        <v>14</v>
      </c>
      <c r="FK432">
        <v>500</v>
      </c>
      <c r="FL432">
        <v>0</v>
      </c>
      <c r="FM432">
        <v>0</v>
      </c>
      <c r="FN432">
        <v>0</v>
      </c>
      <c r="FO432">
        <v>0</v>
      </c>
      <c r="FP432">
        <v>0</v>
      </c>
      <c r="FQ432">
        <v>0</v>
      </c>
      <c r="FR432">
        <v>0</v>
      </c>
      <c r="FS432">
        <v>0</v>
      </c>
      <c r="FT432">
        <v>0</v>
      </c>
      <c r="FU432">
        <v>0</v>
      </c>
      <c r="FV432">
        <v>0</v>
      </c>
      <c r="FW432">
        <v>0</v>
      </c>
      <c r="FX432">
        <v>0</v>
      </c>
      <c r="FY432">
        <v>0</v>
      </c>
      <c r="FZ432">
        <v>0</v>
      </c>
      <c r="GA432">
        <v>0</v>
      </c>
      <c r="GB432">
        <v>0</v>
      </c>
      <c r="GC432">
        <v>0</v>
      </c>
      <c r="GD432">
        <v>1</v>
      </c>
      <c r="GE432">
        <v>5000</v>
      </c>
      <c r="GF432">
        <v>1</v>
      </c>
      <c r="GG432">
        <v>0</v>
      </c>
      <c r="GH432">
        <v>0</v>
      </c>
      <c r="GI432">
        <v>0</v>
      </c>
      <c r="GJ432">
        <v>0</v>
      </c>
      <c r="GK432">
        <v>66000</v>
      </c>
      <c r="GL432">
        <v>0</v>
      </c>
      <c r="GM432">
        <v>0</v>
      </c>
      <c r="GN432">
        <v>12</v>
      </c>
      <c r="GO432">
        <v>600</v>
      </c>
      <c r="GP432">
        <v>0</v>
      </c>
      <c r="GQ432">
        <v>0</v>
      </c>
      <c r="GR432">
        <v>0</v>
      </c>
      <c r="GS432">
        <v>0</v>
      </c>
      <c r="GT432">
        <v>0</v>
      </c>
      <c r="GU432">
        <v>0</v>
      </c>
      <c r="GV432">
        <v>0</v>
      </c>
      <c r="GW432">
        <v>0</v>
      </c>
      <c r="GX432">
        <v>0</v>
      </c>
      <c r="GY432">
        <v>0</v>
      </c>
      <c r="GZ432">
        <v>0</v>
      </c>
      <c r="HA432">
        <v>0</v>
      </c>
      <c r="HB432">
        <v>0</v>
      </c>
      <c r="HC432" s="139">
        <v>0</v>
      </c>
      <c r="HD432" s="141">
        <v>0</v>
      </c>
      <c r="HE432" s="139">
        <v>0</v>
      </c>
      <c r="HF432" s="141">
        <v>0</v>
      </c>
      <c r="HG432" s="180">
        <v>16</v>
      </c>
      <c r="HH432" s="182">
        <v>0</v>
      </c>
      <c r="HI432" s="182">
        <v>0</v>
      </c>
      <c r="HJ432" s="183">
        <v>0</v>
      </c>
      <c r="HK432" s="140">
        <v>0</v>
      </c>
      <c r="HL432" s="140">
        <v>0</v>
      </c>
      <c r="HM432" s="1" t="s">
        <v>427</v>
      </c>
      <c r="HN432" s="1" t="s">
        <v>427</v>
      </c>
      <c r="HO432" t="s">
        <v>460</v>
      </c>
      <c r="HP432" s="284" t="s">
        <v>460</v>
      </c>
      <c r="HQ432" s="284">
        <v>0</v>
      </c>
      <c r="HR432" s="284">
        <v>0</v>
      </c>
      <c r="HS432" s="284">
        <v>0</v>
      </c>
      <c r="HT432" s="284" t="s">
        <v>427</v>
      </c>
      <c r="HU432" s="284" t="s">
        <v>427</v>
      </c>
      <c r="HV432" s="284" t="s">
        <v>427</v>
      </c>
      <c r="HW432" s="284" t="s">
        <v>427</v>
      </c>
      <c r="HX432" s="284">
        <v>0</v>
      </c>
      <c r="HY432" s="284">
        <v>0</v>
      </c>
      <c r="HZ432" s="284">
        <v>1597651</v>
      </c>
      <c r="IA432" s="284"/>
      <c r="IB432" s="284"/>
    </row>
    <row r="433" spans="1:236" x14ac:dyDescent="0.25">
      <c r="A433" s="2">
        <f>IF('Table 1'!$L$2="All Regions",1,IF('Table 1'!$L$2='DATA TEMPLATE 1516'!L433,1,0))</f>
        <v>1</v>
      </c>
      <c r="B433" s="2">
        <f>IF('Table 1'!$L$3="All Disciplines",1,IF('Table 1'!$L$3='DATA TEMPLATE 1516'!M433,1,0))</f>
        <v>1</v>
      </c>
      <c r="C433" s="2">
        <f>IF('Table 1'!$L$4="All Organisations",1,IF('Table 1'!$L$4='DATA TEMPLATE 1516'!N433,1,0))</f>
        <v>1</v>
      </c>
      <c r="D433" s="2">
        <f t="shared" si="12"/>
        <v>3</v>
      </c>
      <c r="E433" s="236">
        <f>IFERROR(IF('Table 2'!$L$2="All Diverse Led",$HQ433,IF('Table 2'!$L$2='DATA TEMPLATE 1516'!HX433,4,0)),"0")</f>
        <v>0</v>
      </c>
      <c r="F433" s="236">
        <f>IFERROR(IF('Table 2'!$L$2="All Diverse Led",$HQ433,IF('Table 2'!$L$2='DATA TEMPLATE 1516'!HY433,4,0)), 0)</f>
        <v>0</v>
      </c>
      <c r="G433" s="237">
        <f t="shared" si="13"/>
        <v>0</v>
      </c>
      <c r="H433" s="1" t="s">
        <v>471</v>
      </c>
      <c r="I433" s="1">
        <v>0</v>
      </c>
      <c r="J433" s="1" t="b">
        <v>0</v>
      </c>
      <c r="K433" s="284">
        <v>431</v>
      </c>
      <c r="L433" t="s">
        <v>449</v>
      </c>
      <c r="M433" t="s">
        <v>436</v>
      </c>
      <c r="N433" t="s">
        <v>460</v>
      </c>
      <c r="O433" s="76">
        <v>114912</v>
      </c>
      <c r="P433" s="76">
        <v>341173</v>
      </c>
      <c r="Q433" s="76">
        <v>2215</v>
      </c>
      <c r="R433" s="76">
        <v>0</v>
      </c>
      <c r="S433" s="76">
        <v>33312</v>
      </c>
      <c r="T433" s="76">
        <v>491612</v>
      </c>
      <c r="U433">
        <v>34413</v>
      </c>
      <c r="V433">
        <v>0</v>
      </c>
      <c r="W433">
        <v>0</v>
      </c>
      <c r="X433">
        <v>0</v>
      </c>
      <c r="Y433">
        <v>0</v>
      </c>
      <c r="Z433">
        <v>0</v>
      </c>
      <c r="AA433">
        <v>0</v>
      </c>
      <c r="AB433">
        <v>133744</v>
      </c>
      <c r="AC433">
        <v>326048</v>
      </c>
      <c r="AD433">
        <v>0</v>
      </c>
      <c r="AE433">
        <v>494205</v>
      </c>
      <c r="AF433" s="1">
        <v>0</v>
      </c>
      <c r="AG433">
        <v>0</v>
      </c>
      <c r="AH433">
        <v>0</v>
      </c>
      <c r="AI433">
        <v>0</v>
      </c>
      <c r="AJ433">
        <v>0</v>
      </c>
      <c r="AK433">
        <v>0</v>
      </c>
      <c r="AL433">
        <v>0</v>
      </c>
      <c r="AM433">
        <v>0</v>
      </c>
      <c r="AN433">
        <v>0</v>
      </c>
      <c r="AO433">
        <v>0</v>
      </c>
      <c r="AP433">
        <v>0</v>
      </c>
      <c r="AQ433">
        <v>0</v>
      </c>
      <c r="AR433">
        <v>0</v>
      </c>
      <c r="AS433">
        <v>0</v>
      </c>
      <c r="AT433">
        <v>0</v>
      </c>
      <c r="AU433">
        <v>0</v>
      </c>
      <c r="AV433">
        <v>0</v>
      </c>
      <c r="AW433">
        <v>0</v>
      </c>
      <c r="AX433">
        <v>0</v>
      </c>
      <c r="AY433">
        <v>0</v>
      </c>
      <c r="AZ433">
        <v>0</v>
      </c>
      <c r="BA433">
        <v>0</v>
      </c>
      <c r="BB433">
        <v>0</v>
      </c>
      <c r="BC433">
        <v>0</v>
      </c>
      <c r="BD433" s="284">
        <v>0</v>
      </c>
      <c r="BE433" s="284">
        <v>0</v>
      </c>
      <c r="BF433" s="284">
        <v>0</v>
      </c>
      <c r="BG433" s="284">
        <v>0</v>
      </c>
      <c r="BH433" s="168">
        <v>0</v>
      </c>
      <c r="BI433" s="169">
        <v>0</v>
      </c>
      <c r="BJ433" s="169">
        <v>0</v>
      </c>
      <c r="BK433" s="170">
        <v>0</v>
      </c>
      <c r="BL433">
        <v>3</v>
      </c>
      <c r="BM433">
        <v>64</v>
      </c>
      <c r="BN433">
        <v>0</v>
      </c>
      <c r="BO433">
        <v>400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v>0</v>
      </c>
      <c r="CJ433" s="1">
        <v>0</v>
      </c>
      <c r="CK433" s="1">
        <v>0</v>
      </c>
      <c r="CL433" s="1">
        <v>0</v>
      </c>
      <c r="CM433" s="1">
        <v>0</v>
      </c>
      <c r="CN433" s="168">
        <v>0</v>
      </c>
      <c r="CO433" s="169">
        <v>0</v>
      </c>
      <c r="CP433" s="169">
        <v>0</v>
      </c>
      <c r="CQ433" s="170">
        <v>0</v>
      </c>
      <c r="CR433" s="1">
        <v>1</v>
      </c>
      <c r="CS433" s="1">
        <v>1</v>
      </c>
      <c r="CT433" s="1">
        <v>19</v>
      </c>
      <c r="CU433" s="1">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v>0</v>
      </c>
      <c r="DP433" s="284">
        <v>0</v>
      </c>
      <c r="DQ433" s="284">
        <v>0</v>
      </c>
      <c r="DR433" s="284">
        <v>0</v>
      </c>
      <c r="DS433" s="284">
        <v>0</v>
      </c>
      <c r="DT433" s="168">
        <v>0</v>
      </c>
      <c r="DU433" s="169">
        <v>0</v>
      </c>
      <c r="DV433" s="169">
        <v>0</v>
      </c>
      <c r="DW433" s="170">
        <v>0</v>
      </c>
      <c r="DX433">
        <v>6</v>
      </c>
      <c r="DY433">
        <v>6</v>
      </c>
      <c r="DZ433">
        <v>0</v>
      </c>
      <c r="EA433">
        <v>1154</v>
      </c>
      <c r="EB433">
        <v>0</v>
      </c>
      <c r="EC433">
        <v>0</v>
      </c>
      <c r="ED433">
        <v>0</v>
      </c>
      <c r="EE433">
        <v>0</v>
      </c>
      <c r="EF433">
        <v>0</v>
      </c>
      <c r="EG433">
        <v>0</v>
      </c>
      <c r="EH433">
        <v>0</v>
      </c>
      <c r="EI433">
        <v>0</v>
      </c>
      <c r="EJ433">
        <v>0</v>
      </c>
      <c r="EK433">
        <v>0</v>
      </c>
      <c r="EL433">
        <v>0</v>
      </c>
      <c r="EM433">
        <v>0</v>
      </c>
      <c r="EN433">
        <v>0</v>
      </c>
      <c r="EO433">
        <v>0</v>
      </c>
      <c r="EP433">
        <v>0</v>
      </c>
      <c r="EQ433">
        <v>0</v>
      </c>
      <c r="ER433">
        <v>0</v>
      </c>
      <c r="ES433">
        <v>0</v>
      </c>
      <c r="ET433">
        <v>0</v>
      </c>
      <c r="EU433">
        <v>0</v>
      </c>
      <c r="EV433" s="1">
        <v>0</v>
      </c>
      <c r="EW433" s="1">
        <v>0</v>
      </c>
      <c r="EX433" s="1">
        <v>0</v>
      </c>
      <c r="EY433" s="1">
        <v>0</v>
      </c>
      <c r="EZ433" s="168">
        <v>0</v>
      </c>
      <c r="FA433" s="169">
        <v>0</v>
      </c>
      <c r="FB433" s="169">
        <v>0</v>
      </c>
      <c r="FC433" s="170">
        <v>0</v>
      </c>
      <c r="FD433">
        <v>0</v>
      </c>
      <c r="FE433">
        <v>0</v>
      </c>
      <c r="FF433">
        <v>0</v>
      </c>
      <c r="FG433">
        <v>0</v>
      </c>
      <c r="FH433">
        <v>0</v>
      </c>
      <c r="FI433">
        <v>0</v>
      </c>
      <c r="FJ433">
        <v>0</v>
      </c>
      <c r="FK433">
        <v>0</v>
      </c>
      <c r="FL433">
        <v>0</v>
      </c>
      <c r="FM433">
        <v>0</v>
      </c>
      <c r="FN433">
        <v>0</v>
      </c>
      <c r="FO433">
        <v>0</v>
      </c>
      <c r="FP433">
        <v>0</v>
      </c>
      <c r="FQ433">
        <v>0</v>
      </c>
      <c r="FR433">
        <v>0</v>
      </c>
      <c r="FS433">
        <v>0</v>
      </c>
      <c r="FT433">
        <v>0</v>
      </c>
      <c r="FU433">
        <v>0</v>
      </c>
      <c r="FV433">
        <v>0</v>
      </c>
      <c r="FW433">
        <v>0</v>
      </c>
      <c r="FX433">
        <v>0</v>
      </c>
      <c r="FY433">
        <v>0</v>
      </c>
      <c r="FZ433">
        <v>0</v>
      </c>
      <c r="GA433">
        <v>0</v>
      </c>
      <c r="GB433">
        <v>0</v>
      </c>
      <c r="GC433">
        <v>0</v>
      </c>
      <c r="GD433">
        <v>0</v>
      </c>
      <c r="GE433">
        <v>0</v>
      </c>
      <c r="GF433">
        <v>24</v>
      </c>
      <c r="GG433">
        <v>0</v>
      </c>
      <c r="GH433">
        <v>0</v>
      </c>
      <c r="GI433">
        <v>0</v>
      </c>
      <c r="GJ433">
        <v>0</v>
      </c>
      <c r="GK433">
        <v>0</v>
      </c>
      <c r="GL433">
        <v>0</v>
      </c>
      <c r="GM433">
        <v>0</v>
      </c>
      <c r="GN433">
        <v>0</v>
      </c>
      <c r="GO433">
        <v>0</v>
      </c>
      <c r="GP433">
        <v>0</v>
      </c>
      <c r="GQ433">
        <v>0</v>
      </c>
      <c r="GR433">
        <v>0</v>
      </c>
      <c r="GS433">
        <v>0</v>
      </c>
      <c r="GT433">
        <v>0</v>
      </c>
      <c r="GU433">
        <v>0</v>
      </c>
      <c r="GV433">
        <v>0</v>
      </c>
      <c r="GW433">
        <v>0</v>
      </c>
      <c r="GX433">
        <v>0</v>
      </c>
      <c r="GY433">
        <v>0</v>
      </c>
      <c r="GZ433">
        <v>0</v>
      </c>
      <c r="HA433">
        <v>0</v>
      </c>
      <c r="HB433">
        <v>0</v>
      </c>
      <c r="HC433" s="139">
        <v>0</v>
      </c>
      <c r="HD433" s="141">
        <v>0</v>
      </c>
      <c r="HE433" s="139">
        <v>0</v>
      </c>
      <c r="HF433" s="141">
        <v>0</v>
      </c>
      <c r="HG433" s="180">
        <v>9</v>
      </c>
      <c r="HH433" s="182">
        <v>0</v>
      </c>
      <c r="HI433" s="182">
        <v>0</v>
      </c>
      <c r="HJ433" s="183">
        <v>0</v>
      </c>
      <c r="HK433" s="140">
        <v>0</v>
      </c>
      <c r="HL433" s="140">
        <v>0</v>
      </c>
      <c r="HM433" s="1" t="s">
        <v>427</v>
      </c>
      <c r="HN433" s="1" t="s">
        <v>427</v>
      </c>
      <c r="HO433" t="s">
        <v>460</v>
      </c>
      <c r="HP433" s="284" t="s">
        <v>459</v>
      </c>
      <c r="HQ433" s="284">
        <v>0</v>
      </c>
      <c r="HR433" s="284">
        <v>0</v>
      </c>
      <c r="HS433" s="284">
        <v>0</v>
      </c>
      <c r="HT433" s="284" t="s">
        <v>427</v>
      </c>
      <c r="HU433" s="284" t="s">
        <v>427</v>
      </c>
      <c r="HV433" s="284" t="s">
        <v>427</v>
      </c>
      <c r="HW433" s="284" t="s">
        <v>426</v>
      </c>
      <c r="HX433" s="284">
        <v>0</v>
      </c>
      <c r="HY433" s="284">
        <v>0</v>
      </c>
      <c r="HZ433" s="284">
        <v>283738</v>
      </c>
      <c r="IA433" s="284"/>
      <c r="IB433" s="284"/>
    </row>
    <row r="434" spans="1:236" x14ac:dyDescent="0.25">
      <c r="A434" s="2">
        <f>IF('Table 1'!$L$2="All Regions",1,IF('Table 1'!$L$2='DATA TEMPLATE 1516'!L434,1,0))</f>
        <v>1</v>
      </c>
      <c r="B434" s="2">
        <f>IF('Table 1'!$L$3="All Disciplines",1,IF('Table 1'!$L$3='DATA TEMPLATE 1516'!M434,1,0))</f>
        <v>1</v>
      </c>
      <c r="C434" s="2">
        <f>IF('Table 1'!$L$4="All Organisations",1,IF('Table 1'!$L$4='DATA TEMPLATE 1516'!N434,1,0))</f>
        <v>1</v>
      </c>
      <c r="D434" s="2">
        <f t="shared" si="12"/>
        <v>3</v>
      </c>
      <c r="E434" s="236">
        <f>IFERROR(IF('Table 2'!$L$2="All Diverse Led",$HQ434,IF('Table 2'!$L$2='DATA TEMPLATE 1516'!HX434,4,0)),"0")</f>
        <v>0</v>
      </c>
      <c r="F434" s="236">
        <f>IFERROR(IF('Table 2'!$L$2="All Diverse Led",$HQ434,IF('Table 2'!$L$2='DATA TEMPLATE 1516'!HY434,4,0)), 0)</f>
        <v>0</v>
      </c>
      <c r="G434" s="237">
        <f t="shared" si="13"/>
        <v>0</v>
      </c>
      <c r="H434" s="1" t="s">
        <v>471</v>
      </c>
      <c r="I434" s="1">
        <v>0</v>
      </c>
      <c r="J434" s="1" t="b">
        <v>0</v>
      </c>
      <c r="K434" s="284">
        <v>432</v>
      </c>
      <c r="L434" t="s">
        <v>449</v>
      </c>
      <c r="M434" t="s">
        <v>443</v>
      </c>
      <c r="N434" t="s">
        <v>460</v>
      </c>
      <c r="O434" s="76">
        <v>3739429</v>
      </c>
      <c r="P434" s="76">
        <v>3477788</v>
      </c>
      <c r="Q434" s="76">
        <v>861533</v>
      </c>
      <c r="R434" s="76">
        <v>223000</v>
      </c>
      <c r="S434" s="76">
        <v>0</v>
      </c>
      <c r="T434" s="76">
        <v>8301750</v>
      </c>
      <c r="U434">
        <v>476768</v>
      </c>
      <c r="V434">
        <v>230165</v>
      </c>
      <c r="W434">
        <v>85209</v>
      </c>
      <c r="X434">
        <v>2942100</v>
      </c>
      <c r="Y434">
        <v>223000</v>
      </c>
      <c r="Z434">
        <v>0</v>
      </c>
      <c r="AA434">
        <v>0</v>
      </c>
      <c r="AB434">
        <v>3780718</v>
      </c>
      <c r="AC434">
        <v>697494</v>
      </c>
      <c r="AD434">
        <v>11945</v>
      </c>
      <c r="AE434">
        <v>8447399</v>
      </c>
      <c r="AF434" s="1">
        <v>268</v>
      </c>
      <c r="AG434">
        <v>139</v>
      </c>
      <c r="AH434">
        <v>154233</v>
      </c>
      <c r="AI434">
        <v>0</v>
      </c>
      <c r="AJ434">
        <v>3</v>
      </c>
      <c r="AK434">
        <v>1</v>
      </c>
      <c r="AL434">
        <v>924</v>
      </c>
      <c r="AM434">
        <v>0</v>
      </c>
      <c r="AN434">
        <v>5</v>
      </c>
      <c r="AO434">
        <v>0</v>
      </c>
      <c r="AP434">
        <v>11000</v>
      </c>
      <c r="AQ434">
        <v>0</v>
      </c>
      <c r="AR434">
        <v>0</v>
      </c>
      <c r="AS434">
        <v>0</v>
      </c>
      <c r="AT434">
        <v>0</v>
      </c>
      <c r="AU434">
        <v>0</v>
      </c>
      <c r="AV434">
        <v>0</v>
      </c>
      <c r="AW434">
        <v>0</v>
      </c>
      <c r="AX434">
        <v>0</v>
      </c>
      <c r="AY434">
        <v>0</v>
      </c>
      <c r="AZ434">
        <v>0</v>
      </c>
      <c r="BA434">
        <v>0</v>
      </c>
      <c r="BB434">
        <v>0</v>
      </c>
      <c r="BC434">
        <v>0</v>
      </c>
      <c r="BD434" s="284">
        <v>8</v>
      </c>
      <c r="BE434" s="284">
        <v>1</v>
      </c>
      <c r="BF434" s="284">
        <v>11924</v>
      </c>
      <c r="BG434" s="284">
        <v>0</v>
      </c>
      <c r="BH434" s="168">
        <v>0</v>
      </c>
      <c r="BI434" s="169">
        <v>0</v>
      </c>
      <c r="BJ434" s="169">
        <v>0</v>
      </c>
      <c r="BK434" s="170">
        <v>0</v>
      </c>
      <c r="BL434">
        <v>0</v>
      </c>
      <c r="BM434">
        <v>0</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v>0</v>
      </c>
      <c r="CI434">
        <v>0</v>
      </c>
      <c r="CJ434" s="1">
        <v>0</v>
      </c>
      <c r="CK434" s="1">
        <v>0</v>
      </c>
      <c r="CL434" s="1">
        <v>0</v>
      </c>
      <c r="CM434" s="1">
        <v>0</v>
      </c>
      <c r="CN434" s="168">
        <v>0</v>
      </c>
      <c r="CO434" s="169">
        <v>0</v>
      </c>
      <c r="CP434" s="169">
        <v>0</v>
      </c>
      <c r="CQ434" s="170">
        <v>0</v>
      </c>
      <c r="CR434" s="1">
        <v>0</v>
      </c>
      <c r="CS434" s="1">
        <v>0</v>
      </c>
      <c r="CT434" s="1">
        <v>0</v>
      </c>
      <c r="CU434" s="1">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v>0</v>
      </c>
      <c r="DP434" s="284">
        <v>0</v>
      </c>
      <c r="DQ434" s="284">
        <v>0</v>
      </c>
      <c r="DR434" s="284">
        <v>0</v>
      </c>
      <c r="DS434" s="284">
        <v>0</v>
      </c>
      <c r="DT434" s="168">
        <v>0</v>
      </c>
      <c r="DU434" s="169">
        <v>0</v>
      </c>
      <c r="DV434" s="169">
        <v>0</v>
      </c>
      <c r="DW434" s="170">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v>
      </c>
      <c r="ET434">
        <v>0</v>
      </c>
      <c r="EU434">
        <v>0</v>
      </c>
      <c r="EV434" s="1">
        <v>0</v>
      </c>
      <c r="EW434" s="1">
        <v>0</v>
      </c>
      <c r="EX434" s="1">
        <v>0</v>
      </c>
      <c r="EY434" s="1">
        <v>0</v>
      </c>
      <c r="EZ434" s="168">
        <v>0</v>
      </c>
      <c r="FA434" s="169">
        <v>0</v>
      </c>
      <c r="FB434" s="169">
        <v>0</v>
      </c>
      <c r="FC434" s="170">
        <v>0</v>
      </c>
      <c r="FD434">
        <v>0</v>
      </c>
      <c r="FE434">
        <v>0</v>
      </c>
      <c r="FF434">
        <v>0</v>
      </c>
      <c r="FG434">
        <v>0</v>
      </c>
      <c r="FH434">
        <v>0</v>
      </c>
      <c r="FI434">
        <v>0</v>
      </c>
      <c r="FJ434">
        <v>0</v>
      </c>
      <c r="FK434">
        <v>0</v>
      </c>
      <c r="FL434">
        <v>0</v>
      </c>
      <c r="FM434">
        <v>0</v>
      </c>
      <c r="FN434">
        <v>0</v>
      </c>
      <c r="FO434">
        <v>0</v>
      </c>
      <c r="FP434">
        <v>0</v>
      </c>
      <c r="FQ434">
        <v>0</v>
      </c>
      <c r="FR434">
        <v>0</v>
      </c>
      <c r="FS434">
        <v>0</v>
      </c>
      <c r="FT434">
        <v>0</v>
      </c>
      <c r="FU434">
        <v>0</v>
      </c>
      <c r="FV434">
        <v>0</v>
      </c>
      <c r="FW434">
        <v>0</v>
      </c>
      <c r="FX434">
        <v>0</v>
      </c>
      <c r="FY434">
        <v>0</v>
      </c>
      <c r="FZ434">
        <v>0</v>
      </c>
      <c r="GA434">
        <v>0</v>
      </c>
      <c r="GB434">
        <v>0</v>
      </c>
      <c r="GC434">
        <v>0</v>
      </c>
      <c r="GD434">
        <v>0</v>
      </c>
      <c r="GE434">
        <v>0</v>
      </c>
      <c r="GF434">
        <v>0</v>
      </c>
      <c r="GG434">
        <v>0</v>
      </c>
      <c r="GH434">
        <v>0</v>
      </c>
      <c r="GI434">
        <v>0</v>
      </c>
      <c r="GJ434">
        <v>0</v>
      </c>
      <c r="GK434">
        <v>0</v>
      </c>
      <c r="GL434">
        <v>0</v>
      </c>
      <c r="GM434">
        <v>0</v>
      </c>
      <c r="GN434">
        <v>0</v>
      </c>
      <c r="GO434">
        <v>0</v>
      </c>
      <c r="GP434">
        <v>0</v>
      </c>
      <c r="GQ434">
        <v>0</v>
      </c>
      <c r="GR434">
        <v>0</v>
      </c>
      <c r="GS434">
        <v>0</v>
      </c>
      <c r="GT434">
        <v>0</v>
      </c>
      <c r="GU434">
        <v>0</v>
      </c>
      <c r="GV434">
        <v>0</v>
      </c>
      <c r="GW434">
        <v>0</v>
      </c>
      <c r="GX434">
        <v>0</v>
      </c>
      <c r="GY434">
        <v>0</v>
      </c>
      <c r="GZ434">
        <v>0</v>
      </c>
      <c r="HA434">
        <v>0</v>
      </c>
      <c r="HB434">
        <v>0</v>
      </c>
      <c r="HC434" s="139">
        <v>0</v>
      </c>
      <c r="HD434" s="141">
        <v>0</v>
      </c>
      <c r="HE434" s="139">
        <v>0</v>
      </c>
      <c r="HF434" s="141">
        <v>1</v>
      </c>
      <c r="HG434" s="180">
        <v>24</v>
      </c>
      <c r="HH434" s="182">
        <v>4.1666666666666664E-2</v>
      </c>
      <c r="HI434" s="182">
        <v>0</v>
      </c>
      <c r="HJ434" s="183">
        <v>0</v>
      </c>
      <c r="HK434" s="140">
        <v>0</v>
      </c>
      <c r="HL434" s="140">
        <v>0</v>
      </c>
      <c r="HM434" s="1" t="s">
        <v>427</v>
      </c>
      <c r="HN434" s="1" t="s">
        <v>427</v>
      </c>
      <c r="HO434" t="s">
        <v>460</v>
      </c>
      <c r="HP434" s="284" t="s">
        <v>460</v>
      </c>
      <c r="HQ434" s="284">
        <v>0</v>
      </c>
      <c r="HR434" s="284">
        <v>0</v>
      </c>
      <c r="HS434" s="284">
        <v>0</v>
      </c>
      <c r="HT434" s="284" t="s">
        <v>427</v>
      </c>
      <c r="HU434" s="284" t="s">
        <v>427</v>
      </c>
      <c r="HV434" s="284" t="s">
        <v>427</v>
      </c>
      <c r="HW434" s="284" t="s">
        <v>427</v>
      </c>
      <c r="HX434" s="284">
        <v>0</v>
      </c>
      <c r="HY434" s="284">
        <v>0</v>
      </c>
      <c r="HZ434" s="284">
        <v>9724677</v>
      </c>
      <c r="IA434" s="284"/>
      <c r="IB434" s="284"/>
    </row>
    <row r="435" spans="1:236" x14ac:dyDescent="0.25">
      <c r="A435" s="2">
        <f>IF('Table 1'!$L$2="All Regions",1,IF('Table 1'!$L$2='DATA TEMPLATE 1516'!L435,1,0))</f>
        <v>1</v>
      </c>
      <c r="B435" s="2">
        <f>IF('Table 1'!$L$3="All Disciplines",1,IF('Table 1'!$L$3='DATA TEMPLATE 1516'!M435,1,0))</f>
        <v>1</v>
      </c>
      <c r="C435" s="2">
        <f>IF('Table 1'!$L$4="All Organisations",1,IF('Table 1'!$L$4='DATA TEMPLATE 1516'!N435,1,0))</f>
        <v>1</v>
      </c>
      <c r="D435" s="2">
        <f t="shared" si="12"/>
        <v>3</v>
      </c>
      <c r="E435" s="236">
        <f>IFERROR(IF('Table 2'!$L$2="All Diverse Led",$HQ435,IF('Table 2'!$L$2='DATA TEMPLATE 1516'!HX435,4,0)),"0")</f>
        <v>0</v>
      </c>
      <c r="F435" s="236">
        <f>IFERROR(IF('Table 2'!$L$2="All Diverse Led",$HQ435,IF('Table 2'!$L$2='DATA TEMPLATE 1516'!HY435,4,0)), 0)</f>
        <v>0</v>
      </c>
      <c r="G435" s="237">
        <f t="shared" si="13"/>
        <v>0</v>
      </c>
      <c r="H435" s="1" t="s">
        <v>471</v>
      </c>
      <c r="I435" s="1">
        <v>0</v>
      </c>
      <c r="J435" s="1" t="b">
        <v>0</v>
      </c>
      <c r="K435" s="284">
        <v>433</v>
      </c>
      <c r="L435" t="s">
        <v>449</v>
      </c>
      <c r="M435" t="s">
        <v>443</v>
      </c>
      <c r="N435" t="s">
        <v>460</v>
      </c>
      <c r="O435" s="76">
        <v>363450</v>
      </c>
      <c r="P435" s="76">
        <v>485392</v>
      </c>
      <c r="Q435" s="76">
        <v>95980</v>
      </c>
      <c r="R435" s="76">
        <v>65000</v>
      </c>
      <c r="S435" s="76">
        <v>0</v>
      </c>
      <c r="T435" s="76">
        <v>1009822</v>
      </c>
      <c r="U435">
        <v>8430</v>
      </c>
      <c r="V435">
        <v>4352</v>
      </c>
      <c r="W435">
        <v>0</v>
      </c>
      <c r="X435">
        <v>342343</v>
      </c>
      <c r="Y435">
        <v>46683</v>
      </c>
      <c r="Z435">
        <v>0</v>
      </c>
      <c r="AA435">
        <v>0</v>
      </c>
      <c r="AB435">
        <v>538518</v>
      </c>
      <c r="AC435">
        <v>115417</v>
      </c>
      <c r="AD435">
        <v>7335</v>
      </c>
      <c r="AE435">
        <v>1063078</v>
      </c>
      <c r="AF435" s="1">
        <v>4</v>
      </c>
      <c r="AG435">
        <v>35</v>
      </c>
      <c r="AH435">
        <v>8214</v>
      </c>
      <c r="AI435">
        <v>10000</v>
      </c>
      <c r="AJ435">
        <v>2</v>
      </c>
      <c r="AK435">
        <v>4</v>
      </c>
      <c r="AL435">
        <v>1236</v>
      </c>
      <c r="AM435">
        <v>0</v>
      </c>
      <c r="AN435">
        <v>0</v>
      </c>
      <c r="AO435">
        <v>0</v>
      </c>
      <c r="AP435">
        <v>0</v>
      </c>
      <c r="AQ435">
        <v>0</v>
      </c>
      <c r="AR435">
        <v>0</v>
      </c>
      <c r="AS435">
        <v>0</v>
      </c>
      <c r="AT435">
        <v>0</v>
      </c>
      <c r="AU435">
        <v>0</v>
      </c>
      <c r="AV435">
        <v>0</v>
      </c>
      <c r="AW435">
        <v>0</v>
      </c>
      <c r="AX435">
        <v>0</v>
      </c>
      <c r="AY435">
        <v>0</v>
      </c>
      <c r="AZ435">
        <v>0</v>
      </c>
      <c r="BA435">
        <v>0</v>
      </c>
      <c r="BB435">
        <v>0</v>
      </c>
      <c r="BC435">
        <v>0</v>
      </c>
      <c r="BD435" s="284">
        <v>2</v>
      </c>
      <c r="BE435" s="284">
        <v>4</v>
      </c>
      <c r="BF435" s="284">
        <v>1236</v>
      </c>
      <c r="BG435" s="284">
        <v>0</v>
      </c>
      <c r="BH435" s="168">
        <v>0</v>
      </c>
      <c r="BI435" s="169">
        <v>0</v>
      </c>
      <c r="BJ435" s="169">
        <v>0</v>
      </c>
      <c r="BK435" s="170">
        <v>0</v>
      </c>
      <c r="BL435">
        <v>1</v>
      </c>
      <c r="BM435">
        <v>1</v>
      </c>
      <c r="BN435">
        <v>62</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v>0</v>
      </c>
      <c r="CJ435" s="1">
        <v>0</v>
      </c>
      <c r="CK435" s="1">
        <v>0</v>
      </c>
      <c r="CL435" s="1">
        <v>0</v>
      </c>
      <c r="CM435" s="1">
        <v>0</v>
      </c>
      <c r="CN435" s="168">
        <v>0</v>
      </c>
      <c r="CO435" s="169">
        <v>0</v>
      </c>
      <c r="CP435" s="169">
        <v>0</v>
      </c>
      <c r="CQ435" s="170">
        <v>0</v>
      </c>
      <c r="CR435" s="1">
        <v>0</v>
      </c>
      <c r="CS435" s="1">
        <v>0</v>
      </c>
      <c r="CT435" s="1">
        <v>0</v>
      </c>
      <c r="CU435" s="1">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v>0</v>
      </c>
      <c r="DP435" s="284">
        <v>0</v>
      </c>
      <c r="DQ435" s="284">
        <v>0</v>
      </c>
      <c r="DR435" s="284">
        <v>0</v>
      </c>
      <c r="DS435" s="284">
        <v>0</v>
      </c>
      <c r="DT435" s="168">
        <v>0</v>
      </c>
      <c r="DU435" s="169">
        <v>0</v>
      </c>
      <c r="DV435" s="169">
        <v>0</v>
      </c>
      <c r="DW435" s="170">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v>0</v>
      </c>
      <c r="EU435">
        <v>0</v>
      </c>
      <c r="EV435" s="1">
        <v>0</v>
      </c>
      <c r="EW435" s="1">
        <v>0</v>
      </c>
      <c r="EX435" s="1">
        <v>0</v>
      </c>
      <c r="EY435" s="1">
        <v>0</v>
      </c>
      <c r="EZ435" s="168">
        <v>0</v>
      </c>
      <c r="FA435" s="169">
        <v>0</v>
      </c>
      <c r="FB435" s="169">
        <v>0</v>
      </c>
      <c r="FC435" s="170">
        <v>0</v>
      </c>
      <c r="FD435">
        <v>0</v>
      </c>
      <c r="FE435">
        <v>0</v>
      </c>
      <c r="FF435">
        <v>0</v>
      </c>
      <c r="FG435">
        <v>0</v>
      </c>
      <c r="FH435">
        <v>0</v>
      </c>
      <c r="FI435">
        <v>0</v>
      </c>
      <c r="FJ435">
        <v>0</v>
      </c>
      <c r="FK435">
        <v>0</v>
      </c>
      <c r="FL435">
        <v>0</v>
      </c>
      <c r="FM435">
        <v>0</v>
      </c>
      <c r="FN435">
        <v>0</v>
      </c>
      <c r="FO435">
        <v>0</v>
      </c>
      <c r="FP435">
        <v>0</v>
      </c>
      <c r="FQ435">
        <v>0</v>
      </c>
      <c r="FR435">
        <v>0</v>
      </c>
      <c r="FS435">
        <v>0</v>
      </c>
      <c r="FT435">
        <v>0</v>
      </c>
      <c r="FU435">
        <v>0</v>
      </c>
      <c r="FV435">
        <v>0</v>
      </c>
      <c r="FW435">
        <v>0</v>
      </c>
      <c r="FX435">
        <v>0</v>
      </c>
      <c r="FY435">
        <v>0</v>
      </c>
      <c r="FZ435">
        <v>0</v>
      </c>
      <c r="GA435">
        <v>0</v>
      </c>
      <c r="GB435">
        <v>0</v>
      </c>
      <c r="GC435">
        <v>0</v>
      </c>
      <c r="GD435">
        <v>0</v>
      </c>
      <c r="GE435">
        <v>0</v>
      </c>
      <c r="GF435">
        <v>0</v>
      </c>
      <c r="GG435">
        <v>0</v>
      </c>
      <c r="GH435">
        <v>0</v>
      </c>
      <c r="GI435">
        <v>0</v>
      </c>
      <c r="GJ435">
        <v>0</v>
      </c>
      <c r="GK435">
        <v>0</v>
      </c>
      <c r="GL435">
        <v>0</v>
      </c>
      <c r="GM435">
        <v>0</v>
      </c>
      <c r="GN435">
        <v>0</v>
      </c>
      <c r="GO435">
        <v>0</v>
      </c>
      <c r="GP435">
        <v>0</v>
      </c>
      <c r="GQ435">
        <v>0</v>
      </c>
      <c r="GR435">
        <v>0</v>
      </c>
      <c r="GS435">
        <v>0</v>
      </c>
      <c r="GT435">
        <v>0</v>
      </c>
      <c r="GU435">
        <v>0</v>
      </c>
      <c r="GV435">
        <v>0</v>
      </c>
      <c r="GW435">
        <v>0</v>
      </c>
      <c r="GX435">
        <v>0</v>
      </c>
      <c r="GY435">
        <v>0</v>
      </c>
      <c r="GZ435">
        <v>0</v>
      </c>
      <c r="HA435">
        <v>0</v>
      </c>
      <c r="HB435">
        <v>0</v>
      </c>
      <c r="HC435" s="139">
        <v>1</v>
      </c>
      <c r="HD435" s="141">
        <v>1</v>
      </c>
      <c r="HE435" s="139">
        <v>0</v>
      </c>
      <c r="HF435" s="141">
        <v>2</v>
      </c>
      <c r="HG435" s="180">
        <v>14</v>
      </c>
      <c r="HH435" s="182">
        <v>0.21428571428571427</v>
      </c>
      <c r="HI435" s="182">
        <v>7.1428571428571425E-2</v>
      </c>
      <c r="HJ435" s="183">
        <v>0</v>
      </c>
      <c r="HK435" s="140">
        <v>0</v>
      </c>
      <c r="HL435" s="140">
        <v>0</v>
      </c>
      <c r="HM435" s="1" t="s">
        <v>427</v>
      </c>
      <c r="HN435" s="1" t="s">
        <v>427</v>
      </c>
      <c r="HO435" t="s">
        <v>460</v>
      </c>
      <c r="HP435" s="284" t="s">
        <v>460</v>
      </c>
      <c r="HQ435" s="284">
        <v>0</v>
      </c>
      <c r="HR435" s="284">
        <v>0</v>
      </c>
      <c r="HS435" s="284">
        <v>0</v>
      </c>
      <c r="HT435" s="284" t="s">
        <v>426</v>
      </c>
      <c r="HU435" s="284" t="s">
        <v>427</v>
      </c>
      <c r="HV435" s="284" t="s">
        <v>427</v>
      </c>
      <c r="HW435" s="284" t="s">
        <v>426</v>
      </c>
      <c r="HX435" s="284">
        <v>0</v>
      </c>
      <c r="HY435" s="284">
        <v>0</v>
      </c>
      <c r="HZ435" s="284">
        <v>873895</v>
      </c>
      <c r="IA435" s="284"/>
      <c r="IB435" s="284"/>
    </row>
    <row r="436" spans="1:236" x14ac:dyDescent="0.25">
      <c r="A436" s="2">
        <f>IF('Table 1'!$L$2="All Regions",1,IF('Table 1'!$L$2='DATA TEMPLATE 1516'!L436,1,0))</f>
        <v>1</v>
      </c>
      <c r="B436" s="2">
        <f>IF('Table 1'!$L$3="All Disciplines",1,IF('Table 1'!$L$3='DATA TEMPLATE 1516'!M436,1,0))</f>
        <v>1</v>
      </c>
      <c r="C436" s="2">
        <f>IF('Table 1'!$L$4="All Organisations",1,IF('Table 1'!$L$4='DATA TEMPLATE 1516'!N436,1,0))</f>
        <v>1</v>
      </c>
      <c r="D436" s="2">
        <f t="shared" si="12"/>
        <v>3</v>
      </c>
      <c r="E436" s="236">
        <f>IFERROR(IF('Table 2'!$L$2="All Diverse Led",$HQ436,IF('Table 2'!$L$2='DATA TEMPLATE 1516'!HX436,4,0)),"0")</f>
        <v>0</v>
      </c>
      <c r="F436" s="236">
        <f>IFERROR(IF('Table 2'!$L$2="All Diverse Led",$HQ436,IF('Table 2'!$L$2='DATA TEMPLATE 1516'!HY436,4,0)), 0)</f>
        <v>0</v>
      </c>
      <c r="G436" s="237">
        <f t="shared" si="13"/>
        <v>0</v>
      </c>
      <c r="H436" s="1" t="s">
        <v>471</v>
      </c>
      <c r="I436" s="1">
        <v>0</v>
      </c>
      <c r="J436" s="1" t="b">
        <v>0</v>
      </c>
      <c r="K436" s="284">
        <v>434</v>
      </c>
      <c r="L436" t="s">
        <v>449</v>
      </c>
      <c r="M436" t="s">
        <v>436</v>
      </c>
      <c r="N436" t="s">
        <v>459</v>
      </c>
      <c r="O436" s="76">
        <v>12100</v>
      </c>
      <c r="P436" s="76">
        <v>222309</v>
      </c>
      <c r="Q436" s="76">
        <v>106960</v>
      </c>
      <c r="R436" s="76">
        <v>10000</v>
      </c>
      <c r="S436" s="76">
        <v>0</v>
      </c>
      <c r="T436" s="76">
        <v>351369</v>
      </c>
      <c r="U436">
        <v>4868</v>
      </c>
      <c r="V436">
        <v>4610</v>
      </c>
      <c r="W436">
        <v>0</v>
      </c>
      <c r="X436">
        <v>31673</v>
      </c>
      <c r="Y436">
        <v>0</v>
      </c>
      <c r="Z436">
        <v>0</v>
      </c>
      <c r="AA436">
        <v>0</v>
      </c>
      <c r="AB436">
        <v>134130</v>
      </c>
      <c r="AC436">
        <v>136107</v>
      </c>
      <c r="AD436">
        <v>2000</v>
      </c>
      <c r="AE436">
        <v>313388</v>
      </c>
      <c r="AF436" s="1">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v>0</v>
      </c>
      <c r="BD436" s="284">
        <v>0</v>
      </c>
      <c r="BE436" s="284">
        <v>0</v>
      </c>
      <c r="BF436" s="284">
        <v>0</v>
      </c>
      <c r="BG436" s="284">
        <v>0</v>
      </c>
      <c r="BH436" s="168">
        <v>0</v>
      </c>
      <c r="BI436" s="169">
        <v>0</v>
      </c>
      <c r="BJ436" s="169">
        <v>0</v>
      </c>
      <c r="BK436" s="170">
        <v>0</v>
      </c>
      <c r="BL436">
        <v>4</v>
      </c>
      <c r="BM436">
        <v>224</v>
      </c>
      <c r="BN436">
        <v>48259</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v>0</v>
      </c>
      <c r="CJ436" s="1">
        <v>0</v>
      </c>
      <c r="CK436" s="1">
        <v>0</v>
      </c>
      <c r="CL436" s="1">
        <v>0</v>
      </c>
      <c r="CM436" s="1">
        <v>0</v>
      </c>
      <c r="CN436" s="168">
        <v>0</v>
      </c>
      <c r="CO436" s="169">
        <v>0</v>
      </c>
      <c r="CP436" s="169">
        <v>0</v>
      </c>
      <c r="CQ436" s="170">
        <v>0</v>
      </c>
      <c r="CR436" s="1">
        <v>0</v>
      </c>
      <c r="CS436" s="1">
        <v>0</v>
      </c>
      <c r="CT436" s="1">
        <v>0</v>
      </c>
      <c r="CU436" s="1">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v>0</v>
      </c>
      <c r="DP436" s="284">
        <v>0</v>
      </c>
      <c r="DQ436" s="284">
        <v>0</v>
      </c>
      <c r="DR436" s="284">
        <v>0</v>
      </c>
      <c r="DS436" s="284">
        <v>0</v>
      </c>
      <c r="DT436" s="168">
        <v>0</v>
      </c>
      <c r="DU436" s="169">
        <v>0</v>
      </c>
      <c r="DV436" s="169">
        <v>0</v>
      </c>
      <c r="DW436" s="170">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v>0</v>
      </c>
      <c r="EU436">
        <v>0</v>
      </c>
      <c r="EV436" s="1">
        <v>0</v>
      </c>
      <c r="EW436" s="1">
        <v>0</v>
      </c>
      <c r="EX436" s="1">
        <v>0</v>
      </c>
      <c r="EY436" s="1">
        <v>0</v>
      </c>
      <c r="EZ436" s="168">
        <v>0</v>
      </c>
      <c r="FA436" s="169">
        <v>0</v>
      </c>
      <c r="FB436" s="169">
        <v>0</v>
      </c>
      <c r="FC436" s="170">
        <v>0</v>
      </c>
      <c r="FD436">
        <v>0</v>
      </c>
      <c r="FE436">
        <v>0</v>
      </c>
      <c r="FF436">
        <v>0</v>
      </c>
      <c r="FG436">
        <v>0</v>
      </c>
      <c r="FH436">
        <v>0</v>
      </c>
      <c r="FI436">
        <v>0</v>
      </c>
      <c r="FJ436">
        <v>0</v>
      </c>
      <c r="FK436">
        <v>0</v>
      </c>
      <c r="FL436">
        <v>0</v>
      </c>
      <c r="FM436">
        <v>0</v>
      </c>
      <c r="FN436">
        <v>1</v>
      </c>
      <c r="FO436">
        <v>750</v>
      </c>
      <c r="FP436">
        <v>19</v>
      </c>
      <c r="FQ436">
        <v>0</v>
      </c>
      <c r="FR436">
        <v>80</v>
      </c>
      <c r="FS436">
        <v>0</v>
      </c>
      <c r="FT436">
        <v>23</v>
      </c>
      <c r="FU436">
        <v>0</v>
      </c>
      <c r="FV436">
        <v>112</v>
      </c>
      <c r="FW436">
        <v>0</v>
      </c>
      <c r="FX436">
        <v>44</v>
      </c>
      <c r="FY436">
        <v>0</v>
      </c>
      <c r="FZ436">
        <v>0</v>
      </c>
      <c r="GA436">
        <v>0</v>
      </c>
      <c r="GB436">
        <v>0</v>
      </c>
      <c r="GC436">
        <v>0</v>
      </c>
      <c r="GD436">
        <v>0</v>
      </c>
      <c r="GE436">
        <v>0</v>
      </c>
      <c r="GF436">
        <v>0</v>
      </c>
      <c r="GG436">
        <v>0</v>
      </c>
      <c r="GH436">
        <v>0</v>
      </c>
      <c r="GI436">
        <v>0</v>
      </c>
      <c r="GJ436">
        <v>0</v>
      </c>
      <c r="GK436">
        <v>0</v>
      </c>
      <c r="GL436">
        <v>0</v>
      </c>
      <c r="GM436">
        <v>0</v>
      </c>
      <c r="GN436">
        <v>1</v>
      </c>
      <c r="GO436">
        <v>43</v>
      </c>
      <c r="GP436">
        <v>6</v>
      </c>
      <c r="GQ436">
        <v>989</v>
      </c>
      <c r="GR436">
        <v>0</v>
      </c>
      <c r="GS436">
        <v>0</v>
      </c>
      <c r="GT436">
        <v>0</v>
      </c>
      <c r="GU436">
        <v>0</v>
      </c>
      <c r="GV436">
        <v>0</v>
      </c>
      <c r="GW436">
        <v>0</v>
      </c>
      <c r="GX436">
        <v>0</v>
      </c>
      <c r="GY436">
        <v>0</v>
      </c>
      <c r="GZ436">
        <v>0</v>
      </c>
      <c r="HA436">
        <v>0</v>
      </c>
      <c r="HB436">
        <v>0</v>
      </c>
      <c r="HC436" s="139">
        <v>0</v>
      </c>
      <c r="HD436" s="141">
        <v>0</v>
      </c>
      <c r="HE436" s="139">
        <v>0</v>
      </c>
      <c r="HF436" s="141">
        <v>1</v>
      </c>
      <c r="HG436" s="180">
        <v>8</v>
      </c>
      <c r="HH436" s="182">
        <v>0.125</v>
      </c>
      <c r="HI436" s="182">
        <v>0</v>
      </c>
      <c r="HJ436" s="183">
        <v>0</v>
      </c>
      <c r="HK436" s="140">
        <v>0</v>
      </c>
      <c r="HL436" s="140">
        <v>0</v>
      </c>
      <c r="HM436" s="1" t="s">
        <v>427</v>
      </c>
      <c r="HN436" s="1" t="s">
        <v>427</v>
      </c>
      <c r="HO436" t="s">
        <v>459</v>
      </c>
      <c r="HP436" s="284" t="s">
        <v>459</v>
      </c>
      <c r="HQ436" s="284">
        <v>0</v>
      </c>
      <c r="HR436" s="284">
        <v>0</v>
      </c>
      <c r="HS436" s="284">
        <v>0</v>
      </c>
      <c r="HT436" s="284" t="s">
        <v>427</v>
      </c>
      <c r="HU436" s="284" t="s">
        <v>427</v>
      </c>
      <c r="HV436" s="284" t="s">
        <v>427</v>
      </c>
      <c r="HW436" s="284" t="s">
        <v>427</v>
      </c>
      <c r="HX436" s="284">
        <v>0</v>
      </c>
      <c r="HY436" s="284">
        <v>0</v>
      </c>
      <c r="HZ436" s="284">
        <v>358877</v>
      </c>
      <c r="IA436" s="284"/>
      <c r="IB436" s="284"/>
    </row>
    <row r="437" spans="1:236" x14ac:dyDescent="0.25">
      <c r="A437" s="2">
        <f>IF('Table 1'!$L$2="All Regions",1,IF('Table 1'!$L$2='DATA TEMPLATE 1516'!L437,1,0))</f>
        <v>1</v>
      </c>
      <c r="B437" s="2">
        <f>IF('Table 1'!$L$3="All Disciplines",1,IF('Table 1'!$L$3='DATA TEMPLATE 1516'!M437,1,0))</f>
        <v>1</v>
      </c>
      <c r="C437" s="2">
        <f>IF('Table 1'!$L$4="All Organisations",1,IF('Table 1'!$L$4='DATA TEMPLATE 1516'!N437,1,0))</f>
        <v>1</v>
      </c>
      <c r="D437" s="2">
        <f t="shared" si="12"/>
        <v>3</v>
      </c>
      <c r="E437" s="236">
        <f>IFERROR(IF('Table 2'!$L$2="All Diverse Led",$HQ437,IF('Table 2'!$L$2='DATA TEMPLATE 1516'!HX437,4,0)),"0")</f>
        <v>2</v>
      </c>
      <c r="F437" s="236">
        <f>IFERROR(IF('Table 2'!$L$2="All Diverse Led",$HQ437,IF('Table 2'!$L$2='DATA TEMPLATE 1516'!HY437,4,0)), 0)</f>
        <v>2</v>
      </c>
      <c r="G437" s="237">
        <f t="shared" si="13"/>
        <v>4</v>
      </c>
      <c r="H437" s="1" t="s">
        <v>471</v>
      </c>
      <c r="I437" s="1">
        <v>0</v>
      </c>
      <c r="J437" s="1" t="b">
        <v>0</v>
      </c>
      <c r="K437" s="284">
        <v>435</v>
      </c>
      <c r="L437" t="s">
        <v>449</v>
      </c>
      <c r="M437" t="s">
        <v>440</v>
      </c>
      <c r="N437" t="s">
        <v>458</v>
      </c>
      <c r="O437" s="76">
        <v>7393</v>
      </c>
      <c r="P437" s="76">
        <v>76796</v>
      </c>
      <c r="Q437" s="76">
        <v>7630</v>
      </c>
      <c r="R437" s="76">
        <v>2000</v>
      </c>
      <c r="S437" s="76">
        <v>0</v>
      </c>
      <c r="T437" s="76">
        <v>93819</v>
      </c>
      <c r="U437">
        <v>0</v>
      </c>
      <c r="V437">
        <v>0</v>
      </c>
      <c r="W437">
        <v>0</v>
      </c>
      <c r="X437">
        <v>0</v>
      </c>
      <c r="Y437">
        <v>0</v>
      </c>
      <c r="Z437">
        <v>0</v>
      </c>
      <c r="AA437">
        <v>0</v>
      </c>
      <c r="AB437">
        <v>64939</v>
      </c>
      <c r="AC437">
        <v>30183</v>
      </c>
      <c r="AD437">
        <v>9711</v>
      </c>
      <c r="AE437">
        <v>104833</v>
      </c>
      <c r="AF437" s="1">
        <v>4</v>
      </c>
      <c r="AG437">
        <v>7</v>
      </c>
      <c r="AH437">
        <v>710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v>0</v>
      </c>
      <c r="BD437" s="284">
        <v>0</v>
      </c>
      <c r="BE437" s="284">
        <v>0</v>
      </c>
      <c r="BF437" s="284">
        <v>0</v>
      </c>
      <c r="BG437" s="284">
        <v>0</v>
      </c>
      <c r="BH437" s="168">
        <v>0</v>
      </c>
      <c r="BI437" s="169">
        <v>0</v>
      </c>
      <c r="BJ437" s="169">
        <v>0</v>
      </c>
      <c r="BK437" s="170">
        <v>0</v>
      </c>
      <c r="BL437">
        <v>6</v>
      </c>
      <c r="BM437">
        <v>153</v>
      </c>
      <c r="BN437">
        <v>17964</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v>0</v>
      </c>
      <c r="CJ437" s="1">
        <v>0</v>
      </c>
      <c r="CK437" s="1">
        <v>0</v>
      </c>
      <c r="CL437" s="1">
        <v>0</v>
      </c>
      <c r="CM437" s="1">
        <v>0</v>
      </c>
      <c r="CN437" s="168">
        <v>0</v>
      </c>
      <c r="CO437" s="169">
        <v>0</v>
      </c>
      <c r="CP437" s="169">
        <v>0</v>
      </c>
      <c r="CQ437" s="170">
        <v>0</v>
      </c>
      <c r="CR437" s="1">
        <v>0</v>
      </c>
      <c r="CS437" s="1">
        <v>0</v>
      </c>
      <c r="CT437" s="1">
        <v>0</v>
      </c>
      <c r="CU437" s="1">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v>0</v>
      </c>
      <c r="DP437" s="284">
        <v>0</v>
      </c>
      <c r="DQ437" s="284">
        <v>0</v>
      </c>
      <c r="DR437" s="284">
        <v>0</v>
      </c>
      <c r="DS437" s="284">
        <v>0</v>
      </c>
      <c r="DT437" s="168">
        <v>0</v>
      </c>
      <c r="DU437" s="169">
        <v>0</v>
      </c>
      <c r="DV437" s="169">
        <v>0</v>
      </c>
      <c r="DW437" s="170">
        <v>0</v>
      </c>
      <c r="DX437">
        <v>0</v>
      </c>
      <c r="DY437">
        <v>0</v>
      </c>
      <c r="DZ437">
        <v>0</v>
      </c>
      <c r="EA437">
        <v>0</v>
      </c>
      <c r="EB437">
        <v>0</v>
      </c>
      <c r="EC437">
        <v>0</v>
      </c>
      <c r="ED437">
        <v>0</v>
      </c>
      <c r="EE437">
        <v>0</v>
      </c>
      <c r="EF437">
        <v>0</v>
      </c>
      <c r="EG437">
        <v>0</v>
      </c>
      <c r="EH437">
        <v>0</v>
      </c>
      <c r="EI437">
        <v>0</v>
      </c>
      <c r="EJ437">
        <v>0</v>
      </c>
      <c r="EK437">
        <v>0</v>
      </c>
      <c r="EL437">
        <v>0</v>
      </c>
      <c r="EM437">
        <v>0</v>
      </c>
      <c r="EN437">
        <v>0</v>
      </c>
      <c r="EO437">
        <v>0</v>
      </c>
      <c r="EP437">
        <v>0</v>
      </c>
      <c r="EQ437">
        <v>0</v>
      </c>
      <c r="ER437">
        <v>0</v>
      </c>
      <c r="ES437">
        <v>0</v>
      </c>
      <c r="ET437">
        <v>0</v>
      </c>
      <c r="EU437">
        <v>0</v>
      </c>
      <c r="EV437" s="1">
        <v>0</v>
      </c>
      <c r="EW437" s="1">
        <v>0</v>
      </c>
      <c r="EX437" s="1">
        <v>0</v>
      </c>
      <c r="EY437" s="1">
        <v>0</v>
      </c>
      <c r="EZ437" s="168">
        <v>0</v>
      </c>
      <c r="FA437" s="169">
        <v>0</v>
      </c>
      <c r="FB437" s="169">
        <v>0</v>
      </c>
      <c r="FC437" s="170">
        <v>0</v>
      </c>
      <c r="FD437">
        <v>0</v>
      </c>
      <c r="FE437">
        <v>0</v>
      </c>
      <c r="FF437">
        <v>0</v>
      </c>
      <c r="FG437">
        <v>0</v>
      </c>
      <c r="FH437">
        <v>0</v>
      </c>
      <c r="FI437">
        <v>0</v>
      </c>
      <c r="FJ437">
        <v>0</v>
      </c>
      <c r="FK437">
        <v>0</v>
      </c>
      <c r="FL437">
        <v>0</v>
      </c>
      <c r="FM437">
        <v>0</v>
      </c>
      <c r="FN437">
        <v>2</v>
      </c>
      <c r="FO437">
        <v>800</v>
      </c>
      <c r="FP437">
        <v>0</v>
      </c>
      <c r="FQ437">
        <v>0</v>
      </c>
      <c r="FR437">
        <v>600</v>
      </c>
      <c r="FS437">
        <v>0</v>
      </c>
      <c r="FT437">
        <v>0</v>
      </c>
      <c r="FU437">
        <v>0</v>
      </c>
      <c r="FV437">
        <v>0</v>
      </c>
      <c r="FW437">
        <v>0</v>
      </c>
      <c r="FX437">
        <v>0</v>
      </c>
      <c r="FY437">
        <v>0</v>
      </c>
      <c r="FZ437">
        <v>0</v>
      </c>
      <c r="GA437">
        <v>0</v>
      </c>
      <c r="GB437">
        <v>0</v>
      </c>
      <c r="GC437">
        <v>0</v>
      </c>
      <c r="GD437">
        <v>1</v>
      </c>
      <c r="GE437">
        <v>1000</v>
      </c>
      <c r="GF437">
        <v>0</v>
      </c>
      <c r="GG437">
        <v>0</v>
      </c>
      <c r="GH437">
        <v>0</v>
      </c>
      <c r="GI437">
        <v>0</v>
      </c>
      <c r="GJ437">
        <v>0</v>
      </c>
      <c r="GK437">
        <v>300</v>
      </c>
      <c r="GL437">
        <v>0</v>
      </c>
      <c r="GM437">
        <v>0</v>
      </c>
      <c r="GN437">
        <v>2</v>
      </c>
      <c r="GO437">
        <v>3000</v>
      </c>
      <c r="GP437">
        <v>1</v>
      </c>
      <c r="GQ437">
        <v>1500</v>
      </c>
      <c r="GR437">
        <v>0</v>
      </c>
      <c r="GS437">
        <v>0</v>
      </c>
      <c r="GT437">
        <v>0</v>
      </c>
      <c r="GU437">
        <v>0</v>
      </c>
      <c r="GV437">
        <v>0</v>
      </c>
      <c r="GW437">
        <v>0</v>
      </c>
      <c r="GX437">
        <v>0</v>
      </c>
      <c r="GY437">
        <v>0</v>
      </c>
      <c r="GZ437">
        <v>0</v>
      </c>
      <c r="HA437">
        <v>0</v>
      </c>
      <c r="HB437">
        <v>0</v>
      </c>
      <c r="HC437" s="139">
        <v>1</v>
      </c>
      <c r="HD437" s="141">
        <v>0</v>
      </c>
      <c r="HE437" s="139">
        <v>0</v>
      </c>
      <c r="HF437" s="141">
        <v>3</v>
      </c>
      <c r="HG437" s="180">
        <v>7</v>
      </c>
      <c r="HH437" s="182">
        <v>0.5714285714285714</v>
      </c>
      <c r="HI437" s="182">
        <v>0</v>
      </c>
      <c r="HJ437" s="183">
        <v>2</v>
      </c>
      <c r="HK437" s="140" t="s">
        <v>541</v>
      </c>
      <c r="HL437" s="140">
        <v>0</v>
      </c>
      <c r="HM437" s="1" t="s">
        <v>426</v>
      </c>
      <c r="HN437" s="1" t="s">
        <v>427</v>
      </c>
      <c r="HO437" t="s">
        <v>458</v>
      </c>
      <c r="HP437" s="284" t="s">
        <v>458</v>
      </c>
      <c r="HQ437" s="284">
        <v>2</v>
      </c>
      <c r="HR437" s="284" t="s">
        <v>541</v>
      </c>
      <c r="HS437" s="284">
        <v>0</v>
      </c>
      <c r="HT437" s="284" t="s">
        <v>426</v>
      </c>
      <c r="HU437" s="284" t="s">
        <v>427</v>
      </c>
      <c r="HV437" s="284" t="s">
        <v>427</v>
      </c>
      <c r="HW437" s="284" t="s">
        <v>427</v>
      </c>
      <c r="HX437" s="284" t="s">
        <v>541</v>
      </c>
      <c r="HY437" s="284">
        <v>0</v>
      </c>
      <c r="HZ437" s="284">
        <v>186545</v>
      </c>
      <c r="IA437" s="284"/>
      <c r="IB437" s="284"/>
    </row>
    <row r="438" spans="1:236" x14ac:dyDescent="0.25">
      <c r="A438" s="2">
        <f>IF('Table 1'!$L$2="All Regions",1,IF('Table 1'!$L$2='DATA TEMPLATE 1516'!L438,1,0))</f>
        <v>1</v>
      </c>
      <c r="B438" s="2">
        <f>IF('Table 1'!$L$3="All Disciplines",1,IF('Table 1'!$L$3='DATA TEMPLATE 1516'!M438,1,0))</f>
        <v>1</v>
      </c>
      <c r="C438" s="2">
        <f>IF('Table 1'!$L$4="All Organisations",1,IF('Table 1'!$L$4='DATA TEMPLATE 1516'!N438,1,0))</f>
        <v>1</v>
      </c>
      <c r="D438" s="2">
        <f t="shared" si="12"/>
        <v>3</v>
      </c>
      <c r="E438" s="236" t="str">
        <f>IFERROR(IF('Table 2'!$L$2="All Diverse Led",$HQ438,IF('Table 2'!$L$2='DATA TEMPLATE 1516'!HX438,4,0)),"0")</f>
        <v>-</v>
      </c>
      <c r="F438" s="236" t="str">
        <f>IFERROR(IF('Table 2'!$L$2="All Diverse Led",$HQ438,IF('Table 2'!$L$2='DATA TEMPLATE 1516'!HY438,4,0)), 0)</f>
        <v>-</v>
      </c>
      <c r="G438" s="237">
        <f t="shared" si="13"/>
        <v>0</v>
      </c>
      <c r="H438" s="1">
        <v>0</v>
      </c>
      <c r="I438" s="1">
        <v>0</v>
      </c>
      <c r="J438" s="1" t="b">
        <v>0</v>
      </c>
      <c r="K438" s="284">
        <v>436</v>
      </c>
      <c r="L438" t="s">
        <v>449</v>
      </c>
      <c r="M438" t="s">
        <v>436</v>
      </c>
      <c r="N438" t="s">
        <v>460</v>
      </c>
      <c r="O438" s="76">
        <v>4927561</v>
      </c>
      <c r="P438" s="76">
        <v>1312646</v>
      </c>
      <c r="Q438" s="76">
        <v>540690</v>
      </c>
      <c r="R438" s="76">
        <v>293000</v>
      </c>
      <c r="S438" s="76">
        <v>0</v>
      </c>
      <c r="T438" s="76">
        <v>7073897</v>
      </c>
      <c r="U438">
        <v>2290771</v>
      </c>
      <c r="V438">
        <v>18000</v>
      </c>
      <c r="W438">
        <v>0</v>
      </c>
      <c r="X438">
        <v>0</v>
      </c>
      <c r="Y438">
        <v>0</v>
      </c>
      <c r="Z438">
        <v>0</v>
      </c>
      <c r="AA438">
        <v>0</v>
      </c>
      <c r="AB438">
        <v>2256968</v>
      </c>
      <c r="AC438">
        <v>2384557</v>
      </c>
      <c r="AD438">
        <v>0</v>
      </c>
      <c r="AE438">
        <v>6950296</v>
      </c>
      <c r="AF438" s="1">
        <v>9</v>
      </c>
      <c r="AG438">
        <v>13</v>
      </c>
      <c r="AH438">
        <v>2212</v>
      </c>
      <c r="AI438">
        <v>0</v>
      </c>
      <c r="AJ438">
        <v>0</v>
      </c>
      <c r="AK438">
        <v>0</v>
      </c>
      <c r="AL438">
        <v>0</v>
      </c>
      <c r="AM438">
        <v>0</v>
      </c>
      <c r="AN438">
        <v>0</v>
      </c>
      <c r="AO438">
        <v>0</v>
      </c>
      <c r="AP438">
        <v>0</v>
      </c>
      <c r="AQ438">
        <v>0</v>
      </c>
      <c r="AR438">
        <v>0</v>
      </c>
      <c r="AS438">
        <v>0</v>
      </c>
      <c r="AT438">
        <v>0</v>
      </c>
      <c r="AU438">
        <v>0</v>
      </c>
      <c r="AV438">
        <v>0</v>
      </c>
      <c r="AW438">
        <v>0</v>
      </c>
      <c r="AX438">
        <v>0</v>
      </c>
      <c r="AY438">
        <v>0</v>
      </c>
      <c r="AZ438">
        <v>0</v>
      </c>
      <c r="BA438">
        <v>0</v>
      </c>
      <c r="BB438">
        <v>0</v>
      </c>
      <c r="BC438">
        <v>0</v>
      </c>
      <c r="BD438" s="284">
        <v>0</v>
      </c>
      <c r="BE438" s="284">
        <v>0</v>
      </c>
      <c r="BF438" s="284">
        <v>0</v>
      </c>
      <c r="BG438" s="284">
        <v>0</v>
      </c>
      <c r="BH438" s="168">
        <v>0</v>
      </c>
      <c r="BI438" s="169">
        <v>0</v>
      </c>
      <c r="BJ438" s="169">
        <v>0</v>
      </c>
      <c r="BK438" s="170">
        <v>0</v>
      </c>
      <c r="BL438">
        <v>33</v>
      </c>
      <c r="BM438">
        <v>6763</v>
      </c>
      <c r="BN438">
        <v>645213</v>
      </c>
      <c r="BO438">
        <v>55533</v>
      </c>
      <c r="BP438">
        <v>0</v>
      </c>
      <c r="BQ438">
        <v>0</v>
      </c>
      <c r="BR438">
        <v>0</v>
      </c>
      <c r="BS438">
        <v>0</v>
      </c>
      <c r="BT438">
        <v>1</v>
      </c>
      <c r="BU438">
        <v>197</v>
      </c>
      <c r="BV438">
        <v>0</v>
      </c>
      <c r="BW438">
        <v>60544</v>
      </c>
      <c r="BX438">
        <v>0</v>
      </c>
      <c r="BY438">
        <v>0</v>
      </c>
      <c r="BZ438">
        <v>0</v>
      </c>
      <c r="CA438">
        <v>0</v>
      </c>
      <c r="CB438">
        <v>0</v>
      </c>
      <c r="CC438">
        <v>0</v>
      </c>
      <c r="CD438">
        <v>0</v>
      </c>
      <c r="CE438">
        <v>0</v>
      </c>
      <c r="CF438">
        <v>0</v>
      </c>
      <c r="CG438">
        <v>0</v>
      </c>
      <c r="CH438">
        <v>0</v>
      </c>
      <c r="CI438">
        <v>0</v>
      </c>
      <c r="CJ438" s="1">
        <v>1</v>
      </c>
      <c r="CK438" s="1">
        <v>197</v>
      </c>
      <c r="CL438" s="1">
        <v>0</v>
      </c>
      <c r="CM438" s="1">
        <v>60544</v>
      </c>
      <c r="CN438" s="168">
        <v>0</v>
      </c>
      <c r="CO438" s="169">
        <v>0</v>
      </c>
      <c r="CP438" s="169">
        <v>0</v>
      </c>
      <c r="CQ438" s="170">
        <v>0</v>
      </c>
      <c r="CR438" s="1">
        <v>0</v>
      </c>
      <c r="CS438" s="1">
        <v>0</v>
      </c>
      <c r="CT438" s="1">
        <v>0</v>
      </c>
      <c r="CU438" s="1">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v>0</v>
      </c>
      <c r="DP438" s="284">
        <v>0</v>
      </c>
      <c r="DQ438" s="284">
        <v>0</v>
      </c>
      <c r="DR438" s="284">
        <v>0</v>
      </c>
      <c r="DS438" s="284">
        <v>0</v>
      </c>
      <c r="DT438" s="168">
        <v>0</v>
      </c>
      <c r="DU438" s="169">
        <v>0</v>
      </c>
      <c r="DV438" s="169">
        <v>0</v>
      </c>
      <c r="DW438" s="170">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v>0</v>
      </c>
      <c r="EU438">
        <v>0</v>
      </c>
      <c r="EV438" s="1">
        <v>0</v>
      </c>
      <c r="EW438" s="1">
        <v>0</v>
      </c>
      <c r="EX438" s="1">
        <v>0</v>
      </c>
      <c r="EY438" s="1">
        <v>0</v>
      </c>
      <c r="EZ438" s="168">
        <v>0</v>
      </c>
      <c r="FA438" s="169">
        <v>0</v>
      </c>
      <c r="FB438" s="169">
        <v>0</v>
      </c>
      <c r="FC438" s="170">
        <v>0</v>
      </c>
      <c r="FD438">
        <v>0</v>
      </c>
      <c r="FE438">
        <v>0</v>
      </c>
      <c r="FF438">
        <v>0</v>
      </c>
      <c r="FG438">
        <v>0</v>
      </c>
      <c r="FH438">
        <v>0</v>
      </c>
      <c r="FI438">
        <v>0</v>
      </c>
      <c r="FJ438">
        <v>0</v>
      </c>
      <c r="FK438">
        <v>0</v>
      </c>
      <c r="FL438">
        <v>0</v>
      </c>
      <c r="FM438">
        <v>0</v>
      </c>
      <c r="FN438">
        <v>1</v>
      </c>
      <c r="FO438">
        <v>2000</v>
      </c>
      <c r="FP438">
        <v>296</v>
      </c>
      <c r="FQ438">
        <v>4</v>
      </c>
      <c r="FR438">
        <v>0</v>
      </c>
      <c r="FS438">
        <v>0</v>
      </c>
      <c r="FT438">
        <v>44</v>
      </c>
      <c r="FU438">
        <v>0</v>
      </c>
      <c r="FV438">
        <v>2949</v>
      </c>
      <c r="FW438">
        <v>0</v>
      </c>
      <c r="FX438">
        <v>994</v>
      </c>
      <c r="FY438">
        <v>0</v>
      </c>
      <c r="FZ438">
        <v>0</v>
      </c>
      <c r="GA438">
        <v>0</v>
      </c>
      <c r="GB438">
        <v>0</v>
      </c>
      <c r="GC438">
        <v>0</v>
      </c>
      <c r="GD438">
        <v>4</v>
      </c>
      <c r="GE438">
        <v>0</v>
      </c>
      <c r="GF438">
        <v>18</v>
      </c>
      <c r="GG438">
        <v>0</v>
      </c>
      <c r="GH438">
        <v>0</v>
      </c>
      <c r="GI438">
        <v>0</v>
      </c>
      <c r="GJ438">
        <v>191</v>
      </c>
      <c r="GK438">
        <v>467100</v>
      </c>
      <c r="GL438">
        <v>13</v>
      </c>
      <c r="GM438">
        <v>0</v>
      </c>
      <c r="GN438">
        <v>7</v>
      </c>
      <c r="GO438">
        <v>569</v>
      </c>
      <c r="GP438">
        <v>20</v>
      </c>
      <c r="GQ438">
        <v>217065</v>
      </c>
      <c r="GR438">
        <v>0</v>
      </c>
      <c r="GS438">
        <v>0</v>
      </c>
      <c r="GT438">
        <v>0</v>
      </c>
      <c r="GU438">
        <v>0</v>
      </c>
      <c r="GV438">
        <v>0</v>
      </c>
      <c r="GW438">
        <v>0</v>
      </c>
      <c r="GX438">
        <v>4</v>
      </c>
      <c r="GY438">
        <v>0</v>
      </c>
      <c r="GZ438">
        <v>0</v>
      </c>
      <c r="HA438">
        <v>0</v>
      </c>
      <c r="HB438">
        <v>0</v>
      </c>
      <c r="HC438" s="139">
        <v>0</v>
      </c>
      <c r="HD438" s="141">
        <v>0</v>
      </c>
      <c r="HE438" s="139">
        <v>8</v>
      </c>
      <c r="HF438" s="141">
        <v>2</v>
      </c>
      <c r="HG438" s="180">
        <v>30</v>
      </c>
      <c r="HH438" s="182">
        <v>6.6666666666666666E-2</v>
      </c>
      <c r="HI438" s="182">
        <v>0.26666666666666666</v>
      </c>
      <c r="HJ438" s="183">
        <v>0</v>
      </c>
      <c r="HK438" s="140">
        <v>0</v>
      </c>
      <c r="HL438" s="140">
        <v>0</v>
      </c>
      <c r="HM438" s="1" t="s">
        <v>427</v>
      </c>
      <c r="HN438" s="1" t="s">
        <v>427</v>
      </c>
      <c r="HO438" t="s">
        <v>460</v>
      </c>
      <c r="HP438" t="e">
        <v>#N/A</v>
      </c>
      <c r="HQ438" s="403" t="s">
        <v>605</v>
      </c>
      <c r="HR438" s="403" t="s">
        <v>605</v>
      </c>
      <c r="HS438" s="403" t="s">
        <v>605</v>
      </c>
      <c r="HT438" s="403" t="s">
        <v>605</v>
      </c>
      <c r="HU438" s="403" t="s">
        <v>605</v>
      </c>
      <c r="HV438" s="403" t="s">
        <v>605</v>
      </c>
      <c r="HW438" s="403" t="s">
        <v>605</v>
      </c>
      <c r="HX438" s="403" t="s">
        <v>605</v>
      </c>
      <c r="HY438" s="403" t="s">
        <v>605</v>
      </c>
      <c r="HZ438" s="403" t="s">
        <v>605</v>
      </c>
      <c r="IA438" s="284"/>
      <c r="IB438" s="284"/>
    </row>
    <row r="439" spans="1:236" x14ac:dyDescent="0.25">
      <c r="A439" s="2">
        <f>IF('Table 1'!$L$2="All Regions",1,IF('Table 1'!$L$2='DATA TEMPLATE 1516'!L439,1,0))</f>
        <v>1</v>
      </c>
      <c r="B439" s="2">
        <f>IF('Table 1'!$L$3="All Disciplines",1,IF('Table 1'!$L$3='DATA TEMPLATE 1516'!M439,1,0))</f>
        <v>1</v>
      </c>
      <c r="C439" s="2">
        <f>IF('Table 1'!$L$4="All Organisations",1,IF('Table 1'!$L$4='DATA TEMPLATE 1516'!N439,1,0))</f>
        <v>1</v>
      </c>
      <c r="D439" s="2">
        <f t="shared" si="12"/>
        <v>3</v>
      </c>
      <c r="E439" s="236">
        <f>IFERROR(IF('Table 2'!$L$2="All Diverse Led",$HQ439,IF('Table 2'!$L$2='DATA TEMPLATE 1516'!HX439,4,0)),"0")</f>
        <v>0</v>
      </c>
      <c r="F439" s="236">
        <f>IFERROR(IF('Table 2'!$L$2="All Diverse Led",$HQ439,IF('Table 2'!$L$2='DATA TEMPLATE 1516'!HY439,4,0)), 0)</f>
        <v>0</v>
      </c>
      <c r="G439" s="237">
        <f t="shared" si="13"/>
        <v>0</v>
      </c>
      <c r="H439" s="1" t="s">
        <v>471</v>
      </c>
      <c r="I439" s="1">
        <v>0</v>
      </c>
      <c r="J439" s="1" t="b">
        <v>1</v>
      </c>
      <c r="K439" s="284">
        <v>437</v>
      </c>
      <c r="L439" t="s">
        <v>449</v>
      </c>
      <c r="M439" t="s">
        <v>451</v>
      </c>
      <c r="N439" t="s">
        <v>460</v>
      </c>
      <c r="O439" s="76">
        <v>2170139</v>
      </c>
      <c r="P439" s="76">
        <v>1613812</v>
      </c>
      <c r="Q439" s="76">
        <v>47131</v>
      </c>
      <c r="R439" s="76">
        <v>2712089</v>
      </c>
      <c r="S439" s="76">
        <v>0</v>
      </c>
      <c r="T439" s="76">
        <v>6543171</v>
      </c>
      <c r="U439">
        <v>796857</v>
      </c>
      <c r="V439">
        <v>0</v>
      </c>
      <c r="W439">
        <v>0</v>
      </c>
      <c r="X439">
        <v>0</v>
      </c>
      <c r="Y439">
        <v>0</v>
      </c>
      <c r="Z439">
        <v>16000</v>
      </c>
      <c r="AA439">
        <v>3173</v>
      </c>
      <c r="AB439">
        <v>2994218</v>
      </c>
      <c r="AC439">
        <v>1484425</v>
      </c>
      <c r="AD439">
        <v>821944</v>
      </c>
      <c r="AE439">
        <v>6116617</v>
      </c>
      <c r="AF439" s="1">
        <v>0</v>
      </c>
      <c r="AG439">
        <v>0</v>
      </c>
      <c r="AH439">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v>0</v>
      </c>
      <c r="BD439" s="284">
        <v>0</v>
      </c>
      <c r="BE439" s="284">
        <v>0</v>
      </c>
      <c r="BF439" s="284">
        <v>0</v>
      </c>
      <c r="BG439" s="284">
        <v>0</v>
      </c>
      <c r="BH439" s="168">
        <v>0</v>
      </c>
      <c r="BI439" s="169">
        <v>0</v>
      </c>
      <c r="BJ439" s="169">
        <v>0</v>
      </c>
      <c r="BK439" s="170">
        <v>0</v>
      </c>
      <c r="BL439">
        <v>22</v>
      </c>
      <c r="BM439">
        <v>1304</v>
      </c>
      <c r="BN439">
        <v>284285</v>
      </c>
      <c r="BO439">
        <v>0</v>
      </c>
      <c r="BP439">
        <v>0</v>
      </c>
      <c r="BQ439">
        <v>0</v>
      </c>
      <c r="BR439">
        <v>0</v>
      </c>
      <c r="BS439">
        <v>0</v>
      </c>
      <c r="BT439">
        <v>0</v>
      </c>
      <c r="BU439">
        <v>0</v>
      </c>
      <c r="BV439">
        <v>0</v>
      </c>
      <c r="BW439">
        <v>0</v>
      </c>
      <c r="BX439">
        <v>1</v>
      </c>
      <c r="BY439">
        <v>0</v>
      </c>
      <c r="BZ439">
        <v>8</v>
      </c>
      <c r="CA439">
        <v>0</v>
      </c>
      <c r="CB439">
        <v>0</v>
      </c>
      <c r="CC439">
        <v>0</v>
      </c>
      <c r="CD439">
        <v>0</v>
      </c>
      <c r="CE439">
        <v>0</v>
      </c>
      <c r="CF439">
        <v>0</v>
      </c>
      <c r="CG439">
        <v>0</v>
      </c>
      <c r="CH439">
        <v>0</v>
      </c>
      <c r="CI439">
        <v>0</v>
      </c>
      <c r="CJ439" s="1">
        <v>0</v>
      </c>
      <c r="CK439" s="1">
        <v>0</v>
      </c>
      <c r="CL439" s="1">
        <v>0</v>
      </c>
      <c r="CM439" s="1">
        <v>0</v>
      </c>
      <c r="CN439" s="168">
        <v>1</v>
      </c>
      <c r="CO439" s="169">
        <v>0</v>
      </c>
      <c r="CP439" s="169">
        <v>8</v>
      </c>
      <c r="CQ439" s="170">
        <v>0</v>
      </c>
      <c r="CR439" s="1">
        <v>0</v>
      </c>
      <c r="CS439" s="1">
        <v>0</v>
      </c>
      <c r="CT439" s="1">
        <v>0</v>
      </c>
      <c r="CU439" s="1">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v>0</v>
      </c>
      <c r="DP439" s="284">
        <v>0</v>
      </c>
      <c r="DQ439" s="284">
        <v>0</v>
      </c>
      <c r="DR439" s="284">
        <v>0</v>
      </c>
      <c r="DS439" s="284">
        <v>0</v>
      </c>
      <c r="DT439" s="168">
        <v>0</v>
      </c>
      <c r="DU439" s="169">
        <v>0</v>
      </c>
      <c r="DV439" s="169">
        <v>0</v>
      </c>
      <c r="DW439" s="170">
        <v>0</v>
      </c>
      <c r="DX439">
        <v>0</v>
      </c>
      <c r="DY439">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v>0</v>
      </c>
      <c r="EU439">
        <v>0</v>
      </c>
      <c r="EV439" s="1">
        <v>0</v>
      </c>
      <c r="EW439" s="1">
        <v>0</v>
      </c>
      <c r="EX439" s="1">
        <v>0</v>
      </c>
      <c r="EY439" s="1">
        <v>0</v>
      </c>
      <c r="EZ439" s="168">
        <v>0</v>
      </c>
      <c r="FA439" s="169">
        <v>0</v>
      </c>
      <c r="FB439" s="169">
        <v>0</v>
      </c>
      <c r="FC439" s="170">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66250</v>
      </c>
      <c r="GF439">
        <v>0</v>
      </c>
      <c r="GG439">
        <v>0</v>
      </c>
      <c r="GH439">
        <v>0</v>
      </c>
      <c r="GI439">
        <v>0</v>
      </c>
      <c r="GJ439">
        <v>0</v>
      </c>
      <c r="GK439">
        <v>0</v>
      </c>
      <c r="GL439">
        <v>0</v>
      </c>
      <c r="GM439">
        <v>0</v>
      </c>
      <c r="GN439">
        <v>0</v>
      </c>
      <c r="GO439">
        <v>0</v>
      </c>
      <c r="GP439">
        <v>0</v>
      </c>
      <c r="GQ439">
        <v>0</v>
      </c>
      <c r="GR439">
        <v>0</v>
      </c>
      <c r="GS439">
        <v>0</v>
      </c>
      <c r="GT439">
        <v>0</v>
      </c>
      <c r="GU439">
        <v>0</v>
      </c>
      <c r="GV439">
        <v>0</v>
      </c>
      <c r="GW439">
        <v>0</v>
      </c>
      <c r="GX439">
        <v>0</v>
      </c>
      <c r="GY439">
        <v>0</v>
      </c>
      <c r="GZ439">
        <v>0</v>
      </c>
      <c r="HA439">
        <v>0</v>
      </c>
      <c r="HB439">
        <v>0</v>
      </c>
      <c r="HC439" s="139">
        <v>0</v>
      </c>
      <c r="HD439" s="141">
        <v>0</v>
      </c>
      <c r="HE439" s="139">
        <v>1</v>
      </c>
      <c r="HF439" s="141">
        <v>0</v>
      </c>
      <c r="HG439" s="180">
        <v>6</v>
      </c>
      <c r="HH439" s="182">
        <v>0</v>
      </c>
      <c r="HI439" s="182">
        <v>0.16666666666666666</v>
      </c>
      <c r="HJ439" s="183">
        <v>0</v>
      </c>
      <c r="HK439" s="140">
        <v>0</v>
      </c>
      <c r="HL439" s="140">
        <v>0</v>
      </c>
      <c r="HM439" s="1" t="s">
        <v>427</v>
      </c>
      <c r="HN439" s="1" t="s">
        <v>427</v>
      </c>
      <c r="HO439" t="s">
        <v>460</v>
      </c>
      <c r="HP439" s="284" t="s">
        <v>460</v>
      </c>
      <c r="HQ439" s="284">
        <v>0</v>
      </c>
      <c r="HR439" s="284">
        <v>0</v>
      </c>
      <c r="HS439" s="284">
        <v>0</v>
      </c>
      <c r="HT439" s="284" t="s">
        <v>427</v>
      </c>
      <c r="HU439" s="284" t="s">
        <v>427</v>
      </c>
      <c r="HV439" s="284" t="s">
        <v>427</v>
      </c>
      <c r="HW439" s="284" t="s">
        <v>427</v>
      </c>
      <c r="HX439" s="284">
        <v>0</v>
      </c>
      <c r="HY439" s="284">
        <v>0</v>
      </c>
      <c r="HZ439" s="284">
        <v>5366046</v>
      </c>
      <c r="IA439" s="284"/>
      <c r="IB439" s="284"/>
    </row>
    <row r="440" spans="1:236" x14ac:dyDescent="0.25">
      <c r="A440" s="2">
        <f>IF('Table 1'!$L$2="All Regions",1,IF('Table 1'!$L$2='DATA TEMPLATE 1516'!L440,1,0))</f>
        <v>1</v>
      </c>
      <c r="B440" s="2">
        <f>IF('Table 1'!$L$3="All Disciplines",1,IF('Table 1'!$L$3='DATA TEMPLATE 1516'!M440,1,0))</f>
        <v>1</v>
      </c>
      <c r="C440" s="2">
        <f>IF('Table 1'!$L$4="All Organisations",1,IF('Table 1'!$L$4='DATA TEMPLATE 1516'!N440,1,0))</f>
        <v>1</v>
      </c>
      <c r="D440" s="2">
        <f t="shared" si="12"/>
        <v>3</v>
      </c>
      <c r="E440" s="236">
        <f>IFERROR(IF('Table 2'!$L$2="All Diverse Led",$HQ440,IF('Table 2'!$L$2='DATA TEMPLATE 1516'!HX440,4,0)),"0")</f>
        <v>0</v>
      </c>
      <c r="F440" s="236">
        <f>IFERROR(IF('Table 2'!$L$2="All Diverse Led",$HQ440,IF('Table 2'!$L$2='DATA TEMPLATE 1516'!HY440,4,0)), 0)</f>
        <v>0</v>
      </c>
      <c r="G440" s="237">
        <f t="shared" si="13"/>
        <v>0</v>
      </c>
      <c r="H440" s="1" t="s">
        <v>471</v>
      </c>
      <c r="I440" s="1">
        <v>0</v>
      </c>
      <c r="J440" s="1" t="b">
        <v>0</v>
      </c>
      <c r="K440" s="284">
        <v>438</v>
      </c>
      <c r="L440" t="s">
        <v>449</v>
      </c>
      <c r="M440" t="s">
        <v>437</v>
      </c>
      <c r="N440" t="s">
        <v>460</v>
      </c>
      <c r="O440" s="76">
        <v>1359485</v>
      </c>
      <c r="P440" s="76">
        <v>979820</v>
      </c>
      <c r="Q440" s="76">
        <v>242002</v>
      </c>
      <c r="R440" s="76">
        <v>116604</v>
      </c>
      <c r="S440" s="76">
        <v>0</v>
      </c>
      <c r="T440" s="76">
        <v>2697911</v>
      </c>
      <c r="U440">
        <v>666957</v>
      </c>
      <c r="V440">
        <v>54165</v>
      </c>
      <c r="W440">
        <v>0</v>
      </c>
      <c r="X440">
        <v>0</v>
      </c>
      <c r="Y440">
        <v>0</v>
      </c>
      <c r="Z440">
        <v>0</v>
      </c>
      <c r="AA440">
        <v>0</v>
      </c>
      <c r="AB440">
        <v>1149709</v>
      </c>
      <c r="AC440">
        <v>328095</v>
      </c>
      <c r="AD440">
        <v>101202</v>
      </c>
      <c r="AE440">
        <v>2300128</v>
      </c>
      <c r="AF440" s="1">
        <v>109</v>
      </c>
      <c r="AG440">
        <v>102</v>
      </c>
      <c r="AH440">
        <v>10824</v>
      </c>
      <c r="AI440">
        <v>0</v>
      </c>
      <c r="AJ440">
        <v>0</v>
      </c>
      <c r="AK440">
        <v>0</v>
      </c>
      <c r="AL440">
        <v>0</v>
      </c>
      <c r="AM440">
        <v>0</v>
      </c>
      <c r="AN440">
        <v>0</v>
      </c>
      <c r="AO440">
        <v>0</v>
      </c>
      <c r="AP440">
        <v>0</v>
      </c>
      <c r="AQ440">
        <v>0</v>
      </c>
      <c r="AR440">
        <v>109</v>
      </c>
      <c r="AS440">
        <v>102</v>
      </c>
      <c r="AT440">
        <v>10824</v>
      </c>
      <c r="AU440">
        <v>0</v>
      </c>
      <c r="AV440">
        <v>0</v>
      </c>
      <c r="AW440">
        <v>0</v>
      </c>
      <c r="AX440">
        <v>0</v>
      </c>
      <c r="AY440">
        <v>0</v>
      </c>
      <c r="AZ440">
        <v>0</v>
      </c>
      <c r="BA440">
        <v>0</v>
      </c>
      <c r="BB440">
        <v>0</v>
      </c>
      <c r="BC440">
        <v>0</v>
      </c>
      <c r="BD440" s="284">
        <v>0</v>
      </c>
      <c r="BE440" s="284">
        <v>0</v>
      </c>
      <c r="BF440" s="284">
        <v>0</v>
      </c>
      <c r="BG440" s="284">
        <v>0</v>
      </c>
      <c r="BH440" s="168">
        <v>109</v>
      </c>
      <c r="BI440" s="169">
        <v>102</v>
      </c>
      <c r="BJ440" s="169">
        <v>10824</v>
      </c>
      <c r="BK440" s="170">
        <v>0</v>
      </c>
      <c r="BL440">
        <v>3</v>
      </c>
      <c r="BM440">
        <v>310</v>
      </c>
      <c r="BN440">
        <v>0</v>
      </c>
      <c r="BO440">
        <v>36000</v>
      </c>
      <c r="BP440">
        <v>0</v>
      </c>
      <c r="BQ440">
        <v>0</v>
      </c>
      <c r="BR440">
        <v>0</v>
      </c>
      <c r="BS440">
        <v>0</v>
      </c>
      <c r="BT440">
        <v>0</v>
      </c>
      <c r="BU440">
        <v>0</v>
      </c>
      <c r="BV440">
        <v>0</v>
      </c>
      <c r="BW440">
        <v>0</v>
      </c>
      <c r="BX440">
        <v>3</v>
      </c>
      <c r="BY440">
        <v>310</v>
      </c>
      <c r="BZ440">
        <v>0</v>
      </c>
      <c r="CA440">
        <v>36000</v>
      </c>
      <c r="CB440">
        <v>0</v>
      </c>
      <c r="CC440">
        <v>0</v>
      </c>
      <c r="CD440">
        <v>0</v>
      </c>
      <c r="CE440">
        <v>0</v>
      </c>
      <c r="CF440">
        <v>0</v>
      </c>
      <c r="CG440">
        <v>0</v>
      </c>
      <c r="CH440">
        <v>0</v>
      </c>
      <c r="CI440">
        <v>0</v>
      </c>
      <c r="CJ440" s="1">
        <v>0</v>
      </c>
      <c r="CK440" s="1">
        <v>0</v>
      </c>
      <c r="CL440" s="1">
        <v>0</v>
      </c>
      <c r="CM440" s="1">
        <v>0</v>
      </c>
      <c r="CN440" s="168">
        <v>3</v>
      </c>
      <c r="CO440" s="169">
        <v>310</v>
      </c>
      <c r="CP440" s="169">
        <v>0</v>
      </c>
      <c r="CQ440" s="170">
        <v>36000</v>
      </c>
      <c r="CR440" s="1">
        <v>0</v>
      </c>
      <c r="CS440" s="1">
        <v>0</v>
      </c>
      <c r="CT440" s="1">
        <v>0</v>
      </c>
      <c r="CU440" s="1">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v>0</v>
      </c>
      <c r="DP440" s="284">
        <v>0</v>
      </c>
      <c r="DQ440" s="284">
        <v>0</v>
      </c>
      <c r="DR440" s="284">
        <v>0</v>
      </c>
      <c r="DS440" s="284">
        <v>0</v>
      </c>
      <c r="DT440" s="168">
        <v>0</v>
      </c>
      <c r="DU440" s="169">
        <v>0</v>
      </c>
      <c r="DV440" s="169">
        <v>0</v>
      </c>
      <c r="DW440" s="170">
        <v>0</v>
      </c>
      <c r="DX440">
        <v>0</v>
      </c>
      <c r="DY440">
        <v>0</v>
      </c>
      <c r="DZ440">
        <v>0</v>
      </c>
      <c r="EA440">
        <v>0</v>
      </c>
      <c r="EB440">
        <v>0</v>
      </c>
      <c r="EC440">
        <v>0</v>
      </c>
      <c r="ED440">
        <v>0</v>
      </c>
      <c r="EE440">
        <v>0</v>
      </c>
      <c r="EF440">
        <v>0</v>
      </c>
      <c r="EG440">
        <v>0</v>
      </c>
      <c r="EH440">
        <v>0</v>
      </c>
      <c r="EI440">
        <v>0</v>
      </c>
      <c r="EJ440">
        <v>0</v>
      </c>
      <c r="EK440">
        <v>0</v>
      </c>
      <c r="EL440">
        <v>0</v>
      </c>
      <c r="EM440">
        <v>0</v>
      </c>
      <c r="EN440">
        <v>0</v>
      </c>
      <c r="EO440">
        <v>0</v>
      </c>
      <c r="EP440">
        <v>0</v>
      </c>
      <c r="EQ440">
        <v>0</v>
      </c>
      <c r="ER440">
        <v>0</v>
      </c>
      <c r="ES440">
        <v>0</v>
      </c>
      <c r="ET440">
        <v>0</v>
      </c>
      <c r="EU440">
        <v>0</v>
      </c>
      <c r="EV440" s="1">
        <v>0</v>
      </c>
      <c r="EW440" s="1">
        <v>0</v>
      </c>
      <c r="EX440" s="1">
        <v>0</v>
      </c>
      <c r="EY440" s="1">
        <v>0</v>
      </c>
      <c r="EZ440" s="168">
        <v>0</v>
      </c>
      <c r="FA440" s="169">
        <v>0</v>
      </c>
      <c r="FB440" s="169">
        <v>0</v>
      </c>
      <c r="FC440" s="170">
        <v>0</v>
      </c>
      <c r="FD440">
        <v>0</v>
      </c>
      <c r="FE440">
        <v>0</v>
      </c>
      <c r="FF440">
        <v>0</v>
      </c>
      <c r="FG440">
        <v>0</v>
      </c>
      <c r="FH440">
        <v>0</v>
      </c>
      <c r="FI440">
        <v>0</v>
      </c>
      <c r="FJ440">
        <v>0</v>
      </c>
      <c r="FK440">
        <v>0</v>
      </c>
      <c r="FL440">
        <v>0</v>
      </c>
      <c r="FM440">
        <v>0</v>
      </c>
      <c r="FN440">
        <v>0</v>
      </c>
      <c r="FO440">
        <v>0</v>
      </c>
      <c r="FP440">
        <v>0</v>
      </c>
      <c r="FQ440">
        <v>0</v>
      </c>
      <c r="FR440">
        <v>0</v>
      </c>
      <c r="FS440">
        <v>0</v>
      </c>
      <c r="FT440">
        <v>0</v>
      </c>
      <c r="FU440">
        <v>0</v>
      </c>
      <c r="FV440">
        <v>0</v>
      </c>
      <c r="FW440">
        <v>0</v>
      </c>
      <c r="FX440">
        <v>0</v>
      </c>
      <c r="FY440">
        <v>0</v>
      </c>
      <c r="FZ440">
        <v>0</v>
      </c>
      <c r="GA440">
        <v>0</v>
      </c>
      <c r="GB440">
        <v>0</v>
      </c>
      <c r="GC440">
        <v>0</v>
      </c>
      <c r="GD440">
        <v>0</v>
      </c>
      <c r="GE440">
        <v>0</v>
      </c>
      <c r="GF440">
        <v>0</v>
      </c>
      <c r="GG440">
        <v>0</v>
      </c>
      <c r="GH440">
        <v>0</v>
      </c>
      <c r="GI440">
        <v>0</v>
      </c>
      <c r="GJ440">
        <v>0</v>
      </c>
      <c r="GK440">
        <v>0</v>
      </c>
      <c r="GL440">
        <v>0</v>
      </c>
      <c r="GM440">
        <v>0</v>
      </c>
      <c r="GN440">
        <v>0</v>
      </c>
      <c r="GO440">
        <v>0</v>
      </c>
      <c r="GP440">
        <v>0</v>
      </c>
      <c r="GQ440">
        <v>0</v>
      </c>
      <c r="GR440">
        <v>0</v>
      </c>
      <c r="GS440">
        <v>0</v>
      </c>
      <c r="GT440">
        <v>0</v>
      </c>
      <c r="GU440">
        <v>0</v>
      </c>
      <c r="GV440">
        <v>0</v>
      </c>
      <c r="GW440">
        <v>0</v>
      </c>
      <c r="GX440">
        <v>0</v>
      </c>
      <c r="GY440">
        <v>0</v>
      </c>
      <c r="GZ440">
        <v>0</v>
      </c>
      <c r="HA440">
        <v>0</v>
      </c>
      <c r="HB440">
        <v>0</v>
      </c>
      <c r="HC440" s="139">
        <v>0</v>
      </c>
      <c r="HD440" s="141">
        <v>0</v>
      </c>
      <c r="HE440" s="139">
        <v>0</v>
      </c>
      <c r="HF440" s="141">
        <v>0</v>
      </c>
      <c r="HG440" s="180">
        <v>21</v>
      </c>
      <c r="HH440" s="182">
        <v>0</v>
      </c>
      <c r="HI440" s="182">
        <v>0</v>
      </c>
      <c r="HJ440" s="183">
        <v>0</v>
      </c>
      <c r="HK440" s="140">
        <v>0</v>
      </c>
      <c r="HL440" s="140">
        <v>0</v>
      </c>
      <c r="HM440" s="1" t="s">
        <v>427</v>
      </c>
      <c r="HN440" s="1" t="s">
        <v>427</v>
      </c>
      <c r="HO440" t="s">
        <v>460</v>
      </c>
      <c r="HP440" s="284" t="s">
        <v>460</v>
      </c>
      <c r="HQ440" s="284">
        <v>0</v>
      </c>
      <c r="HR440" s="284">
        <v>0</v>
      </c>
      <c r="HS440" s="284">
        <v>0</v>
      </c>
      <c r="HT440" s="284" t="s">
        <v>427</v>
      </c>
      <c r="HU440" s="284" t="s">
        <v>427</v>
      </c>
      <c r="HV440" s="284" t="s">
        <v>427</v>
      </c>
      <c r="HW440" s="284" t="s">
        <v>427</v>
      </c>
      <c r="HX440" s="284">
        <v>0</v>
      </c>
      <c r="HY440" s="284">
        <v>0</v>
      </c>
      <c r="HZ440" s="284">
        <v>2484257</v>
      </c>
      <c r="IA440" s="284"/>
      <c r="IB440" s="284"/>
    </row>
    <row r="441" spans="1:236" x14ac:dyDescent="0.25">
      <c r="A441" s="2">
        <f>IF('Table 1'!$L$2="All Regions",1,IF('Table 1'!$L$2='DATA TEMPLATE 1516'!L441,1,0))</f>
        <v>1</v>
      </c>
      <c r="B441" s="2">
        <f>IF('Table 1'!$L$3="All Disciplines",1,IF('Table 1'!$L$3='DATA TEMPLATE 1516'!M441,1,0))</f>
        <v>1</v>
      </c>
      <c r="C441" s="2">
        <f>IF('Table 1'!$L$4="All Organisations",1,IF('Table 1'!$L$4='DATA TEMPLATE 1516'!N441,1,0))</f>
        <v>1</v>
      </c>
      <c r="D441" s="2">
        <f t="shared" si="12"/>
        <v>3</v>
      </c>
      <c r="E441" s="236">
        <f>IFERROR(IF('Table 2'!$L$2="All Diverse Led",$HQ441,IF('Table 2'!$L$2='DATA TEMPLATE 1516'!HX441,4,0)),"0")</f>
        <v>0</v>
      </c>
      <c r="F441" s="236">
        <f>IFERROR(IF('Table 2'!$L$2="All Diverse Led",$HQ441,IF('Table 2'!$L$2='DATA TEMPLATE 1516'!HY441,4,0)), 0)</f>
        <v>0</v>
      </c>
      <c r="G441" s="237">
        <f t="shared" si="13"/>
        <v>0</v>
      </c>
      <c r="H441" s="1" t="s">
        <v>471</v>
      </c>
      <c r="I441" s="1">
        <v>0</v>
      </c>
      <c r="J441" s="1" t="b">
        <v>0</v>
      </c>
      <c r="K441" s="284">
        <v>439</v>
      </c>
      <c r="L441" t="s">
        <v>449</v>
      </c>
      <c r="M441" t="s">
        <v>438</v>
      </c>
      <c r="N441" t="s">
        <v>460</v>
      </c>
      <c r="O441" s="76">
        <v>3227116</v>
      </c>
      <c r="P441" s="76">
        <v>10717126</v>
      </c>
      <c r="Q441" s="76">
        <v>1826718</v>
      </c>
      <c r="R441" s="76">
        <v>510000</v>
      </c>
      <c r="S441" s="76">
        <v>0</v>
      </c>
      <c r="T441" s="76">
        <v>16280960</v>
      </c>
      <c r="U441">
        <v>7966378</v>
      </c>
      <c r="V441">
        <v>757847</v>
      </c>
      <c r="W441">
        <v>1000</v>
      </c>
      <c r="X441">
        <v>29000</v>
      </c>
      <c r="Y441">
        <v>0</v>
      </c>
      <c r="Z441">
        <v>0</v>
      </c>
      <c r="AA441">
        <v>0</v>
      </c>
      <c r="AB441">
        <v>7661817</v>
      </c>
      <c r="AC441">
        <v>953684</v>
      </c>
      <c r="AD441">
        <v>57000</v>
      </c>
      <c r="AE441">
        <v>17426726</v>
      </c>
      <c r="AF441" s="1">
        <v>201</v>
      </c>
      <c r="AG441">
        <v>0</v>
      </c>
      <c r="AH441">
        <v>98968</v>
      </c>
      <c r="AI441">
        <v>0</v>
      </c>
      <c r="AJ441">
        <v>0</v>
      </c>
      <c r="AK441">
        <v>0</v>
      </c>
      <c r="AL441">
        <v>0</v>
      </c>
      <c r="AM441">
        <v>0</v>
      </c>
      <c r="AN441">
        <v>0</v>
      </c>
      <c r="AO441">
        <v>0</v>
      </c>
      <c r="AP441">
        <v>0</v>
      </c>
      <c r="AQ441">
        <v>0</v>
      </c>
      <c r="AR441">
        <v>14</v>
      </c>
      <c r="AS441">
        <v>11</v>
      </c>
      <c r="AT441">
        <v>1658</v>
      </c>
      <c r="AU441">
        <v>0</v>
      </c>
      <c r="AV441">
        <v>0</v>
      </c>
      <c r="AW441">
        <v>0</v>
      </c>
      <c r="AX441">
        <v>0</v>
      </c>
      <c r="AY441">
        <v>0</v>
      </c>
      <c r="AZ441">
        <v>0</v>
      </c>
      <c r="BA441">
        <v>0</v>
      </c>
      <c r="BB441">
        <v>0</v>
      </c>
      <c r="BC441">
        <v>0</v>
      </c>
      <c r="BD441" s="284">
        <v>0</v>
      </c>
      <c r="BE441" s="284">
        <v>0</v>
      </c>
      <c r="BF441" s="284">
        <v>0</v>
      </c>
      <c r="BG441" s="284">
        <v>0</v>
      </c>
      <c r="BH441" s="168">
        <v>14</v>
      </c>
      <c r="BI441" s="169">
        <v>11</v>
      </c>
      <c r="BJ441" s="169">
        <v>1658</v>
      </c>
      <c r="BK441" s="170">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v>0</v>
      </c>
      <c r="CJ441" s="1">
        <v>0</v>
      </c>
      <c r="CK441" s="1">
        <v>0</v>
      </c>
      <c r="CL441" s="1">
        <v>0</v>
      </c>
      <c r="CM441" s="1">
        <v>0</v>
      </c>
      <c r="CN441" s="168">
        <v>0</v>
      </c>
      <c r="CO441" s="169">
        <v>0</v>
      </c>
      <c r="CP441" s="169">
        <v>0</v>
      </c>
      <c r="CQ441" s="170">
        <v>0</v>
      </c>
      <c r="CR441" s="1">
        <v>10</v>
      </c>
      <c r="CS441" s="1">
        <v>10</v>
      </c>
      <c r="CT441" s="1">
        <v>1443</v>
      </c>
      <c r="CU441" s="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v>0</v>
      </c>
      <c r="DP441" s="284">
        <v>0</v>
      </c>
      <c r="DQ441" s="284">
        <v>0</v>
      </c>
      <c r="DR441" s="284">
        <v>0</v>
      </c>
      <c r="DS441" s="284">
        <v>0</v>
      </c>
      <c r="DT441" s="168">
        <v>0</v>
      </c>
      <c r="DU441" s="169">
        <v>0</v>
      </c>
      <c r="DV441" s="169">
        <v>0</v>
      </c>
      <c r="DW441" s="170">
        <v>0</v>
      </c>
      <c r="DX441">
        <v>1</v>
      </c>
      <c r="DY441">
        <v>1</v>
      </c>
      <c r="DZ441">
        <v>0</v>
      </c>
      <c r="EA441">
        <v>5500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v>0</v>
      </c>
      <c r="EV441" s="1">
        <v>0</v>
      </c>
      <c r="EW441" s="1">
        <v>0</v>
      </c>
      <c r="EX441" s="1">
        <v>0</v>
      </c>
      <c r="EY441" s="1">
        <v>0</v>
      </c>
      <c r="EZ441" s="168">
        <v>0</v>
      </c>
      <c r="FA441" s="169">
        <v>0</v>
      </c>
      <c r="FB441" s="169">
        <v>0</v>
      </c>
      <c r="FC441" s="170">
        <v>0</v>
      </c>
      <c r="FD441">
        <v>0</v>
      </c>
      <c r="FE441">
        <v>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12</v>
      </c>
      <c r="GE441">
        <v>37920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s="139">
        <v>11</v>
      </c>
      <c r="HD441" s="141">
        <v>0</v>
      </c>
      <c r="HE441" s="139">
        <v>0</v>
      </c>
      <c r="HF441" s="141">
        <v>1</v>
      </c>
      <c r="HG441" s="180">
        <v>44</v>
      </c>
      <c r="HH441" s="182">
        <v>0.27272727272727271</v>
      </c>
      <c r="HI441" s="182">
        <v>0</v>
      </c>
      <c r="HJ441" s="183">
        <v>0</v>
      </c>
      <c r="HK441" s="140">
        <v>0</v>
      </c>
      <c r="HL441" s="140">
        <v>0</v>
      </c>
      <c r="HM441" s="1" t="s">
        <v>427</v>
      </c>
      <c r="HN441" s="1" t="s">
        <v>427</v>
      </c>
      <c r="HO441" t="s">
        <v>460</v>
      </c>
      <c r="HP441" s="284" t="s">
        <v>460</v>
      </c>
      <c r="HQ441" s="284">
        <v>0</v>
      </c>
      <c r="HR441" s="284">
        <v>0</v>
      </c>
      <c r="HS441" s="284">
        <v>0</v>
      </c>
      <c r="HT441" s="284" t="s">
        <v>427</v>
      </c>
      <c r="HU441" s="284" t="s">
        <v>427</v>
      </c>
      <c r="HV441" s="284" t="s">
        <v>427</v>
      </c>
      <c r="HW441" s="284" t="s">
        <v>427</v>
      </c>
      <c r="HX441" s="284">
        <v>0</v>
      </c>
      <c r="HY441" s="284">
        <v>0</v>
      </c>
      <c r="HZ441" s="284">
        <v>17933027</v>
      </c>
      <c r="IA441" s="284"/>
      <c r="IB441" s="284"/>
    </row>
    <row r="442" spans="1:236" x14ac:dyDescent="0.25">
      <c r="A442" s="2">
        <f>IF('Table 1'!$L$2="All Regions",1,IF('Table 1'!$L$2='DATA TEMPLATE 1516'!L442,1,0))</f>
        <v>1</v>
      </c>
      <c r="B442" s="2">
        <f>IF('Table 1'!$L$3="All Disciplines",1,IF('Table 1'!$L$3='DATA TEMPLATE 1516'!M442,1,0))</f>
        <v>1</v>
      </c>
      <c r="C442" s="2">
        <f>IF('Table 1'!$L$4="All Organisations",1,IF('Table 1'!$L$4='DATA TEMPLATE 1516'!N442,1,0))</f>
        <v>1</v>
      </c>
      <c r="D442" s="2">
        <f t="shared" si="12"/>
        <v>3</v>
      </c>
      <c r="E442" s="236">
        <f>IFERROR(IF('Table 2'!$L$2="All Diverse Led",$HQ442,IF('Table 2'!$L$2='DATA TEMPLATE 1516'!HX442,4,0)),"0")</f>
        <v>0</v>
      </c>
      <c r="F442" s="236">
        <f>IFERROR(IF('Table 2'!$L$2="All Diverse Led",$HQ442,IF('Table 2'!$L$2='DATA TEMPLATE 1516'!HY442,4,0)), 0)</f>
        <v>0</v>
      </c>
      <c r="G442" s="237">
        <f t="shared" si="13"/>
        <v>0</v>
      </c>
      <c r="H442" s="1" t="s">
        <v>471</v>
      </c>
      <c r="I442" s="1">
        <v>0</v>
      </c>
      <c r="J442" s="1" t="b">
        <v>0</v>
      </c>
      <c r="K442" s="284">
        <v>440</v>
      </c>
      <c r="L442" t="s">
        <v>449</v>
      </c>
      <c r="M442" t="s">
        <v>437</v>
      </c>
      <c r="N442" t="s">
        <v>459</v>
      </c>
      <c r="O442" s="76">
        <v>49766</v>
      </c>
      <c r="P442" s="76">
        <v>420046</v>
      </c>
      <c r="Q442" s="76">
        <v>140124</v>
      </c>
      <c r="R442" s="76">
        <v>0</v>
      </c>
      <c r="S442" s="76">
        <v>0</v>
      </c>
      <c r="T442" s="76">
        <v>609936</v>
      </c>
      <c r="U442">
        <v>154354</v>
      </c>
      <c r="V442">
        <v>18000</v>
      </c>
      <c r="W442">
        <v>0</v>
      </c>
      <c r="X442">
        <v>52649</v>
      </c>
      <c r="Y442">
        <v>0</v>
      </c>
      <c r="Z442">
        <v>0</v>
      </c>
      <c r="AA442">
        <v>0</v>
      </c>
      <c r="AB442">
        <v>111463</v>
      </c>
      <c r="AC442">
        <v>85555</v>
      </c>
      <c r="AD442">
        <v>0</v>
      </c>
      <c r="AE442">
        <v>422021</v>
      </c>
      <c r="AF442" s="1">
        <v>4</v>
      </c>
      <c r="AG442">
        <v>29</v>
      </c>
      <c r="AH442">
        <v>2800</v>
      </c>
      <c r="AI442">
        <v>200</v>
      </c>
      <c r="AJ442">
        <v>0</v>
      </c>
      <c r="AK442">
        <v>0</v>
      </c>
      <c r="AL442">
        <v>0</v>
      </c>
      <c r="AM442">
        <v>0</v>
      </c>
      <c r="AN442">
        <v>0</v>
      </c>
      <c r="AO442">
        <v>0</v>
      </c>
      <c r="AP442">
        <v>0</v>
      </c>
      <c r="AQ442">
        <v>0</v>
      </c>
      <c r="AR442">
        <v>3</v>
      </c>
      <c r="AS442">
        <v>9</v>
      </c>
      <c r="AT442">
        <v>360</v>
      </c>
      <c r="AU442">
        <v>0</v>
      </c>
      <c r="AV442">
        <v>0</v>
      </c>
      <c r="AW442">
        <v>0</v>
      </c>
      <c r="AX442">
        <v>0</v>
      </c>
      <c r="AY442">
        <v>0</v>
      </c>
      <c r="AZ442">
        <v>0</v>
      </c>
      <c r="BA442">
        <v>0</v>
      </c>
      <c r="BB442">
        <v>0</v>
      </c>
      <c r="BC442">
        <v>0</v>
      </c>
      <c r="BD442" s="284">
        <v>0</v>
      </c>
      <c r="BE442" s="284">
        <v>0</v>
      </c>
      <c r="BF442" s="284">
        <v>0</v>
      </c>
      <c r="BG442" s="284">
        <v>0</v>
      </c>
      <c r="BH442" s="168">
        <v>3</v>
      </c>
      <c r="BI442" s="169">
        <v>9</v>
      </c>
      <c r="BJ442" s="169">
        <v>360</v>
      </c>
      <c r="BK442" s="170">
        <v>0</v>
      </c>
      <c r="BL442">
        <v>6</v>
      </c>
      <c r="BM442">
        <v>18</v>
      </c>
      <c r="BN442">
        <v>2564</v>
      </c>
      <c r="BO442">
        <v>200</v>
      </c>
      <c r="BP442">
        <v>0</v>
      </c>
      <c r="BQ442">
        <v>0</v>
      </c>
      <c r="BR442">
        <v>0</v>
      </c>
      <c r="BS442">
        <v>0</v>
      </c>
      <c r="BT442">
        <v>0</v>
      </c>
      <c r="BU442">
        <v>0</v>
      </c>
      <c r="BV442">
        <v>0</v>
      </c>
      <c r="BW442">
        <v>0</v>
      </c>
      <c r="BX442">
        <v>3</v>
      </c>
      <c r="BY442">
        <v>9</v>
      </c>
      <c r="BZ442">
        <v>360</v>
      </c>
      <c r="CA442">
        <v>0</v>
      </c>
      <c r="CB442">
        <v>0</v>
      </c>
      <c r="CC442">
        <v>0</v>
      </c>
      <c r="CD442">
        <v>0</v>
      </c>
      <c r="CE442">
        <v>0</v>
      </c>
      <c r="CF442">
        <v>0</v>
      </c>
      <c r="CG442">
        <v>0</v>
      </c>
      <c r="CH442">
        <v>0</v>
      </c>
      <c r="CI442">
        <v>0</v>
      </c>
      <c r="CJ442" s="1">
        <v>0</v>
      </c>
      <c r="CK442" s="1">
        <v>0</v>
      </c>
      <c r="CL442" s="1">
        <v>0</v>
      </c>
      <c r="CM442" s="1">
        <v>0</v>
      </c>
      <c r="CN442" s="168">
        <v>3</v>
      </c>
      <c r="CO442" s="169">
        <v>9</v>
      </c>
      <c r="CP442" s="169">
        <v>360</v>
      </c>
      <c r="CQ442" s="170">
        <v>0</v>
      </c>
      <c r="CR442" s="1">
        <v>3</v>
      </c>
      <c r="CS442" s="1">
        <v>154</v>
      </c>
      <c r="CT442" s="1">
        <v>1534</v>
      </c>
      <c r="CU442" s="1">
        <v>200</v>
      </c>
      <c r="CV442">
        <v>0</v>
      </c>
      <c r="CW442">
        <v>0</v>
      </c>
      <c r="CX442">
        <v>0</v>
      </c>
      <c r="CY442">
        <v>0</v>
      </c>
      <c r="CZ442">
        <v>0</v>
      </c>
      <c r="DA442">
        <v>0</v>
      </c>
      <c r="DB442">
        <v>0</v>
      </c>
      <c r="DC442">
        <v>0</v>
      </c>
      <c r="DD442">
        <v>3</v>
      </c>
      <c r="DE442">
        <v>76</v>
      </c>
      <c r="DF442">
        <v>460</v>
      </c>
      <c r="DG442">
        <v>0</v>
      </c>
      <c r="DH442">
        <v>0</v>
      </c>
      <c r="DI442">
        <v>0</v>
      </c>
      <c r="DJ442">
        <v>0</v>
      </c>
      <c r="DK442">
        <v>0</v>
      </c>
      <c r="DL442">
        <v>0</v>
      </c>
      <c r="DM442">
        <v>0</v>
      </c>
      <c r="DN442">
        <v>0</v>
      </c>
      <c r="DO442">
        <v>0</v>
      </c>
      <c r="DP442" s="284">
        <v>0</v>
      </c>
      <c r="DQ442" s="284">
        <v>0</v>
      </c>
      <c r="DR442" s="284">
        <v>0</v>
      </c>
      <c r="DS442" s="284">
        <v>0</v>
      </c>
      <c r="DT442" s="168">
        <v>3</v>
      </c>
      <c r="DU442" s="169">
        <v>76</v>
      </c>
      <c r="DV442" s="169">
        <v>460</v>
      </c>
      <c r="DW442" s="170">
        <v>0</v>
      </c>
      <c r="DX442">
        <v>0</v>
      </c>
      <c r="DY442">
        <v>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v>0</v>
      </c>
      <c r="EU442">
        <v>0</v>
      </c>
      <c r="EV442" s="1">
        <v>0</v>
      </c>
      <c r="EW442" s="1">
        <v>0</v>
      </c>
      <c r="EX442" s="1">
        <v>0</v>
      </c>
      <c r="EY442" s="1">
        <v>0</v>
      </c>
      <c r="EZ442" s="168">
        <v>0</v>
      </c>
      <c r="FA442" s="169">
        <v>0</v>
      </c>
      <c r="FB442" s="169">
        <v>0</v>
      </c>
      <c r="FC442" s="170">
        <v>0</v>
      </c>
      <c r="FD442">
        <v>0</v>
      </c>
      <c r="FE442">
        <v>0</v>
      </c>
      <c r="FF442">
        <v>0</v>
      </c>
      <c r="FG442">
        <v>0</v>
      </c>
      <c r="FH442">
        <v>0</v>
      </c>
      <c r="FI442">
        <v>0</v>
      </c>
      <c r="FJ442">
        <v>0</v>
      </c>
      <c r="FK442">
        <v>0</v>
      </c>
      <c r="FL442">
        <v>0</v>
      </c>
      <c r="FM442">
        <v>0</v>
      </c>
      <c r="FN442">
        <v>0</v>
      </c>
      <c r="FO442">
        <v>0</v>
      </c>
      <c r="FP442">
        <v>0</v>
      </c>
      <c r="FQ442">
        <v>0</v>
      </c>
      <c r="FR442">
        <v>0</v>
      </c>
      <c r="FS442">
        <v>0</v>
      </c>
      <c r="FT442">
        <v>0</v>
      </c>
      <c r="FU442">
        <v>0</v>
      </c>
      <c r="FV442">
        <v>0</v>
      </c>
      <c r="FW442">
        <v>0</v>
      </c>
      <c r="FX442">
        <v>0</v>
      </c>
      <c r="FY442">
        <v>0</v>
      </c>
      <c r="FZ442">
        <v>0</v>
      </c>
      <c r="GA442">
        <v>0</v>
      </c>
      <c r="GB442">
        <v>0</v>
      </c>
      <c r="GC442">
        <v>0</v>
      </c>
      <c r="GD442">
        <v>5</v>
      </c>
      <c r="GE442">
        <v>20000</v>
      </c>
      <c r="GF442">
        <v>2</v>
      </c>
      <c r="GG442">
        <v>0</v>
      </c>
      <c r="GH442">
        <v>0</v>
      </c>
      <c r="GI442">
        <v>0</v>
      </c>
      <c r="GJ442">
        <v>0</v>
      </c>
      <c r="GK442">
        <v>20000</v>
      </c>
      <c r="GL442">
        <v>0</v>
      </c>
      <c r="GM442">
        <v>0</v>
      </c>
      <c r="GN442">
        <v>0</v>
      </c>
      <c r="GO442">
        <v>0</v>
      </c>
      <c r="GP442">
        <v>0</v>
      </c>
      <c r="GQ442">
        <v>0</v>
      </c>
      <c r="GR442">
        <v>0</v>
      </c>
      <c r="GS442">
        <v>0</v>
      </c>
      <c r="GT442">
        <v>0</v>
      </c>
      <c r="GU442">
        <v>0</v>
      </c>
      <c r="GV442">
        <v>0</v>
      </c>
      <c r="GW442">
        <v>0</v>
      </c>
      <c r="GX442">
        <v>1</v>
      </c>
      <c r="GY442">
        <v>1</v>
      </c>
      <c r="GZ442">
        <v>0</v>
      </c>
      <c r="HA442">
        <v>0</v>
      </c>
      <c r="HB442">
        <v>0</v>
      </c>
      <c r="HC442" s="139">
        <v>1</v>
      </c>
      <c r="HD442" s="141">
        <v>0</v>
      </c>
      <c r="HE442" s="139">
        <v>1</v>
      </c>
      <c r="HF442" s="141">
        <v>1</v>
      </c>
      <c r="HG442" s="180">
        <v>16</v>
      </c>
      <c r="HH442" s="182">
        <v>0.125</v>
      </c>
      <c r="HI442" s="182">
        <v>6.25E-2</v>
      </c>
      <c r="HJ442" s="183">
        <v>0</v>
      </c>
      <c r="HK442" s="140">
        <v>0</v>
      </c>
      <c r="HL442" s="140">
        <v>0</v>
      </c>
      <c r="HM442" s="1" t="s">
        <v>427</v>
      </c>
      <c r="HN442" s="1" t="s">
        <v>427</v>
      </c>
      <c r="HO442" t="s">
        <v>459</v>
      </c>
      <c r="HP442" s="284" t="s">
        <v>459</v>
      </c>
      <c r="HQ442" s="284">
        <v>0</v>
      </c>
      <c r="HR442" s="284">
        <v>0</v>
      </c>
      <c r="HS442" s="284">
        <v>0</v>
      </c>
      <c r="HT442" s="284" t="s">
        <v>427</v>
      </c>
      <c r="HU442" s="284" t="s">
        <v>427</v>
      </c>
      <c r="HV442" s="284" t="s">
        <v>427</v>
      </c>
      <c r="HW442" s="284" t="s">
        <v>427</v>
      </c>
      <c r="HX442" s="284">
        <v>0</v>
      </c>
      <c r="HY442" s="284">
        <v>0</v>
      </c>
      <c r="HZ442" s="284">
        <v>628253</v>
      </c>
      <c r="IA442" s="284"/>
      <c r="IB442" s="284"/>
    </row>
    <row r="443" spans="1:236" x14ac:dyDescent="0.25">
      <c r="A443" s="2">
        <f>IF('Table 1'!$L$2="All Regions",1,IF('Table 1'!$L$2='DATA TEMPLATE 1516'!L443,1,0))</f>
        <v>1</v>
      </c>
      <c r="B443" s="2">
        <f>IF('Table 1'!$L$3="All Disciplines",1,IF('Table 1'!$L$3='DATA TEMPLATE 1516'!M443,1,0))</f>
        <v>1</v>
      </c>
      <c r="C443" s="2">
        <f>IF('Table 1'!$L$4="All Organisations",1,IF('Table 1'!$L$4='DATA TEMPLATE 1516'!N443,1,0))</f>
        <v>1</v>
      </c>
      <c r="D443" s="2">
        <f t="shared" si="12"/>
        <v>3</v>
      </c>
      <c r="E443" s="236">
        <f>IFERROR(IF('Table 2'!$L$2="All Diverse Led",$HQ443,IF('Table 2'!$L$2='DATA TEMPLATE 1516'!HX443,4,0)),"0")</f>
        <v>0</v>
      </c>
      <c r="F443" s="236">
        <f>IFERROR(IF('Table 2'!$L$2="All Diverse Led",$HQ443,IF('Table 2'!$L$2='DATA TEMPLATE 1516'!HY443,4,0)), 0)</f>
        <v>0</v>
      </c>
      <c r="G443" s="237">
        <f t="shared" si="13"/>
        <v>0</v>
      </c>
      <c r="H443" s="1" t="s">
        <v>471</v>
      </c>
      <c r="I443" s="1">
        <v>0</v>
      </c>
      <c r="J443" s="1" t="b">
        <v>0</v>
      </c>
      <c r="K443" s="284">
        <v>441</v>
      </c>
      <c r="L443" t="s">
        <v>449</v>
      </c>
      <c r="M443" t="s">
        <v>437</v>
      </c>
      <c r="N443" t="s">
        <v>460</v>
      </c>
      <c r="O443" s="76">
        <v>509095</v>
      </c>
      <c r="P443" s="76">
        <v>148531</v>
      </c>
      <c r="Q443" s="76">
        <v>19022</v>
      </c>
      <c r="R443" s="76">
        <v>266500</v>
      </c>
      <c r="S443" s="76">
        <v>0</v>
      </c>
      <c r="T443" s="76">
        <v>943148</v>
      </c>
      <c r="U443">
        <v>279196</v>
      </c>
      <c r="V443">
        <v>0</v>
      </c>
      <c r="W443">
        <v>0</v>
      </c>
      <c r="X443">
        <v>0</v>
      </c>
      <c r="Y443">
        <v>0</v>
      </c>
      <c r="Z443">
        <v>0</v>
      </c>
      <c r="AA443">
        <v>0</v>
      </c>
      <c r="AB443">
        <v>507195</v>
      </c>
      <c r="AC443">
        <v>203948</v>
      </c>
      <c r="AD443">
        <v>0</v>
      </c>
      <c r="AE443">
        <v>990339</v>
      </c>
      <c r="AF443" s="1">
        <v>30</v>
      </c>
      <c r="AG443">
        <v>17</v>
      </c>
      <c r="AH443">
        <v>7525</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v>0</v>
      </c>
      <c r="BD443" s="284">
        <v>0</v>
      </c>
      <c r="BE443" s="284">
        <v>0</v>
      </c>
      <c r="BF443" s="284">
        <v>0</v>
      </c>
      <c r="BG443" s="284">
        <v>0</v>
      </c>
      <c r="BH443" s="168">
        <v>0</v>
      </c>
      <c r="BI443" s="169">
        <v>0</v>
      </c>
      <c r="BJ443" s="169">
        <v>0</v>
      </c>
      <c r="BK443" s="170">
        <v>0</v>
      </c>
      <c r="BL443">
        <v>10</v>
      </c>
      <c r="BM443">
        <v>310</v>
      </c>
      <c r="BN443">
        <v>0</v>
      </c>
      <c r="BO443">
        <v>1350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v>0</v>
      </c>
      <c r="CJ443" s="1">
        <v>0</v>
      </c>
      <c r="CK443" s="1">
        <v>0</v>
      </c>
      <c r="CL443" s="1">
        <v>0</v>
      </c>
      <c r="CM443" s="1">
        <v>0</v>
      </c>
      <c r="CN443" s="168">
        <v>0</v>
      </c>
      <c r="CO443" s="169">
        <v>0</v>
      </c>
      <c r="CP443" s="169">
        <v>0</v>
      </c>
      <c r="CQ443" s="170">
        <v>0</v>
      </c>
      <c r="CR443" s="1">
        <v>0</v>
      </c>
      <c r="CS443" s="1">
        <v>0</v>
      </c>
      <c r="CT443" s="1">
        <v>0</v>
      </c>
      <c r="CU443" s="1">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v>0</v>
      </c>
      <c r="DP443" s="284">
        <v>0</v>
      </c>
      <c r="DQ443" s="284">
        <v>0</v>
      </c>
      <c r="DR443" s="284">
        <v>0</v>
      </c>
      <c r="DS443" s="284">
        <v>0</v>
      </c>
      <c r="DT443" s="168">
        <v>0</v>
      </c>
      <c r="DU443" s="169">
        <v>0</v>
      </c>
      <c r="DV443" s="169">
        <v>0</v>
      </c>
      <c r="DW443" s="170">
        <v>0</v>
      </c>
      <c r="DX443">
        <v>0</v>
      </c>
      <c r="DY443">
        <v>0</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v>0</v>
      </c>
      <c r="EU443">
        <v>0</v>
      </c>
      <c r="EV443" s="1">
        <v>0</v>
      </c>
      <c r="EW443" s="1">
        <v>0</v>
      </c>
      <c r="EX443" s="1">
        <v>0</v>
      </c>
      <c r="EY443" s="1">
        <v>0</v>
      </c>
      <c r="EZ443" s="168">
        <v>0</v>
      </c>
      <c r="FA443" s="169">
        <v>0</v>
      </c>
      <c r="FB443" s="169">
        <v>0</v>
      </c>
      <c r="FC443" s="170">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0</v>
      </c>
      <c r="GF443">
        <v>0</v>
      </c>
      <c r="GG443">
        <v>0</v>
      </c>
      <c r="GH443">
        <v>0</v>
      </c>
      <c r="GI443">
        <v>0</v>
      </c>
      <c r="GJ443">
        <v>0</v>
      </c>
      <c r="GK443">
        <v>0</v>
      </c>
      <c r="GL443">
        <v>0</v>
      </c>
      <c r="GM443">
        <v>0</v>
      </c>
      <c r="GN443">
        <v>0</v>
      </c>
      <c r="GO443">
        <v>0</v>
      </c>
      <c r="GP443">
        <v>0</v>
      </c>
      <c r="GQ443">
        <v>0</v>
      </c>
      <c r="GR443">
        <v>0</v>
      </c>
      <c r="GS443">
        <v>0</v>
      </c>
      <c r="GT443">
        <v>0</v>
      </c>
      <c r="GU443">
        <v>0</v>
      </c>
      <c r="GV443">
        <v>0</v>
      </c>
      <c r="GW443">
        <v>0</v>
      </c>
      <c r="GX443">
        <v>0</v>
      </c>
      <c r="GY443">
        <v>0</v>
      </c>
      <c r="GZ443">
        <v>0</v>
      </c>
      <c r="HA443">
        <v>0</v>
      </c>
      <c r="HB443">
        <v>0</v>
      </c>
      <c r="HC443" s="139">
        <v>0</v>
      </c>
      <c r="HD443" s="141">
        <v>2</v>
      </c>
      <c r="HE443" s="139">
        <v>0</v>
      </c>
      <c r="HF443" s="141">
        <v>1</v>
      </c>
      <c r="HG443" s="180">
        <v>17</v>
      </c>
      <c r="HH443" s="182">
        <v>5.8823529411764705E-2</v>
      </c>
      <c r="HI443" s="182">
        <v>0.11764705882352941</v>
      </c>
      <c r="HJ443" s="183">
        <v>0</v>
      </c>
      <c r="HK443" s="140">
        <v>0</v>
      </c>
      <c r="HL443" s="140">
        <v>0</v>
      </c>
      <c r="HM443" s="1" t="s">
        <v>427</v>
      </c>
      <c r="HN443" s="1" t="s">
        <v>427</v>
      </c>
      <c r="HO443" t="s">
        <v>460</v>
      </c>
      <c r="HP443" s="284" t="s">
        <v>460</v>
      </c>
      <c r="HQ443" s="284">
        <v>0</v>
      </c>
      <c r="HR443" s="284">
        <v>0</v>
      </c>
      <c r="HS443" s="284">
        <v>0</v>
      </c>
      <c r="HT443" s="284" t="s">
        <v>427</v>
      </c>
      <c r="HU443" s="284" t="s">
        <v>427</v>
      </c>
      <c r="HV443" s="284" t="s">
        <v>427</v>
      </c>
      <c r="HW443" s="284" t="s">
        <v>426</v>
      </c>
      <c r="HX443" s="284">
        <v>0</v>
      </c>
      <c r="HY443" s="284">
        <v>0</v>
      </c>
      <c r="HZ443" s="284">
        <v>965801</v>
      </c>
      <c r="IA443" s="284"/>
      <c r="IB443" s="284"/>
    </row>
    <row r="444" spans="1:236" x14ac:dyDescent="0.25">
      <c r="A444" s="2">
        <f>IF('Table 1'!$L$2="All Regions",1,IF('Table 1'!$L$2='DATA TEMPLATE 1516'!L444,1,0))</f>
        <v>1</v>
      </c>
      <c r="B444" s="2">
        <f>IF('Table 1'!$L$3="All Disciplines",1,IF('Table 1'!$L$3='DATA TEMPLATE 1516'!M444,1,0))</f>
        <v>1</v>
      </c>
      <c r="C444" s="2">
        <f>IF('Table 1'!$L$4="All Organisations",1,IF('Table 1'!$L$4='DATA TEMPLATE 1516'!N444,1,0))</f>
        <v>1</v>
      </c>
      <c r="D444" s="2">
        <f t="shared" si="12"/>
        <v>3</v>
      </c>
      <c r="E444" s="236">
        <f>IFERROR(IF('Table 2'!$L$2="All Diverse Led",$HQ444,IF('Table 2'!$L$2='DATA TEMPLATE 1516'!HX444,4,0)),"0")</f>
        <v>2</v>
      </c>
      <c r="F444" s="236">
        <f>IFERROR(IF('Table 2'!$L$2="All Diverse Led",$HQ444,IF('Table 2'!$L$2='DATA TEMPLATE 1516'!HY444,4,0)), 0)</f>
        <v>2</v>
      </c>
      <c r="G444" s="237">
        <f t="shared" si="13"/>
        <v>4</v>
      </c>
      <c r="H444" s="1" t="s">
        <v>471</v>
      </c>
      <c r="I444" s="1">
        <v>0</v>
      </c>
      <c r="J444" s="1" t="b">
        <v>0</v>
      </c>
      <c r="K444" s="284">
        <v>442</v>
      </c>
      <c r="L444" t="s">
        <v>449</v>
      </c>
      <c r="M444" t="s">
        <v>438</v>
      </c>
      <c r="N444" t="s">
        <v>459</v>
      </c>
      <c r="O444" s="76">
        <v>83997</v>
      </c>
      <c r="P444" s="76">
        <v>113766</v>
      </c>
      <c r="Q444" s="76">
        <v>13321</v>
      </c>
      <c r="R444" s="76">
        <v>16500</v>
      </c>
      <c r="S444" s="76">
        <v>21416</v>
      </c>
      <c r="T444" s="76">
        <v>249000</v>
      </c>
      <c r="U444">
        <v>102903</v>
      </c>
      <c r="V444">
        <v>600</v>
      </c>
      <c r="W444">
        <v>0</v>
      </c>
      <c r="X444">
        <v>1000</v>
      </c>
      <c r="Y444">
        <v>500</v>
      </c>
      <c r="Z444">
        <v>0</v>
      </c>
      <c r="AA444">
        <v>0</v>
      </c>
      <c r="AB444">
        <v>81103</v>
      </c>
      <c r="AC444">
        <v>20954</v>
      </c>
      <c r="AD444">
        <v>38775</v>
      </c>
      <c r="AE444">
        <v>245835</v>
      </c>
      <c r="AF444" s="1">
        <v>16</v>
      </c>
      <c r="AG444">
        <v>22</v>
      </c>
      <c r="AH444">
        <v>2084</v>
      </c>
      <c r="AI444">
        <v>250</v>
      </c>
      <c r="AJ444">
        <v>0</v>
      </c>
      <c r="AK444">
        <v>0</v>
      </c>
      <c r="AL444">
        <v>0</v>
      </c>
      <c r="AM444">
        <v>0</v>
      </c>
      <c r="AN444">
        <v>0</v>
      </c>
      <c r="AO444">
        <v>0</v>
      </c>
      <c r="AP444">
        <v>0</v>
      </c>
      <c r="AQ444">
        <v>0</v>
      </c>
      <c r="AR444">
        <v>2</v>
      </c>
      <c r="AS444">
        <v>2</v>
      </c>
      <c r="AT444">
        <v>356</v>
      </c>
      <c r="AU444">
        <v>0</v>
      </c>
      <c r="AV444">
        <v>0</v>
      </c>
      <c r="AW444">
        <v>0</v>
      </c>
      <c r="AX444">
        <v>0</v>
      </c>
      <c r="AY444">
        <v>0</v>
      </c>
      <c r="AZ444">
        <v>0</v>
      </c>
      <c r="BA444">
        <v>0</v>
      </c>
      <c r="BB444">
        <v>0</v>
      </c>
      <c r="BC444">
        <v>0</v>
      </c>
      <c r="BD444" s="284">
        <v>0</v>
      </c>
      <c r="BE444" s="284">
        <v>0</v>
      </c>
      <c r="BF444" s="284">
        <v>0</v>
      </c>
      <c r="BG444" s="284">
        <v>0</v>
      </c>
      <c r="BH444" s="168">
        <v>2</v>
      </c>
      <c r="BI444" s="169">
        <v>2</v>
      </c>
      <c r="BJ444" s="169">
        <v>356</v>
      </c>
      <c r="BK444" s="170">
        <v>0</v>
      </c>
      <c r="BL444">
        <v>0</v>
      </c>
      <c r="BM444">
        <v>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v>0</v>
      </c>
      <c r="CI444">
        <v>0</v>
      </c>
      <c r="CJ444" s="1">
        <v>0</v>
      </c>
      <c r="CK444" s="1">
        <v>0</v>
      </c>
      <c r="CL444" s="1">
        <v>0</v>
      </c>
      <c r="CM444" s="1">
        <v>0</v>
      </c>
      <c r="CN444" s="168">
        <v>0</v>
      </c>
      <c r="CO444" s="169">
        <v>0</v>
      </c>
      <c r="CP444" s="169">
        <v>0</v>
      </c>
      <c r="CQ444" s="170">
        <v>0</v>
      </c>
      <c r="CR444" s="1">
        <v>0</v>
      </c>
      <c r="CS444" s="1">
        <v>0</v>
      </c>
      <c r="CT444" s="1">
        <v>0</v>
      </c>
      <c r="CU444" s="1">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v>0</v>
      </c>
      <c r="DP444" s="284">
        <v>0</v>
      </c>
      <c r="DQ444" s="284">
        <v>0</v>
      </c>
      <c r="DR444" s="284">
        <v>0</v>
      </c>
      <c r="DS444" s="284">
        <v>0</v>
      </c>
      <c r="DT444" s="168">
        <v>0</v>
      </c>
      <c r="DU444" s="169">
        <v>0</v>
      </c>
      <c r="DV444" s="169">
        <v>0</v>
      </c>
      <c r="DW444" s="170">
        <v>0</v>
      </c>
      <c r="DX444">
        <v>1</v>
      </c>
      <c r="DY444">
        <v>2</v>
      </c>
      <c r="DZ444">
        <v>236</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v>0</v>
      </c>
      <c r="EU444">
        <v>0</v>
      </c>
      <c r="EV444" s="1">
        <v>0</v>
      </c>
      <c r="EW444" s="1">
        <v>0</v>
      </c>
      <c r="EX444" s="1">
        <v>0</v>
      </c>
      <c r="EY444" s="1">
        <v>0</v>
      </c>
      <c r="EZ444" s="168">
        <v>0</v>
      </c>
      <c r="FA444" s="169">
        <v>0</v>
      </c>
      <c r="FB444" s="169">
        <v>0</v>
      </c>
      <c r="FC444" s="170">
        <v>0</v>
      </c>
      <c r="FD444">
        <v>0</v>
      </c>
      <c r="FE444">
        <v>0</v>
      </c>
      <c r="FF444">
        <v>0</v>
      </c>
      <c r="FG444">
        <v>0</v>
      </c>
      <c r="FH444">
        <v>0</v>
      </c>
      <c r="FI444">
        <v>0</v>
      </c>
      <c r="FJ444">
        <v>1</v>
      </c>
      <c r="FK444">
        <v>4720</v>
      </c>
      <c r="FL444">
        <v>0</v>
      </c>
      <c r="FM444">
        <v>0</v>
      </c>
      <c r="FN444">
        <v>0</v>
      </c>
      <c r="FO444">
        <v>0</v>
      </c>
      <c r="FP444">
        <v>0</v>
      </c>
      <c r="FQ444">
        <v>0</v>
      </c>
      <c r="FR444">
        <v>0</v>
      </c>
      <c r="FS444">
        <v>0</v>
      </c>
      <c r="FT444">
        <v>0</v>
      </c>
      <c r="FU444">
        <v>0</v>
      </c>
      <c r="FV444">
        <v>0</v>
      </c>
      <c r="FW444">
        <v>0</v>
      </c>
      <c r="FX444">
        <v>0</v>
      </c>
      <c r="FY444">
        <v>0</v>
      </c>
      <c r="FZ444">
        <v>0</v>
      </c>
      <c r="GA444">
        <v>0</v>
      </c>
      <c r="GB444">
        <v>0</v>
      </c>
      <c r="GC444">
        <v>0</v>
      </c>
      <c r="GD444">
        <v>15</v>
      </c>
      <c r="GE444">
        <v>22000</v>
      </c>
      <c r="GF444">
        <v>0</v>
      </c>
      <c r="GG444">
        <v>0</v>
      </c>
      <c r="GH444">
        <v>1</v>
      </c>
      <c r="GI444">
        <v>200</v>
      </c>
      <c r="GJ444">
        <v>0</v>
      </c>
      <c r="GK444">
        <v>32500</v>
      </c>
      <c r="GL444">
        <v>0</v>
      </c>
      <c r="GM444">
        <v>200</v>
      </c>
      <c r="GN444">
        <v>0</v>
      </c>
      <c r="GO444">
        <v>0</v>
      </c>
      <c r="GP444">
        <v>0</v>
      </c>
      <c r="GQ444">
        <v>0</v>
      </c>
      <c r="GR444">
        <v>0</v>
      </c>
      <c r="GS444">
        <v>0</v>
      </c>
      <c r="GT444">
        <v>0</v>
      </c>
      <c r="GU444">
        <v>0</v>
      </c>
      <c r="GV444">
        <v>0</v>
      </c>
      <c r="GW444">
        <v>0</v>
      </c>
      <c r="GX444">
        <v>4</v>
      </c>
      <c r="GY444">
        <v>0</v>
      </c>
      <c r="GZ444">
        <v>0</v>
      </c>
      <c r="HA444">
        <v>0</v>
      </c>
      <c r="HB444">
        <v>1</v>
      </c>
      <c r="HC444" s="139">
        <v>1</v>
      </c>
      <c r="HD444" s="141">
        <v>0</v>
      </c>
      <c r="HE444" s="139">
        <v>0</v>
      </c>
      <c r="HF444" s="141">
        <v>3</v>
      </c>
      <c r="HG444" s="180">
        <v>8</v>
      </c>
      <c r="HH444" s="182">
        <v>0.5</v>
      </c>
      <c r="HI444" s="182">
        <v>0</v>
      </c>
      <c r="HJ444" s="183">
        <v>0</v>
      </c>
      <c r="HK444" s="140">
        <v>0</v>
      </c>
      <c r="HL444" s="140">
        <v>0</v>
      </c>
      <c r="HM444" s="1" t="s">
        <v>426</v>
      </c>
      <c r="HN444" s="1" t="s">
        <v>427</v>
      </c>
      <c r="HO444" t="s">
        <v>459</v>
      </c>
      <c r="HP444" s="284" t="s">
        <v>459</v>
      </c>
      <c r="HQ444" s="284">
        <v>2</v>
      </c>
      <c r="HR444" s="284" t="s">
        <v>541</v>
      </c>
      <c r="HS444" s="284">
        <v>0</v>
      </c>
      <c r="HT444" s="284" t="s">
        <v>426</v>
      </c>
      <c r="HU444" s="284" t="s">
        <v>427</v>
      </c>
      <c r="HV444" s="284" t="s">
        <v>427</v>
      </c>
      <c r="HW444" s="284" t="s">
        <v>426</v>
      </c>
      <c r="HX444" s="284" t="s">
        <v>541</v>
      </c>
      <c r="HY444" s="284">
        <v>0</v>
      </c>
      <c r="HZ444" s="284">
        <v>259962</v>
      </c>
      <c r="IA444" s="284"/>
      <c r="IB444" s="284"/>
    </row>
    <row r="445" spans="1:236" x14ac:dyDescent="0.25">
      <c r="A445" s="2">
        <f>IF('Table 1'!$L$2="All Regions",1,IF('Table 1'!$L$2='DATA TEMPLATE 1516'!L445,1,0))</f>
        <v>1</v>
      </c>
      <c r="B445" s="2">
        <f>IF('Table 1'!$L$3="All Disciplines",1,IF('Table 1'!$L$3='DATA TEMPLATE 1516'!M445,1,0))</f>
        <v>1</v>
      </c>
      <c r="C445" s="2">
        <f>IF('Table 1'!$L$4="All Organisations",1,IF('Table 1'!$L$4='DATA TEMPLATE 1516'!N445,1,0))</f>
        <v>1</v>
      </c>
      <c r="D445" s="2">
        <f t="shared" si="12"/>
        <v>3</v>
      </c>
      <c r="E445" s="236">
        <f>IFERROR(IF('Table 2'!$L$2="All Diverse Led",$HQ445,IF('Table 2'!$L$2='DATA TEMPLATE 1516'!HX445,4,0)),"0")</f>
        <v>0</v>
      </c>
      <c r="F445" s="236">
        <f>IFERROR(IF('Table 2'!$L$2="All Diverse Led",$HQ445,IF('Table 2'!$L$2='DATA TEMPLATE 1516'!HY445,4,0)), 0)</f>
        <v>0</v>
      </c>
      <c r="G445" s="237">
        <f t="shared" si="13"/>
        <v>0</v>
      </c>
      <c r="H445" s="1" t="s">
        <v>471</v>
      </c>
      <c r="I445" s="1">
        <v>0</v>
      </c>
      <c r="J445" s="1" t="b">
        <v>0</v>
      </c>
      <c r="K445" s="284">
        <v>443</v>
      </c>
      <c r="L445" t="s">
        <v>449</v>
      </c>
      <c r="M445" t="s">
        <v>437</v>
      </c>
      <c r="N445" t="s">
        <v>460</v>
      </c>
      <c r="O445" s="76">
        <v>555156</v>
      </c>
      <c r="P445" s="76">
        <v>255287</v>
      </c>
      <c r="Q445" s="76">
        <v>10120</v>
      </c>
      <c r="R445" s="76">
        <v>0</v>
      </c>
      <c r="S445" s="76">
        <v>0</v>
      </c>
      <c r="T445" s="76">
        <v>820563</v>
      </c>
      <c r="U445">
        <v>610260</v>
      </c>
      <c r="V445">
        <v>1902</v>
      </c>
      <c r="W445">
        <v>0</v>
      </c>
      <c r="X445">
        <v>0</v>
      </c>
      <c r="Y445">
        <v>0</v>
      </c>
      <c r="Z445">
        <v>0</v>
      </c>
      <c r="AA445">
        <v>0</v>
      </c>
      <c r="AB445">
        <v>157761</v>
      </c>
      <c r="AC445">
        <v>62424</v>
      </c>
      <c r="AD445">
        <v>18375</v>
      </c>
      <c r="AE445">
        <v>850722</v>
      </c>
      <c r="AF445" s="1">
        <v>170</v>
      </c>
      <c r="AG445">
        <v>0</v>
      </c>
      <c r="AH445">
        <v>51654</v>
      </c>
      <c r="AI445">
        <v>0</v>
      </c>
      <c r="AJ445">
        <v>0</v>
      </c>
      <c r="AK445">
        <v>0</v>
      </c>
      <c r="AL445">
        <v>0</v>
      </c>
      <c r="AM445">
        <v>0</v>
      </c>
      <c r="AN445">
        <v>0</v>
      </c>
      <c r="AO445">
        <v>0</v>
      </c>
      <c r="AP445">
        <v>0</v>
      </c>
      <c r="AQ445">
        <v>0</v>
      </c>
      <c r="AR445">
        <v>0</v>
      </c>
      <c r="AS445">
        <v>0</v>
      </c>
      <c r="AT445">
        <v>0</v>
      </c>
      <c r="AU445">
        <v>0</v>
      </c>
      <c r="AV445">
        <v>0</v>
      </c>
      <c r="AW445">
        <v>0</v>
      </c>
      <c r="AX445">
        <v>0</v>
      </c>
      <c r="AY445">
        <v>0</v>
      </c>
      <c r="AZ445">
        <v>0</v>
      </c>
      <c r="BA445">
        <v>0</v>
      </c>
      <c r="BB445">
        <v>0</v>
      </c>
      <c r="BC445">
        <v>0</v>
      </c>
      <c r="BD445" s="284">
        <v>0</v>
      </c>
      <c r="BE445" s="284">
        <v>0</v>
      </c>
      <c r="BF445" s="284">
        <v>0</v>
      </c>
      <c r="BG445" s="284">
        <v>0</v>
      </c>
      <c r="BH445" s="168">
        <v>0</v>
      </c>
      <c r="BI445" s="169">
        <v>0</v>
      </c>
      <c r="BJ445" s="169">
        <v>0</v>
      </c>
      <c r="BK445" s="170">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v>0</v>
      </c>
      <c r="CJ445" s="1">
        <v>0</v>
      </c>
      <c r="CK445" s="1">
        <v>0</v>
      </c>
      <c r="CL445" s="1">
        <v>0</v>
      </c>
      <c r="CM445" s="1">
        <v>0</v>
      </c>
      <c r="CN445" s="168">
        <v>0</v>
      </c>
      <c r="CO445" s="169">
        <v>0</v>
      </c>
      <c r="CP445" s="169">
        <v>0</v>
      </c>
      <c r="CQ445" s="170">
        <v>0</v>
      </c>
      <c r="CR445" s="1">
        <v>0</v>
      </c>
      <c r="CS445" s="1">
        <v>0</v>
      </c>
      <c r="CT445" s="1">
        <v>0</v>
      </c>
      <c r="CU445" s="1">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0</v>
      </c>
      <c r="DO445">
        <v>0</v>
      </c>
      <c r="DP445" s="284">
        <v>0</v>
      </c>
      <c r="DQ445" s="284">
        <v>0</v>
      </c>
      <c r="DR445" s="284">
        <v>0</v>
      </c>
      <c r="DS445" s="284">
        <v>0</v>
      </c>
      <c r="DT445" s="168">
        <v>0</v>
      </c>
      <c r="DU445" s="169">
        <v>0</v>
      </c>
      <c r="DV445" s="169">
        <v>0</v>
      </c>
      <c r="DW445" s="170">
        <v>0</v>
      </c>
      <c r="DX445">
        <v>0</v>
      </c>
      <c r="DY445">
        <v>0</v>
      </c>
      <c r="DZ445">
        <v>0</v>
      </c>
      <c r="EA445">
        <v>0</v>
      </c>
      <c r="EB445">
        <v>0</v>
      </c>
      <c r="EC445">
        <v>0</v>
      </c>
      <c r="ED445">
        <v>0</v>
      </c>
      <c r="EE445">
        <v>0</v>
      </c>
      <c r="EF445">
        <v>0</v>
      </c>
      <c r="EG445">
        <v>0</v>
      </c>
      <c r="EH445">
        <v>0</v>
      </c>
      <c r="EI445">
        <v>0</v>
      </c>
      <c r="EJ445">
        <v>0</v>
      </c>
      <c r="EK445">
        <v>0</v>
      </c>
      <c r="EL445">
        <v>0</v>
      </c>
      <c r="EM445">
        <v>0</v>
      </c>
      <c r="EN445">
        <v>0</v>
      </c>
      <c r="EO445">
        <v>0</v>
      </c>
      <c r="EP445">
        <v>0</v>
      </c>
      <c r="EQ445">
        <v>0</v>
      </c>
      <c r="ER445">
        <v>0</v>
      </c>
      <c r="ES445">
        <v>0</v>
      </c>
      <c r="ET445">
        <v>0</v>
      </c>
      <c r="EU445">
        <v>0</v>
      </c>
      <c r="EV445" s="1">
        <v>0</v>
      </c>
      <c r="EW445" s="1">
        <v>0</v>
      </c>
      <c r="EX445" s="1">
        <v>0</v>
      </c>
      <c r="EY445" s="1">
        <v>0</v>
      </c>
      <c r="EZ445" s="168">
        <v>0</v>
      </c>
      <c r="FA445" s="169">
        <v>0</v>
      </c>
      <c r="FB445" s="169">
        <v>0</v>
      </c>
      <c r="FC445" s="170">
        <v>0</v>
      </c>
      <c r="FD445">
        <v>0</v>
      </c>
      <c r="FE445">
        <v>0</v>
      </c>
      <c r="FF445">
        <v>0</v>
      </c>
      <c r="FG445">
        <v>0</v>
      </c>
      <c r="FH445">
        <v>0</v>
      </c>
      <c r="FI445">
        <v>0</v>
      </c>
      <c r="FJ445">
        <v>0</v>
      </c>
      <c r="FK445">
        <v>0</v>
      </c>
      <c r="FL445">
        <v>0</v>
      </c>
      <c r="FM445">
        <v>0</v>
      </c>
      <c r="FN445">
        <v>0</v>
      </c>
      <c r="FO445">
        <v>0</v>
      </c>
      <c r="FP445">
        <v>0</v>
      </c>
      <c r="FQ445">
        <v>0</v>
      </c>
      <c r="FR445">
        <v>0</v>
      </c>
      <c r="FS445">
        <v>0</v>
      </c>
      <c r="FT445">
        <v>0</v>
      </c>
      <c r="FU445">
        <v>0</v>
      </c>
      <c r="FV445">
        <v>0</v>
      </c>
      <c r="FW445">
        <v>0</v>
      </c>
      <c r="FX445">
        <v>0</v>
      </c>
      <c r="FY445">
        <v>0</v>
      </c>
      <c r="FZ445">
        <v>0</v>
      </c>
      <c r="GA445">
        <v>0</v>
      </c>
      <c r="GB445">
        <v>0</v>
      </c>
      <c r="GC445">
        <v>0</v>
      </c>
      <c r="GD445">
        <v>0</v>
      </c>
      <c r="GE445">
        <v>0</v>
      </c>
      <c r="GF445">
        <v>0</v>
      </c>
      <c r="GG445">
        <v>0</v>
      </c>
      <c r="GH445">
        <v>0</v>
      </c>
      <c r="GI445">
        <v>0</v>
      </c>
      <c r="GJ445">
        <v>0</v>
      </c>
      <c r="GK445">
        <v>0</v>
      </c>
      <c r="GL445">
        <v>0</v>
      </c>
      <c r="GM445">
        <v>0</v>
      </c>
      <c r="GN445">
        <v>0</v>
      </c>
      <c r="GO445">
        <v>0</v>
      </c>
      <c r="GP445">
        <v>0</v>
      </c>
      <c r="GQ445">
        <v>0</v>
      </c>
      <c r="GR445">
        <v>0</v>
      </c>
      <c r="GS445">
        <v>0</v>
      </c>
      <c r="GT445">
        <v>0</v>
      </c>
      <c r="GU445">
        <v>0</v>
      </c>
      <c r="GV445">
        <v>0</v>
      </c>
      <c r="GW445">
        <v>0</v>
      </c>
      <c r="GX445">
        <v>0</v>
      </c>
      <c r="GY445">
        <v>0</v>
      </c>
      <c r="GZ445">
        <v>0</v>
      </c>
      <c r="HA445">
        <v>0</v>
      </c>
      <c r="HB445">
        <v>0</v>
      </c>
      <c r="HC445" s="139">
        <v>0</v>
      </c>
      <c r="HD445" s="141">
        <v>0</v>
      </c>
      <c r="HE445" s="139">
        <v>0</v>
      </c>
      <c r="HF445" s="141">
        <v>0</v>
      </c>
      <c r="HG445" s="180">
        <v>10</v>
      </c>
      <c r="HH445" s="182">
        <v>0</v>
      </c>
      <c r="HI445" s="182">
        <v>0</v>
      </c>
      <c r="HJ445" s="183">
        <v>0</v>
      </c>
      <c r="HK445" s="140">
        <v>0</v>
      </c>
      <c r="HL445" s="140">
        <v>0</v>
      </c>
      <c r="HM445" s="1" t="s">
        <v>427</v>
      </c>
      <c r="HN445" s="1" t="s">
        <v>427</v>
      </c>
      <c r="HO445" t="s">
        <v>460</v>
      </c>
      <c r="HP445" s="284" t="s">
        <v>460</v>
      </c>
      <c r="HQ445" s="284">
        <v>0</v>
      </c>
      <c r="HR445" s="284">
        <v>0</v>
      </c>
      <c r="HS445" s="284">
        <v>0</v>
      </c>
      <c r="HT445" s="284" t="s">
        <v>427</v>
      </c>
      <c r="HU445" s="284" t="s">
        <v>427</v>
      </c>
      <c r="HV445" s="284" t="s">
        <v>427</v>
      </c>
      <c r="HW445" s="284" t="s">
        <v>427</v>
      </c>
      <c r="HX445" s="284">
        <v>0</v>
      </c>
      <c r="HY445" s="284">
        <v>0</v>
      </c>
      <c r="HZ445" s="284">
        <v>1204507</v>
      </c>
      <c r="IA445" s="284"/>
      <c r="IB445" s="284"/>
    </row>
    <row r="446" spans="1:236" x14ac:dyDescent="0.25">
      <c r="A446" s="2">
        <f>IF('Table 1'!$L$2="All Regions",1,IF('Table 1'!$L$2='DATA TEMPLATE 1516'!L446,1,0))</f>
        <v>1</v>
      </c>
      <c r="B446" s="2">
        <f>IF('Table 1'!$L$3="All Disciplines",1,IF('Table 1'!$L$3='DATA TEMPLATE 1516'!M446,1,0))</f>
        <v>1</v>
      </c>
      <c r="C446" s="2">
        <f>IF('Table 1'!$L$4="All Organisations",1,IF('Table 1'!$L$4='DATA TEMPLATE 1516'!N446,1,0))</f>
        <v>1</v>
      </c>
      <c r="D446" s="2">
        <f t="shared" si="12"/>
        <v>3</v>
      </c>
      <c r="E446" s="236">
        <f>IFERROR(IF('Table 2'!$L$2="All Diverse Led",$HQ446,IF('Table 2'!$L$2='DATA TEMPLATE 1516'!HX446,4,0)),"0")</f>
        <v>0</v>
      </c>
      <c r="F446" s="236">
        <f>IFERROR(IF('Table 2'!$L$2="All Diverse Led",$HQ446,IF('Table 2'!$L$2='DATA TEMPLATE 1516'!HY446,4,0)), 0)</f>
        <v>0</v>
      </c>
      <c r="G446" s="237">
        <f t="shared" si="13"/>
        <v>0</v>
      </c>
      <c r="H446" s="1" t="s">
        <v>471</v>
      </c>
      <c r="I446" s="1">
        <v>0</v>
      </c>
      <c r="J446" s="1" t="b">
        <v>0</v>
      </c>
      <c r="K446" s="284">
        <v>444</v>
      </c>
      <c r="L446" t="s">
        <v>449</v>
      </c>
      <c r="M446" t="s">
        <v>440</v>
      </c>
      <c r="N446" t="s">
        <v>459</v>
      </c>
      <c r="O446" s="76">
        <v>527250</v>
      </c>
      <c r="P446" s="76">
        <v>67079</v>
      </c>
      <c r="Q446" s="76">
        <v>13255</v>
      </c>
      <c r="R446" s="76">
        <v>0</v>
      </c>
      <c r="S446" s="76">
        <v>0</v>
      </c>
      <c r="T446" s="76">
        <v>607584</v>
      </c>
      <c r="U446">
        <v>130993</v>
      </c>
      <c r="V446">
        <v>0</v>
      </c>
      <c r="W446">
        <v>0</v>
      </c>
      <c r="X446">
        <v>62286</v>
      </c>
      <c r="Y446">
        <v>0</v>
      </c>
      <c r="Z446">
        <v>0</v>
      </c>
      <c r="AA446">
        <v>0</v>
      </c>
      <c r="AB446">
        <v>290187</v>
      </c>
      <c r="AC446">
        <v>57730</v>
      </c>
      <c r="AD446">
        <v>0</v>
      </c>
      <c r="AE446">
        <v>541196</v>
      </c>
      <c r="AF446" s="1">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v>0</v>
      </c>
      <c r="BD446" s="284">
        <v>0</v>
      </c>
      <c r="BE446" s="284">
        <v>0</v>
      </c>
      <c r="BF446" s="284">
        <v>0</v>
      </c>
      <c r="BG446" s="284">
        <v>0</v>
      </c>
      <c r="BH446" s="168">
        <v>0</v>
      </c>
      <c r="BI446" s="169">
        <v>0</v>
      </c>
      <c r="BJ446" s="169">
        <v>0</v>
      </c>
      <c r="BK446" s="170">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v>0</v>
      </c>
      <c r="CJ446" s="1">
        <v>0</v>
      </c>
      <c r="CK446" s="1">
        <v>0</v>
      </c>
      <c r="CL446" s="1">
        <v>0</v>
      </c>
      <c r="CM446" s="1">
        <v>0</v>
      </c>
      <c r="CN446" s="168">
        <v>0</v>
      </c>
      <c r="CO446" s="169">
        <v>0</v>
      </c>
      <c r="CP446" s="169">
        <v>0</v>
      </c>
      <c r="CQ446" s="170">
        <v>0</v>
      </c>
      <c r="CR446" s="1">
        <v>0</v>
      </c>
      <c r="CS446" s="1">
        <v>0</v>
      </c>
      <c r="CT446" s="1">
        <v>0</v>
      </c>
      <c r="CU446" s="1">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v>0</v>
      </c>
      <c r="DP446" s="284">
        <v>0</v>
      </c>
      <c r="DQ446" s="284">
        <v>0</v>
      </c>
      <c r="DR446" s="284">
        <v>0</v>
      </c>
      <c r="DS446" s="284">
        <v>0</v>
      </c>
      <c r="DT446" s="168">
        <v>0</v>
      </c>
      <c r="DU446" s="169">
        <v>0</v>
      </c>
      <c r="DV446" s="169">
        <v>0</v>
      </c>
      <c r="DW446" s="170">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v>0</v>
      </c>
      <c r="EV446" s="1">
        <v>0</v>
      </c>
      <c r="EW446" s="1">
        <v>0</v>
      </c>
      <c r="EX446" s="1">
        <v>0</v>
      </c>
      <c r="EY446" s="1">
        <v>0</v>
      </c>
      <c r="EZ446" s="168">
        <v>0</v>
      </c>
      <c r="FA446" s="169">
        <v>0</v>
      </c>
      <c r="FB446" s="169">
        <v>0</v>
      </c>
      <c r="FC446" s="170">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45</v>
      </c>
      <c r="GA446">
        <v>5</v>
      </c>
      <c r="GB446">
        <v>0</v>
      </c>
      <c r="GC446">
        <v>0</v>
      </c>
      <c r="GD446">
        <v>0</v>
      </c>
      <c r="GE446">
        <v>0</v>
      </c>
      <c r="GF446">
        <v>0</v>
      </c>
      <c r="GG446">
        <v>0</v>
      </c>
      <c r="GH446">
        <v>0</v>
      </c>
      <c r="GI446">
        <v>0</v>
      </c>
      <c r="GJ446">
        <v>0</v>
      </c>
      <c r="GK446">
        <v>0</v>
      </c>
      <c r="GL446">
        <v>0</v>
      </c>
      <c r="GM446">
        <v>0</v>
      </c>
      <c r="GN446">
        <v>0</v>
      </c>
      <c r="GO446">
        <v>0</v>
      </c>
      <c r="GP446">
        <v>0</v>
      </c>
      <c r="GQ446">
        <v>0</v>
      </c>
      <c r="GR446">
        <v>0</v>
      </c>
      <c r="GS446">
        <v>0</v>
      </c>
      <c r="GT446">
        <v>0</v>
      </c>
      <c r="GU446">
        <v>0</v>
      </c>
      <c r="GV446">
        <v>0</v>
      </c>
      <c r="GW446">
        <v>0</v>
      </c>
      <c r="GX446">
        <v>0</v>
      </c>
      <c r="GY446">
        <v>0</v>
      </c>
      <c r="GZ446">
        <v>0</v>
      </c>
      <c r="HA446">
        <v>0</v>
      </c>
      <c r="HB446">
        <v>0</v>
      </c>
      <c r="HC446" s="139">
        <v>0</v>
      </c>
      <c r="HD446" s="141">
        <v>0</v>
      </c>
      <c r="HE446" s="139">
        <v>0</v>
      </c>
      <c r="HF446" s="141">
        <v>0</v>
      </c>
      <c r="HG446" s="180">
        <v>15</v>
      </c>
      <c r="HH446" s="182">
        <v>0</v>
      </c>
      <c r="HI446" s="182">
        <v>0</v>
      </c>
      <c r="HJ446" s="183">
        <v>0</v>
      </c>
      <c r="HK446" s="140">
        <v>0</v>
      </c>
      <c r="HL446" s="140">
        <v>0</v>
      </c>
      <c r="HM446" s="1" t="s">
        <v>427</v>
      </c>
      <c r="HN446" s="1" t="s">
        <v>427</v>
      </c>
      <c r="HO446" t="s">
        <v>459</v>
      </c>
      <c r="HP446" s="284" t="s">
        <v>459</v>
      </c>
      <c r="HQ446" s="284">
        <v>0</v>
      </c>
      <c r="HR446" s="284">
        <v>0</v>
      </c>
      <c r="HS446" s="284">
        <v>0</v>
      </c>
      <c r="HT446" s="284" t="s">
        <v>427</v>
      </c>
      <c r="HU446" s="284" t="s">
        <v>427</v>
      </c>
      <c r="HV446" s="284" t="s">
        <v>427</v>
      </c>
      <c r="HW446" s="284" t="s">
        <v>426</v>
      </c>
      <c r="HX446" s="284">
        <v>0</v>
      </c>
      <c r="HY446" s="284">
        <v>0</v>
      </c>
      <c r="HZ446" s="284">
        <v>714774</v>
      </c>
      <c r="IA446" s="284"/>
      <c r="IB446" s="284"/>
    </row>
    <row r="447" spans="1:236" x14ac:dyDescent="0.25">
      <c r="A447" s="2">
        <f>IF('Table 1'!$L$2="All Regions",1,IF('Table 1'!$L$2='DATA TEMPLATE 1516'!L447,1,0))</f>
        <v>1</v>
      </c>
      <c r="B447" s="2">
        <f>IF('Table 1'!$L$3="All Disciplines",1,IF('Table 1'!$L$3='DATA TEMPLATE 1516'!M447,1,0))</f>
        <v>1</v>
      </c>
      <c r="C447" s="2">
        <f>IF('Table 1'!$L$4="All Organisations",1,IF('Table 1'!$L$4='DATA TEMPLATE 1516'!N447,1,0))</f>
        <v>1</v>
      </c>
      <c r="D447" s="2">
        <f t="shared" si="12"/>
        <v>3</v>
      </c>
      <c r="E447" s="236">
        <f>IFERROR(IF('Table 2'!$L$2="All Diverse Led",$HQ447,IF('Table 2'!$L$2='DATA TEMPLATE 1516'!HX447,4,0)),"0")</f>
        <v>0</v>
      </c>
      <c r="F447" s="236">
        <f>IFERROR(IF('Table 2'!$L$2="All Diverse Led",$HQ447,IF('Table 2'!$L$2='DATA TEMPLATE 1516'!HY447,4,0)), 0)</f>
        <v>0</v>
      </c>
      <c r="G447" s="237">
        <f t="shared" si="13"/>
        <v>0</v>
      </c>
      <c r="H447" s="1" t="s">
        <v>471</v>
      </c>
      <c r="I447" s="1">
        <v>0</v>
      </c>
      <c r="J447" s="1" t="b">
        <v>0</v>
      </c>
      <c r="K447" s="284">
        <v>445</v>
      </c>
      <c r="L447" t="s">
        <v>449</v>
      </c>
      <c r="M447" t="s">
        <v>440</v>
      </c>
      <c r="N447" t="s">
        <v>459</v>
      </c>
      <c r="O447" s="76">
        <v>130765</v>
      </c>
      <c r="P447" s="76">
        <v>266313</v>
      </c>
      <c r="Q447" s="76">
        <v>89164</v>
      </c>
      <c r="R447" s="76">
        <v>62250</v>
      </c>
      <c r="S447" s="76">
        <v>67515</v>
      </c>
      <c r="T447" s="76">
        <v>616007</v>
      </c>
      <c r="U447">
        <v>5000</v>
      </c>
      <c r="V447">
        <v>11000</v>
      </c>
      <c r="W447">
        <v>1000</v>
      </c>
      <c r="X447">
        <v>4000</v>
      </c>
      <c r="Y447">
        <v>1000</v>
      </c>
      <c r="Z447">
        <v>0</v>
      </c>
      <c r="AA447">
        <v>0</v>
      </c>
      <c r="AB447">
        <v>192287</v>
      </c>
      <c r="AC447">
        <v>52217</v>
      </c>
      <c r="AD447">
        <v>311840</v>
      </c>
      <c r="AE447">
        <v>578344</v>
      </c>
      <c r="AF447" s="1">
        <v>3</v>
      </c>
      <c r="AG447">
        <v>19</v>
      </c>
      <c r="AH447">
        <v>1345</v>
      </c>
      <c r="AI447">
        <v>0</v>
      </c>
      <c r="AJ447">
        <v>0</v>
      </c>
      <c r="AK447">
        <v>0</v>
      </c>
      <c r="AL447">
        <v>0</v>
      </c>
      <c r="AM447">
        <v>0</v>
      </c>
      <c r="AN447">
        <v>5</v>
      </c>
      <c r="AO447">
        <v>5</v>
      </c>
      <c r="AP447">
        <v>0</v>
      </c>
      <c r="AQ447">
        <v>3681</v>
      </c>
      <c r="AR447">
        <v>2</v>
      </c>
      <c r="AS447">
        <v>3</v>
      </c>
      <c r="AT447">
        <v>290</v>
      </c>
      <c r="AU447">
        <v>0</v>
      </c>
      <c r="AV447">
        <v>0</v>
      </c>
      <c r="AW447">
        <v>0</v>
      </c>
      <c r="AX447">
        <v>0</v>
      </c>
      <c r="AY447">
        <v>0</v>
      </c>
      <c r="AZ447">
        <v>0</v>
      </c>
      <c r="BA447">
        <v>0</v>
      </c>
      <c r="BB447">
        <v>0</v>
      </c>
      <c r="BC447">
        <v>0</v>
      </c>
      <c r="BD447" s="284">
        <v>5</v>
      </c>
      <c r="BE447" s="284">
        <v>5</v>
      </c>
      <c r="BF447" s="284">
        <v>0</v>
      </c>
      <c r="BG447" s="284">
        <v>3681</v>
      </c>
      <c r="BH447" s="168">
        <v>2</v>
      </c>
      <c r="BI447" s="169">
        <v>3</v>
      </c>
      <c r="BJ447" s="169">
        <v>290</v>
      </c>
      <c r="BK447" s="170">
        <v>0</v>
      </c>
      <c r="BL447">
        <v>1</v>
      </c>
      <c r="BM447">
        <v>16</v>
      </c>
      <c r="BN447">
        <v>0</v>
      </c>
      <c r="BO447">
        <v>550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v>0</v>
      </c>
      <c r="CJ447" s="1">
        <v>0</v>
      </c>
      <c r="CK447" s="1">
        <v>0</v>
      </c>
      <c r="CL447" s="1">
        <v>0</v>
      </c>
      <c r="CM447" s="1">
        <v>0</v>
      </c>
      <c r="CN447" s="168">
        <v>0</v>
      </c>
      <c r="CO447" s="169">
        <v>0</v>
      </c>
      <c r="CP447" s="169">
        <v>0</v>
      </c>
      <c r="CQ447" s="170">
        <v>0</v>
      </c>
      <c r="CR447" s="1">
        <v>0</v>
      </c>
      <c r="CS447" s="1">
        <v>0</v>
      </c>
      <c r="CT447" s="1">
        <v>0</v>
      </c>
      <c r="CU447" s="1">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v>0</v>
      </c>
      <c r="DP447" s="284">
        <v>0</v>
      </c>
      <c r="DQ447" s="284">
        <v>0</v>
      </c>
      <c r="DR447" s="284">
        <v>0</v>
      </c>
      <c r="DS447" s="284">
        <v>0</v>
      </c>
      <c r="DT447" s="168">
        <v>0</v>
      </c>
      <c r="DU447" s="169">
        <v>0</v>
      </c>
      <c r="DV447" s="169">
        <v>0</v>
      </c>
      <c r="DW447" s="170">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v>0</v>
      </c>
      <c r="EV447" s="1">
        <v>0</v>
      </c>
      <c r="EW447" s="1">
        <v>0</v>
      </c>
      <c r="EX447" s="1">
        <v>0</v>
      </c>
      <c r="EY447" s="1">
        <v>0</v>
      </c>
      <c r="EZ447" s="168">
        <v>0</v>
      </c>
      <c r="FA447" s="169">
        <v>0</v>
      </c>
      <c r="FB447" s="169">
        <v>0</v>
      </c>
      <c r="FC447" s="170">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0</v>
      </c>
      <c r="FX447">
        <v>0</v>
      </c>
      <c r="FY447">
        <v>0</v>
      </c>
      <c r="FZ447">
        <v>0</v>
      </c>
      <c r="GA447">
        <v>0</v>
      </c>
      <c r="GB447">
        <v>0</v>
      </c>
      <c r="GC447">
        <v>0</v>
      </c>
      <c r="GD447">
        <v>0</v>
      </c>
      <c r="GE447">
        <v>0</v>
      </c>
      <c r="GF447">
        <v>0</v>
      </c>
      <c r="GG447">
        <v>0</v>
      </c>
      <c r="GH447">
        <v>0</v>
      </c>
      <c r="GI447">
        <v>0</v>
      </c>
      <c r="GJ447">
        <v>0</v>
      </c>
      <c r="GK447">
        <v>0</v>
      </c>
      <c r="GL447">
        <v>0</v>
      </c>
      <c r="GM447">
        <v>0</v>
      </c>
      <c r="GN447">
        <v>0</v>
      </c>
      <c r="GO447">
        <v>0</v>
      </c>
      <c r="GP447">
        <v>0</v>
      </c>
      <c r="GQ447">
        <v>0</v>
      </c>
      <c r="GR447">
        <v>0</v>
      </c>
      <c r="GS447">
        <v>0</v>
      </c>
      <c r="GT447">
        <v>0</v>
      </c>
      <c r="GU447">
        <v>0</v>
      </c>
      <c r="GV447">
        <v>0</v>
      </c>
      <c r="GW447">
        <v>0</v>
      </c>
      <c r="GX447">
        <v>0</v>
      </c>
      <c r="GY447">
        <v>0</v>
      </c>
      <c r="GZ447">
        <v>0</v>
      </c>
      <c r="HA447">
        <v>0</v>
      </c>
      <c r="HB447">
        <v>0</v>
      </c>
      <c r="HC447" s="139">
        <v>0</v>
      </c>
      <c r="HD447" s="141">
        <v>0</v>
      </c>
      <c r="HE447" s="139">
        <v>0</v>
      </c>
      <c r="HF447" s="141">
        <v>1</v>
      </c>
      <c r="HG447" s="180">
        <v>8</v>
      </c>
      <c r="HH447" s="182">
        <v>0.125</v>
      </c>
      <c r="HI447" s="182">
        <v>0</v>
      </c>
      <c r="HJ447" s="183">
        <v>0</v>
      </c>
      <c r="HK447" s="140">
        <v>0</v>
      </c>
      <c r="HL447" s="140">
        <v>0</v>
      </c>
      <c r="HM447" s="1" t="s">
        <v>427</v>
      </c>
      <c r="HN447" s="1" t="s">
        <v>426</v>
      </c>
      <c r="HO447" t="s">
        <v>459</v>
      </c>
      <c r="HP447" s="284" t="s">
        <v>459</v>
      </c>
      <c r="HQ447" s="284">
        <v>0</v>
      </c>
      <c r="HR447" s="284">
        <v>0</v>
      </c>
      <c r="HS447" s="284">
        <v>0</v>
      </c>
      <c r="HT447" s="284" t="s">
        <v>427</v>
      </c>
      <c r="HU447" s="284" t="s">
        <v>426</v>
      </c>
      <c r="HV447" s="284" t="s">
        <v>427</v>
      </c>
      <c r="HW447" s="284" t="s">
        <v>427</v>
      </c>
      <c r="HX447" s="284">
        <v>0</v>
      </c>
      <c r="HY447" s="284">
        <v>0</v>
      </c>
      <c r="HZ447" s="284">
        <v>592615</v>
      </c>
      <c r="IA447" s="284"/>
      <c r="IB447" s="284"/>
    </row>
    <row r="448" spans="1:236" x14ac:dyDescent="0.25">
      <c r="A448" s="2">
        <f>IF('Table 1'!$L$2="All Regions",1,IF('Table 1'!$L$2='DATA TEMPLATE 1516'!L448,1,0))</f>
        <v>1</v>
      </c>
      <c r="B448" s="2">
        <f>IF('Table 1'!$L$3="All Disciplines",1,IF('Table 1'!$L$3='DATA TEMPLATE 1516'!M448,1,0))</f>
        <v>1</v>
      </c>
      <c r="C448" s="2">
        <f>IF('Table 1'!$L$4="All Organisations",1,IF('Table 1'!$L$4='DATA TEMPLATE 1516'!N448,1,0))</f>
        <v>1</v>
      </c>
      <c r="D448" s="2">
        <f t="shared" si="12"/>
        <v>3</v>
      </c>
      <c r="E448" s="236">
        <f>IFERROR(IF('Table 2'!$L$2="All Diverse Led",$HQ448,IF('Table 2'!$L$2='DATA TEMPLATE 1516'!HX448,4,0)),"0")</f>
        <v>0</v>
      </c>
      <c r="F448" s="236">
        <f>IFERROR(IF('Table 2'!$L$2="All Diverse Led",$HQ448,IF('Table 2'!$L$2='DATA TEMPLATE 1516'!HY448,4,0)), 0)</f>
        <v>0</v>
      </c>
      <c r="G448" s="237">
        <f t="shared" si="13"/>
        <v>0</v>
      </c>
      <c r="H448" s="1" t="s">
        <v>471</v>
      </c>
      <c r="I448" s="1">
        <v>0</v>
      </c>
      <c r="J448" s="1" t="b">
        <v>0</v>
      </c>
      <c r="K448" s="284">
        <v>446</v>
      </c>
      <c r="L448" t="s">
        <v>449</v>
      </c>
      <c r="M448" t="s">
        <v>440</v>
      </c>
      <c r="N448" t="s">
        <v>458</v>
      </c>
      <c r="O448" s="76">
        <v>21834</v>
      </c>
      <c r="P448" s="76">
        <v>46605</v>
      </c>
      <c r="Q448" s="76">
        <v>85644</v>
      </c>
      <c r="R448" s="76">
        <v>15000</v>
      </c>
      <c r="S448" s="76">
        <v>8954</v>
      </c>
      <c r="T448" s="76">
        <v>178037</v>
      </c>
      <c r="U448">
        <v>53867</v>
      </c>
      <c r="V448">
        <v>0</v>
      </c>
      <c r="W448">
        <v>0</v>
      </c>
      <c r="X448">
        <v>6600</v>
      </c>
      <c r="Y448">
        <v>6600</v>
      </c>
      <c r="Z448">
        <v>0</v>
      </c>
      <c r="AA448">
        <v>0</v>
      </c>
      <c r="AB448">
        <v>82720</v>
      </c>
      <c r="AC448">
        <v>28250</v>
      </c>
      <c r="AD448">
        <v>0</v>
      </c>
      <c r="AE448">
        <v>178037</v>
      </c>
      <c r="AF448" s="1">
        <v>72</v>
      </c>
      <c r="AG448">
        <v>72</v>
      </c>
      <c r="AH448">
        <v>2460</v>
      </c>
      <c r="AI448">
        <v>0</v>
      </c>
      <c r="AJ448">
        <v>0</v>
      </c>
      <c r="AK448">
        <v>0</v>
      </c>
      <c r="AL448">
        <v>0</v>
      </c>
      <c r="AM448">
        <v>0</v>
      </c>
      <c r="AN448">
        <v>0</v>
      </c>
      <c r="AO448">
        <v>0</v>
      </c>
      <c r="AP448">
        <v>0</v>
      </c>
      <c r="AQ448">
        <v>0</v>
      </c>
      <c r="AR448">
        <v>22</v>
      </c>
      <c r="AS448">
        <v>22</v>
      </c>
      <c r="AT448">
        <v>885</v>
      </c>
      <c r="AU448">
        <v>0</v>
      </c>
      <c r="AV448">
        <v>0</v>
      </c>
      <c r="AW448">
        <v>0</v>
      </c>
      <c r="AX448">
        <v>0</v>
      </c>
      <c r="AY448">
        <v>0</v>
      </c>
      <c r="AZ448">
        <v>0</v>
      </c>
      <c r="BA448">
        <v>0</v>
      </c>
      <c r="BB448">
        <v>0</v>
      </c>
      <c r="BC448">
        <v>0</v>
      </c>
      <c r="BD448" s="284">
        <v>0</v>
      </c>
      <c r="BE448" s="284">
        <v>0</v>
      </c>
      <c r="BF448" s="284">
        <v>0</v>
      </c>
      <c r="BG448" s="284">
        <v>0</v>
      </c>
      <c r="BH448" s="168">
        <v>22</v>
      </c>
      <c r="BI448" s="169">
        <v>22</v>
      </c>
      <c r="BJ448" s="169">
        <v>885</v>
      </c>
      <c r="BK448" s="170">
        <v>0</v>
      </c>
      <c r="BL448">
        <v>4</v>
      </c>
      <c r="BM448">
        <v>40</v>
      </c>
      <c r="BN448">
        <v>0</v>
      </c>
      <c r="BO448">
        <v>500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v>0</v>
      </c>
      <c r="CJ448" s="1">
        <v>0</v>
      </c>
      <c r="CK448" s="1">
        <v>0</v>
      </c>
      <c r="CL448" s="1">
        <v>0</v>
      </c>
      <c r="CM448" s="1">
        <v>0</v>
      </c>
      <c r="CN448" s="168">
        <v>0</v>
      </c>
      <c r="CO448" s="169">
        <v>0</v>
      </c>
      <c r="CP448" s="169">
        <v>0</v>
      </c>
      <c r="CQ448" s="170">
        <v>0</v>
      </c>
      <c r="CR448" s="1">
        <v>19</v>
      </c>
      <c r="CS448" s="1">
        <v>19</v>
      </c>
      <c r="CT448" s="1">
        <v>574</v>
      </c>
      <c r="CU448" s="1">
        <v>0</v>
      </c>
      <c r="CV448">
        <v>0</v>
      </c>
      <c r="CW448">
        <v>0</v>
      </c>
      <c r="CX448">
        <v>0</v>
      </c>
      <c r="CY448">
        <v>0</v>
      </c>
      <c r="CZ448">
        <v>0</v>
      </c>
      <c r="DA448">
        <v>0</v>
      </c>
      <c r="DB448">
        <v>0</v>
      </c>
      <c r="DC448">
        <v>0</v>
      </c>
      <c r="DD448">
        <v>12</v>
      </c>
      <c r="DE448">
        <v>12</v>
      </c>
      <c r="DF448">
        <v>380</v>
      </c>
      <c r="DG448">
        <v>0</v>
      </c>
      <c r="DH448">
        <v>0</v>
      </c>
      <c r="DI448">
        <v>0</v>
      </c>
      <c r="DJ448">
        <v>0</v>
      </c>
      <c r="DK448">
        <v>0</v>
      </c>
      <c r="DL448">
        <v>0</v>
      </c>
      <c r="DM448">
        <v>0</v>
      </c>
      <c r="DN448">
        <v>0</v>
      </c>
      <c r="DO448">
        <v>0</v>
      </c>
      <c r="DP448" s="284">
        <v>0</v>
      </c>
      <c r="DQ448" s="284">
        <v>0</v>
      </c>
      <c r="DR448" s="284">
        <v>0</v>
      </c>
      <c r="DS448" s="284">
        <v>0</v>
      </c>
      <c r="DT448" s="168">
        <v>12</v>
      </c>
      <c r="DU448" s="169">
        <v>12</v>
      </c>
      <c r="DV448" s="169">
        <v>380</v>
      </c>
      <c r="DW448" s="170">
        <v>0</v>
      </c>
      <c r="DX448">
        <v>5</v>
      </c>
      <c r="DY448">
        <v>11</v>
      </c>
      <c r="DZ448">
        <v>540</v>
      </c>
      <c r="EA448">
        <v>4000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v>0</v>
      </c>
      <c r="EU448">
        <v>0</v>
      </c>
      <c r="EV448" s="1">
        <v>0</v>
      </c>
      <c r="EW448" s="1">
        <v>0</v>
      </c>
      <c r="EX448" s="1">
        <v>0</v>
      </c>
      <c r="EY448" s="1">
        <v>0</v>
      </c>
      <c r="EZ448" s="168">
        <v>0</v>
      </c>
      <c r="FA448" s="169">
        <v>0</v>
      </c>
      <c r="FB448" s="169">
        <v>0</v>
      </c>
      <c r="FC448" s="170">
        <v>0</v>
      </c>
      <c r="FD448">
        <v>187</v>
      </c>
      <c r="FE448">
        <v>0</v>
      </c>
      <c r="FF448">
        <v>0</v>
      </c>
      <c r="FG448">
        <v>17</v>
      </c>
      <c r="FH448">
        <v>0</v>
      </c>
      <c r="FI448">
        <v>12000</v>
      </c>
      <c r="FJ448">
        <v>127</v>
      </c>
      <c r="FK448">
        <v>30353</v>
      </c>
      <c r="FL448">
        <v>0</v>
      </c>
      <c r="FM448">
        <v>0</v>
      </c>
      <c r="FN448">
        <v>0</v>
      </c>
      <c r="FO448">
        <v>0</v>
      </c>
      <c r="FP448">
        <v>0</v>
      </c>
      <c r="FQ448">
        <v>0</v>
      </c>
      <c r="FR448">
        <v>0</v>
      </c>
      <c r="FS448">
        <v>0</v>
      </c>
      <c r="FT448">
        <v>0</v>
      </c>
      <c r="FU448">
        <v>0</v>
      </c>
      <c r="FV448">
        <v>0</v>
      </c>
      <c r="FW448">
        <v>0</v>
      </c>
      <c r="FX448">
        <v>0</v>
      </c>
      <c r="FY448">
        <v>0</v>
      </c>
      <c r="FZ448">
        <v>0</v>
      </c>
      <c r="GA448">
        <v>0</v>
      </c>
      <c r="GB448">
        <v>0</v>
      </c>
      <c r="GC448">
        <v>0</v>
      </c>
      <c r="GD448">
        <v>2</v>
      </c>
      <c r="GE448">
        <v>5000</v>
      </c>
      <c r="GF448">
        <v>12</v>
      </c>
      <c r="GG448">
        <v>2400</v>
      </c>
      <c r="GH448">
        <v>0</v>
      </c>
      <c r="GI448">
        <v>0</v>
      </c>
      <c r="GJ448">
        <v>0</v>
      </c>
      <c r="GK448">
        <v>7400</v>
      </c>
      <c r="GL448">
        <v>0</v>
      </c>
      <c r="GM448">
        <v>0</v>
      </c>
      <c r="GN448">
        <v>372</v>
      </c>
      <c r="GO448">
        <v>7820</v>
      </c>
      <c r="GP448">
        <v>26</v>
      </c>
      <c r="GQ448">
        <v>1089</v>
      </c>
      <c r="GR448">
        <v>0</v>
      </c>
      <c r="GS448">
        <v>0</v>
      </c>
      <c r="GT448">
        <v>0</v>
      </c>
      <c r="GU448">
        <v>0</v>
      </c>
      <c r="GV448">
        <v>0</v>
      </c>
      <c r="GW448">
        <v>0</v>
      </c>
      <c r="GX448">
        <v>0</v>
      </c>
      <c r="GY448">
        <v>0</v>
      </c>
      <c r="GZ448">
        <v>120</v>
      </c>
      <c r="HA448">
        <v>0</v>
      </c>
      <c r="HB448">
        <v>0</v>
      </c>
      <c r="HC448" s="139">
        <v>0</v>
      </c>
      <c r="HD448" s="141">
        <v>1</v>
      </c>
      <c r="HE448" s="139">
        <v>1</v>
      </c>
      <c r="HF448" s="141">
        <v>0</v>
      </c>
      <c r="HG448" s="180">
        <v>10</v>
      </c>
      <c r="HH448" s="182">
        <v>0</v>
      </c>
      <c r="HI448" s="182">
        <v>0.2</v>
      </c>
      <c r="HJ448" s="183">
        <v>0</v>
      </c>
      <c r="HK448" s="140">
        <v>0</v>
      </c>
      <c r="HL448" s="140">
        <v>0</v>
      </c>
      <c r="HM448" s="1" t="s">
        <v>427</v>
      </c>
      <c r="HN448" s="1" t="s">
        <v>427</v>
      </c>
      <c r="HO448" t="s">
        <v>458</v>
      </c>
      <c r="HP448" s="284" t="s">
        <v>458</v>
      </c>
      <c r="HQ448" s="284">
        <v>0</v>
      </c>
      <c r="HR448" s="284">
        <v>0</v>
      </c>
      <c r="HS448" s="284">
        <v>0</v>
      </c>
      <c r="HT448" s="284" t="s">
        <v>427</v>
      </c>
      <c r="HU448" s="284" t="s">
        <v>427</v>
      </c>
      <c r="HV448" s="284" t="s">
        <v>427</v>
      </c>
      <c r="HW448" s="284" t="s">
        <v>427</v>
      </c>
      <c r="HX448" s="284">
        <v>0</v>
      </c>
      <c r="HY448" s="284">
        <v>0</v>
      </c>
      <c r="HZ448" s="284">
        <v>217221</v>
      </c>
      <c r="IA448" s="284"/>
      <c r="IB448" s="284"/>
    </row>
    <row r="449" spans="1:236" x14ac:dyDescent="0.25">
      <c r="A449" s="2">
        <f>IF('Table 1'!$L$2="All Regions",1,IF('Table 1'!$L$2='DATA TEMPLATE 1516'!L449,1,0))</f>
        <v>1</v>
      </c>
      <c r="B449" s="2">
        <f>IF('Table 1'!$L$3="All Disciplines",1,IF('Table 1'!$L$3='DATA TEMPLATE 1516'!M449,1,0))</f>
        <v>1</v>
      </c>
      <c r="C449" s="2">
        <f>IF('Table 1'!$L$4="All Organisations",1,IF('Table 1'!$L$4='DATA TEMPLATE 1516'!N449,1,0))</f>
        <v>1</v>
      </c>
      <c r="D449" s="2">
        <f t="shared" si="12"/>
        <v>3</v>
      </c>
      <c r="E449" s="236">
        <f>IFERROR(IF('Table 2'!$L$2="All Diverse Led",$HQ449,IF('Table 2'!$L$2='DATA TEMPLATE 1516'!HX449,4,0)),"0")</f>
        <v>0</v>
      </c>
      <c r="F449" s="236">
        <f>IFERROR(IF('Table 2'!$L$2="All Diverse Led",$HQ449,IF('Table 2'!$L$2='DATA TEMPLATE 1516'!HY449,4,0)), 0)</f>
        <v>0</v>
      </c>
      <c r="G449" s="237">
        <f t="shared" si="13"/>
        <v>0</v>
      </c>
      <c r="H449" s="1" t="s">
        <v>471</v>
      </c>
      <c r="I449" s="1">
        <v>0</v>
      </c>
      <c r="J449" s="1" t="b">
        <v>0</v>
      </c>
      <c r="K449" s="284">
        <v>447</v>
      </c>
      <c r="L449" t="s">
        <v>449</v>
      </c>
      <c r="M449" t="s">
        <v>438</v>
      </c>
      <c r="N449" t="s">
        <v>459</v>
      </c>
      <c r="O449" s="76">
        <v>216763</v>
      </c>
      <c r="P449" s="76">
        <v>143126</v>
      </c>
      <c r="Q449" s="76">
        <v>136219</v>
      </c>
      <c r="R449" s="76">
        <v>0</v>
      </c>
      <c r="S449" s="76">
        <v>0</v>
      </c>
      <c r="T449" s="76">
        <v>496108</v>
      </c>
      <c r="U449">
        <v>342598</v>
      </c>
      <c r="V449">
        <v>44037</v>
      </c>
      <c r="W449">
        <v>0</v>
      </c>
      <c r="X449">
        <v>0</v>
      </c>
      <c r="Y449">
        <v>0</v>
      </c>
      <c r="Z449">
        <v>0</v>
      </c>
      <c r="AA449">
        <v>0</v>
      </c>
      <c r="AB449">
        <v>134315</v>
      </c>
      <c r="AC449">
        <v>25902</v>
      </c>
      <c r="AD449">
        <v>0</v>
      </c>
      <c r="AE449">
        <v>546852</v>
      </c>
      <c r="AF449" s="1">
        <v>113</v>
      </c>
      <c r="AG449">
        <v>113</v>
      </c>
      <c r="AH449">
        <v>23819</v>
      </c>
      <c r="AI449">
        <v>512</v>
      </c>
      <c r="AJ449">
        <v>0</v>
      </c>
      <c r="AK449">
        <v>0</v>
      </c>
      <c r="AL449">
        <v>0</v>
      </c>
      <c r="AM449">
        <v>0</v>
      </c>
      <c r="AN449">
        <v>0</v>
      </c>
      <c r="AO449">
        <v>0</v>
      </c>
      <c r="AP449">
        <v>0</v>
      </c>
      <c r="AQ449">
        <v>0</v>
      </c>
      <c r="AR449">
        <v>27</v>
      </c>
      <c r="AS449">
        <v>27</v>
      </c>
      <c r="AT449">
        <v>7678</v>
      </c>
      <c r="AU449">
        <v>512</v>
      </c>
      <c r="AV449">
        <v>0</v>
      </c>
      <c r="AW449">
        <v>0</v>
      </c>
      <c r="AX449">
        <v>0</v>
      </c>
      <c r="AY449">
        <v>0</v>
      </c>
      <c r="AZ449">
        <v>0</v>
      </c>
      <c r="BA449">
        <v>0</v>
      </c>
      <c r="BB449">
        <v>0</v>
      </c>
      <c r="BC449">
        <v>0</v>
      </c>
      <c r="BD449" s="284">
        <v>0</v>
      </c>
      <c r="BE449" s="284">
        <v>0</v>
      </c>
      <c r="BF449" s="284">
        <v>0</v>
      </c>
      <c r="BG449" s="284">
        <v>0</v>
      </c>
      <c r="BH449" s="168">
        <v>27</v>
      </c>
      <c r="BI449" s="169">
        <v>27</v>
      </c>
      <c r="BJ449" s="169">
        <v>7678</v>
      </c>
      <c r="BK449" s="170">
        <v>512</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v>0</v>
      </c>
      <c r="CI449">
        <v>0</v>
      </c>
      <c r="CJ449" s="1">
        <v>0</v>
      </c>
      <c r="CK449" s="1">
        <v>0</v>
      </c>
      <c r="CL449" s="1">
        <v>0</v>
      </c>
      <c r="CM449" s="1">
        <v>0</v>
      </c>
      <c r="CN449" s="168">
        <v>0</v>
      </c>
      <c r="CO449" s="169">
        <v>0</v>
      </c>
      <c r="CP449" s="169">
        <v>0</v>
      </c>
      <c r="CQ449" s="170">
        <v>0</v>
      </c>
      <c r="CR449" s="1">
        <v>0</v>
      </c>
      <c r="CS449" s="1">
        <v>0</v>
      </c>
      <c r="CT449" s="1">
        <v>0</v>
      </c>
      <c r="CU449" s="1">
        <v>0</v>
      </c>
      <c r="CV449">
        <v>0</v>
      </c>
      <c r="CW449">
        <v>0</v>
      </c>
      <c r="CX449">
        <v>0</v>
      </c>
      <c r="CY449">
        <v>0</v>
      </c>
      <c r="CZ449">
        <v>0</v>
      </c>
      <c r="DA449">
        <v>0</v>
      </c>
      <c r="DB449">
        <v>0</v>
      </c>
      <c r="DC449">
        <v>0</v>
      </c>
      <c r="DD449">
        <v>0</v>
      </c>
      <c r="DE449">
        <v>0</v>
      </c>
      <c r="DF449">
        <v>0</v>
      </c>
      <c r="DG449">
        <v>0</v>
      </c>
      <c r="DH449">
        <v>0</v>
      </c>
      <c r="DI449">
        <v>0</v>
      </c>
      <c r="DJ449">
        <v>0</v>
      </c>
      <c r="DK449">
        <v>0</v>
      </c>
      <c r="DL449">
        <v>0</v>
      </c>
      <c r="DM449">
        <v>0</v>
      </c>
      <c r="DN449">
        <v>0</v>
      </c>
      <c r="DO449">
        <v>0</v>
      </c>
      <c r="DP449" s="284">
        <v>0</v>
      </c>
      <c r="DQ449" s="284">
        <v>0</v>
      </c>
      <c r="DR449" s="284">
        <v>0</v>
      </c>
      <c r="DS449" s="284">
        <v>0</v>
      </c>
      <c r="DT449" s="168">
        <v>0</v>
      </c>
      <c r="DU449" s="169">
        <v>0</v>
      </c>
      <c r="DV449" s="169">
        <v>0</v>
      </c>
      <c r="DW449" s="170">
        <v>0</v>
      </c>
      <c r="DX449">
        <v>14</v>
      </c>
      <c r="DY449">
        <v>14</v>
      </c>
      <c r="DZ449">
        <v>6665</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v>0</v>
      </c>
      <c r="EV449" s="1">
        <v>0</v>
      </c>
      <c r="EW449" s="1">
        <v>0</v>
      </c>
      <c r="EX449" s="1">
        <v>0</v>
      </c>
      <c r="EY449" s="1">
        <v>0</v>
      </c>
      <c r="EZ449" s="168">
        <v>0</v>
      </c>
      <c r="FA449" s="169">
        <v>0</v>
      </c>
      <c r="FB449" s="169">
        <v>0</v>
      </c>
      <c r="FC449" s="170">
        <v>0</v>
      </c>
      <c r="FD449">
        <v>0</v>
      </c>
      <c r="FE449">
        <v>0</v>
      </c>
      <c r="FF449">
        <v>0</v>
      </c>
      <c r="FG449">
        <v>0</v>
      </c>
      <c r="FH449">
        <v>0</v>
      </c>
      <c r="FI449">
        <v>0</v>
      </c>
      <c r="FJ449">
        <v>0</v>
      </c>
      <c r="FK449">
        <v>0</v>
      </c>
      <c r="FL449">
        <v>0</v>
      </c>
      <c r="FM449">
        <v>0</v>
      </c>
      <c r="FN449">
        <v>0</v>
      </c>
      <c r="FO449">
        <v>0</v>
      </c>
      <c r="FP449">
        <v>0</v>
      </c>
      <c r="FQ449">
        <v>0</v>
      </c>
      <c r="FR449">
        <v>0</v>
      </c>
      <c r="FS449">
        <v>0</v>
      </c>
      <c r="FT449">
        <v>0</v>
      </c>
      <c r="FU449">
        <v>0</v>
      </c>
      <c r="FV449">
        <v>0</v>
      </c>
      <c r="FW449">
        <v>0</v>
      </c>
      <c r="FX449">
        <v>0</v>
      </c>
      <c r="FY449">
        <v>0</v>
      </c>
      <c r="FZ449">
        <v>0</v>
      </c>
      <c r="GA449">
        <v>0</v>
      </c>
      <c r="GB449">
        <v>0</v>
      </c>
      <c r="GC449">
        <v>0</v>
      </c>
      <c r="GD449">
        <v>0</v>
      </c>
      <c r="GE449">
        <v>0</v>
      </c>
      <c r="GF449">
        <v>0</v>
      </c>
      <c r="GG449">
        <v>0</v>
      </c>
      <c r="GH449">
        <v>1</v>
      </c>
      <c r="GI449">
        <v>500</v>
      </c>
      <c r="GJ449">
        <v>0</v>
      </c>
      <c r="GK449">
        <v>0</v>
      </c>
      <c r="GL449">
        <v>200</v>
      </c>
      <c r="GM449">
        <v>100</v>
      </c>
      <c r="GN449">
        <v>0</v>
      </c>
      <c r="GO449">
        <v>0</v>
      </c>
      <c r="GP449">
        <v>11</v>
      </c>
      <c r="GQ449">
        <v>6654</v>
      </c>
      <c r="GR449">
        <v>0</v>
      </c>
      <c r="GS449">
        <v>0</v>
      </c>
      <c r="GT449">
        <v>0</v>
      </c>
      <c r="GU449">
        <v>0</v>
      </c>
      <c r="GV449">
        <v>0</v>
      </c>
      <c r="GW449">
        <v>0</v>
      </c>
      <c r="GX449">
        <v>0</v>
      </c>
      <c r="GY449">
        <v>0</v>
      </c>
      <c r="GZ449">
        <v>7</v>
      </c>
      <c r="HA449">
        <v>7</v>
      </c>
      <c r="HB449">
        <v>0</v>
      </c>
      <c r="HC449" s="139">
        <v>0</v>
      </c>
      <c r="HD449" s="141">
        <v>0</v>
      </c>
      <c r="HE449" s="139">
        <v>0</v>
      </c>
      <c r="HF449" s="141">
        <v>0</v>
      </c>
      <c r="HG449" s="180">
        <v>11</v>
      </c>
      <c r="HH449" s="182">
        <v>0</v>
      </c>
      <c r="HI449" s="182">
        <v>0</v>
      </c>
      <c r="HJ449" s="183">
        <v>0</v>
      </c>
      <c r="HK449" s="140">
        <v>0</v>
      </c>
      <c r="HL449" s="140">
        <v>0</v>
      </c>
      <c r="HM449" s="1" t="s">
        <v>427</v>
      </c>
      <c r="HN449" s="1" t="s">
        <v>427</v>
      </c>
      <c r="HO449" t="s">
        <v>459</v>
      </c>
      <c r="HP449" s="284" t="s">
        <v>459</v>
      </c>
      <c r="HQ449" s="284">
        <v>0</v>
      </c>
      <c r="HR449" s="284">
        <v>0</v>
      </c>
      <c r="HS449" s="284">
        <v>0</v>
      </c>
      <c r="HT449" s="284" t="s">
        <v>427</v>
      </c>
      <c r="HU449" s="284" t="s">
        <v>427</v>
      </c>
      <c r="HV449" s="284" t="s">
        <v>427</v>
      </c>
      <c r="HW449" s="284" t="s">
        <v>427</v>
      </c>
      <c r="HX449" s="284">
        <v>0</v>
      </c>
      <c r="HY449" s="284">
        <v>0</v>
      </c>
      <c r="HZ449" s="284">
        <v>505037</v>
      </c>
      <c r="IA449" s="284"/>
      <c r="IB449" s="284"/>
    </row>
    <row r="450" spans="1:236" x14ac:dyDescent="0.25">
      <c r="A450" s="2">
        <f>IF('Table 1'!$L$2="All Regions",1,IF('Table 1'!$L$2='DATA TEMPLATE 1516'!L450,1,0))</f>
        <v>1</v>
      </c>
      <c r="B450" s="2">
        <f>IF('Table 1'!$L$3="All Disciplines",1,IF('Table 1'!$L$3='DATA TEMPLATE 1516'!M450,1,0))</f>
        <v>1</v>
      </c>
      <c r="C450" s="2">
        <f>IF('Table 1'!$L$4="All Organisations",1,IF('Table 1'!$L$4='DATA TEMPLATE 1516'!N450,1,0))</f>
        <v>1</v>
      </c>
      <c r="D450" s="2">
        <f t="shared" si="12"/>
        <v>3</v>
      </c>
      <c r="E450" s="236">
        <f>IFERROR(IF('Table 2'!$L$2="All Diverse Led",$HQ450,IF('Table 2'!$L$2='DATA TEMPLATE 1516'!HX450,4,0)),"0")</f>
        <v>0</v>
      </c>
      <c r="F450" s="236">
        <f>IFERROR(IF('Table 2'!$L$2="All Diverse Led",$HQ450,IF('Table 2'!$L$2='DATA TEMPLATE 1516'!HY450,4,0)), 0)</f>
        <v>0</v>
      </c>
      <c r="G450" s="237">
        <f t="shared" si="13"/>
        <v>0</v>
      </c>
      <c r="H450" s="1" t="s">
        <v>471</v>
      </c>
      <c r="I450" s="1">
        <v>0</v>
      </c>
      <c r="J450" s="1" t="b">
        <v>0</v>
      </c>
      <c r="K450" s="284">
        <v>448</v>
      </c>
      <c r="L450" t="s">
        <v>449</v>
      </c>
      <c r="M450" t="s">
        <v>440</v>
      </c>
      <c r="N450" t="s">
        <v>460</v>
      </c>
      <c r="O450" s="76">
        <v>230818</v>
      </c>
      <c r="P450" s="76">
        <v>397801</v>
      </c>
      <c r="Q450" s="76">
        <v>32326</v>
      </c>
      <c r="R450" s="76">
        <v>177334</v>
      </c>
      <c r="S450" s="76">
        <v>200888</v>
      </c>
      <c r="T450" s="76">
        <v>1039167</v>
      </c>
      <c r="U450">
        <v>19500</v>
      </c>
      <c r="V450">
        <v>38300</v>
      </c>
      <c r="W450">
        <v>0</v>
      </c>
      <c r="X450">
        <v>22000</v>
      </c>
      <c r="Y450">
        <v>17900</v>
      </c>
      <c r="Z450">
        <v>0</v>
      </c>
      <c r="AA450">
        <v>0</v>
      </c>
      <c r="AB450">
        <v>590500</v>
      </c>
      <c r="AC450">
        <v>178200</v>
      </c>
      <c r="AD450">
        <v>239053</v>
      </c>
      <c r="AE450">
        <v>1105453</v>
      </c>
      <c r="AF450" s="1">
        <v>0</v>
      </c>
      <c r="AG450">
        <v>0</v>
      </c>
      <c r="AH450">
        <v>0</v>
      </c>
      <c r="AI450">
        <v>0</v>
      </c>
      <c r="AJ450">
        <v>0</v>
      </c>
      <c r="AK450">
        <v>0</v>
      </c>
      <c r="AL450">
        <v>0</v>
      </c>
      <c r="AM450">
        <v>0</v>
      </c>
      <c r="AN450">
        <v>0</v>
      </c>
      <c r="AO450">
        <v>0</v>
      </c>
      <c r="AP450">
        <v>0</v>
      </c>
      <c r="AQ450">
        <v>0</v>
      </c>
      <c r="AR450">
        <v>0</v>
      </c>
      <c r="AS450">
        <v>0</v>
      </c>
      <c r="AT450">
        <v>0</v>
      </c>
      <c r="AU450">
        <v>0</v>
      </c>
      <c r="AV450">
        <v>0</v>
      </c>
      <c r="AW450">
        <v>0</v>
      </c>
      <c r="AX450">
        <v>0</v>
      </c>
      <c r="AY450">
        <v>0</v>
      </c>
      <c r="AZ450">
        <v>0</v>
      </c>
      <c r="BA450">
        <v>0</v>
      </c>
      <c r="BB450">
        <v>0</v>
      </c>
      <c r="BC450">
        <v>0</v>
      </c>
      <c r="BD450" s="284">
        <v>0</v>
      </c>
      <c r="BE450" s="284">
        <v>0</v>
      </c>
      <c r="BF450" s="284">
        <v>0</v>
      </c>
      <c r="BG450" s="284">
        <v>0</v>
      </c>
      <c r="BH450" s="168">
        <v>0</v>
      </c>
      <c r="BI450" s="169">
        <v>0</v>
      </c>
      <c r="BJ450" s="169">
        <v>0</v>
      </c>
      <c r="BK450" s="17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v>0</v>
      </c>
      <c r="CJ450" s="1">
        <v>0</v>
      </c>
      <c r="CK450" s="1">
        <v>0</v>
      </c>
      <c r="CL450" s="1">
        <v>0</v>
      </c>
      <c r="CM450" s="1">
        <v>0</v>
      </c>
      <c r="CN450" s="168">
        <v>0</v>
      </c>
      <c r="CO450" s="169">
        <v>0</v>
      </c>
      <c r="CP450" s="169">
        <v>0</v>
      </c>
      <c r="CQ450" s="170">
        <v>0</v>
      </c>
      <c r="CR450" s="1">
        <v>0</v>
      </c>
      <c r="CS450" s="1">
        <v>0</v>
      </c>
      <c r="CT450" s="1">
        <v>0</v>
      </c>
      <c r="CU450" s="1">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v>0</v>
      </c>
      <c r="DP450" s="284">
        <v>0</v>
      </c>
      <c r="DQ450" s="284">
        <v>0</v>
      </c>
      <c r="DR450" s="284">
        <v>0</v>
      </c>
      <c r="DS450" s="284">
        <v>0</v>
      </c>
      <c r="DT450" s="168">
        <v>0</v>
      </c>
      <c r="DU450" s="169">
        <v>0</v>
      </c>
      <c r="DV450" s="169">
        <v>0</v>
      </c>
      <c r="DW450" s="170">
        <v>0</v>
      </c>
      <c r="DX450">
        <v>0</v>
      </c>
      <c r="DY450">
        <v>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v>0</v>
      </c>
      <c r="EV450" s="1">
        <v>0</v>
      </c>
      <c r="EW450" s="1">
        <v>0</v>
      </c>
      <c r="EX450" s="1">
        <v>0</v>
      </c>
      <c r="EY450" s="1">
        <v>0</v>
      </c>
      <c r="EZ450" s="168">
        <v>0</v>
      </c>
      <c r="FA450" s="169">
        <v>0</v>
      </c>
      <c r="FB450" s="169">
        <v>0</v>
      </c>
      <c r="FC450" s="17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0</v>
      </c>
      <c r="GN450">
        <v>0</v>
      </c>
      <c r="GO450">
        <v>0</v>
      </c>
      <c r="GP450">
        <v>0</v>
      </c>
      <c r="GQ450">
        <v>0</v>
      </c>
      <c r="GR450">
        <v>0</v>
      </c>
      <c r="GS450">
        <v>0</v>
      </c>
      <c r="GT450">
        <v>0</v>
      </c>
      <c r="GU450">
        <v>0</v>
      </c>
      <c r="GV450">
        <v>0</v>
      </c>
      <c r="GW450">
        <v>0</v>
      </c>
      <c r="GX450">
        <v>0</v>
      </c>
      <c r="GY450">
        <v>0</v>
      </c>
      <c r="GZ450">
        <v>0</v>
      </c>
      <c r="HA450">
        <v>0</v>
      </c>
      <c r="HB450">
        <v>0</v>
      </c>
      <c r="HC450" s="139">
        <v>0</v>
      </c>
      <c r="HD450" s="141">
        <v>0</v>
      </c>
      <c r="HE450" s="139">
        <v>0</v>
      </c>
      <c r="HF450" s="141">
        <v>1</v>
      </c>
      <c r="HG450" s="180">
        <v>28</v>
      </c>
      <c r="HH450" s="182">
        <v>3.5714285714285712E-2</v>
      </c>
      <c r="HI450" s="182">
        <v>0</v>
      </c>
      <c r="HJ450" s="183">
        <v>0</v>
      </c>
      <c r="HK450" s="140">
        <v>0</v>
      </c>
      <c r="HL450" s="140">
        <v>0</v>
      </c>
      <c r="HM450" s="1" t="s">
        <v>427</v>
      </c>
      <c r="HN450" s="1" t="s">
        <v>427</v>
      </c>
      <c r="HO450" t="s">
        <v>460</v>
      </c>
      <c r="HP450" s="284" t="s">
        <v>460</v>
      </c>
      <c r="HQ450" s="284">
        <v>0</v>
      </c>
      <c r="HR450" s="284">
        <v>0</v>
      </c>
      <c r="HS450" s="284" t="s">
        <v>476</v>
      </c>
      <c r="HT450" s="284" t="s">
        <v>427</v>
      </c>
      <c r="HU450" s="284" t="s">
        <v>427</v>
      </c>
      <c r="HV450" s="284" t="s">
        <v>427</v>
      </c>
      <c r="HW450" s="284" t="s">
        <v>427</v>
      </c>
      <c r="HX450" s="284">
        <v>0</v>
      </c>
      <c r="HY450" s="284">
        <v>0</v>
      </c>
      <c r="HZ450" s="284">
        <v>4699776</v>
      </c>
      <c r="IA450" s="284"/>
      <c r="IB450" s="284"/>
    </row>
    <row r="451" spans="1:236" x14ac:dyDescent="0.25">
      <c r="A451" s="2">
        <f>IF('Table 1'!$L$2="All Regions",1,IF('Table 1'!$L$2='DATA TEMPLATE 1516'!L451,1,0))</f>
        <v>1</v>
      </c>
      <c r="B451" s="2">
        <f>IF('Table 1'!$L$3="All Disciplines",1,IF('Table 1'!$L$3='DATA TEMPLATE 1516'!M451,1,0))</f>
        <v>1</v>
      </c>
      <c r="C451" s="2">
        <f>IF('Table 1'!$L$4="All Organisations",1,IF('Table 1'!$L$4='DATA TEMPLATE 1516'!N451,1,0))</f>
        <v>1</v>
      </c>
      <c r="D451" s="2">
        <f t="shared" ref="D451:D514" si="14">SUM(A451:C451)</f>
        <v>3</v>
      </c>
      <c r="E451" s="236" t="str">
        <f>IFERROR(IF('Table 2'!$L$2="All Diverse Led",$HQ451,IF('Table 2'!$L$2='DATA TEMPLATE 1516'!HX451,4,0)),"0")</f>
        <v>-</v>
      </c>
      <c r="F451" s="236" t="str">
        <f>IFERROR(IF('Table 2'!$L$2="All Diverse Led",$HQ451,IF('Table 2'!$L$2='DATA TEMPLATE 1516'!HY451,4,0)), 0)</f>
        <v>-</v>
      </c>
      <c r="G451" s="237">
        <f t="shared" si="13"/>
        <v>0</v>
      </c>
      <c r="H451" s="1">
        <v>0</v>
      </c>
      <c r="I451" s="1">
        <v>0</v>
      </c>
      <c r="J451" s="1" t="b">
        <v>0</v>
      </c>
      <c r="K451" s="284">
        <v>449</v>
      </c>
      <c r="L451" t="s">
        <v>449</v>
      </c>
      <c r="M451" t="s">
        <v>438</v>
      </c>
      <c r="N451" t="s">
        <v>458</v>
      </c>
      <c r="O451" s="76">
        <v>21884</v>
      </c>
      <c r="P451" s="76">
        <v>142000</v>
      </c>
      <c r="Q451" s="76">
        <v>160</v>
      </c>
      <c r="R451" s="76">
        <v>0</v>
      </c>
      <c r="S451" s="76">
        <v>0</v>
      </c>
      <c r="T451" s="76">
        <v>164044</v>
      </c>
      <c r="U451">
        <v>0</v>
      </c>
      <c r="V451">
        <v>0</v>
      </c>
      <c r="W451">
        <v>0</v>
      </c>
      <c r="X451">
        <v>0</v>
      </c>
      <c r="Y451">
        <v>0</v>
      </c>
      <c r="Z451">
        <v>0</v>
      </c>
      <c r="AA451">
        <v>0</v>
      </c>
      <c r="AB451">
        <v>82980</v>
      </c>
      <c r="AC451">
        <v>14978</v>
      </c>
      <c r="AD451">
        <v>26718</v>
      </c>
      <c r="AE451">
        <v>124676</v>
      </c>
      <c r="AF451" s="1">
        <v>0</v>
      </c>
      <c r="AG451">
        <v>0</v>
      </c>
      <c r="AH451">
        <v>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v>0</v>
      </c>
      <c r="BD451" s="284">
        <v>0</v>
      </c>
      <c r="BE451" s="284">
        <v>0</v>
      </c>
      <c r="BF451" s="284">
        <v>0</v>
      </c>
      <c r="BG451" s="284">
        <v>0</v>
      </c>
      <c r="BH451" s="168">
        <v>0</v>
      </c>
      <c r="BI451" s="169">
        <v>0</v>
      </c>
      <c r="BJ451" s="169">
        <v>0</v>
      </c>
      <c r="BK451" s="170">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v>0</v>
      </c>
      <c r="CJ451" s="1">
        <v>0</v>
      </c>
      <c r="CK451" s="1">
        <v>0</v>
      </c>
      <c r="CL451" s="1">
        <v>0</v>
      </c>
      <c r="CM451" s="1">
        <v>0</v>
      </c>
      <c r="CN451" s="168">
        <v>0</v>
      </c>
      <c r="CO451" s="169">
        <v>0</v>
      </c>
      <c r="CP451" s="169">
        <v>0</v>
      </c>
      <c r="CQ451" s="170">
        <v>0</v>
      </c>
      <c r="CR451" s="1">
        <v>0</v>
      </c>
      <c r="CS451" s="1">
        <v>0</v>
      </c>
      <c r="CT451" s="1">
        <v>0</v>
      </c>
      <c r="CU451" s="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v>0</v>
      </c>
      <c r="DP451" s="284">
        <v>0</v>
      </c>
      <c r="DQ451" s="284">
        <v>0</v>
      </c>
      <c r="DR451" s="284">
        <v>0</v>
      </c>
      <c r="DS451" s="284">
        <v>0</v>
      </c>
      <c r="DT451" s="168">
        <v>0</v>
      </c>
      <c r="DU451" s="169">
        <v>0</v>
      </c>
      <c r="DV451" s="169">
        <v>0</v>
      </c>
      <c r="DW451" s="170">
        <v>0</v>
      </c>
      <c r="DX451">
        <v>1</v>
      </c>
      <c r="DY451">
        <v>1</v>
      </c>
      <c r="DZ451">
        <v>218</v>
      </c>
      <c r="EA451">
        <v>480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v>0</v>
      </c>
      <c r="EV451" s="1">
        <v>0</v>
      </c>
      <c r="EW451" s="1">
        <v>0</v>
      </c>
      <c r="EX451" s="1">
        <v>0</v>
      </c>
      <c r="EY451" s="1">
        <v>0</v>
      </c>
      <c r="EZ451" s="168">
        <v>0</v>
      </c>
      <c r="FA451" s="169">
        <v>0</v>
      </c>
      <c r="FB451" s="169">
        <v>0</v>
      </c>
      <c r="FC451" s="170">
        <v>0</v>
      </c>
      <c r="FD451">
        <v>0</v>
      </c>
      <c r="FE451">
        <v>0</v>
      </c>
      <c r="FF451">
        <v>0</v>
      </c>
      <c r="FG451">
        <v>0</v>
      </c>
      <c r="FH451">
        <v>0</v>
      </c>
      <c r="FI451">
        <v>0</v>
      </c>
      <c r="FJ451">
        <v>0</v>
      </c>
      <c r="FK451">
        <v>0</v>
      </c>
      <c r="FL451">
        <v>0</v>
      </c>
      <c r="FM451">
        <v>0</v>
      </c>
      <c r="FN451">
        <v>0</v>
      </c>
      <c r="FO451">
        <v>0</v>
      </c>
      <c r="FP451">
        <v>0</v>
      </c>
      <c r="FQ451">
        <v>0</v>
      </c>
      <c r="FR451">
        <v>0</v>
      </c>
      <c r="FS451">
        <v>0</v>
      </c>
      <c r="FT451">
        <v>0</v>
      </c>
      <c r="FU451">
        <v>0</v>
      </c>
      <c r="FV451">
        <v>0</v>
      </c>
      <c r="FW451">
        <v>0</v>
      </c>
      <c r="FX451">
        <v>0</v>
      </c>
      <c r="FY451">
        <v>0</v>
      </c>
      <c r="FZ451">
        <v>0</v>
      </c>
      <c r="GA451">
        <v>0</v>
      </c>
      <c r="GB451">
        <v>0</v>
      </c>
      <c r="GC451">
        <v>0</v>
      </c>
      <c r="GD451">
        <v>1</v>
      </c>
      <c r="GE451">
        <v>50</v>
      </c>
      <c r="GF451">
        <v>2</v>
      </c>
      <c r="GG451">
        <v>50</v>
      </c>
      <c r="GH451">
        <v>0</v>
      </c>
      <c r="GI451">
        <v>0</v>
      </c>
      <c r="GJ451">
        <v>400</v>
      </c>
      <c r="GK451">
        <v>20</v>
      </c>
      <c r="GL451">
        <v>0</v>
      </c>
      <c r="GM451">
        <v>0</v>
      </c>
      <c r="GN451">
        <v>0</v>
      </c>
      <c r="GO451">
        <v>0</v>
      </c>
      <c r="GP451">
        <v>0</v>
      </c>
      <c r="GQ451">
        <v>0</v>
      </c>
      <c r="GR451">
        <v>0</v>
      </c>
      <c r="GS451">
        <v>0</v>
      </c>
      <c r="GT451">
        <v>0</v>
      </c>
      <c r="GU451">
        <v>0</v>
      </c>
      <c r="GV451">
        <v>0</v>
      </c>
      <c r="GW451">
        <v>0</v>
      </c>
      <c r="GX451">
        <v>0</v>
      </c>
      <c r="GY451">
        <v>0</v>
      </c>
      <c r="GZ451">
        <v>0</v>
      </c>
      <c r="HA451">
        <v>0</v>
      </c>
      <c r="HB451">
        <v>0</v>
      </c>
      <c r="HC451" s="139">
        <v>0</v>
      </c>
      <c r="HD451" s="141">
        <v>0</v>
      </c>
      <c r="HE451" s="139">
        <v>0</v>
      </c>
      <c r="HF451" s="141">
        <v>0</v>
      </c>
      <c r="HG451" s="180">
        <v>6</v>
      </c>
      <c r="HH451" s="182">
        <v>0</v>
      </c>
      <c r="HI451" s="182">
        <v>0</v>
      </c>
      <c r="HJ451" s="183">
        <v>0</v>
      </c>
      <c r="HK451" s="140">
        <v>0</v>
      </c>
      <c r="HL451" s="140">
        <v>0</v>
      </c>
      <c r="HM451" s="1" t="s">
        <v>427</v>
      </c>
      <c r="HN451" s="1" t="s">
        <v>427</v>
      </c>
      <c r="HO451" t="s">
        <v>458</v>
      </c>
      <c r="HP451" t="e">
        <v>#N/A</v>
      </c>
      <c r="HQ451" s="403" t="s">
        <v>605</v>
      </c>
      <c r="HR451" s="403" t="s">
        <v>605</v>
      </c>
      <c r="HS451" s="403" t="s">
        <v>605</v>
      </c>
      <c r="HT451" s="403" t="s">
        <v>605</v>
      </c>
      <c r="HU451" s="403" t="s">
        <v>605</v>
      </c>
      <c r="HV451" s="403" t="s">
        <v>605</v>
      </c>
      <c r="HW451" s="403" t="s">
        <v>605</v>
      </c>
      <c r="HX451" s="403" t="s">
        <v>605</v>
      </c>
      <c r="HY451" s="403" t="s">
        <v>605</v>
      </c>
      <c r="HZ451" s="403" t="s">
        <v>605</v>
      </c>
      <c r="IA451" s="284"/>
      <c r="IB451" s="284"/>
    </row>
    <row r="452" spans="1:236" x14ac:dyDescent="0.25">
      <c r="A452" s="2">
        <f>IF('Table 1'!$L$2="All Regions",1,IF('Table 1'!$L$2='DATA TEMPLATE 1516'!L452,1,0))</f>
        <v>1</v>
      </c>
      <c r="B452" s="2">
        <f>IF('Table 1'!$L$3="All Disciplines",1,IF('Table 1'!$L$3='DATA TEMPLATE 1516'!M452,1,0))</f>
        <v>1</v>
      </c>
      <c r="C452" s="2">
        <f>IF('Table 1'!$L$4="All Organisations",1,IF('Table 1'!$L$4='DATA TEMPLATE 1516'!N452,1,0))</f>
        <v>1</v>
      </c>
      <c r="D452" s="2">
        <f t="shared" si="14"/>
        <v>3</v>
      </c>
      <c r="E452" s="236">
        <f>IFERROR(IF('Table 2'!$L$2="All Diverse Led",$HQ452,IF('Table 2'!$L$2='DATA TEMPLATE 1516'!HX452,4,0)),"0")</f>
        <v>0</v>
      </c>
      <c r="F452" s="236">
        <f>IFERROR(IF('Table 2'!$L$2="All Diverse Led",$HQ452,IF('Table 2'!$L$2='DATA TEMPLATE 1516'!HY452,4,0)), 0)</f>
        <v>0</v>
      </c>
      <c r="G452" s="237">
        <f t="shared" ref="G452:G515" si="15">SUM(E452:F452)</f>
        <v>0</v>
      </c>
      <c r="H452" s="1" t="s">
        <v>471</v>
      </c>
      <c r="I452" s="1">
        <v>0</v>
      </c>
      <c r="J452" s="1" t="b">
        <v>0</v>
      </c>
      <c r="K452" s="284">
        <v>450</v>
      </c>
      <c r="L452" t="s">
        <v>449</v>
      </c>
      <c r="M452" t="s">
        <v>437</v>
      </c>
      <c r="N452" t="s">
        <v>458</v>
      </c>
      <c r="O452" s="76">
        <v>38353</v>
      </c>
      <c r="P452" s="76">
        <v>129580</v>
      </c>
      <c r="Q452" s="76">
        <v>5500</v>
      </c>
      <c r="R452" s="76">
        <v>8750</v>
      </c>
      <c r="S452" s="76">
        <v>10025</v>
      </c>
      <c r="T452" s="76">
        <v>192208</v>
      </c>
      <c r="U452">
        <v>480</v>
      </c>
      <c r="V452">
        <v>10800</v>
      </c>
      <c r="W452">
        <v>1890</v>
      </c>
      <c r="X452">
        <v>2100</v>
      </c>
      <c r="Y452">
        <v>1500</v>
      </c>
      <c r="Z452">
        <v>0</v>
      </c>
      <c r="AA452">
        <v>0</v>
      </c>
      <c r="AB452">
        <v>125424</v>
      </c>
      <c r="AC452">
        <v>21028</v>
      </c>
      <c r="AD452">
        <v>21344</v>
      </c>
      <c r="AE452">
        <v>184566</v>
      </c>
      <c r="AF452" s="1">
        <v>69</v>
      </c>
      <c r="AG452">
        <v>37</v>
      </c>
      <c r="AH452">
        <v>1794</v>
      </c>
      <c r="AI452">
        <v>417</v>
      </c>
      <c r="AJ452">
        <v>0</v>
      </c>
      <c r="AK452">
        <v>0</v>
      </c>
      <c r="AL452">
        <v>0</v>
      </c>
      <c r="AM452">
        <v>0</v>
      </c>
      <c r="AN452">
        <v>0</v>
      </c>
      <c r="AO452">
        <v>0</v>
      </c>
      <c r="AP452">
        <v>0</v>
      </c>
      <c r="AQ452">
        <v>0</v>
      </c>
      <c r="AR452">
        <v>69</v>
      </c>
      <c r="AS452">
        <v>37</v>
      </c>
      <c r="AT452">
        <v>1794</v>
      </c>
      <c r="AU452">
        <v>417</v>
      </c>
      <c r="AV452">
        <v>0</v>
      </c>
      <c r="AW452">
        <v>0</v>
      </c>
      <c r="AX452">
        <v>0</v>
      </c>
      <c r="AY452">
        <v>0</v>
      </c>
      <c r="AZ452">
        <v>0</v>
      </c>
      <c r="BA452">
        <v>0</v>
      </c>
      <c r="BB452">
        <v>0</v>
      </c>
      <c r="BC452">
        <v>0</v>
      </c>
      <c r="BD452" s="284">
        <v>0</v>
      </c>
      <c r="BE452" s="284">
        <v>0</v>
      </c>
      <c r="BF452" s="284">
        <v>0</v>
      </c>
      <c r="BG452" s="284">
        <v>0</v>
      </c>
      <c r="BH452" s="168">
        <v>69</v>
      </c>
      <c r="BI452" s="169">
        <v>37</v>
      </c>
      <c r="BJ452" s="169">
        <v>1794</v>
      </c>
      <c r="BK452" s="170">
        <v>417</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v>0</v>
      </c>
      <c r="CI452">
        <v>0</v>
      </c>
      <c r="CJ452" s="1">
        <v>0</v>
      </c>
      <c r="CK452" s="1">
        <v>0</v>
      </c>
      <c r="CL452" s="1">
        <v>0</v>
      </c>
      <c r="CM452" s="1">
        <v>0</v>
      </c>
      <c r="CN452" s="168">
        <v>0</v>
      </c>
      <c r="CO452" s="169">
        <v>0</v>
      </c>
      <c r="CP452" s="169">
        <v>0</v>
      </c>
      <c r="CQ452" s="170">
        <v>0</v>
      </c>
      <c r="CR452" s="1">
        <v>0</v>
      </c>
      <c r="CS452" s="1">
        <v>0</v>
      </c>
      <c r="CT452" s="1">
        <v>0</v>
      </c>
      <c r="CU452" s="1">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v>0</v>
      </c>
      <c r="DP452" s="284">
        <v>0</v>
      </c>
      <c r="DQ452" s="284">
        <v>0</v>
      </c>
      <c r="DR452" s="284">
        <v>0</v>
      </c>
      <c r="DS452" s="284">
        <v>0</v>
      </c>
      <c r="DT452" s="168">
        <v>0</v>
      </c>
      <c r="DU452" s="169">
        <v>0</v>
      </c>
      <c r="DV452" s="169">
        <v>0</v>
      </c>
      <c r="DW452" s="170">
        <v>0</v>
      </c>
      <c r="DX452">
        <v>0</v>
      </c>
      <c r="DY452">
        <v>0</v>
      </c>
      <c r="DZ452">
        <v>0</v>
      </c>
      <c r="EA452">
        <v>0</v>
      </c>
      <c r="EB452">
        <v>0</v>
      </c>
      <c r="EC452">
        <v>0</v>
      </c>
      <c r="ED452">
        <v>0</v>
      </c>
      <c r="EE452">
        <v>0</v>
      </c>
      <c r="EF452">
        <v>0</v>
      </c>
      <c r="EG452">
        <v>0</v>
      </c>
      <c r="EH452">
        <v>0</v>
      </c>
      <c r="EI452">
        <v>0</v>
      </c>
      <c r="EJ452">
        <v>0</v>
      </c>
      <c r="EK452">
        <v>0</v>
      </c>
      <c r="EL452">
        <v>0</v>
      </c>
      <c r="EM452">
        <v>0</v>
      </c>
      <c r="EN452">
        <v>0</v>
      </c>
      <c r="EO452">
        <v>0</v>
      </c>
      <c r="EP452">
        <v>0</v>
      </c>
      <c r="EQ452">
        <v>0</v>
      </c>
      <c r="ER452">
        <v>0</v>
      </c>
      <c r="ES452">
        <v>0</v>
      </c>
      <c r="ET452">
        <v>0</v>
      </c>
      <c r="EU452">
        <v>0</v>
      </c>
      <c r="EV452" s="1">
        <v>0</v>
      </c>
      <c r="EW452" s="1">
        <v>0</v>
      </c>
      <c r="EX452" s="1">
        <v>0</v>
      </c>
      <c r="EY452" s="1">
        <v>0</v>
      </c>
      <c r="EZ452" s="168">
        <v>0</v>
      </c>
      <c r="FA452" s="169">
        <v>0</v>
      </c>
      <c r="FB452" s="169">
        <v>0</v>
      </c>
      <c r="FC452" s="170">
        <v>0</v>
      </c>
      <c r="FD452">
        <v>0</v>
      </c>
      <c r="FE452">
        <v>0</v>
      </c>
      <c r="FF452">
        <v>0</v>
      </c>
      <c r="FG452">
        <v>0</v>
      </c>
      <c r="FH452">
        <v>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0</v>
      </c>
      <c r="GN452">
        <v>0</v>
      </c>
      <c r="GO452">
        <v>0</v>
      </c>
      <c r="GP452">
        <v>0</v>
      </c>
      <c r="GQ452">
        <v>0</v>
      </c>
      <c r="GR452">
        <v>0</v>
      </c>
      <c r="GS452">
        <v>0</v>
      </c>
      <c r="GT452">
        <v>0</v>
      </c>
      <c r="GU452">
        <v>0</v>
      </c>
      <c r="GV452">
        <v>0</v>
      </c>
      <c r="GW452">
        <v>0</v>
      </c>
      <c r="GX452">
        <v>0</v>
      </c>
      <c r="GY452">
        <v>0</v>
      </c>
      <c r="GZ452">
        <v>0</v>
      </c>
      <c r="HA452">
        <v>0</v>
      </c>
      <c r="HB452">
        <v>0</v>
      </c>
      <c r="HC452" s="139">
        <v>0</v>
      </c>
      <c r="HD452" s="141">
        <v>0</v>
      </c>
      <c r="HE452" s="139">
        <v>1</v>
      </c>
      <c r="HF452" s="141">
        <v>0</v>
      </c>
      <c r="HG452" s="180">
        <v>7</v>
      </c>
      <c r="HH452" s="182">
        <v>0</v>
      </c>
      <c r="HI452" s="182">
        <v>0.14285714285714285</v>
      </c>
      <c r="HJ452" s="183">
        <v>0</v>
      </c>
      <c r="HK452" s="140">
        <v>0</v>
      </c>
      <c r="HL452" s="140">
        <v>0</v>
      </c>
      <c r="HM452" s="1" t="s">
        <v>427</v>
      </c>
      <c r="HN452" s="1" t="s">
        <v>427</v>
      </c>
      <c r="HO452" t="s">
        <v>458</v>
      </c>
      <c r="HP452" s="284" t="s">
        <v>458</v>
      </c>
      <c r="HQ452" s="284">
        <v>0</v>
      </c>
      <c r="HR452" s="284">
        <v>0</v>
      </c>
      <c r="HS452" s="284">
        <v>0</v>
      </c>
      <c r="HT452" s="284" t="s">
        <v>427</v>
      </c>
      <c r="HU452" s="284" t="s">
        <v>427</v>
      </c>
      <c r="HV452" s="284" t="s">
        <v>427</v>
      </c>
      <c r="HW452" s="284" t="s">
        <v>427</v>
      </c>
      <c r="HX452" s="284">
        <v>0</v>
      </c>
      <c r="HY452" s="284">
        <v>0</v>
      </c>
      <c r="HZ452" s="284">
        <v>169278</v>
      </c>
      <c r="IA452" s="284"/>
      <c r="IB452" s="284"/>
    </row>
    <row r="453" spans="1:236" x14ac:dyDescent="0.25">
      <c r="A453" s="2">
        <f>IF('Table 1'!$L$2="All Regions",1,IF('Table 1'!$L$2='DATA TEMPLATE 1516'!L453,1,0))</f>
        <v>1</v>
      </c>
      <c r="B453" s="2">
        <f>IF('Table 1'!$L$3="All Disciplines",1,IF('Table 1'!$L$3='DATA TEMPLATE 1516'!M453,1,0))</f>
        <v>1</v>
      </c>
      <c r="C453" s="2">
        <f>IF('Table 1'!$L$4="All Organisations",1,IF('Table 1'!$L$4='DATA TEMPLATE 1516'!N453,1,0))</f>
        <v>1</v>
      </c>
      <c r="D453" s="2">
        <f t="shared" si="14"/>
        <v>3</v>
      </c>
      <c r="E453" s="236">
        <f>IFERROR(IF('Table 2'!$L$2="All Diverse Led",$HQ453,IF('Table 2'!$L$2='DATA TEMPLATE 1516'!HX453,4,0)),"0")</f>
        <v>0</v>
      </c>
      <c r="F453" s="236">
        <f>IFERROR(IF('Table 2'!$L$2="All Diverse Led",$HQ453,IF('Table 2'!$L$2='DATA TEMPLATE 1516'!HY453,4,0)), 0)</f>
        <v>0</v>
      </c>
      <c r="G453" s="237">
        <f t="shared" si="15"/>
        <v>0</v>
      </c>
      <c r="H453" s="1" t="s">
        <v>471</v>
      </c>
      <c r="I453" s="1">
        <v>0</v>
      </c>
      <c r="J453" s="1" t="b">
        <v>0</v>
      </c>
      <c r="K453" s="284">
        <v>451</v>
      </c>
      <c r="L453" t="s">
        <v>448</v>
      </c>
      <c r="M453" t="s">
        <v>440</v>
      </c>
      <c r="N453" t="s">
        <v>460</v>
      </c>
      <c r="O453" s="76">
        <v>355459</v>
      </c>
      <c r="P453" s="76">
        <v>406592</v>
      </c>
      <c r="Q453" s="76">
        <v>5410</v>
      </c>
      <c r="R453" s="76">
        <v>100000</v>
      </c>
      <c r="S453" s="76">
        <v>248712</v>
      </c>
      <c r="T453" s="76">
        <v>1116173</v>
      </c>
      <c r="U453">
        <v>382700</v>
      </c>
      <c r="V453">
        <v>0</v>
      </c>
      <c r="W453">
        <v>0</v>
      </c>
      <c r="X453">
        <v>0</v>
      </c>
      <c r="Y453">
        <v>0</v>
      </c>
      <c r="Z453">
        <v>0</v>
      </c>
      <c r="AA453">
        <v>0</v>
      </c>
      <c r="AB453">
        <v>305257</v>
      </c>
      <c r="AC453">
        <v>53884</v>
      </c>
      <c r="AD453">
        <v>353288</v>
      </c>
      <c r="AE453">
        <v>1095129</v>
      </c>
      <c r="AF453" s="1">
        <v>0</v>
      </c>
      <c r="AG453">
        <v>0</v>
      </c>
      <c r="AH453">
        <v>0</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v>0</v>
      </c>
      <c r="BD453" s="284">
        <v>0</v>
      </c>
      <c r="BE453" s="284">
        <v>0</v>
      </c>
      <c r="BF453" s="284">
        <v>0</v>
      </c>
      <c r="BG453" s="284">
        <v>0</v>
      </c>
      <c r="BH453" s="168">
        <v>0</v>
      </c>
      <c r="BI453" s="169">
        <v>0</v>
      </c>
      <c r="BJ453" s="169">
        <v>0</v>
      </c>
      <c r="BK453" s="170">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v>0</v>
      </c>
      <c r="CJ453" s="1">
        <v>0</v>
      </c>
      <c r="CK453" s="1">
        <v>0</v>
      </c>
      <c r="CL453" s="1">
        <v>0</v>
      </c>
      <c r="CM453" s="1">
        <v>0</v>
      </c>
      <c r="CN453" s="168">
        <v>0</v>
      </c>
      <c r="CO453" s="169">
        <v>0</v>
      </c>
      <c r="CP453" s="169">
        <v>0</v>
      </c>
      <c r="CQ453" s="170">
        <v>0</v>
      </c>
      <c r="CR453" s="1">
        <v>0</v>
      </c>
      <c r="CS453" s="1">
        <v>0</v>
      </c>
      <c r="CT453" s="1">
        <v>0</v>
      </c>
      <c r="CU453" s="1">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v>0</v>
      </c>
      <c r="DP453" s="284">
        <v>0</v>
      </c>
      <c r="DQ453" s="284">
        <v>0</v>
      </c>
      <c r="DR453" s="284">
        <v>0</v>
      </c>
      <c r="DS453" s="284">
        <v>0</v>
      </c>
      <c r="DT453" s="168">
        <v>0</v>
      </c>
      <c r="DU453" s="169">
        <v>0</v>
      </c>
      <c r="DV453" s="169">
        <v>0</v>
      </c>
      <c r="DW453" s="170">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v>0</v>
      </c>
      <c r="EV453" s="1">
        <v>0</v>
      </c>
      <c r="EW453" s="1">
        <v>0</v>
      </c>
      <c r="EX453" s="1">
        <v>0</v>
      </c>
      <c r="EY453" s="1">
        <v>0</v>
      </c>
      <c r="EZ453" s="168">
        <v>0</v>
      </c>
      <c r="FA453" s="169">
        <v>0</v>
      </c>
      <c r="FB453" s="169">
        <v>0</v>
      </c>
      <c r="FC453" s="170">
        <v>0</v>
      </c>
      <c r="FD453">
        <v>0</v>
      </c>
      <c r="FE453">
        <v>0</v>
      </c>
      <c r="FF453">
        <v>0</v>
      </c>
      <c r="FG453">
        <v>0</v>
      </c>
      <c r="FH453">
        <v>0</v>
      </c>
      <c r="FI453">
        <v>0</v>
      </c>
      <c r="FJ453">
        <v>0</v>
      </c>
      <c r="FK453">
        <v>0</v>
      </c>
      <c r="FL453">
        <v>0</v>
      </c>
      <c r="FM453">
        <v>0</v>
      </c>
      <c r="FN453">
        <v>0</v>
      </c>
      <c r="FO453">
        <v>0</v>
      </c>
      <c r="FP453">
        <v>0</v>
      </c>
      <c r="FQ453">
        <v>0</v>
      </c>
      <c r="FR453">
        <v>0</v>
      </c>
      <c r="FS453">
        <v>0</v>
      </c>
      <c r="FT453">
        <v>0</v>
      </c>
      <c r="FU453">
        <v>0</v>
      </c>
      <c r="FV453">
        <v>0</v>
      </c>
      <c r="FW453">
        <v>0</v>
      </c>
      <c r="FX453">
        <v>0</v>
      </c>
      <c r="FY453">
        <v>0</v>
      </c>
      <c r="FZ453">
        <v>45</v>
      </c>
      <c r="GA453">
        <v>5</v>
      </c>
      <c r="GB453">
        <v>0</v>
      </c>
      <c r="GC453">
        <v>0</v>
      </c>
      <c r="GD453">
        <v>0</v>
      </c>
      <c r="GE453">
        <v>0</v>
      </c>
      <c r="GF453">
        <v>0</v>
      </c>
      <c r="GG453">
        <v>0</v>
      </c>
      <c r="GH453">
        <v>0</v>
      </c>
      <c r="GI453">
        <v>0</v>
      </c>
      <c r="GJ453">
        <v>0</v>
      </c>
      <c r="GK453">
        <v>0</v>
      </c>
      <c r="GL453">
        <v>0</v>
      </c>
      <c r="GM453">
        <v>0</v>
      </c>
      <c r="GN453">
        <v>0</v>
      </c>
      <c r="GO453">
        <v>0</v>
      </c>
      <c r="GP453">
        <v>0</v>
      </c>
      <c r="GQ453">
        <v>0</v>
      </c>
      <c r="GR453">
        <v>0</v>
      </c>
      <c r="GS453">
        <v>0</v>
      </c>
      <c r="GT453">
        <v>0</v>
      </c>
      <c r="GU453">
        <v>0</v>
      </c>
      <c r="GV453">
        <v>0</v>
      </c>
      <c r="GW453">
        <v>0</v>
      </c>
      <c r="GX453">
        <v>0</v>
      </c>
      <c r="GY453">
        <v>0</v>
      </c>
      <c r="GZ453">
        <v>0</v>
      </c>
      <c r="HA453">
        <v>0</v>
      </c>
      <c r="HB453">
        <v>0</v>
      </c>
      <c r="HC453" s="139">
        <v>0</v>
      </c>
      <c r="HD453" s="141">
        <v>0</v>
      </c>
      <c r="HE453" s="139">
        <v>0</v>
      </c>
      <c r="HF453" s="141">
        <v>0</v>
      </c>
      <c r="HG453" s="180">
        <v>18</v>
      </c>
      <c r="HH453" s="182">
        <v>0</v>
      </c>
      <c r="HI453" s="182">
        <v>0</v>
      </c>
      <c r="HJ453" s="183">
        <v>0</v>
      </c>
      <c r="HK453" s="140">
        <v>0</v>
      </c>
      <c r="HL453" s="140">
        <v>0</v>
      </c>
      <c r="HM453" s="1" t="s">
        <v>427</v>
      </c>
      <c r="HN453" s="1" t="s">
        <v>427</v>
      </c>
      <c r="HO453" t="s">
        <v>460</v>
      </c>
      <c r="HP453" s="284" t="s">
        <v>460</v>
      </c>
      <c r="HQ453" s="284">
        <v>0</v>
      </c>
      <c r="HR453" s="284">
        <v>0</v>
      </c>
      <c r="HS453" s="284">
        <v>0</v>
      </c>
      <c r="HT453" s="284" t="s">
        <v>427</v>
      </c>
      <c r="HU453" s="284" t="s">
        <v>427</v>
      </c>
      <c r="HV453" s="284" t="s">
        <v>427</v>
      </c>
      <c r="HW453" s="284" t="s">
        <v>427</v>
      </c>
      <c r="HX453" s="284">
        <v>0</v>
      </c>
      <c r="HY453" s="284">
        <v>0</v>
      </c>
      <c r="HZ453" s="284">
        <v>1374872</v>
      </c>
      <c r="IA453" s="284"/>
      <c r="IB453" s="284"/>
    </row>
    <row r="454" spans="1:236" x14ac:dyDescent="0.25">
      <c r="A454" s="2">
        <f>IF('Table 1'!$L$2="All Regions",1,IF('Table 1'!$L$2='DATA TEMPLATE 1516'!L454,1,0))</f>
        <v>1</v>
      </c>
      <c r="B454" s="2">
        <f>IF('Table 1'!$L$3="All Disciplines",1,IF('Table 1'!$L$3='DATA TEMPLATE 1516'!M454,1,0))</f>
        <v>1</v>
      </c>
      <c r="C454" s="2">
        <f>IF('Table 1'!$L$4="All Organisations",1,IF('Table 1'!$L$4='DATA TEMPLATE 1516'!N454,1,0))</f>
        <v>1</v>
      </c>
      <c r="D454" s="2">
        <f t="shared" si="14"/>
        <v>3</v>
      </c>
      <c r="E454" s="236">
        <f>IFERROR(IF('Table 2'!$L$2="All Diverse Led",$HQ454,IF('Table 2'!$L$2='DATA TEMPLATE 1516'!HX454,4,0)),"0")</f>
        <v>2</v>
      </c>
      <c r="F454" s="236">
        <f>IFERROR(IF('Table 2'!$L$2="All Diverse Led",$HQ454,IF('Table 2'!$L$2='DATA TEMPLATE 1516'!HY454,4,0)), 0)</f>
        <v>2</v>
      </c>
      <c r="G454" s="237">
        <f t="shared" si="15"/>
        <v>4</v>
      </c>
      <c r="H454" s="1" t="s">
        <v>471</v>
      </c>
      <c r="I454" s="1">
        <v>0</v>
      </c>
      <c r="J454" s="1" t="b">
        <v>0</v>
      </c>
      <c r="K454" s="284">
        <v>452</v>
      </c>
      <c r="L454" t="s">
        <v>439</v>
      </c>
      <c r="M454" t="s">
        <v>440</v>
      </c>
      <c r="N454" t="s">
        <v>459</v>
      </c>
      <c r="O454" s="76">
        <v>3000</v>
      </c>
      <c r="P454" s="76">
        <v>400000</v>
      </c>
      <c r="Q454" s="76">
        <v>3500</v>
      </c>
      <c r="R454" s="76">
        <v>95500</v>
      </c>
      <c r="S454" s="76">
        <v>0</v>
      </c>
      <c r="T454" s="76">
        <v>502000</v>
      </c>
      <c r="U454">
        <v>240000</v>
      </c>
      <c r="V454">
        <v>183000</v>
      </c>
      <c r="W454">
        <v>0</v>
      </c>
      <c r="X454">
        <v>105000</v>
      </c>
      <c r="Y454">
        <v>0</v>
      </c>
      <c r="Z454">
        <v>0</v>
      </c>
      <c r="AA454">
        <v>0</v>
      </c>
      <c r="AB454">
        <v>65000</v>
      </c>
      <c r="AC454">
        <v>180000</v>
      </c>
      <c r="AD454">
        <v>104000</v>
      </c>
      <c r="AE454">
        <v>877000</v>
      </c>
      <c r="AF454" s="1">
        <v>0</v>
      </c>
      <c r="AG454">
        <v>0</v>
      </c>
      <c r="AH454">
        <v>0</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v>0</v>
      </c>
      <c r="BD454" s="284">
        <v>0</v>
      </c>
      <c r="BE454" s="284">
        <v>0</v>
      </c>
      <c r="BF454" s="284">
        <v>0</v>
      </c>
      <c r="BG454" s="284">
        <v>0</v>
      </c>
      <c r="BH454" s="168">
        <v>0</v>
      </c>
      <c r="BI454" s="169">
        <v>0</v>
      </c>
      <c r="BJ454" s="169">
        <v>0</v>
      </c>
      <c r="BK454" s="170">
        <v>0</v>
      </c>
      <c r="BL454">
        <v>0</v>
      </c>
      <c r="BM454">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v>0</v>
      </c>
      <c r="CJ454" s="1">
        <v>0</v>
      </c>
      <c r="CK454" s="1">
        <v>0</v>
      </c>
      <c r="CL454" s="1">
        <v>0</v>
      </c>
      <c r="CM454" s="1">
        <v>0</v>
      </c>
      <c r="CN454" s="168">
        <v>0</v>
      </c>
      <c r="CO454" s="169">
        <v>0</v>
      </c>
      <c r="CP454" s="169">
        <v>0</v>
      </c>
      <c r="CQ454" s="170">
        <v>0</v>
      </c>
      <c r="CR454" s="1">
        <v>0</v>
      </c>
      <c r="CS454" s="1">
        <v>0</v>
      </c>
      <c r="CT454" s="1">
        <v>0</v>
      </c>
      <c r="CU454" s="1">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v>0</v>
      </c>
      <c r="DP454" s="284">
        <v>0</v>
      </c>
      <c r="DQ454" s="284">
        <v>0</v>
      </c>
      <c r="DR454" s="284">
        <v>0</v>
      </c>
      <c r="DS454" s="284">
        <v>0</v>
      </c>
      <c r="DT454" s="168">
        <v>0</v>
      </c>
      <c r="DU454" s="169">
        <v>0</v>
      </c>
      <c r="DV454" s="169">
        <v>0</v>
      </c>
      <c r="DW454" s="170">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v>0</v>
      </c>
      <c r="EV454" s="1">
        <v>0</v>
      </c>
      <c r="EW454" s="1">
        <v>0</v>
      </c>
      <c r="EX454" s="1">
        <v>0</v>
      </c>
      <c r="EY454" s="1">
        <v>0</v>
      </c>
      <c r="EZ454" s="168">
        <v>0</v>
      </c>
      <c r="FA454" s="169">
        <v>0</v>
      </c>
      <c r="FB454" s="169">
        <v>0</v>
      </c>
      <c r="FC454" s="170">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0</v>
      </c>
      <c r="GN454">
        <v>0</v>
      </c>
      <c r="GO454">
        <v>0</v>
      </c>
      <c r="GP454">
        <v>0</v>
      </c>
      <c r="GQ454">
        <v>0</v>
      </c>
      <c r="GR454">
        <v>0</v>
      </c>
      <c r="GS454">
        <v>0</v>
      </c>
      <c r="GT454">
        <v>0</v>
      </c>
      <c r="GU454">
        <v>0</v>
      </c>
      <c r="GV454">
        <v>0</v>
      </c>
      <c r="GW454">
        <v>0</v>
      </c>
      <c r="GX454">
        <v>0</v>
      </c>
      <c r="GY454">
        <v>0</v>
      </c>
      <c r="GZ454">
        <v>0</v>
      </c>
      <c r="HA454">
        <v>0</v>
      </c>
      <c r="HB454">
        <v>0</v>
      </c>
      <c r="HC454" s="139">
        <v>5</v>
      </c>
      <c r="HD454" s="141">
        <v>0</v>
      </c>
      <c r="HE454" s="139">
        <v>0</v>
      </c>
      <c r="HF454" s="141">
        <v>0</v>
      </c>
      <c r="HG454" s="180">
        <v>6</v>
      </c>
      <c r="HH454" s="182">
        <v>0.83333333333333337</v>
      </c>
      <c r="HI454" s="182">
        <v>0</v>
      </c>
      <c r="HJ454" s="183">
        <v>0</v>
      </c>
      <c r="HK454" s="140">
        <v>0</v>
      </c>
      <c r="HL454" s="140">
        <v>0</v>
      </c>
      <c r="HM454" s="1">
        <v>0</v>
      </c>
      <c r="HN454" s="1">
        <v>0</v>
      </c>
      <c r="HO454" t="s">
        <v>459</v>
      </c>
      <c r="HP454" s="284" t="s">
        <v>459</v>
      </c>
      <c r="HQ454" s="284">
        <v>2</v>
      </c>
      <c r="HR454" s="284" t="s">
        <v>541</v>
      </c>
      <c r="HS454" s="284">
        <v>0</v>
      </c>
      <c r="HT454" s="284" t="s">
        <v>426</v>
      </c>
      <c r="HU454" s="284" t="s">
        <v>427</v>
      </c>
      <c r="HV454" s="284" t="s">
        <v>427</v>
      </c>
      <c r="HW454" s="284" t="s">
        <v>427</v>
      </c>
      <c r="HX454" s="284" t="s">
        <v>541</v>
      </c>
      <c r="HY454" s="284">
        <v>0</v>
      </c>
      <c r="HZ454" s="284">
        <v>563225</v>
      </c>
      <c r="IA454" s="284"/>
      <c r="IB454" s="284"/>
    </row>
    <row r="455" spans="1:236" x14ac:dyDescent="0.25">
      <c r="A455" s="2">
        <f>IF('Table 1'!$L$2="All Regions",1,IF('Table 1'!$L$2='DATA TEMPLATE 1516'!L455,1,0))</f>
        <v>1</v>
      </c>
      <c r="B455" s="2">
        <f>IF('Table 1'!$L$3="All Disciplines",1,IF('Table 1'!$L$3='DATA TEMPLATE 1516'!M455,1,0))</f>
        <v>1</v>
      </c>
      <c r="C455" s="2">
        <f>IF('Table 1'!$L$4="All Organisations",1,IF('Table 1'!$L$4='DATA TEMPLATE 1516'!N455,1,0))</f>
        <v>1</v>
      </c>
      <c r="D455" s="2">
        <f t="shared" si="14"/>
        <v>3</v>
      </c>
      <c r="E455" s="236">
        <f>IFERROR(IF('Table 2'!$L$2="All Diverse Led",$HQ455,IF('Table 2'!$L$2='DATA TEMPLATE 1516'!HX455,4,0)),"0")</f>
        <v>0</v>
      </c>
      <c r="F455" s="236">
        <f>IFERROR(IF('Table 2'!$L$2="All Diverse Led",$HQ455,IF('Table 2'!$L$2='DATA TEMPLATE 1516'!HY455,4,0)), 0)</f>
        <v>0</v>
      </c>
      <c r="G455" s="237">
        <f t="shared" si="15"/>
        <v>0</v>
      </c>
      <c r="H455" s="1" t="s">
        <v>471</v>
      </c>
      <c r="I455" s="1">
        <v>0</v>
      </c>
      <c r="J455" s="1" t="b">
        <v>0</v>
      </c>
      <c r="K455" s="284">
        <v>453</v>
      </c>
      <c r="L455" t="s">
        <v>439</v>
      </c>
      <c r="M455" t="s">
        <v>436</v>
      </c>
      <c r="N455" t="s">
        <v>460</v>
      </c>
      <c r="O455" s="76">
        <v>2424056</v>
      </c>
      <c r="P455" s="76">
        <v>2069772</v>
      </c>
      <c r="Q455" s="76">
        <v>7819164</v>
      </c>
      <c r="R455" s="76">
        <v>0</v>
      </c>
      <c r="S455" s="76">
        <v>1534589</v>
      </c>
      <c r="T455" s="76">
        <v>13847581</v>
      </c>
      <c r="U455">
        <v>834144</v>
      </c>
      <c r="V455">
        <v>732880</v>
      </c>
      <c r="W455">
        <v>0</v>
      </c>
      <c r="X455">
        <v>158200</v>
      </c>
      <c r="Y455">
        <v>0</v>
      </c>
      <c r="Z455">
        <v>0</v>
      </c>
      <c r="AA455">
        <v>0</v>
      </c>
      <c r="AB455">
        <v>2903651</v>
      </c>
      <c r="AC455">
        <v>1025494</v>
      </c>
      <c r="AD455">
        <v>1221977</v>
      </c>
      <c r="AE455">
        <v>6876346</v>
      </c>
      <c r="AF455" s="1">
        <v>1</v>
      </c>
      <c r="AG455">
        <v>1</v>
      </c>
      <c r="AH455">
        <v>40</v>
      </c>
      <c r="AI455">
        <v>0</v>
      </c>
      <c r="AJ455">
        <v>0</v>
      </c>
      <c r="AK455">
        <v>0</v>
      </c>
      <c r="AL455">
        <v>0</v>
      </c>
      <c r="AM455">
        <v>0</v>
      </c>
      <c r="AN455">
        <v>0</v>
      </c>
      <c r="AO455">
        <v>0</v>
      </c>
      <c r="AP455">
        <v>0</v>
      </c>
      <c r="AQ455">
        <v>0</v>
      </c>
      <c r="AR455">
        <v>0</v>
      </c>
      <c r="AS455">
        <v>0</v>
      </c>
      <c r="AT455">
        <v>0</v>
      </c>
      <c r="AU455">
        <v>0</v>
      </c>
      <c r="AV455">
        <v>0</v>
      </c>
      <c r="AW455">
        <v>0</v>
      </c>
      <c r="AX455">
        <v>0</v>
      </c>
      <c r="AY455">
        <v>0</v>
      </c>
      <c r="AZ455">
        <v>0</v>
      </c>
      <c r="BA455">
        <v>0</v>
      </c>
      <c r="BB455">
        <v>0</v>
      </c>
      <c r="BC455">
        <v>0</v>
      </c>
      <c r="BD455" s="284">
        <v>0</v>
      </c>
      <c r="BE455" s="284">
        <v>0</v>
      </c>
      <c r="BF455" s="284">
        <v>0</v>
      </c>
      <c r="BG455" s="284">
        <v>0</v>
      </c>
      <c r="BH455" s="168">
        <v>0</v>
      </c>
      <c r="BI455" s="169">
        <v>0</v>
      </c>
      <c r="BJ455" s="169">
        <v>0</v>
      </c>
      <c r="BK455" s="170">
        <v>0</v>
      </c>
      <c r="BL455">
        <v>1</v>
      </c>
      <c r="BM455">
        <v>207</v>
      </c>
      <c r="BN455">
        <v>0</v>
      </c>
      <c r="BO455">
        <v>54387</v>
      </c>
      <c r="BP455">
        <v>0</v>
      </c>
      <c r="BQ455">
        <v>0</v>
      </c>
      <c r="BR455">
        <v>0</v>
      </c>
      <c r="BS455">
        <v>0</v>
      </c>
      <c r="BT455">
        <v>0</v>
      </c>
      <c r="BU455">
        <v>0</v>
      </c>
      <c r="BV455">
        <v>0</v>
      </c>
      <c r="BW455">
        <v>0</v>
      </c>
      <c r="BX455">
        <v>0</v>
      </c>
      <c r="BY455">
        <v>0</v>
      </c>
      <c r="BZ455">
        <v>0</v>
      </c>
      <c r="CA455">
        <v>544</v>
      </c>
      <c r="CB455">
        <v>0</v>
      </c>
      <c r="CC455">
        <v>0</v>
      </c>
      <c r="CD455">
        <v>0</v>
      </c>
      <c r="CE455">
        <v>0</v>
      </c>
      <c r="CF455">
        <v>0</v>
      </c>
      <c r="CG455">
        <v>0</v>
      </c>
      <c r="CH455">
        <v>0</v>
      </c>
      <c r="CI455">
        <v>0</v>
      </c>
      <c r="CJ455" s="1">
        <v>0</v>
      </c>
      <c r="CK455" s="1">
        <v>0</v>
      </c>
      <c r="CL455" s="1">
        <v>0</v>
      </c>
      <c r="CM455" s="1">
        <v>0</v>
      </c>
      <c r="CN455" s="168">
        <v>0</v>
      </c>
      <c r="CO455" s="169">
        <v>0</v>
      </c>
      <c r="CP455" s="169">
        <v>0</v>
      </c>
      <c r="CQ455" s="170">
        <v>544</v>
      </c>
      <c r="CR455" s="1">
        <v>0</v>
      </c>
      <c r="CS455" s="1">
        <v>0</v>
      </c>
      <c r="CT455" s="1">
        <v>0</v>
      </c>
      <c r="CU455" s="1">
        <v>0</v>
      </c>
      <c r="CV455">
        <v>0</v>
      </c>
      <c r="CW455">
        <v>0</v>
      </c>
      <c r="CX455">
        <v>0</v>
      </c>
      <c r="CY455">
        <v>0</v>
      </c>
      <c r="CZ455">
        <v>0</v>
      </c>
      <c r="DA455">
        <v>0</v>
      </c>
      <c r="DB455">
        <v>0</v>
      </c>
      <c r="DC455">
        <v>0</v>
      </c>
      <c r="DD455">
        <v>0</v>
      </c>
      <c r="DE455">
        <v>0</v>
      </c>
      <c r="DF455">
        <v>0</v>
      </c>
      <c r="DG455">
        <v>0</v>
      </c>
      <c r="DH455">
        <v>0</v>
      </c>
      <c r="DI455">
        <v>0</v>
      </c>
      <c r="DJ455">
        <v>0</v>
      </c>
      <c r="DK455">
        <v>0</v>
      </c>
      <c r="DL455">
        <v>0</v>
      </c>
      <c r="DM455">
        <v>0</v>
      </c>
      <c r="DN455">
        <v>0</v>
      </c>
      <c r="DO455">
        <v>0</v>
      </c>
      <c r="DP455" s="284">
        <v>0</v>
      </c>
      <c r="DQ455" s="284">
        <v>0</v>
      </c>
      <c r="DR455" s="284">
        <v>0</v>
      </c>
      <c r="DS455" s="284">
        <v>0</v>
      </c>
      <c r="DT455" s="168">
        <v>0</v>
      </c>
      <c r="DU455" s="169">
        <v>0</v>
      </c>
      <c r="DV455" s="169">
        <v>0</v>
      </c>
      <c r="DW455" s="170">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v>0</v>
      </c>
      <c r="EV455" s="1">
        <v>0</v>
      </c>
      <c r="EW455" s="1">
        <v>0</v>
      </c>
      <c r="EX455" s="1">
        <v>0</v>
      </c>
      <c r="EY455" s="1">
        <v>0</v>
      </c>
      <c r="EZ455" s="168">
        <v>0</v>
      </c>
      <c r="FA455" s="169">
        <v>0</v>
      </c>
      <c r="FB455" s="169">
        <v>0</v>
      </c>
      <c r="FC455" s="170">
        <v>0</v>
      </c>
      <c r="FD455">
        <v>0</v>
      </c>
      <c r="FE455">
        <v>0</v>
      </c>
      <c r="FF455">
        <v>0</v>
      </c>
      <c r="FG455">
        <v>0</v>
      </c>
      <c r="FH455">
        <v>0</v>
      </c>
      <c r="FI455">
        <v>0</v>
      </c>
      <c r="FJ455">
        <v>0</v>
      </c>
      <c r="FK455">
        <v>0</v>
      </c>
      <c r="FL455">
        <v>0</v>
      </c>
      <c r="FM455">
        <v>0</v>
      </c>
      <c r="FN455">
        <v>1</v>
      </c>
      <c r="FO455">
        <v>10000</v>
      </c>
      <c r="FP455">
        <v>0</v>
      </c>
      <c r="FQ455">
        <v>0</v>
      </c>
      <c r="FR455">
        <v>0</v>
      </c>
      <c r="FS455">
        <v>0</v>
      </c>
      <c r="FT455">
        <v>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0</v>
      </c>
      <c r="GR455">
        <v>0</v>
      </c>
      <c r="GS455">
        <v>0</v>
      </c>
      <c r="GT455">
        <v>0</v>
      </c>
      <c r="GU455">
        <v>0</v>
      </c>
      <c r="GV455">
        <v>0</v>
      </c>
      <c r="GW455">
        <v>0</v>
      </c>
      <c r="GX455">
        <v>0</v>
      </c>
      <c r="GY455">
        <v>0</v>
      </c>
      <c r="GZ455">
        <v>0</v>
      </c>
      <c r="HA455">
        <v>0</v>
      </c>
      <c r="HB455">
        <v>0</v>
      </c>
      <c r="HC455" s="139">
        <v>7</v>
      </c>
      <c r="HD455" s="141">
        <v>1</v>
      </c>
      <c r="HE455" s="139">
        <v>1</v>
      </c>
      <c r="HF455" s="141">
        <v>3</v>
      </c>
      <c r="HG455" s="180">
        <v>68</v>
      </c>
      <c r="HH455" s="182">
        <v>0.14705882352941177</v>
      </c>
      <c r="HI455" s="182">
        <v>2.9411764705882353E-2</v>
      </c>
      <c r="HJ455" s="183">
        <v>0</v>
      </c>
      <c r="HK455" s="140">
        <v>0</v>
      </c>
      <c r="HL455" s="140">
        <v>0</v>
      </c>
      <c r="HM455" s="1" t="s">
        <v>427</v>
      </c>
      <c r="HN455" s="1" t="s">
        <v>427</v>
      </c>
      <c r="HO455" t="s">
        <v>460</v>
      </c>
      <c r="HP455" s="284" t="s">
        <v>460</v>
      </c>
      <c r="HQ455" s="284">
        <v>0</v>
      </c>
      <c r="HR455" s="284">
        <v>0</v>
      </c>
      <c r="HS455" s="284">
        <v>0</v>
      </c>
      <c r="HT455" s="284" t="s">
        <v>427</v>
      </c>
      <c r="HU455" s="284" t="s">
        <v>427</v>
      </c>
      <c r="HV455" s="284" t="s">
        <v>427</v>
      </c>
      <c r="HW455" s="284" t="s">
        <v>427</v>
      </c>
      <c r="HX455" s="284">
        <v>0</v>
      </c>
      <c r="HY455" s="284">
        <v>0</v>
      </c>
      <c r="HZ455" s="284">
        <v>5549917</v>
      </c>
      <c r="IA455" s="284"/>
      <c r="IB455" s="284"/>
    </row>
    <row r="456" spans="1:236" x14ac:dyDescent="0.25">
      <c r="A456" s="2">
        <f>IF('Table 1'!$L$2="All Regions",1,IF('Table 1'!$L$2='DATA TEMPLATE 1516'!L456,1,0))</f>
        <v>1</v>
      </c>
      <c r="B456" s="2">
        <f>IF('Table 1'!$L$3="All Disciplines",1,IF('Table 1'!$L$3='DATA TEMPLATE 1516'!M456,1,0))</f>
        <v>1</v>
      </c>
      <c r="C456" s="2">
        <f>IF('Table 1'!$L$4="All Organisations",1,IF('Table 1'!$L$4='DATA TEMPLATE 1516'!N456,1,0))</f>
        <v>1</v>
      </c>
      <c r="D456" s="2">
        <f t="shared" si="14"/>
        <v>3</v>
      </c>
      <c r="E456" s="236">
        <f>IFERROR(IF('Table 2'!$L$2="All Diverse Led",$HQ456,IF('Table 2'!$L$2='DATA TEMPLATE 1516'!HX456,4,0)),"0")</f>
        <v>0</v>
      </c>
      <c r="F456" s="236">
        <f>IFERROR(IF('Table 2'!$L$2="All Diverse Led",$HQ456,IF('Table 2'!$L$2='DATA TEMPLATE 1516'!HY456,4,0)), 0)</f>
        <v>0</v>
      </c>
      <c r="G456" s="237">
        <f t="shared" si="15"/>
        <v>0</v>
      </c>
      <c r="H456" s="1" t="s">
        <v>471</v>
      </c>
      <c r="I456" s="1">
        <v>0</v>
      </c>
      <c r="J456" s="1" t="b">
        <v>0</v>
      </c>
      <c r="K456" s="284">
        <v>454</v>
      </c>
      <c r="L456" t="s">
        <v>439</v>
      </c>
      <c r="M456" t="s">
        <v>442</v>
      </c>
      <c r="N456" t="s">
        <v>459</v>
      </c>
      <c r="O456" s="76">
        <v>23863</v>
      </c>
      <c r="P456" s="76">
        <v>75000</v>
      </c>
      <c r="Q456" s="76">
        <v>479563</v>
      </c>
      <c r="R456" s="76">
        <v>0</v>
      </c>
      <c r="S456" s="76">
        <v>115453</v>
      </c>
      <c r="T456" s="76">
        <v>693879</v>
      </c>
      <c r="U456">
        <v>181596</v>
      </c>
      <c r="V456">
        <v>58973</v>
      </c>
      <c r="W456">
        <v>0</v>
      </c>
      <c r="X456">
        <v>4000</v>
      </c>
      <c r="Y456">
        <v>2000</v>
      </c>
      <c r="Z456">
        <v>0</v>
      </c>
      <c r="AA456">
        <v>0</v>
      </c>
      <c r="AB456">
        <v>380000</v>
      </c>
      <c r="AC456">
        <v>50000</v>
      </c>
      <c r="AD456">
        <v>9000</v>
      </c>
      <c r="AE456">
        <v>685569</v>
      </c>
      <c r="AF456" s="1">
        <v>0</v>
      </c>
      <c r="AG456">
        <v>0</v>
      </c>
      <c r="AH456">
        <v>0</v>
      </c>
      <c r="AI456">
        <v>0</v>
      </c>
      <c r="AJ456">
        <v>1</v>
      </c>
      <c r="AK456">
        <v>3</v>
      </c>
      <c r="AL456">
        <v>100</v>
      </c>
      <c r="AM456" s="317">
        <v>0</v>
      </c>
      <c r="AN456">
        <v>0</v>
      </c>
      <c r="AO456">
        <v>0</v>
      </c>
      <c r="AP456">
        <v>0</v>
      </c>
      <c r="AQ456">
        <v>0</v>
      </c>
      <c r="AR456">
        <v>0</v>
      </c>
      <c r="AS456">
        <v>0</v>
      </c>
      <c r="AT456">
        <v>0</v>
      </c>
      <c r="AU456">
        <v>0</v>
      </c>
      <c r="AV456">
        <v>0</v>
      </c>
      <c r="AW456">
        <v>0</v>
      </c>
      <c r="AX456">
        <v>0</v>
      </c>
      <c r="AY456">
        <v>0</v>
      </c>
      <c r="AZ456">
        <v>0</v>
      </c>
      <c r="BA456">
        <v>0</v>
      </c>
      <c r="BB456">
        <v>0</v>
      </c>
      <c r="BC456">
        <v>0</v>
      </c>
      <c r="BD456" s="284">
        <v>1</v>
      </c>
      <c r="BE456" s="284">
        <v>3</v>
      </c>
      <c r="BF456" s="284">
        <v>100</v>
      </c>
      <c r="BG456" s="284">
        <v>0</v>
      </c>
      <c r="BH456" s="168">
        <v>0</v>
      </c>
      <c r="BI456" s="169">
        <v>0</v>
      </c>
      <c r="BJ456" s="169">
        <v>0</v>
      </c>
      <c r="BK456" s="170">
        <v>0</v>
      </c>
      <c r="BL456">
        <v>2</v>
      </c>
      <c r="BM456">
        <v>98</v>
      </c>
      <c r="BN456">
        <v>40300</v>
      </c>
      <c r="BO456">
        <v>0</v>
      </c>
      <c r="BP456">
        <v>1</v>
      </c>
      <c r="BQ456">
        <v>23</v>
      </c>
      <c r="BR456">
        <v>1640</v>
      </c>
      <c r="BS456">
        <v>120</v>
      </c>
      <c r="BT456">
        <v>0</v>
      </c>
      <c r="BU456">
        <v>0</v>
      </c>
      <c r="BV456">
        <v>0</v>
      </c>
      <c r="BW456">
        <v>0</v>
      </c>
      <c r="BX456">
        <v>0</v>
      </c>
      <c r="BY456">
        <v>0</v>
      </c>
      <c r="BZ456">
        <v>0</v>
      </c>
      <c r="CA456">
        <v>0</v>
      </c>
      <c r="CB456">
        <v>0</v>
      </c>
      <c r="CC456">
        <v>0</v>
      </c>
      <c r="CD456">
        <v>0</v>
      </c>
      <c r="CE456">
        <v>0</v>
      </c>
      <c r="CF456">
        <v>0</v>
      </c>
      <c r="CG456">
        <v>0</v>
      </c>
      <c r="CH456">
        <v>0</v>
      </c>
      <c r="CI456">
        <v>0</v>
      </c>
      <c r="CJ456" s="1">
        <v>1</v>
      </c>
      <c r="CK456" s="1">
        <v>23</v>
      </c>
      <c r="CL456" s="1">
        <v>1640</v>
      </c>
      <c r="CM456" s="1">
        <v>120</v>
      </c>
      <c r="CN456" s="168">
        <v>0</v>
      </c>
      <c r="CO456" s="169">
        <v>0</v>
      </c>
      <c r="CP456" s="169">
        <v>0</v>
      </c>
      <c r="CQ456" s="170">
        <v>0</v>
      </c>
      <c r="CR456" s="1">
        <v>0</v>
      </c>
      <c r="CS456" s="1">
        <v>0</v>
      </c>
      <c r="CT456" s="1">
        <v>0</v>
      </c>
      <c r="CU456" s="1">
        <v>0</v>
      </c>
      <c r="CV456">
        <v>0</v>
      </c>
      <c r="CW456">
        <v>0</v>
      </c>
      <c r="CX456">
        <v>0</v>
      </c>
      <c r="CY456">
        <v>0</v>
      </c>
      <c r="CZ456">
        <v>0</v>
      </c>
      <c r="DA456">
        <v>0</v>
      </c>
      <c r="DB456">
        <v>0</v>
      </c>
      <c r="DC456">
        <v>0</v>
      </c>
      <c r="DD456">
        <v>0</v>
      </c>
      <c r="DE456">
        <v>0</v>
      </c>
      <c r="DF456">
        <v>0</v>
      </c>
      <c r="DG456">
        <v>0</v>
      </c>
      <c r="DH456">
        <v>0</v>
      </c>
      <c r="DI456">
        <v>0</v>
      </c>
      <c r="DJ456">
        <v>0</v>
      </c>
      <c r="DK456">
        <v>0</v>
      </c>
      <c r="DL456">
        <v>0</v>
      </c>
      <c r="DM456">
        <v>0</v>
      </c>
      <c r="DN456">
        <v>0</v>
      </c>
      <c r="DO456">
        <v>0</v>
      </c>
      <c r="DP456" s="284">
        <v>0</v>
      </c>
      <c r="DQ456" s="284">
        <v>0</v>
      </c>
      <c r="DR456" s="284">
        <v>0</v>
      </c>
      <c r="DS456" s="284">
        <v>0</v>
      </c>
      <c r="DT456" s="168">
        <v>0</v>
      </c>
      <c r="DU456" s="169">
        <v>0</v>
      </c>
      <c r="DV456" s="169">
        <v>0</v>
      </c>
      <c r="DW456" s="170">
        <v>0</v>
      </c>
      <c r="DX456">
        <v>0</v>
      </c>
      <c r="DY456">
        <v>0</v>
      </c>
      <c r="DZ456">
        <v>0</v>
      </c>
      <c r="EA456">
        <v>0</v>
      </c>
      <c r="EB456">
        <v>0</v>
      </c>
      <c r="EC456">
        <v>0</v>
      </c>
      <c r="ED456">
        <v>0</v>
      </c>
      <c r="EE456">
        <v>0</v>
      </c>
      <c r="EF456">
        <v>0</v>
      </c>
      <c r="EG456">
        <v>0</v>
      </c>
      <c r="EH456">
        <v>0</v>
      </c>
      <c r="EI456">
        <v>0</v>
      </c>
      <c r="EJ456">
        <v>0</v>
      </c>
      <c r="EK456">
        <v>0</v>
      </c>
      <c r="EL456">
        <v>0</v>
      </c>
      <c r="EM456">
        <v>0</v>
      </c>
      <c r="EN456">
        <v>0</v>
      </c>
      <c r="EO456">
        <v>0</v>
      </c>
      <c r="EP456">
        <v>0</v>
      </c>
      <c r="EQ456">
        <v>0</v>
      </c>
      <c r="ER456">
        <v>0</v>
      </c>
      <c r="ES456">
        <v>0</v>
      </c>
      <c r="ET456">
        <v>0</v>
      </c>
      <c r="EU456">
        <v>0</v>
      </c>
      <c r="EV456" s="1">
        <v>0</v>
      </c>
      <c r="EW456" s="1">
        <v>0</v>
      </c>
      <c r="EX456" s="1">
        <v>0</v>
      </c>
      <c r="EY456" s="1">
        <v>0</v>
      </c>
      <c r="EZ456" s="168">
        <v>0</v>
      </c>
      <c r="FA456" s="169">
        <v>0</v>
      </c>
      <c r="FB456" s="169">
        <v>0</v>
      </c>
      <c r="FC456" s="170">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4</v>
      </c>
      <c r="GE456">
        <v>31500</v>
      </c>
      <c r="GF456">
        <v>1</v>
      </c>
      <c r="GG456">
        <v>0</v>
      </c>
      <c r="GH456">
        <v>0</v>
      </c>
      <c r="GI456">
        <v>0</v>
      </c>
      <c r="GJ456">
        <v>0</v>
      </c>
      <c r="GK456">
        <v>25000</v>
      </c>
      <c r="GL456">
        <v>0</v>
      </c>
      <c r="GM456">
        <v>0</v>
      </c>
      <c r="GN456">
        <v>0</v>
      </c>
      <c r="GO456">
        <v>0</v>
      </c>
      <c r="GP456">
        <v>0</v>
      </c>
      <c r="GQ456">
        <v>0</v>
      </c>
      <c r="GR456">
        <v>0</v>
      </c>
      <c r="GS456">
        <v>0</v>
      </c>
      <c r="GT456">
        <v>0</v>
      </c>
      <c r="GU456">
        <v>0</v>
      </c>
      <c r="GV456">
        <v>0</v>
      </c>
      <c r="GW456">
        <v>0</v>
      </c>
      <c r="GX456">
        <v>0</v>
      </c>
      <c r="GY456">
        <v>0</v>
      </c>
      <c r="GZ456">
        <v>0</v>
      </c>
      <c r="HA456">
        <v>0</v>
      </c>
      <c r="HB456">
        <v>0</v>
      </c>
      <c r="HC456" s="139">
        <v>1</v>
      </c>
      <c r="HD456" s="141">
        <v>0</v>
      </c>
      <c r="HE456" s="139">
        <v>0</v>
      </c>
      <c r="HF456" s="141">
        <v>2</v>
      </c>
      <c r="HG456" s="180">
        <v>18</v>
      </c>
      <c r="HH456" s="182">
        <v>0.16666666666666666</v>
      </c>
      <c r="HI456" s="182">
        <v>0</v>
      </c>
      <c r="HJ456" s="183">
        <v>0</v>
      </c>
      <c r="HK456" s="140">
        <v>0</v>
      </c>
      <c r="HL456" s="140">
        <v>0</v>
      </c>
      <c r="HM456" s="1" t="s">
        <v>427</v>
      </c>
      <c r="HN456" s="1" t="s">
        <v>427</v>
      </c>
      <c r="HO456" t="s">
        <v>459</v>
      </c>
      <c r="HP456" s="284" t="s">
        <v>460</v>
      </c>
      <c r="HQ456" s="284">
        <v>0</v>
      </c>
      <c r="HR456" s="284">
        <v>0</v>
      </c>
      <c r="HS456" s="284">
        <v>0</v>
      </c>
      <c r="HT456" s="284" t="s">
        <v>427</v>
      </c>
      <c r="HU456" s="284" t="s">
        <v>427</v>
      </c>
      <c r="HV456" s="284" t="s">
        <v>427</v>
      </c>
      <c r="HW456" s="284" t="s">
        <v>426</v>
      </c>
      <c r="HX456" s="284">
        <v>0</v>
      </c>
      <c r="HY456" s="284">
        <v>0</v>
      </c>
      <c r="HZ456" s="284">
        <v>755645</v>
      </c>
      <c r="IA456" s="284"/>
      <c r="IB456" s="284"/>
    </row>
    <row r="457" spans="1:236" x14ac:dyDescent="0.25">
      <c r="A457" s="2">
        <f>IF('Table 1'!$L$2="All Regions",1,IF('Table 1'!$L$2='DATA TEMPLATE 1516'!L457,1,0))</f>
        <v>1</v>
      </c>
      <c r="B457" s="2">
        <f>IF('Table 1'!$L$3="All Disciplines",1,IF('Table 1'!$L$3='DATA TEMPLATE 1516'!M457,1,0))</f>
        <v>1</v>
      </c>
      <c r="C457" s="2">
        <f>IF('Table 1'!$L$4="All Organisations",1,IF('Table 1'!$L$4='DATA TEMPLATE 1516'!N457,1,0))</f>
        <v>1</v>
      </c>
      <c r="D457" s="2">
        <f t="shared" si="14"/>
        <v>3</v>
      </c>
      <c r="E457" s="236">
        <f>IFERROR(IF('Table 2'!$L$2="All Diverse Led",$HQ457,IF('Table 2'!$L$2='DATA TEMPLATE 1516'!HX457,4,0)),"0")</f>
        <v>2</v>
      </c>
      <c r="F457" s="236">
        <f>IFERROR(IF('Table 2'!$L$2="All Diverse Led",$HQ457,IF('Table 2'!$L$2='DATA TEMPLATE 1516'!HY457,4,0)), 0)</f>
        <v>2</v>
      </c>
      <c r="G457" s="237">
        <f t="shared" si="15"/>
        <v>4</v>
      </c>
      <c r="H457" s="1" t="s">
        <v>471</v>
      </c>
      <c r="I457" s="1">
        <v>0</v>
      </c>
      <c r="J457" s="1" t="b">
        <v>0</v>
      </c>
      <c r="K457" s="284">
        <v>455</v>
      </c>
      <c r="L457" t="s">
        <v>435</v>
      </c>
      <c r="M457" t="s">
        <v>438</v>
      </c>
      <c r="N457" t="s">
        <v>459</v>
      </c>
      <c r="O457" s="76">
        <v>110275</v>
      </c>
      <c r="P457" s="76">
        <v>356449</v>
      </c>
      <c r="Q457" s="76">
        <v>64000</v>
      </c>
      <c r="R457" s="76">
        <v>11000</v>
      </c>
      <c r="S457" s="76">
        <v>1100</v>
      </c>
      <c r="T457" s="76">
        <v>542824</v>
      </c>
      <c r="U457">
        <v>228076</v>
      </c>
      <c r="V457">
        <v>20000</v>
      </c>
      <c r="W457">
        <v>0</v>
      </c>
      <c r="X457">
        <v>20000</v>
      </c>
      <c r="Y457">
        <v>0</v>
      </c>
      <c r="Z457">
        <v>0</v>
      </c>
      <c r="AA457">
        <v>0</v>
      </c>
      <c r="AB457">
        <v>166000</v>
      </c>
      <c r="AC457">
        <v>112772</v>
      </c>
      <c r="AD457">
        <v>27000</v>
      </c>
      <c r="AE457">
        <v>573848</v>
      </c>
      <c r="AF457" s="1">
        <v>5</v>
      </c>
      <c r="AG457">
        <v>16</v>
      </c>
      <c r="AH457">
        <v>5795</v>
      </c>
      <c r="AI457">
        <v>7200</v>
      </c>
      <c r="AJ457">
        <v>0</v>
      </c>
      <c r="AK457">
        <v>0</v>
      </c>
      <c r="AL457">
        <v>0</v>
      </c>
      <c r="AM457">
        <v>0</v>
      </c>
      <c r="AN457">
        <v>1</v>
      </c>
      <c r="AO457">
        <v>2</v>
      </c>
      <c r="AP457">
        <v>350</v>
      </c>
      <c r="AQ457">
        <v>500</v>
      </c>
      <c r="AR457">
        <v>0</v>
      </c>
      <c r="AS457">
        <v>0</v>
      </c>
      <c r="AT457">
        <v>0</v>
      </c>
      <c r="AU457">
        <v>0</v>
      </c>
      <c r="AV457">
        <v>0</v>
      </c>
      <c r="AW457">
        <v>0</v>
      </c>
      <c r="AX457">
        <v>0</v>
      </c>
      <c r="AY457">
        <v>0</v>
      </c>
      <c r="AZ457">
        <v>0</v>
      </c>
      <c r="BA457">
        <v>0</v>
      </c>
      <c r="BB457">
        <v>0</v>
      </c>
      <c r="BC457">
        <v>0</v>
      </c>
      <c r="BD457" s="284">
        <v>1</v>
      </c>
      <c r="BE457" s="284">
        <v>2</v>
      </c>
      <c r="BF457" s="284">
        <v>350</v>
      </c>
      <c r="BG457" s="284">
        <v>500</v>
      </c>
      <c r="BH457" s="168">
        <v>0</v>
      </c>
      <c r="BI457" s="169">
        <v>0</v>
      </c>
      <c r="BJ457" s="169">
        <v>0</v>
      </c>
      <c r="BK457" s="170">
        <v>0</v>
      </c>
      <c r="BL457">
        <v>1</v>
      </c>
      <c r="BM457">
        <v>1</v>
      </c>
      <c r="BN457">
        <v>300</v>
      </c>
      <c r="BO457">
        <v>400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v>0</v>
      </c>
      <c r="CI457">
        <v>0</v>
      </c>
      <c r="CJ457" s="1">
        <v>0</v>
      </c>
      <c r="CK457" s="1">
        <v>0</v>
      </c>
      <c r="CL457" s="1">
        <v>0</v>
      </c>
      <c r="CM457" s="1">
        <v>0</v>
      </c>
      <c r="CN457" s="168">
        <v>0</v>
      </c>
      <c r="CO457" s="169">
        <v>0</v>
      </c>
      <c r="CP457" s="169">
        <v>0</v>
      </c>
      <c r="CQ457" s="170">
        <v>0</v>
      </c>
      <c r="CR457" s="1">
        <v>0</v>
      </c>
      <c r="CS457" s="1">
        <v>0</v>
      </c>
      <c r="CT457" s="1">
        <v>0</v>
      </c>
      <c r="CU457" s="1">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v>0</v>
      </c>
      <c r="DP457" s="284">
        <v>0</v>
      </c>
      <c r="DQ457" s="284">
        <v>0</v>
      </c>
      <c r="DR457" s="284">
        <v>0</v>
      </c>
      <c r="DS457" s="284">
        <v>0</v>
      </c>
      <c r="DT457" s="168">
        <v>0</v>
      </c>
      <c r="DU457" s="169">
        <v>0</v>
      </c>
      <c r="DV457" s="169">
        <v>0</v>
      </c>
      <c r="DW457" s="170">
        <v>0</v>
      </c>
      <c r="DX457">
        <v>1</v>
      </c>
      <c r="DY457">
        <v>14</v>
      </c>
      <c r="DZ457">
        <v>33000</v>
      </c>
      <c r="EA457">
        <v>40000</v>
      </c>
      <c r="EB457">
        <v>0</v>
      </c>
      <c r="EC457">
        <v>0</v>
      </c>
      <c r="ED457">
        <v>0</v>
      </c>
      <c r="EE457">
        <v>0</v>
      </c>
      <c r="EF457">
        <v>0</v>
      </c>
      <c r="EG457">
        <v>0</v>
      </c>
      <c r="EH457">
        <v>0</v>
      </c>
      <c r="EI457">
        <v>0</v>
      </c>
      <c r="EJ457">
        <v>0</v>
      </c>
      <c r="EK457">
        <v>0</v>
      </c>
      <c r="EL457">
        <v>0</v>
      </c>
      <c r="EM457">
        <v>0</v>
      </c>
      <c r="EN457">
        <v>0</v>
      </c>
      <c r="EO457">
        <v>0</v>
      </c>
      <c r="EP457">
        <v>0</v>
      </c>
      <c r="EQ457">
        <v>0</v>
      </c>
      <c r="ER457">
        <v>0</v>
      </c>
      <c r="ES457">
        <v>0</v>
      </c>
      <c r="ET457">
        <v>0</v>
      </c>
      <c r="EU457">
        <v>0</v>
      </c>
      <c r="EV457" s="1">
        <v>0</v>
      </c>
      <c r="EW457" s="1">
        <v>0</v>
      </c>
      <c r="EX457" s="1">
        <v>0</v>
      </c>
      <c r="EY457" s="1">
        <v>0</v>
      </c>
      <c r="EZ457" s="168">
        <v>0</v>
      </c>
      <c r="FA457" s="169">
        <v>0</v>
      </c>
      <c r="FB457" s="169">
        <v>0</v>
      </c>
      <c r="FC457" s="170">
        <v>0</v>
      </c>
      <c r="FD457">
        <v>0</v>
      </c>
      <c r="FE457">
        <v>0</v>
      </c>
      <c r="FF457">
        <v>0</v>
      </c>
      <c r="FG457">
        <v>168</v>
      </c>
      <c r="FH457">
        <v>10000</v>
      </c>
      <c r="FI457">
        <v>100000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v>0</v>
      </c>
      <c r="GD457">
        <v>0</v>
      </c>
      <c r="GE457">
        <v>0</v>
      </c>
      <c r="GF457">
        <v>0</v>
      </c>
      <c r="GG457">
        <v>0</v>
      </c>
      <c r="GH457">
        <v>0</v>
      </c>
      <c r="GI457">
        <v>0</v>
      </c>
      <c r="GJ457">
        <v>0</v>
      </c>
      <c r="GK457">
        <v>0</v>
      </c>
      <c r="GL457">
        <v>0</v>
      </c>
      <c r="GM457">
        <v>0</v>
      </c>
      <c r="GN457">
        <v>0</v>
      </c>
      <c r="GO457">
        <v>0</v>
      </c>
      <c r="GP457">
        <v>0</v>
      </c>
      <c r="GQ457">
        <v>0</v>
      </c>
      <c r="GR457">
        <v>0</v>
      </c>
      <c r="GS457">
        <v>0</v>
      </c>
      <c r="GT457">
        <v>0</v>
      </c>
      <c r="GU457">
        <v>0</v>
      </c>
      <c r="GV457">
        <v>0</v>
      </c>
      <c r="GW457">
        <v>0</v>
      </c>
      <c r="GX457">
        <v>0</v>
      </c>
      <c r="GY457">
        <v>0</v>
      </c>
      <c r="GZ457">
        <v>0</v>
      </c>
      <c r="HA457">
        <v>0</v>
      </c>
      <c r="HB457">
        <v>0</v>
      </c>
      <c r="HC457" s="139">
        <v>67</v>
      </c>
      <c r="HD457" s="141">
        <v>0</v>
      </c>
      <c r="HE457" s="139">
        <v>0</v>
      </c>
      <c r="HF457" s="141">
        <v>2</v>
      </c>
      <c r="HG457" s="180">
        <v>95</v>
      </c>
      <c r="HH457" s="182">
        <v>0.72631578947368425</v>
      </c>
      <c r="HI457" s="182">
        <v>0</v>
      </c>
      <c r="HJ457" s="183">
        <v>2</v>
      </c>
      <c r="HK457" s="140" t="s">
        <v>541</v>
      </c>
      <c r="HL457" s="140">
        <v>0</v>
      </c>
      <c r="HM457" s="1" t="s">
        <v>426</v>
      </c>
      <c r="HN457" s="1" t="s">
        <v>427</v>
      </c>
      <c r="HO457" t="s">
        <v>459</v>
      </c>
      <c r="HP457" s="284" t="s">
        <v>459</v>
      </c>
      <c r="HQ457" s="284">
        <v>2</v>
      </c>
      <c r="HR457" s="284" t="s">
        <v>541</v>
      </c>
      <c r="HS457" s="284">
        <v>0</v>
      </c>
      <c r="HT457" s="284" t="s">
        <v>426</v>
      </c>
      <c r="HU457" s="284" t="s">
        <v>427</v>
      </c>
      <c r="HV457" s="284" t="s">
        <v>427</v>
      </c>
      <c r="HW457" s="284" t="s">
        <v>427</v>
      </c>
      <c r="HX457" s="284" t="s">
        <v>541</v>
      </c>
      <c r="HY457" s="284">
        <v>0</v>
      </c>
      <c r="HZ457" s="284">
        <v>634158</v>
      </c>
      <c r="IA457" s="284"/>
      <c r="IB457" s="284"/>
    </row>
    <row r="458" spans="1:236" x14ac:dyDescent="0.25">
      <c r="A458" s="2">
        <f>IF('Table 1'!$L$2="All Regions",1,IF('Table 1'!$L$2='DATA TEMPLATE 1516'!L458,1,0))</f>
        <v>1</v>
      </c>
      <c r="B458" s="2">
        <f>IF('Table 1'!$L$3="All Disciplines",1,IF('Table 1'!$L$3='DATA TEMPLATE 1516'!M458,1,0))</f>
        <v>1</v>
      </c>
      <c r="C458" s="2">
        <f>IF('Table 1'!$L$4="All Organisations",1,IF('Table 1'!$L$4='DATA TEMPLATE 1516'!N458,1,0))</f>
        <v>1</v>
      </c>
      <c r="D458" s="2">
        <f t="shared" si="14"/>
        <v>3</v>
      </c>
      <c r="E458" s="236">
        <f>IFERROR(IF('Table 2'!$L$2="All Diverse Led",$HQ458,IF('Table 2'!$L$2='DATA TEMPLATE 1516'!HX458,4,0)),"0")</f>
        <v>0</v>
      </c>
      <c r="F458" s="236">
        <f>IFERROR(IF('Table 2'!$L$2="All Diverse Led",$HQ458,IF('Table 2'!$L$2='DATA TEMPLATE 1516'!HY458,4,0)), 0)</f>
        <v>0</v>
      </c>
      <c r="G458" s="237">
        <f t="shared" si="15"/>
        <v>0</v>
      </c>
      <c r="H458" s="1" t="s">
        <v>471</v>
      </c>
      <c r="I458" s="1">
        <v>0</v>
      </c>
      <c r="J458" s="1" t="b">
        <v>0</v>
      </c>
      <c r="K458" s="284">
        <v>456</v>
      </c>
      <c r="L458" t="s">
        <v>435</v>
      </c>
      <c r="M458" t="s">
        <v>440</v>
      </c>
      <c r="N458" t="s">
        <v>460</v>
      </c>
      <c r="O458" s="76">
        <v>138331</v>
      </c>
      <c r="P458" s="76">
        <v>110069</v>
      </c>
      <c r="Q458" s="76">
        <v>5931</v>
      </c>
      <c r="R458" s="76">
        <v>0</v>
      </c>
      <c r="S458" s="76">
        <v>406841</v>
      </c>
      <c r="T458" s="76">
        <v>661172</v>
      </c>
      <c r="U458">
        <v>0</v>
      </c>
      <c r="V458">
        <v>0</v>
      </c>
      <c r="W458">
        <v>0</v>
      </c>
      <c r="X458">
        <v>110069</v>
      </c>
      <c r="Y458">
        <v>0</v>
      </c>
      <c r="Z458">
        <v>0</v>
      </c>
      <c r="AA458">
        <v>0</v>
      </c>
      <c r="AB458">
        <v>249628</v>
      </c>
      <c r="AC458">
        <v>0</v>
      </c>
      <c r="AD458">
        <v>301475</v>
      </c>
      <c r="AE458">
        <v>661172</v>
      </c>
      <c r="AF458" s="1">
        <v>80</v>
      </c>
      <c r="AG458">
        <v>109</v>
      </c>
      <c r="AH458">
        <v>9130</v>
      </c>
      <c r="AI458">
        <v>0</v>
      </c>
      <c r="AJ458">
        <v>0</v>
      </c>
      <c r="AK458">
        <v>0</v>
      </c>
      <c r="AL458">
        <v>0</v>
      </c>
      <c r="AM458">
        <v>0</v>
      </c>
      <c r="AN458">
        <v>0</v>
      </c>
      <c r="AO458">
        <v>0</v>
      </c>
      <c r="AP458">
        <v>0</v>
      </c>
      <c r="AQ458">
        <v>0</v>
      </c>
      <c r="AR458">
        <v>20</v>
      </c>
      <c r="AS458">
        <v>39</v>
      </c>
      <c r="AT458">
        <v>2816</v>
      </c>
      <c r="AU458">
        <v>0</v>
      </c>
      <c r="AV458">
        <v>0</v>
      </c>
      <c r="AW458">
        <v>0</v>
      </c>
      <c r="AX458">
        <v>0</v>
      </c>
      <c r="AY458">
        <v>0</v>
      </c>
      <c r="AZ458">
        <v>0</v>
      </c>
      <c r="BA458">
        <v>0</v>
      </c>
      <c r="BB458">
        <v>0</v>
      </c>
      <c r="BC458">
        <v>0</v>
      </c>
      <c r="BD458" s="284">
        <v>0</v>
      </c>
      <c r="BE458" s="284">
        <v>0</v>
      </c>
      <c r="BF458" s="284">
        <v>0</v>
      </c>
      <c r="BG458" s="284">
        <v>0</v>
      </c>
      <c r="BH458" s="168">
        <v>20</v>
      </c>
      <c r="BI458" s="169">
        <v>39</v>
      </c>
      <c r="BJ458" s="169">
        <v>2816</v>
      </c>
      <c r="BK458" s="170">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v>0</v>
      </c>
      <c r="CJ458" s="1">
        <v>0</v>
      </c>
      <c r="CK458" s="1">
        <v>0</v>
      </c>
      <c r="CL458" s="1">
        <v>0</v>
      </c>
      <c r="CM458" s="1">
        <v>0</v>
      </c>
      <c r="CN458" s="168">
        <v>0</v>
      </c>
      <c r="CO458" s="169">
        <v>0</v>
      </c>
      <c r="CP458" s="169">
        <v>0</v>
      </c>
      <c r="CQ458" s="170">
        <v>0</v>
      </c>
      <c r="CR458" s="1">
        <v>0</v>
      </c>
      <c r="CS458" s="1">
        <v>0</v>
      </c>
      <c r="CT458" s="1">
        <v>0</v>
      </c>
      <c r="CU458" s="1">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v>0</v>
      </c>
      <c r="DP458" s="284">
        <v>0</v>
      </c>
      <c r="DQ458" s="284">
        <v>0</v>
      </c>
      <c r="DR458" s="284">
        <v>0</v>
      </c>
      <c r="DS458" s="284">
        <v>0</v>
      </c>
      <c r="DT458" s="168">
        <v>0</v>
      </c>
      <c r="DU458" s="169">
        <v>0</v>
      </c>
      <c r="DV458" s="169">
        <v>0</v>
      </c>
      <c r="DW458" s="170">
        <v>0</v>
      </c>
      <c r="DX458">
        <v>0</v>
      </c>
      <c r="DY458">
        <v>0</v>
      </c>
      <c r="DZ458">
        <v>0</v>
      </c>
      <c r="EA458">
        <v>0</v>
      </c>
      <c r="EB458">
        <v>0</v>
      </c>
      <c r="EC458">
        <v>0</v>
      </c>
      <c r="ED458">
        <v>0</v>
      </c>
      <c r="EE458">
        <v>0</v>
      </c>
      <c r="EF458">
        <v>0</v>
      </c>
      <c r="EG458">
        <v>0</v>
      </c>
      <c r="EH458">
        <v>0</v>
      </c>
      <c r="EI458">
        <v>0</v>
      </c>
      <c r="EJ458">
        <v>0</v>
      </c>
      <c r="EK458">
        <v>0</v>
      </c>
      <c r="EL458">
        <v>0</v>
      </c>
      <c r="EM458">
        <v>0</v>
      </c>
      <c r="EN458">
        <v>0</v>
      </c>
      <c r="EO458">
        <v>0</v>
      </c>
      <c r="EP458">
        <v>0</v>
      </c>
      <c r="EQ458">
        <v>0</v>
      </c>
      <c r="ER458">
        <v>0</v>
      </c>
      <c r="ES458">
        <v>0</v>
      </c>
      <c r="ET458">
        <v>0</v>
      </c>
      <c r="EU458">
        <v>0</v>
      </c>
      <c r="EV458" s="1">
        <v>0</v>
      </c>
      <c r="EW458" s="1">
        <v>0</v>
      </c>
      <c r="EX458" s="1">
        <v>0</v>
      </c>
      <c r="EY458" s="1">
        <v>0</v>
      </c>
      <c r="EZ458" s="168">
        <v>0</v>
      </c>
      <c r="FA458" s="169">
        <v>0</v>
      </c>
      <c r="FB458" s="169">
        <v>0</v>
      </c>
      <c r="FC458" s="170">
        <v>0</v>
      </c>
      <c r="FD458">
        <v>0</v>
      </c>
      <c r="FE458">
        <v>0</v>
      </c>
      <c r="FF458">
        <v>0</v>
      </c>
      <c r="FG458">
        <v>0</v>
      </c>
      <c r="FH458">
        <v>0</v>
      </c>
      <c r="FI458">
        <v>0</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0</v>
      </c>
      <c r="GM458">
        <v>0</v>
      </c>
      <c r="GN458">
        <v>0</v>
      </c>
      <c r="GO458">
        <v>0</v>
      </c>
      <c r="GP458">
        <v>0</v>
      </c>
      <c r="GQ458">
        <v>0</v>
      </c>
      <c r="GR458">
        <v>0</v>
      </c>
      <c r="GS458">
        <v>0</v>
      </c>
      <c r="GT458">
        <v>0</v>
      </c>
      <c r="GU458">
        <v>0</v>
      </c>
      <c r="GV458">
        <v>0</v>
      </c>
      <c r="GW458">
        <v>0</v>
      </c>
      <c r="GX458">
        <v>0</v>
      </c>
      <c r="GY458">
        <v>0</v>
      </c>
      <c r="GZ458">
        <v>0</v>
      </c>
      <c r="HA458">
        <v>0</v>
      </c>
      <c r="HB458">
        <v>0</v>
      </c>
      <c r="HC458" s="139">
        <v>0</v>
      </c>
      <c r="HD458" s="141">
        <v>0</v>
      </c>
      <c r="HE458" s="139">
        <v>0</v>
      </c>
      <c r="HF458" s="141">
        <v>1</v>
      </c>
      <c r="HG458" s="180">
        <v>8</v>
      </c>
      <c r="HH458" s="182">
        <v>0.125</v>
      </c>
      <c r="HI458" s="182">
        <v>0</v>
      </c>
      <c r="HJ458" s="183">
        <v>0</v>
      </c>
      <c r="HK458" s="140">
        <v>0</v>
      </c>
      <c r="HL458" s="140">
        <v>0</v>
      </c>
      <c r="HM458" s="1" t="s">
        <v>427</v>
      </c>
      <c r="HN458" s="1" t="s">
        <v>426</v>
      </c>
      <c r="HO458" t="s">
        <v>460</v>
      </c>
      <c r="HP458" s="284" t="s">
        <v>459</v>
      </c>
      <c r="HQ458" s="284">
        <v>0</v>
      </c>
      <c r="HR458" s="284">
        <v>0</v>
      </c>
      <c r="HS458" s="284">
        <v>0</v>
      </c>
      <c r="HT458" s="284" t="s">
        <v>427</v>
      </c>
      <c r="HU458" s="284" t="s">
        <v>427</v>
      </c>
      <c r="HV458" s="284" t="s">
        <v>427</v>
      </c>
      <c r="HW458" s="284" t="s">
        <v>427</v>
      </c>
      <c r="HX458" s="284">
        <v>0</v>
      </c>
      <c r="HY458" s="284">
        <v>0</v>
      </c>
      <c r="HZ458" s="284">
        <v>542249</v>
      </c>
      <c r="IA458" s="284"/>
      <c r="IB458" s="284"/>
    </row>
    <row r="459" spans="1:236" x14ac:dyDescent="0.25">
      <c r="A459" s="2">
        <f>IF('Table 1'!$L$2="All Regions",1,IF('Table 1'!$L$2='DATA TEMPLATE 1516'!L459,1,0))</f>
        <v>1</v>
      </c>
      <c r="B459" s="2">
        <f>IF('Table 1'!$L$3="All Disciplines",1,IF('Table 1'!$L$3='DATA TEMPLATE 1516'!M459,1,0))</f>
        <v>1</v>
      </c>
      <c r="C459" s="2">
        <f>IF('Table 1'!$L$4="All Organisations",1,IF('Table 1'!$L$4='DATA TEMPLATE 1516'!N459,1,0))</f>
        <v>1</v>
      </c>
      <c r="D459" s="2">
        <f t="shared" si="14"/>
        <v>3</v>
      </c>
      <c r="E459" s="236">
        <f>IFERROR(IF('Table 2'!$L$2="All Diverse Led",$HQ459,IF('Table 2'!$L$2='DATA TEMPLATE 1516'!HX459,4,0)),"0")</f>
        <v>0</v>
      </c>
      <c r="F459" s="236">
        <f>IFERROR(IF('Table 2'!$L$2="All Diverse Led",$HQ459,IF('Table 2'!$L$2='DATA TEMPLATE 1516'!HY459,4,0)), 0)</f>
        <v>0</v>
      </c>
      <c r="G459" s="237">
        <f t="shared" si="15"/>
        <v>0</v>
      </c>
      <c r="H459" s="1" t="s">
        <v>471</v>
      </c>
      <c r="I459" s="1">
        <v>0</v>
      </c>
      <c r="J459" s="1" t="b">
        <v>0</v>
      </c>
      <c r="K459" s="284">
        <v>457</v>
      </c>
      <c r="L459" t="s">
        <v>439</v>
      </c>
      <c r="M459" t="s">
        <v>436</v>
      </c>
      <c r="N459" t="s">
        <v>458</v>
      </c>
      <c r="O459" s="76">
        <v>7316</v>
      </c>
      <c r="P459" s="76">
        <v>62500</v>
      </c>
      <c r="Q459" s="76">
        <v>34516</v>
      </c>
      <c r="R459" s="76">
        <v>13410</v>
      </c>
      <c r="S459" s="76">
        <v>51800</v>
      </c>
      <c r="T459" s="76">
        <v>169542</v>
      </c>
      <c r="U459">
        <v>0</v>
      </c>
      <c r="V459">
        <v>4575</v>
      </c>
      <c r="W459">
        <v>0</v>
      </c>
      <c r="X459">
        <v>0</v>
      </c>
      <c r="Y459">
        <v>0</v>
      </c>
      <c r="Z459">
        <v>0</v>
      </c>
      <c r="AA459">
        <v>0</v>
      </c>
      <c r="AB459">
        <v>83857</v>
      </c>
      <c r="AC459">
        <v>27215</v>
      </c>
      <c r="AD459">
        <v>59082</v>
      </c>
      <c r="AE459">
        <v>174729</v>
      </c>
      <c r="AF459" s="1">
        <v>4</v>
      </c>
      <c r="AG459">
        <v>4</v>
      </c>
      <c r="AH459">
        <v>120</v>
      </c>
      <c r="AI459">
        <v>0</v>
      </c>
      <c r="AJ459">
        <v>0</v>
      </c>
      <c r="AK459">
        <v>0</v>
      </c>
      <c r="AL459">
        <v>0</v>
      </c>
      <c r="AM459">
        <v>0</v>
      </c>
      <c r="AN459">
        <v>0</v>
      </c>
      <c r="AO459">
        <v>0</v>
      </c>
      <c r="AP459">
        <v>0</v>
      </c>
      <c r="AQ459">
        <v>0</v>
      </c>
      <c r="AR459">
        <v>1</v>
      </c>
      <c r="AS459">
        <v>1</v>
      </c>
      <c r="AT459">
        <v>56</v>
      </c>
      <c r="AU459">
        <v>0</v>
      </c>
      <c r="AV459">
        <v>0</v>
      </c>
      <c r="AW459">
        <v>0</v>
      </c>
      <c r="AX459">
        <v>0</v>
      </c>
      <c r="AY459">
        <v>0</v>
      </c>
      <c r="AZ459">
        <v>0</v>
      </c>
      <c r="BA459">
        <v>0</v>
      </c>
      <c r="BB459">
        <v>0</v>
      </c>
      <c r="BC459">
        <v>0</v>
      </c>
      <c r="BD459" s="284">
        <v>0</v>
      </c>
      <c r="BE459" s="284">
        <v>0</v>
      </c>
      <c r="BF459" s="284">
        <v>0</v>
      </c>
      <c r="BG459" s="284">
        <v>0</v>
      </c>
      <c r="BH459" s="168">
        <v>1</v>
      </c>
      <c r="BI459" s="169">
        <v>1</v>
      </c>
      <c r="BJ459" s="169">
        <v>56</v>
      </c>
      <c r="BK459" s="170">
        <v>0</v>
      </c>
      <c r="BL459">
        <v>6</v>
      </c>
      <c r="BM459">
        <v>215</v>
      </c>
      <c r="BN459">
        <v>9959</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v>0</v>
      </c>
      <c r="CJ459" s="1">
        <v>0</v>
      </c>
      <c r="CK459" s="1">
        <v>0</v>
      </c>
      <c r="CL459" s="1">
        <v>0</v>
      </c>
      <c r="CM459" s="1">
        <v>0</v>
      </c>
      <c r="CN459" s="168">
        <v>0</v>
      </c>
      <c r="CO459" s="169">
        <v>0</v>
      </c>
      <c r="CP459" s="169">
        <v>0</v>
      </c>
      <c r="CQ459" s="170">
        <v>0</v>
      </c>
      <c r="CR459" s="1">
        <v>1</v>
      </c>
      <c r="CS459" s="1">
        <v>1</v>
      </c>
      <c r="CT459" s="1">
        <v>15</v>
      </c>
      <c r="CU459" s="1">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v>0</v>
      </c>
      <c r="DP459" s="284">
        <v>0</v>
      </c>
      <c r="DQ459" s="284">
        <v>0</v>
      </c>
      <c r="DR459" s="284">
        <v>0</v>
      </c>
      <c r="DS459" s="284">
        <v>0</v>
      </c>
      <c r="DT459" s="168">
        <v>0</v>
      </c>
      <c r="DU459" s="169">
        <v>0</v>
      </c>
      <c r="DV459" s="169">
        <v>0</v>
      </c>
      <c r="DW459" s="170">
        <v>0</v>
      </c>
      <c r="DX459">
        <v>0</v>
      </c>
      <c r="DY459">
        <v>0</v>
      </c>
      <c r="DZ459">
        <v>0</v>
      </c>
      <c r="EA459">
        <v>0</v>
      </c>
      <c r="EB459">
        <v>0</v>
      </c>
      <c r="EC459">
        <v>0</v>
      </c>
      <c r="ED459">
        <v>0</v>
      </c>
      <c r="EE459">
        <v>0</v>
      </c>
      <c r="EF459">
        <v>0</v>
      </c>
      <c r="EG459">
        <v>0</v>
      </c>
      <c r="EH459">
        <v>0</v>
      </c>
      <c r="EI459">
        <v>0</v>
      </c>
      <c r="EJ459">
        <v>0</v>
      </c>
      <c r="EK459">
        <v>0</v>
      </c>
      <c r="EL459">
        <v>0</v>
      </c>
      <c r="EM459">
        <v>0</v>
      </c>
      <c r="EN459">
        <v>0</v>
      </c>
      <c r="EO459">
        <v>0</v>
      </c>
      <c r="EP459">
        <v>0</v>
      </c>
      <c r="EQ459">
        <v>0</v>
      </c>
      <c r="ER459">
        <v>0</v>
      </c>
      <c r="ES459">
        <v>0</v>
      </c>
      <c r="ET459">
        <v>0</v>
      </c>
      <c r="EU459">
        <v>0</v>
      </c>
      <c r="EV459" s="1">
        <v>0</v>
      </c>
      <c r="EW459" s="1">
        <v>0</v>
      </c>
      <c r="EX459" s="1">
        <v>0</v>
      </c>
      <c r="EY459" s="1">
        <v>0</v>
      </c>
      <c r="EZ459" s="168">
        <v>0</v>
      </c>
      <c r="FA459" s="169">
        <v>0</v>
      </c>
      <c r="FB459" s="169">
        <v>0</v>
      </c>
      <c r="FC459" s="170">
        <v>0</v>
      </c>
      <c r="FD459">
        <v>0</v>
      </c>
      <c r="FE459">
        <v>0</v>
      </c>
      <c r="FF459">
        <v>0</v>
      </c>
      <c r="FG459">
        <v>0</v>
      </c>
      <c r="FH459">
        <v>0</v>
      </c>
      <c r="FI459">
        <v>0</v>
      </c>
      <c r="FJ459">
        <v>0</v>
      </c>
      <c r="FK459">
        <v>0</v>
      </c>
      <c r="FL459">
        <v>0</v>
      </c>
      <c r="FM459">
        <v>0</v>
      </c>
      <c r="FN459">
        <v>2</v>
      </c>
      <c r="FO459">
        <v>2500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0</v>
      </c>
      <c r="GK459">
        <v>0</v>
      </c>
      <c r="GL459">
        <v>0</v>
      </c>
      <c r="GM459">
        <v>0</v>
      </c>
      <c r="GN459">
        <v>4</v>
      </c>
      <c r="GO459">
        <v>4</v>
      </c>
      <c r="GP459">
        <v>1</v>
      </c>
      <c r="GQ459">
        <v>1</v>
      </c>
      <c r="GR459">
        <v>0</v>
      </c>
      <c r="GS459">
        <v>0</v>
      </c>
      <c r="GT459">
        <v>0</v>
      </c>
      <c r="GU459">
        <v>0</v>
      </c>
      <c r="GV459">
        <v>0</v>
      </c>
      <c r="GW459">
        <v>0</v>
      </c>
      <c r="GX459">
        <v>0</v>
      </c>
      <c r="GY459">
        <v>0</v>
      </c>
      <c r="GZ459">
        <v>0</v>
      </c>
      <c r="HA459">
        <v>0</v>
      </c>
      <c r="HB459">
        <v>0</v>
      </c>
      <c r="HC459" s="139">
        <v>0</v>
      </c>
      <c r="HD459" s="141">
        <v>0</v>
      </c>
      <c r="HE459" s="139">
        <v>0</v>
      </c>
      <c r="HF459" s="141">
        <v>0</v>
      </c>
      <c r="HG459" s="180">
        <v>12</v>
      </c>
      <c r="HH459" s="182">
        <v>0</v>
      </c>
      <c r="HI459" s="182">
        <v>0</v>
      </c>
      <c r="HJ459" s="183">
        <v>0</v>
      </c>
      <c r="HK459" s="140">
        <v>0</v>
      </c>
      <c r="HL459" s="140">
        <v>0</v>
      </c>
      <c r="HM459" s="1" t="s">
        <v>427</v>
      </c>
      <c r="HN459" s="1" t="s">
        <v>427</v>
      </c>
      <c r="HO459" t="s">
        <v>458</v>
      </c>
      <c r="HP459" s="284" t="s">
        <v>458</v>
      </c>
      <c r="HQ459" s="284">
        <v>0</v>
      </c>
      <c r="HR459" s="284">
        <v>0</v>
      </c>
      <c r="HS459" s="284">
        <v>0</v>
      </c>
      <c r="HT459" s="284" t="s">
        <v>427</v>
      </c>
      <c r="HU459" s="284" t="s">
        <v>427</v>
      </c>
      <c r="HV459" s="284" t="s">
        <v>427</v>
      </c>
      <c r="HW459" s="284" t="s">
        <v>427</v>
      </c>
      <c r="HX459" s="284">
        <v>0</v>
      </c>
      <c r="HY459" s="284">
        <v>0</v>
      </c>
      <c r="HZ459" s="284">
        <v>157917</v>
      </c>
      <c r="IA459" s="284"/>
      <c r="IB459" s="284"/>
    </row>
    <row r="460" spans="1:236" x14ac:dyDescent="0.25">
      <c r="A460" s="2">
        <f>IF('Table 1'!$L$2="All Regions",1,IF('Table 1'!$L$2='DATA TEMPLATE 1516'!L460,1,0))</f>
        <v>1</v>
      </c>
      <c r="B460" s="2">
        <f>IF('Table 1'!$L$3="All Disciplines",1,IF('Table 1'!$L$3='DATA TEMPLATE 1516'!M460,1,0))</f>
        <v>1</v>
      </c>
      <c r="C460" s="2">
        <f>IF('Table 1'!$L$4="All Organisations",1,IF('Table 1'!$L$4='DATA TEMPLATE 1516'!N460,1,0))</f>
        <v>1</v>
      </c>
      <c r="D460" s="2">
        <f t="shared" si="14"/>
        <v>3</v>
      </c>
      <c r="E460" s="236">
        <f>IFERROR(IF('Table 2'!$L$2="All Diverse Led",$HQ460,IF('Table 2'!$L$2='DATA TEMPLATE 1516'!HX460,4,0)),"0")</f>
        <v>0</v>
      </c>
      <c r="F460" s="236">
        <f>IFERROR(IF('Table 2'!$L$2="All Diverse Led",$HQ460,IF('Table 2'!$L$2='DATA TEMPLATE 1516'!HY460,4,0)), 0)</f>
        <v>0</v>
      </c>
      <c r="G460" s="237">
        <f t="shared" si="15"/>
        <v>0</v>
      </c>
      <c r="H460" s="1" t="s">
        <v>471</v>
      </c>
      <c r="I460" s="1">
        <v>0</v>
      </c>
      <c r="J460" s="1" t="b">
        <v>0</v>
      </c>
      <c r="K460" s="284">
        <v>458</v>
      </c>
      <c r="L460" t="s">
        <v>435</v>
      </c>
      <c r="M460" t="s">
        <v>436</v>
      </c>
      <c r="N460" t="s">
        <v>459</v>
      </c>
      <c r="O460" s="76">
        <v>74006</v>
      </c>
      <c r="P460" s="76">
        <v>123415</v>
      </c>
      <c r="Q460" s="76">
        <v>91343</v>
      </c>
      <c r="R460" s="76">
        <v>0</v>
      </c>
      <c r="S460" s="76">
        <v>0</v>
      </c>
      <c r="T460" s="76">
        <v>288764</v>
      </c>
      <c r="U460">
        <v>9498</v>
      </c>
      <c r="V460">
        <v>0</v>
      </c>
      <c r="W460">
        <v>0</v>
      </c>
      <c r="X460">
        <v>90210</v>
      </c>
      <c r="Y460">
        <v>0</v>
      </c>
      <c r="Z460">
        <v>0</v>
      </c>
      <c r="AA460">
        <v>0</v>
      </c>
      <c r="AB460">
        <v>109517</v>
      </c>
      <c r="AC460">
        <v>76649</v>
      </c>
      <c r="AD460">
        <v>0</v>
      </c>
      <c r="AE460">
        <v>285874</v>
      </c>
      <c r="AF460" s="1">
        <v>0</v>
      </c>
      <c r="AG460">
        <v>0</v>
      </c>
      <c r="AH460">
        <v>0</v>
      </c>
      <c r="AI460">
        <v>0</v>
      </c>
      <c r="AJ460">
        <v>0</v>
      </c>
      <c r="AK460">
        <v>0</v>
      </c>
      <c r="AL460">
        <v>0</v>
      </c>
      <c r="AM460">
        <v>0</v>
      </c>
      <c r="AN460">
        <v>0</v>
      </c>
      <c r="AO460">
        <v>0</v>
      </c>
      <c r="AP460">
        <v>0</v>
      </c>
      <c r="AQ460">
        <v>0</v>
      </c>
      <c r="AR460">
        <v>0</v>
      </c>
      <c r="AS460">
        <v>0</v>
      </c>
      <c r="AT460">
        <v>0</v>
      </c>
      <c r="AU460">
        <v>0</v>
      </c>
      <c r="AV460">
        <v>0</v>
      </c>
      <c r="AW460">
        <v>0</v>
      </c>
      <c r="AX460">
        <v>0</v>
      </c>
      <c r="AY460">
        <v>0</v>
      </c>
      <c r="AZ460">
        <v>0</v>
      </c>
      <c r="BA460">
        <v>0</v>
      </c>
      <c r="BB460">
        <v>0</v>
      </c>
      <c r="BC460">
        <v>0</v>
      </c>
      <c r="BD460" s="284">
        <v>0</v>
      </c>
      <c r="BE460" s="284">
        <v>0</v>
      </c>
      <c r="BF460" s="284">
        <v>0</v>
      </c>
      <c r="BG460" s="284">
        <v>0</v>
      </c>
      <c r="BH460" s="168">
        <v>0</v>
      </c>
      <c r="BI460" s="169">
        <v>0</v>
      </c>
      <c r="BJ460" s="169">
        <v>0</v>
      </c>
      <c r="BK460" s="170">
        <v>0</v>
      </c>
      <c r="BL460">
        <v>10</v>
      </c>
      <c r="BM460">
        <v>509</v>
      </c>
      <c r="BN460">
        <v>22679</v>
      </c>
      <c r="BO460">
        <v>125000</v>
      </c>
      <c r="BP460">
        <v>0</v>
      </c>
      <c r="BQ460">
        <v>0</v>
      </c>
      <c r="BR460">
        <v>0</v>
      </c>
      <c r="BS460">
        <v>0</v>
      </c>
      <c r="BT460">
        <v>3</v>
      </c>
      <c r="BU460">
        <v>148</v>
      </c>
      <c r="BV460">
        <v>0</v>
      </c>
      <c r="BW460">
        <v>0</v>
      </c>
      <c r="BX460">
        <v>0</v>
      </c>
      <c r="BY460">
        <v>0</v>
      </c>
      <c r="BZ460">
        <v>0</v>
      </c>
      <c r="CA460">
        <v>0</v>
      </c>
      <c r="CB460">
        <v>0</v>
      </c>
      <c r="CC460">
        <v>0</v>
      </c>
      <c r="CD460">
        <v>0</v>
      </c>
      <c r="CE460">
        <v>0</v>
      </c>
      <c r="CF460">
        <v>0</v>
      </c>
      <c r="CG460">
        <v>0</v>
      </c>
      <c r="CH460">
        <v>0</v>
      </c>
      <c r="CI460">
        <v>0</v>
      </c>
      <c r="CJ460" s="1">
        <v>3</v>
      </c>
      <c r="CK460" s="1">
        <v>148</v>
      </c>
      <c r="CL460" s="1">
        <v>0</v>
      </c>
      <c r="CM460" s="1">
        <v>0</v>
      </c>
      <c r="CN460" s="168">
        <v>0</v>
      </c>
      <c r="CO460" s="169">
        <v>0</v>
      </c>
      <c r="CP460" s="169">
        <v>0</v>
      </c>
      <c r="CQ460" s="170">
        <v>0</v>
      </c>
      <c r="CR460" s="1">
        <v>0</v>
      </c>
      <c r="CS460" s="1">
        <v>0</v>
      </c>
      <c r="CT460" s="1">
        <v>0</v>
      </c>
      <c r="CU460" s="1">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v>0</v>
      </c>
      <c r="DP460" s="284">
        <v>0</v>
      </c>
      <c r="DQ460" s="284">
        <v>0</v>
      </c>
      <c r="DR460" s="284">
        <v>0</v>
      </c>
      <c r="DS460" s="284">
        <v>0</v>
      </c>
      <c r="DT460" s="168">
        <v>0</v>
      </c>
      <c r="DU460" s="169">
        <v>0</v>
      </c>
      <c r="DV460" s="169">
        <v>0</v>
      </c>
      <c r="DW460" s="170">
        <v>0</v>
      </c>
      <c r="DX460">
        <v>0</v>
      </c>
      <c r="DY460">
        <v>0</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v>0</v>
      </c>
      <c r="EV460" s="1">
        <v>0</v>
      </c>
      <c r="EW460" s="1">
        <v>0</v>
      </c>
      <c r="EX460" s="1">
        <v>0</v>
      </c>
      <c r="EY460" s="1">
        <v>0</v>
      </c>
      <c r="EZ460" s="168">
        <v>0</v>
      </c>
      <c r="FA460" s="169">
        <v>0</v>
      </c>
      <c r="FB460" s="169">
        <v>0</v>
      </c>
      <c r="FC460" s="170">
        <v>0</v>
      </c>
      <c r="FD460">
        <v>0</v>
      </c>
      <c r="FE460">
        <v>0</v>
      </c>
      <c r="FF460">
        <v>0</v>
      </c>
      <c r="FG460">
        <v>0</v>
      </c>
      <c r="FH460">
        <v>0</v>
      </c>
      <c r="FI460">
        <v>0</v>
      </c>
      <c r="FJ460">
        <v>0</v>
      </c>
      <c r="FK460">
        <v>0</v>
      </c>
      <c r="FL460">
        <v>0</v>
      </c>
      <c r="FM460">
        <v>0</v>
      </c>
      <c r="FN460">
        <v>0</v>
      </c>
      <c r="FO460">
        <v>0</v>
      </c>
      <c r="FP460">
        <v>0</v>
      </c>
      <c r="FQ460">
        <v>0</v>
      </c>
      <c r="FR460">
        <v>3</v>
      </c>
      <c r="FS460">
        <v>0</v>
      </c>
      <c r="FT460">
        <v>20</v>
      </c>
      <c r="FU460">
        <v>0</v>
      </c>
      <c r="FV460">
        <v>0</v>
      </c>
      <c r="FW460">
        <v>0</v>
      </c>
      <c r="FX460">
        <v>0</v>
      </c>
      <c r="FY460">
        <v>0</v>
      </c>
      <c r="FZ460">
        <v>0</v>
      </c>
      <c r="GA460">
        <v>0</v>
      </c>
      <c r="GB460">
        <v>0</v>
      </c>
      <c r="GC460">
        <v>0</v>
      </c>
      <c r="GD460">
        <v>0</v>
      </c>
      <c r="GE460">
        <v>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s="139">
        <v>0</v>
      </c>
      <c r="HD460" s="141">
        <v>0</v>
      </c>
      <c r="HE460" s="139">
        <v>0</v>
      </c>
      <c r="HF460" s="141">
        <v>1</v>
      </c>
      <c r="HG460" s="180">
        <v>14</v>
      </c>
      <c r="HH460" s="182">
        <v>7.1428571428571425E-2</v>
      </c>
      <c r="HI460" s="182">
        <v>0</v>
      </c>
      <c r="HJ460" s="183">
        <v>0</v>
      </c>
      <c r="HK460" s="140">
        <v>0</v>
      </c>
      <c r="HL460" s="140">
        <v>0</v>
      </c>
      <c r="HM460" s="1" t="s">
        <v>427</v>
      </c>
      <c r="HN460" s="1" t="s">
        <v>427</v>
      </c>
      <c r="HO460" t="s">
        <v>459</v>
      </c>
      <c r="HP460" s="284" t="s">
        <v>459</v>
      </c>
      <c r="HQ460" s="284">
        <v>0</v>
      </c>
      <c r="HR460" s="284">
        <v>0</v>
      </c>
      <c r="HS460" s="284">
        <v>0</v>
      </c>
      <c r="HT460" s="284" t="s">
        <v>427</v>
      </c>
      <c r="HU460" s="284" t="s">
        <v>427</v>
      </c>
      <c r="HV460" s="284" t="s">
        <v>427</v>
      </c>
      <c r="HW460" s="284" t="s">
        <v>427</v>
      </c>
      <c r="HX460" s="284">
        <v>0</v>
      </c>
      <c r="HY460" s="284">
        <v>0</v>
      </c>
      <c r="HZ460" s="284">
        <v>388802</v>
      </c>
      <c r="IA460" s="284"/>
      <c r="IB460" s="284"/>
    </row>
    <row r="461" spans="1:236" x14ac:dyDescent="0.25">
      <c r="A461" s="2">
        <f>IF('Table 1'!$L$2="All Regions",1,IF('Table 1'!$L$2='DATA TEMPLATE 1516'!L461,1,0))</f>
        <v>1</v>
      </c>
      <c r="B461" s="2">
        <f>IF('Table 1'!$L$3="All Disciplines",1,IF('Table 1'!$L$3='DATA TEMPLATE 1516'!M461,1,0))</f>
        <v>1</v>
      </c>
      <c r="C461" s="2">
        <f>IF('Table 1'!$L$4="All Organisations",1,IF('Table 1'!$L$4='DATA TEMPLATE 1516'!N461,1,0))</f>
        <v>1</v>
      </c>
      <c r="D461" s="2">
        <f t="shared" si="14"/>
        <v>3</v>
      </c>
      <c r="E461" s="236">
        <f>IFERROR(IF('Table 2'!$L$2="All Diverse Led",$HQ461,IF('Table 2'!$L$2='DATA TEMPLATE 1516'!HX461,4,0)),"0")</f>
        <v>0</v>
      </c>
      <c r="F461" s="236">
        <f>IFERROR(IF('Table 2'!$L$2="All Diverse Led",$HQ461,IF('Table 2'!$L$2='DATA TEMPLATE 1516'!HY461,4,0)), 0)</f>
        <v>0</v>
      </c>
      <c r="G461" s="237">
        <f t="shared" si="15"/>
        <v>0</v>
      </c>
      <c r="H461" s="1" t="s">
        <v>471</v>
      </c>
      <c r="I461" s="1">
        <v>0</v>
      </c>
      <c r="J461" s="1" t="b">
        <v>1</v>
      </c>
      <c r="K461" s="284">
        <v>459</v>
      </c>
      <c r="L461" t="s">
        <v>447</v>
      </c>
      <c r="M461" t="s">
        <v>451</v>
      </c>
      <c r="N461" t="s">
        <v>460</v>
      </c>
      <c r="O461" s="76">
        <v>4289000</v>
      </c>
      <c r="P461" s="76">
        <v>1517774</v>
      </c>
      <c r="Q461" s="76">
        <v>3365226</v>
      </c>
      <c r="R461" s="76">
        <v>0</v>
      </c>
      <c r="S461" s="76">
        <v>10452000</v>
      </c>
      <c r="T461" s="76">
        <v>19624000</v>
      </c>
      <c r="U461">
        <v>0</v>
      </c>
      <c r="V461">
        <v>0</v>
      </c>
      <c r="W461">
        <v>0</v>
      </c>
      <c r="X461">
        <v>0</v>
      </c>
      <c r="Y461">
        <v>0</v>
      </c>
      <c r="Z461">
        <v>0</v>
      </c>
      <c r="AA461">
        <v>0</v>
      </c>
      <c r="AB461">
        <v>11019000</v>
      </c>
      <c r="AC461">
        <v>7392000</v>
      </c>
      <c r="AD461">
        <v>1213000</v>
      </c>
      <c r="AE461">
        <v>19624000</v>
      </c>
      <c r="AF461" s="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v>0</v>
      </c>
      <c r="BD461" s="284">
        <v>0</v>
      </c>
      <c r="BE461" s="284">
        <v>0</v>
      </c>
      <c r="BF461" s="284">
        <v>0</v>
      </c>
      <c r="BG461" s="284">
        <v>0</v>
      </c>
      <c r="BH461" s="168">
        <v>0</v>
      </c>
      <c r="BI461" s="169">
        <v>0</v>
      </c>
      <c r="BJ461" s="169">
        <v>0</v>
      </c>
      <c r="BK461" s="170">
        <v>0</v>
      </c>
      <c r="BL461">
        <v>14</v>
      </c>
      <c r="BM461">
        <v>162</v>
      </c>
      <c r="BN461">
        <v>216048</v>
      </c>
      <c r="BO461">
        <v>350289</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v>0</v>
      </c>
      <c r="CJ461" s="1">
        <v>0</v>
      </c>
      <c r="CK461" s="1">
        <v>0</v>
      </c>
      <c r="CL461" s="1">
        <v>0</v>
      </c>
      <c r="CM461" s="1">
        <v>0</v>
      </c>
      <c r="CN461" s="168">
        <v>0</v>
      </c>
      <c r="CO461" s="169">
        <v>0</v>
      </c>
      <c r="CP461" s="169">
        <v>0</v>
      </c>
      <c r="CQ461" s="170">
        <v>0</v>
      </c>
      <c r="CR461" s="1">
        <v>0</v>
      </c>
      <c r="CS461" s="1">
        <v>0</v>
      </c>
      <c r="CT461" s="1">
        <v>0</v>
      </c>
      <c r="CU461" s="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v>0</v>
      </c>
      <c r="DP461" s="284">
        <v>0</v>
      </c>
      <c r="DQ461" s="284">
        <v>0</v>
      </c>
      <c r="DR461" s="284">
        <v>0</v>
      </c>
      <c r="DS461" s="284">
        <v>0</v>
      </c>
      <c r="DT461" s="168">
        <v>0</v>
      </c>
      <c r="DU461" s="169">
        <v>0</v>
      </c>
      <c r="DV461" s="169">
        <v>0</v>
      </c>
      <c r="DW461" s="170">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v>0</v>
      </c>
      <c r="EV461" s="1">
        <v>0</v>
      </c>
      <c r="EW461" s="1">
        <v>0</v>
      </c>
      <c r="EX461" s="1">
        <v>0</v>
      </c>
      <c r="EY461" s="1">
        <v>0</v>
      </c>
      <c r="EZ461" s="168">
        <v>0</v>
      </c>
      <c r="FA461" s="169">
        <v>0</v>
      </c>
      <c r="FB461" s="169">
        <v>0</v>
      </c>
      <c r="FC461" s="170">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s="139">
        <v>0</v>
      </c>
      <c r="HD461" s="141">
        <v>0</v>
      </c>
      <c r="HE461" s="139">
        <v>0</v>
      </c>
      <c r="HF461" s="141">
        <v>0</v>
      </c>
      <c r="HG461" s="180">
        <v>46</v>
      </c>
      <c r="HH461" s="182">
        <v>0</v>
      </c>
      <c r="HI461" s="182">
        <v>0</v>
      </c>
      <c r="HJ461" s="183">
        <v>0</v>
      </c>
      <c r="HK461" s="140">
        <v>0</v>
      </c>
      <c r="HL461" s="140">
        <v>0</v>
      </c>
      <c r="HM461" s="1" t="s">
        <v>427</v>
      </c>
      <c r="HN461" s="1" t="s">
        <v>427</v>
      </c>
      <c r="HO461" t="s">
        <v>460</v>
      </c>
      <c r="HP461" s="284" t="s">
        <v>460</v>
      </c>
      <c r="HQ461" s="284">
        <v>0</v>
      </c>
      <c r="HR461" s="284">
        <v>0</v>
      </c>
      <c r="HS461" s="284">
        <v>0</v>
      </c>
      <c r="HT461" s="284" t="s">
        <v>427</v>
      </c>
      <c r="HU461" s="284" t="s">
        <v>427</v>
      </c>
      <c r="HV461" s="284" t="s">
        <v>427</v>
      </c>
      <c r="HW461" s="284" t="s">
        <v>427</v>
      </c>
      <c r="HX461" s="284">
        <v>0</v>
      </c>
      <c r="HY461" s="284">
        <v>0</v>
      </c>
      <c r="HZ461" s="284">
        <v>21754000</v>
      </c>
      <c r="IA461" s="284"/>
      <c r="IB461" s="284"/>
    </row>
    <row r="462" spans="1:236" x14ac:dyDescent="0.25">
      <c r="A462" s="2">
        <f>IF('Table 1'!$L$2="All Regions",1,IF('Table 1'!$L$2='DATA TEMPLATE 1516'!L462,1,0))</f>
        <v>1</v>
      </c>
      <c r="B462" s="2">
        <f>IF('Table 1'!$L$3="All Disciplines",1,IF('Table 1'!$L$3='DATA TEMPLATE 1516'!M462,1,0))</f>
        <v>1</v>
      </c>
      <c r="C462" s="2">
        <f>IF('Table 1'!$L$4="All Organisations",1,IF('Table 1'!$L$4='DATA TEMPLATE 1516'!N462,1,0))</f>
        <v>1</v>
      </c>
      <c r="D462" s="2">
        <f t="shared" si="14"/>
        <v>3</v>
      </c>
      <c r="E462" s="236">
        <f>IFERROR(IF('Table 2'!$L$2="All Diverse Led",$HQ462,IF('Table 2'!$L$2='DATA TEMPLATE 1516'!HX462,4,0)),"0")</f>
        <v>0</v>
      </c>
      <c r="F462" s="236">
        <f>IFERROR(IF('Table 2'!$L$2="All Diverse Led",$HQ462,IF('Table 2'!$L$2='DATA TEMPLATE 1516'!HY462,4,0)), 0)</f>
        <v>0</v>
      </c>
      <c r="G462" s="237">
        <f t="shared" si="15"/>
        <v>0</v>
      </c>
      <c r="H462" s="1" t="s">
        <v>471</v>
      </c>
      <c r="I462" s="1">
        <v>0</v>
      </c>
      <c r="J462" s="1" t="b">
        <v>0</v>
      </c>
      <c r="K462" s="284">
        <v>460</v>
      </c>
      <c r="L462" t="s">
        <v>441</v>
      </c>
      <c r="M462" t="s">
        <v>440</v>
      </c>
      <c r="N462" t="s">
        <v>459</v>
      </c>
      <c r="O462" s="76">
        <v>124948</v>
      </c>
      <c r="P462" s="76">
        <v>158543</v>
      </c>
      <c r="Q462" s="76">
        <v>15772</v>
      </c>
      <c r="R462" s="76">
        <v>69778</v>
      </c>
      <c r="S462" s="76">
        <v>0</v>
      </c>
      <c r="T462" s="76">
        <v>369041</v>
      </c>
      <c r="U462">
        <v>71113</v>
      </c>
      <c r="V462">
        <v>15715</v>
      </c>
      <c r="W462">
        <v>0</v>
      </c>
      <c r="X462">
        <v>81668</v>
      </c>
      <c r="Y462">
        <v>84086</v>
      </c>
      <c r="Z462">
        <v>0</v>
      </c>
      <c r="AA462">
        <v>0</v>
      </c>
      <c r="AB462">
        <v>114561</v>
      </c>
      <c r="AC462">
        <v>40025</v>
      </c>
      <c r="AD462">
        <v>0</v>
      </c>
      <c r="AE462">
        <v>407168</v>
      </c>
      <c r="AF462" s="1">
        <v>6</v>
      </c>
      <c r="AG462">
        <v>7</v>
      </c>
      <c r="AH462">
        <v>395</v>
      </c>
      <c r="AI462">
        <v>180</v>
      </c>
      <c r="AJ462">
        <v>0</v>
      </c>
      <c r="AK462">
        <v>0</v>
      </c>
      <c r="AL462">
        <v>0</v>
      </c>
      <c r="AM462">
        <v>0</v>
      </c>
      <c r="AN462">
        <v>0</v>
      </c>
      <c r="AO462">
        <v>0</v>
      </c>
      <c r="AP462">
        <v>0</v>
      </c>
      <c r="AQ462">
        <v>0</v>
      </c>
      <c r="AR462">
        <v>93</v>
      </c>
      <c r="AS462">
        <v>1</v>
      </c>
      <c r="AT462">
        <v>200</v>
      </c>
      <c r="AU462">
        <v>0</v>
      </c>
      <c r="AV462">
        <v>0</v>
      </c>
      <c r="AW462">
        <v>0</v>
      </c>
      <c r="AX462">
        <v>0</v>
      </c>
      <c r="AY462">
        <v>0</v>
      </c>
      <c r="AZ462">
        <v>0</v>
      </c>
      <c r="BA462">
        <v>0</v>
      </c>
      <c r="BB462">
        <v>0</v>
      </c>
      <c r="BC462">
        <v>0</v>
      </c>
      <c r="BD462" s="284">
        <v>0</v>
      </c>
      <c r="BE462" s="284">
        <v>0</v>
      </c>
      <c r="BF462" s="284">
        <v>0</v>
      </c>
      <c r="BG462" s="284">
        <v>0</v>
      </c>
      <c r="BH462" s="168">
        <v>93</v>
      </c>
      <c r="BI462" s="169">
        <v>1</v>
      </c>
      <c r="BJ462" s="169">
        <v>200</v>
      </c>
      <c r="BK462" s="170">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v>0</v>
      </c>
      <c r="CJ462" s="1">
        <v>0</v>
      </c>
      <c r="CK462" s="1">
        <v>0</v>
      </c>
      <c r="CL462" s="1">
        <v>0</v>
      </c>
      <c r="CM462" s="1">
        <v>0</v>
      </c>
      <c r="CN462" s="168">
        <v>0</v>
      </c>
      <c r="CO462" s="169">
        <v>0</v>
      </c>
      <c r="CP462" s="169">
        <v>0</v>
      </c>
      <c r="CQ462" s="170">
        <v>0</v>
      </c>
      <c r="CR462" s="1">
        <v>0</v>
      </c>
      <c r="CS462" s="1">
        <v>0</v>
      </c>
      <c r="CT462" s="1">
        <v>0</v>
      </c>
      <c r="CU462" s="1">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v>0</v>
      </c>
      <c r="DP462" s="284">
        <v>0</v>
      </c>
      <c r="DQ462" s="284">
        <v>0</v>
      </c>
      <c r="DR462" s="284">
        <v>0</v>
      </c>
      <c r="DS462" s="284">
        <v>0</v>
      </c>
      <c r="DT462" s="168">
        <v>0</v>
      </c>
      <c r="DU462" s="169">
        <v>0</v>
      </c>
      <c r="DV462" s="169">
        <v>0</v>
      </c>
      <c r="DW462" s="170">
        <v>0</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v>0</v>
      </c>
      <c r="EV462" s="1">
        <v>0</v>
      </c>
      <c r="EW462" s="1">
        <v>0</v>
      </c>
      <c r="EX462" s="1">
        <v>0</v>
      </c>
      <c r="EY462" s="1">
        <v>0</v>
      </c>
      <c r="EZ462" s="168">
        <v>0</v>
      </c>
      <c r="FA462" s="169">
        <v>0</v>
      </c>
      <c r="FB462" s="169">
        <v>0</v>
      </c>
      <c r="FC462" s="170">
        <v>0</v>
      </c>
      <c r="FD462">
        <v>0</v>
      </c>
      <c r="FE462">
        <v>0</v>
      </c>
      <c r="FF462">
        <v>0</v>
      </c>
      <c r="FG462">
        <v>0</v>
      </c>
      <c r="FH462">
        <v>0</v>
      </c>
      <c r="FI462">
        <v>0</v>
      </c>
      <c r="FJ462">
        <v>0</v>
      </c>
      <c r="FK462">
        <v>0</v>
      </c>
      <c r="FL462">
        <v>0</v>
      </c>
      <c r="FM462">
        <v>0</v>
      </c>
      <c r="FN462">
        <v>1</v>
      </c>
      <c r="FO462">
        <v>100</v>
      </c>
      <c r="FP462">
        <v>75</v>
      </c>
      <c r="FQ462">
        <v>0</v>
      </c>
      <c r="FR462">
        <v>0</v>
      </c>
      <c r="FS462">
        <v>0</v>
      </c>
      <c r="FT462">
        <v>0</v>
      </c>
      <c r="FU462">
        <v>0</v>
      </c>
      <c r="FV462">
        <v>0</v>
      </c>
      <c r="FW462">
        <v>0</v>
      </c>
      <c r="FX462">
        <v>0</v>
      </c>
      <c r="FY462">
        <v>0</v>
      </c>
      <c r="FZ462">
        <v>0</v>
      </c>
      <c r="GA462">
        <v>0</v>
      </c>
      <c r="GB462">
        <v>0</v>
      </c>
      <c r="GC462">
        <v>0</v>
      </c>
      <c r="GD462">
        <v>0</v>
      </c>
      <c r="GE462">
        <v>0</v>
      </c>
      <c r="GF462">
        <v>0</v>
      </c>
      <c r="GG462">
        <v>0</v>
      </c>
      <c r="GH462">
        <v>0</v>
      </c>
      <c r="GI462">
        <v>0</v>
      </c>
      <c r="GJ462">
        <v>0</v>
      </c>
      <c r="GK462">
        <v>0</v>
      </c>
      <c r="GL462">
        <v>0</v>
      </c>
      <c r="GM462">
        <v>0</v>
      </c>
      <c r="GN462">
        <v>0</v>
      </c>
      <c r="GO462">
        <v>0</v>
      </c>
      <c r="GP462">
        <v>0</v>
      </c>
      <c r="GQ462">
        <v>0</v>
      </c>
      <c r="GR462">
        <v>0</v>
      </c>
      <c r="GS462">
        <v>0</v>
      </c>
      <c r="GT462">
        <v>0</v>
      </c>
      <c r="GU462">
        <v>0</v>
      </c>
      <c r="GV462">
        <v>0</v>
      </c>
      <c r="GW462">
        <v>0</v>
      </c>
      <c r="GX462">
        <v>0</v>
      </c>
      <c r="GY462">
        <v>0</v>
      </c>
      <c r="GZ462">
        <v>0</v>
      </c>
      <c r="HA462">
        <v>0</v>
      </c>
      <c r="HB462">
        <v>0</v>
      </c>
      <c r="HC462" s="139">
        <v>0</v>
      </c>
      <c r="HD462" s="141">
        <v>0</v>
      </c>
      <c r="HE462" s="139">
        <v>0</v>
      </c>
      <c r="HF462" s="141">
        <v>2</v>
      </c>
      <c r="HG462" s="180">
        <v>7</v>
      </c>
      <c r="HH462" s="182">
        <v>0.2857142857142857</v>
      </c>
      <c r="HI462" s="182">
        <v>0</v>
      </c>
      <c r="HJ462" s="183">
        <v>0</v>
      </c>
      <c r="HK462" s="140">
        <v>0</v>
      </c>
      <c r="HL462" s="140">
        <v>0</v>
      </c>
      <c r="HM462" s="1" t="s">
        <v>427</v>
      </c>
      <c r="HN462" s="1" t="s">
        <v>427</v>
      </c>
      <c r="HO462" t="s">
        <v>459</v>
      </c>
      <c r="HP462" s="284" t="s">
        <v>459</v>
      </c>
      <c r="HQ462" s="284">
        <v>0</v>
      </c>
      <c r="HR462" s="284">
        <v>0</v>
      </c>
      <c r="HS462" s="284">
        <v>0</v>
      </c>
      <c r="HT462" s="284" t="s">
        <v>427</v>
      </c>
      <c r="HU462" s="284" t="s">
        <v>427</v>
      </c>
      <c r="HV462" s="284" t="s">
        <v>427</v>
      </c>
      <c r="HW462" s="284" t="s">
        <v>427</v>
      </c>
      <c r="HX462" s="284">
        <v>0</v>
      </c>
      <c r="HY462" s="284">
        <v>0</v>
      </c>
      <c r="HZ462" s="284">
        <v>360475</v>
      </c>
      <c r="IA462" s="284"/>
      <c r="IB462" s="284"/>
    </row>
    <row r="463" spans="1:236" x14ac:dyDescent="0.25">
      <c r="A463" s="2">
        <f>IF('Table 1'!$L$2="All Regions",1,IF('Table 1'!$L$2='DATA TEMPLATE 1516'!L463,1,0))</f>
        <v>1</v>
      </c>
      <c r="B463" s="2">
        <f>IF('Table 1'!$L$3="All Disciplines",1,IF('Table 1'!$L$3='DATA TEMPLATE 1516'!M463,1,0))</f>
        <v>1</v>
      </c>
      <c r="C463" s="2">
        <f>IF('Table 1'!$L$4="All Organisations",1,IF('Table 1'!$L$4='DATA TEMPLATE 1516'!N463,1,0))</f>
        <v>1</v>
      </c>
      <c r="D463" s="2">
        <f t="shared" si="14"/>
        <v>3</v>
      </c>
      <c r="E463" s="236">
        <f>IFERROR(IF('Table 2'!$L$2="All Diverse Led",$HQ463,IF('Table 2'!$L$2='DATA TEMPLATE 1516'!HX463,4,0)),"0")</f>
        <v>0</v>
      </c>
      <c r="F463" s="236">
        <f>IFERROR(IF('Table 2'!$L$2="All Diverse Led",$HQ463,IF('Table 2'!$L$2='DATA TEMPLATE 1516'!HY463,4,0)), 0)</f>
        <v>0</v>
      </c>
      <c r="G463" s="237">
        <f t="shared" si="15"/>
        <v>0</v>
      </c>
      <c r="H463" s="1" t="s">
        <v>471</v>
      </c>
      <c r="I463" s="1">
        <v>0</v>
      </c>
      <c r="J463" s="1" t="b">
        <v>0</v>
      </c>
      <c r="K463" s="284">
        <v>461</v>
      </c>
      <c r="L463" t="s">
        <v>441</v>
      </c>
      <c r="M463" t="s">
        <v>443</v>
      </c>
      <c r="N463" t="s">
        <v>459</v>
      </c>
      <c r="O463" s="76">
        <v>5852</v>
      </c>
      <c r="P463" s="76">
        <v>183500</v>
      </c>
      <c r="Q463" s="76">
        <v>26326</v>
      </c>
      <c r="R463" s="76">
        <v>9667</v>
      </c>
      <c r="S463" s="76">
        <v>0</v>
      </c>
      <c r="T463" s="76">
        <v>225345</v>
      </c>
      <c r="U463">
        <v>3200</v>
      </c>
      <c r="V463">
        <v>5000</v>
      </c>
      <c r="W463">
        <v>3500</v>
      </c>
      <c r="X463">
        <v>2750</v>
      </c>
      <c r="Y463">
        <v>3000</v>
      </c>
      <c r="Z463">
        <v>0</v>
      </c>
      <c r="AA463">
        <v>0</v>
      </c>
      <c r="AB463">
        <v>33050</v>
      </c>
      <c r="AC463">
        <v>14557</v>
      </c>
      <c r="AD463">
        <v>151627</v>
      </c>
      <c r="AE463">
        <v>216684</v>
      </c>
      <c r="AF463" s="1">
        <v>4</v>
      </c>
      <c r="AG463">
        <v>2</v>
      </c>
      <c r="AH463">
        <v>243</v>
      </c>
      <c r="AI463">
        <v>400</v>
      </c>
      <c r="AJ463">
        <v>0</v>
      </c>
      <c r="AK463">
        <v>0</v>
      </c>
      <c r="AL463">
        <v>0</v>
      </c>
      <c r="AM463">
        <v>0</v>
      </c>
      <c r="AN463">
        <v>0</v>
      </c>
      <c r="AO463">
        <v>0</v>
      </c>
      <c r="AP463">
        <v>0</v>
      </c>
      <c r="AQ463">
        <v>0</v>
      </c>
      <c r="AR463">
        <v>1</v>
      </c>
      <c r="AS463">
        <v>1</v>
      </c>
      <c r="AT463">
        <v>30</v>
      </c>
      <c r="AU463">
        <v>50</v>
      </c>
      <c r="AV463">
        <v>0</v>
      </c>
      <c r="AW463">
        <v>0</v>
      </c>
      <c r="AX463">
        <v>0</v>
      </c>
      <c r="AY463">
        <v>0</v>
      </c>
      <c r="AZ463">
        <v>0</v>
      </c>
      <c r="BA463">
        <v>0</v>
      </c>
      <c r="BB463">
        <v>0</v>
      </c>
      <c r="BC463">
        <v>0</v>
      </c>
      <c r="BD463" s="284">
        <v>0</v>
      </c>
      <c r="BE463" s="284">
        <v>0</v>
      </c>
      <c r="BF463" s="284">
        <v>0</v>
      </c>
      <c r="BG463" s="284">
        <v>0</v>
      </c>
      <c r="BH463" s="168">
        <v>1</v>
      </c>
      <c r="BI463" s="169">
        <v>1</v>
      </c>
      <c r="BJ463" s="169">
        <v>30</v>
      </c>
      <c r="BK463" s="170">
        <v>50</v>
      </c>
      <c r="BL463">
        <v>2</v>
      </c>
      <c r="BM463">
        <v>11</v>
      </c>
      <c r="BN463">
        <v>50</v>
      </c>
      <c r="BO463">
        <v>650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v>0</v>
      </c>
      <c r="CJ463" s="1">
        <v>0</v>
      </c>
      <c r="CK463" s="1">
        <v>0</v>
      </c>
      <c r="CL463" s="1">
        <v>0</v>
      </c>
      <c r="CM463" s="1">
        <v>0</v>
      </c>
      <c r="CN463" s="168">
        <v>0</v>
      </c>
      <c r="CO463" s="169">
        <v>0</v>
      </c>
      <c r="CP463" s="169">
        <v>0</v>
      </c>
      <c r="CQ463" s="170">
        <v>0</v>
      </c>
      <c r="CR463" s="1">
        <v>1</v>
      </c>
      <c r="CS463" s="1">
        <v>1</v>
      </c>
      <c r="CT463" s="1">
        <v>50</v>
      </c>
      <c r="CU463" s="1">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v>0</v>
      </c>
      <c r="DP463" s="284">
        <v>0</v>
      </c>
      <c r="DQ463" s="284">
        <v>0</v>
      </c>
      <c r="DR463" s="284">
        <v>0</v>
      </c>
      <c r="DS463" s="284">
        <v>0</v>
      </c>
      <c r="DT463" s="168">
        <v>0</v>
      </c>
      <c r="DU463" s="169">
        <v>0</v>
      </c>
      <c r="DV463" s="169">
        <v>0</v>
      </c>
      <c r="DW463" s="170">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v>0</v>
      </c>
      <c r="EV463" s="1">
        <v>0</v>
      </c>
      <c r="EW463" s="1">
        <v>0</v>
      </c>
      <c r="EX463" s="1">
        <v>0</v>
      </c>
      <c r="EY463" s="1">
        <v>0</v>
      </c>
      <c r="EZ463" s="168">
        <v>0</v>
      </c>
      <c r="FA463" s="169">
        <v>0</v>
      </c>
      <c r="FB463" s="169">
        <v>0</v>
      </c>
      <c r="FC463" s="170">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0</v>
      </c>
      <c r="GI463">
        <v>0</v>
      </c>
      <c r="GJ463">
        <v>0</v>
      </c>
      <c r="GK463">
        <v>0</v>
      </c>
      <c r="GL463">
        <v>0</v>
      </c>
      <c r="GM463">
        <v>0</v>
      </c>
      <c r="GN463">
        <v>0</v>
      </c>
      <c r="GO463">
        <v>0</v>
      </c>
      <c r="GP463">
        <v>0</v>
      </c>
      <c r="GQ463">
        <v>0</v>
      </c>
      <c r="GR463">
        <v>0</v>
      </c>
      <c r="GS463">
        <v>0</v>
      </c>
      <c r="GT463">
        <v>0</v>
      </c>
      <c r="GU463">
        <v>0</v>
      </c>
      <c r="GV463">
        <v>0</v>
      </c>
      <c r="GW463">
        <v>0</v>
      </c>
      <c r="GX463">
        <v>0</v>
      </c>
      <c r="GY463">
        <v>0</v>
      </c>
      <c r="GZ463">
        <v>0</v>
      </c>
      <c r="HA463">
        <v>0</v>
      </c>
      <c r="HB463">
        <v>0</v>
      </c>
      <c r="HC463" s="139">
        <v>0</v>
      </c>
      <c r="HD463" s="141">
        <v>0</v>
      </c>
      <c r="HE463" s="139">
        <v>0</v>
      </c>
      <c r="HF463" s="141">
        <v>0</v>
      </c>
      <c r="HG463" s="180">
        <v>6</v>
      </c>
      <c r="HH463" s="182">
        <v>0</v>
      </c>
      <c r="HI463" s="182">
        <v>0</v>
      </c>
      <c r="HJ463" s="183">
        <v>0</v>
      </c>
      <c r="HK463" s="140">
        <v>0</v>
      </c>
      <c r="HL463" s="140">
        <v>0</v>
      </c>
      <c r="HM463" s="1" t="s">
        <v>427</v>
      </c>
      <c r="HN463" s="1" t="s">
        <v>427</v>
      </c>
      <c r="HO463" t="s">
        <v>459</v>
      </c>
      <c r="HP463" s="284" t="s">
        <v>459</v>
      </c>
      <c r="HQ463" s="284">
        <v>0</v>
      </c>
      <c r="HR463" s="284">
        <v>0</v>
      </c>
      <c r="HS463" s="284">
        <v>0</v>
      </c>
      <c r="HT463" s="284" t="s">
        <v>427</v>
      </c>
      <c r="HU463" s="284" t="s">
        <v>427</v>
      </c>
      <c r="HV463" s="284" t="s">
        <v>427</v>
      </c>
      <c r="HW463" s="284" t="s">
        <v>426</v>
      </c>
      <c r="HX463" s="284">
        <v>0</v>
      </c>
      <c r="HY463" s="284">
        <v>0</v>
      </c>
      <c r="HZ463" s="284">
        <v>255144</v>
      </c>
      <c r="IA463" s="284"/>
      <c r="IB463" s="284"/>
    </row>
    <row r="464" spans="1:236" x14ac:dyDescent="0.25">
      <c r="A464" s="2">
        <f>IF('Table 1'!$L$2="All Regions",1,IF('Table 1'!$L$2='DATA TEMPLATE 1516'!L464,1,0))</f>
        <v>1</v>
      </c>
      <c r="B464" s="2">
        <f>IF('Table 1'!$L$3="All Disciplines",1,IF('Table 1'!$L$3='DATA TEMPLATE 1516'!M464,1,0))</f>
        <v>1</v>
      </c>
      <c r="C464" s="2">
        <f>IF('Table 1'!$L$4="All Organisations",1,IF('Table 1'!$L$4='DATA TEMPLATE 1516'!N464,1,0))</f>
        <v>1</v>
      </c>
      <c r="D464" s="2">
        <f t="shared" si="14"/>
        <v>3</v>
      </c>
      <c r="E464" s="236">
        <f>IFERROR(IF('Table 2'!$L$2="All Diverse Led",$HQ464,IF('Table 2'!$L$2='DATA TEMPLATE 1516'!HX464,4,0)),"0")</f>
        <v>0</v>
      </c>
      <c r="F464" s="236">
        <f>IFERROR(IF('Table 2'!$L$2="All Diverse Led",$HQ464,IF('Table 2'!$L$2='DATA TEMPLATE 1516'!HY464,4,0)), 0)</f>
        <v>0</v>
      </c>
      <c r="G464" s="237">
        <f t="shared" si="15"/>
        <v>0</v>
      </c>
      <c r="H464" s="1" t="s">
        <v>471</v>
      </c>
      <c r="I464" s="1">
        <v>0</v>
      </c>
      <c r="J464" s="1" t="b">
        <v>1</v>
      </c>
      <c r="K464" s="284">
        <v>462</v>
      </c>
      <c r="L464" t="s">
        <v>441</v>
      </c>
      <c r="M464" t="s">
        <v>451</v>
      </c>
      <c r="N464" t="s">
        <v>460</v>
      </c>
      <c r="O464" s="76">
        <v>2339554</v>
      </c>
      <c r="P464" s="76">
        <v>2209644</v>
      </c>
      <c r="Q464" s="76">
        <v>2714292</v>
      </c>
      <c r="R464" s="76">
        <v>30389</v>
      </c>
      <c r="S464" s="76">
        <v>10352426</v>
      </c>
      <c r="T464" s="76">
        <v>17646305</v>
      </c>
      <c r="U464">
        <v>467711</v>
      </c>
      <c r="V464">
        <v>0</v>
      </c>
      <c r="W464">
        <v>0</v>
      </c>
      <c r="X464">
        <v>0</v>
      </c>
      <c r="Y464">
        <v>0</v>
      </c>
      <c r="Z464">
        <v>293251</v>
      </c>
      <c r="AA464">
        <v>904000</v>
      </c>
      <c r="AB464">
        <v>8763516</v>
      </c>
      <c r="AC464">
        <v>1920669</v>
      </c>
      <c r="AD464">
        <v>5297158</v>
      </c>
      <c r="AE464">
        <v>17646305</v>
      </c>
      <c r="AF464" s="1">
        <v>119</v>
      </c>
      <c r="AG464">
        <v>46</v>
      </c>
      <c r="AH464">
        <v>910</v>
      </c>
      <c r="AI464">
        <v>3650</v>
      </c>
      <c r="AJ464">
        <v>0</v>
      </c>
      <c r="AK464">
        <v>0</v>
      </c>
      <c r="AL464">
        <v>0</v>
      </c>
      <c r="AM464">
        <v>0</v>
      </c>
      <c r="AN464">
        <v>0</v>
      </c>
      <c r="AO464">
        <v>0</v>
      </c>
      <c r="AP464">
        <v>0</v>
      </c>
      <c r="AQ464">
        <v>0</v>
      </c>
      <c r="AR464">
        <v>71</v>
      </c>
      <c r="AS464">
        <v>2</v>
      </c>
      <c r="AT464">
        <v>195</v>
      </c>
      <c r="AU464">
        <v>650</v>
      </c>
      <c r="AV464">
        <v>0</v>
      </c>
      <c r="AW464">
        <v>0</v>
      </c>
      <c r="AX464">
        <v>0</v>
      </c>
      <c r="AY464">
        <v>0</v>
      </c>
      <c r="AZ464">
        <v>0</v>
      </c>
      <c r="BA464">
        <v>0</v>
      </c>
      <c r="BB464">
        <v>0</v>
      </c>
      <c r="BC464">
        <v>0</v>
      </c>
      <c r="BD464" s="284">
        <v>0</v>
      </c>
      <c r="BE464" s="284">
        <v>0</v>
      </c>
      <c r="BF464" s="284">
        <v>0</v>
      </c>
      <c r="BG464" s="284">
        <v>0</v>
      </c>
      <c r="BH464" s="168">
        <v>71</v>
      </c>
      <c r="BI464" s="169">
        <v>2</v>
      </c>
      <c r="BJ464" s="169">
        <v>195</v>
      </c>
      <c r="BK464" s="170">
        <v>650</v>
      </c>
      <c r="BL464">
        <v>44</v>
      </c>
      <c r="BM464">
        <v>3761</v>
      </c>
      <c r="BN464">
        <v>566249</v>
      </c>
      <c r="BO464">
        <v>135630</v>
      </c>
      <c r="BP464">
        <v>0</v>
      </c>
      <c r="BQ464">
        <v>0</v>
      </c>
      <c r="BR464">
        <v>0</v>
      </c>
      <c r="BS464">
        <v>0</v>
      </c>
      <c r="BT464">
        <v>0</v>
      </c>
      <c r="BU464">
        <v>0</v>
      </c>
      <c r="BV464">
        <v>0</v>
      </c>
      <c r="BW464">
        <v>0</v>
      </c>
      <c r="BX464">
        <v>1</v>
      </c>
      <c r="BY464">
        <v>0</v>
      </c>
      <c r="BZ464">
        <v>5111</v>
      </c>
      <c r="CA464">
        <v>0</v>
      </c>
      <c r="CB464">
        <v>0</v>
      </c>
      <c r="CC464">
        <v>0</v>
      </c>
      <c r="CD464">
        <v>0</v>
      </c>
      <c r="CE464">
        <v>0</v>
      </c>
      <c r="CF464">
        <v>0</v>
      </c>
      <c r="CG464">
        <v>0</v>
      </c>
      <c r="CH464">
        <v>0</v>
      </c>
      <c r="CI464">
        <v>0</v>
      </c>
      <c r="CJ464" s="1">
        <v>0</v>
      </c>
      <c r="CK464" s="1">
        <v>0</v>
      </c>
      <c r="CL464" s="1">
        <v>0</v>
      </c>
      <c r="CM464" s="1">
        <v>0</v>
      </c>
      <c r="CN464" s="168">
        <v>1</v>
      </c>
      <c r="CO464" s="169">
        <v>0</v>
      </c>
      <c r="CP464" s="169">
        <v>5111</v>
      </c>
      <c r="CQ464" s="170">
        <v>0</v>
      </c>
      <c r="CR464" s="1">
        <v>4</v>
      </c>
      <c r="CS464" s="1">
        <v>260</v>
      </c>
      <c r="CT464" s="1">
        <v>43155</v>
      </c>
      <c r="CU464" s="1">
        <v>50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v>0</v>
      </c>
      <c r="DP464" s="284">
        <v>0</v>
      </c>
      <c r="DQ464" s="284">
        <v>0</v>
      </c>
      <c r="DR464" s="284">
        <v>0</v>
      </c>
      <c r="DS464" s="284">
        <v>0</v>
      </c>
      <c r="DT464" s="168">
        <v>0</v>
      </c>
      <c r="DU464" s="169">
        <v>0</v>
      </c>
      <c r="DV464" s="169">
        <v>0</v>
      </c>
      <c r="DW464" s="170">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v>0</v>
      </c>
      <c r="EV464" s="1">
        <v>0</v>
      </c>
      <c r="EW464" s="1">
        <v>0</v>
      </c>
      <c r="EX464" s="1">
        <v>0</v>
      </c>
      <c r="EY464" s="1">
        <v>0</v>
      </c>
      <c r="EZ464" s="168">
        <v>0</v>
      </c>
      <c r="FA464" s="169">
        <v>0</v>
      </c>
      <c r="FB464" s="169">
        <v>0</v>
      </c>
      <c r="FC464" s="170">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0</v>
      </c>
      <c r="FW464">
        <v>0</v>
      </c>
      <c r="FX464">
        <v>0</v>
      </c>
      <c r="FY464">
        <v>0</v>
      </c>
      <c r="FZ464">
        <v>0</v>
      </c>
      <c r="GA464">
        <v>0</v>
      </c>
      <c r="GB464">
        <v>0</v>
      </c>
      <c r="GC464">
        <v>0</v>
      </c>
      <c r="GD464">
        <v>0</v>
      </c>
      <c r="GE464">
        <v>0</v>
      </c>
      <c r="GF464">
        <v>0</v>
      </c>
      <c r="GG464">
        <v>0</v>
      </c>
      <c r="GH464">
        <v>0</v>
      </c>
      <c r="GI464">
        <v>0</v>
      </c>
      <c r="GJ464">
        <v>0</v>
      </c>
      <c r="GK464">
        <v>0</v>
      </c>
      <c r="GL464">
        <v>0</v>
      </c>
      <c r="GM464">
        <v>0</v>
      </c>
      <c r="GN464">
        <v>0</v>
      </c>
      <c r="GO464">
        <v>0</v>
      </c>
      <c r="GP464">
        <v>0</v>
      </c>
      <c r="GQ464">
        <v>0</v>
      </c>
      <c r="GR464">
        <v>0</v>
      </c>
      <c r="GS464">
        <v>0</v>
      </c>
      <c r="GT464">
        <v>0</v>
      </c>
      <c r="GU464">
        <v>0</v>
      </c>
      <c r="GV464">
        <v>0</v>
      </c>
      <c r="GW464">
        <v>0</v>
      </c>
      <c r="GX464">
        <v>0</v>
      </c>
      <c r="GY464">
        <v>0</v>
      </c>
      <c r="GZ464">
        <v>0</v>
      </c>
      <c r="HA464">
        <v>0</v>
      </c>
      <c r="HB464">
        <v>0</v>
      </c>
      <c r="HC464" s="139">
        <v>9</v>
      </c>
      <c r="HD464" s="141">
        <v>3</v>
      </c>
      <c r="HE464" s="139">
        <v>0</v>
      </c>
      <c r="HF464" s="141">
        <v>0</v>
      </c>
      <c r="HG464" s="180">
        <v>80</v>
      </c>
      <c r="HH464" s="182">
        <v>0.1125</v>
      </c>
      <c r="HI464" s="182">
        <v>3.7499999999999999E-2</v>
      </c>
      <c r="HJ464" s="183">
        <v>0</v>
      </c>
      <c r="HK464" s="140">
        <v>0</v>
      </c>
      <c r="HL464" s="140">
        <v>0</v>
      </c>
      <c r="HM464" s="1" t="s">
        <v>427</v>
      </c>
      <c r="HN464" s="1" t="s">
        <v>427</v>
      </c>
      <c r="HO464" t="s">
        <v>460</v>
      </c>
      <c r="HP464" s="284" t="s">
        <v>460</v>
      </c>
      <c r="HQ464" s="284">
        <v>0</v>
      </c>
      <c r="HR464" s="284">
        <v>0</v>
      </c>
      <c r="HS464" s="284">
        <v>0</v>
      </c>
      <c r="HT464" s="284" t="s">
        <v>427</v>
      </c>
      <c r="HU464" s="284" t="s">
        <v>427</v>
      </c>
      <c r="HV464" s="284" t="s">
        <v>427</v>
      </c>
      <c r="HW464" s="284" t="s">
        <v>427</v>
      </c>
      <c r="HX464" s="284">
        <v>0</v>
      </c>
      <c r="HY464" s="284">
        <v>0</v>
      </c>
      <c r="HZ464" s="284">
        <v>16317801</v>
      </c>
      <c r="IA464" s="284"/>
      <c r="IB464" s="284"/>
    </row>
    <row r="465" spans="1:236" x14ac:dyDescent="0.25">
      <c r="A465" s="2">
        <f>IF('Table 1'!$L$2="All Regions",1,IF('Table 1'!$L$2='DATA TEMPLATE 1516'!L465,1,0))</f>
        <v>1</v>
      </c>
      <c r="B465" s="2">
        <f>IF('Table 1'!$L$3="All Disciplines",1,IF('Table 1'!$L$3='DATA TEMPLATE 1516'!M465,1,0))</f>
        <v>1</v>
      </c>
      <c r="C465" s="2">
        <f>IF('Table 1'!$L$4="All Organisations",1,IF('Table 1'!$L$4='DATA TEMPLATE 1516'!N465,1,0))</f>
        <v>1</v>
      </c>
      <c r="D465" s="2">
        <f t="shared" si="14"/>
        <v>3</v>
      </c>
      <c r="E465" s="236">
        <f>IFERROR(IF('Table 2'!$L$2="All Diverse Led",$HQ465,IF('Table 2'!$L$2='DATA TEMPLATE 1516'!HX465,4,0)),"0")</f>
        <v>0</v>
      </c>
      <c r="F465" s="236">
        <f>IFERROR(IF('Table 2'!$L$2="All Diverse Led",$HQ465,IF('Table 2'!$L$2='DATA TEMPLATE 1516'!HY465,4,0)), 0)</f>
        <v>0</v>
      </c>
      <c r="G465" s="237">
        <f t="shared" si="15"/>
        <v>0</v>
      </c>
      <c r="H465" s="1" t="s">
        <v>471</v>
      </c>
      <c r="I465" s="1">
        <v>0</v>
      </c>
      <c r="J465" s="1" t="b">
        <v>0</v>
      </c>
      <c r="K465" s="284">
        <v>463</v>
      </c>
      <c r="L465" t="s">
        <v>441</v>
      </c>
      <c r="M465" t="s">
        <v>436</v>
      </c>
      <c r="N465" t="s">
        <v>459</v>
      </c>
      <c r="O465" s="76">
        <v>28801</v>
      </c>
      <c r="P465" s="76">
        <v>250527</v>
      </c>
      <c r="Q465" s="76">
        <v>0</v>
      </c>
      <c r="R465" s="76">
        <v>117100</v>
      </c>
      <c r="S465" s="76">
        <v>0</v>
      </c>
      <c r="T465" s="76">
        <v>396428</v>
      </c>
      <c r="U465">
        <v>0</v>
      </c>
      <c r="V465">
        <v>0</v>
      </c>
      <c r="W465">
        <v>0</v>
      </c>
      <c r="X465">
        <v>0</v>
      </c>
      <c r="Y465">
        <v>0</v>
      </c>
      <c r="Z465">
        <v>0</v>
      </c>
      <c r="AA465">
        <v>0</v>
      </c>
      <c r="AB465">
        <v>178944</v>
      </c>
      <c r="AC465">
        <v>57000</v>
      </c>
      <c r="AD465">
        <v>221611</v>
      </c>
      <c r="AE465">
        <v>457555</v>
      </c>
      <c r="AF465" s="1">
        <v>0</v>
      </c>
      <c r="AG465">
        <v>0</v>
      </c>
      <c r="AH465">
        <v>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v>0</v>
      </c>
      <c r="BD465" s="284">
        <v>0</v>
      </c>
      <c r="BE465" s="284">
        <v>0</v>
      </c>
      <c r="BF465" s="284">
        <v>0</v>
      </c>
      <c r="BG465" s="284">
        <v>0</v>
      </c>
      <c r="BH465" s="168">
        <v>0</v>
      </c>
      <c r="BI465" s="169">
        <v>0</v>
      </c>
      <c r="BJ465" s="169">
        <v>0</v>
      </c>
      <c r="BK465" s="170">
        <v>0</v>
      </c>
      <c r="BL465">
        <v>12</v>
      </c>
      <c r="BM465">
        <v>210</v>
      </c>
      <c r="BN465">
        <v>61550</v>
      </c>
      <c r="BO465">
        <v>60000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v>0</v>
      </c>
      <c r="CJ465" s="1">
        <v>0</v>
      </c>
      <c r="CK465" s="1">
        <v>0</v>
      </c>
      <c r="CL465" s="1">
        <v>0</v>
      </c>
      <c r="CM465" s="1">
        <v>0</v>
      </c>
      <c r="CN465" s="168">
        <v>0</v>
      </c>
      <c r="CO465" s="169">
        <v>0</v>
      </c>
      <c r="CP465" s="169">
        <v>0</v>
      </c>
      <c r="CQ465" s="170">
        <v>0</v>
      </c>
      <c r="CR465" s="1">
        <v>6</v>
      </c>
      <c r="CS465" s="1">
        <v>6</v>
      </c>
      <c r="CT465" s="1">
        <v>953</v>
      </c>
      <c r="CU465" s="1">
        <v>600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v>0</v>
      </c>
      <c r="DP465" s="284">
        <v>0</v>
      </c>
      <c r="DQ465" s="284">
        <v>0</v>
      </c>
      <c r="DR465" s="284">
        <v>0</v>
      </c>
      <c r="DS465" s="284">
        <v>0</v>
      </c>
      <c r="DT465" s="168">
        <v>0</v>
      </c>
      <c r="DU465" s="169">
        <v>0</v>
      </c>
      <c r="DV465" s="169">
        <v>0</v>
      </c>
      <c r="DW465" s="170">
        <v>0</v>
      </c>
      <c r="DX465">
        <v>0</v>
      </c>
      <c r="DY465">
        <v>0</v>
      </c>
      <c r="DZ465">
        <v>0</v>
      </c>
      <c r="EA465">
        <v>0</v>
      </c>
      <c r="EB465">
        <v>0</v>
      </c>
      <c r="EC465">
        <v>0</v>
      </c>
      <c r="ED465">
        <v>0</v>
      </c>
      <c r="EE465">
        <v>0</v>
      </c>
      <c r="EF465">
        <v>0</v>
      </c>
      <c r="EG465">
        <v>0</v>
      </c>
      <c r="EH465">
        <v>0</v>
      </c>
      <c r="EI465">
        <v>0</v>
      </c>
      <c r="EJ465">
        <v>0</v>
      </c>
      <c r="EK465">
        <v>0</v>
      </c>
      <c r="EL465">
        <v>0</v>
      </c>
      <c r="EM465">
        <v>0</v>
      </c>
      <c r="EN465">
        <v>0</v>
      </c>
      <c r="EO465">
        <v>0</v>
      </c>
      <c r="EP465">
        <v>0</v>
      </c>
      <c r="EQ465">
        <v>0</v>
      </c>
      <c r="ER465">
        <v>0</v>
      </c>
      <c r="ES465">
        <v>0</v>
      </c>
      <c r="ET465">
        <v>0</v>
      </c>
      <c r="EU465">
        <v>0</v>
      </c>
      <c r="EV465" s="1">
        <v>0</v>
      </c>
      <c r="EW465" s="1">
        <v>0</v>
      </c>
      <c r="EX465" s="1">
        <v>0</v>
      </c>
      <c r="EY465" s="1">
        <v>0</v>
      </c>
      <c r="EZ465" s="168">
        <v>0</v>
      </c>
      <c r="FA465" s="169">
        <v>0</v>
      </c>
      <c r="FB465" s="169">
        <v>0</v>
      </c>
      <c r="FC465" s="170">
        <v>0</v>
      </c>
      <c r="FD465">
        <v>0</v>
      </c>
      <c r="FE465">
        <v>0</v>
      </c>
      <c r="FF465">
        <v>0</v>
      </c>
      <c r="FG465">
        <v>0</v>
      </c>
      <c r="FH465">
        <v>0</v>
      </c>
      <c r="FI465">
        <v>0</v>
      </c>
      <c r="FJ465">
        <v>0</v>
      </c>
      <c r="FK465">
        <v>0</v>
      </c>
      <c r="FL465">
        <v>0</v>
      </c>
      <c r="FM465">
        <v>0</v>
      </c>
      <c r="FN465">
        <v>1</v>
      </c>
      <c r="FO465">
        <v>1000</v>
      </c>
      <c r="FP465">
        <v>49</v>
      </c>
      <c r="FQ465">
        <v>1000</v>
      </c>
      <c r="FR465">
        <v>1</v>
      </c>
      <c r="FS465">
        <v>1000</v>
      </c>
      <c r="FT465">
        <v>16</v>
      </c>
      <c r="FU465">
        <v>11750</v>
      </c>
      <c r="FV465">
        <v>36</v>
      </c>
      <c r="FW465" t="s">
        <v>605</v>
      </c>
      <c r="FX465">
        <v>125</v>
      </c>
      <c r="FY465" t="s">
        <v>605</v>
      </c>
      <c r="FZ465">
        <v>0</v>
      </c>
      <c r="GA465">
        <v>0</v>
      </c>
      <c r="GB465">
        <v>0</v>
      </c>
      <c r="GC465">
        <v>0</v>
      </c>
      <c r="GD465">
        <v>0</v>
      </c>
      <c r="GE465">
        <v>0</v>
      </c>
      <c r="GF465">
        <v>0</v>
      </c>
      <c r="GG465">
        <v>0</v>
      </c>
      <c r="GH465">
        <v>0</v>
      </c>
      <c r="GI465">
        <v>0</v>
      </c>
      <c r="GJ465">
        <v>0</v>
      </c>
      <c r="GK465">
        <v>0</v>
      </c>
      <c r="GL465">
        <v>0</v>
      </c>
      <c r="GM465">
        <v>0</v>
      </c>
      <c r="GN465">
        <v>3</v>
      </c>
      <c r="GO465">
        <v>0</v>
      </c>
      <c r="GP465" t="s">
        <v>606</v>
      </c>
      <c r="GQ465">
        <v>0</v>
      </c>
      <c r="GR465">
        <v>0</v>
      </c>
      <c r="GS465">
        <v>0</v>
      </c>
      <c r="GT465">
        <v>0</v>
      </c>
      <c r="GU465">
        <v>0</v>
      </c>
      <c r="GV465">
        <v>0</v>
      </c>
      <c r="GW465">
        <v>0</v>
      </c>
      <c r="GX465">
        <v>0</v>
      </c>
      <c r="GY465">
        <v>0</v>
      </c>
      <c r="GZ465">
        <v>0</v>
      </c>
      <c r="HA465">
        <v>0</v>
      </c>
      <c r="HB465">
        <v>0</v>
      </c>
      <c r="HC465" s="139">
        <v>0</v>
      </c>
      <c r="HD465" s="141">
        <v>0</v>
      </c>
      <c r="HE465" s="139">
        <v>0</v>
      </c>
      <c r="HF465" s="141">
        <v>0</v>
      </c>
      <c r="HG465" s="180">
        <v>1</v>
      </c>
      <c r="HH465" s="182">
        <v>0</v>
      </c>
      <c r="HI465" s="182">
        <v>0</v>
      </c>
      <c r="HJ465" s="183">
        <v>0</v>
      </c>
      <c r="HK465" s="140">
        <v>0</v>
      </c>
      <c r="HL465" s="140">
        <v>0</v>
      </c>
      <c r="HM465" s="1" t="s">
        <v>427</v>
      </c>
      <c r="HN465" s="1" t="s">
        <v>426</v>
      </c>
      <c r="HO465" t="s">
        <v>459</v>
      </c>
      <c r="HP465" s="284" t="s">
        <v>459</v>
      </c>
      <c r="HQ465" s="284">
        <v>0</v>
      </c>
      <c r="HR465" s="284">
        <v>0</v>
      </c>
      <c r="HS465" s="284">
        <v>0</v>
      </c>
      <c r="HT465" s="284" t="s">
        <v>427</v>
      </c>
      <c r="HU465" s="284" t="s">
        <v>427</v>
      </c>
      <c r="HV465" s="284" t="s">
        <v>427</v>
      </c>
      <c r="HW465" s="284" t="s">
        <v>427</v>
      </c>
      <c r="HX465" s="284">
        <v>0</v>
      </c>
      <c r="HY465" s="284">
        <v>0</v>
      </c>
      <c r="HZ465" s="284">
        <v>656884</v>
      </c>
      <c r="IA465" s="284"/>
      <c r="IB465" s="284"/>
    </row>
    <row r="466" spans="1:236" x14ac:dyDescent="0.25">
      <c r="A466" s="2">
        <f>IF('Table 1'!$L$2="All Regions",1,IF('Table 1'!$L$2='DATA TEMPLATE 1516'!L466,1,0))</f>
        <v>1</v>
      </c>
      <c r="B466" s="2">
        <f>IF('Table 1'!$L$3="All Disciplines",1,IF('Table 1'!$L$3='DATA TEMPLATE 1516'!M466,1,0))</f>
        <v>1</v>
      </c>
      <c r="C466" s="2">
        <f>IF('Table 1'!$L$4="All Organisations",1,IF('Table 1'!$L$4='DATA TEMPLATE 1516'!N466,1,0))</f>
        <v>1</v>
      </c>
      <c r="D466" s="2">
        <f t="shared" si="14"/>
        <v>3</v>
      </c>
      <c r="E466" s="236">
        <f>IFERROR(IF('Table 2'!$L$2="All Diverse Led",$HQ466,IF('Table 2'!$L$2='DATA TEMPLATE 1516'!HX466,4,0)),"0")</f>
        <v>0</v>
      </c>
      <c r="F466" s="236">
        <f>IFERROR(IF('Table 2'!$L$2="All Diverse Led",$HQ466,IF('Table 2'!$L$2='DATA TEMPLATE 1516'!HY466,4,0)), 0)</f>
        <v>0</v>
      </c>
      <c r="G466" s="237">
        <f t="shared" si="15"/>
        <v>0</v>
      </c>
      <c r="H466" s="1" t="s">
        <v>471</v>
      </c>
      <c r="I466" s="1">
        <v>0</v>
      </c>
      <c r="J466" s="1" t="b">
        <v>1</v>
      </c>
      <c r="K466" s="284">
        <v>464</v>
      </c>
      <c r="L466" t="s">
        <v>441</v>
      </c>
      <c r="M466" t="s">
        <v>451</v>
      </c>
      <c r="N466" t="s">
        <v>460</v>
      </c>
      <c r="O466" s="76">
        <v>2474507</v>
      </c>
      <c r="P466" s="76">
        <v>1839662</v>
      </c>
      <c r="Q466" s="76">
        <v>123633</v>
      </c>
      <c r="R466" s="76">
        <v>178900</v>
      </c>
      <c r="S466" s="76">
        <v>610781</v>
      </c>
      <c r="T466" s="76">
        <v>5227483</v>
      </c>
      <c r="U466">
        <v>2328269</v>
      </c>
      <c r="V466">
        <v>0</v>
      </c>
      <c r="W466">
        <v>0</v>
      </c>
      <c r="X466">
        <v>0</v>
      </c>
      <c r="Y466">
        <v>0</v>
      </c>
      <c r="Z466">
        <v>0</v>
      </c>
      <c r="AA466">
        <v>0</v>
      </c>
      <c r="AB466">
        <v>3981027</v>
      </c>
      <c r="AC466">
        <v>877497</v>
      </c>
      <c r="AD466">
        <v>0</v>
      </c>
      <c r="AE466">
        <v>7186793</v>
      </c>
      <c r="AF466" s="1">
        <v>0</v>
      </c>
      <c r="AG466">
        <v>0</v>
      </c>
      <c r="AH466">
        <v>0</v>
      </c>
      <c r="AI466">
        <v>0</v>
      </c>
      <c r="AJ466">
        <v>0</v>
      </c>
      <c r="AK466">
        <v>0</v>
      </c>
      <c r="AL466">
        <v>0</v>
      </c>
      <c r="AM466">
        <v>0</v>
      </c>
      <c r="AN466">
        <v>0</v>
      </c>
      <c r="AO466">
        <v>0</v>
      </c>
      <c r="AP466">
        <v>0</v>
      </c>
      <c r="AQ466">
        <v>0</v>
      </c>
      <c r="AR466">
        <v>0</v>
      </c>
      <c r="AS466">
        <v>0</v>
      </c>
      <c r="AT466">
        <v>0</v>
      </c>
      <c r="AU466">
        <v>0</v>
      </c>
      <c r="AV466">
        <v>0</v>
      </c>
      <c r="AW466">
        <v>0</v>
      </c>
      <c r="AX466">
        <v>0</v>
      </c>
      <c r="AY466">
        <v>0</v>
      </c>
      <c r="AZ466">
        <v>0</v>
      </c>
      <c r="BA466">
        <v>0</v>
      </c>
      <c r="BB466">
        <v>0</v>
      </c>
      <c r="BC466">
        <v>0</v>
      </c>
      <c r="BD466" s="284">
        <v>0</v>
      </c>
      <c r="BE466" s="284">
        <v>0</v>
      </c>
      <c r="BF466" s="284">
        <v>0</v>
      </c>
      <c r="BG466" s="284">
        <v>0</v>
      </c>
      <c r="BH466" s="168">
        <v>0</v>
      </c>
      <c r="BI466" s="169">
        <v>0</v>
      </c>
      <c r="BJ466" s="169">
        <v>0</v>
      </c>
      <c r="BK466" s="170">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v>0</v>
      </c>
      <c r="CJ466" s="1">
        <v>0</v>
      </c>
      <c r="CK466" s="1">
        <v>0</v>
      </c>
      <c r="CL466" s="1">
        <v>0</v>
      </c>
      <c r="CM466" s="1">
        <v>0</v>
      </c>
      <c r="CN466" s="168">
        <v>0</v>
      </c>
      <c r="CO466" s="169">
        <v>0</v>
      </c>
      <c r="CP466" s="169">
        <v>0</v>
      </c>
      <c r="CQ466" s="170">
        <v>0</v>
      </c>
      <c r="CR466" s="1">
        <v>0</v>
      </c>
      <c r="CS466" s="1">
        <v>0</v>
      </c>
      <c r="CT466" s="1">
        <v>0</v>
      </c>
      <c r="CU466" s="1">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v>0</v>
      </c>
      <c r="DP466" s="284">
        <v>0</v>
      </c>
      <c r="DQ466" s="284">
        <v>0</v>
      </c>
      <c r="DR466" s="284">
        <v>0</v>
      </c>
      <c r="DS466" s="284">
        <v>0</v>
      </c>
      <c r="DT466" s="168">
        <v>0</v>
      </c>
      <c r="DU466" s="169">
        <v>0</v>
      </c>
      <c r="DV466" s="169">
        <v>0</v>
      </c>
      <c r="DW466" s="170">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v>0</v>
      </c>
      <c r="EU466">
        <v>0</v>
      </c>
      <c r="EV466" s="1">
        <v>0</v>
      </c>
      <c r="EW466" s="1">
        <v>0</v>
      </c>
      <c r="EX466" s="1">
        <v>0</v>
      </c>
      <c r="EY466" s="1">
        <v>0</v>
      </c>
      <c r="EZ466" s="168">
        <v>0</v>
      </c>
      <c r="FA466" s="169">
        <v>0</v>
      </c>
      <c r="FB466" s="169">
        <v>0</v>
      </c>
      <c r="FC466" s="170">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0</v>
      </c>
      <c r="FZ466">
        <v>45</v>
      </c>
      <c r="GA466">
        <v>5</v>
      </c>
      <c r="GB466">
        <v>0</v>
      </c>
      <c r="GC466">
        <v>0</v>
      </c>
      <c r="GD466">
        <v>0</v>
      </c>
      <c r="GE466">
        <v>0</v>
      </c>
      <c r="GF466">
        <v>0</v>
      </c>
      <c r="GG466">
        <v>0</v>
      </c>
      <c r="GH466">
        <v>0</v>
      </c>
      <c r="GI466">
        <v>0</v>
      </c>
      <c r="GJ466">
        <v>0</v>
      </c>
      <c r="GK466">
        <v>0</v>
      </c>
      <c r="GL466">
        <v>0</v>
      </c>
      <c r="GM466">
        <v>0</v>
      </c>
      <c r="GN466">
        <v>0</v>
      </c>
      <c r="GO466">
        <v>0</v>
      </c>
      <c r="GP466">
        <v>0</v>
      </c>
      <c r="GQ466">
        <v>0</v>
      </c>
      <c r="GR466">
        <v>0</v>
      </c>
      <c r="GS466">
        <v>0</v>
      </c>
      <c r="GT466">
        <v>0</v>
      </c>
      <c r="GU466">
        <v>0</v>
      </c>
      <c r="GV466">
        <v>0</v>
      </c>
      <c r="GW466">
        <v>0</v>
      </c>
      <c r="GX466">
        <v>0</v>
      </c>
      <c r="GY466">
        <v>0</v>
      </c>
      <c r="GZ466">
        <v>0</v>
      </c>
      <c r="HA466">
        <v>0</v>
      </c>
      <c r="HB466">
        <v>0</v>
      </c>
      <c r="HC466" s="139">
        <v>0</v>
      </c>
      <c r="HD466" s="141">
        <v>0</v>
      </c>
      <c r="HE466" s="139">
        <v>0</v>
      </c>
      <c r="HF466" s="141">
        <v>0</v>
      </c>
      <c r="HG466" s="180">
        <v>23</v>
      </c>
      <c r="HH466" s="182">
        <v>0</v>
      </c>
      <c r="HI466" s="182">
        <v>0</v>
      </c>
      <c r="HJ466" s="183">
        <v>0</v>
      </c>
      <c r="HK466" s="140">
        <v>0</v>
      </c>
      <c r="HL466" s="140">
        <v>0</v>
      </c>
      <c r="HM466" s="1" t="s">
        <v>427</v>
      </c>
      <c r="HN466" s="1" t="s">
        <v>427</v>
      </c>
      <c r="HO466" t="s">
        <v>460</v>
      </c>
      <c r="HP466" s="284" t="s">
        <v>460</v>
      </c>
      <c r="HQ466" s="284">
        <v>0</v>
      </c>
      <c r="HR466" s="284">
        <v>0</v>
      </c>
      <c r="HS466" s="284">
        <v>0</v>
      </c>
      <c r="HT466" s="284" t="s">
        <v>427</v>
      </c>
      <c r="HU466" s="284" t="s">
        <v>427</v>
      </c>
      <c r="HV466" s="284" t="s">
        <v>427</v>
      </c>
      <c r="HW466" s="284" t="s">
        <v>427</v>
      </c>
      <c r="HX466" s="284">
        <v>0</v>
      </c>
      <c r="HY466" s="284">
        <v>0</v>
      </c>
      <c r="HZ466" s="284">
        <v>5053576</v>
      </c>
      <c r="IA466" s="284"/>
      <c r="IB466" s="284"/>
    </row>
    <row r="467" spans="1:236" x14ac:dyDescent="0.25">
      <c r="A467" s="2">
        <f>IF('Table 1'!$L$2="All Regions",1,IF('Table 1'!$L$2='DATA TEMPLATE 1516'!L467,1,0))</f>
        <v>1</v>
      </c>
      <c r="B467" s="2">
        <f>IF('Table 1'!$L$3="All Disciplines",1,IF('Table 1'!$L$3='DATA TEMPLATE 1516'!M467,1,0))</f>
        <v>1</v>
      </c>
      <c r="C467" s="2">
        <f>IF('Table 1'!$L$4="All Organisations",1,IF('Table 1'!$L$4='DATA TEMPLATE 1516'!N467,1,0))</f>
        <v>1</v>
      </c>
      <c r="D467" s="2">
        <f t="shared" si="14"/>
        <v>3</v>
      </c>
      <c r="E467" s="236">
        <f>IFERROR(IF('Table 2'!$L$2="All Diverse Led",$HQ467,IF('Table 2'!$L$2='DATA TEMPLATE 1516'!HX467,4,0)),"0")</f>
        <v>0</v>
      </c>
      <c r="F467" s="236">
        <f>IFERROR(IF('Table 2'!$L$2="All Diverse Led",$HQ467,IF('Table 2'!$L$2='DATA TEMPLATE 1516'!HY467,4,0)), 0)</f>
        <v>0</v>
      </c>
      <c r="G467" s="237">
        <f t="shared" si="15"/>
        <v>0</v>
      </c>
      <c r="H467" s="1" t="s">
        <v>471</v>
      </c>
      <c r="I467" s="1">
        <v>0</v>
      </c>
      <c r="J467" s="1" t="b">
        <v>0</v>
      </c>
      <c r="K467" s="284">
        <v>465</v>
      </c>
      <c r="L467" t="s">
        <v>441</v>
      </c>
      <c r="M467" t="s">
        <v>440</v>
      </c>
      <c r="N467" t="s">
        <v>460</v>
      </c>
      <c r="O467" s="76">
        <v>239473</v>
      </c>
      <c r="P467" s="76">
        <v>310183</v>
      </c>
      <c r="Q467" s="76">
        <v>41275</v>
      </c>
      <c r="R467" s="76">
        <v>113516</v>
      </c>
      <c r="S467" s="76">
        <v>0</v>
      </c>
      <c r="T467" s="76">
        <v>704447</v>
      </c>
      <c r="U467">
        <v>17270</v>
      </c>
      <c r="V467">
        <v>17270</v>
      </c>
      <c r="W467">
        <v>17270</v>
      </c>
      <c r="X467">
        <v>17270</v>
      </c>
      <c r="Y467">
        <v>17270</v>
      </c>
      <c r="Z467">
        <v>0</v>
      </c>
      <c r="AA467">
        <v>0</v>
      </c>
      <c r="AB467">
        <v>149442</v>
      </c>
      <c r="AC467">
        <v>86726</v>
      </c>
      <c r="AD467">
        <v>312687</v>
      </c>
      <c r="AE467">
        <v>635205</v>
      </c>
      <c r="AF467" s="1">
        <v>1</v>
      </c>
      <c r="AG467">
        <v>1</v>
      </c>
      <c r="AH467">
        <v>135</v>
      </c>
      <c r="AI467">
        <v>0</v>
      </c>
      <c r="AJ467">
        <v>0</v>
      </c>
      <c r="AK467">
        <v>0</v>
      </c>
      <c r="AL467">
        <v>0</v>
      </c>
      <c r="AM467">
        <v>0</v>
      </c>
      <c r="AN467">
        <v>0</v>
      </c>
      <c r="AO467">
        <v>0</v>
      </c>
      <c r="AP467">
        <v>0</v>
      </c>
      <c r="AQ467">
        <v>0</v>
      </c>
      <c r="AR467">
        <v>0</v>
      </c>
      <c r="AS467">
        <v>0</v>
      </c>
      <c r="AT467">
        <v>0</v>
      </c>
      <c r="AU467">
        <v>0</v>
      </c>
      <c r="AV467">
        <v>0</v>
      </c>
      <c r="AW467">
        <v>0</v>
      </c>
      <c r="AX467">
        <v>0</v>
      </c>
      <c r="AY467">
        <v>0</v>
      </c>
      <c r="AZ467">
        <v>0</v>
      </c>
      <c r="BA467">
        <v>0</v>
      </c>
      <c r="BB467">
        <v>0</v>
      </c>
      <c r="BC467">
        <v>0</v>
      </c>
      <c r="BD467" s="284">
        <v>0</v>
      </c>
      <c r="BE467" s="284">
        <v>0</v>
      </c>
      <c r="BF467" s="284">
        <v>0</v>
      </c>
      <c r="BG467" s="284">
        <v>0</v>
      </c>
      <c r="BH467" s="168">
        <v>0</v>
      </c>
      <c r="BI467" s="169">
        <v>0</v>
      </c>
      <c r="BJ467" s="169">
        <v>0</v>
      </c>
      <c r="BK467" s="170">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v>0</v>
      </c>
      <c r="CJ467" s="1">
        <v>0</v>
      </c>
      <c r="CK467" s="1">
        <v>0</v>
      </c>
      <c r="CL467" s="1">
        <v>0</v>
      </c>
      <c r="CM467" s="1">
        <v>0</v>
      </c>
      <c r="CN467" s="168">
        <v>0</v>
      </c>
      <c r="CO467" s="169">
        <v>0</v>
      </c>
      <c r="CP467" s="169">
        <v>0</v>
      </c>
      <c r="CQ467" s="170">
        <v>0</v>
      </c>
      <c r="CR467" s="1">
        <v>0</v>
      </c>
      <c r="CS467" s="1">
        <v>0</v>
      </c>
      <c r="CT467" s="1">
        <v>0</v>
      </c>
      <c r="CU467" s="1">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v>0</v>
      </c>
      <c r="DP467" s="284">
        <v>0</v>
      </c>
      <c r="DQ467" s="284">
        <v>0</v>
      </c>
      <c r="DR467" s="284">
        <v>0</v>
      </c>
      <c r="DS467" s="284">
        <v>0</v>
      </c>
      <c r="DT467" s="168">
        <v>0</v>
      </c>
      <c r="DU467" s="169">
        <v>0</v>
      </c>
      <c r="DV467" s="169">
        <v>0</v>
      </c>
      <c r="DW467" s="170">
        <v>0</v>
      </c>
      <c r="DX467">
        <v>1</v>
      </c>
      <c r="DY467">
        <v>3</v>
      </c>
      <c r="DZ467">
        <v>40830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v>0</v>
      </c>
      <c r="EV467" s="1">
        <v>0</v>
      </c>
      <c r="EW467" s="1">
        <v>0</v>
      </c>
      <c r="EX467" s="1">
        <v>0</v>
      </c>
      <c r="EY467" s="1">
        <v>0</v>
      </c>
      <c r="EZ467" s="168">
        <v>0</v>
      </c>
      <c r="FA467" s="169">
        <v>0</v>
      </c>
      <c r="FB467" s="169">
        <v>0</v>
      </c>
      <c r="FC467" s="170">
        <v>0</v>
      </c>
      <c r="FD467">
        <v>0</v>
      </c>
      <c r="FE467">
        <v>0</v>
      </c>
      <c r="FF467">
        <v>0</v>
      </c>
      <c r="FG467">
        <v>0</v>
      </c>
      <c r="FH467">
        <v>0</v>
      </c>
      <c r="FI467">
        <v>0</v>
      </c>
      <c r="FJ467">
        <v>3</v>
      </c>
      <c r="FK467">
        <v>5</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0</v>
      </c>
      <c r="GE467">
        <v>0</v>
      </c>
      <c r="GF467">
        <v>0</v>
      </c>
      <c r="GG467">
        <v>0</v>
      </c>
      <c r="GH467">
        <v>0</v>
      </c>
      <c r="GI467">
        <v>0</v>
      </c>
      <c r="GJ467">
        <v>0</v>
      </c>
      <c r="GK467">
        <v>0</v>
      </c>
      <c r="GL467">
        <v>0</v>
      </c>
      <c r="GM467">
        <v>0</v>
      </c>
      <c r="GN467">
        <v>0</v>
      </c>
      <c r="GO467">
        <v>0</v>
      </c>
      <c r="GP467">
        <v>0</v>
      </c>
      <c r="GQ467">
        <v>0</v>
      </c>
      <c r="GR467">
        <v>0</v>
      </c>
      <c r="GS467">
        <v>0</v>
      </c>
      <c r="GT467">
        <v>0</v>
      </c>
      <c r="GU467">
        <v>0</v>
      </c>
      <c r="GV467">
        <v>0</v>
      </c>
      <c r="GW467">
        <v>0</v>
      </c>
      <c r="GX467">
        <v>0</v>
      </c>
      <c r="GY467">
        <v>0</v>
      </c>
      <c r="GZ467">
        <v>0</v>
      </c>
      <c r="HA467">
        <v>0</v>
      </c>
      <c r="HB467">
        <v>0</v>
      </c>
      <c r="HC467" s="139">
        <v>0</v>
      </c>
      <c r="HD467" s="141">
        <v>0</v>
      </c>
      <c r="HE467" s="139">
        <v>0</v>
      </c>
      <c r="HF467" s="141">
        <v>0</v>
      </c>
      <c r="HG467" s="180">
        <v>18</v>
      </c>
      <c r="HH467" s="182">
        <v>0</v>
      </c>
      <c r="HI467" s="182">
        <v>0</v>
      </c>
      <c r="HJ467" s="183">
        <v>0</v>
      </c>
      <c r="HK467" s="140">
        <v>0</v>
      </c>
      <c r="HL467" s="140">
        <v>0</v>
      </c>
      <c r="HM467" s="1" t="s">
        <v>427</v>
      </c>
      <c r="HN467" s="1" t="s">
        <v>427</v>
      </c>
      <c r="HO467" t="s">
        <v>460</v>
      </c>
      <c r="HP467" s="284" t="s">
        <v>460</v>
      </c>
      <c r="HQ467" s="284">
        <v>0</v>
      </c>
      <c r="HR467" s="284">
        <v>0</v>
      </c>
      <c r="HS467" s="284" t="s">
        <v>476</v>
      </c>
      <c r="HT467" s="284" t="s">
        <v>427</v>
      </c>
      <c r="HU467" s="284" t="s">
        <v>427</v>
      </c>
      <c r="HV467" s="284" t="s">
        <v>427</v>
      </c>
      <c r="HW467" s="284" t="s">
        <v>427</v>
      </c>
      <c r="HX467" s="284">
        <v>0</v>
      </c>
      <c r="HY467" s="284">
        <v>0</v>
      </c>
      <c r="HZ467" s="284">
        <v>890291</v>
      </c>
      <c r="IA467" s="284"/>
      <c r="IB467" s="284"/>
    </row>
    <row r="468" spans="1:236" x14ac:dyDescent="0.25">
      <c r="A468" s="2">
        <f>IF('Table 1'!$L$2="All Regions",1,IF('Table 1'!$L$2='DATA TEMPLATE 1516'!L468,1,0))</f>
        <v>1</v>
      </c>
      <c r="B468" s="2">
        <f>IF('Table 1'!$L$3="All Disciplines",1,IF('Table 1'!$L$3='DATA TEMPLATE 1516'!M468,1,0))</f>
        <v>1</v>
      </c>
      <c r="C468" s="2">
        <f>IF('Table 1'!$L$4="All Organisations",1,IF('Table 1'!$L$4='DATA TEMPLATE 1516'!N468,1,0))</f>
        <v>1</v>
      </c>
      <c r="D468" s="2">
        <f t="shared" si="14"/>
        <v>3</v>
      </c>
      <c r="E468" s="236">
        <f>IFERROR(IF('Table 2'!$L$2="All Diverse Led",$HQ468,IF('Table 2'!$L$2='DATA TEMPLATE 1516'!HX468,4,0)),"0")</f>
        <v>0</v>
      </c>
      <c r="F468" s="236">
        <f>IFERROR(IF('Table 2'!$L$2="All Diverse Led",$HQ468,IF('Table 2'!$L$2='DATA TEMPLATE 1516'!HY468,4,0)), 0)</f>
        <v>0</v>
      </c>
      <c r="G468" s="237">
        <f t="shared" si="15"/>
        <v>0</v>
      </c>
      <c r="H468" s="1" t="s">
        <v>471</v>
      </c>
      <c r="I468" s="1">
        <v>0</v>
      </c>
      <c r="J468" s="1" t="b">
        <v>0</v>
      </c>
      <c r="K468" s="284">
        <v>466</v>
      </c>
      <c r="L468" t="s">
        <v>441</v>
      </c>
      <c r="M468" t="s">
        <v>437</v>
      </c>
      <c r="N468" t="s">
        <v>459</v>
      </c>
      <c r="O468" s="76">
        <v>37205</v>
      </c>
      <c r="P468" s="76">
        <v>153323</v>
      </c>
      <c r="Q468" s="76">
        <v>97</v>
      </c>
      <c r="R468" s="76">
        <v>0</v>
      </c>
      <c r="S468" s="76">
        <v>16667</v>
      </c>
      <c r="T468" s="76">
        <v>207292</v>
      </c>
      <c r="U468">
        <v>36257</v>
      </c>
      <c r="V468">
        <v>4968</v>
      </c>
      <c r="W468">
        <v>0</v>
      </c>
      <c r="X468">
        <v>41916</v>
      </c>
      <c r="Y468">
        <v>709</v>
      </c>
      <c r="Z468">
        <v>0</v>
      </c>
      <c r="AA468">
        <v>0</v>
      </c>
      <c r="AB468">
        <v>113982</v>
      </c>
      <c r="AC468">
        <v>11655</v>
      </c>
      <c r="AD468">
        <v>0</v>
      </c>
      <c r="AE468">
        <v>209487</v>
      </c>
      <c r="AF468" s="1">
        <v>44</v>
      </c>
      <c r="AG468">
        <v>32</v>
      </c>
      <c r="AH468">
        <v>8024</v>
      </c>
      <c r="AI468">
        <v>0</v>
      </c>
      <c r="AJ468">
        <v>0</v>
      </c>
      <c r="AK468">
        <v>0</v>
      </c>
      <c r="AL468">
        <v>0</v>
      </c>
      <c r="AM468">
        <v>0</v>
      </c>
      <c r="AN468">
        <v>102</v>
      </c>
      <c r="AO468">
        <v>84</v>
      </c>
      <c r="AP468">
        <v>17205</v>
      </c>
      <c r="AQ468">
        <v>0</v>
      </c>
      <c r="AR468">
        <v>44</v>
      </c>
      <c r="AS468">
        <v>32</v>
      </c>
      <c r="AT468">
        <v>8024</v>
      </c>
      <c r="AU468">
        <v>0</v>
      </c>
      <c r="AV468">
        <v>0</v>
      </c>
      <c r="AW468">
        <v>0</v>
      </c>
      <c r="AX468">
        <v>0</v>
      </c>
      <c r="AY468">
        <v>0</v>
      </c>
      <c r="AZ468">
        <v>102</v>
      </c>
      <c r="BA468">
        <v>84</v>
      </c>
      <c r="BB468">
        <v>17205</v>
      </c>
      <c r="BC468">
        <v>0</v>
      </c>
      <c r="BD468" s="284">
        <v>102</v>
      </c>
      <c r="BE468" s="284">
        <v>84</v>
      </c>
      <c r="BF468" s="284">
        <v>17205</v>
      </c>
      <c r="BG468" s="284">
        <v>0</v>
      </c>
      <c r="BH468" s="168">
        <v>146</v>
      </c>
      <c r="BI468" s="169">
        <v>116</v>
      </c>
      <c r="BJ468" s="169">
        <v>25229</v>
      </c>
      <c r="BK468" s="170">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v>0</v>
      </c>
      <c r="CJ468" s="1">
        <v>0</v>
      </c>
      <c r="CK468" s="1">
        <v>0</v>
      </c>
      <c r="CL468" s="1">
        <v>0</v>
      </c>
      <c r="CM468" s="1">
        <v>0</v>
      </c>
      <c r="CN468" s="168">
        <v>0</v>
      </c>
      <c r="CO468" s="169">
        <v>0</v>
      </c>
      <c r="CP468" s="169">
        <v>0</v>
      </c>
      <c r="CQ468" s="170">
        <v>0</v>
      </c>
      <c r="CR468" s="1">
        <v>0</v>
      </c>
      <c r="CS468" s="1">
        <v>0</v>
      </c>
      <c r="CT468" s="1">
        <v>0</v>
      </c>
      <c r="CU468" s="1">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v>0</v>
      </c>
      <c r="DP468" s="284">
        <v>0</v>
      </c>
      <c r="DQ468" s="284">
        <v>0</v>
      </c>
      <c r="DR468" s="284">
        <v>0</v>
      </c>
      <c r="DS468" s="284">
        <v>0</v>
      </c>
      <c r="DT468" s="168">
        <v>0</v>
      </c>
      <c r="DU468" s="169">
        <v>0</v>
      </c>
      <c r="DV468" s="169">
        <v>0</v>
      </c>
      <c r="DW468" s="170">
        <v>0</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v>0</v>
      </c>
      <c r="EU468">
        <v>0</v>
      </c>
      <c r="EV468" s="1">
        <v>0</v>
      </c>
      <c r="EW468" s="1">
        <v>0</v>
      </c>
      <c r="EX468" s="1">
        <v>0</v>
      </c>
      <c r="EY468" s="1">
        <v>0</v>
      </c>
      <c r="EZ468" s="168">
        <v>0</v>
      </c>
      <c r="FA468" s="169">
        <v>0</v>
      </c>
      <c r="FB468" s="169">
        <v>0</v>
      </c>
      <c r="FC468" s="170">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0</v>
      </c>
      <c r="FX468">
        <v>0</v>
      </c>
      <c r="FY468">
        <v>0</v>
      </c>
      <c r="FZ468">
        <v>45</v>
      </c>
      <c r="GA468">
        <v>0</v>
      </c>
      <c r="GB468">
        <v>0</v>
      </c>
      <c r="GC468">
        <v>0</v>
      </c>
      <c r="GD468" t="s">
        <v>607</v>
      </c>
      <c r="GE468">
        <v>600</v>
      </c>
      <c r="GF468">
        <v>0</v>
      </c>
      <c r="GG468">
        <v>0</v>
      </c>
      <c r="GH468">
        <v>0</v>
      </c>
      <c r="GI468">
        <v>0</v>
      </c>
      <c r="GJ468">
        <v>0</v>
      </c>
      <c r="GK468">
        <v>0</v>
      </c>
      <c r="GL468">
        <v>0</v>
      </c>
      <c r="GM468">
        <v>0</v>
      </c>
      <c r="GN468">
        <v>0</v>
      </c>
      <c r="GO468">
        <v>0</v>
      </c>
      <c r="GP468">
        <v>0</v>
      </c>
      <c r="GQ468">
        <v>0</v>
      </c>
      <c r="GR468">
        <v>0</v>
      </c>
      <c r="GS468">
        <v>0</v>
      </c>
      <c r="GT468">
        <v>0</v>
      </c>
      <c r="GU468">
        <v>0</v>
      </c>
      <c r="GV468">
        <v>0</v>
      </c>
      <c r="GW468">
        <v>0</v>
      </c>
      <c r="GX468">
        <v>0</v>
      </c>
      <c r="GY468">
        <v>0</v>
      </c>
      <c r="GZ468">
        <v>0</v>
      </c>
      <c r="HA468">
        <v>0</v>
      </c>
      <c r="HB468">
        <v>0</v>
      </c>
      <c r="HC468" s="139">
        <v>0</v>
      </c>
      <c r="HD468" s="141">
        <v>0</v>
      </c>
      <c r="HE468" s="139">
        <v>0</v>
      </c>
      <c r="HF468" s="141">
        <v>0</v>
      </c>
      <c r="HG468" s="180">
        <v>7</v>
      </c>
      <c r="HH468" s="182">
        <v>0</v>
      </c>
      <c r="HI468" s="182">
        <v>0</v>
      </c>
      <c r="HJ468" s="183">
        <v>0</v>
      </c>
      <c r="HK468" s="140">
        <v>0</v>
      </c>
      <c r="HL468" s="140">
        <v>0</v>
      </c>
      <c r="HM468" s="1">
        <v>0</v>
      </c>
      <c r="HN468" s="1">
        <v>0</v>
      </c>
      <c r="HO468" t="s">
        <v>459</v>
      </c>
      <c r="HP468" s="284" t="s">
        <v>459</v>
      </c>
      <c r="HQ468" s="284">
        <v>0</v>
      </c>
      <c r="HR468" s="284">
        <v>0</v>
      </c>
      <c r="HS468" s="284">
        <v>0</v>
      </c>
      <c r="HT468" s="284" t="s">
        <v>427</v>
      </c>
      <c r="HU468" s="284" t="s">
        <v>427</v>
      </c>
      <c r="HV468" s="284" t="s">
        <v>427</v>
      </c>
      <c r="HW468" s="284" t="s">
        <v>427</v>
      </c>
      <c r="HX468" s="284">
        <v>0</v>
      </c>
      <c r="HY468" s="284">
        <v>0</v>
      </c>
      <c r="HZ468" s="284">
        <v>291965</v>
      </c>
      <c r="IA468" s="284"/>
      <c r="IB468" s="284"/>
    </row>
    <row r="469" spans="1:236" x14ac:dyDescent="0.25">
      <c r="A469" s="2">
        <f>IF('Table 1'!$L$2="All Regions",1,IF('Table 1'!$L$2='DATA TEMPLATE 1516'!L469,1,0))</f>
        <v>1</v>
      </c>
      <c r="B469" s="2">
        <f>IF('Table 1'!$L$3="All Disciplines",1,IF('Table 1'!$L$3='DATA TEMPLATE 1516'!M469,1,0))</f>
        <v>1</v>
      </c>
      <c r="C469" s="2">
        <f>IF('Table 1'!$L$4="All Organisations",1,IF('Table 1'!$L$4='DATA TEMPLATE 1516'!N469,1,0))</f>
        <v>1</v>
      </c>
      <c r="D469" s="2">
        <f t="shared" si="14"/>
        <v>3</v>
      </c>
      <c r="E469" s="236">
        <f>IFERROR(IF('Table 2'!$L$2="All Diverse Led",$HQ469,IF('Table 2'!$L$2='DATA TEMPLATE 1516'!HX469,4,0)),"0")</f>
        <v>0</v>
      </c>
      <c r="F469" s="236">
        <f>IFERROR(IF('Table 2'!$L$2="All Diverse Led",$HQ469,IF('Table 2'!$L$2='DATA TEMPLATE 1516'!HY469,4,0)), 0)</f>
        <v>0</v>
      </c>
      <c r="G469" s="237">
        <f t="shared" si="15"/>
        <v>0</v>
      </c>
      <c r="H469" s="1" t="s">
        <v>471</v>
      </c>
      <c r="I469" s="1">
        <v>0</v>
      </c>
      <c r="J469" s="1" t="b">
        <v>0</v>
      </c>
      <c r="K469" s="284">
        <v>467</v>
      </c>
      <c r="L469" t="s">
        <v>444</v>
      </c>
      <c r="M469" t="s">
        <v>440</v>
      </c>
      <c r="N469" t="s">
        <v>459</v>
      </c>
      <c r="O469" s="76">
        <v>150583</v>
      </c>
      <c r="P469" s="76">
        <v>673420</v>
      </c>
      <c r="Q469" s="76">
        <v>81357</v>
      </c>
      <c r="R469" s="76">
        <v>0</v>
      </c>
      <c r="S469" s="76">
        <v>7243</v>
      </c>
      <c r="T469" s="76">
        <v>912603</v>
      </c>
      <c r="U469">
        <v>89781</v>
      </c>
      <c r="V469">
        <v>0</v>
      </c>
      <c r="W469">
        <v>0</v>
      </c>
      <c r="X469">
        <v>129696</v>
      </c>
      <c r="Y469">
        <v>0</v>
      </c>
      <c r="Z469">
        <v>0</v>
      </c>
      <c r="AA469">
        <v>0</v>
      </c>
      <c r="AB469">
        <v>340213</v>
      </c>
      <c r="AC469">
        <v>13923</v>
      </c>
      <c r="AD469">
        <v>0</v>
      </c>
      <c r="AE469">
        <v>573613</v>
      </c>
      <c r="AF469" s="1">
        <v>190</v>
      </c>
      <c r="AG469">
        <v>148</v>
      </c>
      <c r="AH469">
        <v>9024</v>
      </c>
      <c r="AI469" s="317">
        <v>0</v>
      </c>
      <c r="AJ469">
        <v>0</v>
      </c>
      <c r="AK469">
        <v>0</v>
      </c>
      <c r="AL469">
        <v>0</v>
      </c>
      <c r="AM469">
        <v>0</v>
      </c>
      <c r="AN469">
        <v>0</v>
      </c>
      <c r="AO469">
        <v>0</v>
      </c>
      <c r="AP469">
        <v>0</v>
      </c>
      <c r="AQ469">
        <v>0</v>
      </c>
      <c r="AR469">
        <v>0</v>
      </c>
      <c r="AS469">
        <v>0</v>
      </c>
      <c r="AT469">
        <v>0</v>
      </c>
      <c r="AU469">
        <v>0</v>
      </c>
      <c r="AV469">
        <v>0</v>
      </c>
      <c r="AW469">
        <v>0</v>
      </c>
      <c r="AX469">
        <v>0</v>
      </c>
      <c r="AY469">
        <v>0</v>
      </c>
      <c r="AZ469">
        <v>0</v>
      </c>
      <c r="BA469">
        <v>0</v>
      </c>
      <c r="BB469">
        <v>0</v>
      </c>
      <c r="BC469">
        <v>0</v>
      </c>
      <c r="BD469" s="284">
        <v>0</v>
      </c>
      <c r="BE469" s="284">
        <v>0</v>
      </c>
      <c r="BF469" s="284">
        <v>0</v>
      </c>
      <c r="BG469" s="284">
        <v>0</v>
      </c>
      <c r="BH469" s="168">
        <v>0</v>
      </c>
      <c r="BI469" s="169">
        <v>0</v>
      </c>
      <c r="BJ469" s="169">
        <v>0</v>
      </c>
      <c r="BK469" s="170">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v>0</v>
      </c>
      <c r="CJ469" s="1">
        <v>0</v>
      </c>
      <c r="CK469" s="1">
        <v>0</v>
      </c>
      <c r="CL469" s="1">
        <v>0</v>
      </c>
      <c r="CM469" s="1">
        <v>0</v>
      </c>
      <c r="CN469" s="168">
        <v>0</v>
      </c>
      <c r="CO469" s="169">
        <v>0</v>
      </c>
      <c r="CP469" s="169">
        <v>0</v>
      </c>
      <c r="CQ469" s="170">
        <v>0</v>
      </c>
      <c r="CR469" s="1">
        <v>0</v>
      </c>
      <c r="CS469" s="1">
        <v>0</v>
      </c>
      <c r="CT469" s="1">
        <v>0</v>
      </c>
      <c r="CU469" s="1">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v>0</v>
      </c>
      <c r="DP469" s="284">
        <v>0</v>
      </c>
      <c r="DQ469" s="284">
        <v>0</v>
      </c>
      <c r="DR469" s="284">
        <v>0</v>
      </c>
      <c r="DS469" s="284">
        <v>0</v>
      </c>
      <c r="DT469" s="168">
        <v>0</v>
      </c>
      <c r="DU469" s="169">
        <v>0</v>
      </c>
      <c r="DV469" s="169">
        <v>0</v>
      </c>
      <c r="DW469" s="170">
        <v>0</v>
      </c>
      <c r="DX469">
        <v>0</v>
      </c>
      <c r="DY469">
        <v>0</v>
      </c>
      <c r="DZ469">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v>0</v>
      </c>
      <c r="EU469">
        <v>0</v>
      </c>
      <c r="EV469" s="1">
        <v>0</v>
      </c>
      <c r="EW469" s="1">
        <v>0</v>
      </c>
      <c r="EX469" s="1">
        <v>0</v>
      </c>
      <c r="EY469" s="1">
        <v>0</v>
      </c>
      <c r="EZ469" s="168">
        <v>0</v>
      </c>
      <c r="FA469" s="169">
        <v>0</v>
      </c>
      <c r="FB469" s="169">
        <v>0</v>
      </c>
      <c r="FC469" s="170">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0</v>
      </c>
      <c r="FW469">
        <v>0</v>
      </c>
      <c r="FX469">
        <v>0</v>
      </c>
      <c r="FY469">
        <v>0</v>
      </c>
      <c r="FZ469">
        <v>0</v>
      </c>
      <c r="GA469">
        <v>0</v>
      </c>
      <c r="GB469">
        <v>0</v>
      </c>
      <c r="GC469">
        <v>0</v>
      </c>
      <c r="GD469">
        <v>0</v>
      </c>
      <c r="GE469">
        <v>0</v>
      </c>
      <c r="GF469">
        <v>0</v>
      </c>
      <c r="GG469">
        <v>0</v>
      </c>
      <c r="GH469">
        <v>0</v>
      </c>
      <c r="GI469">
        <v>0</v>
      </c>
      <c r="GJ469">
        <v>0</v>
      </c>
      <c r="GK469">
        <v>0</v>
      </c>
      <c r="GL469">
        <v>0</v>
      </c>
      <c r="GM469">
        <v>0</v>
      </c>
      <c r="GN469">
        <v>4</v>
      </c>
      <c r="GO469">
        <v>0</v>
      </c>
      <c r="GP469">
        <v>0</v>
      </c>
      <c r="GQ469">
        <v>0</v>
      </c>
      <c r="GR469">
        <v>0</v>
      </c>
      <c r="GS469">
        <v>0</v>
      </c>
      <c r="GT469">
        <v>0</v>
      </c>
      <c r="GU469">
        <v>0</v>
      </c>
      <c r="GV469">
        <v>0</v>
      </c>
      <c r="GW469">
        <v>0</v>
      </c>
      <c r="GX469">
        <v>4</v>
      </c>
      <c r="GY469">
        <v>0</v>
      </c>
      <c r="GZ469">
        <v>0</v>
      </c>
      <c r="HA469">
        <v>0</v>
      </c>
      <c r="HB469">
        <v>0</v>
      </c>
      <c r="HC469" s="139">
        <v>0</v>
      </c>
      <c r="HD469" s="141">
        <v>1</v>
      </c>
      <c r="HE469" s="139">
        <v>0</v>
      </c>
      <c r="HF469" s="141">
        <v>0</v>
      </c>
      <c r="HG469" s="180">
        <v>5</v>
      </c>
      <c r="HH469" s="182">
        <v>0</v>
      </c>
      <c r="HI469" s="182">
        <v>0.2</v>
      </c>
      <c r="HJ469" s="183">
        <v>0</v>
      </c>
      <c r="HK469" s="140">
        <v>0</v>
      </c>
      <c r="HL469" s="140">
        <v>0</v>
      </c>
      <c r="HM469" s="1">
        <v>0</v>
      </c>
      <c r="HN469" s="1">
        <v>0</v>
      </c>
      <c r="HO469" t="s">
        <v>459</v>
      </c>
      <c r="HP469" s="284" t="s">
        <v>459</v>
      </c>
      <c r="HQ469" s="284">
        <v>0</v>
      </c>
      <c r="HR469" s="284">
        <v>0</v>
      </c>
      <c r="HS469" s="284">
        <v>0</v>
      </c>
      <c r="HT469" s="284" t="s">
        <v>427</v>
      </c>
      <c r="HU469" s="284" t="s">
        <v>427</v>
      </c>
      <c r="HV469" s="284" t="s">
        <v>427</v>
      </c>
      <c r="HW469" s="284" t="s">
        <v>427</v>
      </c>
      <c r="HX469" s="284">
        <v>0</v>
      </c>
      <c r="HY469" s="284">
        <v>0</v>
      </c>
      <c r="HZ469" s="284">
        <v>340576</v>
      </c>
      <c r="IA469" s="284"/>
      <c r="IB469" s="284"/>
    </row>
    <row r="470" spans="1:236" x14ac:dyDescent="0.25">
      <c r="A470" s="2">
        <f>IF('Table 1'!$L$2="All Regions",1,IF('Table 1'!$L$2='DATA TEMPLATE 1516'!L470,1,0))</f>
        <v>1</v>
      </c>
      <c r="B470" s="2">
        <f>IF('Table 1'!$L$3="All Disciplines",1,IF('Table 1'!$L$3='DATA TEMPLATE 1516'!M470,1,0))</f>
        <v>1</v>
      </c>
      <c r="C470" s="2">
        <f>IF('Table 1'!$L$4="All Organisations",1,IF('Table 1'!$L$4='DATA TEMPLATE 1516'!N470,1,0))</f>
        <v>1</v>
      </c>
      <c r="D470" s="2">
        <f t="shared" si="14"/>
        <v>3</v>
      </c>
      <c r="E470" s="236">
        <f>IFERROR(IF('Table 2'!$L$2="All Diverse Led",$HQ470,IF('Table 2'!$L$2='DATA TEMPLATE 1516'!HX470,4,0)),"0")</f>
        <v>0</v>
      </c>
      <c r="F470" s="236">
        <f>IFERROR(IF('Table 2'!$L$2="All Diverse Led",$HQ470,IF('Table 2'!$L$2='DATA TEMPLATE 1516'!HY470,4,0)), 0)</f>
        <v>0</v>
      </c>
      <c r="G470" s="237">
        <f t="shared" si="15"/>
        <v>0</v>
      </c>
      <c r="H470" s="1" t="s">
        <v>471</v>
      </c>
      <c r="I470" s="1">
        <v>0</v>
      </c>
      <c r="J470" s="1" t="b">
        <v>0</v>
      </c>
      <c r="K470" s="284">
        <v>468</v>
      </c>
      <c r="L470" t="s">
        <v>444</v>
      </c>
      <c r="M470" t="s">
        <v>440</v>
      </c>
      <c r="N470" t="s">
        <v>459</v>
      </c>
      <c r="O470" s="76">
        <v>120624</v>
      </c>
      <c r="P470" s="76">
        <v>115394</v>
      </c>
      <c r="Q470" s="76">
        <v>47064</v>
      </c>
      <c r="R470" s="76">
        <v>94614</v>
      </c>
      <c r="S470" s="76">
        <v>21500</v>
      </c>
      <c r="T470" s="76">
        <v>399196</v>
      </c>
      <c r="U470">
        <v>0</v>
      </c>
      <c r="V470">
        <v>17043</v>
      </c>
      <c r="W470">
        <v>0</v>
      </c>
      <c r="X470">
        <v>0</v>
      </c>
      <c r="Y470">
        <v>0</v>
      </c>
      <c r="Z470">
        <v>0</v>
      </c>
      <c r="AA470">
        <v>0</v>
      </c>
      <c r="AB470">
        <v>92628</v>
      </c>
      <c r="AC470">
        <v>20060</v>
      </c>
      <c r="AD470">
        <v>248958</v>
      </c>
      <c r="AE470">
        <v>378689</v>
      </c>
      <c r="AF470" s="1">
        <v>89</v>
      </c>
      <c r="AG470">
        <v>55</v>
      </c>
      <c r="AH470">
        <v>6764</v>
      </c>
      <c r="AI470">
        <v>0</v>
      </c>
      <c r="AJ470">
        <v>0</v>
      </c>
      <c r="AK470">
        <v>0</v>
      </c>
      <c r="AL470">
        <v>0</v>
      </c>
      <c r="AM470">
        <v>0</v>
      </c>
      <c r="AN470">
        <v>0</v>
      </c>
      <c r="AO470">
        <v>0</v>
      </c>
      <c r="AP470">
        <v>0</v>
      </c>
      <c r="AQ470">
        <v>0</v>
      </c>
      <c r="AR470">
        <v>89</v>
      </c>
      <c r="AS470">
        <v>55</v>
      </c>
      <c r="AT470">
        <v>6724</v>
      </c>
      <c r="AU470">
        <v>0</v>
      </c>
      <c r="AV470">
        <v>0</v>
      </c>
      <c r="AW470">
        <v>0</v>
      </c>
      <c r="AX470">
        <v>0</v>
      </c>
      <c r="AY470">
        <v>0</v>
      </c>
      <c r="AZ470">
        <v>0</v>
      </c>
      <c r="BA470">
        <v>0</v>
      </c>
      <c r="BB470">
        <v>0</v>
      </c>
      <c r="BC470">
        <v>0</v>
      </c>
      <c r="BD470" s="284">
        <v>0</v>
      </c>
      <c r="BE470" s="284">
        <v>0</v>
      </c>
      <c r="BF470" s="284">
        <v>0</v>
      </c>
      <c r="BG470" s="284">
        <v>0</v>
      </c>
      <c r="BH470" s="168">
        <v>89</v>
      </c>
      <c r="BI470" s="169">
        <v>55</v>
      </c>
      <c r="BJ470" s="169">
        <v>6724</v>
      </c>
      <c r="BK470" s="170">
        <v>0</v>
      </c>
      <c r="BL470">
        <v>2</v>
      </c>
      <c r="BM470">
        <v>125</v>
      </c>
      <c r="BN470">
        <v>0</v>
      </c>
      <c r="BO470">
        <v>3736</v>
      </c>
      <c r="BP470">
        <v>0</v>
      </c>
      <c r="BQ470">
        <v>0</v>
      </c>
      <c r="BR470">
        <v>0</v>
      </c>
      <c r="BS470">
        <v>0</v>
      </c>
      <c r="BT470">
        <v>0</v>
      </c>
      <c r="BU470">
        <v>0</v>
      </c>
      <c r="BV470">
        <v>0</v>
      </c>
      <c r="BW470">
        <v>0</v>
      </c>
      <c r="BX470">
        <v>2</v>
      </c>
      <c r="BY470">
        <v>125</v>
      </c>
      <c r="BZ470">
        <v>0</v>
      </c>
      <c r="CA470">
        <v>3736</v>
      </c>
      <c r="CB470">
        <v>0</v>
      </c>
      <c r="CC470">
        <v>0</v>
      </c>
      <c r="CD470">
        <v>0</v>
      </c>
      <c r="CE470">
        <v>0</v>
      </c>
      <c r="CF470">
        <v>0</v>
      </c>
      <c r="CG470">
        <v>0</v>
      </c>
      <c r="CH470">
        <v>0</v>
      </c>
      <c r="CI470">
        <v>0</v>
      </c>
      <c r="CJ470" s="1">
        <v>0</v>
      </c>
      <c r="CK470" s="1">
        <v>0</v>
      </c>
      <c r="CL470" s="1">
        <v>0</v>
      </c>
      <c r="CM470" s="1">
        <v>0</v>
      </c>
      <c r="CN470" s="168">
        <v>2</v>
      </c>
      <c r="CO470" s="169">
        <v>125</v>
      </c>
      <c r="CP470" s="169">
        <v>0</v>
      </c>
      <c r="CQ470" s="170">
        <v>3736</v>
      </c>
      <c r="CR470" s="1">
        <v>0</v>
      </c>
      <c r="CS470" s="1">
        <v>0</v>
      </c>
      <c r="CT470" s="1">
        <v>0</v>
      </c>
      <c r="CU470" s="1">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v>0</v>
      </c>
      <c r="DP470" s="284">
        <v>0</v>
      </c>
      <c r="DQ470" s="284">
        <v>0</v>
      </c>
      <c r="DR470" s="284">
        <v>0</v>
      </c>
      <c r="DS470" s="284">
        <v>0</v>
      </c>
      <c r="DT470" s="168">
        <v>0</v>
      </c>
      <c r="DU470" s="169">
        <v>0</v>
      </c>
      <c r="DV470" s="169">
        <v>0</v>
      </c>
      <c r="DW470" s="170">
        <v>0</v>
      </c>
      <c r="DX470">
        <v>53</v>
      </c>
      <c r="DY470">
        <v>13</v>
      </c>
      <c r="DZ470">
        <v>13819</v>
      </c>
      <c r="EA470">
        <v>6738</v>
      </c>
      <c r="EB470">
        <v>0</v>
      </c>
      <c r="EC470">
        <v>0</v>
      </c>
      <c r="ED470">
        <v>0</v>
      </c>
      <c r="EE470">
        <v>0</v>
      </c>
      <c r="EF470">
        <v>0</v>
      </c>
      <c r="EG470">
        <v>0</v>
      </c>
      <c r="EH470">
        <v>0</v>
      </c>
      <c r="EI470">
        <v>0</v>
      </c>
      <c r="EJ470">
        <v>53</v>
      </c>
      <c r="EK470">
        <v>13</v>
      </c>
      <c r="EL470">
        <v>13819</v>
      </c>
      <c r="EM470">
        <v>6738</v>
      </c>
      <c r="EN470">
        <v>0</v>
      </c>
      <c r="EO470">
        <v>0</v>
      </c>
      <c r="EP470">
        <v>0</v>
      </c>
      <c r="EQ470">
        <v>0</v>
      </c>
      <c r="ER470">
        <v>0</v>
      </c>
      <c r="ES470">
        <v>0</v>
      </c>
      <c r="ET470">
        <v>0</v>
      </c>
      <c r="EU470">
        <v>0</v>
      </c>
      <c r="EV470" s="1">
        <v>0</v>
      </c>
      <c r="EW470" s="1">
        <v>0</v>
      </c>
      <c r="EX470" s="1">
        <v>0</v>
      </c>
      <c r="EY470" s="1">
        <v>0</v>
      </c>
      <c r="EZ470" s="168">
        <v>53</v>
      </c>
      <c r="FA470" s="169">
        <v>13</v>
      </c>
      <c r="FB470" s="169">
        <v>13819</v>
      </c>
      <c r="FC470" s="170">
        <v>6738</v>
      </c>
      <c r="FD470">
        <v>0</v>
      </c>
      <c r="FE470">
        <v>0</v>
      </c>
      <c r="FF470">
        <v>0</v>
      </c>
      <c r="FG470">
        <v>0</v>
      </c>
      <c r="FH470">
        <v>0</v>
      </c>
      <c r="FI470">
        <v>0</v>
      </c>
      <c r="FJ470">
        <v>0</v>
      </c>
      <c r="FK470">
        <v>0</v>
      </c>
      <c r="FL470">
        <v>0</v>
      </c>
      <c r="FM470">
        <v>0</v>
      </c>
      <c r="FN470">
        <v>1</v>
      </c>
      <c r="FO470">
        <v>250</v>
      </c>
      <c r="FP470">
        <v>0</v>
      </c>
      <c r="FQ470">
        <v>0</v>
      </c>
      <c r="FR470">
        <v>1</v>
      </c>
      <c r="FS470">
        <v>250</v>
      </c>
      <c r="FT470">
        <v>0</v>
      </c>
      <c r="FU470">
        <v>0</v>
      </c>
      <c r="FV470">
        <v>0</v>
      </c>
      <c r="FW470">
        <v>0</v>
      </c>
      <c r="FX470">
        <v>0</v>
      </c>
      <c r="FY470">
        <v>0</v>
      </c>
      <c r="FZ470">
        <v>0</v>
      </c>
      <c r="GA470">
        <v>0</v>
      </c>
      <c r="GB470">
        <v>0</v>
      </c>
      <c r="GC470">
        <v>0</v>
      </c>
      <c r="GD470">
        <v>0</v>
      </c>
      <c r="GE470">
        <v>0</v>
      </c>
      <c r="GF470">
        <v>0</v>
      </c>
      <c r="GG470">
        <v>0</v>
      </c>
      <c r="GH470">
        <v>0</v>
      </c>
      <c r="GI470">
        <v>0</v>
      </c>
      <c r="GJ470">
        <v>0</v>
      </c>
      <c r="GK470">
        <v>0</v>
      </c>
      <c r="GL470">
        <v>0</v>
      </c>
      <c r="GM470">
        <v>0</v>
      </c>
      <c r="GN470">
        <v>0</v>
      </c>
      <c r="GO470">
        <v>0</v>
      </c>
      <c r="GP470">
        <v>0</v>
      </c>
      <c r="GQ470">
        <v>0</v>
      </c>
      <c r="GR470">
        <v>1</v>
      </c>
      <c r="GS470">
        <v>80</v>
      </c>
      <c r="GT470">
        <v>1</v>
      </c>
      <c r="GU470">
        <v>0</v>
      </c>
      <c r="GV470">
        <v>0</v>
      </c>
      <c r="GW470">
        <v>0</v>
      </c>
      <c r="GX470">
        <v>0</v>
      </c>
      <c r="GY470">
        <v>0</v>
      </c>
      <c r="GZ470">
        <v>1</v>
      </c>
      <c r="HA470">
        <v>0</v>
      </c>
      <c r="HB470">
        <v>0</v>
      </c>
      <c r="HC470" s="139">
        <v>1</v>
      </c>
      <c r="HD470" s="141">
        <v>0</v>
      </c>
      <c r="HE470" s="139">
        <v>0</v>
      </c>
      <c r="HF470" s="141">
        <v>4</v>
      </c>
      <c r="HG470" s="180">
        <v>13</v>
      </c>
      <c r="HH470" s="182">
        <v>0.38461538461538464</v>
      </c>
      <c r="HI470" s="182">
        <v>0</v>
      </c>
      <c r="HJ470" s="183">
        <v>0</v>
      </c>
      <c r="HK470" s="140">
        <v>0</v>
      </c>
      <c r="HL470" s="140">
        <v>0</v>
      </c>
      <c r="HM470" s="1" t="s">
        <v>427</v>
      </c>
      <c r="HN470" s="1" t="s">
        <v>427</v>
      </c>
      <c r="HO470" t="s">
        <v>459</v>
      </c>
      <c r="HP470" s="284" t="s">
        <v>459</v>
      </c>
      <c r="HQ470" s="284">
        <v>0</v>
      </c>
      <c r="HR470" s="284">
        <v>0</v>
      </c>
      <c r="HS470" s="284">
        <v>0</v>
      </c>
      <c r="HT470" s="284" t="s">
        <v>427</v>
      </c>
      <c r="HU470" s="284" t="s">
        <v>427</v>
      </c>
      <c r="HV470" s="284" t="s">
        <v>427</v>
      </c>
      <c r="HW470" s="284" t="s">
        <v>427</v>
      </c>
      <c r="HX470" s="284">
        <v>0</v>
      </c>
      <c r="HY470" s="284">
        <v>0</v>
      </c>
      <c r="HZ470" s="284">
        <v>464482</v>
      </c>
      <c r="IA470" s="284"/>
      <c r="IB470" s="284"/>
    </row>
    <row r="471" spans="1:236" x14ac:dyDescent="0.25">
      <c r="A471" s="2">
        <f>IF('Table 1'!$L$2="All Regions",1,IF('Table 1'!$L$2='DATA TEMPLATE 1516'!L471,1,0))</f>
        <v>1</v>
      </c>
      <c r="B471" s="2">
        <f>IF('Table 1'!$L$3="All Disciplines",1,IF('Table 1'!$L$3='DATA TEMPLATE 1516'!M471,1,0))</f>
        <v>1</v>
      </c>
      <c r="C471" s="2">
        <f>IF('Table 1'!$L$4="All Organisations",1,IF('Table 1'!$L$4='DATA TEMPLATE 1516'!N471,1,0))</f>
        <v>1</v>
      </c>
      <c r="D471" s="2">
        <f t="shared" si="14"/>
        <v>3</v>
      </c>
      <c r="E471" s="236">
        <f>IFERROR(IF('Table 2'!$L$2="All Diverse Led",$HQ471,IF('Table 2'!$L$2='DATA TEMPLATE 1516'!HX471,4,0)),"0")</f>
        <v>0</v>
      </c>
      <c r="F471" s="236">
        <f>IFERROR(IF('Table 2'!$L$2="All Diverse Led",$HQ471,IF('Table 2'!$L$2='DATA TEMPLATE 1516'!HY471,4,0)), 0)</f>
        <v>0</v>
      </c>
      <c r="G471" s="237">
        <f t="shared" si="15"/>
        <v>0</v>
      </c>
      <c r="H471" s="1" t="s">
        <v>471</v>
      </c>
      <c r="I471" s="1">
        <v>0</v>
      </c>
      <c r="J471" s="1" t="b">
        <v>0</v>
      </c>
      <c r="K471" s="284">
        <v>469</v>
      </c>
      <c r="L471" t="s">
        <v>444</v>
      </c>
      <c r="M471" t="s">
        <v>437</v>
      </c>
      <c r="N471" t="s">
        <v>458</v>
      </c>
      <c r="O471" s="76">
        <v>29908</v>
      </c>
      <c r="P471" s="76">
        <v>100580</v>
      </c>
      <c r="Q471" s="76">
        <v>15150</v>
      </c>
      <c r="R471" s="76">
        <v>0</v>
      </c>
      <c r="S471" s="76">
        <v>0</v>
      </c>
      <c r="T471" s="76">
        <v>145638</v>
      </c>
      <c r="U471">
        <v>0</v>
      </c>
      <c r="V471">
        <v>0</v>
      </c>
      <c r="W471">
        <v>0</v>
      </c>
      <c r="X471">
        <v>0</v>
      </c>
      <c r="Y471">
        <v>0</v>
      </c>
      <c r="Z471">
        <v>0</v>
      </c>
      <c r="AA471">
        <v>0</v>
      </c>
      <c r="AB471">
        <v>54803</v>
      </c>
      <c r="AC471">
        <v>21122</v>
      </c>
      <c r="AD471">
        <v>100256</v>
      </c>
      <c r="AE471">
        <v>176181</v>
      </c>
      <c r="AF471" s="1">
        <v>34</v>
      </c>
      <c r="AG471">
        <v>25</v>
      </c>
      <c r="AH471">
        <v>2578</v>
      </c>
      <c r="AI471">
        <v>0</v>
      </c>
      <c r="AJ471">
        <v>0</v>
      </c>
      <c r="AK471">
        <v>0</v>
      </c>
      <c r="AL471">
        <v>0</v>
      </c>
      <c r="AM471">
        <v>0</v>
      </c>
      <c r="AN471">
        <v>0</v>
      </c>
      <c r="AO471">
        <v>0</v>
      </c>
      <c r="AP471">
        <v>0</v>
      </c>
      <c r="AQ471">
        <v>0</v>
      </c>
      <c r="AR471">
        <v>34</v>
      </c>
      <c r="AS471">
        <v>25</v>
      </c>
      <c r="AT471">
        <v>2578</v>
      </c>
      <c r="AU471">
        <v>0</v>
      </c>
      <c r="AV471">
        <v>0</v>
      </c>
      <c r="AW471">
        <v>0</v>
      </c>
      <c r="AX471">
        <v>0</v>
      </c>
      <c r="AY471">
        <v>0</v>
      </c>
      <c r="AZ471">
        <v>0</v>
      </c>
      <c r="BA471">
        <v>0</v>
      </c>
      <c r="BB471">
        <v>0</v>
      </c>
      <c r="BC471">
        <v>0</v>
      </c>
      <c r="BD471" s="284">
        <v>0</v>
      </c>
      <c r="BE471" s="284">
        <v>0</v>
      </c>
      <c r="BF471" s="284">
        <v>0</v>
      </c>
      <c r="BG471" s="284">
        <v>0</v>
      </c>
      <c r="BH471" s="168">
        <v>34</v>
      </c>
      <c r="BI471" s="169">
        <v>25</v>
      </c>
      <c r="BJ471" s="169">
        <v>2578</v>
      </c>
      <c r="BK471" s="170">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v>0</v>
      </c>
      <c r="CJ471" s="1">
        <v>0</v>
      </c>
      <c r="CK471" s="1">
        <v>0</v>
      </c>
      <c r="CL471" s="1">
        <v>0</v>
      </c>
      <c r="CM471" s="1">
        <v>0</v>
      </c>
      <c r="CN471" s="168">
        <v>0</v>
      </c>
      <c r="CO471" s="169">
        <v>0</v>
      </c>
      <c r="CP471" s="169">
        <v>0</v>
      </c>
      <c r="CQ471" s="170">
        <v>0</v>
      </c>
      <c r="CR471" s="1">
        <v>0</v>
      </c>
      <c r="CS471" s="1">
        <v>0</v>
      </c>
      <c r="CT471" s="1">
        <v>0</v>
      </c>
      <c r="CU471" s="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v>0</v>
      </c>
      <c r="DP471" s="284">
        <v>0</v>
      </c>
      <c r="DQ471" s="284">
        <v>0</v>
      </c>
      <c r="DR471" s="284">
        <v>0</v>
      </c>
      <c r="DS471" s="284">
        <v>0</v>
      </c>
      <c r="DT471" s="168">
        <v>0</v>
      </c>
      <c r="DU471" s="169">
        <v>0</v>
      </c>
      <c r="DV471" s="169">
        <v>0</v>
      </c>
      <c r="DW471" s="170">
        <v>0</v>
      </c>
      <c r="DX471">
        <v>0</v>
      </c>
      <c r="DY471">
        <v>0</v>
      </c>
      <c r="DZ471">
        <v>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v>0</v>
      </c>
      <c r="EU471">
        <v>0</v>
      </c>
      <c r="EV471" s="1">
        <v>0</v>
      </c>
      <c r="EW471" s="1">
        <v>0</v>
      </c>
      <c r="EX471" s="1">
        <v>0</v>
      </c>
      <c r="EY471" s="1">
        <v>0</v>
      </c>
      <c r="EZ471" s="168">
        <v>0</v>
      </c>
      <c r="FA471" s="169">
        <v>0</v>
      </c>
      <c r="FB471" s="169">
        <v>0</v>
      </c>
      <c r="FC471" s="170">
        <v>0</v>
      </c>
      <c r="FD471">
        <v>0</v>
      </c>
      <c r="FE471">
        <v>0</v>
      </c>
      <c r="FF471">
        <v>0</v>
      </c>
      <c r="FG471">
        <v>0</v>
      </c>
      <c r="FH471">
        <v>0</v>
      </c>
      <c r="FI471">
        <v>0</v>
      </c>
      <c r="FJ471">
        <v>0</v>
      </c>
      <c r="FK471">
        <v>0</v>
      </c>
      <c r="FL471">
        <v>0</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0</v>
      </c>
      <c r="GN471">
        <v>0</v>
      </c>
      <c r="GO471">
        <v>0</v>
      </c>
      <c r="GP471">
        <v>0</v>
      </c>
      <c r="GQ471">
        <v>0</v>
      </c>
      <c r="GR471">
        <v>0</v>
      </c>
      <c r="GS471">
        <v>0</v>
      </c>
      <c r="GT471">
        <v>0</v>
      </c>
      <c r="GU471">
        <v>0</v>
      </c>
      <c r="GV471">
        <v>0</v>
      </c>
      <c r="GW471">
        <v>0</v>
      </c>
      <c r="GX471">
        <v>0</v>
      </c>
      <c r="GY471">
        <v>0</v>
      </c>
      <c r="GZ471">
        <v>0</v>
      </c>
      <c r="HA471">
        <v>0</v>
      </c>
      <c r="HB471">
        <v>0</v>
      </c>
      <c r="HC471" s="139">
        <v>0</v>
      </c>
      <c r="HD471" s="141">
        <v>0</v>
      </c>
      <c r="HE471" s="139">
        <v>1</v>
      </c>
      <c r="HF471" s="141">
        <v>0</v>
      </c>
      <c r="HG471" s="180">
        <v>7</v>
      </c>
      <c r="HH471" s="182">
        <v>0</v>
      </c>
      <c r="HI471" s="182">
        <v>0.14285714285714285</v>
      </c>
      <c r="HJ471" s="183">
        <v>0</v>
      </c>
      <c r="HK471" s="140">
        <v>0</v>
      </c>
      <c r="HL471" s="140">
        <v>0</v>
      </c>
      <c r="HM471" s="1" t="s">
        <v>427</v>
      </c>
      <c r="HN471" s="1" t="s">
        <v>427</v>
      </c>
      <c r="HO471" t="s">
        <v>458</v>
      </c>
      <c r="HP471" s="284" t="s">
        <v>458</v>
      </c>
      <c r="HQ471" s="284">
        <v>0</v>
      </c>
      <c r="HR471" s="284">
        <v>0</v>
      </c>
      <c r="HS471" s="284">
        <v>0</v>
      </c>
      <c r="HT471" s="284" t="s">
        <v>427</v>
      </c>
      <c r="HU471" s="284" t="s">
        <v>427</v>
      </c>
      <c r="HV471" s="284" t="s">
        <v>427</v>
      </c>
      <c r="HW471" s="284" t="s">
        <v>426</v>
      </c>
      <c r="HX471" s="284">
        <v>0</v>
      </c>
      <c r="HY471" s="284">
        <v>0</v>
      </c>
      <c r="HZ471" s="284">
        <v>168029</v>
      </c>
      <c r="IA471" s="284"/>
      <c r="IB471" s="284"/>
    </row>
    <row r="472" spans="1:236" x14ac:dyDescent="0.25">
      <c r="A472" s="2">
        <f>IF('Table 1'!$L$2="All Regions",1,IF('Table 1'!$L$2='DATA TEMPLATE 1516'!L472,1,0))</f>
        <v>1</v>
      </c>
      <c r="B472" s="2">
        <f>IF('Table 1'!$L$3="All Disciplines",1,IF('Table 1'!$L$3='DATA TEMPLATE 1516'!M472,1,0))</f>
        <v>1</v>
      </c>
      <c r="C472" s="2">
        <f>IF('Table 1'!$L$4="All Organisations",1,IF('Table 1'!$L$4='DATA TEMPLATE 1516'!N472,1,0))</f>
        <v>1</v>
      </c>
      <c r="D472" s="2">
        <f t="shared" si="14"/>
        <v>3</v>
      </c>
      <c r="E472" s="236">
        <f>IFERROR(IF('Table 2'!$L$2="All Diverse Led",$HQ472,IF('Table 2'!$L$2='DATA TEMPLATE 1516'!HX472,4,0)),"0")</f>
        <v>0</v>
      </c>
      <c r="F472" s="236">
        <f>IFERROR(IF('Table 2'!$L$2="All Diverse Led",$HQ472,IF('Table 2'!$L$2='DATA TEMPLATE 1516'!HY472,4,0)), 0)</f>
        <v>0</v>
      </c>
      <c r="G472" s="237">
        <f t="shared" si="15"/>
        <v>0</v>
      </c>
      <c r="H472" s="1" t="s">
        <v>471</v>
      </c>
      <c r="I472" s="1">
        <v>0</v>
      </c>
      <c r="J472" s="1" t="b">
        <v>0</v>
      </c>
      <c r="K472" s="284">
        <v>470</v>
      </c>
      <c r="L472" t="s">
        <v>444</v>
      </c>
      <c r="M472" t="s">
        <v>436</v>
      </c>
      <c r="N472" t="s">
        <v>460</v>
      </c>
      <c r="O472" s="76">
        <v>482504</v>
      </c>
      <c r="P472" s="76">
        <v>1181488</v>
      </c>
      <c r="Q472" s="76">
        <v>444666</v>
      </c>
      <c r="R472" s="76">
        <v>204219</v>
      </c>
      <c r="S472" s="76">
        <v>102797</v>
      </c>
      <c r="T472" s="76">
        <v>2415674</v>
      </c>
      <c r="U472">
        <v>249049</v>
      </c>
      <c r="V472">
        <v>30974</v>
      </c>
      <c r="W472">
        <v>0</v>
      </c>
      <c r="X472">
        <v>0</v>
      </c>
      <c r="Y472">
        <v>0</v>
      </c>
      <c r="Z472">
        <v>0</v>
      </c>
      <c r="AA472">
        <v>0</v>
      </c>
      <c r="AB472">
        <v>961944</v>
      </c>
      <c r="AC472">
        <v>371337</v>
      </c>
      <c r="AD472">
        <v>894561</v>
      </c>
      <c r="AE472">
        <v>2507865</v>
      </c>
      <c r="AF472" s="1">
        <v>5</v>
      </c>
      <c r="AG472">
        <v>5</v>
      </c>
      <c r="AH472">
        <v>840</v>
      </c>
      <c r="AI472">
        <v>0</v>
      </c>
      <c r="AJ472">
        <v>0</v>
      </c>
      <c r="AK472">
        <v>0</v>
      </c>
      <c r="AL472">
        <v>0</v>
      </c>
      <c r="AM472">
        <v>0</v>
      </c>
      <c r="AN472">
        <v>0</v>
      </c>
      <c r="AO472">
        <v>0</v>
      </c>
      <c r="AP472">
        <v>0</v>
      </c>
      <c r="AQ472">
        <v>0</v>
      </c>
      <c r="AR472">
        <v>0</v>
      </c>
      <c r="AS472">
        <v>0</v>
      </c>
      <c r="AT472">
        <v>0</v>
      </c>
      <c r="AU472">
        <v>0</v>
      </c>
      <c r="AV472">
        <v>0</v>
      </c>
      <c r="AW472">
        <v>0</v>
      </c>
      <c r="AX472">
        <v>0</v>
      </c>
      <c r="AY472">
        <v>0</v>
      </c>
      <c r="AZ472">
        <v>0</v>
      </c>
      <c r="BA472">
        <v>0</v>
      </c>
      <c r="BB472">
        <v>0</v>
      </c>
      <c r="BC472">
        <v>0</v>
      </c>
      <c r="BD472" s="284">
        <v>0</v>
      </c>
      <c r="BE472" s="284">
        <v>0</v>
      </c>
      <c r="BF472" s="284">
        <v>0</v>
      </c>
      <c r="BG472" s="284">
        <v>0</v>
      </c>
      <c r="BH472" s="168">
        <v>0</v>
      </c>
      <c r="BI472" s="169">
        <v>0</v>
      </c>
      <c r="BJ472" s="169">
        <v>0</v>
      </c>
      <c r="BK472" s="170">
        <v>0</v>
      </c>
      <c r="BL472">
        <v>7</v>
      </c>
      <c r="BM472">
        <v>533</v>
      </c>
      <c r="BN472">
        <v>254478</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v>0</v>
      </c>
      <c r="CJ472" s="1">
        <v>0</v>
      </c>
      <c r="CK472" s="1">
        <v>0</v>
      </c>
      <c r="CL472" s="1">
        <v>0</v>
      </c>
      <c r="CM472" s="1">
        <v>0</v>
      </c>
      <c r="CN472" s="168">
        <v>0</v>
      </c>
      <c r="CO472" s="169">
        <v>0</v>
      </c>
      <c r="CP472" s="169">
        <v>0</v>
      </c>
      <c r="CQ472" s="170">
        <v>0</v>
      </c>
      <c r="CR472" s="1">
        <v>13</v>
      </c>
      <c r="CS472" s="1">
        <v>13</v>
      </c>
      <c r="CT472" s="1">
        <v>765</v>
      </c>
      <c r="CU472" s="1">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v>0</v>
      </c>
      <c r="DP472" s="284">
        <v>0</v>
      </c>
      <c r="DQ472" s="284">
        <v>0</v>
      </c>
      <c r="DR472" s="284">
        <v>0</v>
      </c>
      <c r="DS472" s="284">
        <v>0</v>
      </c>
      <c r="DT472" s="168">
        <v>0</v>
      </c>
      <c r="DU472" s="169">
        <v>0</v>
      </c>
      <c r="DV472" s="169">
        <v>0</v>
      </c>
      <c r="DW472" s="170">
        <v>0</v>
      </c>
      <c r="DX472">
        <v>1</v>
      </c>
      <c r="DY472">
        <v>3</v>
      </c>
      <c r="DZ472">
        <v>4000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v>0</v>
      </c>
      <c r="EU472">
        <v>0</v>
      </c>
      <c r="EV472" s="1">
        <v>0</v>
      </c>
      <c r="EW472" s="1">
        <v>0</v>
      </c>
      <c r="EX472" s="1">
        <v>0</v>
      </c>
      <c r="EY472" s="1">
        <v>0</v>
      </c>
      <c r="EZ472" s="168">
        <v>0</v>
      </c>
      <c r="FA472" s="169">
        <v>0</v>
      </c>
      <c r="FB472" s="169">
        <v>0</v>
      </c>
      <c r="FC472" s="170">
        <v>0</v>
      </c>
      <c r="FD472">
        <v>0</v>
      </c>
      <c r="FE472">
        <v>0</v>
      </c>
      <c r="FF472">
        <v>0</v>
      </c>
      <c r="FG472">
        <v>0</v>
      </c>
      <c r="FH472">
        <v>0</v>
      </c>
      <c r="FI472">
        <v>0</v>
      </c>
      <c r="FJ472">
        <v>0</v>
      </c>
      <c r="FK472">
        <v>0</v>
      </c>
      <c r="FL472">
        <v>0</v>
      </c>
      <c r="FM472">
        <v>0</v>
      </c>
      <c r="FN472">
        <v>3</v>
      </c>
      <c r="FO472">
        <v>3800</v>
      </c>
      <c r="FP472">
        <v>236</v>
      </c>
      <c r="FQ472">
        <v>0</v>
      </c>
      <c r="FR472">
        <v>12</v>
      </c>
      <c r="FS472">
        <v>0</v>
      </c>
      <c r="FT472">
        <v>8</v>
      </c>
      <c r="FU472">
        <v>0</v>
      </c>
      <c r="FV472">
        <v>34</v>
      </c>
      <c r="FW472">
        <v>0</v>
      </c>
      <c r="FX472">
        <v>122</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0</v>
      </c>
      <c r="GZ472">
        <v>0</v>
      </c>
      <c r="HA472">
        <v>0</v>
      </c>
      <c r="HB472">
        <v>0</v>
      </c>
      <c r="HC472" s="139">
        <v>1</v>
      </c>
      <c r="HD472" s="141">
        <v>0</v>
      </c>
      <c r="HE472" s="139">
        <v>1</v>
      </c>
      <c r="HF472" s="141">
        <v>1</v>
      </c>
      <c r="HG472" s="180">
        <v>16</v>
      </c>
      <c r="HH472" s="182">
        <v>0.125</v>
      </c>
      <c r="HI472" s="182">
        <v>6.25E-2</v>
      </c>
      <c r="HJ472" s="183">
        <v>0</v>
      </c>
      <c r="HK472" s="140">
        <v>0</v>
      </c>
      <c r="HL472" s="140">
        <v>0</v>
      </c>
      <c r="HM472" s="1" t="s">
        <v>427</v>
      </c>
      <c r="HN472" s="1" t="s">
        <v>427</v>
      </c>
      <c r="HO472" t="s">
        <v>460</v>
      </c>
      <c r="HP472" s="284" t="s">
        <v>460</v>
      </c>
      <c r="HQ472" s="284">
        <v>0</v>
      </c>
      <c r="HR472" s="284">
        <v>0</v>
      </c>
      <c r="HS472" s="284">
        <v>0</v>
      </c>
      <c r="HT472" s="284" t="s">
        <v>427</v>
      </c>
      <c r="HU472" s="284" t="s">
        <v>427</v>
      </c>
      <c r="HV472" s="284" t="s">
        <v>427</v>
      </c>
      <c r="HW472" s="284" t="s">
        <v>427</v>
      </c>
      <c r="HX472" s="284">
        <v>0</v>
      </c>
      <c r="HY472" s="284">
        <v>0</v>
      </c>
      <c r="HZ472" s="284">
        <v>2191604</v>
      </c>
      <c r="IA472" s="284"/>
      <c r="IB472" s="284"/>
    </row>
    <row r="473" spans="1:236" x14ac:dyDescent="0.25">
      <c r="A473" s="2">
        <f>IF('Table 1'!$L$2="All Regions",1,IF('Table 1'!$L$2='DATA TEMPLATE 1516'!L473,1,0))</f>
        <v>1</v>
      </c>
      <c r="B473" s="2">
        <f>IF('Table 1'!$L$3="All Disciplines",1,IF('Table 1'!$L$3='DATA TEMPLATE 1516'!M473,1,0))</f>
        <v>1</v>
      </c>
      <c r="C473" s="2">
        <f>IF('Table 1'!$L$4="All Organisations",1,IF('Table 1'!$L$4='DATA TEMPLATE 1516'!N473,1,0))</f>
        <v>1</v>
      </c>
      <c r="D473" s="2">
        <f t="shared" si="14"/>
        <v>3</v>
      </c>
      <c r="E473" s="236">
        <f>IFERROR(IF('Table 2'!$L$2="All Diverse Led",$HQ473,IF('Table 2'!$L$2='DATA TEMPLATE 1516'!HX473,4,0)),"0")</f>
        <v>0</v>
      </c>
      <c r="F473" s="236">
        <f>IFERROR(IF('Table 2'!$L$2="All Diverse Led",$HQ473,IF('Table 2'!$L$2='DATA TEMPLATE 1516'!HY473,4,0)), 0)</f>
        <v>0</v>
      </c>
      <c r="G473" s="237">
        <f t="shared" si="15"/>
        <v>0</v>
      </c>
      <c r="H473" s="1" t="s">
        <v>471</v>
      </c>
      <c r="I473" s="1">
        <v>0</v>
      </c>
      <c r="J473" s="2" t="b">
        <v>0</v>
      </c>
      <c r="K473" s="284">
        <v>471</v>
      </c>
      <c r="L473" s="3" t="s">
        <v>444</v>
      </c>
      <c r="M473" s="3" t="s">
        <v>440</v>
      </c>
      <c r="N473" t="s">
        <v>458</v>
      </c>
      <c r="O473" s="76">
        <v>3626089</v>
      </c>
      <c r="P473" s="76">
        <v>350808</v>
      </c>
      <c r="Q473" s="76">
        <v>6983</v>
      </c>
      <c r="R473" s="76">
        <v>3491916</v>
      </c>
      <c r="S473" s="76">
        <v>121915</v>
      </c>
      <c r="T473" s="76">
        <v>7597711</v>
      </c>
      <c r="U473">
        <v>0</v>
      </c>
      <c r="V473">
        <v>6806</v>
      </c>
      <c r="W473">
        <v>0</v>
      </c>
      <c r="X473">
        <v>0</v>
      </c>
      <c r="Y473">
        <v>0</v>
      </c>
      <c r="Z473">
        <v>0</v>
      </c>
      <c r="AA473">
        <v>0</v>
      </c>
      <c r="AB473">
        <v>3188597</v>
      </c>
      <c r="AC473">
        <v>1246479</v>
      </c>
      <c r="AD473">
        <v>2708561</v>
      </c>
      <c r="AE473">
        <v>7150443</v>
      </c>
      <c r="AF473" s="1">
        <v>0</v>
      </c>
      <c r="AG473">
        <v>0</v>
      </c>
      <c r="AH473">
        <v>0</v>
      </c>
      <c r="AI473">
        <v>0</v>
      </c>
      <c r="AJ473">
        <v>0</v>
      </c>
      <c r="AK473">
        <v>0</v>
      </c>
      <c r="AL473">
        <v>0</v>
      </c>
      <c r="AM473">
        <v>0</v>
      </c>
      <c r="AN473">
        <v>0</v>
      </c>
      <c r="AO473">
        <v>0</v>
      </c>
      <c r="AP473">
        <v>0</v>
      </c>
      <c r="AQ473">
        <v>0</v>
      </c>
      <c r="AR473">
        <v>0</v>
      </c>
      <c r="AS473">
        <v>0</v>
      </c>
      <c r="AT473">
        <v>0</v>
      </c>
      <c r="AU473">
        <v>0</v>
      </c>
      <c r="AV473">
        <v>0</v>
      </c>
      <c r="AW473">
        <v>0</v>
      </c>
      <c r="AX473">
        <v>0</v>
      </c>
      <c r="AY473">
        <v>0</v>
      </c>
      <c r="AZ473">
        <v>0</v>
      </c>
      <c r="BA473">
        <v>0</v>
      </c>
      <c r="BB473">
        <v>0</v>
      </c>
      <c r="BC473">
        <v>0</v>
      </c>
      <c r="BD473" s="284">
        <v>0</v>
      </c>
      <c r="BE473" s="284">
        <v>0</v>
      </c>
      <c r="BF473" s="284">
        <v>0</v>
      </c>
      <c r="BG473" s="284">
        <v>0</v>
      </c>
      <c r="BH473" s="168">
        <v>0</v>
      </c>
      <c r="BI473" s="169">
        <v>0</v>
      </c>
      <c r="BJ473" s="169">
        <v>0</v>
      </c>
      <c r="BK473" s="170">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v>0</v>
      </c>
      <c r="CJ473" s="1">
        <v>0</v>
      </c>
      <c r="CK473" s="1">
        <v>0</v>
      </c>
      <c r="CL473" s="1">
        <v>0</v>
      </c>
      <c r="CM473" s="1">
        <v>0</v>
      </c>
      <c r="CN473" s="168">
        <v>0</v>
      </c>
      <c r="CO473" s="169">
        <v>0</v>
      </c>
      <c r="CP473" s="169">
        <v>0</v>
      </c>
      <c r="CQ473" s="170">
        <v>0</v>
      </c>
      <c r="CR473" s="1">
        <v>0</v>
      </c>
      <c r="CS473" s="1">
        <v>0</v>
      </c>
      <c r="CT473" s="1">
        <v>0</v>
      </c>
      <c r="CU473" s="1">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v>0</v>
      </c>
      <c r="DP473" s="284">
        <v>0</v>
      </c>
      <c r="DQ473" s="284">
        <v>0</v>
      </c>
      <c r="DR473" s="284">
        <v>0</v>
      </c>
      <c r="DS473" s="284">
        <v>0</v>
      </c>
      <c r="DT473" s="168">
        <v>0</v>
      </c>
      <c r="DU473" s="169">
        <v>0</v>
      </c>
      <c r="DV473" s="169">
        <v>0</v>
      </c>
      <c r="DW473" s="170">
        <v>0</v>
      </c>
      <c r="DX473">
        <v>73</v>
      </c>
      <c r="DY473">
        <v>9</v>
      </c>
      <c r="DZ473">
        <v>0</v>
      </c>
      <c r="EA473">
        <v>26131</v>
      </c>
      <c r="EB473">
        <v>0</v>
      </c>
      <c r="EC473">
        <v>0</v>
      </c>
      <c r="ED473">
        <v>0</v>
      </c>
      <c r="EE473">
        <v>0</v>
      </c>
      <c r="EF473">
        <v>0</v>
      </c>
      <c r="EG473">
        <v>0</v>
      </c>
      <c r="EH473">
        <v>0</v>
      </c>
      <c r="EI473">
        <v>0</v>
      </c>
      <c r="EJ473">
        <v>73</v>
      </c>
      <c r="EK473">
        <v>9</v>
      </c>
      <c r="EL473">
        <v>0</v>
      </c>
      <c r="EM473">
        <v>26131</v>
      </c>
      <c r="EN473">
        <v>0</v>
      </c>
      <c r="EO473">
        <v>0</v>
      </c>
      <c r="EP473">
        <v>0</v>
      </c>
      <c r="EQ473">
        <v>0</v>
      </c>
      <c r="ER473">
        <v>0</v>
      </c>
      <c r="ES473">
        <v>0</v>
      </c>
      <c r="ET473">
        <v>0</v>
      </c>
      <c r="EU473">
        <v>0</v>
      </c>
      <c r="EV473" s="1">
        <v>0</v>
      </c>
      <c r="EW473" s="1">
        <v>0</v>
      </c>
      <c r="EX473" s="1">
        <v>0</v>
      </c>
      <c r="EY473" s="1">
        <v>0</v>
      </c>
      <c r="EZ473" s="168">
        <v>73</v>
      </c>
      <c r="FA473" s="169">
        <v>9</v>
      </c>
      <c r="FB473" s="169">
        <v>0</v>
      </c>
      <c r="FC473" s="170">
        <v>26131</v>
      </c>
      <c r="FD473">
        <v>0</v>
      </c>
      <c r="FE473">
        <v>0</v>
      </c>
      <c r="FF473">
        <v>0</v>
      </c>
      <c r="FG473">
        <v>0</v>
      </c>
      <c r="FH473">
        <v>0</v>
      </c>
      <c r="FI473">
        <v>0</v>
      </c>
      <c r="FJ473">
        <v>0</v>
      </c>
      <c r="FK473">
        <v>0</v>
      </c>
      <c r="FL473">
        <v>0</v>
      </c>
      <c r="FM473">
        <v>0</v>
      </c>
      <c r="FN473">
        <v>0</v>
      </c>
      <c r="FO473">
        <v>0</v>
      </c>
      <c r="FP473">
        <v>0</v>
      </c>
      <c r="FQ473">
        <v>0</v>
      </c>
      <c r="FR473">
        <v>0</v>
      </c>
      <c r="FS473">
        <v>0</v>
      </c>
      <c r="FT473">
        <v>0</v>
      </c>
      <c r="FU473">
        <v>0</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s="139">
        <v>0</v>
      </c>
      <c r="HD473" s="141">
        <v>0</v>
      </c>
      <c r="HE473" s="139">
        <v>1</v>
      </c>
      <c r="HF473" s="141">
        <v>0</v>
      </c>
      <c r="HG473" s="180">
        <v>11</v>
      </c>
      <c r="HH473" s="182">
        <v>0</v>
      </c>
      <c r="HI473" s="182">
        <v>9.0909090909090912E-2</v>
      </c>
      <c r="HJ473" s="183">
        <v>0</v>
      </c>
      <c r="HK473" s="140">
        <v>0</v>
      </c>
      <c r="HL473" s="140">
        <v>0</v>
      </c>
      <c r="HM473" s="1" t="s">
        <v>427</v>
      </c>
      <c r="HN473" s="1" t="s">
        <v>427</v>
      </c>
      <c r="HO473" t="s">
        <v>458</v>
      </c>
      <c r="HP473" s="284" t="s">
        <v>460</v>
      </c>
      <c r="HQ473" s="284">
        <v>0</v>
      </c>
      <c r="HR473" s="284">
        <v>0</v>
      </c>
      <c r="HS473" s="284">
        <v>0</v>
      </c>
      <c r="HT473" s="284" t="s">
        <v>427</v>
      </c>
      <c r="HU473" s="284" t="s">
        <v>427</v>
      </c>
      <c r="HV473" s="284" t="s">
        <v>427</v>
      </c>
      <c r="HW473" s="284" t="s">
        <v>427</v>
      </c>
      <c r="HX473" s="284">
        <v>0</v>
      </c>
      <c r="HY473" s="284">
        <v>0</v>
      </c>
      <c r="HZ473" s="284">
        <v>7433130</v>
      </c>
      <c r="IA473" s="284"/>
      <c r="IB473" s="284"/>
    </row>
    <row r="474" spans="1:236" x14ac:dyDescent="0.25">
      <c r="A474" s="2">
        <f>IF('Table 1'!$L$2="All Regions",1,IF('Table 1'!$L$2='DATA TEMPLATE 1516'!L474,1,0))</f>
        <v>1</v>
      </c>
      <c r="B474" s="2">
        <f>IF('Table 1'!$L$3="All Disciplines",1,IF('Table 1'!$L$3='DATA TEMPLATE 1516'!M474,1,0))</f>
        <v>1</v>
      </c>
      <c r="C474" s="2">
        <f>IF('Table 1'!$L$4="All Organisations",1,IF('Table 1'!$L$4='DATA TEMPLATE 1516'!N474,1,0))</f>
        <v>1</v>
      </c>
      <c r="D474" s="2">
        <f t="shared" si="14"/>
        <v>3</v>
      </c>
      <c r="E474" s="236">
        <f>IFERROR(IF('Table 2'!$L$2="All Diverse Led",$HQ474,IF('Table 2'!$L$2='DATA TEMPLATE 1516'!HX474,4,0)),"0")</f>
        <v>0</v>
      </c>
      <c r="F474" s="236">
        <f>IFERROR(IF('Table 2'!$L$2="All Diverse Led",$HQ474,IF('Table 2'!$L$2='DATA TEMPLATE 1516'!HY474,4,0)), 0)</f>
        <v>0</v>
      </c>
      <c r="G474" s="237">
        <f t="shared" si="15"/>
        <v>0</v>
      </c>
      <c r="H474" s="1" t="s">
        <v>471</v>
      </c>
      <c r="I474" s="1">
        <v>0</v>
      </c>
      <c r="J474" s="1" t="b">
        <v>0</v>
      </c>
      <c r="K474" s="284">
        <v>472</v>
      </c>
      <c r="L474" t="s">
        <v>444</v>
      </c>
      <c r="M474" t="s">
        <v>440</v>
      </c>
      <c r="N474" t="s">
        <v>460</v>
      </c>
      <c r="O474" s="76">
        <v>379522</v>
      </c>
      <c r="P474" s="76">
        <v>201160</v>
      </c>
      <c r="Q474" s="76">
        <v>79154</v>
      </c>
      <c r="R474" s="76">
        <v>529735</v>
      </c>
      <c r="S474" s="76">
        <v>0</v>
      </c>
      <c r="T474" s="76">
        <v>1189571</v>
      </c>
      <c r="U474">
        <v>375506</v>
      </c>
      <c r="V474">
        <v>0</v>
      </c>
      <c r="W474">
        <v>0</v>
      </c>
      <c r="X474">
        <v>0</v>
      </c>
      <c r="Y474">
        <v>0</v>
      </c>
      <c r="Z474">
        <v>0</v>
      </c>
      <c r="AA474">
        <v>0</v>
      </c>
      <c r="AB474">
        <v>648230</v>
      </c>
      <c r="AC474">
        <v>114576</v>
      </c>
      <c r="AD474">
        <v>0</v>
      </c>
      <c r="AE474">
        <v>1138312</v>
      </c>
      <c r="AF474" s="1">
        <v>62</v>
      </c>
      <c r="AG474">
        <v>0</v>
      </c>
      <c r="AH474">
        <v>6614</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v>0</v>
      </c>
      <c r="BD474" s="284">
        <v>0</v>
      </c>
      <c r="BE474" s="284">
        <v>0</v>
      </c>
      <c r="BF474" s="284">
        <v>0</v>
      </c>
      <c r="BG474" s="284">
        <v>0</v>
      </c>
      <c r="BH474" s="168">
        <v>0</v>
      </c>
      <c r="BI474" s="169">
        <v>0</v>
      </c>
      <c r="BJ474" s="169">
        <v>0</v>
      </c>
      <c r="BK474" s="170">
        <v>0</v>
      </c>
      <c r="BL474">
        <v>51</v>
      </c>
      <c r="BM474">
        <v>1634</v>
      </c>
      <c r="BN474">
        <v>220881</v>
      </c>
      <c r="BO474">
        <v>5000</v>
      </c>
      <c r="BP474">
        <v>2</v>
      </c>
      <c r="BQ474">
        <v>158</v>
      </c>
      <c r="BR474">
        <v>0</v>
      </c>
      <c r="BS474">
        <v>27979</v>
      </c>
      <c r="BT474">
        <v>0</v>
      </c>
      <c r="BU474">
        <v>0</v>
      </c>
      <c r="BV474">
        <v>0</v>
      </c>
      <c r="BW474">
        <v>0</v>
      </c>
      <c r="BX474">
        <v>0</v>
      </c>
      <c r="BY474">
        <v>0</v>
      </c>
      <c r="BZ474">
        <v>0</v>
      </c>
      <c r="CA474">
        <v>0</v>
      </c>
      <c r="CB474">
        <v>0</v>
      </c>
      <c r="CC474">
        <v>0</v>
      </c>
      <c r="CD474">
        <v>0</v>
      </c>
      <c r="CE474">
        <v>0</v>
      </c>
      <c r="CF474">
        <v>0</v>
      </c>
      <c r="CG474">
        <v>0</v>
      </c>
      <c r="CH474">
        <v>0</v>
      </c>
      <c r="CI474">
        <v>0</v>
      </c>
      <c r="CJ474" s="1">
        <v>2</v>
      </c>
      <c r="CK474" s="1">
        <v>158</v>
      </c>
      <c r="CL474" s="1">
        <v>0</v>
      </c>
      <c r="CM474" s="1">
        <v>27979</v>
      </c>
      <c r="CN474" s="168">
        <v>0</v>
      </c>
      <c r="CO474" s="169">
        <v>0</v>
      </c>
      <c r="CP474" s="169">
        <v>0</v>
      </c>
      <c r="CQ474" s="170">
        <v>0</v>
      </c>
      <c r="CR474" s="1">
        <v>0</v>
      </c>
      <c r="CS474" s="1">
        <v>0</v>
      </c>
      <c r="CT474" s="1">
        <v>0</v>
      </c>
      <c r="CU474" s="1">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v>0</v>
      </c>
      <c r="DP474" s="284">
        <v>0</v>
      </c>
      <c r="DQ474" s="284">
        <v>0</v>
      </c>
      <c r="DR474" s="284">
        <v>0</v>
      </c>
      <c r="DS474" s="284">
        <v>0</v>
      </c>
      <c r="DT474" s="168">
        <v>0</v>
      </c>
      <c r="DU474" s="169">
        <v>0</v>
      </c>
      <c r="DV474" s="169">
        <v>0</v>
      </c>
      <c r="DW474" s="170">
        <v>0</v>
      </c>
      <c r="DX474">
        <v>0</v>
      </c>
      <c r="DY474">
        <v>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v>0</v>
      </c>
      <c r="EU474">
        <v>0</v>
      </c>
      <c r="EV474" s="1">
        <v>0</v>
      </c>
      <c r="EW474" s="1">
        <v>0</v>
      </c>
      <c r="EX474" s="1">
        <v>0</v>
      </c>
      <c r="EY474" s="1">
        <v>0</v>
      </c>
      <c r="EZ474" s="168">
        <v>0</v>
      </c>
      <c r="FA474" s="169">
        <v>0</v>
      </c>
      <c r="FB474" s="169">
        <v>0</v>
      </c>
      <c r="FC474" s="170">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1</v>
      </c>
      <c r="GE474">
        <v>8000</v>
      </c>
      <c r="GF474">
        <v>17</v>
      </c>
      <c r="GG474">
        <v>24842</v>
      </c>
      <c r="GH474">
        <v>0</v>
      </c>
      <c r="GI474">
        <v>0</v>
      </c>
      <c r="GJ474">
        <v>0</v>
      </c>
      <c r="GK474">
        <v>0</v>
      </c>
      <c r="GL474">
        <v>0</v>
      </c>
      <c r="GM474">
        <v>0</v>
      </c>
      <c r="GN474">
        <v>0</v>
      </c>
      <c r="GO474">
        <v>0</v>
      </c>
      <c r="GP474">
        <v>9</v>
      </c>
      <c r="GQ474">
        <v>568</v>
      </c>
      <c r="GR474">
        <v>0</v>
      </c>
      <c r="GS474">
        <v>0</v>
      </c>
      <c r="GT474">
        <v>0</v>
      </c>
      <c r="GU474">
        <v>0</v>
      </c>
      <c r="GV474">
        <v>0</v>
      </c>
      <c r="GW474">
        <v>0</v>
      </c>
      <c r="GX474">
        <v>12</v>
      </c>
      <c r="GY474">
        <v>4</v>
      </c>
      <c r="GZ474">
        <v>0</v>
      </c>
      <c r="HA474">
        <v>0</v>
      </c>
      <c r="HB474">
        <v>0</v>
      </c>
      <c r="HC474" s="139">
        <v>0</v>
      </c>
      <c r="HD474" s="141">
        <v>0</v>
      </c>
      <c r="HE474" s="139">
        <v>0</v>
      </c>
      <c r="HF474" s="141">
        <v>0</v>
      </c>
      <c r="HG474" s="180">
        <v>13</v>
      </c>
      <c r="HH474" s="182">
        <v>0</v>
      </c>
      <c r="HI474" s="182">
        <v>0</v>
      </c>
      <c r="HJ474" s="183">
        <v>0</v>
      </c>
      <c r="HK474" s="140">
        <v>0</v>
      </c>
      <c r="HL474" s="140">
        <v>0</v>
      </c>
      <c r="HM474" s="1" t="s">
        <v>427</v>
      </c>
      <c r="HN474" s="1" t="s">
        <v>427</v>
      </c>
      <c r="HO474" t="s">
        <v>460</v>
      </c>
      <c r="HP474" s="284" t="s">
        <v>460</v>
      </c>
      <c r="HQ474" s="284">
        <v>0</v>
      </c>
      <c r="HR474" s="284">
        <v>0</v>
      </c>
      <c r="HS474" s="284">
        <v>0</v>
      </c>
      <c r="HT474" s="284" t="s">
        <v>427</v>
      </c>
      <c r="HU474" s="284" t="s">
        <v>427</v>
      </c>
      <c r="HV474" s="284" t="s">
        <v>427</v>
      </c>
      <c r="HW474" s="284" t="s">
        <v>426</v>
      </c>
      <c r="HX474" s="284">
        <v>0</v>
      </c>
      <c r="HY474" s="284">
        <v>0</v>
      </c>
      <c r="HZ474" s="284">
        <v>1246658</v>
      </c>
      <c r="IA474" s="284"/>
      <c r="IB474" s="284"/>
    </row>
    <row r="475" spans="1:236" x14ac:dyDescent="0.25">
      <c r="A475" s="2">
        <f>IF('Table 1'!$L$2="All Regions",1,IF('Table 1'!$L$2='DATA TEMPLATE 1516'!L475,1,0))</f>
        <v>1</v>
      </c>
      <c r="B475" s="2">
        <f>IF('Table 1'!$L$3="All Disciplines",1,IF('Table 1'!$L$3='DATA TEMPLATE 1516'!M475,1,0))</f>
        <v>1</v>
      </c>
      <c r="C475" s="2">
        <f>IF('Table 1'!$L$4="All Organisations",1,IF('Table 1'!$L$4='DATA TEMPLATE 1516'!N475,1,0))</f>
        <v>1</v>
      </c>
      <c r="D475" s="2">
        <f t="shared" si="14"/>
        <v>3</v>
      </c>
      <c r="E475" s="236">
        <f>IFERROR(IF('Table 2'!$L$2="All Diverse Led",$HQ475,IF('Table 2'!$L$2='DATA TEMPLATE 1516'!HX475,4,0)),"0")</f>
        <v>0</v>
      </c>
      <c r="F475" s="236">
        <f>IFERROR(IF('Table 2'!$L$2="All Diverse Led",$HQ475,IF('Table 2'!$L$2='DATA TEMPLATE 1516'!HY475,4,0)), 0)</f>
        <v>0</v>
      </c>
      <c r="G475" s="237">
        <f t="shared" si="15"/>
        <v>0</v>
      </c>
      <c r="H475" s="1" t="s">
        <v>471</v>
      </c>
      <c r="I475" s="1">
        <v>0</v>
      </c>
      <c r="J475" s="1" t="b">
        <v>0</v>
      </c>
      <c r="K475" s="284">
        <v>473</v>
      </c>
      <c r="L475" t="s">
        <v>439</v>
      </c>
      <c r="M475" t="s">
        <v>438</v>
      </c>
      <c r="N475" t="s">
        <v>460</v>
      </c>
      <c r="O475" s="76">
        <v>49541</v>
      </c>
      <c r="P475" s="76">
        <v>717609</v>
      </c>
      <c r="Q475" s="76">
        <v>296393</v>
      </c>
      <c r="R475" s="76">
        <v>0</v>
      </c>
      <c r="S475" s="76">
        <v>0</v>
      </c>
      <c r="T475" s="76">
        <v>1063543</v>
      </c>
      <c r="U475">
        <v>0</v>
      </c>
      <c r="V475">
        <v>0</v>
      </c>
      <c r="W475">
        <v>0</v>
      </c>
      <c r="X475">
        <v>816730</v>
      </c>
      <c r="Y475">
        <v>0</v>
      </c>
      <c r="Z475">
        <v>0</v>
      </c>
      <c r="AA475">
        <v>0</v>
      </c>
      <c r="AB475">
        <v>141129</v>
      </c>
      <c r="AC475">
        <v>176215</v>
      </c>
      <c r="AD475">
        <v>0</v>
      </c>
      <c r="AE475">
        <v>1134074</v>
      </c>
      <c r="AF475" s="1">
        <v>48</v>
      </c>
      <c r="AG475">
        <v>48</v>
      </c>
      <c r="AH475">
        <v>1125</v>
      </c>
      <c r="AI475">
        <v>4709</v>
      </c>
      <c r="AJ475">
        <v>7</v>
      </c>
      <c r="AK475">
        <v>7</v>
      </c>
      <c r="AL475">
        <v>0</v>
      </c>
      <c r="AM475">
        <v>1065</v>
      </c>
      <c r="AN475">
        <v>7</v>
      </c>
      <c r="AO475">
        <v>7</v>
      </c>
      <c r="AP475">
        <v>0</v>
      </c>
      <c r="AQ475">
        <v>280</v>
      </c>
      <c r="AR475">
        <v>0</v>
      </c>
      <c r="AS475">
        <v>0</v>
      </c>
      <c r="AT475">
        <v>0</v>
      </c>
      <c r="AU475">
        <v>0</v>
      </c>
      <c r="AV475">
        <v>0</v>
      </c>
      <c r="AW475">
        <v>0</v>
      </c>
      <c r="AX475">
        <v>0</v>
      </c>
      <c r="AY475">
        <v>0</v>
      </c>
      <c r="AZ475">
        <v>0</v>
      </c>
      <c r="BA475">
        <v>0</v>
      </c>
      <c r="BB475">
        <v>0</v>
      </c>
      <c r="BC475">
        <v>0</v>
      </c>
      <c r="BD475" s="284">
        <v>14</v>
      </c>
      <c r="BE475" s="284">
        <v>14</v>
      </c>
      <c r="BF475" s="284">
        <v>0</v>
      </c>
      <c r="BG475" s="284">
        <v>1345</v>
      </c>
      <c r="BH475" s="168">
        <v>0</v>
      </c>
      <c r="BI475" s="169">
        <v>0</v>
      </c>
      <c r="BJ475" s="169">
        <v>0</v>
      </c>
      <c r="BK475" s="170">
        <v>0</v>
      </c>
      <c r="BL475">
        <v>0</v>
      </c>
      <c r="BM475">
        <v>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v>0</v>
      </c>
      <c r="CI475">
        <v>0</v>
      </c>
      <c r="CJ475" s="1">
        <v>0</v>
      </c>
      <c r="CK475" s="1">
        <v>0</v>
      </c>
      <c r="CL475" s="1">
        <v>0</v>
      </c>
      <c r="CM475" s="1">
        <v>0</v>
      </c>
      <c r="CN475" s="168">
        <v>0</v>
      </c>
      <c r="CO475" s="169">
        <v>0</v>
      </c>
      <c r="CP475" s="169">
        <v>0</v>
      </c>
      <c r="CQ475" s="170">
        <v>0</v>
      </c>
      <c r="CR475" s="1">
        <v>0</v>
      </c>
      <c r="CS475" s="1">
        <v>0</v>
      </c>
      <c r="CT475" s="1">
        <v>0</v>
      </c>
      <c r="CU475" s="1">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v>0</v>
      </c>
      <c r="DP475" s="284">
        <v>0</v>
      </c>
      <c r="DQ475" s="284">
        <v>0</v>
      </c>
      <c r="DR475" s="284">
        <v>0</v>
      </c>
      <c r="DS475" s="284">
        <v>0</v>
      </c>
      <c r="DT475" s="168">
        <v>0</v>
      </c>
      <c r="DU475" s="169">
        <v>0</v>
      </c>
      <c r="DV475" s="169">
        <v>0</v>
      </c>
      <c r="DW475" s="170">
        <v>0</v>
      </c>
      <c r="DX475">
        <v>2</v>
      </c>
      <c r="DY475">
        <v>2</v>
      </c>
      <c r="DZ475">
        <v>200</v>
      </c>
      <c r="EA475">
        <v>250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v>0</v>
      </c>
      <c r="EU475">
        <v>0</v>
      </c>
      <c r="EV475" s="1">
        <v>0</v>
      </c>
      <c r="EW475" s="1">
        <v>0</v>
      </c>
      <c r="EX475" s="1">
        <v>0</v>
      </c>
      <c r="EY475" s="1">
        <v>0</v>
      </c>
      <c r="EZ475" s="168">
        <v>0</v>
      </c>
      <c r="FA475" s="169">
        <v>0</v>
      </c>
      <c r="FB475" s="169">
        <v>0</v>
      </c>
      <c r="FC475" s="170">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132</v>
      </c>
      <c r="GE475">
        <v>50000</v>
      </c>
      <c r="GF475">
        <v>132</v>
      </c>
      <c r="GG475">
        <v>5000</v>
      </c>
      <c r="GH475">
        <v>0</v>
      </c>
      <c r="GI475">
        <v>0</v>
      </c>
      <c r="GJ475">
        <v>0</v>
      </c>
      <c r="GK475">
        <v>0</v>
      </c>
      <c r="GL475">
        <v>0</v>
      </c>
      <c r="GM475">
        <v>0</v>
      </c>
      <c r="GN475">
        <v>0</v>
      </c>
      <c r="GO475">
        <v>0</v>
      </c>
      <c r="GP475">
        <v>0</v>
      </c>
      <c r="GQ475">
        <v>0</v>
      </c>
      <c r="GR475">
        <v>3</v>
      </c>
      <c r="GS475">
        <v>185</v>
      </c>
      <c r="GT475">
        <v>0</v>
      </c>
      <c r="GU475">
        <v>0</v>
      </c>
      <c r="GV475">
        <v>0</v>
      </c>
      <c r="GW475">
        <v>0</v>
      </c>
      <c r="GX475">
        <v>0</v>
      </c>
      <c r="GY475">
        <v>0</v>
      </c>
      <c r="GZ475">
        <v>0</v>
      </c>
      <c r="HA475">
        <v>0</v>
      </c>
      <c r="HB475">
        <v>0</v>
      </c>
      <c r="HC475" s="139">
        <v>1</v>
      </c>
      <c r="HD475" s="141">
        <v>2</v>
      </c>
      <c r="HE475" s="139">
        <v>1</v>
      </c>
      <c r="HF475" s="141">
        <v>4</v>
      </c>
      <c r="HG475" s="180">
        <v>15</v>
      </c>
      <c r="HH475" s="182">
        <v>0.33333333333333331</v>
      </c>
      <c r="HI475" s="182">
        <v>0.2</v>
      </c>
      <c r="HJ475" s="183">
        <v>0</v>
      </c>
      <c r="HK475" s="140">
        <v>0</v>
      </c>
      <c r="HL475" s="140">
        <v>0</v>
      </c>
      <c r="HM475" s="1" t="s">
        <v>427</v>
      </c>
      <c r="HN475" s="1" t="s">
        <v>427</v>
      </c>
      <c r="HO475" t="s">
        <v>460</v>
      </c>
      <c r="HP475" s="284" t="s">
        <v>460</v>
      </c>
      <c r="HQ475" s="284">
        <v>0</v>
      </c>
      <c r="HR475" s="284">
        <v>0</v>
      </c>
      <c r="HS475" s="284">
        <v>0</v>
      </c>
      <c r="HT475" s="284" t="s">
        <v>427</v>
      </c>
      <c r="HU475" s="284" t="s">
        <v>427</v>
      </c>
      <c r="HV475" s="284" t="s">
        <v>427</v>
      </c>
      <c r="HW475" s="284" t="s">
        <v>426</v>
      </c>
      <c r="HX475" s="284">
        <v>0</v>
      </c>
      <c r="HY475" s="284">
        <v>0</v>
      </c>
      <c r="HZ475" s="284">
        <v>1041720</v>
      </c>
      <c r="IA475" s="284"/>
      <c r="IB475" s="284"/>
    </row>
    <row r="476" spans="1:236" x14ac:dyDescent="0.25">
      <c r="A476" s="2">
        <f>IF('Table 1'!$L$2="All Regions",1,IF('Table 1'!$L$2='DATA TEMPLATE 1516'!L476,1,0))</f>
        <v>1</v>
      </c>
      <c r="B476" s="2">
        <f>IF('Table 1'!$L$3="All Disciplines",1,IF('Table 1'!$L$3='DATA TEMPLATE 1516'!M476,1,0))</f>
        <v>1</v>
      </c>
      <c r="C476" s="2">
        <f>IF('Table 1'!$L$4="All Organisations",1,IF('Table 1'!$L$4='DATA TEMPLATE 1516'!N476,1,0))</f>
        <v>1</v>
      </c>
      <c r="D476" s="2">
        <f t="shared" si="14"/>
        <v>3</v>
      </c>
      <c r="E476" s="236">
        <f>IFERROR(IF('Table 2'!$L$2="All Diverse Led",$HQ476,IF('Table 2'!$L$2='DATA TEMPLATE 1516'!HX476,4,0)),"0")</f>
        <v>0</v>
      </c>
      <c r="F476" s="236">
        <f>IFERROR(IF('Table 2'!$L$2="All Diverse Led",$HQ476,IF('Table 2'!$L$2='DATA TEMPLATE 1516'!HY476,4,0)), 0)</f>
        <v>0</v>
      </c>
      <c r="G476" s="237">
        <f t="shared" si="15"/>
        <v>0</v>
      </c>
      <c r="H476" s="1" t="s">
        <v>471</v>
      </c>
      <c r="I476" s="1">
        <v>0</v>
      </c>
      <c r="J476" s="1" t="b">
        <v>0</v>
      </c>
      <c r="K476" s="284">
        <v>474</v>
      </c>
      <c r="L476" t="s">
        <v>439</v>
      </c>
      <c r="M476" t="s">
        <v>440</v>
      </c>
      <c r="N476" t="s">
        <v>458</v>
      </c>
      <c r="O476" s="76">
        <v>68000</v>
      </c>
      <c r="P476" s="76">
        <v>40232</v>
      </c>
      <c r="Q476" s="76">
        <v>0</v>
      </c>
      <c r="R476" s="76">
        <v>0</v>
      </c>
      <c r="S476" s="76">
        <v>0</v>
      </c>
      <c r="T476" s="76">
        <v>108232</v>
      </c>
      <c r="U476">
        <v>46000</v>
      </c>
      <c r="V476">
        <v>0</v>
      </c>
      <c r="W476">
        <v>6000</v>
      </c>
      <c r="X476">
        <v>10000</v>
      </c>
      <c r="Y476">
        <v>0</v>
      </c>
      <c r="Z476">
        <v>0</v>
      </c>
      <c r="AA476">
        <v>0</v>
      </c>
      <c r="AB476">
        <v>7000</v>
      </c>
      <c r="AC476">
        <v>25000</v>
      </c>
      <c r="AD476">
        <v>0</v>
      </c>
      <c r="AE476">
        <v>94000</v>
      </c>
      <c r="AF476" s="1">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v>0</v>
      </c>
      <c r="BD476" s="284">
        <v>0</v>
      </c>
      <c r="BE476" s="284">
        <v>0</v>
      </c>
      <c r="BF476" s="284">
        <v>0</v>
      </c>
      <c r="BG476" s="284">
        <v>0</v>
      </c>
      <c r="BH476" s="168">
        <v>0</v>
      </c>
      <c r="BI476" s="169">
        <v>0</v>
      </c>
      <c r="BJ476" s="169">
        <v>0</v>
      </c>
      <c r="BK476" s="170">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v>0</v>
      </c>
      <c r="CJ476" s="1">
        <v>0</v>
      </c>
      <c r="CK476" s="1">
        <v>0</v>
      </c>
      <c r="CL476" s="1">
        <v>0</v>
      </c>
      <c r="CM476" s="1">
        <v>0</v>
      </c>
      <c r="CN476" s="168">
        <v>0</v>
      </c>
      <c r="CO476" s="169">
        <v>0</v>
      </c>
      <c r="CP476" s="169">
        <v>0</v>
      </c>
      <c r="CQ476" s="170">
        <v>0</v>
      </c>
      <c r="CR476" s="1">
        <v>0</v>
      </c>
      <c r="CS476" s="1">
        <v>0</v>
      </c>
      <c r="CT476" s="1">
        <v>0</v>
      </c>
      <c r="CU476" s="1">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v>0</v>
      </c>
      <c r="DP476" s="284">
        <v>0</v>
      </c>
      <c r="DQ476" s="284">
        <v>0</v>
      </c>
      <c r="DR476" s="284">
        <v>0</v>
      </c>
      <c r="DS476" s="284">
        <v>0</v>
      </c>
      <c r="DT476" s="168">
        <v>0</v>
      </c>
      <c r="DU476" s="169">
        <v>0</v>
      </c>
      <c r="DV476" s="169">
        <v>0</v>
      </c>
      <c r="DW476" s="170">
        <v>0</v>
      </c>
      <c r="DX476">
        <v>0</v>
      </c>
      <c r="DY476">
        <v>0</v>
      </c>
      <c r="DZ476">
        <v>0</v>
      </c>
      <c r="EA476">
        <v>0</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v>0</v>
      </c>
      <c r="EU476">
        <v>0</v>
      </c>
      <c r="EV476" s="1">
        <v>0</v>
      </c>
      <c r="EW476" s="1">
        <v>0</v>
      </c>
      <c r="EX476" s="1">
        <v>0</v>
      </c>
      <c r="EY476" s="1">
        <v>0</v>
      </c>
      <c r="EZ476" s="168">
        <v>0</v>
      </c>
      <c r="FA476" s="169">
        <v>0</v>
      </c>
      <c r="FB476" s="169">
        <v>0</v>
      </c>
      <c r="FC476" s="170">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t="s">
        <v>608</v>
      </c>
      <c r="GE476">
        <v>0</v>
      </c>
      <c r="GF476">
        <v>6</v>
      </c>
      <c r="GG476">
        <v>0</v>
      </c>
      <c r="GH476">
        <v>0</v>
      </c>
      <c r="GI476">
        <v>0</v>
      </c>
      <c r="GJ476">
        <v>0</v>
      </c>
      <c r="GK476">
        <v>1200</v>
      </c>
      <c r="GL476">
        <v>0</v>
      </c>
      <c r="GM476">
        <v>0</v>
      </c>
      <c r="GN476">
        <v>0</v>
      </c>
      <c r="GO476">
        <v>0</v>
      </c>
      <c r="GP476">
        <v>0</v>
      </c>
      <c r="GQ476">
        <v>0</v>
      </c>
      <c r="GR476">
        <v>0</v>
      </c>
      <c r="GS476">
        <v>0</v>
      </c>
      <c r="GT476">
        <v>0</v>
      </c>
      <c r="GU476">
        <v>0</v>
      </c>
      <c r="GV476">
        <v>0</v>
      </c>
      <c r="GW476">
        <v>0</v>
      </c>
      <c r="GX476">
        <v>0</v>
      </c>
      <c r="GY476">
        <v>0</v>
      </c>
      <c r="GZ476">
        <v>0</v>
      </c>
      <c r="HA476">
        <v>0</v>
      </c>
      <c r="HB476">
        <v>0</v>
      </c>
      <c r="HC476" s="139">
        <v>0</v>
      </c>
      <c r="HD476" s="141">
        <v>0</v>
      </c>
      <c r="HE476" s="139">
        <v>0</v>
      </c>
      <c r="HF476" s="141">
        <v>0</v>
      </c>
      <c r="HG476" s="180">
        <v>7</v>
      </c>
      <c r="HH476" s="182">
        <v>0</v>
      </c>
      <c r="HI476" s="182">
        <v>0</v>
      </c>
      <c r="HJ476" s="183">
        <v>0</v>
      </c>
      <c r="HK476" s="140">
        <v>0</v>
      </c>
      <c r="HL476" s="140">
        <v>0</v>
      </c>
      <c r="HM476" s="1" t="s">
        <v>427</v>
      </c>
      <c r="HN476" s="1" t="s">
        <v>427</v>
      </c>
      <c r="HO476" t="s">
        <v>458</v>
      </c>
      <c r="HP476" s="284" t="s">
        <v>458</v>
      </c>
      <c r="HQ476" s="284">
        <v>0</v>
      </c>
      <c r="HR476" s="284">
        <v>0</v>
      </c>
      <c r="HS476" s="284">
        <v>0</v>
      </c>
      <c r="HT476" s="284" t="s">
        <v>427</v>
      </c>
      <c r="HU476" s="284" t="s">
        <v>427</v>
      </c>
      <c r="HV476" s="284" t="s">
        <v>427</v>
      </c>
      <c r="HW476" s="284" t="s">
        <v>427</v>
      </c>
      <c r="HX476" s="284">
        <v>0</v>
      </c>
      <c r="HY476" s="284">
        <v>0</v>
      </c>
      <c r="HZ476" s="284">
        <v>121100</v>
      </c>
      <c r="IA476" s="284"/>
      <c r="IB476" s="284"/>
    </row>
    <row r="477" spans="1:236" x14ac:dyDescent="0.25">
      <c r="A477" s="2">
        <f>IF('Table 1'!$L$2="All Regions",1,IF('Table 1'!$L$2='DATA TEMPLATE 1516'!L477,1,0))</f>
        <v>1</v>
      </c>
      <c r="B477" s="2">
        <f>IF('Table 1'!$L$3="All Disciplines",1,IF('Table 1'!$L$3='DATA TEMPLATE 1516'!M477,1,0))</f>
        <v>1</v>
      </c>
      <c r="C477" s="2">
        <f>IF('Table 1'!$L$4="All Organisations",1,IF('Table 1'!$L$4='DATA TEMPLATE 1516'!N477,1,0))</f>
        <v>1</v>
      </c>
      <c r="D477" s="2">
        <f t="shared" si="14"/>
        <v>3</v>
      </c>
      <c r="E477" s="236">
        <f>IFERROR(IF('Table 2'!$L$2="All Diverse Led",$HQ477,IF('Table 2'!$L$2='DATA TEMPLATE 1516'!HX477,4,0)),"0")</f>
        <v>0</v>
      </c>
      <c r="F477" s="236">
        <f>IFERROR(IF('Table 2'!$L$2="All Diverse Led",$HQ477,IF('Table 2'!$L$2='DATA TEMPLATE 1516'!HY477,4,0)), 0)</f>
        <v>0</v>
      </c>
      <c r="G477" s="237">
        <f t="shared" si="15"/>
        <v>0</v>
      </c>
      <c r="H477" s="1" t="s">
        <v>471</v>
      </c>
      <c r="I477" s="1">
        <v>0</v>
      </c>
      <c r="J477" s="1" t="b">
        <v>0</v>
      </c>
      <c r="K477" s="284">
        <v>475</v>
      </c>
      <c r="L477" t="s">
        <v>439</v>
      </c>
      <c r="M477" t="s">
        <v>436</v>
      </c>
      <c r="N477" t="s">
        <v>458</v>
      </c>
      <c r="O477" s="76">
        <v>4820</v>
      </c>
      <c r="P477" s="76">
        <v>100798</v>
      </c>
      <c r="Q477" s="76">
        <v>55407</v>
      </c>
      <c r="R477" s="76">
        <v>0</v>
      </c>
      <c r="S477" s="76">
        <v>0</v>
      </c>
      <c r="T477" s="76">
        <v>161025</v>
      </c>
      <c r="U477">
        <v>0</v>
      </c>
      <c r="V477">
        <v>0</v>
      </c>
      <c r="W477">
        <v>0</v>
      </c>
      <c r="X477">
        <v>101861</v>
      </c>
      <c r="Y477">
        <v>0</v>
      </c>
      <c r="Z477">
        <v>0</v>
      </c>
      <c r="AA477">
        <v>0</v>
      </c>
      <c r="AB477">
        <v>8339</v>
      </c>
      <c r="AC477">
        <v>16160</v>
      </c>
      <c r="AD477">
        <v>6216</v>
      </c>
      <c r="AE477">
        <v>132576</v>
      </c>
      <c r="AF477" s="1">
        <v>3</v>
      </c>
      <c r="AG477">
        <v>3</v>
      </c>
      <c r="AH477">
        <v>210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v>0</v>
      </c>
      <c r="BD477" s="284">
        <v>0</v>
      </c>
      <c r="BE477" s="284">
        <v>0</v>
      </c>
      <c r="BF477" s="284">
        <v>0</v>
      </c>
      <c r="BG477" s="284">
        <v>0</v>
      </c>
      <c r="BH477" s="168">
        <v>0</v>
      </c>
      <c r="BI477" s="169">
        <v>0</v>
      </c>
      <c r="BJ477" s="169">
        <v>0</v>
      </c>
      <c r="BK477" s="170">
        <v>0</v>
      </c>
      <c r="BL477">
        <v>2</v>
      </c>
      <c r="BM477">
        <v>192</v>
      </c>
      <c r="BN477">
        <v>2181</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v>0</v>
      </c>
      <c r="CJ477" s="1">
        <v>0</v>
      </c>
      <c r="CK477" s="1">
        <v>0</v>
      </c>
      <c r="CL477" s="1">
        <v>0</v>
      </c>
      <c r="CM477" s="1">
        <v>0</v>
      </c>
      <c r="CN477" s="168">
        <v>0</v>
      </c>
      <c r="CO477" s="169">
        <v>0</v>
      </c>
      <c r="CP477" s="169">
        <v>0</v>
      </c>
      <c r="CQ477" s="170">
        <v>0</v>
      </c>
      <c r="CR477" s="1">
        <v>2</v>
      </c>
      <c r="CS477" s="1">
        <v>2</v>
      </c>
      <c r="CT477" s="1">
        <v>346</v>
      </c>
      <c r="CU477" s="1">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v>0</v>
      </c>
      <c r="DP477" s="284">
        <v>0</v>
      </c>
      <c r="DQ477" s="284">
        <v>0</v>
      </c>
      <c r="DR477" s="284">
        <v>0</v>
      </c>
      <c r="DS477" s="284">
        <v>0</v>
      </c>
      <c r="DT477" s="168">
        <v>0</v>
      </c>
      <c r="DU477" s="169">
        <v>0</v>
      </c>
      <c r="DV477" s="169">
        <v>0</v>
      </c>
      <c r="DW477" s="170">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v>0</v>
      </c>
      <c r="EV477" s="1">
        <v>0</v>
      </c>
      <c r="EW477" s="1">
        <v>0</v>
      </c>
      <c r="EX477" s="1">
        <v>0</v>
      </c>
      <c r="EY477" s="1">
        <v>0</v>
      </c>
      <c r="EZ477" s="168">
        <v>0</v>
      </c>
      <c r="FA477" s="169">
        <v>0</v>
      </c>
      <c r="FB477" s="169">
        <v>0</v>
      </c>
      <c r="FC477" s="170">
        <v>0</v>
      </c>
      <c r="FD477">
        <v>0</v>
      </c>
      <c r="FE477">
        <v>0</v>
      </c>
      <c r="FF477">
        <v>0</v>
      </c>
      <c r="FG477">
        <v>0</v>
      </c>
      <c r="FH477">
        <v>0</v>
      </c>
      <c r="FI477">
        <v>0</v>
      </c>
      <c r="FJ477">
        <v>0</v>
      </c>
      <c r="FK477">
        <v>0</v>
      </c>
      <c r="FL477">
        <v>0</v>
      </c>
      <c r="FM477">
        <v>0</v>
      </c>
      <c r="FN477">
        <v>1</v>
      </c>
      <c r="FO477">
        <v>100</v>
      </c>
      <c r="FP477" t="s">
        <v>592</v>
      </c>
      <c r="FQ477">
        <v>100</v>
      </c>
      <c r="FR477">
        <v>45</v>
      </c>
      <c r="FS477">
        <v>100</v>
      </c>
      <c r="FT477">
        <v>3</v>
      </c>
      <c r="FU477">
        <v>1000</v>
      </c>
      <c r="FV477">
        <v>20</v>
      </c>
      <c r="FW477">
        <v>100</v>
      </c>
      <c r="FX477">
        <v>30</v>
      </c>
      <c r="FY477">
        <v>100</v>
      </c>
      <c r="FZ477">
        <v>0</v>
      </c>
      <c r="GA477">
        <v>0</v>
      </c>
      <c r="GB477">
        <v>0</v>
      </c>
      <c r="GC477">
        <v>0</v>
      </c>
      <c r="GD477">
        <v>0</v>
      </c>
      <c r="GE477">
        <v>0</v>
      </c>
      <c r="GF477">
        <v>0</v>
      </c>
      <c r="GG477">
        <v>0</v>
      </c>
      <c r="GH477">
        <v>0</v>
      </c>
      <c r="GI477">
        <v>0</v>
      </c>
      <c r="GJ477">
        <v>0</v>
      </c>
      <c r="GK477">
        <v>0</v>
      </c>
      <c r="GL477">
        <v>0</v>
      </c>
      <c r="GM477">
        <v>0</v>
      </c>
      <c r="GN477">
        <v>0</v>
      </c>
      <c r="GO477">
        <v>0</v>
      </c>
      <c r="GP477">
        <v>17</v>
      </c>
      <c r="GQ477">
        <v>314</v>
      </c>
      <c r="GR477">
        <v>0</v>
      </c>
      <c r="GS477">
        <v>0</v>
      </c>
      <c r="GT477">
        <v>0</v>
      </c>
      <c r="GU477">
        <v>0</v>
      </c>
      <c r="GV477">
        <v>0</v>
      </c>
      <c r="GW477">
        <v>0</v>
      </c>
      <c r="GX477">
        <v>0</v>
      </c>
      <c r="GY477">
        <v>0</v>
      </c>
      <c r="GZ477">
        <v>0</v>
      </c>
      <c r="HA477">
        <v>0</v>
      </c>
      <c r="HB477">
        <v>0</v>
      </c>
      <c r="HC477" s="139">
        <v>0</v>
      </c>
      <c r="HD477" s="141">
        <v>0</v>
      </c>
      <c r="HE477" s="139">
        <v>1</v>
      </c>
      <c r="HF477" s="141">
        <v>0</v>
      </c>
      <c r="HG477" s="180">
        <v>9</v>
      </c>
      <c r="HH477" s="182">
        <v>0</v>
      </c>
      <c r="HI477" s="182">
        <v>0.1111111111111111</v>
      </c>
      <c r="HJ477" s="183">
        <v>0</v>
      </c>
      <c r="HK477" s="140">
        <v>0</v>
      </c>
      <c r="HL477" s="140">
        <v>0</v>
      </c>
      <c r="HM477" s="1" t="s">
        <v>427</v>
      </c>
      <c r="HN477" s="1" t="s">
        <v>427</v>
      </c>
      <c r="HO477" t="s">
        <v>458</v>
      </c>
      <c r="HP477" s="284" t="s">
        <v>458</v>
      </c>
      <c r="HQ477" s="284">
        <v>0</v>
      </c>
      <c r="HR477" s="284">
        <v>0</v>
      </c>
      <c r="HS477" s="284">
        <v>0</v>
      </c>
      <c r="HT477" s="284" t="s">
        <v>427</v>
      </c>
      <c r="HU477" s="284" t="s">
        <v>427</v>
      </c>
      <c r="HV477" s="284" t="s">
        <v>427</v>
      </c>
      <c r="HW477" s="284" t="s">
        <v>427</v>
      </c>
      <c r="HX477" s="284">
        <v>0</v>
      </c>
      <c r="HY477" s="284">
        <v>0</v>
      </c>
      <c r="HZ477" s="284">
        <v>184164</v>
      </c>
      <c r="IA477" s="284"/>
      <c r="IB477" s="284"/>
    </row>
    <row r="478" spans="1:236" x14ac:dyDescent="0.25">
      <c r="A478" s="2">
        <f>IF('Table 1'!$L$2="All Regions",1,IF('Table 1'!$L$2='DATA TEMPLATE 1516'!L478,1,0))</f>
        <v>1</v>
      </c>
      <c r="B478" s="2">
        <f>IF('Table 1'!$L$3="All Disciplines",1,IF('Table 1'!$L$3='DATA TEMPLATE 1516'!M478,1,0))</f>
        <v>1</v>
      </c>
      <c r="C478" s="2">
        <f>IF('Table 1'!$L$4="All Organisations",1,IF('Table 1'!$L$4='DATA TEMPLATE 1516'!N478,1,0))</f>
        <v>1</v>
      </c>
      <c r="D478" s="2">
        <f t="shared" si="14"/>
        <v>3</v>
      </c>
      <c r="E478" s="236">
        <f>IFERROR(IF('Table 2'!$L$2="All Diverse Led",$HQ478,IF('Table 2'!$L$2='DATA TEMPLATE 1516'!HX478,4,0)),"0")</f>
        <v>0</v>
      </c>
      <c r="F478" s="236">
        <f>IFERROR(IF('Table 2'!$L$2="All Diverse Led",$HQ478,IF('Table 2'!$L$2='DATA TEMPLATE 1516'!HY478,4,0)), 0)</f>
        <v>0</v>
      </c>
      <c r="G478" s="237">
        <f t="shared" si="15"/>
        <v>0</v>
      </c>
      <c r="H478" s="1" t="s">
        <v>471</v>
      </c>
      <c r="I478" s="1">
        <v>0</v>
      </c>
      <c r="J478" s="1" t="b">
        <v>0</v>
      </c>
      <c r="K478" s="284">
        <v>476</v>
      </c>
      <c r="L478" t="s">
        <v>439</v>
      </c>
      <c r="M478" t="s">
        <v>438</v>
      </c>
      <c r="N478" t="s">
        <v>460</v>
      </c>
      <c r="O478" s="76">
        <v>21984050</v>
      </c>
      <c r="P478" s="76">
        <v>484500</v>
      </c>
      <c r="Q478" s="76">
        <v>1273738</v>
      </c>
      <c r="R478" s="76">
        <v>17029000</v>
      </c>
      <c r="S478" s="76">
        <v>1000000</v>
      </c>
      <c r="T478" s="76">
        <v>41771288</v>
      </c>
      <c r="U478">
        <v>15839238</v>
      </c>
      <c r="V478">
        <v>181045</v>
      </c>
      <c r="W478">
        <v>1808590</v>
      </c>
      <c r="X478">
        <v>0</v>
      </c>
      <c r="Y478">
        <v>0</v>
      </c>
      <c r="Z478">
        <v>0</v>
      </c>
      <c r="AA478">
        <v>0</v>
      </c>
      <c r="AB478">
        <v>16778558</v>
      </c>
      <c r="AC478">
        <v>6296248</v>
      </c>
      <c r="AD478">
        <v>2200</v>
      </c>
      <c r="AE478">
        <v>40905879</v>
      </c>
      <c r="AF478" s="1">
        <v>0</v>
      </c>
      <c r="AG478">
        <v>0</v>
      </c>
      <c r="AH478">
        <v>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v>0</v>
      </c>
      <c r="BD478" s="284">
        <v>0</v>
      </c>
      <c r="BE478" s="284">
        <v>0</v>
      </c>
      <c r="BF478" s="284">
        <v>0</v>
      </c>
      <c r="BG478" s="284">
        <v>0</v>
      </c>
      <c r="BH478" s="168">
        <v>0</v>
      </c>
      <c r="BI478" s="169">
        <v>0</v>
      </c>
      <c r="BJ478" s="169">
        <v>0</v>
      </c>
      <c r="BK478" s="170">
        <v>0</v>
      </c>
      <c r="BL478">
        <v>4</v>
      </c>
      <c r="BM478">
        <v>220</v>
      </c>
      <c r="BN478">
        <v>109668</v>
      </c>
      <c r="BO478">
        <v>32750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v>0</v>
      </c>
      <c r="CJ478" s="1">
        <v>0</v>
      </c>
      <c r="CK478" s="1">
        <v>0</v>
      </c>
      <c r="CL478" s="1">
        <v>0</v>
      </c>
      <c r="CM478" s="1">
        <v>0</v>
      </c>
      <c r="CN478" s="168">
        <v>0</v>
      </c>
      <c r="CO478" s="169">
        <v>0</v>
      </c>
      <c r="CP478" s="169">
        <v>0</v>
      </c>
      <c r="CQ478" s="170">
        <v>0</v>
      </c>
      <c r="CR478" s="1">
        <v>0</v>
      </c>
      <c r="CS478" s="1">
        <v>0</v>
      </c>
      <c r="CT478" s="1">
        <v>0</v>
      </c>
      <c r="CU478" s="1">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v>0</v>
      </c>
      <c r="DP478" s="284">
        <v>0</v>
      </c>
      <c r="DQ478" s="284">
        <v>0</v>
      </c>
      <c r="DR478" s="284">
        <v>0</v>
      </c>
      <c r="DS478" s="284">
        <v>0</v>
      </c>
      <c r="DT478" s="168">
        <v>0</v>
      </c>
      <c r="DU478" s="169">
        <v>0</v>
      </c>
      <c r="DV478" s="169">
        <v>0</v>
      </c>
      <c r="DW478" s="170">
        <v>0</v>
      </c>
      <c r="DX478">
        <v>21</v>
      </c>
      <c r="DY478">
        <v>4</v>
      </c>
      <c r="DZ478">
        <v>32750</v>
      </c>
      <c r="EA478">
        <v>23500</v>
      </c>
      <c r="EB478">
        <v>0</v>
      </c>
      <c r="EC478">
        <v>0</v>
      </c>
      <c r="ED478">
        <v>0</v>
      </c>
      <c r="EE478">
        <v>0</v>
      </c>
      <c r="EF478">
        <v>0</v>
      </c>
      <c r="EG478">
        <v>0</v>
      </c>
      <c r="EH478">
        <v>0</v>
      </c>
      <c r="EI478">
        <v>0</v>
      </c>
      <c r="EJ478">
        <v>19</v>
      </c>
      <c r="EK478">
        <v>0</v>
      </c>
      <c r="EL478">
        <v>0</v>
      </c>
      <c r="EM478">
        <v>15000</v>
      </c>
      <c r="EN478">
        <v>0</v>
      </c>
      <c r="EO478">
        <v>0</v>
      </c>
      <c r="EP478">
        <v>0</v>
      </c>
      <c r="EQ478">
        <v>0</v>
      </c>
      <c r="ER478">
        <v>0</v>
      </c>
      <c r="ES478">
        <v>0</v>
      </c>
      <c r="ET478">
        <v>0</v>
      </c>
      <c r="EU478">
        <v>0</v>
      </c>
      <c r="EV478" s="1">
        <v>0</v>
      </c>
      <c r="EW478" s="1">
        <v>0</v>
      </c>
      <c r="EX478" s="1">
        <v>0</v>
      </c>
      <c r="EY478" s="1">
        <v>0</v>
      </c>
      <c r="EZ478" s="168">
        <v>19</v>
      </c>
      <c r="FA478" s="169">
        <v>0</v>
      </c>
      <c r="FB478" s="169">
        <v>0</v>
      </c>
      <c r="FC478" s="170">
        <v>15000</v>
      </c>
      <c r="FD478">
        <v>0</v>
      </c>
      <c r="FE478">
        <v>0</v>
      </c>
      <c r="FF478">
        <v>0</v>
      </c>
      <c r="FG478">
        <v>0</v>
      </c>
      <c r="FH478">
        <v>0</v>
      </c>
      <c r="FI478">
        <v>0</v>
      </c>
      <c r="FJ478">
        <v>0</v>
      </c>
      <c r="FK478">
        <v>0</v>
      </c>
      <c r="FL478">
        <v>0</v>
      </c>
      <c r="FM478">
        <v>0</v>
      </c>
      <c r="FN478">
        <v>0</v>
      </c>
      <c r="FO478">
        <v>0</v>
      </c>
      <c r="FP478">
        <v>0</v>
      </c>
      <c r="FQ478">
        <v>0</v>
      </c>
      <c r="FR478">
        <v>0</v>
      </c>
      <c r="FS478">
        <v>0</v>
      </c>
      <c r="FT478">
        <v>0</v>
      </c>
      <c r="FU478">
        <v>0</v>
      </c>
      <c r="FV478">
        <v>0</v>
      </c>
      <c r="FW478">
        <v>0</v>
      </c>
      <c r="FX478">
        <v>0</v>
      </c>
      <c r="FY478">
        <v>0</v>
      </c>
      <c r="FZ478">
        <v>0</v>
      </c>
      <c r="GA478">
        <v>0</v>
      </c>
      <c r="GB478">
        <v>0</v>
      </c>
      <c r="GC478">
        <v>0</v>
      </c>
      <c r="GD478">
        <v>0</v>
      </c>
      <c r="GE478">
        <v>0</v>
      </c>
      <c r="GF478">
        <v>0</v>
      </c>
      <c r="GG478">
        <v>0</v>
      </c>
      <c r="GH478">
        <v>0</v>
      </c>
      <c r="GI478">
        <v>0</v>
      </c>
      <c r="GJ478">
        <v>0</v>
      </c>
      <c r="GK478">
        <v>0</v>
      </c>
      <c r="GL478">
        <v>0</v>
      </c>
      <c r="GM478">
        <v>0</v>
      </c>
      <c r="GN478">
        <v>0</v>
      </c>
      <c r="GO478">
        <v>0</v>
      </c>
      <c r="GP478">
        <v>0</v>
      </c>
      <c r="GQ478">
        <v>0</v>
      </c>
      <c r="GR478">
        <v>0</v>
      </c>
      <c r="GS478">
        <v>0</v>
      </c>
      <c r="GT478">
        <v>0</v>
      </c>
      <c r="GU478">
        <v>0</v>
      </c>
      <c r="GV478">
        <v>0</v>
      </c>
      <c r="GW478">
        <v>0</v>
      </c>
      <c r="GX478">
        <v>0</v>
      </c>
      <c r="GY478">
        <v>0</v>
      </c>
      <c r="GZ478">
        <v>0</v>
      </c>
      <c r="HA478">
        <v>0</v>
      </c>
      <c r="HB478">
        <v>0</v>
      </c>
      <c r="HC478" s="139">
        <v>8</v>
      </c>
      <c r="HD478" s="141">
        <v>0</v>
      </c>
      <c r="HE478" s="139">
        <v>0</v>
      </c>
      <c r="HF478" s="141">
        <v>1</v>
      </c>
      <c r="HG478" s="180">
        <v>88</v>
      </c>
      <c r="HH478" s="182">
        <v>0.10227272727272728</v>
      </c>
      <c r="HI478" s="182">
        <v>0</v>
      </c>
      <c r="HJ478" s="183">
        <v>0</v>
      </c>
      <c r="HK478" s="140">
        <v>0</v>
      </c>
      <c r="HL478" s="140">
        <v>0</v>
      </c>
      <c r="HM478" s="1" t="s">
        <v>427</v>
      </c>
      <c r="HN478" s="1" t="s">
        <v>427</v>
      </c>
      <c r="HO478" t="s">
        <v>460</v>
      </c>
      <c r="HP478" s="284" t="s">
        <v>460</v>
      </c>
      <c r="HQ478" s="284">
        <v>0</v>
      </c>
      <c r="HR478" s="284">
        <v>0</v>
      </c>
      <c r="HS478" s="284">
        <v>0</v>
      </c>
      <c r="HT478" s="284">
        <v>0</v>
      </c>
      <c r="HU478" s="284">
        <v>0</v>
      </c>
      <c r="HV478" s="284">
        <v>0</v>
      </c>
      <c r="HW478" s="284">
        <v>0</v>
      </c>
      <c r="HX478" s="284">
        <v>0</v>
      </c>
      <c r="HY478" s="284">
        <v>0</v>
      </c>
      <c r="HZ478" s="284">
        <v>40278849</v>
      </c>
      <c r="IA478" s="284"/>
      <c r="IB478" s="284"/>
    </row>
    <row r="479" spans="1:236" x14ac:dyDescent="0.25">
      <c r="A479" s="2">
        <f>IF('Table 1'!$L$2="All Regions",1,IF('Table 1'!$L$2='DATA TEMPLATE 1516'!L479,1,0))</f>
        <v>1</v>
      </c>
      <c r="B479" s="2">
        <f>IF('Table 1'!$L$3="All Disciplines",1,IF('Table 1'!$L$3='DATA TEMPLATE 1516'!M479,1,0))</f>
        <v>1</v>
      </c>
      <c r="C479" s="2">
        <f>IF('Table 1'!$L$4="All Organisations",1,IF('Table 1'!$L$4='DATA TEMPLATE 1516'!N479,1,0))</f>
        <v>1</v>
      </c>
      <c r="D479" s="2">
        <f t="shared" si="14"/>
        <v>3</v>
      </c>
      <c r="E479" s="236">
        <f>IFERROR(IF('Table 2'!$L$2="All Diverse Led",$HQ479,IF('Table 2'!$L$2='DATA TEMPLATE 1516'!HX479,4,0)),"0")</f>
        <v>0</v>
      </c>
      <c r="F479" s="236">
        <f>IFERROR(IF('Table 2'!$L$2="All Diverse Led",$HQ479,IF('Table 2'!$L$2='DATA TEMPLATE 1516'!HY479,4,0)), 0)</f>
        <v>0</v>
      </c>
      <c r="G479" s="237">
        <f t="shared" si="15"/>
        <v>0</v>
      </c>
      <c r="H479" s="1" t="s">
        <v>471</v>
      </c>
      <c r="I479" s="1">
        <v>0</v>
      </c>
      <c r="J479" s="1" t="b">
        <v>0</v>
      </c>
      <c r="K479" s="284">
        <v>477</v>
      </c>
      <c r="L479" t="s">
        <v>439</v>
      </c>
      <c r="M479" t="s">
        <v>437</v>
      </c>
      <c r="N479" t="s">
        <v>459</v>
      </c>
      <c r="O479" s="76">
        <v>15798</v>
      </c>
      <c r="P479" s="76">
        <v>294835</v>
      </c>
      <c r="Q479" s="76">
        <v>61097</v>
      </c>
      <c r="R479" s="76">
        <v>0</v>
      </c>
      <c r="S479" s="76">
        <v>2500</v>
      </c>
      <c r="T479" s="76">
        <v>374230</v>
      </c>
      <c r="U479">
        <v>6890</v>
      </c>
      <c r="V479">
        <v>26739</v>
      </c>
      <c r="W479">
        <v>0</v>
      </c>
      <c r="X479">
        <v>129267</v>
      </c>
      <c r="Y479">
        <v>1149</v>
      </c>
      <c r="Z479">
        <v>0</v>
      </c>
      <c r="AA479">
        <v>0</v>
      </c>
      <c r="AB479">
        <v>162827</v>
      </c>
      <c r="AC479">
        <v>36010</v>
      </c>
      <c r="AD479">
        <v>0</v>
      </c>
      <c r="AE479">
        <v>362882</v>
      </c>
      <c r="AF479" s="1">
        <v>3</v>
      </c>
      <c r="AG479">
        <v>20</v>
      </c>
      <c r="AH479">
        <v>1284</v>
      </c>
      <c r="AI479">
        <v>3582</v>
      </c>
      <c r="AJ479">
        <v>0</v>
      </c>
      <c r="AK479">
        <v>0</v>
      </c>
      <c r="AL479">
        <v>0</v>
      </c>
      <c r="AM479">
        <v>0</v>
      </c>
      <c r="AN479">
        <v>0</v>
      </c>
      <c r="AO479">
        <v>0</v>
      </c>
      <c r="AP479">
        <v>0</v>
      </c>
      <c r="AQ479">
        <v>0</v>
      </c>
      <c r="AR479">
        <v>1</v>
      </c>
      <c r="AS479">
        <v>14</v>
      </c>
      <c r="AT479">
        <v>1023</v>
      </c>
      <c r="AU479">
        <v>2000</v>
      </c>
      <c r="AV479">
        <v>0</v>
      </c>
      <c r="AW479">
        <v>0</v>
      </c>
      <c r="AX479">
        <v>0</v>
      </c>
      <c r="AY479">
        <v>0</v>
      </c>
      <c r="AZ479">
        <v>0</v>
      </c>
      <c r="BA479">
        <v>0</v>
      </c>
      <c r="BB479">
        <v>0</v>
      </c>
      <c r="BC479">
        <v>0</v>
      </c>
      <c r="BD479" s="284">
        <v>0</v>
      </c>
      <c r="BE479" s="284">
        <v>0</v>
      </c>
      <c r="BF479" s="284">
        <v>0</v>
      </c>
      <c r="BG479" s="284">
        <v>0</v>
      </c>
      <c r="BH479" s="168">
        <v>1</v>
      </c>
      <c r="BI479" s="169">
        <v>14</v>
      </c>
      <c r="BJ479" s="169">
        <v>1023</v>
      </c>
      <c r="BK479" s="170">
        <v>2000</v>
      </c>
      <c r="BL479">
        <v>3</v>
      </c>
      <c r="BM479">
        <v>13</v>
      </c>
      <c r="BN479">
        <v>55</v>
      </c>
      <c r="BO479">
        <v>494</v>
      </c>
      <c r="BP479">
        <v>0</v>
      </c>
      <c r="BQ479">
        <v>0</v>
      </c>
      <c r="BR479">
        <v>0</v>
      </c>
      <c r="BS479">
        <v>0</v>
      </c>
      <c r="BT479">
        <v>0</v>
      </c>
      <c r="BU479">
        <v>0</v>
      </c>
      <c r="BV479">
        <v>0</v>
      </c>
      <c r="BW479">
        <v>0</v>
      </c>
      <c r="BX479">
        <v>1</v>
      </c>
      <c r="BY479">
        <v>8</v>
      </c>
      <c r="BZ479">
        <v>0</v>
      </c>
      <c r="CA479">
        <v>424</v>
      </c>
      <c r="CB479">
        <v>0</v>
      </c>
      <c r="CC479">
        <v>0</v>
      </c>
      <c r="CD479">
        <v>0</v>
      </c>
      <c r="CE479">
        <v>0</v>
      </c>
      <c r="CF479">
        <v>0</v>
      </c>
      <c r="CG479">
        <v>0</v>
      </c>
      <c r="CH479">
        <v>0</v>
      </c>
      <c r="CI479">
        <v>0</v>
      </c>
      <c r="CJ479" s="1">
        <v>0</v>
      </c>
      <c r="CK479" s="1">
        <v>0</v>
      </c>
      <c r="CL479" s="1">
        <v>0</v>
      </c>
      <c r="CM479" s="1">
        <v>0</v>
      </c>
      <c r="CN479" s="168">
        <v>1</v>
      </c>
      <c r="CO479" s="169">
        <v>8</v>
      </c>
      <c r="CP479" s="169">
        <v>0</v>
      </c>
      <c r="CQ479" s="170">
        <v>424</v>
      </c>
      <c r="CR479" s="1">
        <v>4</v>
      </c>
      <c r="CS479" s="1">
        <v>17</v>
      </c>
      <c r="CT479" s="1">
        <v>69</v>
      </c>
      <c r="CU479" s="1">
        <v>545</v>
      </c>
      <c r="CV479">
        <v>0</v>
      </c>
      <c r="CW479">
        <v>0</v>
      </c>
      <c r="CX479">
        <v>0</v>
      </c>
      <c r="CY479">
        <v>0</v>
      </c>
      <c r="CZ479">
        <v>0</v>
      </c>
      <c r="DA479">
        <v>0</v>
      </c>
      <c r="DB479">
        <v>0</v>
      </c>
      <c r="DC479">
        <v>0</v>
      </c>
      <c r="DD479">
        <v>1</v>
      </c>
      <c r="DE479">
        <v>7</v>
      </c>
      <c r="DF479">
        <v>69</v>
      </c>
      <c r="DG479">
        <v>200</v>
      </c>
      <c r="DH479">
        <v>0</v>
      </c>
      <c r="DI479">
        <v>0</v>
      </c>
      <c r="DJ479">
        <v>0</v>
      </c>
      <c r="DK479">
        <v>0</v>
      </c>
      <c r="DL479">
        <v>0</v>
      </c>
      <c r="DM479">
        <v>0</v>
      </c>
      <c r="DN479">
        <v>0</v>
      </c>
      <c r="DO479">
        <v>0</v>
      </c>
      <c r="DP479" s="284">
        <v>0</v>
      </c>
      <c r="DQ479" s="284">
        <v>0</v>
      </c>
      <c r="DR479" s="284">
        <v>0</v>
      </c>
      <c r="DS479" s="284">
        <v>0</v>
      </c>
      <c r="DT479" s="168">
        <v>1</v>
      </c>
      <c r="DU479" s="169">
        <v>7</v>
      </c>
      <c r="DV479" s="169">
        <v>69</v>
      </c>
      <c r="DW479" s="170">
        <v>200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v>0</v>
      </c>
      <c r="EV479" s="1">
        <v>0</v>
      </c>
      <c r="EW479" s="1">
        <v>0</v>
      </c>
      <c r="EX479" s="1">
        <v>0</v>
      </c>
      <c r="EY479" s="1">
        <v>0</v>
      </c>
      <c r="EZ479" s="168">
        <v>0</v>
      </c>
      <c r="FA479" s="169">
        <v>0</v>
      </c>
      <c r="FB479" s="169">
        <v>0</v>
      </c>
      <c r="FC479" s="170">
        <v>0</v>
      </c>
      <c r="FD479">
        <v>0</v>
      </c>
      <c r="FE479">
        <v>0</v>
      </c>
      <c r="FF479">
        <v>0</v>
      </c>
      <c r="FG479">
        <v>0</v>
      </c>
      <c r="FH479">
        <v>0</v>
      </c>
      <c r="FI479">
        <v>0</v>
      </c>
      <c r="FJ479">
        <v>0</v>
      </c>
      <c r="FK479">
        <v>0</v>
      </c>
      <c r="FL479">
        <v>0</v>
      </c>
      <c r="FM479">
        <v>0</v>
      </c>
      <c r="FN479">
        <v>1</v>
      </c>
      <c r="FO479">
        <v>250</v>
      </c>
      <c r="FP479">
        <v>0</v>
      </c>
      <c r="FQ479">
        <v>0</v>
      </c>
      <c r="FR479">
        <v>1</v>
      </c>
      <c r="FS479">
        <v>182</v>
      </c>
      <c r="FT479">
        <v>0</v>
      </c>
      <c r="FU479">
        <v>0</v>
      </c>
      <c r="FV479">
        <v>0</v>
      </c>
      <c r="FW479">
        <v>0</v>
      </c>
      <c r="FX479">
        <v>2</v>
      </c>
      <c r="FY479">
        <v>115</v>
      </c>
      <c r="FZ479">
        <v>1</v>
      </c>
      <c r="GA479">
        <v>23</v>
      </c>
      <c r="GB479">
        <v>0</v>
      </c>
      <c r="GC479">
        <v>0</v>
      </c>
      <c r="GD479">
        <v>1</v>
      </c>
      <c r="GE479">
        <v>1500</v>
      </c>
      <c r="GF479">
        <v>0</v>
      </c>
      <c r="GG479">
        <v>0</v>
      </c>
      <c r="GH479">
        <v>0</v>
      </c>
      <c r="GI479">
        <v>0</v>
      </c>
      <c r="GJ479">
        <v>0</v>
      </c>
      <c r="GK479">
        <v>45</v>
      </c>
      <c r="GL479">
        <v>4</v>
      </c>
      <c r="GM479">
        <v>6</v>
      </c>
      <c r="GN479">
        <v>5</v>
      </c>
      <c r="GO479">
        <v>706</v>
      </c>
      <c r="GP479">
        <v>3</v>
      </c>
      <c r="GQ479">
        <v>1060</v>
      </c>
      <c r="GR479">
        <v>2</v>
      </c>
      <c r="GS479">
        <v>3706</v>
      </c>
      <c r="GT479">
        <v>0</v>
      </c>
      <c r="GU479">
        <v>0</v>
      </c>
      <c r="GV479">
        <v>0</v>
      </c>
      <c r="GW479">
        <v>0</v>
      </c>
      <c r="GX479">
        <v>2</v>
      </c>
      <c r="GY479">
        <v>1</v>
      </c>
      <c r="GZ479">
        <v>1</v>
      </c>
      <c r="HA479">
        <v>0</v>
      </c>
      <c r="HB479">
        <v>0</v>
      </c>
      <c r="HC479" s="139">
        <v>0</v>
      </c>
      <c r="HD479" s="141">
        <v>0</v>
      </c>
      <c r="HE479" s="139">
        <v>0</v>
      </c>
      <c r="HF479" s="141">
        <v>2</v>
      </c>
      <c r="HG479" s="180">
        <v>10</v>
      </c>
      <c r="HH479" s="182">
        <v>0.2</v>
      </c>
      <c r="HI479" s="182">
        <v>0</v>
      </c>
      <c r="HJ479" s="183">
        <v>0</v>
      </c>
      <c r="HK479" s="140">
        <v>0</v>
      </c>
      <c r="HL479" s="140">
        <v>0</v>
      </c>
      <c r="HM479" s="1" t="s">
        <v>427</v>
      </c>
      <c r="HN479" s="1" t="s">
        <v>427</v>
      </c>
      <c r="HO479" t="s">
        <v>459</v>
      </c>
      <c r="HP479" s="284" t="s">
        <v>459</v>
      </c>
      <c r="HQ479" s="284">
        <v>0</v>
      </c>
      <c r="HR479" s="284">
        <v>0</v>
      </c>
      <c r="HS479" s="284">
        <v>0</v>
      </c>
      <c r="HT479" s="284" t="s">
        <v>427</v>
      </c>
      <c r="HU479" s="284" t="s">
        <v>427</v>
      </c>
      <c r="HV479" s="284" t="s">
        <v>427</v>
      </c>
      <c r="HW479" s="284" t="s">
        <v>427</v>
      </c>
      <c r="HX479" s="284">
        <v>0</v>
      </c>
      <c r="HY479" s="284">
        <v>0</v>
      </c>
      <c r="HZ479" s="284">
        <v>493147</v>
      </c>
      <c r="IA479" s="284"/>
      <c r="IB479" s="284"/>
    </row>
    <row r="480" spans="1:236" x14ac:dyDescent="0.25">
      <c r="A480" s="2">
        <f>IF('Table 1'!$L$2="All Regions",1,IF('Table 1'!$L$2='DATA TEMPLATE 1516'!L480,1,0))</f>
        <v>1</v>
      </c>
      <c r="B480" s="2">
        <f>IF('Table 1'!$L$3="All Disciplines",1,IF('Table 1'!$L$3='DATA TEMPLATE 1516'!M480,1,0))</f>
        <v>1</v>
      </c>
      <c r="C480" s="2">
        <f>IF('Table 1'!$L$4="All Organisations",1,IF('Table 1'!$L$4='DATA TEMPLATE 1516'!N480,1,0))</f>
        <v>1</v>
      </c>
      <c r="D480" s="2">
        <f t="shared" si="14"/>
        <v>3</v>
      </c>
      <c r="E480" s="236" t="str">
        <f>IFERROR(IF('Table 2'!$L$2="All Diverse Led",$HQ480,IF('Table 2'!$L$2='DATA TEMPLATE 1516'!HX480,4,0)),"0")</f>
        <v>-</v>
      </c>
      <c r="F480" s="236" t="str">
        <f>IFERROR(IF('Table 2'!$L$2="All Diverse Led",$HQ480,IF('Table 2'!$L$2='DATA TEMPLATE 1516'!HY480,4,0)), 0)</f>
        <v>-</v>
      </c>
      <c r="G480" s="237">
        <f t="shared" si="15"/>
        <v>0</v>
      </c>
      <c r="H480" s="1">
        <v>0</v>
      </c>
      <c r="I480" s="1">
        <v>0</v>
      </c>
      <c r="J480" s="1" t="b">
        <v>0</v>
      </c>
      <c r="K480" s="284">
        <v>478</v>
      </c>
      <c r="L480" t="s">
        <v>439</v>
      </c>
      <c r="M480" t="s">
        <v>437</v>
      </c>
      <c r="N480" t="s">
        <v>459</v>
      </c>
      <c r="O480" s="76">
        <v>75874</v>
      </c>
      <c r="P480" s="76">
        <v>88000</v>
      </c>
      <c r="Q480" s="76">
        <v>55038</v>
      </c>
      <c r="R480" s="76">
        <v>3595</v>
      </c>
      <c r="S480" s="76">
        <v>17971</v>
      </c>
      <c r="T480" s="76">
        <v>240478</v>
      </c>
      <c r="U480">
        <v>20165</v>
      </c>
      <c r="V480">
        <v>1615</v>
      </c>
      <c r="W480">
        <v>0</v>
      </c>
      <c r="X480">
        <v>0</v>
      </c>
      <c r="Y480">
        <v>0</v>
      </c>
      <c r="Z480">
        <v>0</v>
      </c>
      <c r="AA480">
        <v>0</v>
      </c>
      <c r="AB480">
        <v>183068</v>
      </c>
      <c r="AC480">
        <v>36059</v>
      </c>
      <c r="AD480">
        <v>29336</v>
      </c>
      <c r="AE480">
        <v>270243</v>
      </c>
      <c r="AF480" s="1">
        <v>1</v>
      </c>
      <c r="AG480">
        <v>7</v>
      </c>
      <c r="AH480">
        <v>110</v>
      </c>
      <c r="AI480">
        <v>522</v>
      </c>
      <c r="AJ480">
        <v>1</v>
      </c>
      <c r="AK480">
        <v>7</v>
      </c>
      <c r="AL480">
        <v>0</v>
      </c>
      <c r="AM480">
        <v>2720</v>
      </c>
      <c r="AN480">
        <v>0</v>
      </c>
      <c r="AO480">
        <v>0</v>
      </c>
      <c r="AP480">
        <v>0</v>
      </c>
      <c r="AQ480">
        <v>0</v>
      </c>
      <c r="AR480">
        <v>1</v>
      </c>
      <c r="AS480">
        <v>7</v>
      </c>
      <c r="AT480">
        <v>110</v>
      </c>
      <c r="AU480">
        <v>522</v>
      </c>
      <c r="AV480">
        <v>1</v>
      </c>
      <c r="AW480">
        <v>7</v>
      </c>
      <c r="AX480">
        <v>0</v>
      </c>
      <c r="AY480">
        <v>2720</v>
      </c>
      <c r="AZ480">
        <v>0</v>
      </c>
      <c r="BA480">
        <v>0</v>
      </c>
      <c r="BB480">
        <v>0</v>
      </c>
      <c r="BC480">
        <v>0</v>
      </c>
      <c r="BD480" s="284">
        <v>1</v>
      </c>
      <c r="BE480" s="284">
        <v>7</v>
      </c>
      <c r="BF480" s="284">
        <v>0</v>
      </c>
      <c r="BG480" s="284">
        <v>2720</v>
      </c>
      <c r="BH480" s="168">
        <v>2</v>
      </c>
      <c r="BI480" s="169">
        <v>14</v>
      </c>
      <c r="BJ480" s="169">
        <v>110</v>
      </c>
      <c r="BK480" s="170">
        <v>3242</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v>0</v>
      </c>
      <c r="CJ480" s="1">
        <v>0</v>
      </c>
      <c r="CK480" s="1">
        <v>0</v>
      </c>
      <c r="CL480" s="1">
        <v>0</v>
      </c>
      <c r="CM480" s="1">
        <v>0</v>
      </c>
      <c r="CN480" s="168">
        <v>0</v>
      </c>
      <c r="CO480" s="169">
        <v>0</v>
      </c>
      <c r="CP480" s="169">
        <v>0</v>
      </c>
      <c r="CQ480" s="170">
        <v>0</v>
      </c>
      <c r="CR480" s="1">
        <v>0</v>
      </c>
      <c r="CS480" s="1">
        <v>0</v>
      </c>
      <c r="CT480" s="1">
        <v>0</v>
      </c>
      <c r="CU480" s="1">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v>0</v>
      </c>
      <c r="DP480" s="284">
        <v>0</v>
      </c>
      <c r="DQ480" s="284">
        <v>0</v>
      </c>
      <c r="DR480" s="284">
        <v>0</v>
      </c>
      <c r="DS480" s="284">
        <v>0</v>
      </c>
      <c r="DT480" s="168">
        <v>0</v>
      </c>
      <c r="DU480" s="169">
        <v>0</v>
      </c>
      <c r="DV480" s="169">
        <v>0</v>
      </c>
      <c r="DW480" s="170">
        <v>0</v>
      </c>
      <c r="DX480">
        <v>0</v>
      </c>
      <c r="DY480">
        <v>0</v>
      </c>
      <c r="DZ480">
        <v>0</v>
      </c>
      <c r="EA480">
        <v>0</v>
      </c>
      <c r="EB480">
        <v>0</v>
      </c>
      <c r="EC480">
        <v>0</v>
      </c>
      <c r="ED480">
        <v>0</v>
      </c>
      <c r="EE480">
        <v>0</v>
      </c>
      <c r="EF480">
        <v>0</v>
      </c>
      <c r="EG480">
        <v>0</v>
      </c>
      <c r="EH480">
        <v>0</v>
      </c>
      <c r="EI480">
        <v>0</v>
      </c>
      <c r="EJ480">
        <v>0</v>
      </c>
      <c r="EK480">
        <v>0</v>
      </c>
      <c r="EL480">
        <v>0</v>
      </c>
      <c r="EM480">
        <v>0</v>
      </c>
      <c r="EN480">
        <v>0</v>
      </c>
      <c r="EO480">
        <v>0</v>
      </c>
      <c r="EP480">
        <v>0</v>
      </c>
      <c r="EQ480">
        <v>0</v>
      </c>
      <c r="ER480">
        <v>0</v>
      </c>
      <c r="ES480">
        <v>0</v>
      </c>
      <c r="ET480">
        <v>0</v>
      </c>
      <c r="EU480">
        <v>0</v>
      </c>
      <c r="EV480" s="1">
        <v>0</v>
      </c>
      <c r="EW480" s="1">
        <v>0</v>
      </c>
      <c r="EX480" s="1">
        <v>0</v>
      </c>
      <c r="EY480" s="1">
        <v>0</v>
      </c>
      <c r="EZ480" s="168">
        <v>0</v>
      </c>
      <c r="FA480" s="169">
        <v>0</v>
      </c>
      <c r="FB480" s="169">
        <v>0</v>
      </c>
      <c r="FC480" s="17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8</v>
      </c>
      <c r="GG480">
        <v>0</v>
      </c>
      <c r="GH480">
        <v>0</v>
      </c>
      <c r="GI480">
        <v>0</v>
      </c>
      <c r="GJ480">
        <v>0</v>
      </c>
      <c r="GK480">
        <v>610</v>
      </c>
      <c r="GL480">
        <v>0</v>
      </c>
      <c r="GM480">
        <v>0</v>
      </c>
      <c r="GN480">
        <v>0</v>
      </c>
      <c r="GO480">
        <v>0</v>
      </c>
      <c r="GP480">
        <v>0</v>
      </c>
      <c r="GQ480">
        <v>0</v>
      </c>
      <c r="GR480">
        <v>0</v>
      </c>
      <c r="GS480">
        <v>0</v>
      </c>
      <c r="GT480">
        <v>0</v>
      </c>
      <c r="GU480">
        <v>0</v>
      </c>
      <c r="GV480">
        <v>0</v>
      </c>
      <c r="GW480">
        <v>0</v>
      </c>
      <c r="GX480">
        <v>0</v>
      </c>
      <c r="GY480">
        <v>0</v>
      </c>
      <c r="GZ480">
        <v>0</v>
      </c>
      <c r="HA480">
        <v>0</v>
      </c>
      <c r="HB480">
        <v>0</v>
      </c>
      <c r="HC480" s="139">
        <v>6</v>
      </c>
      <c r="HD480" s="141">
        <v>3</v>
      </c>
      <c r="HE480" s="139">
        <v>0</v>
      </c>
      <c r="HF480" s="141">
        <v>3</v>
      </c>
      <c r="HG480" s="180">
        <v>23</v>
      </c>
      <c r="HH480" s="182">
        <v>0.39130434782608697</v>
      </c>
      <c r="HI480" s="182">
        <v>0.13043478260869565</v>
      </c>
      <c r="HJ480" s="183">
        <v>0</v>
      </c>
      <c r="HK480" s="140">
        <v>0</v>
      </c>
      <c r="HL480" s="140">
        <v>0</v>
      </c>
      <c r="HM480" s="1" t="s">
        <v>427</v>
      </c>
      <c r="HN480" s="1" t="s">
        <v>427</v>
      </c>
      <c r="HO480" t="s">
        <v>459</v>
      </c>
      <c r="HP480" t="e">
        <v>#N/A</v>
      </c>
      <c r="HQ480" s="403" t="s">
        <v>605</v>
      </c>
      <c r="HR480" s="403" t="s">
        <v>605</v>
      </c>
      <c r="HS480" s="403" t="s">
        <v>605</v>
      </c>
      <c r="HT480" s="403" t="s">
        <v>605</v>
      </c>
      <c r="HU480" s="403" t="s">
        <v>605</v>
      </c>
      <c r="HV480" s="403" t="s">
        <v>605</v>
      </c>
      <c r="HW480" s="403" t="s">
        <v>605</v>
      </c>
      <c r="HX480" s="403" t="s">
        <v>605</v>
      </c>
      <c r="HY480" s="403" t="s">
        <v>605</v>
      </c>
      <c r="HZ480" s="403" t="s">
        <v>605</v>
      </c>
      <c r="IA480" s="284"/>
      <c r="IB480" s="284"/>
    </row>
    <row r="481" spans="1:236" x14ac:dyDescent="0.25">
      <c r="A481" s="2">
        <f>IF('Table 1'!$L$2="All Regions",1,IF('Table 1'!$L$2='DATA TEMPLATE 1516'!L481,1,0))</f>
        <v>1</v>
      </c>
      <c r="B481" s="2">
        <f>IF('Table 1'!$L$3="All Disciplines",1,IF('Table 1'!$L$3='DATA TEMPLATE 1516'!M481,1,0))</f>
        <v>1</v>
      </c>
      <c r="C481" s="2">
        <f>IF('Table 1'!$L$4="All Organisations",1,IF('Table 1'!$L$4='DATA TEMPLATE 1516'!N481,1,0))</f>
        <v>1</v>
      </c>
      <c r="D481" s="2">
        <f t="shared" si="14"/>
        <v>3</v>
      </c>
      <c r="E481" s="236">
        <f>IFERROR(IF('Table 2'!$L$2="All Diverse Led",$HQ481,IF('Table 2'!$L$2='DATA TEMPLATE 1516'!HX481,4,0)),"0")</f>
        <v>2</v>
      </c>
      <c r="F481" s="236">
        <f>IFERROR(IF('Table 2'!$L$2="All Diverse Led",$HQ481,IF('Table 2'!$L$2='DATA TEMPLATE 1516'!HY481,4,0)), 0)</f>
        <v>2</v>
      </c>
      <c r="G481" s="237">
        <f t="shared" si="15"/>
        <v>4</v>
      </c>
      <c r="H481" s="1" t="s">
        <v>471</v>
      </c>
      <c r="I481" s="1">
        <v>0</v>
      </c>
      <c r="J481" s="1" t="b">
        <v>0</v>
      </c>
      <c r="K481" s="284">
        <v>479</v>
      </c>
      <c r="L481" t="s">
        <v>439</v>
      </c>
      <c r="M481" t="s">
        <v>440</v>
      </c>
      <c r="N481" t="s">
        <v>458</v>
      </c>
      <c r="O481" s="76">
        <v>103237</v>
      </c>
      <c r="P481" s="76">
        <v>173991</v>
      </c>
      <c r="Q481" s="76">
        <v>10000</v>
      </c>
      <c r="R481" s="76">
        <v>0</v>
      </c>
      <c r="S481" s="76">
        <v>25000</v>
      </c>
      <c r="T481" s="76">
        <v>312228</v>
      </c>
      <c r="U481">
        <v>67024</v>
      </c>
      <c r="V481">
        <v>0</v>
      </c>
      <c r="W481">
        <v>0</v>
      </c>
      <c r="X481">
        <v>82803</v>
      </c>
      <c r="Y481">
        <v>25000</v>
      </c>
      <c r="Z481">
        <v>0</v>
      </c>
      <c r="AA481">
        <v>0</v>
      </c>
      <c r="AB481">
        <v>74757</v>
      </c>
      <c r="AC481">
        <v>30829</v>
      </c>
      <c r="AD481">
        <v>0</v>
      </c>
      <c r="AE481">
        <v>280413</v>
      </c>
      <c r="AF481" s="1">
        <v>188</v>
      </c>
      <c r="AG481">
        <v>31</v>
      </c>
      <c r="AH481">
        <v>7500</v>
      </c>
      <c r="AI481">
        <v>119000</v>
      </c>
      <c r="AJ481">
        <v>4</v>
      </c>
      <c r="AK481">
        <v>2</v>
      </c>
      <c r="AL481">
        <v>0</v>
      </c>
      <c r="AM481">
        <v>7500</v>
      </c>
      <c r="AN481">
        <v>0</v>
      </c>
      <c r="AO481">
        <v>0</v>
      </c>
      <c r="AP481">
        <v>0</v>
      </c>
      <c r="AQ481">
        <v>0</v>
      </c>
      <c r="AR481">
        <v>120</v>
      </c>
      <c r="AS481">
        <v>21</v>
      </c>
      <c r="AT481">
        <v>0</v>
      </c>
      <c r="AU481">
        <v>3234</v>
      </c>
      <c r="AV481">
        <v>0</v>
      </c>
      <c r="AW481">
        <v>0</v>
      </c>
      <c r="AX481">
        <v>0</v>
      </c>
      <c r="AY481">
        <v>0</v>
      </c>
      <c r="AZ481">
        <v>0</v>
      </c>
      <c r="BA481">
        <v>0</v>
      </c>
      <c r="BB481">
        <v>0</v>
      </c>
      <c r="BC481">
        <v>0</v>
      </c>
      <c r="BD481" s="284">
        <v>4</v>
      </c>
      <c r="BE481" s="284">
        <v>2</v>
      </c>
      <c r="BF481" s="284">
        <v>0</v>
      </c>
      <c r="BG481" s="284">
        <v>7500</v>
      </c>
      <c r="BH481" s="168">
        <v>120</v>
      </c>
      <c r="BI481" s="169">
        <v>21</v>
      </c>
      <c r="BJ481" s="169">
        <v>0</v>
      </c>
      <c r="BK481" s="170">
        <v>3234</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v>0</v>
      </c>
      <c r="CJ481" s="1">
        <v>0</v>
      </c>
      <c r="CK481" s="1">
        <v>0</v>
      </c>
      <c r="CL481" s="1">
        <v>0</v>
      </c>
      <c r="CM481" s="1">
        <v>0</v>
      </c>
      <c r="CN481" s="168">
        <v>0</v>
      </c>
      <c r="CO481" s="169">
        <v>0</v>
      </c>
      <c r="CP481" s="169">
        <v>0</v>
      </c>
      <c r="CQ481" s="170">
        <v>0</v>
      </c>
      <c r="CR481" s="1">
        <v>0</v>
      </c>
      <c r="CS481" s="1">
        <v>0</v>
      </c>
      <c r="CT481" s="1">
        <v>0</v>
      </c>
      <c r="CU481" s="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v>0</v>
      </c>
      <c r="DP481" s="284">
        <v>0</v>
      </c>
      <c r="DQ481" s="284">
        <v>0</v>
      </c>
      <c r="DR481" s="284">
        <v>0</v>
      </c>
      <c r="DS481" s="284">
        <v>0</v>
      </c>
      <c r="DT481" s="168">
        <v>0</v>
      </c>
      <c r="DU481" s="169">
        <v>0</v>
      </c>
      <c r="DV481" s="169">
        <v>0</v>
      </c>
      <c r="DW481" s="170">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v>0</v>
      </c>
      <c r="EV481" s="1">
        <v>0</v>
      </c>
      <c r="EW481" s="1">
        <v>0</v>
      </c>
      <c r="EX481" s="1">
        <v>0</v>
      </c>
      <c r="EY481" s="1">
        <v>0</v>
      </c>
      <c r="EZ481" s="168">
        <v>0</v>
      </c>
      <c r="FA481" s="169">
        <v>0</v>
      </c>
      <c r="FB481" s="169">
        <v>0</v>
      </c>
      <c r="FC481" s="170">
        <v>0</v>
      </c>
      <c r="FD481">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s="139">
        <v>3</v>
      </c>
      <c r="HD481" s="141">
        <v>0</v>
      </c>
      <c r="HE481" s="139">
        <v>1</v>
      </c>
      <c r="HF481" s="141">
        <v>3</v>
      </c>
      <c r="HG481" s="180">
        <v>8</v>
      </c>
      <c r="HH481" s="182">
        <v>0.75</v>
      </c>
      <c r="HI481" s="182">
        <v>0.125</v>
      </c>
      <c r="HJ481" s="183">
        <v>2</v>
      </c>
      <c r="HK481" s="140" t="s">
        <v>541</v>
      </c>
      <c r="HL481" s="140">
        <v>0</v>
      </c>
      <c r="HM481" s="1" t="s">
        <v>426</v>
      </c>
      <c r="HN481" s="1" t="s">
        <v>427</v>
      </c>
      <c r="HO481" t="s">
        <v>458</v>
      </c>
      <c r="HP481" s="284" t="s">
        <v>459</v>
      </c>
      <c r="HQ481" s="284">
        <v>2</v>
      </c>
      <c r="HR481" s="284" t="s">
        <v>541</v>
      </c>
      <c r="HS481" s="284">
        <v>0</v>
      </c>
      <c r="HT481" s="284" t="s">
        <v>426</v>
      </c>
      <c r="HU481" s="284" t="s">
        <v>427</v>
      </c>
      <c r="HV481" s="284" t="s">
        <v>427</v>
      </c>
      <c r="HW481" s="284" t="s">
        <v>427</v>
      </c>
      <c r="HX481" s="284" t="s">
        <v>541</v>
      </c>
      <c r="HY481" s="284">
        <v>0</v>
      </c>
      <c r="HZ481" s="284">
        <v>399430</v>
      </c>
      <c r="IA481" s="284"/>
      <c r="IB481" s="284"/>
    </row>
    <row r="482" spans="1:236" x14ac:dyDescent="0.25">
      <c r="A482" s="2">
        <f>IF('Table 1'!$L$2="All Regions",1,IF('Table 1'!$L$2='DATA TEMPLATE 1516'!L482,1,0))</f>
        <v>1</v>
      </c>
      <c r="B482" s="2">
        <f>IF('Table 1'!$L$3="All Disciplines",1,IF('Table 1'!$L$3='DATA TEMPLATE 1516'!M482,1,0))</f>
        <v>1</v>
      </c>
      <c r="C482" s="2">
        <f>IF('Table 1'!$L$4="All Organisations",1,IF('Table 1'!$L$4='DATA TEMPLATE 1516'!N482,1,0))</f>
        <v>1</v>
      </c>
      <c r="D482" s="2">
        <f t="shared" si="14"/>
        <v>3</v>
      </c>
      <c r="E482" s="236">
        <f>IFERROR(IF('Table 2'!$L$2="All Diverse Led",$HQ482,IF('Table 2'!$L$2='DATA TEMPLATE 1516'!HX482,4,0)),"0")</f>
        <v>0</v>
      </c>
      <c r="F482" s="236">
        <f>IFERROR(IF('Table 2'!$L$2="All Diverse Led",$HQ482,IF('Table 2'!$L$2='DATA TEMPLATE 1516'!HY482,4,0)), 0)</f>
        <v>0</v>
      </c>
      <c r="G482" s="237">
        <f t="shared" si="15"/>
        <v>0</v>
      </c>
      <c r="H482" s="1" t="s">
        <v>471</v>
      </c>
      <c r="I482" s="1">
        <v>0</v>
      </c>
      <c r="J482" s="1" t="b">
        <v>0</v>
      </c>
      <c r="K482" s="284">
        <v>480</v>
      </c>
      <c r="L482" t="s">
        <v>439</v>
      </c>
      <c r="M482" t="s">
        <v>440</v>
      </c>
      <c r="N482" t="s">
        <v>459</v>
      </c>
      <c r="O482" s="76">
        <v>41494</v>
      </c>
      <c r="P482" s="76">
        <v>80000</v>
      </c>
      <c r="Q482" s="76">
        <v>240335</v>
      </c>
      <c r="R482" s="76">
        <v>0</v>
      </c>
      <c r="S482" s="76">
        <v>0</v>
      </c>
      <c r="T482" s="76">
        <v>361829</v>
      </c>
      <c r="U482">
        <v>0</v>
      </c>
      <c r="V482">
        <v>82789</v>
      </c>
      <c r="W482">
        <v>0</v>
      </c>
      <c r="X482">
        <v>0</v>
      </c>
      <c r="Y482">
        <v>0</v>
      </c>
      <c r="Z482">
        <v>0</v>
      </c>
      <c r="AA482">
        <v>0</v>
      </c>
      <c r="AB482">
        <v>162591</v>
      </c>
      <c r="AC482">
        <v>48076</v>
      </c>
      <c r="AD482">
        <v>0</v>
      </c>
      <c r="AE482">
        <v>293456</v>
      </c>
      <c r="AF482" s="1">
        <v>10</v>
      </c>
      <c r="AG482">
        <v>5</v>
      </c>
      <c r="AH482">
        <v>570</v>
      </c>
      <c r="AI482">
        <v>4000</v>
      </c>
      <c r="AJ482">
        <v>0</v>
      </c>
      <c r="AK482">
        <v>0</v>
      </c>
      <c r="AL482">
        <v>0</v>
      </c>
      <c r="AM482">
        <v>0</v>
      </c>
      <c r="AN482">
        <v>0</v>
      </c>
      <c r="AO482">
        <v>0</v>
      </c>
      <c r="AP482">
        <v>0</v>
      </c>
      <c r="AQ482">
        <v>0</v>
      </c>
      <c r="AR482">
        <v>0</v>
      </c>
      <c r="AS482">
        <v>0</v>
      </c>
      <c r="AT482">
        <v>0</v>
      </c>
      <c r="AU482">
        <v>0</v>
      </c>
      <c r="AV482">
        <v>0</v>
      </c>
      <c r="AW482">
        <v>0</v>
      </c>
      <c r="AX482">
        <v>0</v>
      </c>
      <c r="AY482">
        <v>0</v>
      </c>
      <c r="AZ482">
        <v>0</v>
      </c>
      <c r="BA482">
        <v>0</v>
      </c>
      <c r="BB482">
        <v>0</v>
      </c>
      <c r="BC482">
        <v>0</v>
      </c>
      <c r="BD482" s="284">
        <v>0</v>
      </c>
      <c r="BE482" s="284">
        <v>0</v>
      </c>
      <c r="BF482" s="284">
        <v>0</v>
      </c>
      <c r="BG482" s="284">
        <v>0</v>
      </c>
      <c r="BH482" s="168">
        <v>0</v>
      </c>
      <c r="BI482" s="169">
        <v>0</v>
      </c>
      <c r="BJ482" s="169">
        <v>0</v>
      </c>
      <c r="BK482" s="170">
        <v>0</v>
      </c>
      <c r="BL482">
        <v>2</v>
      </c>
      <c r="BM482">
        <v>140</v>
      </c>
      <c r="BN482">
        <v>45000</v>
      </c>
      <c r="BO482">
        <v>1000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v>0</v>
      </c>
      <c r="CJ482" s="1">
        <v>0</v>
      </c>
      <c r="CK482" s="1">
        <v>0</v>
      </c>
      <c r="CL482" s="1">
        <v>0</v>
      </c>
      <c r="CM482" s="1">
        <v>0</v>
      </c>
      <c r="CN482" s="168">
        <v>0</v>
      </c>
      <c r="CO482" s="169">
        <v>0</v>
      </c>
      <c r="CP482" s="169">
        <v>0</v>
      </c>
      <c r="CQ482" s="170">
        <v>0</v>
      </c>
      <c r="CR482" s="1">
        <v>4</v>
      </c>
      <c r="CS482" s="1">
        <v>3</v>
      </c>
      <c r="CT482" s="1">
        <v>240</v>
      </c>
      <c r="CU482" s="1">
        <v>150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v>0</v>
      </c>
      <c r="DP482" s="284">
        <v>0</v>
      </c>
      <c r="DQ482" s="284">
        <v>0</v>
      </c>
      <c r="DR482" s="284">
        <v>0</v>
      </c>
      <c r="DS482" s="284">
        <v>0</v>
      </c>
      <c r="DT482" s="168">
        <v>0</v>
      </c>
      <c r="DU482" s="169">
        <v>0</v>
      </c>
      <c r="DV482" s="169">
        <v>0</v>
      </c>
      <c r="DW482" s="170">
        <v>0</v>
      </c>
      <c r="DX482">
        <v>1</v>
      </c>
      <c r="DY482">
        <v>7</v>
      </c>
      <c r="DZ482">
        <v>0</v>
      </c>
      <c r="EA482">
        <v>1500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v>0</v>
      </c>
      <c r="EV482" s="1">
        <v>0</v>
      </c>
      <c r="EW482" s="1">
        <v>0</v>
      </c>
      <c r="EX482" s="1">
        <v>0</v>
      </c>
      <c r="EY482" s="1">
        <v>0</v>
      </c>
      <c r="EZ482" s="168">
        <v>0</v>
      </c>
      <c r="FA482" s="169">
        <v>0</v>
      </c>
      <c r="FB482" s="169">
        <v>0</v>
      </c>
      <c r="FC482" s="170">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0</v>
      </c>
      <c r="GT482">
        <v>0</v>
      </c>
      <c r="GU482">
        <v>0</v>
      </c>
      <c r="GV482">
        <v>0</v>
      </c>
      <c r="GW482">
        <v>0</v>
      </c>
      <c r="GX482">
        <v>0</v>
      </c>
      <c r="GY482">
        <v>0</v>
      </c>
      <c r="GZ482">
        <v>0</v>
      </c>
      <c r="HA482">
        <v>0</v>
      </c>
      <c r="HB482">
        <v>0</v>
      </c>
      <c r="HC482" s="139">
        <v>1</v>
      </c>
      <c r="HD482" s="141">
        <v>0</v>
      </c>
      <c r="HE482" s="139">
        <v>0</v>
      </c>
      <c r="HF482" s="141">
        <v>2</v>
      </c>
      <c r="HG482" s="180">
        <v>9</v>
      </c>
      <c r="HH482" s="182">
        <v>0.33333333333333331</v>
      </c>
      <c r="HI482" s="182">
        <v>0</v>
      </c>
      <c r="HJ482" s="183">
        <v>0</v>
      </c>
      <c r="HK482" s="140">
        <v>0</v>
      </c>
      <c r="HL482" s="140">
        <v>0</v>
      </c>
      <c r="HM482" s="1" t="s">
        <v>426</v>
      </c>
      <c r="HN482" s="1">
        <v>0</v>
      </c>
      <c r="HO482" t="s">
        <v>459</v>
      </c>
      <c r="HP482" s="284" t="s">
        <v>459</v>
      </c>
      <c r="HQ482" s="284">
        <v>0</v>
      </c>
      <c r="HR482" s="284">
        <v>0</v>
      </c>
      <c r="HS482" s="284">
        <v>0</v>
      </c>
      <c r="HT482" s="284" t="s">
        <v>426</v>
      </c>
      <c r="HU482" s="284" t="s">
        <v>427</v>
      </c>
      <c r="HV482" s="284" t="s">
        <v>427</v>
      </c>
      <c r="HW482" s="284" t="s">
        <v>426</v>
      </c>
      <c r="HX482" s="284">
        <v>0</v>
      </c>
      <c r="HY482" s="284">
        <v>0</v>
      </c>
      <c r="HZ482" s="284">
        <v>461177</v>
      </c>
      <c r="IA482" s="284"/>
      <c r="IB482" s="284"/>
    </row>
    <row r="483" spans="1:236" x14ac:dyDescent="0.25">
      <c r="A483" s="2">
        <f>IF('Table 1'!$L$2="All Regions",1,IF('Table 1'!$L$2='DATA TEMPLATE 1516'!L483,1,0))</f>
        <v>1</v>
      </c>
      <c r="B483" s="2">
        <f>IF('Table 1'!$L$3="All Disciplines",1,IF('Table 1'!$L$3='DATA TEMPLATE 1516'!M483,1,0))</f>
        <v>1</v>
      </c>
      <c r="C483" s="2">
        <f>IF('Table 1'!$L$4="All Organisations",1,IF('Table 1'!$L$4='DATA TEMPLATE 1516'!N483,1,0))</f>
        <v>1</v>
      </c>
      <c r="D483" s="2">
        <f t="shared" si="14"/>
        <v>3</v>
      </c>
      <c r="E483" s="236">
        <f>IFERROR(IF('Table 2'!$L$2="All Diverse Led",$HQ483,IF('Table 2'!$L$2='DATA TEMPLATE 1516'!HX483,4,0)),"0")</f>
        <v>2</v>
      </c>
      <c r="F483" s="236">
        <f>IFERROR(IF('Table 2'!$L$2="All Diverse Led",$HQ483,IF('Table 2'!$L$2='DATA TEMPLATE 1516'!HY483,4,0)), 0)</f>
        <v>2</v>
      </c>
      <c r="G483" s="237">
        <f t="shared" si="15"/>
        <v>4</v>
      </c>
      <c r="H483" s="1" t="s">
        <v>471</v>
      </c>
      <c r="I483" s="1">
        <v>0</v>
      </c>
      <c r="J483" s="1" t="b">
        <v>0</v>
      </c>
      <c r="K483" s="284">
        <v>481</v>
      </c>
      <c r="L483" t="s">
        <v>439</v>
      </c>
      <c r="M483" t="s">
        <v>436</v>
      </c>
      <c r="N483" t="s">
        <v>458</v>
      </c>
      <c r="O483" s="76">
        <v>42497</v>
      </c>
      <c r="P483" s="76">
        <v>50290</v>
      </c>
      <c r="Q483" s="76">
        <v>0</v>
      </c>
      <c r="R483" s="76">
        <v>0</v>
      </c>
      <c r="S483" s="76">
        <v>0</v>
      </c>
      <c r="T483" s="76">
        <v>92787</v>
      </c>
      <c r="U483">
        <v>2051</v>
      </c>
      <c r="V483">
        <v>0</v>
      </c>
      <c r="W483">
        <v>8211</v>
      </c>
      <c r="X483">
        <v>1584</v>
      </c>
      <c r="Y483">
        <v>0</v>
      </c>
      <c r="Z483">
        <v>0</v>
      </c>
      <c r="AA483">
        <v>0</v>
      </c>
      <c r="AB483">
        <v>73319</v>
      </c>
      <c r="AC483">
        <v>12327</v>
      </c>
      <c r="AD483">
        <v>1242</v>
      </c>
      <c r="AE483">
        <v>98734</v>
      </c>
      <c r="AF483" s="1">
        <v>20</v>
      </c>
      <c r="AG483">
        <v>34</v>
      </c>
      <c r="AH483">
        <v>788</v>
      </c>
      <c r="AI483">
        <v>2806</v>
      </c>
      <c r="AJ483">
        <v>0</v>
      </c>
      <c r="AK483">
        <v>0</v>
      </c>
      <c r="AL483">
        <v>0</v>
      </c>
      <c r="AM483">
        <v>0</v>
      </c>
      <c r="AN483">
        <v>0</v>
      </c>
      <c r="AO483">
        <v>0</v>
      </c>
      <c r="AP483">
        <v>0</v>
      </c>
      <c r="AQ483">
        <v>0</v>
      </c>
      <c r="AR483">
        <v>0</v>
      </c>
      <c r="AS483">
        <v>0</v>
      </c>
      <c r="AT483">
        <v>0</v>
      </c>
      <c r="AU483">
        <v>0</v>
      </c>
      <c r="AV483">
        <v>0</v>
      </c>
      <c r="AW483">
        <v>0</v>
      </c>
      <c r="AX483">
        <v>0</v>
      </c>
      <c r="AY483">
        <v>0</v>
      </c>
      <c r="AZ483">
        <v>0</v>
      </c>
      <c r="BA483">
        <v>0</v>
      </c>
      <c r="BB483">
        <v>0</v>
      </c>
      <c r="BC483">
        <v>0</v>
      </c>
      <c r="BD483" s="284">
        <v>0</v>
      </c>
      <c r="BE483" s="284">
        <v>0</v>
      </c>
      <c r="BF483" s="284">
        <v>0</v>
      </c>
      <c r="BG483" s="284">
        <v>0</v>
      </c>
      <c r="BH483" s="168">
        <v>0</v>
      </c>
      <c r="BI483" s="169">
        <v>0</v>
      </c>
      <c r="BJ483" s="169">
        <v>0</v>
      </c>
      <c r="BK483" s="170">
        <v>0</v>
      </c>
      <c r="BL483">
        <v>1</v>
      </c>
      <c r="BM483">
        <v>28</v>
      </c>
      <c r="BN483">
        <v>1023</v>
      </c>
      <c r="BO483">
        <v>400</v>
      </c>
      <c r="BP483">
        <v>0</v>
      </c>
      <c r="BQ483">
        <v>0</v>
      </c>
      <c r="BR483">
        <v>0</v>
      </c>
      <c r="BS483">
        <v>0</v>
      </c>
      <c r="BT483">
        <v>2</v>
      </c>
      <c r="BU483">
        <v>873</v>
      </c>
      <c r="BV483">
        <v>0</v>
      </c>
      <c r="BW483">
        <v>2780</v>
      </c>
      <c r="BX483">
        <v>0</v>
      </c>
      <c r="BY483">
        <v>0</v>
      </c>
      <c r="BZ483">
        <v>0</v>
      </c>
      <c r="CA483">
        <v>0</v>
      </c>
      <c r="CB483">
        <v>0</v>
      </c>
      <c r="CC483">
        <v>0</v>
      </c>
      <c r="CD483">
        <v>0</v>
      </c>
      <c r="CE483">
        <v>0</v>
      </c>
      <c r="CF483">
        <v>0</v>
      </c>
      <c r="CG483">
        <v>0</v>
      </c>
      <c r="CH483">
        <v>0</v>
      </c>
      <c r="CI483">
        <v>0</v>
      </c>
      <c r="CJ483" s="1">
        <v>2</v>
      </c>
      <c r="CK483" s="1">
        <v>873</v>
      </c>
      <c r="CL483" s="1">
        <v>0</v>
      </c>
      <c r="CM483" s="1">
        <v>2780</v>
      </c>
      <c r="CN483" s="168">
        <v>0</v>
      </c>
      <c r="CO483" s="169">
        <v>0</v>
      </c>
      <c r="CP483" s="169">
        <v>0</v>
      </c>
      <c r="CQ483" s="170">
        <v>0</v>
      </c>
      <c r="CR483" s="1">
        <v>23</v>
      </c>
      <c r="CS483" s="1">
        <v>16</v>
      </c>
      <c r="CT483" s="1">
        <v>1649</v>
      </c>
      <c r="CU483" s="1">
        <v>2141</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v>0</v>
      </c>
      <c r="DP483" s="284">
        <v>0</v>
      </c>
      <c r="DQ483" s="284">
        <v>0</v>
      </c>
      <c r="DR483" s="284">
        <v>0</v>
      </c>
      <c r="DS483" s="284">
        <v>0</v>
      </c>
      <c r="DT483" s="168">
        <v>0</v>
      </c>
      <c r="DU483" s="169">
        <v>0</v>
      </c>
      <c r="DV483" s="169">
        <v>0</v>
      </c>
      <c r="DW483" s="170">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v>0</v>
      </c>
      <c r="EV483" s="1">
        <v>0</v>
      </c>
      <c r="EW483" s="1">
        <v>0</v>
      </c>
      <c r="EX483" s="1">
        <v>0</v>
      </c>
      <c r="EY483" s="1">
        <v>0</v>
      </c>
      <c r="EZ483" s="168">
        <v>0</v>
      </c>
      <c r="FA483" s="169">
        <v>0</v>
      </c>
      <c r="FB483" s="169">
        <v>0</v>
      </c>
      <c r="FC483" s="170">
        <v>0</v>
      </c>
      <c r="FD483">
        <v>0</v>
      </c>
      <c r="FE483">
        <v>0</v>
      </c>
      <c r="FF483">
        <v>0</v>
      </c>
      <c r="FG483">
        <v>37</v>
      </c>
      <c r="FH483">
        <v>2296</v>
      </c>
      <c r="FI483">
        <v>3000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29</v>
      </c>
      <c r="GO483">
        <v>3152</v>
      </c>
      <c r="GP483">
        <v>0</v>
      </c>
      <c r="GQ483">
        <v>0</v>
      </c>
      <c r="GR483">
        <v>0</v>
      </c>
      <c r="GS483">
        <v>0</v>
      </c>
      <c r="GT483">
        <v>0</v>
      </c>
      <c r="GU483">
        <v>0</v>
      </c>
      <c r="GV483">
        <v>0</v>
      </c>
      <c r="GW483">
        <v>0</v>
      </c>
      <c r="GX483">
        <v>0</v>
      </c>
      <c r="GY483">
        <v>0</v>
      </c>
      <c r="GZ483">
        <v>0</v>
      </c>
      <c r="HA483">
        <v>0</v>
      </c>
      <c r="HB483">
        <v>0</v>
      </c>
      <c r="HC483" s="139">
        <v>1</v>
      </c>
      <c r="HD483" s="141">
        <v>0</v>
      </c>
      <c r="HE483" s="139">
        <v>1</v>
      </c>
      <c r="HF483" s="141">
        <v>5</v>
      </c>
      <c r="HG483" s="180">
        <v>9</v>
      </c>
      <c r="HH483" s="182">
        <v>0.66666666666666663</v>
      </c>
      <c r="HI483" s="182">
        <v>0.1111111111111111</v>
      </c>
      <c r="HJ483" s="183">
        <v>2</v>
      </c>
      <c r="HK483" s="140" t="s">
        <v>541</v>
      </c>
      <c r="HL483" s="140">
        <v>0</v>
      </c>
      <c r="HM483" s="1" t="s">
        <v>426</v>
      </c>
      <c r="HN483" s="1" t="s">
        <v>427</v>
      </c>
      <c r="HO483" t="s">
        <v>458</v>
      </c>
      <c r="HP483" s="284" t="s">
        <v>458</v>
      </c>
      <c r="HQ483" s="284">
        <v>2</v>
      </c>
      <c r="HR483" s="284" t="s">
        <v>541</v>
      </c>
      <c r="HS483" s="284">
        <v>0</v>
      </c>
      <c r="HT483" s="284" t="s">
        <v>426</v>
      </c>
      <c r="HU483" s="284" t="s">
        <v>427</v>
      </c>
      <c r="HV483" s="284" t="s">
        <v>427</v>
      </c>
      <c r="HW483" s="284" t="s">
        <v>427</v>
      </c>
      <c r="HX483" s="284" t="s">
        <v>541</v>
      </c>
      <c r="HY483" s="284">
        <v>0</v>
      </c>
      <c r="HZ483" s="284">
        <v>115487</v>
      </c>
      <c r="IA483" s="284"/>
      <c r="IB483" s="284"/>
    </row>
    <row r="484" spans="1:236" x14ac:dyDescent="0.25">
      <c r="A484" s="2">
        <f>IF('Table 1'!$L$2="All Regions",1,IF('Table 1'!$L$2='DATA TEMPLATE 1516'!L484,1,0))</f>
        <v>1</v>
      </c>
      <c r="B484" s="2">
        <f>IF('Table 1'!$L$3="All Disciplines",1,IF('Table 1'!$L$3='DATA TEMPLATE 1516'!M484,1,0))</f>
        <v>1</v>
      </c>
      <c r="C484" s="2">
        <f>IF('Table 1'!$L$4="All Organisations",1,IF('Table 1'!$L$4='DATA TEMPLATE 1516'!N484,1,0))</f>
        <v>1</v>
      </c>
      <c r="D484" s="2">
        <f t="shared" si="14"/>
        <v>3</v>
      </c>
      <c r="E484" s="236">
        <f>IFERROR(IF('Table 2'!$L$2="All Diverse Led",$HQ484,IF('Table 2'!$L$2='DATA TEMPLATE 1516'!HX484,4,0)),"0")</f>
        <v>0</v>
      </c>
      <c r="F484" s="236">
        <f>IFERROR(IF('Table 2'!$L$2="All Diverse Led",$HQ484,IF('Table 2'!$L$2='DATA TEMPLATE 1516'!HY484,4,0)), 0)</f>
        <v>0</v>
      </c>
      <c r="G484" s="237">
        <f t="shared" si="15"/>
        <v>0</v>
      </c>
      <c r="H484" s="1" t="s">
        <v>471</v>
      </c>
      <c r="I484" s="1">
        <v>0</v>
      </c>
      <c r="J484" s="1" t="b">
        <v>0</v>
      </c>
      <c r="K484" s="284">
        <v>482</v>
      </c>
      <c r="L484" t="s">
        <v>439</v>
      </c>
      <c r="M484" t="s">
        <v>440</v>
      </c>
      <c r="N484" t="s">
        <v>458</v>
      </c>
      <c r="O484" s="76">
        <v>48676</v>
      </c>
      <c r="P484" s="76">
        <v>80348</v>
      </c>
      <c r="Q484" s="76">
        <v>65835</v>
      </c>
      <c r="R484" s="76">
        <v>49957</v>
      </c>
      <c r="S484" s="76">
        <v>2952</v>
      </c>
      <c r="T484" s="76">
        <v>247768</v>
      </c>
      <c r="U484">
        <v>1175</v>
      </c>
      <c r="V484">
        <v>9991</v>
      </c>
      <c r="W484">
        <v>0</v>
      </c>
      <c r="X484">
        <v>2756</v>
      </c>
      <c r="Y484">
        <v>1417</v>
      </c>
      <c r="Z484">
        <v>0</v>
      </c>
      <c r="AA484">
        <v>0</v>
      </c>
      <c r="AB484">
        <v>104658</v>
      </c>
      <c r="AC484">
        <v>32294</v>
      </c>
      <c r="AD484">
        <v>59897</v>
      </c>
      <c r="AE484">
        <v>212188</v>
      </c>
      <c r="AF484" s="1">
        <v>5</v>
      </c>
      <c r="AG484">
        <v>5</v>
      </c>
      <c r="AH484">
        <v>241</v>
      </c>
      <c r="AI484">
        <v>546</v>
      </c>
      <c r="AJ484">
        <v>0</v>
      </c>
      <c r="AK484">
        <v>0</v>
      </c>
      <c r="AL484">
        <v>0</v>
      </c>
      <c r="AM484">
        <v>0</v>
      </c>
      <c r="AN484">
        <v>0</v>
      </c>
      <c r="AO484">
        <v>0</v>
      </c>
      <c r="AP484">
        <v>0</v>
      </c>
      <c r="AQ484">
        <v>0</v>
      </c>
      <c r="AR484">
        <v>0</v>
      </c>
      <c r="AS484">
        <v>0</v>
      </c>
      <c r="AT484">
        <v>0</v>
      </c>
      <c r="AU484">
        <v>0</v>
      </c>
      <c r="AV484">
        <v>0</v>
      </c>
      <c r="AW484">
        <v>0</v>
      </c>
      <c r="AX484">
        <v>0</v>
      </c>
      <c r="AY484">
        <v>0</v>
      </c>
      <c r="AZ484">
        <v>0</v>
      </c>
      <c r="BA484">
        <v>0</v>
      </c>
      <c r="BB484">
        <v>0</v>
      </c>
      <c r="BC484">
        <v>0</v>
      </c>
      <c r="BD484" s="284">
        <v>0</v>
      </c>
      <c r="BE484" s="284">
        <v>0</v>
      </c>
      <c r="BF484" s="284">
        <v>0</v>
      </c>
      <c r="BG484" s="284">
        <v>0</v>
      </c>
      <c r="BH484" s="168">
        <v>0</v>
      </c>
      <c r="BI484" s="169">
        <v>0</v>
      </c>
      <c r="BJ484" s="169">
        <v>0</v>
      </c>
      <c r="BK484" s="170">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v>0</v>
      </c>
      <c r="CJ484" s="1">
        <v>0</v>
      </c>
      <c r="CK484" s="1">
        <v>0</v>
      </c>
      <c r="CL484" s="1">
        <v>0</v>
      </c>
      <c r="CM484" s="1">
        <v>0</v>
      </c>
      <c r="CN484" s="168">
        <v>0</v>
      </c>
      <c r="CO484" s="169">
        <v>0</v>
      </c>
      <c r="CP484" s="169">
        <v>0</v>
      </c>
      <c r="CQ484" s="170">
        <v>0</v>
      </c>
      <c r="CR484" s="1">
        <v>0</v>
      </c>
      <c r="CS484" s="1">
        <v>0</v>
      </c>
      <c r="CT484" s="1">
        <v>0</v>
      </c>
      <c r="CU484" s="1">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v>0</v>
      </c>
      <c r="DP484" s="284">
        <v>0</v>
      </c>
      <c r="DQ484" s="284">
        <v>0</v>
      </c>
      <c r="DR484" s="284">
        <v>0</v>
      </c>
      <c r="DS484" s="284">
        <v>0</v>
      </c>
      <c r="DT484" s="168">
        <v>0</v>
      </c>
      <c r="DU484" s="169">
        <v>0</v>
      </c>
      <c r="DV484" s="169">
        <v>0</v>
      </c>
      <c r="DW484" s="170">
        <v>0</v>
      </c>
      <c r="DX484">
        <v>1</v>
      </c>
      <c r="DY484">
        <v>1</v>
      </c>
      <c r="DZ484">
        <v>0</v>
      </c>
      <c r="EA484">
        <v>187</v>
      </c>
      <c r="EB484">
        <v>0</v>
      </c>
      <c r="EC484">
        <v>0</v>
      </c>
      <c r="ED484">
        <v>0</v>
      </c>
      <c r="EE484">
        <v>0</v>
      </c>
      <c r="EF484">
        <v>0</v>
      </c>
      <c r="EG484">
        <v>0</v>
      </c>
      <c r="EH484">
        <v>0</v>
      </c>
      <c r="EI484">
        <v>0</v>
      </c>
      <c r="EJ484">
        <v>0</v>
      </c>
      <c r="EK484">
        <v>0</v>
      </c>
      <c r="EL484">
        <v>0</v>
      </c>
      <c r="EM484">
        <v>0</v>
      </c>
      <c r="EN484">
        <v>0</v>
      </c>
      <c r="EO484">
        <v>0</v>
      </c>
      <c r="EP484">
        <v>0</v>
      </c>
      <c r="EQ484">
        <v>0</v>
      </c>
      <c r="ER484">
        <v>0</v>
      </c>
      <c r="ES484">
        <v>0</v>
      </c>
      <c r="ET484">
        <v>0</v>
      </c>
      <c r="EU484">
        <v>0</v>
      </c>
      <c r="EV484" s="1">
        <v>0</v>
      </c>
      <c r="EW484" s="1">
        <v>0</v>
      </c>
      <c r="EX484" s="1">
        <v>0</v>
      </c>
      <c r="EY484" s="1">
        <v>0</v>
      </c>
      <c r="EZ484" s="168">
        <v>0</v>
      </c>
      <c r="FA484" s="169">
        <v>0</v>
      </c>
      <c r="FB484" s="169">
        <v>0</v>
      </c>
      <c r="FC484" s="170">
        <v>0</v>
      </c>
      <c r="FD484">
        <v>0</v>
      </c>
      <c r="FE484">
        <v>0</v>
      </c>
      <c r="FF484">
        <v>0</v>
      </c>
      <c r="FG484">
        <v>0</v>
      </c>
      <c r="FH484">
        <v>0</v>
      </c>
      <c r="FI484">
        <v>0</v>
      </c>
      <c r="FJ484">
        <v>0</v>
      </c>
      <c r="FK484">
        <v>0</v>
      </c>
      <c r="FL484">
        <v>0</v>
      </c>
      <c r="FM484">
        <v>0</v>
      </c>
      <c r="FN484">
        <v>0</v>
      </c>
      <c r="FO484">
        <v>0</v>
      </c>
      <c r="FP484">
        <v>0</v>
      </c>
      <c r="FQ484">
        <v>0</v>
      </c>
      <c r="FR484">
        <v>0</v>
      </c>
      <c r="FS484">
        <v>0</v>
      </c>
      <c r="FT484">
        <v>0</v>
      </c>
      <c r="FU484">
        <v>0</v>
      </c>
      <c r="FV484">
        <v>0</v>
      </c>
      <c r="FW484">
        <v>0</v>
      </c>
      <c r="FX484">
        <v>0</v>
      </c>
      <c r="FY484">
        <v>0</v>
      </c>
      <c r="FZ484">
        <v>0</v>
      </c>
      <c r="GA484">
        <v>0</v>
      </c>
      <c r="GB484">
        <v>0</v>
      </c>
      <c r="GC484">
        <v>0</v>
      </c>
      <c r="GD484">
        <v>0</v>
      </c>
      <c r="GE484">
        <v>0</v>
      </c>
      <c r="GF484">
        <v>0</v>
      </c>
      <c r="GG484">
        <v>0</v>
      </c>
      <c r="GH484">
        <v>0</v>
      </c>
      <c r="GI484">
        <v>0</v>
      </c>
      <c r="GJ484">
        <v>0</v>
      </c>
      <c r="GK484">
        <v>0</v>
      </c>
      <c r="GL484">
        <v>0</v>
      </c>
      <c r="GM484">
        <v>0</v>
      </c>
      <c r="GN484">
        <v>0</v>
      </c>
      <c r="GO484">
        <v>0</v>
      </c>
      <c r="GP484">
        <v>0</v>
      </c>
      <c r="GQ484">
        <v>0</v>
      </c>
      <c r="GR484">
        <v>0</v>
      </c>
      <c r="GS484">
        <v>0</v>
      </c>
      <c r="GT484">
        <v>0</v>
      </c>
      <c r="GU484">
        <v>0</v>
      </c>
      <c r="GV484">
        <v>0</v>
      </c>
      <c r="GW484">
        <v>0</v>
      </c>
      <c r="GX484">
        <v>0</v>
      </c>
      <c r="GY484">
        <v>0</v>
      </c>
      <c r="GZ484">
        <v>0</v>
      </c>
      <c r="HA484">
        <v>0</v>
      </c>
      <c r="HB484">
        <v>0</v>
      </c>
      <c r="HC484" s="139">
        <v>1</v>
      </c>
      <c r="HD484" s="141">
        <v>1</v>
      </c>
      <c r="HE484" s="139">
        <v>1</v>
      </c>
      <c r="HF484" s="141">
        <v>2</v>
      </c>
      <c r="HG484" s="180">
        <v>7</v>
      </c>
      <c r="HH484" s="182">
        <v>0.42857142857142855</v>
      </c>
      <c r="HI484" s="182">
        <v>0.2857142857142857</v>
      </c>
      <c r="HJ484" s="183">
        <v>0</v>
      </c>
      <c r="HK484" s="140">
        <v>0</v>
      </c>
      <c r="HL484" s="140">
        <v>0</v>
      </c>
      <c r="HM484" s="1" t="s">
        <v>427</v>
      </c>
      <c r="HN484" s="1" t="s">
        <v>427</v>
      </c>
      <c r="HO484" t="s">
        <v>458</v>
      </c>
      <c r="HP484" s="284" t="s">
        <v>459</v>
      </c>
      <c r="HQ484" s="284">
        <v>0</v>
      </c>
      <c r="HR484" s="284">
        <v>0</v>
      </c>
      <c r="HS484" s="284">
        <v>0</v>
      </c>
      <c r="HT484" s="284" t="s">
        <v>427</v>
      </c>
      <c r="HU484" s="284" t="s">
        <v>427</v>
      </c>
      <c r="HV484" s="284" t="s">
        <v>427</v>
      </c>
      <c r="HW484" s="284" t="s">
        <v>427</v>
      </c>
      <c r="HX484" s="284">
        <v>0</v>
      </c>
      <c r="HY484" s="284">
        <v>0</v>
      </c>
      <c r="HZ484" s="284">
        <v>297537</v>
      </c>
      <c r="IA484" s="284"/>
      <c r="IB484" s="284"/>
    </row>
    <row r="485" spans="1:236" x14ac:dyDescent="0.25">
      <c r="A485" s="2">
        <f>IF('Table 1'!$L$2="All Regions",1,IF('Table 1'!$L$2='DATA TEMPLATE 1516'!L485,1,0))</f>
        <v>1</v>
      </c>
      <c r="B485" s="2">
        <f>IF('Table 1'!$L$3="All Disciplines",1,IF('Table 1'!$L$3='DATA TEMPLATE 1516'!M485,1,0))</f>
        <v>1</v>
      </c>
      <c r="C485" s="2">
        <f>IF('Table 1'!$L$4="All Organisations",1,IF('Table 1'!$L$4='DATA TEMPLATE 1516'!N485,1,0))</f>
        <v>1</v>
      </c>
      <c r="D485" s="2">
        <f t="shared" si="14"/>
        <v>3</v>
      </c>
      <c r="E485" s="236">
        <f>IFERROR(IF('Table 2'!$L$2="All Diverse Led",$HQ485,IF('Table 2'!$L$2='DATA TEMPLATE 1516'!HX485,4,0)),"0")</f>
        <v>0</v>
      </c>
      <c r="F485" s="236">
        <f>IFERROR(IF('Table 2'!$L$2="All Diverse Led",$HQ485,IF('Table 2'!$L$2='DATA TEMPLATE 1516'!HY485,4,0)), 0)</f>
        <v>0</v>
      </c>
      <c r="G485" s="237">
        <f t="shared" si="15"/>
        <v>0</v>
      </c>
      <c r="H485" s="1" t="s">
        <v>471</v>
      </c>
      <c r="I485" s="1">
        <v>0</v>
      </c>
      <c r="J485" s="1" t="b">
        <v>0</v>
      </c>
      <c r="K485" s="284">
        <v>483</v>
      </c>
      <c r="L485" t="s">
        <v>439</v>
      </c>
      <c r="M485" t="s">
        <v>436</v>
      </c>
      <c r="N485" t="s">
        <v>459</v>
      </c>
      <c r="O485" s="76">
        <v>143969</v>
      </c>
      <c r="P485" s="76">
        <v>100580</v>
      </c>
      <c r="Q485" s="76">
        <v>235000</v>
      </c>
      <c r="R485" s="76">
        <v>0</v>
      </c>
      <c r="S485" s="76">
        <v>0</v>
      </c>
      <c r="T485" s="76">
        <v>479549</v>
      </c>
      <c r="U485">
        <v>0</v>
      </c>
      <c r="V485">
        <v>0</v>
      </c>
      <c r="W485">
        <v>0</v>
      </c>
      <c r="X485">
        <v>0</v>
      </c>
      <c r="Y485">
        <v>0</v>
      </c>
      <c r="Z485">
        <v>0</v>
      </c>
      <c r="AA485">
        <v>0</v>
      </c>
      <c r="AB485">
        <v>150116</v>
      </c>
      <c r="AC485">
        <v>73090</v>
      </c>
      <c r="AD485">
        <v>256280</v>
      </c>
      <c r="AE485">
        <v>479486</v>
      </c>
      <c r="AF485" s="1">
        <v>61</v>
      </c>
      <c r="AG485">
        <v>48</v>
      </c>
      <c r="AH485">
        <v>6028</v>
      </c>
      <c r="AI485">
        <v>7205</v>
      </c>
      <c r="AJ485">
        <v>0</v>
      </c>
      <c r="AK485">
        <v>0</v>
      </c>
      <c r="AL485">
        <v>0</v>
      </c>
      <c r="AM485">
        <v>0</v>
      </c>
      <c r="AN485">
        <v>0</v>
      </c>
      <c r="AO485">
        <v>0</v>
      </c>
      <c r="AP485">
        <v>0</v>
      </c>
      <c r="AQ485">
        <v>0</v>
      </c>
      <c r="AR485">
        <v>0</v>
      </c>
      <c r="AS485">
        <v>0</v>
      </c>
      <c r="AT485">
        <v>0</v>
      </c>
      <c r="AU485">
        <v>0</v>
      </c>
      <c r="AV485">
        <v>0</v>
      </c>
      <c r="AW485">
        <v>0</v>
      </c>
      <c r="AX485">
        <v>0</v>
      </c>
      <c r="AY485">
        <v>0</v>
      </c>
      <c r="AZ485">
        <v>0</v>
      </c>
      <c r="BA485">
        <v>0</v>
      </c>
      <c r="BB485">
        <v>0</v>
      </c>
      <c r="BC485">
        <v>0</v>
      </c>
      <c r="BD485" s="284">
        <v>0</v>
      </c>
      <c r="BE485" s="284">
        <v>0</v>
      </c>
      <c r="BF485" s="284">
        <v>0</v>
      </c>
      <c r="BG485" s="284">
        <v>0</v>
      </c>
      <c r="BH485" s="168">
        <v>0</v>
      </c>
      <c r="BI485" s="169">
        <v>0</v>
      </c>
      <c r="BJ485" s="169">
        <v>0</v>
      </c>
      <c r="BK485" s="170">
        <v>0</v>
      </c>
      <c r="BL485">
        <v>10</v>
      </c>
      <c r="BM485">
        <v>3650</v>
      </c>
      <c r="BN485" s="251">
        <v>0</v>
      </c>
      <c r="BO485">
        <v>0</v>
      </c>
      <c r="BP485">
        <v>0</v>
      </c>
      <c r="BQ485">
        <v>0</v>
      </c>
      <c r="BR485">
        <v>0</v>
      </c>
      <c r="BS485">
        <v>0</v>
      </c>
      <c r="BT485">
        <v>0</v>
      </c>
      <c r="BU485">
        <v>0</v>
      </c>
      <c r="BV485">
        <v>0</v>
      </c>
      <c r="BW485">
        <v>0</v>
      </c>
      <c r="BX485">
        <v>0</v>
      </c>
      <c r="BY485">
        <v>0</v>
      </c>
      <c r="BZ485">
        <v>0</v>
      </c>
      <c r="CA485">
        <v>0</v>
      </c>
      <c r="CB485">
        <v>0</v>
      </c>
      <c r="CC485">
        <v>0</v>
      </c>
      <c r="CD485">
        <v>0</v>
      </c>
      <c r="CE485">
        <v>0</v>
      </c>
      <c r="CF485">
        <v>0</v>
      </c>
      <c r="CG485">
        <v>0</v>
      </c>
      <c r="CH485">
        <v>0</v>
      </c>
      <c r="CI485">
        <v>0</v>
      </c>
      <c r="CJ485" s="1">
        <v>0</v>
      </c>
      <c r="CK485" s="1">
        <v>0</v>
      </c>
      <c r="CL485" s="1">
        <v>0</v>
      </c>
      <c r="CM485" s="1">
        <v>0</v>
      </c>
      <c r="CN485" s="168">
        <v>0</v>
      </c>
      <c r="CO485" s="169">
        <v>0</v>
      </c>
      <c r="CP485" s="169">
        <v>0</v>
      </c>
      <c r="CQ485" s="170">
        <v>0</v>
      </c>
      <c r="CR485" s="1">
        <v>129</v>
      </c>
      <c r="CS485" s="1">
        <v>545</v>
      </c>
      <c r="CT485" s="1">
        <v>3963</v>
      </c>
      <c r="CU485" s="1">
        <v>0</v>
      </c>
      <c r="CV485">
        <v>0</v>
      </c>
      <c r="CW485">
        <v>0</v>
      </c>
      <c r="CX485">
        <v>0</v>
      </c>
      <c r="CY485">
        <v>0</v>
      </c>
      <c r="CZ485">
        <v>0</v>
      </c>
      <c r="DA485">
        <v>0</v>
      </c>
      <c r="DB485">
        <v>0</v>
      </c>
      <c r="DC485">
        <v>0</v>
      </c>
      <c r="DD485">
        <v>0</v>
      </c>
      <c r="DE485">
        <v>0</v>
      </c>
      <c r="DF485">
        <v>0</v>
      </c>
      <c r="DG485">
        <v>0</v>
      </c>
      <c r="DH485">
        <v>0</v>
      </c>
      <c r="DI485">
        <v>0</v>
      </c>
      <c r="DJ485">
        <v>0</v>
      </c>
      <c r="DK485">
        <v>0</v>
      </c>
      <c r="DL485">
        <v>0</v>
      </c>
      <c r="DM485">
        <v>0</v>
      </c>
      <c r="DN485">
        <v>0</v>
      </c>
      <c r="DO485">
        <v>0</v>
      </c>
      <c r="DP485" s="284">
        <v>0</v>
      </c>
      <c r="DQ485" s="284">
        <v>0</v>
      </c>
      <c r="DR485" s="284">
        <v>0</v>
      </c>
      <c r="DS485" s="284">
        <v>0</v>
      </c>
      <c r="DT485" s="168">
        <v>0</v>
      </c>
      <c r="DU485" s="169">
        <v>0</v>
      </c>
      <c r="DV485" s="169">
        <v>0</v>
      </c>
      <c r="DW485" s="170">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v>0</v>
      </c>
      <c r="EU485">
        <v>0</v>
      </c>
      <c r="EV485" s="1">
        <v>0</v>
      </c>
      <c r="EW485" s="1">
        <v>0</v>
      </c>
      <c r="EX485" s="1">
        <v>0</v>
      </c>
      <c r="EY485" s="1">
        <v>0</v>
      </c>
      <c r="EZ485" s="168">
        <v>0</v>
      </c>
      <c r="FA485" s="169">
        <v>0</v>
      </c>
      <c r="FB485" s="169">
        <v>0</v>
      </c>
      <c r="FC485" s="170">
        <v>0</v>
      </c>
      <c r="FD485">
        <v>0</v>
      </c>
      <c r="FE485">
        <v>0</v>
      </c>
      <c r="FF485">
        <v>0</v>
      </c>
      <c r="FG485">
        <v>0</v>
      </c>
      <c r="FH485">
        <v>0</v>
      </c>
      <c r="FI485">
        <v>0</v>
      </c>
      <c r="FJ485">
        <v>0</v>
      </c>
      <c r="FK485">
        <v>0</v>
      </c>
      <c r="FL485">
        <v>0</v>
      </c>
      <c r="FM485">
        <v>0</v>
      </c>
      <c r="FN485">
        <v>0</v>
      </c>
      <c r="FO485">
        <v>0</v>
      </c>
      <c r="FP485">
        <v>0</v>
      </c>
      <c r="FQ485">
        <v>0</v>
      </c>
      <c r="FR485">
        <v>0</v>
      </c>
      <c r="FS485">
        <v>0</v>
      </c>
      <c r="FT485">
        <v>0</v>
      </c>
      <c r="FU485">
        <v>0</v>
      </c>
      <c r="FV485">
        <v>0</v>
      </c>
      <c r="FW485">
        <v>0</v>
      </c>
      <c r="FX485">
        <v>0</v>
      </c>
      <c r="FY485">
        <v>0</v>
      </c>
      <c r="FZ485">
        <v>0</v>
      </c>
      <c r="GA485">
        <v>0</v>
      </c>
      <c r="GB485">
        <v>0</v>
      </c>
      <c r="GC485">
        <v>0</v>
      </c>
      <c r="GD485">
        <v>0</v>
      </c>
      <c r="GE485">
        <v>0</v>
      </c>
      <c r="GF485">
        <v>0</v>
      </c>
      <c r="GG485">
        <v>0</v>
      </c>
      <c r="GH485">
        <v>0</v>
      </c>
      <c r="GI485">
        <v>0</v>
      </c>
      <c r="GJ485">
        <v>0</v>
      </c>
      <c r="GK485">
        <v>0</v>
      </c>
      <c r="GL485">
        <v>0</v>
      </c>
      <c r="GM485">
        <v>0</v>
      </c>
      <c r="GN485">
        <v>1</v>
      </c>
      <c r="GO485">
        <v>35</v>
      </c>
      <c r="GP485">
        <v>4</v>
      </c>
      <c r="GQ485">
        <v>3589</v>
      </c>
      <c r="GR485">
        <v>1</v>
      </c>
      <c r="GS485">
        <v>112</v>
      </c>
      <c r="GT485">
        <v>0</v>
      </c>
      <c r="GU485">
        <v>0</v>
      </c>
      <c r="GV485">
        <v>0</v>
      </c>
      <c r="GW485">
        <v>0</v>
      </c>
      <c r="GX485">
        <v>0</v>
      </c>
      <c r="GY485">
        <v>0</v>
      </c>
      <c r="GZ485">
        <v>6</v>
      </c>
      <c r="HA485">
        <v>0</v>
      </c>
      <c r="HB485">
        <v>0</v>
      </c>
      <c r="HC485" s="139">
        <v>0</v>
      </c>
      <c r="HD485" s="141">
        <v>0</v>
      </c>
      <c r="HE485" s="139">
        <v>0</v>
      </c>
      <c r="HF485" s="141">
        <v>0</v>
      </c>
      <c r="HG485" s="180">
        <v>7</v>
      </c>
      <c r="HH485" s="182">
        <v>0</v>
      </c>
      <c r="HI485" s="182">
        <v>0</v>
      </c>
      <c r="HJ485" s="183">
        <v>0</v>
      </c>
      <c r="HK485" s="140">
        <v>0</v>
      </c>
      <c r="HL485" s="140">
        <v>0</v>
      </c>
      <c r="HM485" s="1" t="s">
        <v>427</v>
      </c>
      <c r="HN485" s="1" t="s">
        <v>427</v>
      </c>
      <c r="HO485" t="s">
        <v>459</v>
      </c>
      <c r="HP485" s="284" t="s">
        <v>459</v>
      </c>
      <c r="HQ485" s="284">
        <v>0</v>
      </c>
      <c r="HR485" s="284">
        <v>0</v>
      </c>
      <c r="HS485" s="284">
        <v>0</v>
      </c>
      <c r="HT485" s="284" t="s">
        <v>427</v>
      </c>
      <c r="HU485" s="284" t="s">
        <v>427</v>
      </c>
      <c r="HV485" s="284" t="s">
        <v>427</v>
      </c>
      <c r="HW485" s="284" t="s">
        <v>426</v>
      </c>
      <c r="HX485" s="284">
        <v>0</v>
      </c>
      <c r="HY485" s="284">
        <v>0</v>
      </c>
      <c r="HZ485" s="284">
        <v>332561</v>
      </c>
      <c r="IA485" s="284"/>
      <c r="IB485" s="284"/>
    </row>
    <row r="486" spans="1:236" x14ac:dyDescent="0.25">
      <c r="A486" s="2">
        <f>IF('Table 1'!$L$2="All Regions",1,IF('Table 1'!$L$2='DATA TEMPLATE 1516'!L486,1,0))</f>
        <v>1</v>
      </c>
      <c r="B486" s="2">
        <f>IF('Table 1'!$L$3="All Disciplines",1,IF('Table 1'!$L$3='DATA TEMPLATE 1516'!M486,1,0))</f>
        <v>1</v>
      </c>
      <c r="C486" s="2">
        <f>IF('Table 1'!$L$4="All Organisations",1,IF('Table 1'!$L$4='DATA TEMPLATE 1516'!N486,1,0))</f>
        <v>1</v>
      </c>
      <c r="D486" s="2">
        <f t="shared" si="14"/>
        <v>3</v>
      </c>
      <c r="E486" s="236">
        <f>IFERROR(IF('Table 2'!$L$2="All Diverse Led",$HQ486,IF('Table 2'!$L$2='DATA TEMPLATE 1516'!HX486,4,0)),"0")</f>
        <v>0</v>
      </c>
      <c r="F486" s="236">
        <f>IFERROR(IF('Table 2'!$L$2="All Diverse Led",$HQ486,IF('Table 2'!$L$2='DATA TEMPLATE 1516'!HY486,4,0)), 0)</f>
        <v>0</v>
      </c>
      <c r="G486" s="237">
        <f t="shared" si="15"/>
        <v>0</v>
      </c>
      <c r="H486" s="1" t="s">
        <v>471</v>
      </c>
      <c r="I486" s="1">
        <v>0</v>
      </c>
      <c r="J486" s="1" t="b">
        <v>1</v>
      </c>
      <c r="K486" s="284">
        <v>484</v>
      </c>
      <c r="L486" t="s">
        <v>439</v>
      </c>
      <c r="M486" t="s">
        <v>451</v>
      </c>
      <c r="N486" t="s">
        <v>460</v>
      </c>
      <c r="O486" s="76">
        <v>1212303</v>
      </c>
      <c r="P486" s="76">
        <v>968178</v>
      </c>
      <c r="Q486" s="76">
        <v>265765</v>
      </c>
      <c r="R486" s="76">
        <v>0</v>
      </c>
      <c r="S486" s="76">
        <v>18641</v>
      </c>
      <c r="T486" s="76">
        <v>2464887</v>
      </c>
      <c r="U486">
        <v>241537</v>
      </c>
      <c r="V486">
        <v>25807</v>
      </c>
      <c r="W486">
        <v>0</v>
      </c>
      <c r="X486">
        <v>0</v>
      </c>
      <c r="Y486">
        <v>0</v>
      </c>
      <c r="Z486">
        <v>46667</v>
      </c>
      <c r="AA486">
        <v>58875</v>
      </c>
      <c r="AB486">
        <v>4683281</v>
      </c>
      <c r="AC486">
        <v>973165</v>
      </c>
      <c r="AD486">
        <v>875694</v>
      </c>
      <c r="AE486">
        <v>6905026</v>
      </c>
      <c r="AF486" s="1">
        <v>942</v>
      </c>
      <c r="AG486">
        <v>0</v>
      </c>
      <c r="AH486">
        <v>56277</v>
      </c>
      <c r="AI486">
        <v>21857</v>
      </c>
      <c r="AJ486">
        <v>0</v>
      </c>
      <c r="AK486">
        <v>0</v>
      </c>
      <c r="AL486">
        <v>0</v>
      </c>
      <c r="AM486">
        <v>0</v>
      </c>
      <c r="AN486">
        <v>0</v>
      </c>
      <c r="AO486">
        <v>0</v>
      </c>
      <c r="AP486">
        <v>0</v>
      </c>
      <c r="AQ486">
        <v>0</v>
      </c>
      <c r="AR486">
        <v>798</v>
      </c>
      <c r="AS486">
        <v>0</v>
      </c>
      <c r="AT486">
        <v>52344</v>
      </c>
      <c r="AU486">
        <v>21624</v>
      </c>
      <c r="AV486">
        <v>0</v>
      </c>
      <c r="AW486">
        <v>0</v>
      </c>
      <c r="AX486">
        <v>0</v>
      </c>
      <c r="AY486">
        <v>0</v>
      </c>
      <c r="AZ486">
        <v>0</v>
      </c>
      <c r="BA486">
        <v>0</v>
      </c>
      <c r="BB486">
        <v>0</v>
      </c>
      <c r="BC486">
        <v>0</v>
      </c>
      <c r="BD486" s="284">
        <v>0</v>
      </c>
      <c r="BE486" s="284">
        <v>0</v>
      </c>
      <c r="BF486" s="284">
        <v>0</v>
      </c>
      <c r="BG486" s="284">
        <v>0</v>
      </c>
      <c r="BH486" s="168">
        <v>798</v>
      </c>
      <c r="BI486" s="169">
        <v>0</v>
      </c>
      <c r="BJ486" s="169">
        <v>52344</v>
      </c>
      <c r="BK486" s="170">
        <v>21624</v>
      </c>
      <c r="BL486">
        <v>11</v>
      </c>
      <c r="BM486">
        <v>0</v>
      </c>
      <c r="BN486">
        <v>0</v>
      </c>
      <c r="BO486">
        <v>963071</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v>0</v>
      </c>
      <c r="CJ486" s="1">
        <v>0</v>
      </c>
      <c r="CK486" s="1">
        <v>0</v>
      </c>
      <c r="CL486" s="1">
        <v>0</v>
      </c>
      <c r="CM486" s="1">
        <v>0</v>
      </c>
      <c r="CN486" s="168">
        <v>0</v>
      </c>
      <c r="CO486" s="169">
        <v>0</v>
      </c>
      <c r="CP486" s="169">
        <v>0</v>
      </c>
      <c r="CQ486" s="170">
        <v>0</v>
      </c>
      <c r="CR486" s="1">
        <v>13</v>
      </c>
      <c r="CS486" s="1">
        <v>0</v>
      </c>
      <c r="CT486" s="1">
        <v>0</v>
      </c>
      <c r="CU486" s="1">
        <v>2441</v>
      </c>
      <c r="CV486">
        <v>0</v>
      </c>
      <c r="CW486">
        <v>0</v>
      </c>
      <c r="CX486">
        <v>0</v>
      </c>
      <c r="CY486">
        <v>0</v>
      </c>
      <c r="CZ486">
        <v>0</v>
      </c>
      <c r="DA486">
        <v>0</v>
      </c>
      <c r="DB486">
        <v>0</v>
      </c>
      <c r="DC486">
        <v>0</v>
      </c>
      <c r="DD486">
        <v>8</v>
      </c>
      <c r="DE486">
        <v>0</v>
      </c>
      <c r="DF486">
        <v>0</v>
      </c>
      <c r="DG486">
        <v>1691</v>
      </c>
      <c r="DH486">
        <v>0</v>
      </c>
      <c r="DI486">
        <v>0</v>
      </c>
      <c r="DJ486">
        <v>0</v>
      </c>
      <c r="DK486">
        <v>0</v>
      </c>
      <c r="DL486">
        <v>0</v>
      </c>
      <c r="DM486">
        <v>0</v>
      </c>
      <c r="DN486">
        <v>0</v>
      </c>
      <c r="DO486">
        <v>0</v>
      </c>
      <c r="DP486" s="284">
        <v>0</v>
      </c>
      <c r="DQ486" s="284">
        <v>0</v>
      </c>
      <c r="DR486" s="284">
        <v>0</v>
      </c>
      <c r="DS486" s="284">
        <v>0</v>
      </c>
      <c r="DT486" s="168">
        <v>8</v>
      </c>
      <c r="DU486" s="169">
        <v>0</v>
      </c>
      <c r="DV486" s="169">
        <v>0</v>
      </c>
      <c r="DW486" s="170">
        <v>1691</v>
      </c>
      <c r="DX486">
        <v>0</v>
      </c>
      <c r="DY486">
        <v>0</v>
      </c>
      <c r="DZ486">
        <v>0</v>
      </c>
      <c r="EA486">
        <v>0</v>
      </c>
      <c r="EB486">
        <v>0</v>
      </c>
      <c r="EC486">
        <v>0</v>
      </c>
      <c r="ED486">
        <v>0</v>
      </c>
      <c r="EE486">
        <v>0</v>
      </c>
      <c r="EF486">
        <v>0</v>
      </c>
      <c r="EG486">
        <v>0</v>
      </c>
      <c r="EH486">
        <v>0</v>
      </c>
      <c r="EI486">
        <v>0</v>
      </c>
      <c r="EJ486">
        <v>0</v>
      </c>
      <c r="EK486">
        <v>0</v>
      </c>
      <c r="EL486">
        <v>0</v>
      </c>
      <c r="EM486">
        <v>0</v>
      </c>
      <c r="EN486">
        <v>0</v>
      </c>
      <c r="EO486">
        <v>0</v>
      </c>
      <c r="EP486">
        <v>0</v>
      </c>
      <c r="EQ486">
        <v>0</v>
      </c>
      <c r="ER486">
        <v>0</v>
      </c>
      <c r="ES486">
        <v>0</v>
      </c>
      <c r="ET486">
        <v>0</v>
      </c>
      <c r="EU486">
        <v>0</v>
      </c>
      <c r="EV486" s="1">
        <v>0</v>
      </c>
      <c r="EW486" s="1">
        <v>0</v>
      </c>
      <c r="EX486" s="1">
        <v>0</v>
      </c>
      <c r="EY486" s="1">
        <v>0</v>
      </c>
      <c r="EZ486" s="168">
        <v>0</v>
      </c>
      <c r="FA486" s="169">
        <v>0</v>
      </c>
      <c r="FB486" s="169">
        <v>0</v>
      </c>
      <c r="FC486" s="170">
        <v>0</v>
      </c>
      <c r="FD486">
        <v>0</v>
      </c>
      <c r="FE486">
        <v>0</v>
      </c>
      <c r="FF486">
        <v>0</v>
      </c>
      <c r="FG486">
        <v>0</v>
      </c>
      <c r="FH486">
        <v>0</v>
      </c>
      <c r="FI486">
        <v>0</v>
      </c>
      <c r="FJ486">
        <v>0</v>
      </c>
      <c r="FK486">
        <v>0</v>
      </c>
      <c r="FL486">
        <v>0</v>
      </c>
      <c r="FM486">
        <v>0</v>
      </c>
      <c r="FN486">
        <v>2</v>
      </c>
      <c r="FO486">
        <v>11000</v>
      </c>
      <c r="FP486">
        <v>2</v>
      </c>
      <c r="FQ486">
        <v>1146</v>
      </c>
      <c r="FR486">
        <v>0</v>
      </c>
      <c r="FS486">
        <v>0</v>
      </c>
      <c r="FT486">
        <v>0</v>
      </c>
      <c r="FU486">
        <v>0</v>
      </c>
      <c r="FV486">
        <v>0</v>
      </c>
      <c r="FW486">
        <v>0</v>
      </c>
      <c r="FX486">
        <v>0</v>
      </c>
      <c r="FY486">
        <v>0</v>
      </c>
      <c r="FZ486">
        <v>0</v>
      </c>
      <c r="GA486">
        <v>0</v>
      </c>
      <c r="GB486">
        <v>0</v>
      </c>
      <c r="GC486">
        <v>0</v>
      </c>
      <c r="GD486">
        <v>0</v>
      </c>
      <c r="GE486">
        <v>0</v>
      </c>
      <c r="GF486">
        <v>0</v>
      </c>
      <c r="GG486">
        <v>0</v>
      </c>
      <c r="GH486">
        <v>0</v>
      </c>
      <c r="GI486">
        <v>0</v>
      </c>
      <c r="GJ486">
        <v>0</v>
      </c>
      <c r="GK486">
        <v>0</v>
      </c>
      <c r="GL486">
        <v>0</v>
      </c>
      <c r="GM486">
        <v>0</v>
      </c>
      <c r="GN486">
        <v>0</v>
      </c>
      <c r="GO486">
        <v>0</v>
      </c>
      <c r="GP486">
        <v>0</v>
      </c>
      <c r="GQ486">
        <v>0</v>
      </c>
      <c r="GR486">
        <v>1</v>
      </c>
      <c r="GS486">
        <v>10351</v>
      </c>
      <c r="GT486">
        <v>0</v>
      </c>
      <c r="GU486">
        <v>0</v>
      </c>
      <c r="GV486">
        <v>0</v>
      </c>
      <c r="GW486">
        <v>0</v>
      </c>
      <c r="GX486">
        <v>0</v>
      </c>
      <c r="GY486">
        <v>0</v>
      </c>
      <c r="GZ486">
        <v>0</v>
      </c>
      <c r="HA486">
        <v>0</v>
      </c>
      <c r="HB486">
        <v>0</v>
      </c>
      <c r="HC486" s="139">
        <v>1</v>
      </c>
      <c r="HD486" s="141">
        <v>0</v>
      </c>
      <c r="HE486" s="139">
        <v>0</v>
      </c>
      <c r="HF486" s="141">
        <v>0</v>
      </c>
      <c r="HG486" s="180">
        <v>21</v>
      </c>
      <c r="HH486" s="182">
        <v>4.7619047619047616E-2</v>
      </c>
      <c r="HI486" s="182">
        <v>0</v>
      </c>
      <c r="HJ486" s="183">
        <v>0</v>
      </c>
      <c r="HK486" s="140">
        <v>0</v>
      </c>
      <c r="HL486" s="140">
        <v>0</v>
      </c>
      <c r="HM486" s="1" t="s">
        <v>427</v>
      </c>
      <c r="HN486" s="1" t="s">
        <v>427</v>
      </c>
      <c r="HO486" t="s">
        <v>460</v>
      </c>
      <c r="HP486" s="284" t="s">
        <v>460</v>
      </c>
      <c r="HQ486" s="284">
        <v>0</v>
      </c>
      <c r="HR486" s="284">
        <v>0</v>
      </c>
      <c r="HS486" s="284">
        <v>0</v>
      </c>
      <c r="HT486" s="284" t="s">
        <v>427</v>
      </c>
      <c r="HU486" s="284" t="s">
        <v>427</v>
      </c>
      <c r="HV486" s="284" t="s">
        <v>427</v>
      </c>
      <c r="HW486" s="284" t="s">
        <v>426</v>
      </c>
      <c r="HX486" s="284">
        <v>0</v>
      </c>
      <c r="HY486" s="284">
        <v>0</v>
      </c>
      <c r="HZ486" s="284">
        <v>3162281</v>
      </c>
      <c r="IA486" s="284"/>
      <c r="IB486" s="284"/>
    </row>
    <row r="487" spans="1:236" x14ac:dyDescent="0.25">
      <c r="A487" s="2">
        <f>IF('Table 1'!$L$2="All Regions",1,IF('Table 1'!$L$2='DATA TEMPLATE 1516'!L487,1,0))</f>
        <v>1</v>
      </c>
      <c r="B487" s="2">
        <f>IF('Table 1'!$L$3="All Disciplines",1,IF('Table 1'!$L$3='DATA TEMPLATE 1516'!M487,1,0))</f>
        <v>1</v>
      </c>
      <c r="C487" s="2">
        <f>IF('Table 1'!$L$4="All Organisations",1,IF('Table 1'!$L$4='DATA TEMPLATE 1516'!N487,1,0))</f>
        <v>1</v>
      </c>
      <c r="D487" s="2">
        <f t="shared" si="14"/>
        <v>3</v>
      </c>
      <c r="E487" s="236">
        <f>IFERROR(IF('Table 2'!$L$2="All Diverse Led",$HQ487,IF('Table 2'!$L$2='DATA TEMPLATE 1516'!HX487,4,0)),"0")</f>
        <v>0</v>
      </c>
      <c r="F487" s="236">
        <f>IFERROR(IF('Table 2'!$L$2="All Diverse Led",$HQ487,IF('Table 2'!$L$2='DATA TEMPLATE 1516'!HY487,4,0)), 0)</f>
        <v>0</v>
      </c>
      <c r="G487" s="237">
        <f t="shared" si="15"/>
        <v>0</v>
      </c>
      <c r="H487" s="1" t="s">
        <v>471</v>
      </c>
      <c r="I487" s="1">
        <v>0</v>
      </c>
      <c r="J487" s="1" t="b">
        <v>0</v>
      </c>
      <c r="K487" s="284">
        <v>485</v>
      </c>
      <c r="L487" t="s">
        <v>439</v>
      </c>
      <c r="M487" t="s">
        <v>437</v>
      </c>
      <c r="N487" t="s">
        <v>459</v>
      </c>
      <c r="O487" s="76">
        <v>13542</v>
      </c>
      <c r="P487" s="76">
        <v>142836</v>
      </c>
      <c r="Q487" s="76">
        <v>95645</v>
      </c>
      <c r="R487" s="76">
        <v>0</v>
      </c>
      <c r="S487" s="76">
        <v>28813</v>
      </c>
      <c r="T487" s="76">
        <v>280836</v>
      </c>
      <c r="U487">
        <v>0</v>
      </c>
      <c r="V487">
        <v>2382</v>
      </c>
      <c r="W487">
        <v>0</v>
      </c>
      <c r="X487">
        <v>0</v>
      </c>
      <c r="Y487">
        <v>0</v>
      </c>
      <c r="Z487">
        <v>0</v>
      </c>
      <c r="AA487">
        <v>0</v>
      </c>
      <c r="AB487">
        <v>91881</v>
      </c>
      <c r="AC487">
        <v>28847</v>
      </c>
      <c r="AD487">
        <v>107208</v>
      </c>
      <c r="AE487">
        <v>230318</v>
      </c>
      <c r="AF487" s="1">
        <v>6</v>
      </c>
      <c r="AG487">
        <v>4</v>
      </c>
      <c r="AH487">
        <v>161</v>
      </c>
      <c r="AI487">
        <v>80</v>
      </c>
      <c r="AJ487">
        <v>0</v>
      </c>
      <c r="AK487">
        <v>0</v>
      </c>
      <c r="AL487">
        <v>0</v>
      </c>
      <c r="AM487">
        <v>0</v>
      </c>
      <c r="AN487">
        <v>0</v>
      </c>
      <c r="AO487">
        <v>0</v>
      </c>
      <c r="AP487">
        <v>0</v>
      </c>
      <c r="AQ487">
        <v>0</v>
      </c>
      <c r="AR487">
        <v>0</v>
      </c>
      <c r="AS487">
        <v>0</v>
      </c>
      <c r="AT487">
        <v>0</v>
      </c>
      <c r="AU487">
        <v>0</v>
      </c>
      <c r="AV487">
        <v>0</v>
      </c>
      <c r="AW487">
        <v>0</v>
      </c>
      <c r="AX487">
        <v>0</v>
      </c>
      <c r="AY487">
        <v>0</v>
      </c>
      <c r="AZ487">
        <v>0</v>
      </c>
      <c r="BA487">
        <v>0</v>
      </c>
      <c r="BB487">
        <v>0</v>
      </c>
      <c r="BC487">
        <v>0</v>
      </c>
      <c r="BD487" s="284">
        <v>0</v>
      </c>
      <c r="BE487" s="284">
        <v>0</v>
      </c>
      <c r="BF487" s="284">
        <v>0</v>
      </c>
      <c r="BG487" s="284">
        <v>0</v>
      </c>
      <c r="BH487" s="168">
        <v>0</v>
      </c>
      <c r="BI487" s="169">
        <v>0</v>
      </c>
      <c r="BJ487" s="169">
        <v>0</v>
      </c>
      <c r="BK487" s="170">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v>0</v>
      </c>
      <c r="CJ487" s="1">
        <v>0</v>
      </c>
      <c r="CK487" s="1">
        <v>0</v>
      </c>
      <c r="CL487" s="1">
        <v>0</v>
      </c>
      <c r="CM487" s="1">
        <v>0</v>
      </c>
      <c r="CN487" s="168">
        <v>0</v>
      </c>
      <c r="CO487" s="169">
        <v>0</v>
      </c>
      <c r="CP487" s="169">
        <v>0</v>
      </c>
      <c r="CQ487" s="170">
        <v>0</v>
      </c>
      <c r="CR487" s="1">
        <v>2</v>
      </c>
      <c r="CS487" s="1">
        <v>2</v>
      </c>
      <c r="CT487" s="1">
        <v>55</v>
      </c>
      <c r="CU487" s="1">
        <v>0</v>
      </c>
      <c r="CV487">
        <v>0</v>
      </c>
      <c r="CW487">
        <v>0</v>
      </c>
      <c r="CX487">
        <v>0</v>
      </c>
      <c r="CY487">
        <v>0</v>
      </c>
      <c r="CZ487">
        <v>1</v>
      </c>
      <c r="DA487">
        <v>1</v>
      </c>
      <c r="DB487">
        <v>0</v>
      </c>
      <c r="DC487">
        <v>50</v>
      </c>
      <c r="DD487">
        <v>0</v>
      </c>
      <c r="DE487">
        <v>0</v>
      </c>
      <c r="DF487">
        <v>0</v>
      </c>
      <c r="DG487">
        <v>0</v>
      </c>
      <c r="DH487">
        <v>0</v>
      </c>
      <c r="DI487">
        <v>0</v>
      </c>
      <c r="DJ487">
        <v>0</v>
      </c>
      <c r="DK487">
        <v>0</v>
      </c>
      <c r="DL487">
        <v>0</v>
      </c>
      <c r="DM487">
        <v>0</v>
      </c>
      <c r="DN487">
        <v>0</v>
      </c>
      <c r="DO487">
        <v>0</v>
      </c>
      <c r="DP487" s="284">
        <v>1</v>
      </c>
      <c r="DQ487" s="284">
        <v>1</v>
      </c>
      <c r="DR487" s="284">
        <v>0</v>
      </c>
      <c r="DS487" s="284">
        <v>50</v>
      </c>
      <c r="DT487" s="168">
        <v>0</v>
      </c>
      <c r="DU487" s="169">
        <v>0</v>
      </c>
      <c r="DV487" s="169">
        <v>0</v>
      </c>
      <c r="DW487" s="170">
        <v>0</v>
      </c>
      <c r="DX487">
        <v>3</v>
      </c>
      <c r="DY487">
        <v>1</v>
      </c>
      <c r="DZ487">
        <v>94</v>
      </c>
      <c r="EA487">
        <v>40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v>0</v>
      </c>
      <c r="EU487">
        <v>0</v>
      </c>
      <c r="EV487" s="1">
        <v>0</v>
      </c>
      <c r="EW487" s="1">
        <v>0</v>
      </c>
      <c r="EX487" s="1">
        <v>0</v>
      </c>
      <c r="EY487" s="1">
        <v>0</v>
      </c>
      <c r="EZ487" s="168">
        <v>0</v>
      </c>
      <c r="FA487" s="169">
        <v>0</v>
      </c>
      <c r="FB487" s="169">
        <v>0</v>
      </c>
      <c r="FC487" s="170">
        <v>0</v>
      </c>
      <c r="FD487">
        <v>0</v>
      </c>
      <c r="FE487">
        <v>0</v>
      </c>
      <c r="FF487">
        <v>0</v>
      </c>
      <c r="FG487">
        <v>0</v>
      </c>
      <c r="FH487">
        <v>0</v>
      </c>
      <c r="FI487">
        <v>0</v>
      </c>
      <c r="FJ487">
        <v>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0</v>
      </c>
      <c r="GQ487">
        <v>0</v>
      </c>
      <c r="GR487">
        <v>0</v>
      </c>
      <c r="GS487">
        <v>0</v>
      </c>
      <c r="GT487">
        <v>0</v>
      </c>
      <c r="GU487">
        <v>0</v>
      </c>
      <c r="GV487">
        <v>0</v>
      </c>
      <c r="GW487">
        <v>0</v>
      </c>
      <c r="GX487">
        <v>0</v>
      </c>
      <c r="GY487">
        <v>0</v>
      </c>
      <c r="GZ487">
        <v>0</v>
      </c>
      <c r="HA487">
        <v>0</v>
      </c>
      <c r="HB487">
        <v>0</v>
      </c>
      <c r="HC487" s="139">
        <v>0</v>
      </c>
      <c r="HD487" s="141">
        <v>1</v>
      </c>
      <c r="HE487" s="139">
        <v>4</v>
      </c>
      <c r="HF487" s="141">
        <v>2</v>
      </c>
      <c r="HG487" s="180">
        <v>13</v>
      </c>
      <c r="HH487" s="182">
        <v>0.15384615384615385</v>
      </c>
      <c r="HI487" s="182">
        <v>0.38461538461538464</v>
      </c>
      <c r="HJ487" s="183">
        <v>0</v>
      </c>
      <c r="HK487" s="140">
        <v>0</v>
      </c>
      <c r="HL487" s="140">
        <v>0</v>
      </c>
      <c r="HM487" s="1" t="s">
        <v>427</v>
      </c>
      <c r="HN487" s="1" t="s">
        <v>426</v>
      </c>
      <c r="HO487" t="s">
        <v>459</v>
      </c>
      <c r="HP487" s="284" t="s">
        <v>458</v>
      </c>
      <c r="HQ487" s="284">
        <v>0</v>
      </c>
      <c r="HR487" s="284">
        <v>0</v>
      </c>
      <c r="HS487" s="284">
        <v>0</v>
      </c>
      <c r="HT487" s="284" t="s">
        <v>426</v>
      </c>
      <c r="HU487" s="284" t="s">
        <v>426</v>
      </c>
      <c r="HV487" s="284" t="s">
        <v>427</v>
      </c>
      <c r="HW487" s="284" t="s">
        <v>426</v>
      </c>
      <c r="HX487" s="284">
        <v>0</v>
      </c>
      <c r="HY487" s="284">
        <v>0</v>
      </c>
      <c r="HZ487" s="284">
        <v>234249</v>
      </c>
      <c r="IA487" s="284"/>
      <c r="IB487" s="284"/>
    </row>
    <row r="488" spans="1:236" x14ac:dyDescent="0.25">
      <c r="A488" s="2">
        <f>IF('Table 1'!$L$2="All Regions",1,IF('Table 1'!$L$2='DATA TEMPLATE 1516'!L488,1,0))</f>
        <v>1</v>
      </c>
      <c r="B488" s="2">
        <f>IF('Table 1'!$L$3="All Disciplines",1,IF('Table 1'!$L$3='DATA TEMPLATE 1516'!M488,1,0))</f>
        <v>1</v>
      </c>
      <c r="C488" s="2">
        <f>IF('Table 1'!$L$4="All Organisations",1,IF('Table 1'!$L$4='DATA TEMPLATE 1516'!N488,1,0))</f>
        <v>1</v>
      </c>
      <c r="D488" s="2">
        <f t="shared" si="14"/>
        <v>3</v>
      </c>
      <c r="E488" s="236">
        <f>IFERROR(IF('Table 2'!$L$2="All Diverse Led",$HQ488,IF('Table 2'!$L$2='DATA TEMPLATE 1516'!HX488,4,0)),"0")</f>
        <v>0</v>
      </c>
      <c r="F488" s="236">
        <f>IFERROR(IF('Table 2'!$L$2="All Diverse Led",$HQ488,IF('Table 2'!$L$2='DATA TEMPLATE 1516'!HY488,4,0)), 0)</f>
        <v>0</v>
      </c>
      <c r="G488" s="237">
        <f t="shared" si="15"/>
        <v>0</v>
      </c>
      <c r="H488" s="1" t="s">
        <v>471</v>
      </c>
      <c r="I488" s="1">
        <v>0</v>
      </c>
      <c r="J488" s="1" t="b">
        <v>0</v>
      </c>
      <c r="K488" s="284">
        <v>486</v>
      </c>
      <c r="L488" t="s">
        <v>439</v>
      </c>
      <c r="M488" t="s">
        <v>437</v>
      </c>
      <c r="N488" t="s">
        <v>458</v>
      </c>
      <c r="O488" s="76">
        <v>31005</v>
      </c>
      <c r="P488" s="76">
        <v>83101</v>
      </c>
      <c r="Q488" s="76">
        <v>42944</v>
      </c>
      <c r="R488" s="76">
        <v>0</v>
      </c>
      <c r="S488" s="76">
        <v>0</v>
      </c>
      <c r="T488" s="76">
        <v>157050</v>
      </c>
      <c r="U488">
        <v>500</v>
      </c>
      <c r="V488">
        <v>0</v>
      </c>
      <c r="W488">
        <v>0</v>
      </c>
      <c r="X488">
        <v>1283</v>
      </c>
      <c r="Y488">
        <v>0</v>
      </c>
      <c r="Z488">
        <v>0</v>
      </c>
      <c r="AA488">
        <v>0</v>
      </c>
      <c r="AB488">
        <v>67408</v>
      </c>
      <c r="AC488">
        <v>18348</v>
      </c>
      <c r="AD488">
        <v>30651</v>
      </c>
      <c r="AE488">
        <v>118190</v>
      </c>
      <c r="AF488" s="1">
        <v>10</v>
      </c>
      <c r="AG488">
        <v>10</v>
      </c>
      <c r="AH488">
        <v>233</v>
      </c>
      <c r="AI488">
        <v>0</v>
      </c>
      <c r="AJ488">
        <v>0</v>
      </c>
      <c r="AK488">
        <v>0</v>
      </c>
      <c r="AL488">
        <v>0</v>
      </c>
      <c r="AM488">
        <v>0</v>
      </c>
      <c r="AN488">
        <v>1</v>
      </c>
      <c r="AO488">
        <v>1</v>
      </c>
      <c r="AP488">
        <v>20</v>
      </c>
      <c r="AQ488">
        <v>30</v>
      </c>
      <c r="AR488">
        <v>10</v>
      </c>
      <c r="AS488">
        <v>10</v>
      </c>
      <c r="AT488">
        <v>233</v>
      </c>
      <c r="AU488">
        <v>278</v>
      </c>
      <c r="AV488">
        <v>0</v>
      </c>
      <c r="AW488">
        <v>0</v>
      </c>
      <c r="AX488">
        <v>0</v>
      </c>
      <c r="AY488">
        <v>0</v>
      </c>
      <c r="AZ488">
        <v>0</v>
      </c>
      <c r="BA488">
        <v>0</v>
      </c>
      <c r="BB488">
        <v>0</v>
      </c>
      <c r="BC488">
        <v>0</v>
      </c>
      <c r="BD488" s="284">
        <v>1</v>
      </c>
      <c r="BE488" s="284">
        <v>1</v>
      </c>
      <c r="BF488" s="284">
        <v>20</v>
      </c>
      <c r="BG488" s="284">
        <v>30</v>
      </c>
      <c r="BH488" s="168">
        <v>10</v>
      </c>
      <c r="BI488" s="169">
        <v>10</v>
      </c>
      <c r="BJ488" s="169">
        <v>233</v>
      </c>
      <c r="BK488" s="170">
        <v>278</v>
      </c>
      <c r="BL488">
        <v>1</v>
      </c>
      <c r="BM488">
        <v>1</v>
      </c>
      <c r="BN488">
        <v>35</v>
      </c>
      <c r="BO488">
        <v>40</v>
      </c>
      <c r="BP488">
        <v>0</v>
      </c>
      <c r="BQ488">
        <v>0</v>
      </c>
      <c r="BR488">
        <v>0</v>
      </c>
      <c r="BS488">
        <v>0</v>
      </c>
      <c r="BT488">
        <v>0</v>
      </c>
      <c r="BU488">
        <v>0</v>
      </c>
      <c r="BV488">
        <v>0</v>
      </c>
      <c r="BW488">
        <v>0</v>
      </c>
      <c r="BX488">
        <v>1</v>
      </c>
      <c r="BY488">
        <v>1</v>
      </c>
      <c r="BZ488">
        <v>5</v>
      </c>
      <c r="CA488" s="317">
        <v>0</v>
      </c>
      <c r="CB488">
        <v>0</v>
      </c>
      <c r="CC488">
        <v>0</v>
      </c>
      <c r="CD488">
        <v>0</v>
      </c>
      <c r="CE488">
        <v>0</v>
      </c>
      <c r="CF488">
        <v>0</v>
      </c>
      <c r="CG488">
        <v>0</v>
      </c>
      <c r="CH488">
        <v>0</v>
      </c>
      <c r="CI488">
        <v>0</v>
      </c>
      <c r="CJ488" s="1">
        <v>0</v>
      </c>
      <c r="CK488" s="1">
        <v>0</v>
      </c>
      <c r="CL488" s="1">
        <v>0</v>
      </c>
      <c r="CM488" s="1">
        <v>0</v>
      </c>
      <c r="CN488" s="168">
        <v>1</v>
      </c>
      <c r="CO488" s="169">
        <v>1</v>
      </c>
      <c r="CP488" s="169">
        <v>5</v>
      </c>
      <c r="CQ488" s="170">
        <v>0</v>
      </c>
      <c r="CR488" s="1">
        <v>0</v>
      </c>
      <c r="CS488" s="1">
        <v>0</v>
      </c>
      <c r="CT488" s="1">
        <v>0</v>
      </c>
      <c r="CU488" s="1">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v>0</v>
      </c>
      <c r="DP488" s="284">
        <v>0</v>
      </c>
      <c r="DQ488" s="284">
        <v>0</v>
      </c>
      <c r="DR488" s="284">
        <v>0</v>
      </c>
      <c r="DS488" s="284">
        <v>0</v>
      </c>
      <c r="DT488" s="168">
        <v>0</v>
      </c>
      <c r="DU488" s="169">
        <v>0</v>
      </c>
      <c r="DV488" s="169">
        <v>0</v>
      </c>
      <c r="DW488" s="170">
        <v>0</v>
      </c>
      <c r="DX488">
        <v>1</v>
      </c>
      <c r="DY488">
        <v>1</v>
      </c>
      <c r="DZ488">
        <v>50</v>
      </c>
      <c r="EA488">
        <v>55</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v>0</v>
      </c>
      <c r="EU488">
        <v>0</v>
      </c>
      <c r="EV488" s="1">
        <v>0</v>
      </c>
      <c r="EW488" s="1">
        <v>0</v>
      </c>
      <c r="EX488" s="1">
        <v>0</v>
      </c>
      <c r="EY488" s="1">
        <v>0</v>
      </c>
      <c r="EZ488" s="168">
        <v>0</v>
      </c>
      <c r="FA488" s="169">
        <v>0</v>
      </c>
      <c r="FB488" s="169">
        <v>0</v>
      </c>
      <c r="FC488" s="170">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0</v>
      </c>
      <c r="GD488" t="s">
        <v>609</v>
      </c>
      <c r="GE488">
        <v>0</v>
      </c>
      <c r="GF488">
        <v>3</v>
      </c>
      <c r="GG488">
        <v>0</v>
      </c>
      <c r="GH488">
        <v>0</v>
      </c>
      <c r="GI488">
        <v>0</v>
      </c>
      <c r="GJ488">
        <v>0</v>
      </c>
      <c r="GK488">
        <v>0</v>
      </c>
      <c r="GL488">
        <v>0</v>
      </c>
      <c r="GM488">
        <v>0</v>
      </c>
      <c r="GN488">
        <v>0</v>
      </c>
      <c r="GO488">
        <v>0</v>
      </c>
      <c r="GP488">
        <v>0</v>
      </c>
      <c r="GQ488">
        <v>0</v>
      </c>
      <c r="GR488">
        <v>0</v>
      </c>
      <c r="GS488">
        <v>0</v>
      </c>
      <c r="GT488">
        <v>0</v>
      </c>
      <c r="GU488">
        <v>0</v>
      </c>
      <c r="GV488">
        <v>0</v>
      </c>
      <c r="GW488">
        <v>0</v>
      </c>
      <c r="GX488">
        <v>0</v>
      </c>
      <c r="GY488">
        <v>0</v>
      </c>
      <c r="GZ488">
        <v>0</v>
      </c>
      <c r="HA488">
        <v>0</v>
      </c>
      <c r="HB488">
        <v>0</v>
      </c>
      <c r="HC488" s="139">
        <v>0</v>
      </c>
      <c r="HD488" s="141">
        <v>0</v>
      </c>
      <c r="HE488" s="139">
        <v>0</v>
      </c>
      <c r="HF488" s="141">
        <v>3</v>
      </c>
      <c r="HG488" s="180">
        <v>8</v>
      </c>
      <c r="HH488" s="182">
        <v>0.375</v>
      </c>
      <c r="HI488" s="182">
        <v>0</v>
      </c>
      <c r="HJ488" s="183">
        <v>0</v>
      </c>
      <c r="HK488" s="140">
        <v>0</v>
      </c>
      <c r="HL488" s="140">
        <v>0</v>
      </c>
      <c r="HM488" s="1" t="s">
        <v>427</v>
      </c>
      <c r="HN488" s="1" t="s">
        <v>427</v>
      </c>
      <c r="HO488" t="s">
        <v>458</v>
      </c>
      <c r="HP488" s="284" t="s">
        <v>458</v>
      </c>
      <c r="HQ488" s="284">
        <v>0</v>
      </c>
      <c r="HR488" s="284">
        <v>0</v>
      </c>
      <c r="HS488" s="284">
        <v>0</v>
      </c>
      <c r="HT488" s="284" t="s">
        <v>426</v>
      </c>
      <c r="HU488" s="284" t="s">
        <v>427</v>
      </c>
      <c r="HV488" s="284" t="s">
        <v>427</v>
      </c>
      <c r="HW488" s="284" t="s">
        <v>426</v>
      </c>
      <c r="HX488" s="284">
        <v>0</v>
      </c>
      <c r="HY488" s="284">
        <v>0</v>
      </c>
      <c r="HZ488" s="284">
        <v>127136</v>
      </c>
      <c r="IA488" s="284"/>
      <c r="IB488" s="284"/>
    </row>
    <row r="489" spans="1:236" x14ac:dyDescent="0.25">
      <c r="A489" s="2">
        <f>IF('Table 1'!$L$2="All Regions",1,IF('Table 1'!$L$2='DATA TEMPLATE 1516'!L489,1,0))</f>
        <v>1</v>
      </c>
      <c r="B489" s="2">
        <f>IF('Table 1'!$L$3="All Disciplines",1,IF('Table 1'!$L$3='DATA TEMPLATE 1516'!M489,1,0))</f>
        <v>1</v>
      </c>
      <c r="C489" s="2">
        <f>IF('Table 1'!$L$4="All Organisations",1,IF('Table 1'!$L$4='DATA TEMPLATE 1516'!N489,1,0))</f>
        <v>1</v>
      </c>
      <c r="D489" s="2">
        <f t="shared" si="14"/>
        <v>3</v>
      </c>
      <c r="E489" s="236">
        <f>IFERROR(IF('Table 2'!$L$2="All Diverse Led",$HQ489,IF('Table 2'!$L$2='DATA TEMPLATE 1516'!HX489,4,0)),"0")</f>
        <v>0</v>
      </c>
      <c r="F489" s="236">
        <f>IFERROR(IF('Table 2'!$L$2="All Diverse Led",$HQ489,IF('Table 2'!$L$2='DATA TEMPLATE 1516'!HY489,4,0)), 0)</f>
        <v>0</v>
      </c>
      <c r="G489" s="237">
        <f t="shared" si="15"/>
        <v>0</v>
      </c>
      <c r="H489" s="1" t="s">
        <v>471</v>
      </c>
      <c r="I489" s="1">
        <v>0</v>
      </c>
      <c r="J489" s="1" t="b">
        <v>0</v>
      </c>
      <c r="K489" s="284">
        <v>487</v>
      </c>
      <c r="L489" t="s">
        <v>439</v>
      </c>
      <c r="M489" t="s">
        <v>437</v>
      </c>
      <c r="N489" t="s">
        <v>458</v>
      </c>
      <c r="O489" s="76">
        <v>63697</v>
      </c>
      <c r="P489" s="76">
        <v>124467</v>
      </c>
      <c r="Q489" s="76">
        <v>53150</v>
      </c>
      <c r="R489" s="76">
        <v>0</v>
      </c>
      <c r="S489" s="76">
        <v>0</v>
      </c>
      <c r="T489" s="76">
        <v>241314</v>
      </c>
      <c r="U489">
        <v>93246</v>
      </c>
      <c r="V489">
        <v>0</v>
      </c>
      <c r="W489">
        <v>0</v>
      </c>
      <c r="X489">
        <v>0</v>
      </c>
      <c r="Y489">
        <v>0</v>
      </c>
      <c r="Z489">
        <v>0</v>
      </c>
      <c r="AA489">
        <v>0</v>
      </c>
      <c r="AB489">
        <v>109348</v>
      </c>
      <c r="AC489">
        <v>20462</v>
      </c>
      <c r="AD489">
        <v>0</v>
      </c>
      <c r="AE489">
        <v>223056</v>
      </c>
      <c r="AF489" s="1">
        <v>28</v>
      </c>
      <c r="AG489">
        <v>5</v>
      </c>
      <c r="AH489">
        <v>980</v>
      </c>
      <c r="AI489">
        <v>1050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v>0</v>
      </c>
      <c r="BD489" s="284">
        <v>0</v>
      </c>
      <c r="BE489" s="284">
        <v>0</v>
      </c>
      <c r="BF489" s="284">
        <v>0</v>
      </c>
      <c r="BG489" s="284">
        <v>0</v>
      </c>
      <c r="BH489" s="168">
        <v>0</v>
      </c>
      <c r="BI489" s="169">
        <v>0</v>
      </c>
      <c r="BJ489" s="169">
        <v>0</v>
      </c>
      <c r="BK489" s="170">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v>0</v>
      </c>
      <c r="CJ489" s="1">
        <v>0</v>
      </c>
      <c r="CK489" s="1">
        <v>0</v>
      </c>
      <c r="CL489" s="1">
        <v>0</v>
      </c>
      <c r="CM489" s="1">
        <v>0</v>
      </c>
      <c r="CN489" s="168">
        <v>0</v>
      </c>
      <c r="CO489" s="169">
        <v>0</v>
      </c>
      <c r="CP489" s="169">
        <v>0</v>
      </c>
      <c r="CQ489" s="170">
        <v>0</v>
      </c>
      <c r="CR489" s="1">
        <v>0</v>
      </c>
      <c r="CS489" s="1">
        <v>0</v>
      </c>
      <c r="CT489" s="1">
        <v>0</v>
      </c>
      <c r="CU489" s="1">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v>0</v>
      </c>
      <c r="DP489" s="284">
        <v>0</v>
      </c>
      <c r="DQ489" s="284">
        <v>0</v>
      </c>
      <c r="DR489" s="284">
        <v>0</v>
      </c>
      <c r="DS489" s="284">
        <v>0</v>
      </c>
      <c r="DT489" s="168">
        <v>0</v>
      </c>
      <c r="DU489" s="169">
        <v>0</v>
      </c>
      <c r="DV489" s="169">
        <v>0</v>
      </c>
      <c r="DW489" s="170">
        <v>0</v>
      </c>
      <c r="DX489">
        <v>40</v>
      </c>
      <c r="DY489">
        <v>2</v>
      </c>
      <c r="DZ489">
        <v>250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v>0</v>
      </c>
      <c r="EU489">
        <v>0</v>
      </c>
      <c r="EV489" s="1">
        <v>0</v>
      </c>
      <c r="EW489" s="1">
        <v>0</v>
      </c>
      <c r="EX489" s="1">
        <v>0</v>
      </c>
      <c r="EY489" s="1">
        <v>0</v>
      </c>
      <c r="EZ489" s="168">
        <v>0</v>
      </c>
      <c r="FA489" s="169">
        <v>0</v>
      </c>
      <c r="FB489" s="169">
        <v>0</v>
      </c>
      <c r="FC489" s="170">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0</v>
      </c>
      <c r="FZ489">
        <v>0</v>
      </c>
      <c r="GA489">
        <v>0</v>
      </c>
      <c r="GB489">
        <v>0</v>
      </c>
      <c r="GC489">
        <v>0</v>
      </c>
      <c r="GD489">
        <v>0</v>
      </c>
      <c r="GE489">
        <v>0</v>
      </c>
      <c r="GF489">
        <v>0</v>
      </c>
      <c r="GG489">
        <v>0</v>
      </c>
      <c r="GH489">
        <v>0</v>
      </c>
      <c r="GI489">
        <v>0</v>
      </c>
      <c r="GJ489">
        <v>0</v>
      </c>
      <c r="GK489">
        <v>0</v>
      </c>
      <c r="GL489">
        <v>0</v>
      </c>
      <c r="GM489">
        <v>0</v>
      </c>
      <c r="GN489">
        <v>12</v>
      </c>
      <c r="GO489">
        <v>0</v>
      </c>
      <c r="GP489">
        <v>2</v>
      </c>
      <c r="GQ489">
        <v>0</v>
      </c>
      <c r="GR489">
        <v>0</v>
      </c>
      <c r="GS489">
        <v>0</v>
      </c>
      <c r="GT489">
        <v>0</v>
      </c>
      <c r="GU489">
        <v>0</v>
      </c>
      <c r="GV489">
        <v>0</v>
      </c>
      <c r="GW489">
        <v>0</v>
      </c>
      <c r="GX489">
        <v>0</v>
      </c>
      <c r="GY489">
        <v>0</v>
      </c>
      <c r="GZ489">
        <v>0</v>
      </c>
      <c r="HA489">
        <v>0</v>
      </c>
      <c r="HB489">
        <v>0</v>
      </c>
      <c r="HC489" s="139">
        <v>0</v>
      </c>
      <c r="HD489" s="141">
        <v>0</v>
      </c>
      <c r="HE489" s="139">
        <v>0</v>
      </c>
      <c r="HF489" s="141">
        <v>0</v>
      </c>
      <c r="HG489" s="180">
        <v>2</v>
      </c>
      <c r="HH489" s="182">
        <v>0</v>
      </c>
      <c r="HI489" s="182">
        <v>0</v>
      </c>
      <c r="HJ489" s="183">
        <v>0</v>
      </c>
      <c r="HK489" s="140">
        <v>0</v>
      </c>
      <c r="HL489" s="140">
        <v>0</v>
      </c>
      <c r="HM489" s="1">
        <v>0</v>
      </c>
      <c r="HN489" s="1">
        <v>0</v>
      </c>
      <c r="HO489" t="s">
        <v>458</v>
      </c>
      <c r="HP489" s="284" t="s">
        <v>458</v>
      </c>
      <c r="HQ489" s="284">
        <v>0</v>
      </c>
      <c r="HR489" s="284">
        <v>0</v>
      </c>
      <c r="HS489" s="284">
        <v>0</v>
      </c>
      <c r="HT489" s="284" t="s">
        <v>427</v>
      </c>
      <c r="HU489" s="284" t="s">
        <v>427</v>
      </c>
      <c r="HV489" s="284" t="s">
        <v>427</v>
      </c>
      <c r="HW489" s="284" t="s">
        <v>427</v>
      </c>
      <c r="HX489" s="284">
        <v>0</v>
      </c>
      <c r="HY489" s="284">
        <v>0</v>
      </c>
      <c r="HZ489" s="284">
        <v>246985</v>
      </c>
      <c r="IA489" s="284"/>
      <c r="IB489" s="284"/>
    </row>
    <row r="490" spans="1:236" x14ac:dyDescent="0.25">
      <c r="A490" s="2">
        <f>IF('Table 1'!$L$2="All Regions",1,IF('Table 1'!$L$2='DATA TEMPLATE 1516'!L490,1,0))</f>
        <v>1</v>
      </c>
      <c r="B490" s="2">
        <f>IF('Table 1'!$L$3="All Disciplines",1,IF('Table 1'!$L$3='DATA TEMPLATE 1516'!M490,1,0))</f>
        <v>1</v>
      </c>
      <c r="C490" s="2">
        <f>IF('Table 1'!$L$4="All Organisations",1,IF('Table 1'!$L$4='DATA TEMPLATE 1516'!N490,1,0))</f>
        <v>1</v>
      </c>
      <c r="D490" s="2">
        <f t="shared" si="14"/>
        <v>3</v>
      </c>
      <c r="E490" s="236">
        <f>IFERROR(IF('Table 2'!$L$2="All Diverse Led",$HQ490,IF('Table 2'!$L$2='DATA TEMPLATE 1516'!HX490,4,0)),"0")</f>
        <v>0</v>
      </c>
      <c r="F490" s="236">
        <f>IFERROR(IF('Table 2'!$L$2="All Diverse Led",$HQ490,IF('Table 2'!$L$2='DATA TEMPLATE 1516'!HY490,4,0)), 0)</f>
        <v>0</v>
      </c>
      <c r="G490" s="237">
        <f t="shared" si="15"/>
        <v>0</v>
      </c>
      <c r="H490" s="1" t="s">
        <v>471</v>
      </c>
      <c r="I490" s="1">
        <v>0</v>
      </c>
      <c r="J490" s="1" t="b">
        <v>0</v>
      </c>
      <c r="K490" s="284">
        <v>488</v>
      </c>
      <c r="L490" t="s">
        <v>439</v>
      </c>
      <c r="M490" t="s">
        <v>437</v>
      </c>
      <c r="N490" t="s">
        <v>459</v>
      </c>
      <c r="O490" s="76">
        <v>59770</v>
      </c>
      <c r="P490" s="76">
        <v>122828</v>
      </c>
      <c r="Q490" s="76">
        <v>46074</v>
      </c>
      <c r="R490" s="76">
        <v>0</v>
      </c>
      <c r="S490" s="76">
        <v>0</v>
      </c>
      <c r="T490" s="76">
        <v>228672</v>
      </c>
      <c r="U490">
        <v>62187</v>
      </c>
      <c r="V490">
        <v>34838</v>
      </c>
      <c r="W490">
        <v>0</v>
      </c>
      <c r="X490">
        <v>85087</v>
      </c>
      <c r="Y490">
        <v>0</v>
      </c>
      <c r="Z490">
        <v>0</v>
      </c>
      <c r="AA490">
        <v>0</v>
      </c>
      <c r="AB490">
        <v>0</v>
      </c>
      <c r="AC490">
        <v>19469</v>
      </c>
      <c r="AD490">
        <v>18260</v>
      </c>
      <c r="AE490">
        <v>219841</v>
      </c>
      <c r="AF490" s="1">
        <v>7</v>
      </c>
      <c r="AG490">
        <v>30</v>
      </c>
      <c r="AH490">
        <v>12831</v>
      </c>
      <c r="AI490">
        <v>0</v>
      </c>
      <c r="AJ490">
        <v>2</v>
      </c>
      <c r="AK490">
        <v>5</v>
      </c>
      <c r="AL490">
        <v>236</v>
      </c>
      <c r="AM490">
        <v>0</v>
      </c>
      <c r="AN490">
        <v>0</v>
      </c>
      <c r="AO490">
        <v>0</v>
      </c>
      <c r="AP490">
        <v>0</v>
      </c>
      <c r="AQ490">
        <v>0</v>
      </c>
      <c r="AR490">
        <v>0</v>
      </c>
      <c r="AS490">
        <v>0</v>
      </c>
      <c r="AT490">
        <v>12184</v>
      </c>
      <c r="AU490">
        <v>0</v>
      </c>
      <c r="AV490">
        <v>0</v>
      </c>
      <c r="AW490">
        <v>0</v>
      </c>
      <c r="AX490">
        <v>0</v>
      </c>
      <c r="AY490">
        <v>0</v>
      </c>
      <c r="AZ490">
        <v>0</v>
      </c>
      <c r="BA490">
        <v>0</v>
      </c>
      <c r="BB490">
        <v>0</v>
      </c>
      <c r="BC490">
        <v>0</v>
      </c>
      <c r="BD490" s="284">
        <v>2</v>
      </c>
      <c r="BE490" s="284">
        <v>5</v>
      </c>
      <c r="BF490" s="284">
        <v>236</v>
      </c>
      <c r="BG490" s="284">
        <v>0</v>
      </c>
      <c r="BH490" s="168">
        <v>0</v>
      </c>
      <c r="BI490" s="169">
        <v>0</v>
      </c>
      <c r="BJ490" s="169">
        <v>12184</v>
      </c>
      <c r="BK490" s="17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v>0</v>
      </c>
      <c r="CJ490" s="1">
        <v>0</v>
      </c>
      <c r="CK490" s="1">
        <v>0</v>
      </c>
      <c r="CL490" s="1">
        <v>0</v>
      </c>
      <c r="CM490" s="1">
        <v>0</v>
      </c>
      <c r="CN490" s="168">
        <v>0</v>
      </c>
      <c r="CO490" s="169">
        <v>0</v>
      </c>
      <c r="CP490" s="169">
        <v>0</v>
      </c>
      <c r="CQ490" s="170">
        <v>0</v>
      </c>
      <c r="CR490" s="1">
        <v>0</v>
      </c>
      <c r="CS490" s="1">
        <v>0</v>
      </c>
      <c r="CT490" s="1">
        <v>0</v>
      </c>
      <c r="CU490" s="1">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v>0</v>
      </c>
      <c r="DP490" s="284">
        <v>0</v>
      </c>
      <c r="DQ490" s="284">
        <v>0</v>
      </c>
      <c r="DR490" s="284">
        <v>0</v>
      </c>
      <c r="DS490" s="284">
        <v>0</v>
      </c>
      <c r="DT490" s="168">
        <v>0</v>
      </c>
      <c r="DU490" s="169">
        <v>0</v>
      </c>
      <c r="DV490" s="169">
        <v>0</v>
      </c>
      <c r="DW490" s="170">
        <v>0</v>
      </c>
      <c r="DX490">
        <v>1</v>
      </c>
      <c r="DY490">
        <v>4</v>
      </c>
      <c r="DZ490">
        <v>67</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v>0</v>
      </c>
      <c r="EV490" s="1">
        <v>0</v>
      </c>
      <c r="EW490" s="1">
        <v>0</v>
      </c>
      <c r="EX490" s="1">
        <v>0</v>
      </c>
      <c r="EY490" s="1">
        <v>0</v>
      </c>
      <c r="EZ490" s="168">
        <v>0</v>
      </c>
      <c r="FA490" s="169">
        <v>0</v>
      </c>
      <c r="FB490" s="169">
        <v>0</v>
      </c>
      <c r="FC490" s="170">
        <v>0</v>
      </c>
      <c r="FD490">
        <v>0</v>
      </c>
      <c r="FE490">
        <v>0</v>
      </c>
      <c r="FF490">
        <v>0</v>
      </c>
      <c r="FG490">
        <v>0</v>
      </c>
      <c r="FH490">
        <v>0</v>
      </c>
      <c r="FI490">
        <v>0</v>
      </c>
      <c r="FJ490">
        <v>0</v>
      </c>
      <c r="FK490">
        <v>0</v>
      </c>
      <c r="FL490">
        <v>0</v>
      </c>
      <c r="FM490">
        <v>0</v>
      </c>
      <c r="FN490">
        <v>0</v>
      </c>
      <c r="FO490">
        <v>0</v>
      </c>
      <c r="FP490">
        <v>0</v>
      </c>
      <c r="FQ490">
        <v>0</v>
      </c>
      <c r="FR490">
        <v>0</v>
      </c>
      <c r="FS490">
        <v>0</v>
      </c>
      <c r="FT490">
        <v>0</v>
      </c>
      <c r="FU490">
        <v>0</v>
      </c>
      <c r="FV490">
        <v>0</v>
      </c>
      <c r="FW490">
        <v>0</v>
      </c>
      <c r="FX490">
        <v>0</v>
      </c>
      <c r="FY490">
        <v>0</v>
      </c>
      <c r="FZ490">
        <v>0</v>
      </c>
      <c r="GA490">
        <v>0</v>
      </c>
      <c r="GB490">
        <v>0</v>
      </c>
      <c r="GC490">
        <v>0</v>
      </c>
      <c r="GD490">
        <v>0</v>
      </c>
      <c r="GE490">
        <v>0</v>
      </c>
      <c r="GF490">
        <v>0</v>
      </c>
      <c r="GG490">
        <v>0</v>
      </c>
      <c r="GH490">
        <v>0</v>
      </c>
      <c r="GI490">
        <v>0</v>
      </c>
      <c r="GJ490">
        <v>0</v>
      </c>
      <c r="GK490">
        <v>15084</v>
      </c>
      <c r="GL490">
        <v>0</v>
      </c>
      <c r="GM490">
        <v>0</v>
      </c>
      <c r="GN490">
        <v>50</v>
      </c>
      <c r="GO490">
        <v>5125</v>
      </c>
      <c r="GP490">
        <v>1</v>
      </c>
      <c r="GQ490">
        <v>295</v>
      </c>
      <c r="GR490">
        <v>0</v>
      </c>
      <c r="GS490">
        <v>0</v>
      </c>
      <c r="GT490">
        <v>0</v>
      </c>
      <c r="GU490">
        <v>0</v>
      </c>
      <c r="GV490">
        <v>0</v>
      </c>
      <c r="GW490">
        <v>0</v>
      </c>
      <c r="GX490">
        <v>0</v>
      </c>
      <c r="GY490">
        <v>0</v>
      </c>
      <c r="GZ490">
        <v>0</v>
      </c>
      <c r="HA490">
        <v>0</v>
      </c>
      <c r="HB490">
        <v>0</v>
      </c>
      <c r="HC490" s="139">
        <v>1</v>
      </c>
      <c r="HD490" s="141">
        <v>0</v>
      </c>
      <c r="HE490" s="139">
        <v>0</v>
      </c>
      <c r="HF490" s="141">
        <v>1</v>
      </c>
      <c r="HG490" s="180">
        <v>5</v>
      </c>
      <c r="HH490" s="182">
        <v>0.4</v>
      </c>
      <c r="HI490" s="182">
        <v>0</v>
      </c>
      <c r="HJ490" s="183">
        <v>0</v>
      </c>
      <c r="HK490" s="140">
        <v>0</v>
      </c>
      <c r="HL490" s="140">
        <v>0</v>
      </c>
      <c r="HM490" s="1" t="s">
        <v>427</v>
      </c>
      <c r="HN490" s="1" t="s">
        <v>427</v>
      </c>
      <c r="HO490" t="s">
        <v>459</v>
      </c>
      <c r="HP490" s="284" t="s">
        <v>458</v>
      </c>
      <c r="HQ490" s="284">
        <v>0</v>
      </c>
      <c r="HR490" s="284">
        <v>0</v>
      </c>
      <c r="HS490" s="284">
        <v>0</v>
      </c>
      <c r="HT490" s="284" t="s">
        <v>426</v>
      </c>
      <c r="HU490" s="284" t="s">
        <v>427</v>
      </c>
      <c r="HV490" s="284" t="s">
        <v>427</v>
      </c>
      <c r="HW490" s="284" t="s">
        <v>426</v>
      </c>
      <c r="HX490" s="284">
        <v>0</v>
      </c>
      <c r="HY490" s="284">
        <v>0</v>
      </c>
      <c r="HZ490" s="284">
        <v>207791</v>
      </c>
      <c r="IA490" s="284"/>
      <c r="IB490" s="284"/>
    </row>
    <row r="491" spans="1:236" x14ac:dyDescent="0.25">
      <c r="A491" s="2">
        <f>IF('Table 1'!$L$2="All Regions",1,IF('Table 1'!$L$2='DATA TEMPLATE 1516'!L491,1,0))</f>
        <v>1</v>
      </c>
      <c r="B491" s="2">
        <f>IF('Table 1'!$L$3="All Disciplines",1,IF('Table 1'!$L$3='DATA TEMPLATE 1516'!M491,1,0))</f>
        <v>1</v>
      </c>
      <c r="C491" s="2">
        <f>IF('Table 1'!$L$4="All Organisations",1,IF('Table 1'!$L$4='DATA TEMPLATE 1516'!N491,1,0))</f>
        <v>1</v>
      </c>
      <c r="D491" s="2">
        <f t="shared" si="14"/>
        <v>3</v>
      </c>
      <c r="E491" s="236">
        <f>IFERROR(IF('Table 2'!$L$2="All Diverse Led",$HQ491,IF('Table 2'!$L$2='DATA TEMPLATE 1516'!HX491,4,0)),"0")</f>
        <v>0</v>
      </c>
      <c r="F491" s="236">
        <f>IFERROR(IF('Table 2'!$L$2="All Diverse Led",$HQ491,IF('Table 2'!$L$2='DATA TEMPLATE 1516'!HY491,4,0)), 0)</f>
        <v>0</v>
      </c>
      <c r="G491" s="237">
        <f t="shared" si="15"/>
        <v>0</v>
      </c>
      <c r="H491" s="1" t="s">
        <v>471</v>
      </c>
      <c r="I491" s="1">
        <v>0</v>
      </c>
      <c r="J491" s="1" t="b">
        <v>0</v>
      </c>
      <c r="K491" s="284">
        <v>489</v>
      </c>
      <c r="L491" t="s">
        <v>435</v>
      </c>
      <c r="M491" t="s">
        <v>443</v>
      </c>
      <c r="N491" t="s">
        <v>460</v>
      </c>
      <c r="O491" s="76">
        <v>785428</v>
      </c>
      <c r="P491" s="76">
        <v>489367</v>
      </c>
      <c r="Q491" s="76">
        <v>0</v>
      </c>
      <c r="R491" s="76">
        <v>0</v>
      </c>
      <c r="S491" s="76">
        <v>0</v>
      </c>
      <c r="T491" s="76">
        <v>1274795</v>
      </c>
      <c r="U491">
        <v>770627</v>
      </c>
      <c r="V491">
        <v>16120</v>
      </c>
      <c r="W491">
        <v>0</v>
      </c>
      <c r="X491">
        <v>0</v>
      </c>
      <c r="Y491">
        <v>0</v>
      </c>
      <c r="Z491">
        <v>0</v>
      </c>
      <c r="AA491">
        <v>0</v>
      </c>
      <c r="AB491">
        <v>0</v>
      </c>
      <c r="AC491">
        <v>92215</v>
      </c>
      <c r="AD491">
        <v>0</v>
      </c>
      <c r="AE491">
        <v>878962</v>
      </c>
      <c r="AF491" s="1">
        <v>2</v>
      </c>
      <c r="AG491">
        <v>31</v>
      </c>
      <c r="AH491">
        <v>28273</v>
      </c>
      <c r="AI491">
        <v>0</v>
      </c>
      <c r="AJ491">
        <v>2</v>
      </c>
      <c r="AK491">
        <v>15</v>
      </c>
      <c r="AL491">
        <v>13648</v>
      </c>
      <c r="AM491">
        <v>0</v>
      </c>
      <c r="AN491">
        <v>0</v>
      </c>
      <c r="AO491">
        <v>0</v>
      </c>
      <c r="AP491">
        <v>0</v>
      </c>
      <c r="AQ491">
        <v>0</v>
      </c>
      <c r="AR491">
        <v>0</v>
      </c>
      <c r="AS491">
        <v>0</v>
      </c>
      <c r="AT491">
        <v>0</v>
      </c>
      <c r="AU491">
        <v>0</v>
      </c>
      <c r="AV491">
        <v>0</v>
      </c>
      <c r="AW491">
        <v>0</v>
      </c>
      <c r="AX491">
        <v>0</v>
      </c>
      <c r="AY491">
        <v>0</v>
      </c>
      <c r="AZ491">
        <v>0</v>
      </c>
      <c r="BA491">
        <v>0</v>
      </c>
      <c r="BB491">
        <v>0</v>
      </c>
      <c r="BC491">
        <v>0</v>
      </c>
      <c r="BD491" s="284">
        <v>2</v>
      </c>
      <c r="BE491" s="284">
        <v>15</v>
      </c>
      <c r="BF491" s="284">
        <v>13648</v>
      </c>
      <c r="BG491" s="284">
        <v>0</v>
      </c>
      <c r="BH491" s="168">
        <v>0</v>
      </c>
      <c r="BI491" s="169">
        <v>0</v>
      </c>
      <c r="BJ491" s="169">
        <v>0</v>
      </c>
      <c r="BK491" s="170">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v>0</v>
      </c>
      <c r="CJ491" s="1">
        <v>0</v>
      </c>
      <c r="CK491" s="1">
        <v>0</v>
      </c>
      <c r="CL491" s="1">
        <v>0</v>
      </c>
      <c r="CM491" s="1">
        <v>0</v>
      </c>
      <c r="CN491" s="168">
        <v>0</v>
      </c>
      <c r="CO491" s="169">
        <v>0</v>
      </c>
      <c r="CP491" s="169">
        <v>0</v>
      </c>
      <c r="CQ491" s="170">
        <v>0</v>
      </c>
      <c r="CR491" s="1">
        <v>0</v>
      </c>
      <c r="CS491" s="1">
        <v>0</v>
      </c>
      <c r="CT491" s="1">
        <v>0</v>
      </c>
      <c r="CU491" s="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v>0</v>
      </c>
      <c r="DP491" s="284">
        <v>0</v>
      </c>
      <c r="DQ491" s="284">
        <v>0</v>
      </c>
      <c r="DR491" s="284">
        <v>0</v>
      </c>
      <c r="DS491" s="284">
        <v>0</v>
      </c>
      <c r="DT491" s="168">
        <v>0</v>
      </c>
      <c r="DU491" s="169">
        <v>0</v>
      </c>
      <c r="DV491" s="169">
        <v>0</v>
      </c>
      <c r="DW491" s="170">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v>0</v>
      </c>
      <c r="EV491" s="1">
        <v>0</v>
      </c>
      <c r="EW491" s="1">
        <v>0</v>
      </c>
      <c r="EX491" s="1">
        <v>0</v>
      </c>
      <c r="EY491" s="1">
        <v>0</v>
      </c>
      <c r="EZ491" s="168">
        <v>0</v>
      </c>
      <c r="FA491" s="169">
        <v>0</v>
      </c>
      <c r="FB491" s="169">
        <v>0</v>
      </c>
      <c r="FC491" s="170">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s="139">
        <v>0</v>
      </c>
      <c r="HD491" s="141">
        <v>0</v>
      </c>
      <c r="HE491" s="139">
        <v>7</v>
      </c>
      <c r="HF491" s="141">
        <v>0</v>
      </c>
      <c r="HG491" s="180">
        <v>7</v>
      </c>
      <c r="HH491" s="182">
        <v>0</v>
      </c>
      <c r="HI491" s="182">
        <v>1</v>
      </c>
      <c r="HJ491" s="183">
        <v>0</v>
      </c>
      <c r="HK491" s="140">
        <v>0</v>
      </c>
      <c r="HL491" s="140">
        <v>0</v>
      </c>
      <c r="HM491" s="1" t="s">
        <v>427</v>
      </c>
      <c r="HN491" s="1" t="s">
        <v>427</v>
      </c>
      <c r="HO491" t="s">
        <v>460</v>
      </c>
      <c r="HP491" s="284" t="s">
        <v>460</v>
      </c>
      <c r="HQ491" s="284">
        <v>0</v>
      </c>
      <c r="HR491" s="284">
        <v>0</v>
      </c>
      <c r="HS491" s="284">
        <v>0</v>
      </c>
      <c r="HT491" s="284" t="s">
        <v>427</v>
      </c>
      <c r="HU491" s="284" t="s">
        <v>427</v>
      </c>
      <c r="HV491" s="284" t="s">
        <v>427</v>
      </c>
      <c r="HW491" s="284" t="s">
        <v>427</v>
      </c>
      <c r="HX491" s="284">
        <v>0</v>
      </c>
      <c r="HY491" s="284">
        <v>0</v>
      </c>
      <c r="HZ491" s="284">
        <v>1896058</v>
      </c>
      <c r="IA491" s="284"/>
      <c r="IB491" s="284"/>
    </row>
    <row r="492" spans="1:236" x14ac:dyDescent="0.25">
      <c r="A492" s="2">
        <f>IF('Table 1'!$L$2="All Regions",1,IF('Table 1'!$L$2='DATA TEMPLATE 1516'!L492,1,0))</f>
        <v>1</v>
      </c>
      <c r="B492" s="2">
        <f>IF('Table 1'!$L$3="All Disciplines",1,IF('Table 1'!$L$3='DATA TEMPLATE 1516'!M492,1,0))</f>
        <v>1</v>
      </c>
      <c r="C492" s="2">
        <f>IF('Table 1'!$L$4="All Organisations",1,IF('Table 1'!$L$4='DATA TEMPLATE 1516'!N492,1,0))</f>
        <v>1</v>
      </c>
      <c r="D492" s="2">
        <f t="shared" si="14"/>
        <v>3</v>
      </c>
      <c r="E492" s="236">
        <f>IFERROR(IF('Table 2'!$L$2="All Diverse Led",$HQ492,IF('Table 2'!$L$2='DATA TEMPLATE 1516'!HX492,4,0)),"0")</f>
        <v>0</v>
      </c>
      <c r="F492" s="236">
        <f>IFERROR(IF('Table 2'!$L$2="All Diverse Led",$HQ492,IF('Table 2'!$L$2='DATA TEMPLATE 1516'!HY492,4,0)), 0)</f>
        <v>0</v>
      </c>
      <c r="G492" s="237">
        <f t="shared" si="15"/>
        <v>0</v>
      </c>
      <c r="H492" s="1" t="s">
        <v>471</v>
      </c>
      <c r="I492" s="1">
        <v>0</v>
      </c>
      <c r="J492" s="1" t="b">
        <v>0</v>
      </c>
      <c r="K492" s="284">
        <v>490</v>
      </c>
      <c r="L492" t="s">
        <v>439</v>
      </c>
      <c r="M492" t="s">
        <v>440</v>
      </c>
      <c r="N492" t="s">
        <v>460</v>
      </c>
      <c r="O492" s="76">
        <v>887900</v>
      </c>
      <c r="P492" s="76">
        <v>718134</v>
      </c>
      <c r="Q492" s="76">
        <v>2332166</v>
      </c>
      <c r="R492" s="76">
        <v>625000</v>
      </c>
      <c r="S492" s="76">
        <v>171683</v>
      </c>
      <c r="T492" s="76">
        <v>4734883</v>
      </c>
      <c r="U492">
        <v>0</v>
      </c>
      <c r="V492">
        <v>137227</v>
      </c>
      <c r="W492">
        <v>0</v>
      </c>
      <c r="X492">
        <v>0</v>
      </c>
      <c r="Y492">
        <v>0</v>
      </c>
      <c r="Z492">
        <v>0</v>
      </c>
      <c r="AA492">
        <v>0</v>
      </c>
      <c r="AB492">
        <v>700134</v>
      </c>
      <c r="AC492">
        <v>134501</v>
      </c>
      <c r="AD492">
        <v>3437237</v>
      </c>
      <c r="AE492">
        <v>4409099</v>
      </c>
      <c r="AF492" s="1">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v>0</v>
      </c>
      <c r="BD492" s="284">
        <v>0</v>
      </c>
      <c r="BE492" s="284">
        <v>0</v>
      </c>
      <c r="BF492" s="284">
        <v>0</v>
      </c>
      <c r="BG492" s="284">
        <v>0</v>
      </c>
      <c r="BH492" s="168">
        <v>0</v>
      </c>
      <c r="BI492" s="169">
        <v>0</v>
      </c>
      <c r="BJ492" s="169">
        <v>0</v>
      </c>
      <c r="BK492" s="170">
        <v>0</v>
      </c>
      <c r="BL492">
        <v>1</v>
      </c>
      <c r="BM492">
        <v>4</v>
      </c>
      <c r="BN492">
        <v>0</v>
      </c>
      <c r="BO492">
        <v>400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v>0</v>
      </c>
      <c r="CI492">
        <v>0</v>
      </c>
      <c r="CJ492" s="1">
        <v>0</v>
      </c>
      <c r="CK492" s="1">
        <v>0</v>
      </c>
      <c r="CL492" s="1">
        <v>0</v>
      </c>
      <c r="CM492" s="1">
        <v>0</v>
      </c>
      <c r="CN492" s="168">
        <v>0</v>
      </c>
      <c r="CO492" s="169">
        <v>0</v>
      </c>
      <c r="CP492" s="169">
        <v>0</v>
      </c>
      <c r="CQ492" s="170">
        <v>0</v>
      </c>
      <c r="CR492" s="1">
        <v>0</v>
      </c>
      <c r="CS492" s="1">
        <v>0</v>
      </c>
      <c r="CT492" s="1">
        <v>0</v>
      </c>
      <c r="CU492" s="1">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v>0</v>
      </c>
      <c r="DP492" s="284">
        <v>0</v>
      </c>
      <c r="DQ492" s="284">
        <v>0</v>
      </c>
      <c r="DR492" s="284">
        <v>0</v>
      </c>
      <c r="DS492" s="284">
        <v>0</v>
      </c>
      <c r="DT492" s="168">
        <v>0</v>
      </c>
      <c r="DU492" s="169">
        <v>0</v>
      </c>
      <c r="DV492" s="169">
        <v>0</v>
      </c>
      <c r="DW492" s="170">
        <v>0</v>
      </c>
      <c r="DX492">
        <v>2</v>
      </c>
      <c r="DY492">
        <v>8</v>
      </c>
      <c r="DZ492">
        <v>1500197</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v>0</v>
      </c>
      <c r="EU492">
        <v>0</v>
      </c>
      <c r="EV492" s="1">
        <v>0</v>
      </c>
      <c r="EW492" s="1">
        <v>0</v>
      </c>
      <c r="EX492" s="1">
        <v>0</v>
      </c>
      <c r="EY492" s="1">
        <v>0</v>
      </c>
      <c r="EZ492" s="168">
        <v>0</v>
      </c>
      <c r="FA492" s="169">
        <v>0</v>
      </c>
      <c r="FB492" s="169">
        <v>0</v>
      </c>
      <c r="FC492" s="170">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0</v>
      </c>
      <c r="FZ492">
        <v>0</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0</v>
      </c>
      <c r="GY492">
        <v>0</v>
      </c>
      <c r="GZ492">
        <v>0</v>
      </c>
      <c r="HA492">
        <v>0</v>
      </c>
      <c r="HB492">
        <v>0</v>
      </c>
      <c r="HC492" s="139">
        <v>4</v>
      </c>
      <c r="HD492" s="141">
        <v>1</v>
      </c>
      <c r="HE492" s="139">
        <v>0</v>
      </c>
      <c r="HF492" s="141">
        <v>1</v>
      </c>
      <c r="HG492" s="180">
        <v>30</v>
      </c>
      <c r="HH492" s="182">
        <v>0.16666666666666666</v>
      </c>
      <c r="HI492" s="182">
        <v>3.3333333333333333E-2</v>
      </c>
      <c r="HJ492" s="183">
        <v>0</v>
      </c>
      <c r="HK492" s="140">
        <v>0</v>
      </c>
      <c r="HL492" s="140">
        <v>0</v>
      </c>
      <c r="HM492" s="1" t="s">
        <v>427</v>
      </c>
      <c r="HN492" s="1" t="s">
        <v>427</v>
      </c>
      <c r="HO492" t="s">
        <v>460</v>
      </c>
      <c r="HP492" s="284" t="s">
        <v>460</v>
      </c>
      <c r="HQ492" s="284">
        <v>0</v>
      </c>
      <c r="HR492" s="284">
        <v>0</v>
      </c>
      <c r="HS492" s="284">
        <v>0</v>
      </c>
      <c r="HT492" s="284" t="s">
        <v>427</v>
      </c>
      <c r="HU492" s="284" t="s">
        <v>427</v>
      </c>
      <c r="HV492" s="284" t="s">
        <v>427</v>
      </c>
      <c r="HW492" s="284" t="s">
        <v>426</v>
      </c>
      <c r="HX492" s="284">
        <v>0</v>
      </c>
      <c r="HY492" s="284">
        <v>0</v>
      </c>
      <c r="HZ492" s="284">
        <v>3248265</v>
      </c>
      <c r="IA492" s="284"/>
      <c r="IB492" s="284"/>
    </row>
    <row r="493" spans="1:236" x14ac:dyDescent="0.25">
      <c r="A493" s="2">
        <f>IF('Table 1'!$L$2="All Regions",1,IF('Table 1'!$L$2='DATA TEMPLATE 1516'!L493,1,0))</f>
        <v>1</v>
      </c>
      <c r="B493" s="2">
        <f>IF('Table 1'!$L$3="All Disciplines",1,IF('Table 1'!$L$3='DATA TEMPLATE 1516'!M493,1,0))</f>
        <v>1</v>
      </c>
      <c r="C493" s="2">
        <f>IF('Table 1'!$L$4="All Organisations",1,IF('Table 1'!$L$4='DATA TEMPLATE 1516'!N493,1,0))</f>
        <v>1</v>
      </c>
      <c r="D493" s="2">
        <f t="shared" si="14"/>
        <v>3</v>
      </c>
      <c r="E493" s="236">
        <f>IFERROR(IF('Table 2'!$L$2="All Diverse Led",$HQ493,IF('Table 2'!$L$2='DATA TEMPLATE 1516'!HX493,4,0)),"0")</f>
        <v>0</v>
      </c>
      <c r="F493" s="236">
        <f>IFERROR(IF('Table 2'!$L$2="All Diverse Led",$HQ493,IF('Table 2'!$L$2='DATA TEMPLATE 1516'!HY493,4,0)), 0)</f>
        <v>0</v>
      </c>
      <c r="G493" s="237">
        <f t="shared" si="15"/>
        <v>0</v>
      </c>
      <c r="H493" s="1" t="s">
        <v>471</v>
      </c>
      <c r="I493" s="1">
        <v>0</v>
      </c>
      <c r="J493" s="1" t="b">
        <v>0</v>
      </c>
      <c r="K493" s="284">
        <v>491</v>
      </c>
      <c r="L493" t="s">
        <v>439</v>
      </c>
      <c r="M493" t="s">
        <v>437</v>
      </c>
      <c r="N493" t="s">
        <v>459</v>
      </c>
      <c r="O493" s="76">
        <v>161005</v>
      </c>
      <c r="P493" s="76">
        <v>75435</v>
      </c>
      <c r="Q493" s="76">
        <v>1590</v>
      </c>
      <c r="R493" s="76">
        <v>0</v>
      </c>
      <c r="S493" s="76">
        <v>1875</v>
      </c>
      <c r="T493" s="76">
        <v>239905</v>
      </c>
      <c r="U493">
        <v>102796</v>
      </c>
      <c r="V493">
        <v>386</v>
      </c>
      <c r="W493">
        <v>67600</v>
      </c>
      <c r="X493">
        <v>1484</v>
      </c>
      <c r="Y493">
        <v>0</v>
      </c>
      <c r="Z493">
        <v>0</v>
      </c>
      <c r="AA493">
        <v>0</v>
      </c>
      <c r="AB493">
        <v>54587</v>
      </c>
      <c r="AC493">
        <v>27301</v>
      </c>
      <c r="AD493">
        <v>0</v>
      </c>
      <c r="AE493">
        <v>254154</v>
      </c>
      <c r="AF493" s="1">
        <v>11</v>
      </c>
      <c r="AG493">
        <v>10</v>
      </c>
      <c r="AH493">
        <v>928</v>
      </c>
      <c r="AI493">
        <v>300</v>
      </c>
      <c r="AJ493">
        <v>37</v>
      </c>
      <c r="AK493">
        <v>34</v>
      </c>
      <c r="AL493">
        <v>4466</v>
      </c>
      <c r="AM493">
        <v>0</v>
      </c>
      <c r="AN493">
        <v>38</v>
      </c>
      <c r="AO493">
        <v>80</v>
      </c>
      <c r="AP493">
        <v>3636</v>
      </c>
      <c r="AQ493">
        <v>37240</v>
      </c>
      <c r="AR493">
        <v>0</v>
      </c>
      <c r="AS493">
        <v>0</v>
      </c>
      <c r="AT493">
        <v>0</v>
      </c>
      <c r="AU493">
        <v>0</v>
      </c>
      <c r="AV493">
        <v>0</v>
      </c>
      <c r="AW493">
        <v>0</v>
      </c>
      <c r="AX493">
        <v>0</v>
      </c>
      <c r="AY493">
        <v>0</v>
      </c>
      <c r="AZ493">
        <v>0</v>
      </c>
      <c r="BA493">
        <v>0</v>
      </c>
      <c r="BB493">
        <v>0</v>
      </c>
      <c r="BC493">
        <v>0</v>
      </c>
      <c r="BD493" s="284">
        <v>75</v>
      </c>
      <c r="BE493" s="284">
        <v>114</v>
      </c>
      <c r="BF493" s="284">
        <v>8102</v>
      </c>
      <c r="BG493" s="284">
        <v>37240</v>
      </c>
      <c r="BH493" s="168">
        <v>0</v>
      </c>
      <c r="BI493" s="169">
        <v>0</v>
      </c>
      <c r="BJ493" s="169">
        <v>0</v>
      </c>
      <c r="BK493" s="170">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v>0</v>
      </c>
      <c r="CI493">
        <v>0</v>
      </c>
      <c r="CJ493" s="1">
        <v>0</v>
      </c>
      <c r="CK493" s="1">
        <v>0</v>
      </c>
      <c r="CL493" s="1">
        <v>0</v>
      </c>
      <c r="CM493" s="1">
        <v>0</v>
      </c>
      <c r="CN493" s="168">
        <v>0</v>
      </c>
      <c r="CO493" s="169">
        <v>0</v>
      </c>
      <c r="CP493" s="169">
        <v>0</v>
      </c>
      <c r="CQ493" s="170">
        <v>0</v>
      </c>
      <c r="CR493" s="1">
        <v>0</v>
      </c>
      <c r="CS493" s="1">
        <v>0</v>
      </c>
      <c r="CT493" s="1">
        <v>0</v>
      </c>
      <c r="CU493" s="1">
        <v>0</v>
      </c>
      <c r="CV493">
        <v>0</v>
      </c>
      <c r="CW493">
        <v>0</v>
      </c>
      <c r="CX493">
        <v>0</v>
      </c>
      <c r="CY493">
        <v>0</v>
      </c>
      <c r="CZ493">
        <v>0</v>
      </c>
      <c r="DA493">
        <v>0</v>
      </c>
      <c r="DB493">
        <v>0</v>
      </c>
      <c r="DC493">
        <v>0</v>
      </c>
      <c r="DD493">
        <v>0</v>
      </c>
      <c r="DE493">
        <v>0</v>
      </c>
      <c r="DF493">
        <v>0</v>
      </c>
      <c r="DG493">
        <v>0</v>
      </c>
      <c r="DH493">
        <v>0</v>
      </c>
      <c r="DI493">
        <v>0</v>
      </c>
      <c r="DJ493">
        <v>0</v>
      </c>
      <c r="DK493">
        <v>0</v>
      </c>
      <c r="DL493">
        <v>0</v>
      </c>
      <c r="DM493">
        <v>0</v>
      </c>
      <c r="DN493">
        <v>0</v>
      </c>
      <c r="DO493">
        <v>0</v>
      </c>
      <c r="DP493" s="284">
        <v>0</v>
      </c>
      <c r="DQ493" s="284">
        <v>0</v>
      </c>
      <c r="DR493" s="284">
        <v>0</v>
      </c>
      <c r="DS493" s="284">
        <v>0</v>
      </c>
      <c r="DT493" s="168">
        <v>0</v>
      </c>
      <c r="DU493" s="169">
        <v>0</v>
      </c>
      <c r="DV493" s="169">
        <v>0</v>
      </c>
      <c r="DW493" s="170">
        <v>0</v>
      </c>
      <c r="DX493">
        <v>0</v>
      </c>
      <c r="DY493">
        <v>0</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v>0</v>
      </c>
      <c r="EV493" s="1">
        <v>0</v>
      </c>
      <c r="EW493" s="1">
        <v>0</v>
      </c>
      <c r="EX493" s="1">
        <v>0</v>
      </c>
      <c r="EY493" s="1">
        <v>0</v>
      </c>
      <c r="EZ493" s="168">
        <v>0</v>
      </c>
      <c r="FA493" s="169">
        <v>0</v>
      </c>
      <c r="FB493" s="169">
        <v>0</v>
      </c>
      <c r="FC493" s="170">
        <v>0</v>
      </c>
      <c r="FD493">
        <v>0</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0</v>
      </c>
      <c r="GE493">
        <v>0</v>
      </c>
      <c r="GF493">
        <v>11</v>
      </c>
      <c r="GG493">
        <v>11</v>
      </c>
      <c r="GH493">
        <v>1</v>
      </c>
      <c r="GI493">
        <v>0</v>
      </c>
      <c r="GJ493">
        <v>0</v>
      </c>
      <c r="GK493">
        <v>3514</v>
      </c>
      <c r="GL493">
        <v>2</v>
      </c>
      <c r="GM493">
        <v>0</v>
      </c>
      <c r="GN493">
        <v>0</v>
      </c>
      <c r="GO493">
        <v>0</v>
      </c>
      <c r="GP493">
        <v>0</v>
      </c>
      <c r="GQ493">
        <v>0</v>
      </c>
      <c r="GR493">
        <v>0</v>
      </c>
      <c r="GS493">
        <v>0</v>
      </c>
      <c r="GT493">
        <v>0</v>
      </c>
      <c r="GU493">
        <v>0</v>
      </c>
      <c r="GV493">
        <v>0</v>
      </c>
      <c r="GW493">
        <v>0</v>
      </c>
      <c r="GX493">
        <v>0</v>
      </c>
      <c r="GY493">
        <v>0</v>
      </c>
      <c r="GZ493">
        <v>0</v>
      </c>
      <c r="HA493">
        <v>0</v>
      </c>
      <c r="HB493">
        <v>0</v>
      </c>
      <c r="HC493" s="139">
        <v>0</v>
      </c>
      <c r="HD493" s="141">
        <v>1</v>
      </c>
      <c r="HE493" s="139">
        <v>0</v>
      </c>
      <c r="HF493" s="141">
        <v>1</v>
      </c>
      <c r="HG493" s="180">
        <v>7</v>
      </c>
      <c r="HH493" s="182">
        <v>0.14285714285714285</v>
      </c>
      <c r="HI493" s="182">
        <v>0.14285714285714285</v>
      </c>
      <c r="HJ493" s="183">
        <v>0</v>
      </c>
      <c r="HK493" s="140">
        <v>0</v>
      </c>
      <c r="HL493" s="140">
        <v>0</v>
      </c>
      <c r="HM493" s="1" t="s">
        <v>427</v>
      </c>
      <c r="HN493" s="1" t="s">
        <v>427</v>
      </c>
      <c r="HO493" t="s">
        <v>459</v>
      </c>
      <c r="HP493" s="284" t="s">
        <v>458</v>
      </c>
      <c r="HQ493" s="284">
        <v>0</v>
      </c>
      <c r="HR493" s="284">
        <v>0</v>
      </c>
      <c r="HS493" s="284">
        <v>0</v>
      </c>
      <c r="HT493" s="284" t="s">
        <v>427</v>
      </c>
      <c r="HU493" s="284" t="s">
        <v>427</v>
      </c>
      <c r="HV493" s="284" t="s">
        <v>427</v>
      </c>
      <c r="HW493" s="284" t="s">
        <v>427</v>
      </c>
      <c r="HX493" s="284">
        <v>0</v>
      </c>
      <c r="HY493" s="284">
        <v>0</v>
      </c>
      <c r="HZ493" s="284">
        <v>173422</v>
      </c>
      <c r="IA493" s="284"/>
      <c r="IB493" s="284"/>
    </row>
    <row r="494" spans="1:236" x14ac:dyDescent="0.25">
      <c r="A494" s="2">
        <f>IF('Table 1'!$L$2="All Regions",1,IF('Table 1'!$L$2='DATA TEMPLATE 1516'!L494,1,0))</f>
        <v>1</v>
      </c>
      <c r="B494" s="2">
        <f>IF('Table 1'!$L$3="All Disciplines",1,IF('Table 1'!$L$3='DATA TEMPLATE 1516'!M494,1,0))</f>
        <v>1</v>
      </c>
      <c r="C494" s="2">
        <f>IF('Table 1'!$L$4="All Organisations",1,IF('Table 1'!$L$4='DATA TEMPLATE 1516'!N494,1,0))</f>
        <v>1</v>
      </c>
      <c r="D494" s="2">
        <f t="shared" si="14"/>
        <v>3</v>
      </c>
      <c r="E494" s="236">
        <f>IFERROR(IF('Table 2'!$L$2="All Diverse Led",$HQ494,IF('Table 2'!$L$2='DATA TEMPLATE 1516'!HX494,4,0)),"0")</f>
        <v>0</v>
      </c>
      <c r="F494" s="236">
        <f>IFERROR(IF('Table 2'!$L$2="All Diverse Led",$HQ494,IF('Table 2'!$L$2='DATA TEMPLATE 1516'!HY494,4,0)), 0)</f>
        <v>0</v>
      </c>
      <c r="G494" s="237">
        <f t="shared" si="15"/>
        <v>0</v>
      </c>
      <c r="H494" s="1" t="s">
        <v>471</v>
      </c>
      <c r="I494" s="1">
        <v>0</v>
      </c>
      <c r="J494" s="1" t="b">
        <v>0</v>
      </c>
      <c r="K494" s="284">
        <v>492</v>
      </c>
      <c r="L494" t="s">
        <v>439</v>
      </c>
      <c r="M494" t="s">
        <v>437</v>
      </c>
      <c r="N494" t="s">
        <v>459</v>
      </c>
      <c r="O494" s="76">
        <v>63546</v>
      </c>
      <c r="P494" s="76">
        <v>140652</v>
      </c>
      <c r="Q494" s="76">
        <v>506632</v>
      </c>
      <c r="R494" s="76">
        <v>0</v>
      </c>
      <c r="S494" s="76">
        <v>0</v>
      </c>
      <c r="T494" s="76">
        <v>710830</v>
      </c>
      <c r="U494">
        <v>2568</v>
      </c>
      <c r="V494">
        <v>2707</v>
      </c>
      <c r="W494">
        <v>0</v>
      </c>
      <c r="X494">
        <v>1962</v>
      </c>
      <c r="Y494">
        <v>75</v>
      </c>
      <c r="Z494">
        <v>0</v>
      </c>
      <c r="AA494">
        <v>0</v>
      </c>
      <c r="AB494">
        <v>230602</v>
      </c>
      <c r="AC494">
        <v>36757</v>
      </c>
      <c r="AD494">
        <v>260595</v>
      </c>
      <c r="AE494">
        <v>535266</v>
      </c>
      <c r="AF494" s="1">
        <v>2</v>
      </c>
      <c r="AG494">
        <v>18</v>
      </c>
      <c r="AH494">
        <v>902</v>
      </c>
      <c r="AI494">
        <v>5000</v>
      </c>
      <c r="AJ494">
        <v>1</v>
      </c>
      <c r="AK494">
        <v>7</v>
      </c>
      <c r="AL494">
        <v>221</v>
      </c>
      <c r="AM494">
        <v>0</v>
      </c>
      <c r="AN494">
        <v>0</v>
      </c>
      <c r="AO494">
        <v>0</v>
      </c>
      <c r="AP494">
        <v>0</v>
      </c>
      <c r="AQ494">
        <v>0</v>
      </c>
      <c r="AR494">
        <v>0</v>
      </c>
      <c r="AS494">
        <v>0</v>
      </c>
      <c r="AT494">
        <v>0</v>
      </c>
      <c r="AU494">
        <v>0</v>
      </c>
      <c r="AV494">
        <v>0</v>
      </c>
      <c r="AW494">
        <v>0</v>
      </c>
      <c r="AX494">
        <v>0</v>
      </c>
      <c r="AY494">
        <v>0</v>
      </c>
      <c r="AZ494">
        <v>0</v>
      </c>
      <c r="BA494">
        <v>0</v>
      </c>
      <c r="BB494">
        <v>0</v>
      </c>
      <c r="BC494">
        <v>0</v>
      </c>
      <c r="BD494" s="284">
        <v>1</v>
      </c>
      <c r="BE494" s="284">
        <v>7</v>
      </c>
      <c r="BF494" s="284">
        <v>221</v>
      </c>
      <c r="BG494" s="284">
        <v>0</v>
      </c>
      <c r="BH494" s="168">
        <v>0</v>
      </c>
      <c r="BI494" s="169">
        <v>0</v>
      </c>
      <c r="BJ494" s="169">
        <v>0</v>
      </c>
      <c r="BK494" s="170">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v>0</v>
      </c>
      <c r="CJ494" s="1">
        <v>0</v>
      </c>
      <c r="CK494" s="1">
        <v>0</v>
      </c>
      <c r="CL494" s="1">
        <v>0</v>
      </c>
      <c r="CM494" s="1">
        <v>0</v>
      </c>
      <c r="CN494" s="168">
        <v>0</v>
      </c>
      <c r="CO494" s="169">
        <v>0</v>
      </c>
      <c r="CP494" s="169">
        <v>0</v>
      </c>
      <c r="CQ494" s="170">
        <v>0</v>
      </c>
      <c r="CR494" s="1">
        <v>0</v>
      </c>
      <c r="CS494" s="1">
        <v>0</v>
      </c>
      <c r="CT494" s="1">
        <v>0</v>
      </c>
      <c r="CU494" s="1">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v>0</v>
      </c>
      <c r="DP494" s="284">
        <v>0</v>
      </c>
      <c r="DQ494" s="284">
        <v>0</v>
      </c>
      <c r="DR494" s="284">
        <v>0</v>
      </c>
      <c r="DS494" s="284">
        <v>0</v>
      </c>
      <c r="DT494" s="168">
        <v>0</v>
      </c>
      <c r="DU494" s="169">
        <v>0</v>
      </c>
      <c r="DV494" s="169">
        <v>0</v>
      </c>
      <c r="DW494" s="170">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v>
      </c>
      <c r="ER494">
        <v>0</v>
      </c>
      <c r="ES494">
        <v>0</v>
      </c>
      <c r="ET494">
        <v>0</v>
      </c>
      <c r="EU494">
        <v>0</v>
      </c>
      <c r="EV494" s="1">
        <v>0</v>
      </c>
      <c r="EW494" s="1">
        <v>0</v>
      </c>
      <c r="EX494" s="1">
        <v>0</v>
      </c>
      <c r="EY494" s="1">
        <v>0</v>
      </c>
      <c r="EZ494" s="168">
        <v>0</v>
      </c>
      <c r="FA494" s="169">
        <v>0</v>
      </c>
      <c r="FB494" s="169">
        <v>0</v>
      </c>
      <c r="FC494" s="170">
        <v>0</v>
      </c>
      <c r="FD494">
        <v>0</v>
      </c>
      <c r="FE494">
        <v>0</v>
      </c>
      <c r="FF494">
        <v>0</v>
      </c>
      <c r="FG494">
        <v>0</v>
      </c>
      <c r="FH494">
        <v>0</v>
      </c>
      <c r="FI494">
        <v>0</v>
      </c>
      <c r="FJ494">
        <v>0</v>
      </c>
      <c r="FK494">
        <v>0</v>
      </c>
      <c r="FL494">
        <v>0</v>
      </c>
      <c r="FM494">
        <v>0</v>
      </c>
      <c r="FN494">
        <v>1</v>
      </c>
      <c r="FO494">
        <v>395</v>
      </c>
      <c r="FP494">
        <v>183</v>
      </c>
      <c r="FQ494">
        <v>0</v>
      </c>
      <c r="FR494">
        <v>0</v>
      </c>
      <c r="FS494">
        <v>0</v>
      </c>
      <c r="FT494">
        <v>2</v>
      </c>
      <c r="FU494">
        <v>0</v>
      </c>
      <c r="FV494">
        <v>3</v>
      </c>
      <c r="FW494">
        <v>0</v>
      </c>
      <c r="FX494">
        <v>0</v>
      </c>
      <c r="FY494">
        <v>0</v>
      </c>
      <c r="FZ494">
        <v>0</v>
      </c>
      <c r="GA494">
        <v>0</v>
      </c>
      <c r="GB494">
        <v>0</v>
      </c>
      <c r="GC494">
        <v>0</v>
      </c>
      <c r="GD494">
        <v>0</v>
      </c>
      <c r="GE494">
        <v>0</v>
      </c>
      <c r="GF494">
        <v>0</v>
      </c>
      <c r="GG494">
        <v>0</v>
      </c>
      <c r="GH494">
        <v>0</v>
      </c>
      <c r="GI494">
        <v>0</v>
      </c>
      <c r="GJ494">
        <v>0</v>
      </c>
      <c r="GK494">
        <v>0</v>
      </c>
      <c r="GL494">
        <v>3</v>
      </c>
      <c r="GM494">
        <v>0</v>
      </c>
      <c r="GN494">
        <v>0</v>
      </c>
      <c r="GO494">
        <v>0</v>
      </c>
      <c r="GP494">
        <v>0</v>
      </c>
      <c r="GQ494">
        <v>0</v>
      </c>
      <c r="GR494">
        <v>0</v>
      </c>
      <c r="GS494">
        <v>0</v>
      </c>
      <c r="GT494">
        <v>0</v>
      </c>
      <c r="GU494">
        <v>0</v>
      </c>
      <c r="GV494">
        <v>0</v>
      </c>
      <c r="GW494">
        <v>0</v>
      </c>
      <c r="GX494">
        <v>0</v>
      </c>
      <c r="GY494">
        <v>0</v>
      </c>
      <c r="GZ494">
        <v>0</v>
      </c>
      <c r="HA494">
        <v>0</v>
      </c>
      <c r="HB494">
        <v>0</v>
      </c>
      <c r="HC494" s="139">
        <v>1</v>
      </c>
      <c r="HD494" s="141">
        <v>0</v>
      </c>
      <c r="HE494" s="139">
        <v>0</v>
      </c>
      <c r="HF494" s="141">
        <v>1</v>
      </c>
      <c r="HG494" s="180">
        <v>9</v>
      </c>
      <c r="HH494" s="182">
        <v>0.22222222222222221</v>
      </c>
      <c r="HI494" s="182">
        <v>0</v>
      </c>
      <c r="HJ494" s="183">
        <v>0</v>
      </c>
      <c r="HK494" s="140">
        <v>0</v>
      </c>
      <c r="HL494" s="140">
        <v>0</v>
      </c>
      <c r="HM494" s="1" t="s">
        <v>427</v>
      </c>
      <c r="HN494" s="1" t="s">
        <v>427</v>
      </c>
      <c r="HO494" t="s">
        <v>459</v>
      </c>
      <c r="HP494" s="284" t="s">
        <v>459</v>
      </c>
      <c r="HQ494" s="284">
        <v>0</v>
      </c>
      <c r="HR494" s="284">
        <v>0</v>
      </c>
      <c r="HS494" s="284">
        <v>0</v>
      </c>
      <c r="HT494" s="284" t="s">
        <v>427</v>
      </c>
      <c r="HU494" s="284" t="s">
        <v>427</v>
      </c>
      <c r="HV494" s="284" t="s">
        <v>427</v>
      </c>
      <c r="HW494" s="284" t="s">
        <v>427</v>
      </c>
      <c r="HX494" s="284">
        <v>0</v>
      </c>
      <c r="HY494" s="284">
        <v>0</v>
      </c>
      <c r="HZ494" s="284">
        <v>521844</v>
      </c>
      <c r="IA494" s="284"/>
      <c r="IB494" s="284"/>
    </row>
    <row r="495" spans="1:236" x14ac:dyDescent="0.25">
      <c r="A495" s="2">
        <f>IF('Table 1'!$L$2="All Regions",1,IF('Table 1'!$L$2='DATA TEMPLATE 1516'!L495,1,0))</f>
        <v>1</v>
      </c>
      <c r="B495" s="2">
        <f>IF('Table 1'!$L$3="All Disciplines",1,IF('Table 1'!$L$3='DATA TEMPLATE 1516'!M495,1,0))</f>
        <v>1</v>
      </c>
      <c r="C495" s="2">
        <f>IF('Table 1'!$L$4="All Organisations",1,IF('Table 1'!$L$4='DATA TEMPLATE 1516'!N495,1,0))</f>
        <v>1</v>
      </c>
      <c r="D495" s="2">
        <f t="shared" si="14"/>
        <v>3</v>
      </c>
      <c r="E495" s="236">
        <f>IFERROR(IF('Table 2'!$L$2="All Diverse Led",$HQ495,IF('Table 2'!$L$2='DATA TEMPLATE 1516'!HX495,4,0)),"0")</f>
        <v>0</v>
      </c>
      <c r="F495" s="236">
        <f>IFERROR(IF('Table 2'!$L$2="All Diverse Led",$HQ495,IF('Table 2'!$L$2='DATA TEMPLATE 1516'!HY495,4,0)), 0)</f>
        <v>0</v>
      </c>
      <c r="G495" s="237">
        <f t="shared" si="15"/>
        <v>0</v>
      </c>
      <c r="H495" s="1" t="s">
        <v>471</v>
      </c>
      <c r="I495" s="1">
        <v>0</v>
      </c>
      <c r="J495" s="1" t="b">
        <v>0</v>
      </c>
      <c r="K495" s="284">
        <v>493</v>
      </c>
      <c r="L495" t="s">
        <v>439</v>
      </c>
      <c r="M495" t="s">
        <v>438</v>
      </c>
      <c r="N495" t="s">
        <v>460</v>
      </c>
      <c r="O495" s="76">
        <v>638127</v>
      </c>
      <c r="P495" s="76">
        <v>629171</v>
      </c>
      <c r="Q495" s="76">
        <v>348360</v>
      </c>
      <c r="R495" s="76">
        <v>0</v>
      </c>
      <c r="S495" s="76">
        <v>18699</v>
      </c>
      <c r="T495" s="76">
        <v>1634357</v>
      </c>
      <c r="U495">
        <v>0</v>
      </c>
      <c r="V495">
        <v>43945</v>
      </c>
      <c r="W495">
        <v>0</v>
      </c>
      <c r="X495">
        <v>0</v>
      </c>
      <c r="Y495">
        <v>0</v>
      </c>
      <c r="Z495">
        <v>0</v>
      </c>
      <c r="AA495">
        <v>0</v>
      </c>
      <c r="AB495">
        <v>615001</v>
      </c>
      <c r="AC495">
        <v>269231</v>
      </c>
      <c r="AD495">
        <v>485553</v>
      </c>
      <c r="AE495">
        <v>1413730</v>
      </c>
      <c r="AF495" s="1">
        <v>55</v>
      </c>
      <c r="AG495">
        <v>0</v>
      </c>
      <c r="AH495">
        <v>5633</v>
      </c>
      <c r="AI495">
        <v>0</v>
      </c>
      <c r="AJ495">
        <v>0</v>
      </c>
      <c r="AK495">
        <v>0</v>
      </c>
      <c r="AL495">
        <v>0</v>
      </c>
      <c r="AM495">
        <v>0</v>
      </c>
      <c r="AN495">
        <v>0</v>
      </c>
      <c r="AO495">
        <v>0</v>
      </c>
      <c r="AP495">
        <v>0</v>
      </c>
      <c r="AQ495">
        <v>0</v>
      </c>
      <c r="AR495">
        <v>8</v>
      </c>
      <c r="AS495">
        <v>0</v>
      </c>
      <c r="AT495">
        <v>800</v>
      </c>
      <c r="AU495">
        <v>0</v>
      </c>
      <c r="AV495">
        <v>0</v>
      </c>
      <c r="AW495">
        <v>0</v>
      </c>
      <c r="AX495">
        <v>0</v>
      </c>
      <c r="AY495">
        <v>0</v>
      </c>
      <c r="AZ495">
        <v>0</v>
      </c>
      <c r="BA495">
        <v>0</v>
      </c>
      <c r="BB495">
        <v>0</v>
      </c>
      <c r="BC495">
        <v>0</v>
      </c>
      <c r="BD495" s="284">
        <v>0</v>
      </c>
      <c r="BE495" s="284">
        <v>0</v>
      </c>
      <c r="BF495" s="284">
        <v>0</v>
      </c>
      <c r="BG495" s="284">
        <v>0</v>
      </c>
      <c r="BH495" s="168">
        <v>8</v>
      </c>
      <c r="BI495" s="169">
        <v>0</v>
      </c>
      <c r="BJ495" s="169">
        <v>800</v>
      </c>
      <c r="BK495" s="170">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v>0</v>
      </c>
      <c r="CJ495" s="1">
        <v>0</v>
      </c>
      <c r="CK495" s="1">
        <v>0</v>
      </c>
      <c r="CL495" s="1">
        <v>0</v>
      </c>
      <c r="CM495" s="1">
        <v>0</v>
      </c>
      <c r="CN495" s="168">
        <v>0</v>
      </c>
      <c r="CO495" s="169">
        <v>0</v>
      </c>
      <c r="CP495" s="169">
        <v>0</v>
      </c>
      <c r="CQ495" s="170">
        <v>0</v>
      </c>
      <c r="CR495" s="1">
        <v>0</v>
      </c>
      <c r="CS495" s="1">
        <v>0</v>
      </c>
      <c r="CT495" s="1">
        <v>0</v>
      </c>
      <c r="CU495" s="1">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v>0</v>
      </c>
      <c r="DP495" s="284">
        <v>0</v>
      </c>
      <c r="DQ495" s="284">
        <v>0</v>
      </c>
      <c r="DR495" s="284">
        <v>0</v>
      </c>
      <c r="DS495" s="284">
        <v>0</v>
      </c>
      <c r="DT495" s="168">
        <v>0</v>
      </c>
      <c r="DU495" s="169">
        <v>0</v>
      </c>
      <c r="DV495" s="169">
        <v>0</v>
      </c>
      <c r="DW495" s="170">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v>0</v>
      </c>
      <c r="EU495">
        <v>0</v>
      </c>
      <c r="EV495" s="1">
        <v>0</v>
      </c>
      <c r="EW495" s="1">
        <v>0</v>
      </c>
      <c r="EX495" s="1">
        <v>0</v>
      </c>
      <c r="EY495" s="1">
        <v>0</v>
      </c>
      <c r="EZ495" s="168">
        <v>0</v>
      </c>
      <c r="FA495" s="169">
        <v>0</v>
      </c>
      <c r="FB495" s="169">
        <v>0</v>
      </c>
      <c r="FC495" s="170">
        <v>0</v>
      </c>
      <c r="FD495">
        <v>0</v>
      </c>
      <c r="FE495">
        <v>0</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0</v>
      </c>
      <c r="GR495">
        <v>0</v>
      </c>
      <c r="GS495">
        <v>0</v>
      </c>
      <c r="GT495">
        <v>0</v>
      </c>
      <c r="GU495">
        <v>0</v>
      </c>
      <c r="GV495">
        <v>0</v>
      </c>
      <c r="GW495">
        <v>0</v>
      </c>
      <c r="GX495">
        <v>0</v>
      </c>
      <c r="GY495">
        <v>0</v>
      </c>
      <c r="GZ495">
        <v>0</v>
      </c>
      <c r="HA495">
        <v>0</v>
      </c>
      <c r="HB495">
        <v>0</v>
      </c>
      <c r="HC495" s="139">
        <v>0</v>
      </c>
      <c r="HD495" s="141">
        <v>0</v>
      </c>
      <c r="HE495" s="139">
        <v>0</v>
      </c>
      <c r="HF495" s="141">
        <v>1</v>
      </c>
      <c r="HG495" s="180">
        <v>15</v>
      </c>
      <c r="HH495" s="182">
        <v>6.6666666666666666E-2</v>
      </c>
      <c r="HI495" s="182">
        <v>0</v>
      </c>
      <c r="HJ495" s="183">
        <v>0</v>
      </c>
      <c r="HK495" s="140">
        <v>0</v>
      </c>
      <c r="HL495" s="140">
        <v>0</v>
      </c>
      <c r="HM495" s="1">
        <v>0</v>
      </c>
      <c r="HN495" s="1">
        <v>0</v>
      </c>
      <c r="HO495" t="s">
        <v>460</v>
      </c>
      <c r="HP495" s="284" t="s">
        <v>460</v>
      </c>
      <c r="HQ495" s="284">
        <v>0</v>
      </c>
      <c r="HR495" s="284">
        <v>0</v>
      </c>
      <c r="HS495" s="284">
        <v>0</v>
      </c>
      <c r="HT495" s="284" t="s">
        <v>427</v>
      </c>
      <c r="HU495" s="284" t="s">
        <v>427</v>
      </c>
      <c r="HV495" s="284" t="s">
        <v>427</v>
      </c>
      <c r="HW495" s="284" t="s">
        <v>427</v>
      </c>
      <c r="HX495" s="284">
        <v>0</v>
      </c>
      <c r="HY495" s="284">
        <v>0</v>
      </c>
      <c r="HZ495" s="284">
        <v>1629868</v>
      </c>
      <c r="IA495" s="284"/>
      <c r="IB495" s="284"/>
    </row>
    <row r="496" spans="1:236" x14ac:dyDescent="0.25">
      <c r="A496" s="2">
        <f>IF('Table 1'!$L$2="All Regions",1,IF('Table 1'!$L$2='DATA TEMPLATE 1516'!L496,1,0))</f>
        <v>1</v>
      </c>
      <c r="B496" s="2">
        <f>IF('Table 1'!$L$3="All Disciplines",1,IF('Table 1'!$L$3='DATA TEMPLATE 1516'!M496,1,0))</f>
        <v>1</v>
      </c>
      <c r="C496" s="2">
        <f>IF('Table 1'!$L$4="All Organisations",1,IF('Table 1'!$L$4='DATA TEMPLATE 1516'!N496,1,0))</f>
        <v>1</v>
      </c>
      <c r="D496" s="2">
        <f t="shared" si="14"/>
        <v>3</v>
      </c>
      <c r="E496" s="236">
        <f>IFERROR(IF('Table 2'!$L$2="All Diverse Led",$HQ496,IF('Table 2'!$L$2='DATA TEMPLATE 1516'!HX496,4,0)),"0")</f>
        <v>0</v>
      </c>
      <c r="F496" s="236">
        <f>IFERROR(IF('Table 2'!$L$2="All Diverse Led",$HQ496,IF('Table 2'!$L$2='DATA TEMPLATE 1516'!HY496,4,0)), 0)</f>
        <v>0</v>
      </c>
      <c r="G496" s="237">
        <f t="shared" si="15"/>
        <v>0</v>
      </c>
      <c r="H496" s="1" t="s">
        <v>471</v>
      </c>
      <c r="I496" s="1">
        <v>0</v>
      </c>
      <c r="J496" s="1" t="b">
        <v>0</v>
      </c>
      <c r="K496" s="284">
        <v>494</v>
      </c>
      <c r="L496" t="s">
        <v>439</v>
      </c>
      <c r="M496" t="s">
        <v>442</v>
      </c>
      <c r="N496" t="s">
        <v>458</v>
      </c>
      <c r="O496" s="76">
        <v>108956</v>
      </c>
      <c r="P496" s="76">
        <v>47914</v>
      </c>
      <c r="Q496" s="76">
        <v>134210</v>
      </c>
      <c r="R496" s="76">
        <v>0</v>
      </c>
      <c r="S496" s="76">
        <v>0</v>
      </c>
      <c r="T496" s="76">
        <v>291080</v>
      </c>
      <c r="U496">
        <v>0</v>
      </c>
      <c r="V496">
        <v>0</v>
      </c>
      <c r="W496">
        <v>0</v>
      </c>
      <c r="X496">
        <v>0</v>
      </c>
      <c r="Y496">
        <v>0</v>
      </c>
      <c r="Z496">
        <v>0</v>
      </c>
      <c r="AA496">
        <v>0</v>
      </c>
      <c r="AB496">
        <v>73982</v>
      </c>
      <c r="AC496">
        <v>25538</v>
      </c>
      <c r="AD496">
        <v>165567</v>
      </c>
      <c r="AE496">
        <v>265087</v>
      </c>
      <c r="AF496" s="1">
        <v>1</v>
      </c>
      <c r="AG496">
        <v>1</v>
      </c>
      <c r="AH496">
        <v>299</v>
      </c>
      <c r="AI496">
        <v>420</v>
      </c>
      <c r="AJ496">
        <v>0</v>
      </c>
      <c r="AK496">
        <v>0</v>
      </c>
      <c r="AL496">
        <v>0</v>
      </c>
      <c r="AM496">
        <v>0</v>
      </c>
      <c r="AN496">
        <v>0</v>
      </c>
      <c r="AO496">
        <v>0</v>
      </c>
      <c r="AP496">
        <v>0</v>
      </c>
      <c r="AQ496">
        <v>0</v>
      </c>
      <c r="AR496">
        <v>0</v>
      </c>
      <c r="AS496">
        <v>0</v>
      </c>
      <c r="AT496">
        <v>0</v>
      </c>
      <c r="AU496">
        <v>0</v>
      </c>
      <c r="AV496">
        <v>0</v>
      </c>
      <c r="AW496">
        <v>0</v>
      </c>
      <c r="AX496">
        <v>0</v>
      </c>
      <c r="AY496">
        <v>0</v>
      </c>
      <c r="AZ496">
        <v>0</v>
      </c>
      <c r="BA496">
        <v>0</v>
      </c>
      <c r="BB496">
        <v>0</v>
      </c>
      <c r="BC496">
        <v>0</v>
      </c>
      <c r="BD496" s="284">
        <v>0</v>
      </c>
      <c r="BE496" s="284">
        <v>0</v>
      </c>
      <c r="BF496" s="284">
        <v>0</v>
      </c>
      <c r="BG496" s="284">
        <v>0</v>
      </c>
      <c r="BH496" s="168">
        <v>0</v>
      </c>
      <c r="BI496" s="169">
        <v>0</v>
      </c>
      <c r="BJ496" s="169">
        <v>0</v>
      </c>
      <c r="BK496" s="170">
        <v>0</v>
      </c>
      <c r="BL496">
        <v>0</v>
      </c>
      <c r="BM496">
        <v>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v>0</v>
      </c>
      <c r="CI496">
        <v>0</v>
      </c>
      <c r="CJ496" s="1">
        <v>0</v>
      </c>
      <c r="CK496" s="1">
        <v>0</v>
      </c>
      <c r="CL496" s="1">
        <v>0</v>
      </c>
      <c r="CM496" s="1">
        <v>0</v>
      </c>
      <c r="CN496" s="168">
        <v>0</v>
      </c>
      <c r="CO496" s="169">
        <v>0</v>
      </c>
      <c r="CP496" s="169">
        <v>0</v>
      </c>
      <c r="CQ496" s="170">
        <v>0</v>
      </c>
      <c r="CR496" s="1">
        <v>0</v>
      </c>
      <c r="CS496" s="1">
        <v>0</v>
      </c>
      <c r="CT496" s="1">
        <v>0</v>
      </c>
      <c r="CU496" s="1">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v>0</v>
      </c>
      <c r="DP496" s="284">
        <v>0</v>
      </c>
      <c r="DQ496" s="284">
        <v>0</v>
      </c>
      <c r="DR496" s="284">
        <v>0</v>
      </c>
      <c r="DS496" s="284">
        <v>0</v>
      </c>
      <c r="DT496" s="168">
        <v>0</v>
      </c>
      <c r="DU496" s="169">
        <v>0</v>
      </c>
      <c r="DV496" s="169">
        <v>0</v>
      </c>
      <c r="DW496" s="170">
        <v>0</v>
      </c>
      <c r="DX496">
        <v>0</v>
      </c>
      <c r="DY496">
        <v>0</v>
      </c>
      <c r="DZ496">
        <v>0</v>
      </c>
      <c r="EA496">
        <v>0</v>
      </c>
      <c r="EB496">
        <v>0</v>
      </c>
      <c r="EC496">
        <v>0</v>
      </c>
      <c r="ED496">
        <v>0</v>
      </c>
      <c r="EE496">
        <v>0</v>
      </c>
      <c r="EF496">
        <v>0</v>
      </c>
      <c r="EG496">
        <v>0</v>
      </c>
      <c r="EH496">
        <v>0</v>
      </c>
      <c r="EI496">
        <v>0</v>
      </c>
      <c r="EJ496">
        <v>0</v>
      </c>
      <c r="EK496">
        <v>0</v>
      </c>
      <c r="EL496">
        <v>0</v>
      </c>
      <c r="EM496">
        <v>0</v>
      </c>
      <c r="EN496">
        <v>0</v>
      </c>
      <c r="EO496">
        <v>0</v>
      </c>
      <c r="EP496">
        <v>0</v>
      </c>
      <c r="EQ496">
        <v>0</v>
      </c>
      <c r="ER496">
        <v>0</v>
      </c>
      <c r="ES496">
        <v>0</v>
      </c>
      <c r="ET496">
        <v>0</v>
      </c>
      <c r="EU496">
        <v>0</v>
      </c>
      <c r="EV496" s="1">
        <v>0</v>
      </c>
      <c r="EW496" s="1">
        <v>0</v>
      </c>
      <c r="EX496" s="1">
        <v>0</v>
      </c>
      <c r="EY496" s="1">
        <v>0</v>
      </c>
      <c r="EZ496" s="168">
        <v>0</v>
      </c>
      <c r="FA496" s="169">
        <v>0</v>
      </c>
      <c r="FB496" s="169">
        <v>0</v>
      </c>
      <c r="FC496" s="170">
        <v>0</v>
      </c>
      <c r="FD496">
        <v>0</v>
      </c>
      <c r="FE496">
        <v>0</v>
      </c>
      <c r="FF496">
        <v>0</v>
      </c>
      <c r="FG496">
        <v>0</v>
      </c>
      <c r="FH496">
        <v>0</v>
      </c>
      <c r="FI496">
        <v>0</v>
      </c>
      <c r="FJ496">
        <v>0</v>
      </c>
      <c r="FK496">
        <v>0</v>
      </c>
      <c r="FL496">
        <v>0</v>
      </c>
      <c r="FM496">
        <v>0</v>
      </c>
      <c r="FN496">
        <v>1</v>
      </c>
      <c r="FO496">
        <v>6000</v>
      </c>
      <c r="FP496">
        <v>28139</v>
      </c>
      <c r="FQ496">
        <v>0</v>
      </c>
      <c r="FR496">
        <v>0</v>
      </c>
      <c r="FS496">
        <v>0</v>
      </c>
      <c r="FT496">
        <v>1</v>
      </c>
      <c r="FU496">
        <v>0</v>
      </c>
      <c r="FV496">
        <v>794</v>
      </c>
      <c r="FW496">
        <v>0</v>
      </c>
      <c r="FX496">
        <v>0</v>
      </c>
      <c r="FY496">
        <v>0</v>
      </c>
      <c r="FZ496">
        <v>1</v>
      </c>
      <c r="GA496">
        <v>600</v>
      </c>
      <c r="GB496">
        <v>3</v>
      </c>
      <c r="GC496">
        <v>59</v>
      </c>
      <c r="GD496">
        <v>0</v>
      </c>
      <c r="GE496">
        <v>0</v>
      </c>
      <c r="GF496">
        <v>0</v>
      </c>
      <c r="GG496">
        <v>0</v>
      </c>
      <c r="GH496">
        <v>0</v>
      </c>
      <c r="GI496">
        <v>0</v>
      </c>
      <c r="GJ496">
        <v>0</v>
      </c>
      <c r="GK496">
        <v>0</v>
      </c>
      <c r="GL496">
        <v>0</v>
      </c>
      <c r="GM496">
        <v>0</v>
      </c>
      <c r="GN496">
        <v>0</v>
      </c>
      <c r="GO496">
        <v>0</v>
      </c>
      <c r="GP496">
        <v>4</v>
      </c>
      <c r="GQ496">
        <v>17304</v>
      </c>
      <c r="GR496">
        <v>0</v>
      </c>
      <c r="GS496">
        <v>0</v>
      </c>
      <c r="GT496">
        <v>0</v>
      </c>
      <c r="GU496">
        <v>0</v>
      </c>
      <c r="GV496">
        <v>0</v>
      </c>
      <c r="GW496">
        <v>0</v>
      </c>
      <c r="GX496">
        <v>0</v>
      </c>
      <c r="GY496">
        <v>0</v>
      </c>
      <c r="GZ496">
        <v>0</v>
      </c>
      <c r="HA496">
        <v>0</v>
      </c>
      <c r="HB496">
        <v>0</v>
      </c>
      <c r="HC496" s="139">
        <v>0</v>
      </c>
      <c r="HD496" s="141">
        <v>0</v>
      </c>
      <c r="HE496" s="139">
        <v>0</v>
      </c>
      <c r="HF496" s="141">
        <v>0</v>
      </c>
      <c r="HG496" s="180">
        <v>9</v>
      </c>
      <c r="HH496" s="182">
        <v>0</v>
      </c>
      <c r="HI496" s="182">
        <v>0</v>
      </c>
      <c r="HJ496" s="183">
        <v>0</v>
      </c>
      <c r="HK496" s="140">
        <v>0</v>
      </c>
      <c r="HL496" s="140">
        <v>0</v>
      </c>
      <c r="HM496" s="1" t="s">
        <v>427</v>
      </c>
      <c r="HN496" s="1" t="s">
        <v>427</v>
      </c>
      <c r="HO496" t="s">
        <v>458</v>
      </c>
      <c r="HP496" s="284" t="s">
        <v>459</v>
      </c>
      <c r="HQ496" s="284">
        <v>0</v>
      </c>
      <c r="HR496" s="284">
        <v>0</v>
      </c>
      <c r="HS496" s="284">
        <v>0</v>
      </c>
      <c r="HT496" s="284" t="s">
        <v>427</v>
      </c>
      <c r="HU496" s="284" t="s">
        <v>427</v>
      </c>
      <c r="HV496" s="284" t="s">
        <v>427</v>
      </c>
      <c r="HW496" s="284" t="s">
        <v>427</v>
      </c>
      <c r="HX496" s="284">
        <v>0</v>
      </c>
      <c r="HY496" s="284">
        <v>0</v>
      </c>
      <c r="HZ496" s="284">
        <v>274071</v>
      </c>
      <c r="IA496" s="284"/>
      <c r="IB496" s="284"/>
    </row>
    <row r="497" spans="1:236" x14ac:dyDescent="0.25">
      <c r="A497" s="2">
        <f>IF('Table 1'!$L$2="All Regions",1,IF('Table 1'!$L$2='DATA TEMPLATE 1516'!L497,1,0))</f>
        <v>1</v>
      </c>
      <c r="B497" s="2">
        <f>IF('Table 1'!$L$3="All Disciplines",1,IF('Table 1'!$L$3='DATA TEMPLATE 1516'!M497,1,0))</f>
        <v>1</v>
      </c>
      <c r="C497" s="2">
        <f>IF('Table 1'!$L$4="All Organisations",1,IF('Table 1'!$L$4='DATA TEMPLATE 1516'!N497,1,0))</f>
        <v>1</v>
      </c>
      <c r="D497" s="2">
        <f t="shared" si="14"/>
        <v>3</v>
      </c>
      <c r="E497" s="236">
        <f>IFERROR(IF('Table 2'!$L$2="All Diverse Led",$HQ497,IF('Table 2'!$L$2='DATA TEMPLATE 1516'!HX497,4,0)),"0")</f>
        <v>0</v>
      </c>
      <c r="F497" s="236">
        <f>IFERROR(IF('Table 2'!$L$2="All Diverse Led",$HQ497,IF('Table 2'!$L$2='DATA TEMPLATE 1516'!HY497,4,0)), 0)</f>
        <v>0</v>
      </c>
      <c r="G497" s="237">
        <f t="shared" si="15"/>
        <v>0</v>
      </c>
      <c r="H497" s="1" t="s">
        <v>471</v>
      </c>
      <c r="I497" s="1">
        <v>0</v>
      </c>
      <c r="J497" s="1" t="b">
        <v>0</v>
      </c>
      <c r="K497" s="284">
        <v>495</v>
      </c>
      <c r="L497" t="s">
        <v>439</v>
      </c>
      <c r="M497" t="s">
        <v>438</v>
      </c>
      <c r="N497" t="s">
        <v>458</v>
      </c>
      <c r="O497" s="76">
        <v>40823</v>
      </c>
      <c r="P497" s="76">
        <v>95356</v>
      </c>
      <c r="Q497" s="76">
        <v>660</v>
      </c>
      <c r="R497" s="76">
        <v>0</v>
      </c>
      <c r="S497" s="76">
        <v>0</v>
      </c>
      <c r="T497" s="76">
        <v>136839</v>
      </c>
      <c r="U497">
        <v>102827</v>
      </c>
      <c r="V497">
        <v>0</v>
      </c>
      <c r="W497">
        <v>0</v>
      </c>
      <c r="X497">
        <v>0</v>
      </c>
      <c r="Y497">
        <v>0</v>
      </c>
      <c r="Z497">
        <v>0</v>
      </c>
      <c r="AA497">
        <v>0</v>
      </c>
      <c r="AB497">
        <v>0</v>
      </c>
      <c r="AC497">
        <v>40747</v>
      </c>
      <c r="AD497">
        <v>0</v>
      </c>
      <c r="AE497">
        <v>143574</v>
      </c>
      <c r="AF497" s="1">
        <v>43</v>
      </c>
      <c r="AG497">
        <v>56</v>
      </c>
      <c r="AH497">
        <v>3671</v>
      </c>
      <c r="AI497">
        <v>0</v>
      </c>
      <c r="AJ497">
        <v>4</v>
      </c>
      <c r="AK497">
        <v>5</v>
      </c>
      <c r="AL497">
        <v>161</v>
      </c>
      <c r="AM497">
        <v>0</v>
      </c>
      <c r="AN497">
        <v>0</v>
      </c>
      <c r="AO497">
        <v>0</v>
      </c>
      <c r="AP497">
        <v>0</v>
      </c>
      <c r="AQ497">
        <v>0</v>
      </c>
      <c r="AR497">
        <v>0</v>
      </c>
      <c r="AS497">
        <v>0</v>
      </c>
      <c r="AT497">
        <v>0</v>
      </c>
      <c r="AU497">
        <v>0</v>
      </c>
      <c r="AV497">
        <v>0</v>
      </c>
      <c r="AW497">
        <v>0</v>
      </c>
      <c r="AX497">
        <v>0</v>
      </c>
      <c r="AY497">
        <v>0</v>
      </c>
      <c r="AZ497">
        <v>0</v>
      </c>
      <c r="BA497">
        <v>0</v>
      </c>
      <c r="BB497">
        <v>0</v>
      </c>
      <c r="BC497">
        <v>0</v>
      </c>
      <c r="BD497" s="284">
        <v>4</v>
      </c>
      <c r="BE497" s="284">
        <v>5</v>
      </c>
      <c r="BF497" s="284">
        <v>161</v>
      </c>
      <c r="BG497" s="284">
        <v>0</v>
      </c>
      <c r="BH497" s="168">
        <v>0</v>
      </c>
      <c r="BI497" s="169">
        <v>0</v>
      </c>
      <c r="BJ497" s="169">
        <v>0</v>
      </c>
      <c r="BK497" s="170">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v>0</v>
      </c>
      <c r="CJ497" s="1">
        <v>0</v>
      </c>
      <c r="CK497" s="1">
        <v>0</v>
      </c>
      <c r="CL497" s="1">
        <v>0</v>
      </c>
      <c r="CM497" s="1">
        <v>0</v>
      </c>
      <c r="CN497" s="168">
        <v>0</v>
      </c>
      <c r="CO497" s="169">
        <v>0</v>
      </c>
      <c r="CP497" s="169">
        <v>0</v>
      </c>
      <c r="CQ497" s="170">
        <v>0</v>
      </c>
      <c r="CR497" s="1">
        <v>0</v>
      </c>
      <c r="CS497" s="1">
        <v>0</v>
      </c>
      <c r="CT497" s="1">
        <v>0</v>
      </c>
      <c r="CU497" s="1">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v>0</v>
      </c>
      <c r="DP497" s="284">
        <v>0</v>
      </c>
      <c r="DQ497" s="284">
        <v>0</v>
      </c>
      <c r="DR497" s="284">
        <v>0</v>
      </c>
      <c r="DS497" s="284">
        <v>0</v>
      </c>
      <c r="DT497" s="168">
        <v>0</v>
      </c>
      <c r="DU497" s="169">
        <v>0</v>
      </c>
      <c r="DV497" s="169">
        <v>0</v>
      </c>
      <c r="DW497" s="170">
        <v>0</v>
      </c>
      <c r="DX497">
        <v>0</v>
      </c>
      <c r="DY497">
        <v>0</v>
      </c>
      <c r="DZ497">
        <v>0</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v>0</v>
      </c>
      <c r="EV497" s="1">
        <v>0</v>
      </c>
      <c r="EW497" s="1">
        <v>0</v>
      </c>
      <c r="EX497" s="1">
        <v>0</v>
      </c>
      <c r="EY497" s="1">
        <v>0</v>
      </c>
      <c r="EZ497" s="168">
        <v>0</v>
      </c>
      <c r="FA497" s="169">
        <v>0</v>
      </c>
      <c r="FB497" s="169">
        <v>0</v>
      </c>
      <c r="FC497" s="170">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0</v>
      </c>
      <c r="FX497">
        <v>0</v>
      </c>
      <c r="FY497">
        <v>0</v>
      </c>
      <c r="FZ497">
        <v>0</v>
      </c>
      <c r="GA497">
        <v>0</v>
      </c>
      <c r="GB497">
        <v>0</v>
      </c>
      <c r="GC497">
        <v>0</v>
      </c>
      <c r="GD497">
        <v>0</v>
      </c>
      <c r="GE497">
        <v>0</v>
      </c>
      <c r="GF497">
        <v>0</v>
      </c>
      <c r="GG497">
        <v>0</v>
      </c>
      <c r="GH497">
        <v>0</v>
      </c>
      <c r="GI497">
        <v>0</v>
      </c>
      <c r="GJ497">
        <v>0</v>
      </c>
      <c r="GK497">
        <v>0</v>
      </c>
      <c r="GL497">
        <v>0</v>
      </c>
      <c r="GM497">
        <v>0</v>
      </c>
      <c r="GN497">
        <v>0</v>
      </c>
      <c r="GO497">
        <v>0</v>
      </c>
      <c r="GP497">
        <v>0</v>
      </c>
      <c r="GQ497">
        <v>0</v>
      </c>
      <c r="GR497">
        <v>0</v>
      </c>
      <c r="GS497">
        <v>0</v>
      </c>
      <c r="GT497">
        <v>0</v>
      </c>
      <c r="GU497">
        <v>0</v>
      </c>
      <c r="GV497">
        <v>0</v>
      </c>
      <c r="GW497">
        <v>0</v>
      </c>
      <c r="GX497">
        <v>0</v>
      </c>
      <c r="GY497">
        <v>0</v>
      </c>
      <c r="GZ497">
        <v>0</v>
      </c>
      <c r="HA497">
        <v>0</v>
      </c>
      <c r="HB497">
        <v>0</v>
      </c>
      <c r="HC497" s="139">
        <v>0</v>
      </c>
      <c r="HD497" s="141">
        <v>0</v>
      </c>
      <c r="HE497" s="139">
        <v>0</v>
      </c>
      <c r="HF497" s="141">
        <v>0</v>
      </c>
      <c r="HG497" s="180">
        <v>3</v>
      </c>
      <c r="HH497" s="182">
        <v>0</v>
      </c>
      <c r="HI497" s="182">
        <v>0</v>
      </c>
      <c r="HJ497" s="183">
        <v>0</v>
      </c>
      <c r="HK497" s="140">
        <v>0</v>
      </c>
      <c r="HL497" s="140">
        <v>0</v>
      </c>
      <c r="HM497" s="1" t="s">
        <v>427</v>
      </c>
      <c r="HN497" s="1" t="s">
        <v>427</v>
      </c>
      <c r="HO497" t="s">
        <v>458</v>
      </c>
      <c r="HP497" s="284" t="s">
        <v>458</v>
      </c>
      <c r="HQ497" s="284">
        <v>0</v>
      </c>
      <c r="HR497" s="284">
        <v>0</v>
      </c>
      <c r="HS497" s="284">
        <v>0</v>
      </c>
      <c r="HT497" s="284" t="s">
        <v>427</v>
      </c>
      <c r="HU497" s="284" t="s">
        <v>427</v>
      </c>
      <c r="HV497" s="284" t="s">
        <v>427</v>
      </c>
      <c r="HW497" s="284" t="s">
        <v>427</v>
      </c>
      <c r="HX497" s="284">
        <v>0</v>
      </c>
      <c r="HY497" s="284">
        <v>0</v>
      </c>
      <c r="HZ497" s="284">
        <v>126141</v>
      </c>
      <c r="IA497" s="284"/>
      <c r="IB497" s="284"/>
    </row>
    <row r="498" spans="1:236" x14ac:dyDescent="0.25">
      <c r="A498" s="2">
        <f>IF('Table 1'!$L$2="All Regions",1,IF('Table 1'!$L$2='DATA TEMPLATE 1516'!L498,1,0))</f>
        <v>1</v>
      </c>
      <c r="B498" s="2">
        <f>IF('Table 1'!$L$3="All Disciplines",1,IF('Table 1'!$L$3='DATA TEMPLATE 1516'!M498,1,0))</f>
        <v>1</v>
      </c>
      <c r="C498" s="2">
        <f>IF('Table 1'!$L$4="All Organisations",1,IF('Table 1'!$L$4='DATA TEMPLATE 1516'!N498,1,0))</f>
        <v>1</v>
      </c>
      <c r="D498" s="2">
        <f t="shared" si="14"/>
        <v>3</v>
      </c>
      <c r="E498" s="236">
        <f>IFERROR(IF('Table 2'!$L$2="All Diverse Led",$HQ498,IF('Table 2'!$L$2='DATA TEMPLATE 1516'!HX498,4,0)),"0")</f>
        <v>0</v>
      </c>
      <c r="F498" s="236">
        <f>IFERROR(IF('Table 2'!$L$2="All Diverse Led",$HQ498,IF('Table 2'!$L$2='DATA TEMPLATE 1516'!HY498,4,0)), 0)</f>
        <v>0</v>
      </c>
      <c r="G498" s="237">
        <f t="shared" si="15"/>
        <v>0</v>
      </c>
      <c r="H498" s="1" t="s">
        <v>471</v>
      </c>
      <c r="I498" s="1">
        <v>0</v>
      </c>
      <c r="J498" s="1" t="b">
        <v>0</v>
      </c>
      <c r="K498" s="284">
        <v>496</v>
      </c>
      <c r="L498" t="s">
        <v>439</v>
      </c>
      <c r="M498" t="s">
        <v>436</v>
      </c>
      <c r="N498" t="s">
        <v>460</v>
      </c>
      <c r="O498" s="76">
        <v>304557</v>
      </c>
      <c r="P498" s="76">
        <v>74611</v>
      </c>
      <c r="Q498" s="76">
        <v>1285787</v>
      </c>
      <c r="R498" s="76">
        <v>0</v>
      </c>
      <c r="S498" s="76">
        <v>250000</v>
      </c>
      <c r="T498" s="76">
        <v>1914955</v>
      </c>
      <c r="U498">
        <v>1153407</v>
      </c>
      <c r="V498">
        <v>0</v>
      </c>
      <c r="W498">
        <v>0</v>
      </c>
      <c r="X498">
        <v>0</v>
      </c>
      <c r="Y498">
        <v>0</v>
      </c>
      <c r="Z498">
        <v>0</v>
      </c>
      <c r="AA498">
        <v>0</v>
      </c>
      <c r="AB498">
        <v>392612</v>
      </c>
      <c r="AC498">
        <v>215653</v>
      </c>
      <c r="AD498">
        <v>0</v>
      </c>
      <c r="AE498">
        <v>1761672</v>
      </c>
      <c r="AF498" s="1">
        <v>0</v>
      </c>
      <c r="AG498">
        <v>0</v>
      </c>
      <c r="AH498">
        <v>0</v>
      </c>
      <c r="AI498">
        <v>0</v>
      </c>
      <c r="AJ498">
        <v>0</v>
      </c>
      <c r="AK498">
        <v>0</v>
      </c>
      <c r="AL498">
        <v>0</v>
      </c>
      <c r="AM498">
        <v>0</v>
      </c>
      <c r="AN498">
        <v>0</v>
      </c>
      <c r="AO498">
        <v>0</v>
      </c>
      <c r="AP498">
        <v>0</v>
      </c>
      <c r="AQ498">
        <v>0</v>
      </c>
      <c r="AR498">
        <v>0</v>
      </c>
      <c r="AS498">
        <v>0</v>
      </c>
      <c r="AT498">
        <v>0</v>
      </c>
      <c r="AU498">
        <v>0</v>
      </c>
      <c r="AV498">
        <v>0</v>
      </c>
      <c r="AW498">
        <v>0</v>
      </c>
      <c r="AX498">
        <v>0</v>
      </c>
      <c r="AY498">
        <v>0</v>
      </c>
      <c r="AZ498">
        <v>0</v>
      </c>
      <c r="BA498">
        <v>0</v>
      </c>
      <c r="BB498">
        <v>0</v>
      </c>
      <c r="BC498">
        <v>0</v>
      </c>
      <c r="BD498" s="284">
        <v>0</v>
      </c>
      <c r="BE498" s="284">
        <v>0</v>
      </c>
      <c r="BF498" s="284">
        <v>0</v>
      </c>
      <c r="BG498" s="284">
        <v>0</v>
      </c>
      <c r="BH498" s="168">
        <v>0</v>
      </c>
      <c r="BI498" s="169">
        <v>0</v>
      </c>
      <c r="BJ498" s="169">
        <v>0</v>
      </c>
      <c r="BK498" s="170">
        <v>0</v>
      </c>
      <c r="BL498">
        <v>24</v>
      </c>
      <c r="BM498">
        <v>9</v>
      </c>
      <c r="BN498">
        <v>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v>0</v>
      </c>
      <c r="CJ498" s="1">
        <v>0</v>
      </c>
      <c r="CK498" s="1">
        <v>0</v>
      </c>
      <c r="CL498" s="1">
        <v>0</v>
      </c>
      <c r="CM498" s="1">
        <v>0</v>
      </c>
      <c r="CN498" s="168">
        <v>0</v>
      </c>
      <c r="CO498" s="169">
        <v>0</v>
      </c>
      <c r="CP498" s="169">
        <v>0</v>
      </c>
      <c r="CQ498" s="170">
        <v>0</v>
      </c>
      <c r="CR498" s="1">
        <v>0</v>
      </c>
      <c r="CS498" s="1">
        <v>0</v>
      </c>
      <c r="CT498" s="1">
        <v>0</v>
      </c>
      <c r="CU498" s="1">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v>0</v>
      </c>
      <c r="DP498" s="284">
        <v>0</v>
      </c>
      <c r="DQ498" s="284">
        <v>0</v>
      </c>
      <c r="DR498" s="284">
        <v>0</v>
      </c>
      <c r="DS498" s="284">
        <v>0</v>
      </c>
      <c r="DT498" s="168">
        <v>0</v>
      </c>
      <c r="DU498" s="169">
        <v>0</v>
      </c>
      <c r="DV498" s="169">
        <v>0</v>
      </c>
      <c r="DW498" s="170">
        <v>0</v>
      </c>
      <c r="DX498">
        <v>0</v>
      </c>
      <c r="DY498">
        <v>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v>0</v>
      </c>
      <c r="EV498" s="1">
        <v>0</v>
      </c>
      <c r="EW498" s="1">
        <v>0</v>
      </c>
      <c r="EX498" s="1">
        <v>0</v>
      </c>
      <c r="EY498" s="1">
        <v>0</v>
      </c>
      <c r="EZ498" s="168">
        <v>0</v>
      </c>
      <c r="FA498" s="169">
        <v>0</v>
      </c>
      <c r="FB498" s="169">
        <v>0</v>
      </c>
      <c r="FC498" s="170">
        <v>0</v>
      </c>
      <c r="FD498">
        <v>0</v>
      </c>
      <c r="FE498">
        <v>0</v>
      </c>
      <c r="FF498">
        <v>0</v>
      </c>
      <c r="FG498">
        <v>0</v>
      </c>
      <c r="FH498">
        <v>0</v>
      </c>
      <c r="FI498">
        <v>0</v>
      </c>
      <c r="FJ498">
        <v>0</v>
      </c>
      <c r="FK498">
        <v>0</v>
      </c>
      <c r="FL498">
        <v>0</v>
      </c>
      <c r="FM498">
        <v>0</v>
      </c>
      <c r="FN498">
        <v>1</v>
      </c>
      <c r="FO498">
        <v>50000</v>
      </c>
      <c r="FP498">
        <v>0</v>
      </c>
      <c r="FQ498">
        <v>0</v>
      </c>
      <c r="FR498">
        <v>0</v>
      </c>
      <c r="FS498">
        <v>0</v>
      </c>
      <c r="FT498">
        <v>0</v>
      </c>
      <c r="FU498">
        <v>0</v>
      </c>
      <c r="FV498">
        <v>0</v>
      </c>
      <c r="FW498">
        <v>0</v>
      </c>
      <c r="FX498">
        <v>0</v>
      </c>
      <c r="FY498">
        <v>0</v>
      </c>
      <c r="FZ498">
        <v>0</v>
      </c>
      <c r="GA498">
        <v>0</v>
      </c>
      <c r="GB498">
        <v>0</v>
      </c>
      <c r="GC498">
        <v>0</v>
      </c>
      <c r="GD498">
        <v>0</v>
      </c>
      <c r="GE498">
        <v>0</v>
      </c>
      <c r="GF498">
        <v>0</v>
      </c>
      <c r="GG498">
        <v>0</v>
      </c>
      <c r="GH498">
        <v>0</v>
      </c>
      <c r="GI498">
        <v>0</v>
      </c>
      <c r="GJ498">
        <v>0</v>
      </c>
      <c r="GK498">
        <v>0</v>
      </c>
      <c r="GL498">
        <v>0</v>
      </c>
      <c r="GM498">
        <v>0</v>
      </c>
      <c r="GN498">
        <v>0</v>
      </c>
      <c r="GO498">
        <v>0</v>
      </c>
      <c r="GP498">
        <v>0</v>
      </c>
      <c r="GQ498">
        <v>0</v>
      </c>
      <c r="GR498">
        <v>0</v>
      </c>
      <c r="GS498">
        <v>0</v>
      </c>
      <c r="GT498">
        <v>0</v>
      </c>
      <c r="GU498">
        <v>0</v>
      </c>
      <c r="GV498">
        <v>0</v>
      </c>
      <c r="GW498">
        <v>0</v>
      </c>
      <c r="GX498">
        <v>0</v>
      </c>
      <c r="GY498">
        <v>0</v>
      </c>
      <c r="GZ498">
        <v>0</v>
      </c>
      <c r="HA498">
        <v>0</v>
      </c>
      <c r="HB498">
        <v>0</v>
      </c>
      <c r="HC498" s="139">
        <v>0</v>
      </c>
      <c r="HD498" s="141">
        <v>0</v>
      </c>
      <c r="HE498" s="139">
        <v>0</v>
      </c>
      <c r="HF498" s="141">
        <v>1</v>
      </c>
      <c r="HG498" s="180">
        <v>15</v>
      </c>
      <c r="HH498" s="182">
        <v>6.6666666666666666E-2</v>
      </c>
      <c r="HI498" s="182">
        <v>0</v>
      </c>
      <c r="HJ498" s="183">
        <v>0</v>
      </c>
      <c r="HK498" s="140">
        <v>0</v>
      </c>
      <c r="HL498" s="140">
        <v>0</v>
      </c>
      <c r="HM498" s="1" t="s">
        <v>427</v>
      </c>
      <c r="HN498" s="1" t="s">
        <v>427</v>
      </c>
      <c r="HO498" t="s">
        <v>460</v>
      </c>
      <c r="HP498" s="284" t="s">
        <v>460</v>
      </c>
      <c r="HQ498" s="284">
        <v>0</v>
      </c>
      <c r="HR498" s="284">
        <v>0</v>
      </c>
      <c r="HS498" s="284" t="s">
        <v>476</v>
      </c>
      <c r="HT498" s="284" t="s">
        <v>427</v>
      </c>
      <c r="HU498" s="284" t="s">
        <v>427</v>
      </c>
      <c r="HV498" s="284" t="s">
        <v>427</v>
      </c>
      <c r="HW498" s="284" t="s">
        <v>427</v>
      </c>
      <c r="HX498" s="284">
        <v>0</v>
      </c>
      <c r="HY498" s="284">
        <v>0</v>
      </c>
      <c r="HZ498" s="284">
        <v>1500092</v>
      </c>
      <c r="IA498" s="284"/>
      <c r="IB498" s="284"/>
    </row>
    <row r="499" spans="1:236" x14ac:dyDescent="0.25">
      <c r="A499" s="2">
        <f>IF('Table 1'!$L$2="All Regions",1,IF('Table 1'!$L$2='DATA TEMPLATE 1516'!L499,1,0))</f>
        <v>1</v>
      </c>
      <c r="B499" s="2">
        <f>IF('Table 1'!$L$3="All Disciplines",1,IF('Table 1'!$L$3='DATA TEMPLATE 1516'!M499,1,0))</f>
        <v>1</v>
      </c>
      <c r="C499" s="2">
        <f>IF('Table 1'!$L$4="All Organisations",1,IF('Table 1'!$L$4='DATA TEMPLATE 1516'!N499,1,0))</f>
        <v>1</v>
      </c>
      <c r="D499" s="2">
        <f t="shared" si="14"/>
        <v>3</v>
      </c>
      <c r="E499" s="236">
        <f>IFERROR(IF('Table 2'!$L$2="All Diverse Led",$HQ499,IF('Table 2'!$L$2='DATA TEMPLATE 1516'!HX499,4,0)),"0")</f>
        <v>0</v>
      </c>
      <c r="F499" s="236">
        <f>IFERROR(IF('Table 2'!$L$2="All Diverse Led",$HQ499,IF('Table 2'!$L$2='DATA TEMPLATE 1516'!HY499,4,0)), 0)</f>
        <v>0</v>
      </c>
      <c r="G499" s="237">
        <f t="shared" si="15"/>
        <v>0</v>
      </c>
      <c r="H499" s="1" t="s">
        <v>471</v>
      </c>
      <c r="I499" s="1">
        <v>0</v>
      </c>
      <c r="J499" s="1" t="b">
        <v>0</v>
      </c>
      <c r="K499" s="284">
        <v>497</v>
      </c>
      <c r="L499" t="s">
        <v>439</v>
      </c>
      <c r="M499" t="s">
        <v>440</v>
      </c>
      <c r="N499" t="s">
        <v>458</v>
      </c>
      <c r="O499" s="76">
        <v>90784</v>
      </c>
      <c r="P499" s="76">
        <v>60319</v>
      </c>
      <c r="Q499" s="76">
        <v>0</v>
      </c>
      <c r="R499" s="76">
        <v>0</v>
      </c>
      <c r="S499" s="76">
        <v>0</v>
      </c>
      <c r="T499" s="76">
        <v>151103</v>
      </c>
      <c r="U499">
        <v>55064</v>
      </c>
      <c r="V499">
        <v>0</v>
      </c>
      <c r="W499">
        <v>0</v>
      </c>
      <c r="X499">
        <v>0</v>
      </c>
      <c r="Y499">
        <v>0</v>
      </c>
      <c r="Z499">
        <v>0</v>
      </c>
      <c r="AA499">
        <v>0</v>
      </c>
      <c r="AB499">
        <v>68786</v>
      </c>
      <c r="AC499">
        <v>24820</v>
      </c>
      <c r="AD499">
        <v>3676</v>
      </c>
      <c r="AE499">
        <v>152346</v>
      </c>
      <c r="AF499" s="1">
        <v>13</v>
      </c>
      <c r="AG499">
        <v>16</v>
      </c>
      <c r="AH499">
        <v>476</v>
      </c>
      <c r="AI499">
        <v>0</v>
      </c>
      <c r="AJ499">
        <v>0</v>
      </c>
      <c r="AK499">
        <v>0</v>
      </c>
      <c r="AL499">
        <v>0</v>
      </c>
      <c r="AM499">
        <v>0</v>
      </c>
      <c r="AN499">
        <v>1</v>
      </c>
      <c r="AO499">
        <v>2</v>
      </c>
      <c r="AP499">
        <v>25</v>
      </c>
      <c r="AQ499">
        <v>0</v>
      </c>
      <c r="AR499">
        <v>0</v>
      </c>
      <c r="AS499">
        <v>0</v>
      </c>
      <c r="AT499">
        <v>0</v>
      </c>
      <c r="AU499">
        <v>0</v>
      </c>
      <c r="AV499">
        <v>0</v>
      </c>
      <c r="AW499">
        <v>0</v>
      </c>
      <c r="AX499">
        <v>0</v>
      </c>
      <c r="AY499">
        <v>0</v>
      </c>
      <c r="AZ499">
        <v>0</v>
      </c>
      <c r="BA499">
        <v>0</v>
      </c>
      <c r="BB499">
        <v>0</v>
      </c>
      <c r="BC499">
        <v>0</v>
      </c>
      <c r="BD499" s="284">
        <v>1</v>
      </c>
      <c r="BE499" s="284">
        <v>2</v>
      </c>
      <c r="BF499" s="284">
        <v>25</v>
      </c>
      <c r="BG499" s="284">
        <v>0</v>
      </c>
      <c r="BH499" s="168">
        <v>0</v>
      </c>
      <c r="BI499" s="169">
        <v>0</v>
      </c>
      <c r="BJ499" s="169">
        <v>0</v>
      </c>
      <c r="BK499" s="170">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v>0</v>
      </c>
      <c r="CJ499" s="1">
        <v>0</v>
      </c>
      <c r="CK499" s="1">
        <v>0</v>
      </c>
      <c r="CL499" s="1">
        <v>0</v>
      </c>
      <c r="CM499" s="1">
        <v>0</v>
      </c>
      <c r="CN499" s="168">
        <v>0</v>
      </c>
      <c r="CO499" s="169">
        <v>0</v>
      </c>
      <c r="CP499" s="169">
        <v>0</v>
      </c>
      <c r="CQ499" s="170">
        <v>0</v>
      </c>
      <c r="CR499" s="1">
        <v>0</v>
      </c>
      <c r="CS499" s="1">
        <v>0</v>
      </c>
      <c r="CT499" s="1">
        <v>0</v>
      </c>
      <c r="CU499" s="1">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v>0</v>
      </c>
      <c r="DP499" s="284">
        <v>0</v>
      </c>
      <c r="DQ499" s="284">
        <v>0</v>
      </c>
      <c r="DR499" s="284">
        <v>0</v>
      </c>
      <c r="DS499" s="284">
        <v>0</v>
      </c>
      <c r="DT499" s="168">
        <v>0</v>
      </c>
      <c r="DU499" s="169">
        <v>0</v>
      </c>
      <c r="DV499" s="169">
        <v>0</v>
      </c>
      <c r="DW499" s="170">
        <v>0</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v>0</v>
      </c>
      <c r="EV499" s="1">
        <v>0</v>
      </c>
      <c r="EW499" s="1">
        <v>0</v>
      </c>
      <c r="EX499" s="1">
        <v>0</v>
      </c>
      <c r="EY499" s="1">
        <v>0</v>
      </c>
      <c r="EZ499" s="168">
        <v>0</v>
      </c>
      <c r="FA499" s="169">
        <v>0</v>
      </c>
      <c r="FB499" s="169">
        <v>0</v>
      </c>
      <c r="FC499" s="170">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45</v>
      </c>
      <c r="GA499">
        <v>5</v>
      </c>
      <c r="GB499">
        <v>0</v>
      </c>
      <c r="GC499">
        <v>0</v>
      </c>
      <c r="GD499">
        <v>0</v>
      </c>
      <c r="GE499">
        <v>0</v>
      </c>
      <c r="GF499">
        <v>0</v>
      </c>
      <c r="GG499">
        <v>0</v>
      </c>
      <c r="GH499">
        <v>0</v>
      </c>
      <c r="GI499">
        <v>0</v>
      </c>
      <c r="GJ499">
        <v>0</v>
      </c>
      <c r="GK499">
        <v>0</v>
      </c>
      <c r="GL499">
        <v>0</v>
      </c>
      <c r="GM499">
        <v>0</v>
      </c>
      <c r="GN499">
        <v>0</v>
      </c>
      <c r="GO499">
        <v>0</v>
      </c>
      <c r="GP499">
        <v>0</v>
      </c>
      <c r="GQ499">
        <v>0</v>
      </c>
      <c r="GR499">
        <v>0</v>
      </c>
      <c r="GS499">
        <v>0</v>
      </c>
      <c r="GT499">
        <v>0</v>
      </c>
      <c r="GU499">
        <v>0</v>
      </c>
      <c r="GV499">
        <v>0</v>
      </c>
      <c r="GW499">
        <v>0</v>
      </c>
      <c r="GX499">
        <v>0</v>
      </c>
      <c r="GY499">
        <v>0</v>
      </c>
      <c r="GZ499">
        <v>0</v>
      </c>
      <c r="HA499">
        <v>0</v>
      </c>
      <c r="HB499">
        <v>0</v>
      </c>
      <c r="HC499" s="139">
        <v>2</v>
      </c>
      <c r="HD499" s="141">
        <v>0</v>
      </c>
      <c r="HE499" s="139">
        <v>2</v>
      </c>
      <c r="HF499" s="141">
        <v>3</v>
      </c>
      <c r="HG499" s="180">
        <v>13</v>
      </c>
      <c r="HH499" s="182">
        <v>0.38461538461538464</v>
      </c>
      <c r="HI499" s="182">
        <v>0.15384615384615385</v>
      </c>
      <c r="HJ499" s="183">
        <v>0</v>
      </c>
      <c r="HK499" s="140">
        <v>0</v>
      </c>
      <c r="HL499" s="140">
        <v>0</v>
      </c>
      <c r="HM499" s="1" t="s">
        <v>427</v>
      </c>
      <c r="HN499" s="1" t="s">
        <v>427</v>
      </c>
      <c r="HO499" t="s">
        <v>458</v>
      </c>
      <c r="HP499" s="284" t="s">
        <v>458</v>
      </c>
      <c r="HQ499" s="284">
        <v>0</v>
      </c>
      <c r="HR499" s="284">
        <v>0</v>
      </c>
      <c r="HS499" s="284">
        <v>0</v>
      </c>
      <c r="HT499" s="284" t="s">
        <v>427</v>
      </c>
      <c r="HU499" s="284" t="s">
        <v>426</v>
      </c>
      <c r="HV499" s="284" t="s">
        <v>427</v>
      </c>
      <c r="HW499" s="284" t="s">
        <v>426</v>
      </c>
      <c r="HX499" s="284">
        <v>0</v>
      </c>
      <c r="HY499" s="284">
        <v>0</v>
      </c>
      <c r="HZ499" s="284">
        <v>118319</v>
      </c>
      <c r="IA499" s="284"/>
      <c r="IB499" s="284"/>
    </row>
    <row r="500" spans="1:236" x14ac:dyDescent="0.25">
      <c r="A500" s="2">
        <f>IF('Table 1'!$L$2="All Regions",1,IF('Table 1'!$L$2='DATA TEMPLATE 1516'!L500,1,0))</f>
        <v>1</v>
      </c>
      <c r="B500" s="2">
        <f>IF('Table 1'!$L$3="All Disciplines",1,IF('Table 1'!$L$3='DATA TEMPLATE 1516'!M500,1,0))</f>
        <v>1</v>
      </c>
      <c r="C500" s="2">
        <f>IF('Table 1'!$L$4="All Organisations",1,IF('Table 1'!$L$4='DATA TEMPLATE 1516'!N500,1,0))</f>
        <v>1</v>
      </c>
      <c r="D500" s="2">
        <f t="shared" si="14"/>
        <v>3</v>
      </c>
      <c r="E500" s="236">
        <f>IFERROR(IF('Table 2'!$L$2="All Diverse Led",$HQ500,IF('Table 2'!$L$2='DATA TEMPLATE 1516'!HX500,4,0)),"0")</f>
        <v>0</v>
      </c>
      <c r="F500" s="236">
        <f>IFERROR(IF('Table 2'!$L$2="All Diverse Led",$HQ500,IF('Table 2'!$L$2='DATA TEMPLATE 1516'!HY500,4,0)), 0)</f>
        <v>0</v>
      </c>
      <c r="G500" s="237">
        <f t="shared" si="15"/>
        <v>0</v>
      </c>
      <c r="H500" s="1" t="s">
        <v>471</v>
      </c>
      <c r="I500" s="1">
        <v>0</v>
      </c>
      <c r="J500" s="1" t="b">
        <v>0</v>
      </c>
      <c r="K500" s="284">
        <v>498</v>
      </c>
      <c r="L500" t="s">
        <v>439</v>
      </c>
      <c r="M500" t="s">
        <v>437</v>
      </c>
      <c r="N500" t="s">
        <v>458</v>
      </c>
      <c r="O500" s="76">
        <v>72562</v>
      </c>
      <c r="P500" s="76">
        <v>125773</v>
      </c>
      <c r="Q500" s="76">
        <v>7711</v>
      </c>
      <c r="R500" s="76">
        <v>8969</v>
      </c>
      <c r="S500" s="76">
        <v>0</v>
      </c>
      <c r="T500" s="76">
        <v>215015</v>
      </c>
      <c r="U500">
        <v>30501</v>
      </c>
      <c r="V500">
        <v>1941</v>
      </c>
      <c r="W500">
        <v>3680</v>
      </c>
      <c r="X500">
        <v>0</v>
      </c>
      <c r="Y500">
        <v>3475</v>
      </c>
      <c r="Z500">
        <v>0</v>
      </c>
      <c r="AA500">
        <v>0</v>
      </c>
      <c r="AB500">
        <v>148013</v>
      </c>
      <c r="AC500">
        <v>33439</v>
      </c>
      <c r="AD500">
        <v>4615</v>
      </c>
      <c r="AE500">
        <v>225664</v>
      </c>
      <c r="AF500" s="1">
        <v>5</v>
      </c>
      <c r="AG500">
        <v>23</v>
      </c>
      <c r="AH500">
        <v>3535</v>
      </c>
      <c r="AI500">
        <v>4429</v>
      </c>
      <c r="AJ500">
        <v>0</v>
      </c>
      <c r="AK500">
        <v>0</v>
      </c>
      <c r="AL500">
        <v>0</v>
      </c>
      <c r="AM500">
        <v>0</v>
      </c>
      <c r="AN500">
        <v>1</v>
      </c>
      <c r="AO500">
        <v>27</v>
      </c>
      <c r="AP500">
        <v>0</v>
      </c>
      <c r="AQ500">
        <v>13540</v>
      </c>
      <c r="AR500">
        <v>3</v>
      </c>
      <c r="AS500">
        <v>4</v>
      </c>
      <c r="AT500">
        <v>3535</v>
      </c>
      <c r="AU500">
        <v>0</v>
      </c>
      <c r="AV500">
        <v>0</v>
      </c>
      <c r="AW500">
        <v>0</v>
      </c>
      <c r="AX500">
        <v>0</v>
      </c>
      <c r="AY500">
        <v>0</v>
      </c>
      <c r="AZ500">
        <v>0</v>
      </c>
      <c r="BA500">
        <v>0</v>
      </c>
      <c r="BB500">
        <v>0</v>
      </c>
      <c r="BC500">
        <v>0</v>
      </c>
      <c r="BD500" s="284">
        <v>1</v>
      </c>
      <c r="BE500" s="284">
        <v>27</v>
      </c>
      <c r="BF500" s="284">
        <v>0</v>
      </c>
      <c r="BG500" s="284">
        <v>13540</v>
      </c>
      <c r="BH500" s="168">
        <v>3</v>
      </c>
      <c r="BI500" s="169">
        <v>4</v>
      </c>
      <c r="BJ500" s="169">
        <v>3535</v>
      </c>
      <c r="BK500" s="17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v>0</v>
      </c>
      <c r="CJ500" s="1">
        <v>0</v>
      </c>
      <c r="CK500" s="1">
        <v>0</v>
      </c>
      <c r="CL500" s="1">
        <v>0</v>
      </c>
      <c r="CM500" s="1">
        <v>0</v>
      </c>
      <c r="CN500" s="168">
        <v>0</v>
      </c>
      <c r="CO500" s="169">
        <v>0</v>
      </c>
      <c r="CP500" s="169">
        <v>0</v>
      </c>
      <c r="CQ500" s="170">
        <v>0</v>
      </c>
      <c r="CR500" s="1">
        <v>1</v>
      </c>
      <c r="CS500" s="1">
        <v>1</v>
      </c>
      <c r="CT500" s="1">
        <v>0</v>
      </c>
      <c r="CU500" s="1">
        <v>80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v>0</v>
      </c>
      <c r="DP500" s="284">
        <v>0</v>
      </c>
      <c r="DQ500" s="284">
        <v>0</v>
      </c>
      <c r="DR500" s="284">
        <v>0</v>
      </c>
      <c r="DS500" s="284">
        <v>0</v>
      </c>
      <c r="DT500" s="168">
        <v>0</v>
      </c>
      <c r="DU500" s="169">
        <v>0</v>
      </c>
      <c r="DV500" s="169">
        <v>0</v>
      </c>
      <c r="DW500" s="17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v>0</v>
      </c>
      <c r="EU500">
        <v>0</v>
      </c>
      <c r="EV500" s="1">
        <v>0</v>
      </c>
      <c r="EW500" s="1">
        <v>0</v>
      </c>
      <c r="EX500" s="1">
        <v>0</v>
      </c>
      <c r="EY500" s="1">
        <v>0</v>
      </c>
      <c r="EZ500" s="168">
        <v>0</v>
      </c>
      <c r="FA500" s="169">
        <v>0</v>
      </c>
      <c r="FB500" s="169">
        <v>0</v>
      </c>
      <c r="FC500" s="170">
        <v>0</v>
      </c>
      <c r="FD500">
        <v>0</v>
      </c>
      <c r="FE500">
        <v>0</v>
      </c>
      <c r="FF500">
        <v>0</v>
      </c>
      <c r="FG500">
        <v>0</v>
      </c>
      <c r="FH500">
        <v>0</v>
      </c>
      <c r="FI500">
        <v>0</v>
      </c>
      <c r="FJ500">
        <v>0</v>
      </c>
      <c r="FK500">
        <v>0</v>
      </c>
      <c r="FL500">
        <v>0</v>
      </c>
      <c r="FM500">
        <v>0</v>
      </c>
      <c r="FN500">
        <v>0</v>
      </c>
      <c r="FO500">
        <v>0</v>
      </c>
      <c r="FP500">
        <v>0</v>
      </c>
      <c r="FQ500">
        <v>0</v>
      </c>
      <c r="FR500">
        <v>0</v>
      </c>
      <c r="FS500">
        <v>0</v>
      </c>
      <c r="FT500">
        <v>0</v>
      </c>
      <c r="FU500">
        <v>0</v>
      </c>
      <c r="FV500">
        <v>0</v>
      </c>
      <c r="FW500">
        <v>0</v>
      </c>
      <c r="FX500">
        <v>0</v>
      </c>
      <c r="FY500">
        <v>0</v>
      </c>
      <c r="FZ500">
        <v>45</v>
      </c>
      <c r="GA500">
        <v>5</v>
      </c>
      <c r="GB500">
        <v>0</v>
      </c>
      <c r="GC500">
        <v>0</v>
      </c>
      <c r="GD500">
        <v>0</v>
      </c>
      <c r="GE500">
        <v>0</v>
      </c>
      <c r="GF500">
        <v>0</v>
      </c>
      <c r="GG500">
        <v>0</v>
      </c>
      <c r="GH500">
        <v>0</v>
      </c>
      <c r="GI500">
        <v>0</v>
      </c>
      <c r="GJ500">
        <v>0</v>
      </c>
      <c r="GK500">
        <v>0</v>
      </c>
      <c r="GL500">
        <v>0</v>
      </c>
      <c r="GM500">
        <v>0</v>
      </c>
      <c r="GN500">
        <v>0</v>
      </c>
      <c r="GO500">
        <v>0</v>
      </c>
      <c r="GP500">
        <v>0</v>
      </c>
      <c r="GQ500">
        <v>0</v>
      </c>
      <c r="GR500">
        <v>0</v>
      </c>
      <c r="GS500">
        <v>0</v>
      </c>
      <c r="GT500">
        <v>0</v>
      </c>
      <c r="GU500">
        <v>0</v>
      </c>
      <c r="GV500">
        <v>0</v>
      </c>
      <c r="GW500">
        <v>0</v>
      </c>
      <c r="GX500">
        <v>0</v>
      </c>
      <c r="GY500">
        <v>0</v>
      </c>
      <c r="GZ500">
        <v>0</v>
      </c>
      <c r="HA500">
        <v>0</v>
      </c>
      <c r="HB500">
        <v>0</v>
      </c>
      <c r="HC500" s="139">
        <v>0</v>
      </c>
      <c r="HD500" s="141">
        <v>0</v>
      </c>
      <c r="HE500" s="139">
        <v>0</v>
      </c>
      <c r="HF500" s="141">
        <v>1</v>
      </c>
      <c r="HG500" s="180">
        <v>7</v>
      </c>
      <c r="HH500" s="182">
        <v>0.14285714285714285</v>
      </c>
      <c r="HI500" s="182">
        <v>0</v>
      </c>
      <c r="HJ500" s="183">
        <v>0</v>
      </c>
      <c r="HK500" s="140">
        <v>0</v>
      </c>
      <c r="HL500" s="140">
        <v>0</v>
      </c>
      <c r="HM500" s="1" t="s">
        <v>427</v>
      </c>
      <c r="HN500" s="1" t="s">
        <v>427</v>
      </c>
      <c r="HO500" t="s">
        <v>458</v>
      </c>
      <c r="HP500" s="284" t="s">
        <v>458</v>
      </c>
      <c r="HQ500" s="284">
        <v>0</v>
      </c>
      <c r="HR500" s="284">
        <v>0</v>
      </c>
      <c r="HS500" s="284">
        <v>0</v>
      </c>
      <c r="HT500" s="284" t="s">
        <v>427</v>
      </c>
      <c r="HU500" s="284" t="s">
        <v>427</v>
      </c>
      <c r="HV500" s="284" t="s">
        <v>427</v>
      </c>
      <c r="HW500" s="284" t="s">
        <v>426</v>
      </c>
      <c r="HX500" s="284">
        <v>0</v>
      </c>
      <c r="HY500" s="284">
        <v>0</v>
      </c>
      <c r="HZ500" s="284">
        <v>205348</v>
      </c>
      <c r="IA500" s="284"/>
      <c r="IB500" s="284"/>
    </row>
    <row r="501" spans="1:236" x14ac:dyDescent="0.25">
      <c r="A501" s="2">
        <f>IF('Table 1'!$L$2="All Regions",1,IF('Table 1'!$L$2='DATA TEMPLATE 1516'!L501,1,0))</f>
        <v>1</v>
      </c>
      <c r="B501" s="2">
        <f>IF('Table 1'!$L$3="All Disciplines",1,IF('Table 1'!$L$3='DATA TEMPLATE 1516'!M501,1,0))</f>
        <v>1</v>
      </c>
      <c r="C501" s="2">
        <f>IF('Table 1'!$L$4="All Organisations",1,IF('Table 1'!$L$4='DATA TEMPLATE 1516'!N501,1,0))</f>
        <v>1</v>
      </c>
      <c r="D501" s="2">
        <f t="shared" si="14"/>
        <v>3</v>
      </c>
      <c r="E501" s="236">
        <f>IFERROR(IF('Table 2'!$L$2="All Diverse Led",$HQ501,IF('Table 2'!$L$2='DATA TEMPLATE 1516'!HX501,4,0)),"0")</f>
        <v>0</v>
      </c>
      <c r="F501" s="236">
        <f>IFERROR(IF('Table 2'!$L$2="All Diverse Led",$HQ501,IF('Table 2'!$L$2='DATA TEMPLATE 1516'!HY501,4,0)), 0)</f>
        <v>0</v>
      </c>
      <c r="G501" s="237">
        <f t="shared" si="15"/>
        <v>0</v>
      </c>
      <c r="H501" s="1" t="s">
        <v>471</v>
      </c>
      <c r="I501" s="1">
        <v>0</v>
      </c>
      <c r="J501" s="1" t="b">
        <v>0</v>
      </c>
      <c r="K501" s="284">
        <v>499</v>
      </c>
      <c r="L501" t="s">
        <v>439</v>
      </c>
      <c r="M501" t="s">
        <v>437</v>
      </c>
      <c r="N501" t="s">
        <v>458</v>
      </c>
      <c r="O501" s="76">
        <v>82465</v>
      </c>
      <c r="P501" s="76">
        <v>181044</v>
      </c>
      <c r="Q501" s="76">
        <v>3580</v>
      </c>
      <c r="R501" s="76">
        <v>0</v>
      </c>
      <c r="S501" s="76">
        <v>0</v>
      </c>
      <c r="T501" s="76">
        <v>267089</v>
      </c>
      <c r="U501">
        <v>221905</v>
      </c>
      <c r="V501">
        <v>0</v>
      </c>
      <c r="W501">
        <v>4608</v>
      </c>
      <c r="X501">
        <v>684</v>
      </c>
      <c r="Y501">
        <v>0</v>
      </c>
      <c r="Z501">
        <v>0</v>
      </c>
      <c r="AA501">
        <v>0</v>
      </c>
      <c r="AB501">
        <v>110480</v>
      </c>
      <c r="AC501">
        <v>43236</v>
      </c>
      <c r="AD501">
        <v>3280</v>
      </c>
      <c r="AE501">
        <v>384193</v>
      </c>
      <c r="AF501" s="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v>0</v>
      </c>
      <c r="BD501" s="284">
        <v>0</v>
      </c>
      <c r="BE501" s="284">
        <v>0</v>
      </c>
      <c r="BF501" s="284">
        <v>0</v>
      </c>
      <c r="BG501" s="284">
        <v>0</v>
      </c>
      <c r="BH501" s="168">
        <v>0</v>
      </c>
      <c r="BI501" s="169">
        <v>0</v>
      </c>
      <c r="BJ501" s="169">
        <v>0</v>
      </c>
      <c r="BK501" s="170">
        <v>0</v>
      </c>
      <c r="BL501">
        <v>0</v>
      </c>
      <c r="BM501">
        <v>0</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v>0</v>
      </c>
      <c r="CJ501" s="1">
        <v>0</v>
      </c>
      <c r="CK501" s="1">
        <v>0</v>
      </c>
      <c r="CL501" s="1">
        <v>0</v>
      </c>
      <c r="CM501" s="1">
        <v>0</v>
      </c>
      <c r="CN501" s="168">
        <v>0</v>
      </c>
      <c r="CO501" s="169">
        <v>0</v>
      </c>
      <c r="CP501" s="169">
        <v>0</v>
      </c>
      <c r="CQ501" s="170">
        <v>0</v>
      </c>
      <c r="CR501" s="1">
        <v>0</v>
      </c>
      <c r="CS501" s="1">
        <v>0</v>
      </c>
      <c r="CT501" s="1">
        <v>0</v>
      </c>
      <c r="CU501" s="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v>0</v>
      </c>
      <c r="DP501" s="284">
        <v>0</v>
      </c>
      <c r="DQ501" s="284">
        <v>0</v>
      </c>
      <c r="DR501" s="284">
        <v>0</v>
      </c>
      <c r="DS501" s="284">
        <v>0</v>
      </c>
      <c r="DT501" s="168">
        <v>0</v>
      </c>
      <c r="DU501" s="169">
        <v>0</v>
      </c>
      <c r="DV501" s="169">
        <v>0</v>
      </c>
      <c r="DW501" s="170">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v>0</v>
      </c>
      <c r="EU501">
        <v>0</v>
      </c>
      <c r="EV501" s="1">
        <v>0</v>
      </c>
      <c r="EW501" s="1">
        <v>0</v>
      </c>
      <c r="EX501" s="1">
        <v>0</v>
      </c>
      <c r="EY501" s="1">
        <v>0</v>
      </c>
      <c r="EZ501" s="168">
        <v>0</v>
      </c>
      <c r="FA501" s="169">
        <v>0</v>
      </c>
      <c r="FB501" s="169">
        <v>0</v>
      </c>
      <c r="FC501" s="170">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0</v>
      </c>
      <c r="FW501">
        <v>0</v>
      </c>
      <c r="FX501">
        <v>0</v>
      </c>
      <c r="FY501">
        <v>0</v>
      </c>
      <c r="FZ501">
        <v>0</v>
      </c>
      <c r="GA501">
        <v>0</v>
      </c>
      <c r="GB501">
        <v>0</v>
      </c>
      <c r="GC501">
        <v>0</v>
      </c>
      <c r="GD501">
        <v>0</v>
      </c>
      <c r="GE501">
        <v>0</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s="139">
        <v>0</v>
      </c>
      <c r="HD501" s="141">
        <v>0</v>
      </c>
      <c r="HE501" s="139">
        <v>0</v>
      </c>
      <c r="HF501" s="141">
        <v>1</v>
      </c>
      <c r="HG501" s="180">
        <v>11</v>
      </c>
      <c r="HH501" s="182">
        <v>9.0909090909090912E-2</v>
      </c>
      <c r="HI501" s="182">
        <v>0</v>
      </c>
      <c r="HJ501" s="183">
        <v>0</v>
      </c>
      <c r="HK501" s="140">
        <v>0</v>
      </c>
      <c r="HL501" s="140">
        <v>0</v>
      </c>
      <c r="HM501" s="1" t="s">
        <v>427</v>
      </c>
      <c r="HN501" s="1" t="s">
        <v>427</v>
      </c>
      <c r="HO501" t="s">
        <v>458</v>
      </c>
      <c r="HP501" s="284" t="s">
        <v>459</v>
      </c>
      <c r="HQ501" s="284">
        <v>0</v>
      </c>
      <c r="HR501" s="284">
        <v>0</v>
      </c>
      <c r="HS501" s="284">
        <v>0</v>
      </c>
      <c r="HT501" s="284" t="s">
        <v>427</v>
      </c>
      <c r="HU501" s="284" t="s">
        <v>427</v>
      </c>
      <c r="HV501" s="284" t="s">
        <v>427</v>
      </c>
      <c r="HW501" s="284" t="s">
        <v>427</v>
      </c>
      <c r="HX501" s="284">
        <v>0</v>
      </c>
      <c r="HY501" s="284">
        <v>0</v>
      </c>
      <c r="HZ501" s="284">
        <v>323631</v>
      </c>
      <c r="IA501" s="284"/>
      <c r="IB501" s="284"/>
    </row>
    <row r="502" spans="1:236" x14ac:dyDescent="0.25">
      <c r="A502" s="2">
        <f>IF('Table 1'!$L$2="All Regions",1,IF('Table 1'!$L$2='DATA TEMPLATE 1516'!L502,1,0))</f>
        <v>1</v>
      </c>
      <c r="B502" s="2">
        <f>IF('Table 1'!$L$3="All Disciplines",1,IF('Table 1'!$L$3='DATA TEMPLATE 1516'!M502,1,0))</f>
        <v>1</v>
      </c>
      <c r="C502" s="2">
        <f>IF('Table 1'!$L$4="All Organisations",1,IF('Table 1'!$L$4='DATA TEMPLATE 1516'!N502,1,0))</f>
        <v>1</v>
      </c>
      <c r="D502" s="2">
        <f t="shared" si="14"/>
        <v>3</v>
      </c>
      <c r="E502" s="236">
        <f>IFERROR(IF('Table 2'!$L$2="All Diverse Led",$HQ502,IF('Table 2'!$L$2='DATA TEMPLATE 1516'!HX502,4,0)),"0")</f>
        <v>0</v>
      </c>
      <c r="F502" s="236">
        <f>IFERROR(IF('Table 2'!$L$2="All Diverse Led",$HQ502,IF('Table 2'!$L$2='DATA TEMPLATE 1516'!HY502,4,0)), 0)</f>
        <v>0</v>
      </c>
      <c r="G502" s="237">
        <f t="shared" si="15"/>
        <v>0</v>
      </c>
      <c r="H502" s="1" t="s">
        <v>471</v>
      </c>
      <c r="I502" s="1">
        <v>0</v>
      </c>
      <c r="J502" s="1" t="b">
        <v>0</v>
      </c>
      <c r="K502" s="284">
        <v>500</v>
      </c>
      <c r="L502" t="s">
        <v>439</v>
      </c>
      <c r="M502" t="s">
        <v>442</v>
      </c>
      <c r="N502" t="s">
        <v>458</v>
      </c>
      <c r="O502" s="76">
        <v>30547</v>
      </c>
      <c r="P502" s="76">
        <v>67079</v>
      </c>
      <c r="Q502" s="76">
        <v>28960</v>
      </c>
      <c r="R502" s="76">
        <v>0</v>
      </c>
      <c r="S502" s="76">
        <v>5143</v>
      </c>
      <c r="T502" s="76">
        <v>131729</v>
      </c>
      <c r="U502">
        <v>40204</v>
      </c>
      <c r="V502">
        <v>1200</v>
      </c>
      <c r="W502">
        <v>0</v>
      </c>
      <c r="X502">
        <v>0</v>
      </c>
      <c r="Y502">
        <v>0</v>
      </c>
      <c r="Z502">
        <v>0</v>
      </c>
      <c r="AA502">
        <v>0</v>
      </c>
      <c r="AB502">
        <v>66825</v>
      </c>
      <c r="AC502">
        <v>11471</v>
      </c>
      <c r="AD502">
        <v>2026</v>
      </c>
      <c r="AE502">
        <v>121726</v>
      </c>
      <c r="AF502" s="1">
        <v>48</v>
      </c>
      <c r="AG502">
        <v>0</v>
      </c>
      <c r="AH502">
        <v>6401</v>
      </c>
      <c r="AI502" s="317">
        <v>0</v>
      </c>
      <c r="AJ502">
        <v>0</v>
      </c>
      <c r="AK502">
        <v>0</v>
      </c>
      <c r="AL502">
        <v>0</v>
      </c>
      <c r="AM502">
        <v>0</v>
      </c>
      <c r="AN502">
        <v>0</v>
      </c>
      <c r="AO502">
        <v>0</v>
      </c>
      <c r="AP502">
        <v>0</v>
      </c>
      <c r="AQ502">
        <v>0</v>
      </c>
      <c r="AR502">
        <v>2</v>
      </c>
      <c r="AS502">
        <v>0</v>
      </c>
      <c r="AT502">
        <v>60</v>
      </c>
      <c r="AU502">
        <v>60</v>
      </c>
      <c r="AV502">
        <v>0</v>
      </c>
      <c r="AW502">
        <v>0</v>
      </c>
      <c r="AX502">
        <v>0</v>
      </c>
      <c r="AY502">
        <v>0</v>
      </c>
      <c r="AZ502">
        <v>0</v>
      </c>
      <c r="BA502">
        <v>0</v>
      </c>
      <c r="BB502">
        <v>0</v>
      </c>
      <c r="BC502">
        <v>0</v>
      </c>
      <c r="BD502" s="284">
        <v>0</v>
      </c>
      <c r="BE502" s="284">
        <v>0</v>
      </c>
      <c r="BF502" s="284">
        <v>0</v>
      </c>
      <c r="BG502" s="284">
        <v>0</v>
      </c>
      <c r="BH502" s="168">
        <v>2</v>
      </c>
      <c r="BI502" s="169">
        <v>0</v>
      </c>
      <c r="BJ502" s="169">
        <v>60</v>
      </c>
      <c r="BK502" s="170">
        <v>60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v>0</v>
      </c>
      <c r="CI502">
        <v>0</v>
      </c>
      <c r="CJ502" s="1">
        <v>0</v>
      </c>
      <c r="CK502" s="1">
        <v>0</v>
      </c>
      <c r="CL502" s="1">
        <v>0</v>
      </c>
      <c r="CM502" s="1">
        <v>0</v>
      </c>
      <c r="CN502" s="168">
        <v>0</v>
      </c>
      <c r="CO502" s="169">
        <v>0</v>
      </c>
      <c r="CP502" s="169">
        <v>0</v>
      </c>
      <c r="CQ502" s="170">
        <v>0</v>
      </c>
      <c r="CR502" s="1">
        <v>2</v>
      </c>
      <c r="CS502" s="1">
        <v>2</v>
      </c>
      <c r="CT502" s="1">
        <v>300</v>
      </c>
      <c r="CU502" s="318">
        <v>0</v>
      </c>
      <c r="CV502">
        <v>0</v>
      </c>
      <c r="CW502">
        <v>0</v>
      </c>
      <c r="CX502">
        <v>0</v>
      </c>
      <c r="CY502">
        <v>0</v>
      </c>
      <c r="CZ502">
        <v>0</v>
      </c>
      <c r="DA502">
        <v>0</v>
      </c>
      <c r="DB502">
        <v>0</v>
      </c>
      <c r="DC502">
        <v>0</v>
      </c>
      <c r="DD502">
        <v>0</v>
      </c>
      <c r="DE502">
        <v>0</v>
      </c>
      <c r="DF502">
        <v>0</v>
      </c>
      <c r="DG502">
        <v>0</v>
      </c>
      <c r="DH502">
        <v>0</v>
      </c>
      <c r="DI502">
        <v>0</v>
      </c>
      <c r="DJ502">
        <v>0</v>
      </c>
      <c r="DK502">
        <v>0</v>
      </c>
      <c r="DL502">
        <v>0</v>
      </c>
      <c r="DM502">
        <v>0</v>
      </c>
      <c r="DN502">
        <v>0</v>
      </c>
      <c r="DO502">
        <v>0</v>
      </c>
      <c r="DP502" s="284">
        <v>0</v>
      </c>
      <c r="DQ502" s="284">
        <v>0</v>
      </c>
      <c r="DR502" s="284">
        <v>0</v>
      </c>
      <c r="DS502" s="284">
        <v>0</v>
      </c>
      <c r="DT502" s="168">
        <v>0</v>
      </c>
      <c r="DU502" s="169">
        <v>0</v>
      </c>
      <c r="DV502" s="169">
        <v>0</v>
      </c>
      <c r="DW502" s="170">
        <v>0</v>
      </c>
      <c r="DX502">
        <v>7</v>
      </c>
      <c r="DY502">
        <v>3</v>
      </c>
      <c r="DZ502">
        <v>300</v>
      </c>
      <c r="EA502" s="317">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v>0</v>
      </c>
      <c r="EU502">
        <v>0</v>
      </c>
      <c r="EV502" s="1">
        <v>0</v>
      </c>
      <c r="EW502" s="1">
        <v>0</v>
      </c>
      <c r="EX502" s="1">
        <v>0</v>
      </c>
      <c r="EY502" s="1">
        <v>0</v>
      </c>
      <c r="EZ502" s="168">
        <v>0</v>
      </c>
      <c r="FA502" s="169">
        <v>0</v>
      </c>
      <c r="FB502" s="169">
        <v>0</v>
      </c>
      <c r="FC502" s="170">
        <v>0</v>
      </c>
      <c r="FD502">
        <v>0</v>
      </c>
      <c r="FE502">
        <v>0</v>
      </c>
      <c r="FF502">
        <v>0</v>
      </c>
      <c r="FG502">
        <v>0</v>
      </c>
      <c r="FH502">
        <v>0</v>
      </c>
      <c r="FI502">
        <v>0</v>
      </c>
      <c r="FJ502">
        <v>0</v>
      </c>
      <c r="FK502">
        <v>0</v>
      </c>
      <c r="FL502">
        <v>0</v>
      </c>
      <c r="FM502">
        <v>0</v>
      </c>
      <c r="FN502">
        <v>1</v>
      </c>
      <c r="FO502">
        <v>500</v>
      </c>
      <c r="FP502">
        <v>0</v>
      </c>
      <c r="FQ502">
        <v>0</v>
      </c>
      <c r="FR502">
        <v>1</v>
      </c>
      <c r="FS502">
        <v>500</v>
      </c>
      <c r="FT502">
        <v>0</v>
      </c>
      <c r="FU502">
        <v>0</v>
      </c>
      <c r="FV502">
        <v>0</v>
      </c>
      <c r="FW502">
        <v>0</v>
      </c>
      <c r="FX502">
        <v>0</v>
      </c>
      <c r="FY502">
        <v>0</v>
      </c>
      <c r="FZ502">
        <v>0</v>
      </c>
      <c r="GA502">
        <v>0</v>
      </c>
      <c r="GB502">
        <v>0</v>
      </c>
      <c r="GC502">
        <v>0</v>
      </c>
      <c r="GD502">
        <v>0</v>
      </c>
      <c r="GE502">
        <v>0</v>
      </c>
      <c r="GF502">
        <v>0</v>
      </c>
      <c r="GG502">
        <v>0</v>
      </c>
      <c r="GH502">
        <v>0</v>
      </c>
      <c r="GI502">
        <v>0</v>
      </c>
      <c r="GJ502">
        <v>0</v>
      </c>
      <c r="GK502">
        <v>0</v>
      </c>
      <c r="GL502">
        <v>0</v>
      </c>
      <c r="GM502">
        <v>0</v>
      </c>
      <c r="GN502">
        <v>3</v>
      </c>
      <c r="GO502">
        <v>49</v>
      </c>
      <c r="GP502">
        <v>0</v>
      </c>
      <c r="GQ502">
        <v>0</v>
      </c>
      <c r="GR502">
        <v>0</v>
      </c>
      <c r="GS502">
        <v>0</v>
      </c>
      <c r="GT502">
        <v>0</v>
      </c>
      <c r="GU502">
        <v>0</v>
      </c>
      <c r="GV502">
        <v>0</v>
      </c>
      <c r="GW502">
        <v>0</v>
      </c>
      <c r="GX502">
        <v>0</v>
      </c>
      <c r="GY502">
        <v>0</v>
      </c>
      <c r="GZ502">
        <v>0</v>
      </c>
      <c r="HA502">
        <v>0</v>
      </c>
      <c r="HB502">
        <v>0</v>
      </c>
      <c r="HC502" s="139">
        <v>0</v>
      </c>
      <c r="HD502" s="141">
        <v>0</v>
      </c>
      <c r="HE502" s="139">
        <v>0</v>
      </c>
      <c r="HF502" s="141">
        <v>3</v>
      </c>
      <c r="HG502" s="180">
        <v>10</v>
      </c>
      <c r="HH502" s="182">
        <v>0.3</v>
      </c>
      <c r="HI502" s="182">
        <v>0</v>
      </c>
      <c r="HJ502" s="183">
        <v>0</v>
      </c>
      <c r="HK502" s="140">
        <v>0</v>
      </c>
      <c r="HL502" s="140">
        <v>0</v>
      </c>
      <c r="HM502" s="1" t="s">
        <v>426</v>
      </c>
      <c r="HN502" s="1">
        <v>0</v>
      </c>
      <c r="HO502" t="s">
        <v>458</v>
      </c>
      <c r="HP502" s="284" t="s">
        <v>458</v>
      </c>
      <c r="HQ502" s="284">
        <v>0</v>
      </c>
      <c r="HR502" s="284">
        <v>0</v>
      </c>
      <c r="HS502" s="284">
        <v>0</v>
      </c>
      <c r="HT502" s="284" t="s">
        <v>426</v>
      </c>
      <c r="HU502" s="284" t="s">
        <v>427</v>
      </c>
      <c r="HV502" s="284" t="s">
        <v>427</v>
      </c>
      <c r="HW502" s="284" t="s">
        <v>426</v>
      </c>
      <c r="HX502" s="284">
        <v>0</v>
      </c>
      <c r="HY502" s="284">
        <v>0</v>
      </c>
      <c r="HZ502" s="284">
        <v>224483</v>
      </c>
      <c r="IA502" s="284"/>
      <c r="IB502" s="284"/>
    </row>
    <row r="503" spans="1:236" x14ac:dyDescent="0.25">
      <c r="A503" s="2">
        <f>IF('Table 1'!$L$2="All Regions",1,IF('Table 1'!$L$2='DATA TEMPLATE 1516'!L503,1,0))</f>
        <v>1</v>
      </c>
      <c r="B503" s="2">
        <f>IF('Table 1'!$L$3="All Disciplines",1,IF('Table 1'!$L$3='DATA TEMPLATE 1516'!M503,1,0))</f>
        <v>1</v>
      </c>
      <c r="C503" s="2">
        <f>IF('Table 1'!$L$4="All Organisations",1,IF('Table 1'!$L$4='DATA TEMPLATE 1516'!N503,1,0))</f>
        <v>1</v>
      </c>
      <c r="D503" s="2">
        <f t="shared" si="14"/>
        <v>3</v>
      </c>
      <c r="E503" s="236">
        <f>IFERROR(IF('Table 2'!$L$2="All Diverse Led",$HQ503,IF('Table 2'!$L$2='DATA TEMPLATE 1516'!HX503,4,0)),"0")</f>
        <v>0</v>
      </c>
      <c r="F503" s="236">
        <f>IFERROR(IF('Table 2'!$L$2="All Diverse Led",$HQ503,IF('Table 2'!$L$2='DATA TEMPLATE 1516'!HY503,4,0)), 0)</f>
        <v>0</v>
      </c>
      <c r="G503" s="237">
        <f t="shared" si="15"/>
        <v>0</v>
      </c>
      <c r="H503" s="1" t="s">
        <v>471</v>
      </c>
      <c r="I503" s="1">
        <v>0</v>
      </c>
      <c r="J503" s="1" t="b">
        <v>0</v>
      </c>
      <c r="K503" s="284">
        <v>501</v>
      </c>
      <c r="L503" t="s">
        <v>439</v>
      </c>
      <c r="M503" t="s">
        <v>436</v>
      </c>
      <c r="N503" t="s">
        <v>459</v>
      </c>
      <c r="O503" s="76">
        <v>466930</v>
      </c>
      <c r="P503" s="76">
        <v>81103</v>
      </c>
      <c r="Q503" s="76">
        <v>159940</v>
      </c>
      <c r="R503" s="76">
        <v>0</v>
      </c>
      <c r="S503" s="76">
        <v>0</v>
      </c>
      <c r="T503" s="76">
        <v>707973</v>
      </c>
      <c r="U503">
        <v>197608</v>
      </c>
      <c r="V503">
        <v>14304</v>
      </c>
      <c r="W503">
        <v>0</v>
      </c>
      <c r="X503">
        <v>0</v>
      </c>
      <c r="Y503">
        <v>0</v>
      </c>
      <c r="Z503">
        <v>0</v>
      </c>
      <c r="AA503">
        <v>0</v>
      </c>
      <c r="AB503">
        <v>144920</v>
      </c>
      <c r="AC503">
        <v>137169</v>
      </c>
      <c r="AD503">
        <v>147996</v>
      </c>
      <c r="AE503">
        <v>641997</v>
      </c>
      <c r="AF503" s="1">
        <v>1</v>
      </c>
      <c r="AG503">
        <v>0</v>
      </c>
      <c r="AH503">
        <v>250</v>
      </c>
      <c r="AI503">
        <v>350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v>0</v>
      </c>
      <c r="BD503" s="284">
        <v>0</v>
      </c>
      <c r="BE503" s="284">
        <v>0</v>
      </c>
      <c r="BF503" s="284">
        <v>0</v>
      </c>
      <c r="BG503" s="284">
        <v>0</v>
      </c>
      <c r="BH503" s="168">
        <v>0</v>
      </c>
      <c r="BI503" s="169">
        <v>0</v>
      </c>
      <c r="BJ503" s="169">
        <v>0</v>
      </c>
      <c r="BK503" s="170">
        <v>0</v>
      </c>
      <c r="BL503">
        <v>5</v>
      </c>
      <c r="BM503">
        <v>200</v>
      </c>
      <c r="BN503">
        <v>4004</v>
      </c>
      <c r="BO503">
        <v>19000</v>
      </c>
      <c r="BP503">
        <v>0</v>
      </c>
      <c r="BQ503">
        <v>0</v>
      </c>
      <c r="BR503">
        <v>0</v>
      </c>
      <c r="BS503">
        <v>0</v>
      </c>
      <c r="BT503">
        <v>1</v>
      </c>
      <c r="BU503">
        <v>7</v>
      </c>
      <c r="BV503">
        <v>0</v>
      </c>
      <c r="BW503">
        <v>6000</v>
      </c>
      <c r="BX503">
        <v>0</v>
      </c>
      <c r="BY503">
        <v>0</v>
      </c>
      <c r="BZ503">
        <v>0</v>
      </c>
      <c r="CA503">
        <v>0</v>
      </c>
      <c r="CB503">
        <v>0</v>
      </c>
      <c r="CC503">
        <v>0</v>
      </c>
      <c r="CD503">
        <v>0</v>
      </c>
      <c r="CE503">
        <v>0</v>
      </c>
      <c r="CF503">
        <v>0</v>
      </c>
      <c r="CG503">
        <v>0</v>
      </c>
      <c r="CH503">
        <v>0</v>
      </c>
      <c r="CI503">
        <v>0</v>
      </c>
      <c r="CJ503" s="1">
        <v>1</v>
      </c>
      <c r="CK503" s="1">
        <v>7</v>
      </c>
      <c r="CL503" s="1">
        <v>0</v>
      </c>
      <c r="CM503" s="1">
        <v>6000</v>
      </c>
      <c r="CN503" s="168">
        <v>0</v>
      </c>
      <c r="CO503" s="169">
        <v>0</v>
      </c>
      <c r="CP503" s="169">
        <v>0</v>
      </c>
      <c r="CQ503" s="170">
        <v>0</v>
      </c>
      <c r="CR503" s="1">
        <v>3</v>
      </c>
      <c r="CS503" s="1">
        <v>0</v>
      </c>
      <c r="CT503" s="1">
        <v>160</v>
      </c>
      <c r="CU503" s="1">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v>0</v>
      </c>
      <c r="DP503" s="284">
        <v>0</v>
      </c>
      <c r="DQ503" s="284">
        <v>0</v>
      </c>
      <c r="DR503" s="284">
        <v>0</v>
      </c>
      <c r="DS503" s="284">
        <v>0</v>
      </c>
      <c r="DT503" s="168">
        <v>0</v>
      </c>
      <c r="DU503" s="169">
        <v>0</v>
      </c>
      <c r="DV503" s="169">
        <v>0</v>
      </c>
      <c r="DW503" s="170">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v>0</v>
      </c>
      <c r="EV503" s="1">
        <v>0</v>
      </c>
      <c r="EW503" s="1">
        <v>0</v>
      </c>
      <c r="EX503" s="1">
        <v>0</v>
      </c>
      <c r="EY503" s="1">
        <v>0</v>
      </c>
      <c r="EZ503" s="168">
        <v>0</v>
      </c>
      <c r="FA503" s="169">
        <v>0</v>
      </c>
      <c r="FB503" s="169">
        <v>0</v>
      </c>
      <c r="FC503" s="170">
        <v>0</v>
      </c>
      <c r="FD503">
        <v>0</v>
      </c>
      <c r="FE503">
        <v>0</v>
      </c>
      <c r="FF503">
        <v>0</v>
      </c>
      <c r="FG503">
        <v>0</v>
      </c>
      <c r="FH503">
        <v>0</v>
      </c>
      <c r="FI503">
        <v>0</v>
      </c>
      <c r="FJ503">
        <v>0</v>
      </c>
      <c r="FK503">
        <v>0</v>
      </c>
      <c r="FL503">
        <v>0</v>
      </c>
      <c r="FM503">
        <v>0</v>
      </c>
      <c r="FN503">
        <v>1</v>
      </c>
      <c r="FO503">
        <v>1000</v>
      </c>
      <c r="FP503">
        <v>400</v>
      </c>
      <c r="FQ503">
        <v>0</v>
      </c>
      <c r="FR503">
        <v>0</v>
      </c>
      <c r="FS503">
        <v>0</v>
      </c>
      <c r="FT503">
        <v>5</v>
      </c>
      <c r="FU503">
        <v>0</v>
      </c>
      <c r="FV503">
        <v>100</v>
      </c>
      <c r="FW503">
        <v>0</v>
      </c>
      <c r="FX503">
        <v>0</v>
      </c>
      <c r="FY503">
        <v>0</v>
      </c>
      <c r="FZ503">
        <v>0</v>
      </c>
      <c r="GA503">
        <v>0</v>
      </c>
      <c r="GB503">
        <v>0</v>
      </c>
      <c r="GC503">
        <v>0</v>
      </c>
      <c r="GD503">
        <v>0</v>
      </c>
      <c r="GE503">
        <v>0</v>
      </c>
      <c r="GF503">
        <v>0</v>
      </c>
      <c r="GG503">
        <v>0</v>
      </c>
      <c r="GH503">
        <v>0</v>
      </c>
      <c r="GI503">
        <v>0</v>
      </c>
      <c r="GJ503">
        <v>0</v>
      </c>
      <c r="GK503">
        <v>0</v>
      </c>
      <c r="GL503">
        <v>0</v>
      </c>
      <c r="GM503">
        <v>0</v>
      </c>
      <c r="GN503">
        <v>0</v>
      </c>
      <c r="GO503">
        <v>0</v>
      </c>
      <c r="GP503">
        <v>0</v>
      </c>
      <c r="GQ503">
        <v>0</v>
      </c>
      <c r="GR503">
        <v>0</v>
      </c>
      <c r="GS503">
        <v>0</v>
      </c>
      <c r="GT503">
        <v>0</v>
      </c>
      <c r="GU503">
        <v>0</v>
      </c>
      <c r="GV503">
        <v>0</v>
      </c>
      <c r="GW503">
        <v>0</v>
      </c>
      <c r="GX503">
        <v>0</v>
      </c>
      <c r="GY503">
        <v>0</v>
      </c>
      <c r="GZ503">
        <v>0</v>
      </c>
      <c r="HA503">
        <v>0</v>
      </c>
      <c r="HB503">
        <v>0</v>
      </c>
      <c r="HC503" s="139">
        <v>0</v>
      </c>
      <c r="HD503" s="141">
        <v>0</v>
      </c>
      <c r="HE503" s="139">
        <v>0</v>
      </c>
      <c r="HF503" s="141">
        <v>1</v>
      </c>
      <c r="HG503" s="180">
        <v>10</v>
      </c>
      <c r="HH503" s="182">
        <v>0.1</v>
      </c>
      <c r="HI503" s="182">
        <v>0</v>
      </c>
      <c r="HJ503" s="183">
        <v>0</v>
      </c>
      <c r="HK503" s="140">
        <v>0</v>
      </c>
      <c r="HL503" s="140">
        <v>0</v>
      </c>
      <c r="HM503" s="1" t="s">
        <v>427</v>
      </c>
      <c r="HN503" s="1" t="s">
        <v>427</v>
      </c>
      <c r="HO503" t="s">
        <v>459</v>
      </c>
      <c r="HP503" s="284" t="s">
        <v>460</v>
      </c>
      <c r="HQ503" s="284">
        <v>0</v>
      </c>
      <c r="HR503" s="284">
        <v>0</v>
      </c>
      <c r="HS503" s="284">
        <v>0</v>
      </c>
      <c r="HT503" s="284" t="s">
        <v>427</v>
      </c>
      <c r="HU503" s="284" t="s">
        <v>427</v>
      </c>
      <c r="HV503" s="284" t="s">
        <v>426</v>
      </c>
      <c r="HW503" s="284" t="s">
        <v>427</v>
      </c>
      <c r="HX503" s="284">
        <v>0</v>
      </c>
      <c r="HY503" s="284">
        <v>0</v>
      </c>
      <c r="HZ503" s="284">
        <v>1007604</v>
      </c>
      <c r="IA503" s="284"/>
      <c r="IB503" s="284"/>
    </row>
    <row r="504" spans="1:236" x14ac:dyDescent="0.25">
      <c r="A504" s="2">
        <f>IF('Table 1'!$L$2="All Regions",1,IF('Table 1'!$L$2='DATA TEMPLATE 1516'!L504,1,0))</f>
        <v>1</v>
      </c>
      <c r="B504" s="2">
        <f>IF('Table 1'!$L$3="All Disciplines",1,IF('Table 1'!$L$3='DATA TEMPLATE 1516'!M504,1,0))</f>
        <v>1</v>
      </c>
      <c r="C504" s="2">
        <f>IF('Table 1'!$L$4="All Organisations",1,IF('Table 1'!$L$4='DATA TEMPLATE 1516'!N504,1,0))</f>
        <v>1</v>
      </c>
      <c r="D504" s="2">
        <f t="shared" si="14"/>
        <v>3</v>
      </c>
      <c r="E504" s="236">
        <f>IFERROR(IF('Table 2'!$L$2="All Diverse Led",$HQ504,IF('Table 2'!$L$2='DATA TEMPLATE 1516'!HX504,4,0)),"0")</f>
        <v>0</v>
      </c>
      <c r="F504" s="236">
        <f>IFERROR(IF('Table 2'!$L$2="All Diverse Led",$HQ504,IF('Table 2'!$L$2='DATA TEMPLATE 1516'!HY504,4,0)), 0)</f>
        <v>0</v>
      </c>
      <c r="G504" s="237">
        <f t="shared" si="15"/>
        <v>0</v>
      </c>
      <c r="H504" s="1" t="s">
        <v>471</v>
      </c>
      <c r="I504" s="1">
        <v>0</v>
      </c>
      <c r="J504" s="1" t="b">
        <v>0</v>
      </c>
      <c r="K504" s="284">
        <v>502</v>
      </c>
      <c r="L504" t="s">
        <v>439</v>
      </c>
      <c r="M504" t="s">
        <v>436</v>
      </c>
      <c r="N504" t="s">
        <v>460</v>
      </c>
      <c r="O504" s="76">
        <v>247564</v>
      </c>
      <c r="P504" s="76">
        <v>61500</v>
      </c>
      <c r="Q504" s="76">
        <v>30204</v>
      </c>
      <c r="R504" s="76">
        <v>580580</v>
      </c>
      <c r="S504" s="76">
        <v>36767</v>
      </c>
      <c r="T504" s="76">
        <v>956615</v>
      </c>
      <c r="U504">
        <v>90055</v>
      </c>
      <c r="V504">
        <v>0</v>
      </c>
      <c r="W504">
        <v>0</v>
      </c>
      <c r="X504">
        <v>0</v>
      </c>
      <c r="Y504">
        <v>176000</v>
      </c>
      <c r="Z504">
        <v>0</v>
      </c>
      <c r="AA504">
        <v>0</v>
      </c>
      <c r="AB504">
        <v>394095</v>
      </c>
      <c r="AC504">
        <v>260985</v>
      </c>
      <c r="AD504">
        <v>23407</v>
      </c>
      <c r="AE504">
        <v>944542</v>
      </c>
      <c r="AF504" s="1">
        <v>31</v>
      </c>
      <c r="AG504">
        <v>19</v>
      </c>
      <c r="AH504">
        <v>0</v>
      </c>
      <c r="AI504">
        <v>1845</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v>0</v>
      </c>
      <c r="BD504" s="284">
        <v>0</v>
      </c>
      <c r="BE504" s="284">
        <v>0</v>
      </c>
      <c r="BF504" s="284">
        <v>0</v>
      </c>
      <c r="BG504" s="284">
        <v>0</v>
      </c>
      <c r="BH504" s="168">
        <v>0</v>
      </c>
      <c r="BI504" s="169">
        <v>0</v>
      </c>
      <c r="BJ504" s="169">
        <v>0</v>
      </c>
      <c r="BK504" s="170">
        <v>0</v>
      </c>
      <c r="BL504">
        <v>8</v>
      </c>
      <c r="BM504">
        <v>392</v>
      </c>
      <c r="BN504">
        <v>0</v>
      </c>
      <c r="BO504">
        <v>112000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v>0</v>
      </c>
      <c r="CJ504" s="1">
        <v>0</v>
      </c>
      <c r="CK504" s="1">
        <v>0</v>
      </c>
      <c r="CL504" s="1">
        <v>0</v>
      </c>
      <c r="CM504" s="1">
        <v>0</v>
      </c>
      <c r="CN504" s="168">
        <v>0</v>
      </c>
      <c r="CO504" s="169">
        <v>0</v>
      </c>
      <c r="CP504" s="169">
        <v>0</v>
      </c>
      <c r="CQ504" s="170">
        <v>0</v>
      </c>
      <c r="CR504" s="1">
        <v>7</v>
      </c>
      <c r="CS504" s="1">
        <v>6</v>
      </c>
      <c r="CT504" s="1">
        <v>0</v>
      </c>
      <c r="CU504" s="1">
        <v>663</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v>0</v>
      </c>
      <c r="DP504" s="284">
        <v>0</v>
      </c>
      <c r="DQ504" s="284">
        <v>0</v>
      </c>
      <c r="DR504" s="284">
        <v>0</v>
      </c>
      <c r="DS504" s="284">
        <v>0</v>
      </c>
      <c r="DT504" s="168">
        <v>0</v>
      </c>
      <c r="DU504" s="169">
        <v>0</v>
      </c>
      <c r="DV504" s="169">
        <v>0</v>
      </c>
      <c r="DW504" s="170">
        <v>0</v>
      </c>
      <c r="DX504">
        <v>1</v>
      </c>
      <c r="DY504">
        <v>1</v>
      </c>
      <c r="DZ504">
        <v>0</v>
      </c>
      <c r="EA504">
        <v>3000</v>
      </c>
      <c r="EB504">
        <v>0</v>
      </c>
      <c r="EC504">
        <v>0</v>
      </c>
      <c r="ED504">
        <v>0</v>
      </c>
      <c r="EE504">
        <v>0</v>
      </c>
      <c r="EF504">
        <v>0</v>
      </c>
      <c r="EG504">
        <v>0</v>
      </c>
      <c r="EH504">
        <v>0</v>
      </c>
      <c r="EI504">
        <v>0</v>
      </c>
      <c r="EJ504">
        <v>0</v>
      </c>
      <c r="EK504">
        <v>0</v>
      </c>
      <c r="EL504">
        <v>0</v>
      </c>
      <c r="EM504">
        <v>0</v>
      </c>
      <c r="EN504">
        <v>0</v>
      </c>
      <c r="EO504">
        <v>0</v>
      </c>
      <c r="EP504">
        <v>0</v>
      </c>
      <c r="EQ504">
        <v>0</v>
      </c>
      <c r="ER504">
        <v>0</v>
      </c>
      <c r="ES504">
        <v>0</v>
      </c>
      <c r="ET504">
        <v>0</v>
      </c>
      <c r="EU504">
        <v>0</v>
      </c>
      <c r="EV504" s="1">
        <v>0</v>
      </c>
      <c r="EW504" s="1">
        <v>0</v>
      </c>
      <c r="EX504" s="1">
        <v>0</v>
      </c>
      <c r="EY504" s="1">
        <v>0</v>
      </c>
      <c r="EZ504" s="168">
        <v>0</v>
      </c>
      <c r="FA504" s="169">
        <v>0</v>
      </c>
      <c r="FB504" s="169">
        <v>0</v>
      </c>
      <c r="FC504" s="170">
        <v>0</v>
      </c>
      <c r="FD504">
        <v>0</v>
      </c>
      <c r="FE504">
        <v>0</v>
      </c>
      <c r="FF504">
        <v>0</v>
      </c>
      <c r="FG504">
        <v>0</v>
      </c>
      <c r="FH504">
        <v>0</v>
      </c>
      <c r="FI504">
        <v>0</v>
      </c>
      <c r="FJ504">
        <v>0</v>
      </c>
      <c r="FK504">
        <v>0</v>
      </c>
      <c r="FL504">
        <v>0</v>
      </c>
      <c r="FM504">
        <v>0</v>
      </c>
      <c r="FN504">
        <v>0</v>
      </c>
      <c r="FO504">
        <v>0</v>
      </c>
      <c r="FP504">
        <v>0</v>
      </c>
      <c r="FQ504">
        <v>0</v>
      </c>
      <c r="FR504">
        <v>0</v>
      </c>
      <c r="FS504">
        <v>0</v>
      </c>
      <c r="FT504">
        <v>0</v>
      </c>
      <c r="FU504">
        <v>0</v>
      </c>
      <c r="FV504">
        <v>0</v>
      </c>
      <c r="FW504">
        <v>0</v>
      </c>
      <c r="FX504">
        <v>0</v>
      </c>
      <c r="FY504">
        <v>0</v>
      </c>
      <c r="FZ504">
        <v>0</v>
      </c>
      <c r="GA504">
        <v>0</v>
      </c>
      <c r="GB504">
        <v>0</v>
      </c>
      <c r="GC504">
        <v>0</v>
      </c>
      <c r="GD504">
        <v>0</v>
      </c>
      <c r="GE504">
        <v>0</v>
      </c>
      <c r="GF504">
        <v>0</v>
      </c>
      <c r="GG504">
        <v>0</v>
      </c>
      <c r="GH504">
        <v>0</v>
      </c>
      <c r="GI504">
        <v>0</v>
      </c>
      <c r="GJ504">
        <v>0</v>
      </c>
      <c r="GK504">
        <v>0</v>
      </c>
      <c r="GL504">
        <v>0</v>
      </c>
      <c r="GM504">
        <v>0</v>
      </c>
      <c r="GN504">
        <v>0</v>
      </c>
      <c r="GO504">
        <v>0</v>
      </c>
      <c r="GP504">
        <v>0</v>
      </c>
      <c r="GQ504">
        <v>0</v>
      </c>
      <c r="GR504">
        <v>0</v>
      </c>
      <c r="GS504">
        <v>0</v>
      </c>
      <c r="GT504">
        <v>0</v>
      </c>
      <c r="GU504">
        <v>0</v>
      </c>
      <c r="GV504">
        <v>0</v>
      </c>
      <c r="GW504">
        <v>0</v>
      </c>
      <c r="GX504">
        <v>0</v>
      </c>
      <c r="GY504">
        <v>0</v>
      </c>
      <c r="GZ504">
        <v>0</v>
      </c>
      <c r="HA504">
        <v>0</v>
      </c>
      <c r="HB504">
        <v>0</v>
      </c>
      <c r="HC504" s="139">
        <v>0</v>
      </c>
      <c r="HD504" s="141">
        <v>0</v>
      </c>
      <c r="HE504" s="139">
        <v>0</v>
      </c>
      <c r="HF504" s="141">
        <v>0</v>
      </c>
      <c r="HG504" s="180">
        <v>9</v>
      </c>
      <c r="HH504" s="182">
        <v>0</v>
      </c>
      <c r="HI504" s="182">
        <v>0</v>
      </c>
      <c r="HJ504" s="183">
        <v>0</v>
      </c>
      <c r="HK504" s="140">
        <v>0</v>
      </c>
      <c r="HL504" s="140">
        <v>0</v>
      </c>
      <c r="HM504" s="1" t="s">
        <v>427</v>
      </c>
      <c r="HN504" s="1" t="s">
        <v>427</v>
      </c>
      <c r="HO504" t="s">
        <v>460</v>
      </c>
      <c r="HP504" s="284" t="s">
        <v>460</v>
      </c>
      <c r="HQ504" s="284">
        <v>0</v>
      </c>
      <c r="HR504" s="284">
        <v>0</v>
      </c>
      <c r="HS504" s="284">
        <v>0</v>
      </c>
      <c r="HT504" s="284" t="s">
        <v>427</v>
      </c>
      <c r="HU504" s="284" t="s">
        <v>427</v>
      </c>
      <c r="HV504" s="284" t="s">
        <v>427</v>
      </c>
      <c r="HW504" s="284" t="s">
        <v>427</v>
      </c>
      <c r="HX504" s="284">
        <v>0</v>
      </c>
      <c r="HY504" s="284">
        <v>0</v>
      </c>
      <c r="HZ504" s="284">
        <v>940329</v>
      </c>
      <c r="IA504" s="284"/>
      <c r="IB504" s="284"/>
    </row>
    <row r="505" spans="1:236" x14ac:dyDescent="0.25">
      <c r="A505" s="2">
        <f>IF('Table 1'!$L$2="All Regions",1,IF('Table 1'!$L$2='DATA TEMPLATE 1516'!L505,1,0))</f>
        <v>1</v>
      </c>
      <c r="B505" s="2">
        <f>IF('Table 1'!$L$3="All Disciplines",1,IF('Table 1'!$L$3='DATA TEMPLATE 1516'!M505,1,0))</f>
        <v>1</v>
      </c>
      <c r="C505" s="2">
        <f>IF('Table 1'!$L$4="All Organisations",1,IF('Table 1'!$L$4='DATA TEMPLATE 1516'!N505,1,0))</f>
        <v>1</v>
      </c>
      <c r="D505" s="2">
        <f t="shared" si="14"/>
        <v>3</v>
      </c>
      <c r="E505" s="236">
        <f>IFERROR(IF('Table 2'!$L$2="All Diverse Led",$HQ505,IF('Table 2'!$L$2='DATA TEMPLATE 1516'!HX505,4,0)),"0")</f>
        <v>0</v>
      </c>
      <c r="F505" s="236">
        <f>IFERROR(IF('Table 2'!$L$2="All Diverse Led",$HQ505,IF('Table 2'!$L$2='DATA TEMPLATE 1516'!HY505,4,0)), 0)</f>
        <v>0</v>
      </c>
      <c r="G505" s="237">
        <f t="shared" si="15"/>
        <v>0</v>
      </c>
      <c r="H505" s="1" t="s">
        <v>471</v>
      </c>
      <c r="I505" s="1">
        <v>0</v>
      </c>
      <c r="J505" s="1" t="b">
        <v>0</v>
      </c>
      <c r="K505" s="284">
        <v>503</v>
      </c>
      <c r="L505" t="s">
        <v>439</v>
      </c>
      <c r="M505" t="s">
        <v>437</v>
      </c>
      <c r="N505" t="s">
        <v>460</v>
      </c>
      <c r="O505" s="76">
        <v>443093</v>
      </c>
      <c r="P505" s="76">
        <v>497902</v>
      </c>
      <c r="Q505" s="76">
        <v>47733</v>
      </c>
      <c r="R505" s="76">
        <v>0</v>
      </c>
      <c r="S505" s="76">
        <v>0</v>
      </c>
      <c r="T505" s="76">
        <v>988728</v>
      </c>
      <c r="U505">
        <v>73</v>
      </c>
      <c r="V505">
        <v>0</v>
      </c>
      <c r="W505">
        <v>0</v>
      </c>
      <c r="X505">
        <v>0</v>
      </c>
      <c r="Y505">
        <v>0</v>
      </c>
      <c r="Z505">
        <v>0</v>
      </c>
      <c r="AA505">
        <v>0</v>
      </c>
      <c r="AB505">
        <v>294247</v>
      </c>
      <c r="AC505">
        <v>35705</v>
      </c>
      <c r="AD505">
        <v>650435</v>
      </c>
      <c r="AE505">
        <v>980460</v>
      </c>
      <c r="AF505" s="1">
        <v>179</v>
      </c>
      <c r="AG505">
        <v>179</v>
      </c>
      <c r="AH505">
        <v>10519</v>
      </c>
      <c r="AI505">
        <v>2021</v>
      </c>
      <c r="AJ505">
        <v>50</v>
      </c>
      <c r="AK505">
        <v>50</v>
      </c>
      <c r="AL505">
        <v>1455</v>
      </c>
      <c r="AM505">
        <v>0</v>
      </c>
      <c r="AN505">
        <v>0</v>
      </c>
      <c r="AO505">
        <v>0</v>
      </c>
      <c r="AP505">
        <v>0</v>
      </c>
      <c r="AQ505">
        <v>0</v>
      </c>
      <c r="AR505">
        <v>0</v>
      </c>
      <c r="AS505">
        <v>0</v>
      </c>
      <c r="AT505">
        <v>0</v>
      </c>
      <c r="AU505">
        <v>0</v>
      </c>
      <c r="AV505">
        <v>0</v>
      </c>
      <c r="AW505">
        <v>0</v>
      </c>
      <c r="AX505">
        <v>0</v>
      </c>
      <c r="AY505">
        <v>0</v>
      </c>
      <c r="AZ505">
        <v>0</v>
      </c>
      <c r="BA505">
        <v>0</v>
      </c>
      <c r="BB505">
        <v>0</v>
      </c>
      <c r="BC505">
        <v>0</v>
      </c>
      <c r="BD505" s="284">
        <v>50</v>
      </c>
      <c r="BE505" s="284">
        <v>50</v>
      </c>
      <c r="BF505" s="284">
        <v>1455</v>
      </c>
      <c r="BG505" s="284">
        <v>0</v>
      </c>
      <c r="BH505" s="168">
        <v>0</v>
      </c>
      <c r="BI505" s="169">
        <v>0</v>
      </c>
      <c r="BJ505" s="169">
        <v>0</v>
      </c>
      <c r="BK505" s="170">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v>0</v>
      </c>
      <c r="CJ505" s="1">
        <v>0</v>
      </c>
      <c r="CK505" s="1">
        <v>0</v>
      </c>
      <c r="CL505" s="1">
        <v>0</v>
      </c>
      <c r="CM505" s="1">
        <v>0</v>
      </c>
      <c r="CN505" s="168">
        <v>0</v>
      </c>
      <c r="CO505" s="169">
        <v>0</v>
      </c>
      <c r="CP505" s="169">
        <v>0</v>
      </c>
      <c r="CQ505" s="170">
        <v>0</v>
      </c>
      <c r="CR505" s="1">
        <v>0</v>
      </c>
      <c r="CS505" s="1">
        <v>0</v>
      </c>
      <c r="CT505" s="1">
        <v>0</v>
      </c>
      <c r="CU505" s="1">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v>0</v>
      </c>
      <c r="DP505" s="284">
        <v>0</v>
      </c>
      <c r="DQ505" s="284">
        <v>0</v>
      </c>
      <c r="DR505" s="284">
        <v>0</v>
      </c>
      <c r="DS505" s="284">
        <v>0</v>
      </c>
      <c r="DT505" s="168">
        <v>0</v>
      </c>
      <c r="DU505" s="169">
        <v>0</v>
      </c>
      <c r="DV505" s="169">
        <v>0</v>
      </c>
      <c r="DW505" s="170">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v>0</v>
      </c>
      <c r="EU505">
        <v>0</v>
      </c>
      <c r="EV505" s="1">
        <v>0</v>
      </c>
      <c r="EW505" s="1">
        <v>0</v>
      </c>
      <c r="EX505" s="1">
        <v>0</v>
      </c>
      <c r="EY505" s="1">
        <v>0</v>
      </c>
      <c r="EZ505" s="168">
        <v>0</v>
      </c>
      <c r="FA505" s="169">
        <v>0</v>
      </c>
      <c r="FB505" s="169">
        <v>0</v>
      </c>
      <c r="FC505" s="170">
        <v>0</v>
      </c>
      <c r="FD505">
        <v>0</v>
      </c>
      <c r="FE505">
        <v>0</v>
      </c>
      <c r="FF505">
        <v>0</v>
      </c>
      <c r="FG505">
        <v>0</v>
      </c>
      <c r="FH505">
        <v>0</v>
      </c>
      <c r="FI505">
        <v>0</v>
      </c>
      <c r="FJ505">
        <v>0</v>
      </c>
      <c r="FK505">
        <v>0</v>
      </c>
      <c r="FL505">
        <v>0</v>
      </c>
      <c r="FM505">
        <v>0</v>
      </c>
      <c r="FN505">
        <v>2</v>
      </c>
      <c r="FO505">
        <v>634</v>
      </c>
      <c r="FP505">
        <v>0</v>
      </c>
      <c r="FQ505">
        <v>22</v>
      </c>
      <c r="FR505">
        <v>0</v>
      </c>
      <c r="FS505">
        <v>0</v>
      </c>
      <c r="FT505">
        <v>0</v>
      </c>
      <c r="FU505">
        <v>0</v>
      </c>
      <c r="FV505">
        <v>0</v>
      </c>
      <c r="FW505">
        <v>0</v>
      </c>
      <c r="FX505">
        <v>0</v>
      </c>
      <c r="FY505">
        <v>0</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s="139">
        <v>1</v>
      </c>
      <c r="HD505" s="141">
        <v>1</v>
      </c>
      <c r="HE505" s="139">
        <v>0</v>
      </c>
      <c r="HF505" s="141">
        <v>0</v>
      </c>
      <c r="HG505" s="180">
        <v>7</v>
      </c>
      <c r="HH505" s="182">
        <v>0.14285714285714285</v>
      </c>
      <c r="HI505" s="182">
        <v>0.14285714285714285</v>
      </c>
      <c r="HJ505" s="183">
        <v>0</v>
      </c>
      <c r="HK505" s="140">
        <v>0</v>
      </c>
      <c r="HL505" s="140">
        <v>0</v>
      </c>
      <c r="HM505" s="1" t="s">
        <v>427</v>
      </c>
      <c r="HN505" s="1" t="s">
        <v>427</v>
      </c>
      <c r="HO505" t="s">
        <v>460</v>
      </c>
      <c r="HP505" s="284" t="s">
        <v>460</v>
      </c>
      <c r="HQ505" s="284">
        <v>0</v>
      </c>
      <c r="HR505" s="284">
        <v>0</v>
      </c>
      <c r="HS505" s="284">
        <v>0</v>
      </c>
      <c r="HT505" s="284" t="s">
        <v>427</v>
      </c>
      <c r="HU505" s="284" t="s">
        <v>427</v>
      </c>
      <c r="HV505" s="284" t="s">
        <v>427</v>
      </c>
      <c r="HW505" s="284" t="s">
        <v>426</v>
      </c>
      <c r="HX505" s="284">
        <v>0</v>
      </c>
      <c r="HY505" s="284">
        <v>0</v>
      </c>
      <c r="HZ505" s="284">
        <v>837245</v>
      </c>
      <c r="IA505" s="284"/>
      <c r="IB505" s="284"/>
    </row>
    <row r="506" spans="1:236" x14ac:dyDescent="0.25">
      <c r="A506" s="2">
        <f>IF('Table 1'!$L$2="All Regions",1,IF('Table 1'!$L$2='DATA TEMPLATE 1516'!L506,1,0))</f>
        <v>1</v>
      </c>
      <c r="B506" s="2">
        <f>IF('Table 1'!$L$3="All Disciplines",1,IF('Table 1'!$L$3='DATA TEMPLATE 1516'!M506,1,0))</f>
        <v>1</v>
      </c>
      <c r="C506" s="2">
        <f>IF('Table 1'!$L$4="All Organisations",1,IF('Table 1'!$L$4='DATA TEMPLATE 1516'!N506,1,0))</f>
        <v>1</v>
      </c>
      <c r="D506" s="2">
        <f t="shared" si="14"/>
        <v>3</v>
      </c>
      <c r="E506" s="236" t="str">
        <f>IFERROR(IF('Table 2'!$L$2="All Diverse Led",$HQ506,IF('Table 2'!$L$2='DATA TEMPLATE 1516'!HX506,4,0)),"0")</f>
        <v>-</v>
      </c>
      <c r="F506" s="236" t="str">
        <f>IFERROR(IF('Table 2'!$L$2="All Diverse Led",$HQ506,IF('Table 2'!$L$2='DATA TEMPLATE 1516'!HY506,4,0)), 0)</f>
        <v>-</v>
      </c>
      <c r="G506" s="237">
        <f t="shared" si="15"/>
        <v>0</v>
      </c>
      <c r="H506" s="1">
        <v>0</v>
      </c>
      <c r="I506" s="1">
        <v>0</v>
      </c>
      <c r="J506" s="1" t="b">
        <v>0</v>
      </c>
      <c r="K506" s="284">
        <v>504</v>
      </c>
      <c r="L506" t="s">
        <v>439</v>
      </c>
      <c r="M506" t="s">
        <v>436</v>
      </c>
      <c r="N506" t="s">
        <v>458</v>
      </c>
      <c r="O506" s="76">
        <v>11705</v>
      </c>
      <c r="P506" s="76">
        <v>198485</v>
      </c>
      <c r="Q506" s="76">
        <v>72741</v>
      </c>
      <c r="R506" s="76">
        <v>36000</v>
      </c>
      <c r="S506" s="76">
        <v>5000</v>
      </c>
      <c r="T506" s="76">
        <v>323931</v>
      </c>
      <c r="U506">
        <v>10285</v>
      </c>
      <c r="V506">
        <v>17599</v>
      </c>
      <c r="W506">
        <v>0</v>
      </c>
      <c r="X506">
        <v>4399</v>
      </c>
      <c r="Y506">
        <v>8067</v>
      </c>
      <c r="Z506">
        <v>0</v>
      </c>
      <c r="AA506">
        <v>0</v>
      </c>
      <c r="AB506">
        <v>36664</v>
      </c>
      <c r="AC506">
        <v>22428</v>
      </c>
      <c r="AD506">
        <v>247127</v>
      </c>
      <c r="AE506">
        <v>346569</v>
      </c>
      <c r="AF506" s="1">
        <v>8</v>
      </c>
      <c r="AG506">
        <v>7</v>
      </c>
      <c r="AH506">
        <v>975</v>
      </c>
      <c r="AI506">
        <v>5450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v>0</v>
      </c>
      <c r="BD506" s="284">
        <v>0</v>
      </c>
      <c r="BE506" s="284">
        <v>0</v>
      </c>
      <c r="BF506" s="284">
        <v>0</v>
      </c>
      <c r="BG506" s="284">
        <v>0</v>
      </c>
      <c r="BH506" s="168">
        <v>0</v>
      </c>
      <c r="BI506" s="169">
        <v>0</v>
      </c>
      <c r="BJ506" s="169">
        <v>0</v>
      </c>
      <c r="BK506" s="170">
        <v>0</v>
      </c>
      <c r="BL506">
        <v>4</v>
      </c>
      <c r="BM506">
        <v>139</v>
      </c>
      <c r="BN506">
        <v>24414</v>
      </c>
      <c r="BO506">
        <v>12000</v>
      </c>
      <c r="BP506">
        <v>0</v>
      </c>
      <c r="BQ506">
        <v>0</v>
      </c>
      <c r="BR506">
        <v>0</v>
      </c>
      <c r="BS506">
        <v>0</v>
      </c>
      <c r="BT506">
        <v>1</v>
      </c>
      <c r="BU506">
        <v>96</v>
      </c>
      <c r="BV506">
        <v>51381</v>
      </c>
      <c r="BW506">
        <v>1500</v>
      </c>
      <c r="BX506">
        <v>0</v>
      </c>
      <c r="BY506">
        <v>0</v>
      </c>
      <c r="BZ506">
        <v>0</v>
      </c>
      <c r="CA506">
        <v>0</v>
      </c>
      <c r="CB506">
        <v>0</v>
      </c>
      <c r="CC506">
        <v>0</v>
      </c>
      <c r="CD506">
        <v>0</v>
      </c>
      <c r="CE506">
        <v>0</v>
      </c>
      <c r="CF506">
        <v>0</v>
      </c>
      <c r="CG506">
        <v>0</v>
      </c>
      <c r="CH506">
        <v>0</v>
      </c>
      <c r="CI506">
        <v>0</v>
      </c>
      <c r="CJ506" s="1">
        <v>1</v>
      </c>
      <c r="CK506" s="1">
        <v>96</v>
      </c>
      <c r="CL506" s="1">
        <v>51381</v>
      </c>
      <c r="CM506" s="1">
        <v>1500</v>
      </c>
      <c r="CN506" s="168">
        <v>0</v>
      </c>
      <c r="CO506" s="169">
        <v>0</v>
      </c>
      <c r="CP506" s="169">
        <v>0</v>
      </c>
      <c r="CQ506" s="170">
        <v>0</v>
      </c>
      <c r="CR506" s="1">
        <v>1</v>
      </c>
      <c r="CS506" s="1">
        <v>0.5</v>
      </c>
      <c r="CT506" s="1">
        <v>200</v>
      </c>
      <c r="CU506" s="1">
        <v>50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v>0</v>
      </c>
      <c r="DP506" s="284">
        <v>0</v>
      </c>
      <c r="DQ506" s="284">
        <v>0</v>
      </c>
      <c r="DR506" s="284">
        <v>0</v>
      </c>
      <c r="DS506" s="284">
        <v>0</v>
      </c>
      <c r="DT506" s="168">
        <v>0</v>
      </c>
      <c r="DU506" s="169">
        <v>0</v>
      </c>
      <c r="DV506" s="169">
        <v>0</v>
      </c>
      <c r="DW506" s="170">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v>0</v>
      </c>
      <c r="EV506" s="1">
        <v>0</v>
      </c>
      <c r="EW506" s="1">
        <v>0</v>
      </c>
      <c r="EX506" s="1">
        <v>0</v>
      </c>
      <c r="EY506" s="1">
        <v>0</v>
      </c>
      <c r="EZ506" s="168">
        <v>0</v>
      </c>
      <c r="FA506" s="169">
        <v>0</v>
      </c>
      <c r="FB506" s="169">
        <v>0</v>
      </c>
      <c r="FC506" s="170">
        <v>0</v>
      </c>
      <c r="FD506">
        <v>0</v>
      </c>
      <c r="FE506">
        <v>0</v>
      </c>
      <c r="FF506">
        <v>0</v>
      </c>
      <c r="FG506">
        <v>0</v>
      </c>
      <c r="FH506">
        <v>0</v>
      </c>
      <c r="FI506">
        <v>0</v>
      </c>
      <c r="FJ506">
        <v>0</v>
      </c>
      <c r="FK506">
        <v>0</v>
      </c>
      <c r="FL506">
        <v>0</v>
      </c>
      <c r="FM506">
        <v>0</v>
      </c>
      <c r="FN506">
        <v>0</v>
      </c>
      <c r="FO506">
        <v>0</v>
      </c>
      <c r="FP506">
        <v>0</v>
      </c>
      <c r="FQ506">
        <v>0</v>
      </c>
      <c r="FR506">
        <v>0</v>
      </c>
      <c r="FS506">
        <v>0</v>
      </c>
      <c r="FT506">
        <v>17</v>
      </c>
      <c r="FU506">
        <v>0</v>
      </c>
      <c r="FV506">
        <v>40</v>
      </c>
      <c r="FW506">
        <v>0</v>
      </c>
      <c r="FX506">
        <v>0</v>
      </c>
      <c r="FY506">
        <v>0</v>
      </c>
      <c r="FZ506">
        <v>0</v>
      </c>
      <c r="GA506">
        <v>0</v>
      </c>
      <c r="GB506">
        <v>0</v>
      </c>
      <c r="GC506">
        <v>0</v>
      </c>
      <c r="GD506">
        <v>0</v>
      </c>
      <c r="GE506">
        <v>0</v>
      </c>
      <c r="GF506">
        <v>11</v>
      </c>
      <c r="GG506" t="s">
        <v>550</v>
      </c>
      <c r="GH506">
        <v>0</v>
      </c>
      <c r="GI506">
        <v>0</v>
      </c>
      <c r="GJ506">
        <v>0</v>
      </c>
      <c r="GK506">
        <v>0</v>
      </c>
      <c r="GL506">
        <v>0</v>
      </c>
      <c r="GM506">
        <v>0</v>
      </c>
      <c r="GN506">
        <v>1</v>
      </c>
      <c r="GO506">
        <v>25</v>
      </c>
      <c r="GP506">
        <v>0</v>
      </c>
      <c r="GQ506">
        <v>0</v>
      </c>
      <c r="GR506">
        <v>0</v>
      </c>
      <c r="GS506">
        <v>0</v>
      </c>
      <c r="GT506">
        <v>0</v>
      </c>
      <c r="GU506">
        <v>0</v>
      </c>
      <c r="GV506">
        <v>0</v>
      </c>
      <c r="GW506">
        <v>0</v>
      </c>
      <c r="GX506">
        <v>0</v>
      </c>
      <c r="GY506">
        <v>0</v>
      </c>
      <c r="GZ506">
        <v>0</v>
      </c>
      <c r="HA506">
        <v>0</v>
      </c>
      <c r="HB506">
        <v>0</v>
      </c>
      <c r="HC506" s="139">
        <v>0</v>
      </c>
      <c r="HD506" s="141">
        <v>1</v>
      </c>
      <c r="HE506" s="139">
        <v>0</v>
      </c>
      <c r="HF506" s="141">
        <v>1</v>
      </c>
      <c r="HG506" s="180">
        <v>9</v>
      </c>
      <c r="HH506" s="182">
        <v>0.1111111111111111</v>
      </c>
      <c r="HI506" s="182">
        <v>0.1111111111111111</v>
      </c>
      <c r="HJ506" s="183">
        <v>0</v>
      </c>
      <c r="HK506" s="140">
        <v>0</v>
      </c>
      <c r="HL506" s="140">
        <v>0</v>
      </c>
      <c r="HM506" s="1" t="s">
        <v>427</v>
      </c>
      <c r="HN506" s="1" t="s">
        <v>427</v>
      </c>
      <c r="HO506" t="s">
        <v>458</v>
      </c>
      <c r="HP506" t="e">
        <v>#N/A</v>
      </c>
      <c r="HQ506" s="403" t="s">
        <v>605</v>
      </c>
      <c r="HR506" s="403" t="s">
        <v>605</v>
      </c>
      <c r="HS506" s="403" t="s">
        <v>605</v>
      </c>
      <c r="HT506" s="403" t="s">
        <v>605</v>
      </c>
      <c r="HU506" s="403" t="s">
        <v>605</v>
      </c>
      <c r="HV506" s="403" t="s">
        <v>605</v>
      </c>
      <c r="HW506" s="403" t="s">
        <v>605</v>
      </c>
      <c r="HX506" s="403" t="s">
        <v>605</v>
      </c>
      <c r="HY506" s="403" t="s">
        <v>605</v>
      </c>
      <c r="HZ506" s="403" t="s">
        <v>605</v>
      </c>
      <c r="IA506" s="284"/>
      <c r="IB506" s="284"/>
    </row>
    <row r="507" spans="1:236" x14ac:dyDescent="0.25">
      <c r="A507" s="2">
        <f>IF('Table 1'!$L$2="All Regions",1,IF('Table 1'!$L$2='DATA TEMPLATE 1516'!L507,1,0))</f>
        <v>1</v>
      </c>
      <c r="B507" s="2">
        <f>IF('Table 1'!$L$3="All Disciplines",1,IF('Table 1'!$L$3='DATA TEMPLATE 1516'!M507,1,0))</f>
        <v>1</v>
      </c>
      <c r="C507" s="2">
        <f>IF('Table 1'!$L$4="All Organisations",1,IF('Table 1'!$L$4='DATA TEMPLATE 1516'!N507,1,0))</f>
        <v>1</v>
      </c>
      <c r="D507" s="2">
        <f t="shared" si="14"/>
        <v>3</v>
      </c>
      <c r="E507" s="236">
        <f>IFERROR(IF('Table 2'!$L$2="All Diverse Led",$HQ507,IF('Table 2'!$L$2='DATA TEMPLATE 1516'!HX507,4,0)),"0")</f>
        <v>0</v>
      </c>
      <c r="F507" s="236">
        <f>IFERROR(IF('Table 2'!$L$2="All Diverse Led",$HQ507,IF('Table 2'!$L$2='DATA TEMPLATE 1516'!HY507,4,0)), 0)</f>
        <v>0</v>
      </c>
      <c r="G507" s="237">
        <f t="shared" si="15"/>
        <v>0</v>
      </c>
      <c r="H507" s="1" t="s">
        <v>471</v>
      </c>
      <c r="I507" s="1">
        <v>0</v>
      </c>
      <c r="J507" s="1" t="b">
        <v>0</v>
      </c>
      <c r="K507" s="284">
        <v>505</v>
      </c>
      <c r="L507" t="s">
        <v>439</v>
      </c>
      <c r="M507" t="s">
        <v>437</v>
      </c>
      <c r="N507" t="s">
        <v>460</v>
      </c>
      <c r="O507" s="76">
        <v>750672</v>
      </c>
      <c r="P507" s="76">
        <v>154183</v>
      </c>
      <c r="Q507" s="76">
        <v>263182</v>
      </c>
      <c r="R507" s="76">
        <v>0</v>
      </c>
      <c r="S507" s="76">
        <v>14000</v>
      </c>
      <c r="T507" s="76">
        <v>1182037</v>
      </c>
      <c r="U507">
        <v>767153</v>
      </c>
      <c r="V507">
        <v>3879</v>
      </c>
      <c r="W507">
        <v>0</v>
      </c>
      <c r="X507">
        <v>0</v>
      </c>
      <c r="Y507">
        <v>0</v>
      </c>
      <c r="Z507">
        <v>0</v>
      </c>
      <c r="AA507">
        <v>0</v>
      </c>
      <c r="AB507">
        <v>176416</v>
      </c>
      <c r="AC507">
        <v>233549</v>
      </c>
      <c r="AD507">
        <v>19130</v>
      </c>
      <c r="AE507">
        <v>1200127</v>
      </c>
      <c r="AF507" s="1">
        <v>12</v>
      </c>
      <c r="AG507">
        <v>24</v>
      </c>
      <c r="AH507">
        <v>2335</v>
      </c>
      <c r="AI507">
        <v>0</v>
      </c>
      <c r="AJ507">
        <v>6</v>
      </c>
      <c r="AK507">
        <v>30</v>
      </c>
      <c r="AL507">
        <v>1324</v>
      </c>
      <c r="AM507">
        <v>0</v>
      </c>
      <c r="AN507">
        <v>0</v>
      </c>
      <c r="AO507">
        <v>0</v>
      </c>
      <c r="AP507">
        <v>0</v>
      </c>
      <c r="AQ507">
        <v>0</v>
      </c>
      <c r="AR507">
        <v>0</v>
      </c>
      <c r="AS507">
        <v>0</v>
      </c>
      <c r="AT507">
        <v>0</v>
      </c>
      <c r="AU507">
        <v>0</v>
      </c>
      <c r="AV507">
        <v>0</v>
      </c>
      <c r="AW507">
        <v>0</v>
      </c>
      <c r="AX507">
        <v>0</v>
      </c>
      <c r="AY507">
        <v>0</v>
      </c>
      <c r="AZ507">
        <v>0</v>
      </c>
      <c r="BA507">
        <v>0</v>
      </c>
      <c r="BB507">
        <v>0</v>
      </c>
      <c r="BC507">
        <v>0</v>
      </c>
      <c r="BD507" s="284">
        <v>6</v>
      </c>
      <c r="BE507" s="284">
        <v>30</v>
      </c>
      <c r="BF507" s="284">
        <v>1324</v>
      </c>
      <c r="BG507" s="284">
        <v>0</v>
      </c>
      <c r="BH507" s="168">
        <v>0</v>
      </c>
      <c r="BI507" s="169">
        <v>0</v>
      </c>
      <c r="BJ507" s="169">
        <v>0</v>
      </c>
      <c r="BK507" s="170">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v>0</v>
      </c>
      <c r="CI507">
        <v>0</v>
      </c>
      <c r="CJ507" s="1">
        <v>0</v>
      </c>
      <c r="CK507" s="1">
        <v>0</v>
      </c>
      <c r="CL507" s="1">
        <v>0</v>
      </c>
      <c r="CM507" s="1">
        <v>0</v>
      </c>
      <c r="CN507" s="168">
        <v>0</v>
      </c>
      <c r="CO507" s="169">
        <v>0</v>
      </c>
      <c r="CP507" s="169">
        <v>0</v>
      </c>
      <c r="CQ507" s="170">
        <v>0</v>
      </c>
      <c r="CR507" s="1">
        <v>0</v>
      </c>
      <c r="CS507" s="1">
        <v>0</v>
      </c>
      <c r="CT507" s="1">
        <v>0</v>
      </c>
      <c r="CU507" s="1">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v>0</v>
      </c>
      <c r="DP507" s="284">
        <v>0</v>
      </c>
      <c r="DQ507" s="284">
        <v>0</v>
      </c>
      <c r="DR507" s="284">
        <v>0</v>
      </c>
      <c r="DS507" s="284">
        <v>0</v>
      </c>
      <c r="DT507" s="168">
        <v>0</v>
      </c>
      <c r="DU507" s="169">
        <v>0</v>
      </c>
      <c r="DV507" s="169">
        <v>0</v>
      </c>
      <c r="DW507" s="170">
        <v>0</v>
      </c>
      <c r="DX507">
        <v>0</v>
      </c>
      <c r="DY507">
        <v>0</v>
      </c>
      <c r="DZ507">
        <v>0</v>
      </c>
      <c r="EA507">
        <v>0</v>
      </c>
      <c r="EB507">
        <v>2</v>
      </c>
      <c r="EC507">
        <v>21</v>
      </c>
      <c r="ED507">
        <v>2154</v>
      </c>
      <c r="EE507">
        <v>0</v>
      </c>
      <c r="EF507">
        <v>0</v>
      </c>
      <c r="EG507">
        <v>0</v>
      </c>
      <c r="EH507">
        <v>0</v>
      </c>
      <c r="EI507">
        <v>0</v>
      </c>
      <c r="EJ507">
        <v>0</v>
      </c>
      <c r="EK507">
        <v>0</v>
      </c>
      <c r="EL507">
        <v>0</v>
      </c>
      <c r="EM507">
        <v>0</v>
      </c>
      <c r="EN507">
        <v>0</v>
      </c>
      <c r="EO507">
        <v>0</v>
      </c>
      <c r="EP507">
        <v>0</v>
      </c>
      <c r="EQ507">
        <v>0</v>
      </c>
      <c r="ER507">
        <v>0</v>
      </c>
      <c r="ES507">
        <v>0</v>
      </c>
      <c r="ET507">
        <v>0</v>
      </c>
      <c r="EU507">
        <v>0</v>
      </c>
      <c r="EV507" s="1">
        <v>2</v>
      </c>
      <c r="EW507" s="1">
        <v>21</v>
      </c>
      <c r="EX507" s="1">
        <v>2154</v>
      </c>
      <c r="EY507" s="1">
        <v>0</v>
      </c>
      <c r="EZ507" s="168">
        <v>0</v>
      </c>
      <c r="FA507" s="169">
        <v>0</v>
      </c>
      <c r="FB507" s="169">
        <v>0</v>
      </c>
      <c r="FC507" s="170">
        <v>0</v>
      </c>
      <c r="FD507">
        <v>0</v>
      </c>
      <c r="FE507">
        <v>0</v>
      </c>
      <c r="FF507">
        <v>0</v>
      </c>
      <c r="FG507">
        <v>0</v>
      </c>
      <c r="FH507">
        <v>0</v>
      </c>
      <c r="FI507">
        <v>0</v>
      </c>
      <c r="FJ507">
        <v>1</v>
      </c>
      <c r="FK507">
        <v>1000</v>
      </c>
      <c r="FL507">
        <v>0</v>
      </c>
      <c r="FM507">
        <v>0</v>
      </c>
      <c r="FN507">
        <v>0</v>
      </c>
      <c r="FO507">
        <v>0</v>
      </c>
      <c r="FP507">
        <v>0</v>
      </c>
      <c r="FQ507">
        <v>0</v>
      </c>
      <c r="FR507">
        <v>0</v>
      </c>
      <c r="FS507">
        <v>0</v>
      </c>
      <c r="FT507">
        <v>0</v>
      </c>
      <c r="FU507">
        <v>0</v>
      </c>
      <c r="FV507">
        <v>0</v>
      </c>
      <c r="FW507">
        <v>0</v>
      </c>
      <c r="FX507">
        <v>0</v>
      </c>
      <c r="FY507">
        <v>0</v>
      </c>
      <c r="FZ507">
        <v>0</v>
      </c>
      <c r="GA507">
        <v>0</v>
      </c>
      <c r="GB507">
        <v>0</v>
      </c>
      <c r="GC507">
        <v>0</v>
      </c>
      <c r="GD507">
        <v>0</v>
      </c>
      <c r="GE507">
        <v>0</v>
      </c>
      <c r="GF507">
        <v>0</v>
      </c>
      <c r="GG507">
        <v>0</v>
      </c>
      <c r="GH507">
        <v>0</v>
      </c>
      <c r="GI507">
        <v>0</v>
      </c>
      <c r="GJ507">
        <v>0</v>
      </c>
      <c r="GK507">
        <v>0</v>
      </c>
      <c r="GL507">
        <v>0</v>
      </c>
      <c r="GM507">
        <v>0</v>
      </c>
      <c r="GN507">
        <v>0</v>
      </c>
      <c r="GO507">
        <v>0</v>
      </c>
      <c r="GP507">
        <v>0</v>
      </c>
      <c r="GQ507">
        <v>0</v>
      </c>
      <c r="GR507">
        <v>0</v>
      </c>
      <c r="GS507">
        <v>0</v>
      </c>
      <c r="GT507">
        <v>0</v>
      </c>
      <c r="GU507">
        <v>0</v>
      </c>
      <c r="GV507">
        <v>0</v>
      </c>
      <c r="GW507">
        <v>0</v>
      </c>
      <c r="GX507">
        <v>0</v>
      </c>
      <c r="GY507">
        <v>0</v>
      </c>
      <c r="GZ507">
        <v>0</v>
      </c>
      <c r="HA507">
        <v>0</v>
      </c>
      <c r="HB507">
        <v>0</v>
      </c>
      <c r="HC507" s="139">
        <v>0</v>
      </c>
      <c r="HD507" s="141">
        <v>0</v>
      </c>
      <c r="HE507" s="139">
        <v>10</v>
      </c>
      <c r="HF507" s="141">
        <v>0</v>
      </c>
      <c r="HG507" s="180">
        <v>11</v>
      </c>
      <c r="HH507" s="182">
        <v>0</v>
      </c>
      <c r="HI507" s="182">
        <v>0.90909090909090906</v>
      </c>
      <c r="HJ507" s="183">
        <v>0</v>
      </c>
      <c r="HK507" s="140">
        <v>0</v>
      </c>
      <c r="HL507" s="140">
        <v>0</v>
      </c>
      <c r="HM507" s="1" t="s">
        <v>427</v>
      </c>
      <c r="HN507" s="1" t="s">
        <v>427</v>
      </c>
      <c r="HO507" t="s">
        <v>460</v>
      </c>
      <c r="HP507" s="284" t="s">
        <v>460</v>
      </c>
      <c r="HQ507" s="284">
        <v>0</v>
      </c>
      <c r="HR507" s="284">
        <v>0</v>
      </c>
      <c r="HS507" s="284">
        <v>0</v>
      </c>
      <c r="HT507" s="284" t="s">
        <v>427</v>
      </c>
      <c r="HU507" s="284" t="s">
        <v>427</v>
      </c>
      <c r="HV507" s="284" t="s">
        <v>427</v>
      </c>
      <c r="HW507" s="284" t="s">
        <v>427</v>
      </c>
      <c r="HX507" s="284">
        <v>0</v>
      </c>
      <c r="HY507" s="284">
        <v>0</v>
      </c>
      <c r="HZ507" s="284">
        <v>1079005</v>
      </c>
      <c r="IA507" s="284"/>
      <c r="IB507" s="284"/>
    </row>
    <row r="508" spans="1:236" x14ac:dyDescent="0.25">
      <c r="A508" s="2">
        <f>IF('Table 1'!$L$2="All Regions",1,IF('Table 1'!$L$2='DATA TEMPLATE 1516'!L508,1,0))</f>
        <v>1</v>
      </c>
      <c r="B508" s="2">
        <f>IF('Table 1'!$L$3="All Disciplines",1,IF('Table 1'!$L$3='DATA TEMPLATE 1516'!M508,1,0))</f>
        <v>1</v>
      </c>
      <c r="C508" s="2">
        <f>IF('Table 1'!$L$4="All Organisations",1,IF('Table 1'!$L$4='DATA TEMPLATE 1516'!N508,1,0))</f>
        <v>1</v>
      </c>
      <c r="D508" s="2">
        <f t="shared" si="14"/>
        <v>3</v>
      </c>
      <c r="E508" s="236">
        <f>IFERROR(IF('Table 2'!$L$2="All Diverse Led",$HQ508,IF('Table 2'!$L$2='DATA TEMPLATE 1516'!HX508,4,0)),"0")</f>
        <v>0</v>
      </c>
      <c r="F508" s="236">
        <f>IFERROR(IF('Table 2'!$L$2="All Diverse Led",$HQ508,IF('Table 2'!$L$2='DATA TEMPLATE 1516'!HY508,4,0)), 0)</f>
        <v>0</v>
      </c>
      <c r="G508" s="237">
        <f t="shared" si="15"/>
        <v>0</v>
      </c>
      <c r="H508" s="1" t="s">
        <v>471</v>
      </c>
      <c r="I508" s="1">
        <v>0</v>
      </c>
      <c r="J508" s="1" t="b">
        <v>0</v>
      </c>
      <c r="K508" s="284">
        <v>506</v>
      </c>
      <c r="L508" t="s">
        <v>439</v>
      </c>
      <c r="M508" t="s">
        <v>436</v>
      </c>
      <c r="N508" t="s">
        <v>460</v>
      </c>
      <c r="O508" s="76">
        <v>1280168</v>
      </c>
      <c r="P508" s="76">
        <v>50290</v>
      </c>
      <c r="Q508" s="76">
        <v>420803</v>
      </c>
      <c r="R508" s="76">
        <v>96333</v>
      </c>
      <c r="S508" s="76">
        <v>504</v>
      </c>
      <c r="T508" s="76">
        <v>1848098</v>
      </c>
      <c r="U508">
        <v>8000</v>
      </c>
      <c r="V508">
        <v>1725</v>
      </c>
      <c r="W508">
        <v>0</v>
      </c>
      <c r="X508">
        <v>0</v>
      </c>
      <c r="Y508">
        <v>0</v>
      </c>
      <c r="Z508">
        <v>0</v>
      </c>
      <c r="AA508">
        <v>0</v>
      </c>
      <c r="AB508">
        <v>514857</v>
      </c>
      <c r="AC508">
        <v>31635</v>
      </c>
      <c r="AD508">
        <v>1001699</v>
      </c>
      <c r="AE508">
        <v>1557916</v>
      </c>
      <c r="AF508" s="1">
        <v>0</v>
      </c>
      <c r="AG508">
        <v>0</v>
      </c>
      <c r="AH508">
        <v>0</v>
      </c>
      <c r="AI508">
        <v>0</v>
      </c>
      <c r="AJ508">
        <v>0</v>
      </c>
      <c r="AK508">
        <v>0</v>
      </c>
      <c r="AL508">
        <v>0</v>
      </c>
      <c r="AM508">
        <v>0</v>
      </c>
      <c r="AN508">
        <v>0</v>
      </c>
      <c r="AO508">
        <v>0</v>
      </c>
      <c r="AP508">
        <v>0</v>
      </c>
      <c r="AQ508">
        <v>0</v>
      </c>
      <c r="AR508">
        <v>0</v>
      </c>
      <c r="AS508">
        <v>0</v>
      </c>
      <c r="AT508">
        <v>0</v>
      </c>
      <c r="AU508">
        <v>0</v>
      </c>
      <c r="AV508">
        <v>0</v>
      </c>
      <c r="AW508">
        <v>0</v>
      </c>
      <c r="AX508">
        <v>0</v>
      </c>
      <c r="AY508">
        <v>0</v>
      </c>
      <c r="AZ508">
        <v>0</v>
      </c>
      <c r="BA508">
        <v>0</v>
      </c>
      <c r="BB508">
        <v>0</v>
      </c>
      <c r="BC508">
        <v>0</v>
      </c>
      <c r="BD508" s="284">
        <v>0</v>
      </c>
      <c r="BE508" s="284">
        <v>0</v>
      </c>
      <c r="BF508" s="284">
        <v>0</v>
      </c>
      <c r="BG508" s="284">
        <v>0</v>
      </c>
      <c r="BH508" s="168">
        <v>0</v>
      </c>
      <c r="BI508" s="169">
        <v>0</v>
      </c>
      <c r="BJ508" s="169">
        <v>0</v>
      </c>
      <c r="BK508" s="170">
        <v>0</v>
      </c>
      <c r="BL508">
        <v>5</v>
      </c>
      <c r="BM508">
        <v>260</v>
      </c>
      <c r="BN508">
        <v>4000</v>
      </c>
      <c r="BO508">
        <v>200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v>0</v>
      </c>
      <c r="CJ508" s="1">
        <v>0</v>
      </c>
      <c r="CK508" s="1">
        <v>0</v>
      </c>
      <c r="CL508" s="1">
        <v>0</v>
      </c>
      <c r="CM508" s="1">
        <v>0</v>
      </c>
      <c r="CN508" s="168">
        <v>0</v>
      </c>
      <c r="CO508" s="169">
        <v>0</v>
      </c>
      <c r="CP508" s="169">
        <v>0</v>
      </c>
      <c r="CQ508" s="170">
        <v>0</v>
      </c>
      <c r="CR508" s="1">
        <v>2</v>
      </c>
      <c r="CS508" s="1">
        <v>2</v>
      </c>
      <c r="CT508" s="1">
        <v>25</v>
      </c>
      <c r="CU508" s="1">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v>0</v>
      </c>
      <c r="DP508" s="284">
        <v>0</v>
      </c>
      <c r="DQ508" s="284">
        <v>0</v>
      </c>
      <c r="DR508" s="284">
        <v>0</v>
      </c>
      <c r="DS508" s="284">
        <v>0</v>
      </c>
      <c r="DT508" s="168">
        <v>0</v>
      </c>
      <c r="DU508" s="169">
        <v>0</v>
      </c>
      <c r="DV508" s="169">
        <v>0</v>
      </c>
      <c r="DW508" s="170">
        <v>0</v>
      </c>
      <c r="DX508">
        <v>0</v>
      </c>
      <c r="DY508">
        <v>0</v>
      </c>
      <c r="DZ508">
        <v>0</v>
      </c>
      <c r="EA508">
        <v>0</v>
      </c>
      <c r="EB508">
        <v>0</v>
      </c>
      <c r="EC508">
        <v>0</v>
      </c>
      <c r="ED508">
        <v>0</v>
      </c>
      <c r="EE508">
        <v>0</v>
      </c>
      <c r="EF508">
        <v>0</v>
      </c>
      <c r="EG508">
        <v>0</v>
      </c>
      <c r="EH508">
        <v>0</v>
      </c>
      <c r="EI508">
        <v>0</v>
      </c>
      <c r="EJ508">
        <v>0</v>
      </c>
      <c r="EK508">
        <v>0</v>
      </c>
      <c r="EL508">
        <v>0</v>
      </c>
      <c r="EM508">
        <v>0</v>
      </c>
      <c r="EN508">
        <v>0</v>
      </c>
      <c r="EO508">
        <v>0</v>
      </c>
      <c r="EP508">
        <v>0</v>
      </c>
      <c r="EQ508">
        <v>0</v>
      </c>
      <c r="ER508">
        <v>0</v>
      </c>
      <c r="ES508">
        <v>0</v>
      </c>
      <c r="ET508">
        <v>0</v>
      </c>
      <c r="EU508">
        <v>0</v>
      </c>
      <c r="EV508" s="1">
        <v>0</v>
      </c>
      <c r="EW508" s="1">
        <v>0</v>
      </c>
      <c r="EX508" s="1">
        <v>0</v>
      </c>
      <c r="EY508" s="1">
        <v>0</v>
      </c>
      <c r="EZ508" s="168">
        <v>0</v>
      </c>
      <c r="FA508" s="169">
        <v>0</v>
      </c>
      <c r="FB508" s="169">
        <v>0</v>
      </c>
      <c r="FC508" s="170">
        <v>0</v>
      </c>
      <c r="FD508">
        <v>0</v>
      </c>
      <c r="FE508">
        <v>0</v>
      </c>
      <c r="FF508">
        <v>0</v>
      </c>
      <c r="FG508">
        <v>0</v>
      </c>
      <c r="FH508">
        <v>0</v>
      </c>
      <c r="FI508">
        <v>0</v>
      </c>
      <c r="FJ508">
        <v>0</v>
      </c>
      <c r="FK508">
        <v>0</v>
      </c>
      <c r="FL508">
        <v>0</v>
      </c>
      <c r="FM508">
        <v>0</v>
      </c>
      <c r="FN508">
        <v>0</v>
      </c>
      <c r="FO508">
        <v>0</v>
      </c>
      <c r="FP508">
        <v>0</v>
      </c>
      <c r="FQ508">
        <v>0</v>
      </c>
      <c r="FR508">
        <v>0</v>
      </c>
      <c r="FS508">
        <v>0</v>
      </c>
      <c r="FT508">
        <v>0</v>
      </c>
      <c r="FU508">
        <v>0</v>
      </c>
      <c r="FV508">
        <v>0</v>
      </c>
      <c r="FW508">
        <v>0</v>
      </c>
      <c r="FX508">
        <v>0</v>
      </c>
      <c r="FY508">
        <v>0</v>
      </c>
      <c r="FZ508">
        <v>0</v>
      </c>
      <c r="GA508">
        <v>0</v>
      </c>
      <c r="GB508">
        <v>0</v>
      </c>
      <c r="GC508">
        <v>0</v>
      </c>
      <c r="GD508">
        <v>0</v>
      </c>
      <c r="GE508">
        <v>0</v>
      </c>
      <c r="GF508">
        <v>0</v>
      </c>
      <c r="GG508">
        <v>0</v>
      </c>
      <c r="GH508">
        <v>0</v>
      </c>
      <c r="GI508">
        <v>0</v>
      </c>
      <c r="GJ508">
        <v>0</v>
      </c>
      <c r="GK508">
        <v>0</v>
      </c>
      <c r="GL508">
        <v>0</v>
      </c>
      <c r="GM508">
        <v>0</v>
      </c>
      <c r="GN508">
        <v>0</v>
      </c>
      <c r="GO508">
        <v>0</v>
      </c>
      <c r="GP508">
        <v>0</v>
      </c>
      <c r="GQ508">
        <v>0</v>
      </c>
      <c r="GR508">
        <v>0</v>
      </c>
      <c r="GS508">
        <v>0</v>
      </c>
      <c r="GT508">
        <v>0</v>
      </c>
      <c r="GU508">
        <v>0</v>
      </c>
      <c r="GV508">
        <v>0</v>
      </c>
      <c r="GW508">
        <v>0</v>
      </c>
      <c r="GX508">
        <v>0</v>
      </c>
      <c r="GY508">
        <v>0</v>
      </c>
      <c r="GZ508">
        <v>0</v>
      </c>
      <c r="HA508">
        <v>0</v>
      </c>
      <c r="HB508">
        <v>0</v>
      </c>
      <c r="HC508" s="139">
        <v>0</v>
      </c>
      <c r="HD508" s="141">
        <v>0</v>
      </c>
      <c r="HE508" s="139">
        <v>11</v>
      </c>
      <c r="HF508" s="141">
        <v>4</v>
      </c>
      <c r="HG508" s="180">
        <v>17</v>
      </c>
      <c r="HH508" s="182">
        <v>0.23529411764705882</v>
      </c>
      <c r="HI508" s="182">
        <v>0.6470588235294118</v>
      </c>
      <c r="HJ508" s="183">
        <v>0</v>
      </c>
      <c r="HK508" s="140">
        <v>0</v>
      </c>
      <c r="HL508" s="140">
        <v>0</v>
      </c>
      <c r="HM508" s="1" t="s">
        <v>427</v>
      </c>
      <c r="HN508" s="1" t="s">
        <v>427</v>
      </c>
      <c r="HO508" t="s">
        <v>460</v>
      </c>
      <c r="HP508" s="284" t="s">
        <v>460</v>
      </c>
      <c r="HQ508" s="284">
        <v>0</v>
      </c>
      <c r="HR508" s="284">
        <v>0</v>
      </c>
      <c r="HS508" s="284">
        <v>0</v>
      </c>
      <c r="HT508" s="284" t="s">
        <v>427</v>
      </c>
      <c r="HU508" s="284" t="s">
        <v>427</v>
      </c>
      <c r="HV508" s="284" t="s">
        <v>427</v>
      </c>
      <c r="HW508" s="284" t="s">
        <v>427</v>
      </c>
      <c r="HX508" s="284">
        <v>0</v>
      </c>
      <c r="HY508" s="284">
        <v>0</v>
      </c>
      <c r="HZ508" s="284">
        <v>1884294</v>
      </c>
      <c r="IA508" s="284"/>
      <c r="IB508" s="284"/>
    </row>
    <row r="509" spans="1:236" x14ac:dyDescent="0.25">
      <c r="A509" s="2">
        <f>IF('Table 1'!$L$2="All Regions",1,IF('Table 1'!$L$2='DATA TEMPLATE 1516'!L509,1,0))</f>
        <v>1</v>
      </c>
      <c r="B509" s="2">
        <f>IF('Table 1'!$L$3="All Disciplines",1,IF('Table 1'!$L$3='DATA TEMPLATE 1516'!M509,1,0))</f>
        <v>1</v>
      </c>
      <c r="C509" s="2">
        <f>IF('Table 1'!$L$4="All Organisations",1,IF('Table 1'!$L$4='DATA TEMPLATE 1516'!N509,1,0))</f>
        <v>1</v>
      </c>
      <c r="D509" s="2">
        <f t="shared" si="14"/>
        <v>3</v>
      </c>
      <c r="E509" s="236">
        <f>IFERROR(IF('Table 2'!$L$2="All Diverse Led",$HQ509,IF('Table 2'!$L$2='DATA TEMPLATE 1516'!HX509,4,0)),"0")</f>
        <v>2</v>
      </c>
      <c r="F509" s="236">
        <f>IFERROR(IF('Table 2'!$L$2="All Diverse Led",$HQ509,IF('Table 2'!$L$2='DATA TEMPLATE 1516'!HY509,4,0)), 0)</f>
        <v>2</v>
      </c>
      <c r="G509" s="237">
        <f t="shared" si="15"/>
        <v>4</v>
      </c>
      <c r="H509" s="1" t="s">
        <v>471</v>
      </c>
      <c r="I509" s="1">
        <v>0</v>
      </c>
      <c r="J509" s="1" t="b">
        <v>0</v>
      </c>
      <c r="K509" s="284">
        <v>507</v>
      </c>
      <c r="L509" t="s">
        <v>439</v>
      </c>
      <c r="M509" t="s">
        <v>438</v>
      </c>
      <c r="N509" t="s">
        <v>458</v>
      </c>
      <c r="O509" s="76">
        <v>44466</v>
      </c>
      <c r="P509" s="76">
        <v>84319</v>
      </c>
      <c r="Q509" s="76">
        <v>10900</v>
      </c>
      <c r="R509" s="76">
        <v>1500</v>
      </c>
      <c r="S509" s="76">
        <v>0</v>
      </c>
      <c r="T509" s="76">
        <v>141185</v>
      </c>
      <c r="U509">
        <v>56354</v>
      </c>
      <c r="V509">
        <v>11205</v>
      </c>
      <c r="W509">
        <v>2000</v>
      </c>
      <c r="X509">
        <v>0</v>
      </c>
      <c r="Y509">
        <v>0</v>
      </c>
      <c r="Z509">
        <v>0</v>
      </c>
      <c r="AA509">
        <v>0</v>
      </c>
      <c r="AB509">
        <v>25000</v>
      </c>
      <c r="AC509">
        <v>12674</v>
      </c>
      <c r="AD509">
        <v>26261</v>
      </c>
      <c r="AE509">
        <v>133494</v>
      </c>
      <c r="AF509" s="1">
        <v>15</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v>0</v>
      </c>
      <c r="BD509" s="284">
        <v>0</v>
      </c>
      <c r="BE509" s="284">
        <v>0</v>
      </c>
      <c r="BF509" s="284">
        <v>0</v>
      </c>
      <c r="BG509" s="284">
        <v>0</v>
      </c>
      <c r="BH509" s="168">
        <v>0</v>
      </c>
      <c r="BI509" s="169">
        <v>0</v>
      </c>
      <c r="BJ509" s="169">
        <v>0</v>
      </c>
      <c r="BK509" s="170">
        <v>0</v>
      </c>
      <c r="BL509">
        <v>1</v>
      </c>
      <c r="BM509">
        <v>5</v>
      </c>
      <c r="BN509">
        <v>0</v>
      </c>
      <c r="BO509">
        <v>300</v>
      </c>
      <c r="BP509">
        <v>0</v>
      </c>
      <c r="BQ509">
        <v>0</v>
      </c>
      <c r="BR509">
        <v>0</v>
      </c>
      <c r="BS509">
        <v>0</v>
      </c>
      <c r="BT509">
        <v>0</v>
      </c>
      <c r="BU509">
        <v>0</v>
      </c>
      <c r="BV509">
        <v>0</v>
      </c>
      <c r="BW509">
        <v>0</v>
      </c>
      <c r="BX509">
        <v>0</v>
      </c>
      <c r="BY509">
        <v>0</v>
      </c>
      <c r="BZ509">
        <v>0</v>
      </c>
      <c r="CA509">
        <v>300</v>
      </c>
      <c r="CB509">
        <v>0</v>
      </c>
      <c r="CC509">
        <v>0</v>
      </c>
      <c r="CD509">
        <v>0</v>
      </c>
      <c r="CE509">
        <v>0</v>
      </c>
      <c r="CF509">
        <v>0</v>
      </c>
      <c r="CG509">
        <v>0</v>
      </c>
      <c r="CH509">
        <v>0</v>
      </c>
      <c r="CI509">
        <v>0</v>
      </c>
      <c r="CJ509" s="1">
        <v>0</v>
      </c>
      <c r="CK509" s="1">
        <v>0</v>
      </c>
      <c r="CL509" s="1">
        <v>0</v>
      </c>
      <c r="CM509" s="1">
        <v>0</v>
      </c>
      <c r="CN509" s="168">
        <v>0</v>
      </c>
      <c r="CO509" s="169">
        <v>0</v>
      </c>
      <c r="CP509" s="169">
        <v>0</v>
      </c>
      <c r="CQ509" s="170">
        <v>300</v>
      </c>
      <c r="CR509" s="1">
        <v>0</v>
      </c>
      <c r="CS509" s="1">
        <v>0</v>
      </c>
      <c r="CT509" s="1">
        <v>0</v>
      </c>
      <c r="CU509" s="1">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v>0</v>
      </c>
      <c r="DP509" s="284">
        <v>0</v>
      </c>
      <c r="DQ509" s="284">
        <v>0</v>
      </c>
      <c r="DR509" s="284">
        <v>0</v>
      </c>
      <c r="DS509" s="284">
        <v>0</v>
      </c>
      <c r="DT509" s="168">
        <v>0</v>
      </c>
      <c r="DU509" s="169">
        <v>0</v>
      </c>
      <c r="DV509" s="169">
        <v>0</v>
      </c>
      <c r="DW509" s="170">
        <v>0</v>
      </c>
      <c r="DX509">
        <v>1</v>
      </c>
      <c r="DY509">
        <v>1</v>
      </c>
      <c r="DZ509">
        <v>0</v>
      </c>
      <c r="EA509">
        <v>3000</v>
      </c>
      <c r="EB509">
        <v>0</v>
      </c>
      <c r="EC509">
        <v>0</v>
      </c>
      <c r="ED509">
        <v>0</v>
      </c>
      <c r="EE509">
        <v>0</v>
      </c>
      <c r="EF509">
        <v>0</v>
      </c>
      <c r="EG509">
        <v>0</v>
      </c>
      <c r="EH509">
        <v>0</v>
      </c>
      <c r="EI509">
        <v>0</v>
      </c>
      <c r="EJ509">
        <v>0</v>
      </c>
      <c r="EK509">
        <v>0</v>
      </c>
      <c r="EL509">
        <v>0</v>
      </c>
      <c r="EM509">
        <v>3000</v>
      </c>
      <c r="EN509">
        <v>0</v>
      </c>
      <c r="EO509">
        <v>0</v>
      </c>
      <c r="EP509">
        <v>0</v>
      </c>
      <c r="EQ509">
        <v>0</v>
      </c>
      <c r="ER509">
        <v>0</v>
      </c>
      <c r="ES509">
        <v>0</v>
      </c>
      <c r="ET509">
        <v>0</v>
      </c>
      <c r="EU509">
        <v>0</v>
      </c>
      <c r="EV509" s="1">
        <v>0</v>
      </c>
      <c r="EW509" s="1">
        <v>0</v>
      </c>
      <c r="EX509" s="1">
        <v>0</v>
      </c>
      <c r="EY509" s="1">
        <v>0</v>
      </c>
      <c r="EZ509" s="168">
        <v>0</v>
      </c>
      <c r="FA509" s="169">
        <v>0</v>
      </c>
      <c r="FB509" s="169">
        <v>0</v>
      </c>
      <c r="FC509" s="170">
        <v>3000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0</v>
      </c>
      <c r="GE509">
        <v>0</v>
      </c>
      <c r="GF509">
        <v>0</v>
      </c>
      <c r="GG509">
        <v>0</v>
      </c>
      <c r="GH509">
        <v>0</v>
      </c>
      <c r="GI509">
        <v>0</v>
      </c>
      <c r="GJ509">
        <v>0</v>
      </c>
      <c r="GK509">
        <v>0</v>
      </c>
      <c r="GL509">
        <v>0</v>
      </c>
      <c r="GM509">
        <v>0</v>
      </c>
      <c r="GN509">
        <v>0</v>
      </c>
      <c r="GO509">
        <v>0</v>
      </c>
      <c r="GP509">
        <v>0</v>
      </c>
      <c r="GQ509">
        <v>0</v>
      </c>
      <c r="GR509">
        <v>0</v>
      </c>
      <c r="GS509">
        <v>0</v>
      </c>
      <c r="GT509">
        <v>0</v>
      </c>
      <c r="GU509">
        <v>0</v>
      </c>
      <c r="GV509">
        <v>0</v>
      </c>
      <c r="GW509">
        <v>0</v>
      </c>
      <c r="GX509">
        <v>0</v>
      </c>
      <c r="GY509">
        <v>0</v>
      </c>
      <c r="GZ509">
        <v>0</v>
      </c>
      <c r="HA509">
        <v>0</v>
      </c>
      <c r="HB509">
        <v>0</v>
      </c>
      <c r="HC509" s="139">
        <v>1</v>
      </c>
      <c r="HD509" s="141">
        <v>1</v>
      </c>
      <c r="HE509" s="139">
        <v>0</v>
      </c>
      <c r="HF509" s="141">
        <v>4</v>
      </c>
      <c r="HG509" s="180">
        <v>7</v>
      </c>
      <c r="HH509" s="182">
        <v>0.7142857142857143</v>
      </c>
      <c r="HI509" s="182">
        <v>0.14285714285714285</v>
      </c>
      <c r="HJ509" s="183">
        <v>2</v>
      </c>
      <c r="HK509" s="140" t="s">
        <v>541</v>
      </c>
      <c r="HL509" s="140">
        <v>0</v>
      </c>
      <c r="HM509" s="1" t="s">
        <v>426</v>
      </c>
      <c r="HN509" s="1" t="s">
        <v>427</v>
      </c>
      <c r="HO509" t="s">
        <v>458</v>
      </c>
      <c r="HP509" s="284" t="s">
        <v>458</v>
      </c>
      <c r="HQ509" s="284">
        <v>2</v>
      </c>
      <c r="HR509" s="284" t="s">
        <v>541</v>
      </c>
      <c r="HS509" s="284">
        <v>0</v>
      </c>
      <c r="HT509" s="284" t="s">
        <v>426</v>
      </c>
      <c r="HU509" s="284" t="s">
        <v>427</v>
      </c>
      <c r="HV509" s="284" t="s">
        <v>427</v>
      </c>
      <c r="HW509" s="284" t="s">
        <v>427</v>
      </c>
      <c r="HX509" s="284" t="s">
        <v>541</v>
      </c>
      <c r="HY509" s="284">
        <v>0</v>
      </c>
      <c r="HZ509" s="284">
        <v>157178</v>
      </c>
      <c r="IA509" s="284"/>
      <c r="IB509" s="284"/>
    </row>
    <row r="510" spans="1:236" x14ac:dyDescent="0.25">
      <c r="A510" s="2">
        <f>IF('Table 1'!$L$2="All Regions",1,IF('Table 1'!$L$2='DATA TEMPLATE 1516'!L510,1,0))</f>
        <v>1</v>
      </c>
      <c r="B510" s="2">
        <f>IF('Table 1'!$L$3="All Disciplines",1,IF('Table 1'!$L$3='DATA TEMPLATE 1516'!M510,1,0))</f>
        <v>1</v>
      </c>
      <c r="C510" s="2">
        <f>IF('Table 1'!$L$4="All Organisations",1,IF('Table 1'!$L$4='DATA TEMPLATE 1516'!N510,1,0))</f>
        <v>1</v>
      </c>
      <c r="D510" s="2">
        <f t="shared" si="14"/>
        <v>3</v>
      </c>
      <c r="E510" s="236">
        <f>IFERROR(IF('Table 2'!$L$2="All Diverse Led",$HQ510,IF('Table 2'!$L$2='DATA TEMPLATE 1516'!HX510,4,0)),"0")</f>
        <v>0</v>
      </c>
      <c r="F510" s="236">
        <f>IFERROR(IF('Table 2'!$L$2="All Diverse Led",$HQ510,IF('Table 2'!$L$2='DATA TEMPLATE 1516'!HY510,4,0)), 0)</f>
        <v>0</v>
      </c>
      <c r="G510" s="237">
        <f t="shared" si="15"/>
        <v>0</v>
      </c>
      <c r="H510" s="1" t="s">
        <v>471</v>
      </c>
      <c r="I510" s="1">
        <v>0</v>
      </c>
      <c r="J510" s="1" t="b">
        <v>0</v>
      </c>
      <c r="K510" s="284">
        <v>508</v>
      </c>
      <c r="L510" t="s">
        <v>439</v>
      </c>
      <c r="M510" t="s">
        <v>436</v>
      </c>
      <c r="N510" t="s">
        <v>459</v>
      </c>
      <c r="O510" s="76">
        <v>0</v>
      </c>
      <c r="P510" s="76">
        <v>80000</v>
      </c>
      <c r="Q510" s="76">
        <v>100000</v>
      </c>
      <c r="R510" s="76">
        <v>9500</v>
      </c>
      <c r="S510" s="76">
        <v>179408</v>
      </c>
      <c r="T510" s="76">
        <v>368908</v>
      </c>
      <c r="U510">
        <v>0</v>
      </c>
      <c r="V510">
        <v>100000</v>
      </c>
      <c r="W510">
        <v>0</v>
      </c>
      <c r="X510">
        <v>80000</v>
      </c>
      <c r="Y510">
        <v>8041</v>
      </c>
      <c r="Z510">
        <v>0</v>
      </c>
      <c r="AA510">
        <v>0</v>
      </c>
      <c r="AB510">
        <v>185367</v>
      </c>
      <c r="AC510">
        <v>0</v>
      </c>
      <c r="AD510">
        <v>100000</v>
      </c>
      <c r="AE510">
        <v>373408</v>
      </c>
      <c r="AF510" s="1">
        <v>0</v>
      </c>
      <c r="AG510">
        <v>0</v>
      </c>
      <c r="AH510">
        <v>0</v>
      </c>
      <c r="AI510">
        <v>0</v>
      </c>
      <c r="AJ510">
        <v>0</v>
      </c>
      <c r="AK510">
        <v>0</v>
      </c>
      <c r="AL510">
        <v>0</v>
      </c>
      <c r="AM510">
        <v>0</v>
      </c>
      <c r="AN510">
        <v>0</v>
      </c>
      <c r="AO510">
        <v>0</v>
      </c>
      <c r="AP510">
        <v>0</v>
      </c>
      <c r="AQ510">
        <v>0</v>
      </c>
      <c r="AR510">
        <v>0</v>
      </c>
      <c r="AS510">
        <v>0</v>
      </c>
      <c r="AT510">
        <v>0</v>
      </c>
      <c r="AU510">
        <v>0</v>
      </c>
      <c r="AV510">
        <v>0</v>
      </c>
      <c r="AW510">
        <v>0</v>
      </c>
      <c r="AX510">
        <v>0</v>
      </c>
      <c r="AY510">
        <v>0</v>
      </c>
      <c r="AZ510">
        <v>0</v>
      </c>
      <c r="BA510">
        <v>0</v>
      </c>
      <c r="BB510">
        <v>0</v>
      </c>
      <c r="BC510">
        <v>0</v>
      </c>
      <c r="BD510" s="284">
        <v>0</v>
      </c>
      <c r="BE510" s="284">
        <v>0</v>
      </c>
      <c r="BF510" s="284">
        <v>0</v>
      </c>
      <c r="BG510" s="284">
        <v>0</v>
      </c>
      <c r="BH510" s="168">
        <v>0</v>
      </c>
      <c r="BI510" s="169">
        <v>0</v>
      </c>
      <c r="BJ510" s="169">
        <v>0</v>
      </c>
      <c r="BK510" s="170">
        <v>0</v>
      </c>
      <c r="BL510">
        <v>5</v>
      </c>
      <c r="BM510">
        <v>160</v>
      </c>
      <c r="BN510">
        <v>5414</v>
      </c>
      <c r="BO510" t="s">
        <v>610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v>0</v>
      </c>
      <c r="CJ510" s="1">
        <v>0</v>
      </c>
      <c r="CK510" s="1">
        <v>0</v>
      </c>
      <c r="CL510" s="1">
        <v>0</v>
      </c>
      <c r="CM510" s="1">
        <v>0</v>
      </c>
      <c r="CN510" s="168">
        <v>0</v>
      </c>
      <c r="CO510" s="169">
        <v>0</v>
      </c>
      <c r="CP510" s="169">
        <v>0</v>
      </c>
      <c r="CQ510" s="170">
        <v>0</v>
      </c>
      <c r="CR510" s="1">
        <v>0</v>
      </c>
      <c r="CS510" s="1">
        <v>0</v>
      </c>
      <c r="CT510" s="1">
        <v>0</v>
      </c>
      <c r="CU510" s="1">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v>0</v>
      </c>
      <c r="DP510" s="284">
        <v>0</v>
      </c>
      <c r="DQ510" s="284">
        <v>0</v>
      </c>
      <c r="DR510" s="284">
        <v>0</v>
      </c>
      <c r="DS510" s="284">
        <v>0</v>
      </c>
      <c r="DT510" s="168">
        <v>0</v>
      </c>
      <c r="DU510" s="169">
        <v>0</v>
      </c>
      <c r="DV510" s="169">
        <v>0</v>
      </c>
      <c r="DW510" s="170">
        <v>0</v>
      </c>
      <c r="DX510">
        <v>0</v>
      </c>
      <c r="DY510">
        <v>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v>0</v>
      </c>
      <c r="EV510" s="1">
        <v>0</v>
      </c>
      <c r="EW510" s="1">
        <v>0</v>
      </c>
      <c r="EX510" s="1">
        <v>0</v>
      </c>
      <c r="EY510" s="1">
        <v>0</v>
      </c>
      <c r="EZ510" s="168">
        <v>0</v>
      </c>
      <c r="FA510" s="169">
        <v>0</v>
      </c>
      <c r="FB510" s="169">
        <v>0</v>
      </c>
      <c r="FC510" s="170">
        <v>0</v>
      </c>
      <c r="FD510">
        <v>0</v>
      </c>
      <c r="FE510">
        <v>0</v>
      </c>
      <c r="FF510">
        <v>0</v>
      </c>
      <c r="FG510">
        <v>0</v>
      </c>
      <c r="FH510">
        <v>0</v>
      </c>
      <c r="FI510">
        <v>0</v>
      </c>
      <c r="FJ510">
        <v>0</v>
      </c>
      <c r="FK510">
        <v>0</v>
      </c>
      <c r="FL510">
        <v>0</v>
      </c>
      <c r="FM510">
        <v>0</v>
      </c>
      <c r="FN510">
        <v>0</v>
      </c>
      <c r="FO510">
        <v>0</v>
      </c>
      <c r="FP510">
        <v>0</v>
      </c>
      <c r="FQ510">
        <v>0</v>
      </c>
      <c r="FR510">
        <v>0</v>
      </c>
      <c r="FS510">
        <v>0</v>
      </c>
      <c r="FT510">
        <v>0</v>
      </c>
      <c r="FU510">
        <v>0</v>
      </c>
      <c r="FV510">
        <v>0</v>
      </c>
      <c r="FW510">
        <v>0</v>
      </c>
      <c r="FX510">
        <v>0</v>
      </c>
      <c r="FY510">
        <v>0</v>
      </c>
      <c r="FZ510">
        <v>45</v>
      </c>
      <c r="GA510">
        <v>5</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s="139">
        <v>0</v>
      </c>
      <c r="HD510" s="141">
        <v>0</v>
      </c>
      <c r="HE510" s="139">
        <v>0</v>
      </c>
      <c r="HF510" s="141">
        <v>2</v>
      </c>
      <c r="HG510" s="180">
        <v>10</v>
      </c>
      <c r="HH510" s="182">
        <v>0.2</v>
      </c>
      <c r="HI510" s="182">
        <v>0</v>
      </c>
      <c r="HJ510" s="183">
        <v>0</v>
      </c>
      <c r="HK510" s="140">
        <v>0</v>
      </c>
      <c r="HL510" s="140">
        <v>0</v>
      </c>
      <c r="HM510" s="1" t="s">
        <v>427</v>
      </c>
      <c r="HN510" s="1" t="s">
        <v>427</v>
      </c>
      <c r="HO510" t="s">
        <v>459</v>
      </c>
      <c r="HP510" s="284" t="s">
        <v>459</v>
      </c>
      <c r="HQ510" s="284">
        <v>0</v>
      </c>
      <c r="HR510" s="284">
        <v>0</v>
      </c>
      <c r="HS510" s="284">
        <v>0</v>
      </c>
      <c r="HT510" s="284" t="s">
        <v>427</v>
      </c>
      <c r="HU510" s="284" t="s">
        <v>427</v>
      </c>
      <c r="HV510" s="284" t="s">
        <v>427</v>
      </c>
      <c r="HW510" s="284" t="s">
        <v>427</v>
      </c>
      <c r="HX510" s="284">
        <v>0</v>
      </c>
      <c r="HY510" s="284">
        <v>0</v>
      </c>
      <c r="HZ510" s="284">
        <v>337500</v>
      </c>
      <c r="IA510" s="284"/>
      <c r="IB510" s="284"/>
    </row>
    <row r="511" spans="1:236" x14ac:dyDescent="0.25">
      <c r="A511" s="2">
        <f>IF('Table 1'!$L$2="All Regions",1,IF('Table 1'!$L$2='DATA TEMPLATE 1516'!L511,1,0))</f>
        <v>1</v>
      </c>
      <c r="B511" s="2">
        <f>IF('Table 1'!$L$3="All Disciplines",1,IF('Table 1'!$L$3='DATA TEMPLATE 1516'!M511,1,0))</f>
        <v>1</v>
      </c>
      <c r="C511" s="2">
        <f>IF('Table 1'!$L$4="All Organisations",1,IF('Table 1'!$L$4='DATA TEMPLATE 1516'!N511,1,0))</f>
        <v>1</v>
      </c>
      <c r="D511" s="2">
        <f t="shared" si="14"/>
        <v>3</v>
      </c>
      <c r="E511" s="236" t="str">
        <f>IFERROR(IF('Table 2'!$L$2="All Diverse Led",$HQ511,IF('Table 2'!$L$2='DATA TEMPLATE 1516'!HX511,4,0)),"0")</f>
        <v>-</v>
      </c>
      <c r="F511" s="236" t="str">
        <f>IFERROR(IF('Table 2'!$L$2="All Diverse Led",$HQ511,IF('Table 2'!$L$2='DATA TEMPLATE 1516'!HY511,4,0)), 0)</f>
        <v>-</v>
      </c>
      <c r="G511" s="237">
        <f t="shared" si="15"/>
        <v>0</v>
      </c>
      <c r="H511" s="1">
        <v>0</v>
      </c>
      <c r="I511" s="1">
        <v>0</v>
      </c>
      <c r="J511" s="1" t="b">
        <v>0</v>
      </c>
      <c r="K511" s="284">
        <v>509</v>
      </c>
      <c r="L511" t="s">
        <v>439</v>
      </c>
      <c r="M511" t="s">
        <v>442</v>
      </c>
      <c r="N511" t="s">
        <v>458</v>
      </c>
      <c r="O511" s="76">
        <v>1136</v>
      </c>
      <c r="P511" s="76">
        <v>147995</v>
      </c>
      <c r="Q511" s="76">
        <v>1553</v>
      </c>
      <c r="R511" s="76">
        <v>0</v>
      </c>
      <c r="S511" s="76">
        <v>0</v>
      </c>
      <c r="T511" s="76">
        <v>150684</v>
      </c>
      <c r="U511">
        <v>0</v>
      </c>
      <c r="V511">
        <v>31751</v>
      </c>
      <c r="W511">
        <v>0</v>
      </c>
      <c r="X511">
        <v>14000</v>
      </c>
      <c r="Y511">
        <v>0</v>
      </c>
      <c r="Z511">
        <v>0</v>
      </c>
      <c r="AA511">
        <v>0</v>
      </c>
      <c r="AB511">
        <v>98899</v>
      </c>
      <c r="AC511">
        <v>31187</v>
      </c>
      <c r="AD511">
        <v>8905</v>
      </c>
      <c r="AE511">
        <v>184742</v>
      </c>
      <c r="AF511" s="1">
        <v>1</v>
      </c>
      <c r="AG511">
        <v>2</v>
      </c>
      <c r="AH511">
        <v>78</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v>0</v>
      </c>
      <c r="BD511" s="284">
        <v>0</v>
      </c>
      <c r="BE511" s="284">
        <v>0</v>
      </c>
      <c r="BF511" s="284">
        <v>0</v>
      </c>
      <c r="BG511" s="284">
        <v>0</v>
      </c>
      <c r="BH511" s="168">
        <v>0</v>
      </c>
      <c r="BI511" s="169">
        <v>0</v>
      </c>
      <c r="BJ511" s="169">
        <v>0</v>
      </c>
      <c r="BK511" s="170">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v>0</v>
      </c>
      <c r="CI511">
        <v>0</v>
      </c>
      <c r="CJ511" s="1">
        <v>0</v>
      </c>
      <c r="CK511" s="1">
        <v>0</v>
      </c>
      <c r="CL511" s="1">
        <v>0</v>
      </c>
      <c r="CM511" s="1">
        <v>0</v>
      </c>
      <c r="CN511" s="168">
        <v>0</v>
      </c>
      <c r="CO511" s="169">
        <v>0</v>
      </c>
      <c r="CP511" s="169">
        <v>0</v>
      </c>
      <c r="CQ511" s="170">
        <v>0</v>
      </c>
      <c r="CR511" s="1">
        <v>0</v>
      </c>
      <c r="CS511" s="1">
        <v>0</v>
      </c>
      <c r="CT511" s="1">
        <v>0</v>
      </c>
      <c r="CU511" s="1">
        <v>0</v>
      </c>
      <c r="CV511">
        <v>0</v>
      </c>
      <c r="CW511">
        <v>0</v>
      </c>
      <c r="CX511">
        <v>0</v>
      </c>
      <c r="CY511">
        <v>0</v>
      </c>
      <c r="CZ511">
        <v>0</v>
      </c>
      <c r="DA511">
        <v>0</v>
      </c>
      <c r="DB511">
        <v>0</v>
      </c>
      <c r="DC511">
        <v>0</v>
      </c>
      <c r="DD511">
        <v>0</v>
      </c>
      <c r="DE511">
        <v>0</v>
      </c>
      <c r="DF511">
        <v>0</v>
      </c>
      <c r="DG511">
        <v>0</v>
      </c>
      <c r="DH511">
        <v>0</v>
      </c>
      <c r="DI511">
        <v>0</v>
      </c>
      <c r="DJ511">
        <v>0</v>
      </c>
      <c r="DK511">
        <v>0</v>
      </c>
      <c r="DL511">
        <v>0</v>
      </c>
      <c r="DM511">
        <v>0</v>
      </c>
      <c r="DN511">
        <v>0</v>
      </c>
      <c r="DO511">
        <v>0</v>
      </c>
      <c r="DP511" s="284">
        <v>0</v>
      </c>
      <c r="DQ511" s="284">
        <v>0</v>
      </c>
      <c r="DR511" s="284">
        <v>0</v>
      </c>
      <c r="DS511" s="284">
        <v>0</v>
      </c>
      <c r="DT511" s="168">
        <v>0</v>
      </c>
      <c r="DU511" s="169">
        <v>0</v>
      </c>
      <c r="DV511" s="169">
        <v>0</v>
      </c>
      <c r="DW511" s="170">
        <v>0</v>
      </c>
      <c r="DX511">
        <v>2</v>
      </c>
      <c r="DY511">
        <v>2</v>
      </c>
      <c r="DZ511">
        <v>200</v>
      </c>
      <c r="EA511">
        <v>150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v>0</v>
      </c>
      <c r="EV511" s="1">
        <v>0</v>
      </c>
      <c r="EW511" s="1">
        <v>0</v>
      </c>
      <c r="EX511" s="1">
        <v>0</v>
      </c>
      <c r="EY511" s="1">
        <v>0</v>
      </c>
      <c r="EZ511" s="168">
        <v>0</v>
      </c>
      <c r="FA511" s="169">
        <v>0</v>
      </c>
      <c r="FB511" s="169">
        <v>0</v>
      </c>
      <c r="FC511" s="170">
        <v>0</v>
      </c>
      <c r="FD511">
        <v>0</v>
      </c>
      <c r="FE511">
        <v>0</v>
      </c>
      <c r="FF511">
        <v>0</v>
      </c>
      <c r="FG511">
        <v>0</v>
      </c>
      <c r="FH511">
        <v>0</v>
      </c>
      <c r="FI511">
        <v>0</v>
      </c>
      <c r="FJ511">
        <v>0</v>
      </c>
      <c r="FK511">
        <v>0</v>
      </c>
      <c r="FL511">
        <v>0</v>
      </c>
      <c r="FM511">
        <v>0</v>
      </c>
      <c r="FN511">
        <v>1</v>
      </c>
      <c r="FO511">
        <v>300</v>
      </c>
      <c r="FP511">
        <v>73</v>
      </c>
      <c r="FQ511">
        <v>0</v>
      </c>
      <c r="FR511">
        <v>43</v>
      </c>
      <c r="FS511">
        <v>0</v>
      </c>
      <c r="FT511">
        <v>0</v>
      </c>
      <c r="FU511">
        <v>0</v>
      </c>
      <c r="FV511">
        <v>0</v>
      </c>
      <c r="FW511">
        <v>0</v>
      </c>
      <c r="FX511">
        <v>0</v>
      </c>
      <c r="FY511">
        <v>0</v>
      </c>
      <c r="FZ511">
        <v>0</v>
      </c>
      <c r="GA511">
        <v>0</v>
      </c>
      <c r="GB511">
        <v>0</v>
      </c>
      <c r="GC511">
        <v>0</v>
      </c>
      <c r="GD511">
        <v>0</v>
      </c>
      <c r="GE511">
        <v>0</v>
      </c>
      <c r="GF511">
        <v>0</v>
      </c>
      <c r="GG511">
        <v>0</v>
      </c>
      <c r="GH511">
        <v>0</v>
      </c>
      <c r="GI511">
        <v>0</v>
      </c>
      <c r="GJ511">
        <v>0</v>
      </c>
      <c r="GK511">
        <v>0</v>
      </c>
      <c r="GL511">
        <v>0</v>
      </c>
      <c r="GM511">
        <v>0</v>
      </c>
      <c r="GN511">
        <v>8</v>
      </c>
      <c r="GO511">
        <v>4395</v>
      </c>
      <c r="GP511">
        <v>9</v>
      </c>
      <c r="GQ511">
        <v>8430</v>
      </c>
      <c r="GR511">
        <v>0</v>
      </c>
      <c r="GS511">
        <v>0</v>
      </c>
      <c r="GT511">
        <v>1</v>
      </c>
      <c r="GU511">
        <v>0</v>
      </c>
      <c r="GV511">
        <v>0</v>
      </c>
      <c r="GW511">
        <v>0</v>
      </c>
      <c r="GX511">
        <v>0</v>
      </c>
      <c r="GY511">
        <v>0</v>
      </c>
      <c r="GZ511">
        <v>17</v>
      </c>
      <c r="HA511">
        <v>0</v>
      </c>
      <c r="HB511">
        <v>1</v>
      </c>
      <c r="HC511" s="139">
        <v>0</v>
      </c>
      <c r="HD511" s="141">
        <v>0</v>
      </c>
      <c r="HE511" s="139">
        <v>0</v>
      </c>
      <c r="HF511" s="141">
        <v>2</v>
      </c>
      <c r="HG511" s="180">
        <v>4</v>
      </c>
      <c r="HH511" s="182">
        <v>0.5</v>
      </c>
      <c r="HI511" s="182">
        <v>0</v>
      </c>
      <c r="HJ511" s="183">
        <v>0</v>
      </c>
      <c r="HK511" s="140">
        <v>0</v>
      </c>
      <c r="HL511" s="140">
        <v>0</v>
      </c>
      <c r="HM511" s="1" t="s">
        <v>427</v>
      </c>
      <c r="HN511" s="1" t="s">
        <v>427</v>
      </c>
      <c r="HO511" t="s">
        <v>458</v>
      </c>
      <c r="HP511" t="e">
        <v>#N/A</v>
      </c>
      <c r="HQ511" s="403" t="s">
        <v>605</v>
      </c>
      <c r="HR511" s="403" t="s">
        <v>605</v>
      </c>
      <c r="HS511" s="403" t="s">
        <v>605</v>
      </c>
      <c r="HT511" s="403" t="s">
        <v>605</v>
      </c>
      <c r="HU511" s="403" t="s">
        <v>605</v>
      </c>
      <c r="HV511" s="403" t="s">
        <v>605</v>
      </c>
      <c r="HW511" s="403" t="s">
        <v>605</v>
      </c>
      <c r="HX511" s="403" t="s">
        <v>605</v>
      </c>
      <c r="HY511" s="403" t="s">
        <v>605</v>
      </c>
      <c r="HZ511" s="403" t="s">
        <v>605</v>
      </c>
      <c r="IA511" s="284"/>
      <c r="IB511" s="284"/>
    </row>
    <row r="512" spans="1:236" x14ac:dyDescent="0.25">
      <c r="A512" s="2">
        <f>IF('Table 1'!$L$2="All Regions",1,IF('Table 1'!$L$2='DATA TEMPLATE 1516'!L512,1,0))</f>
        <v>1</v>
      </c>
      <c r="B512" s="2">
        <f>IF('Table 1'!$L$3="All Disciplines",1,IF('Table 1'!$L$3='DATA TEMPLATE 1516'!M512,1,0))</f>
        <v>1</v>
      </c>
      <c r="C512" s="2">
        <f>IF('Table 1'!$L$4="All Organisations",1,IF('Table 1'!$L$4='DATA TEMPLATE 1516'!N512,1,0))</f>
        <v>1</v>
      </c>
      <c r="D512" s="2">
        <f t="shared" si="14"/>
        <v>3</v>
      </c>
      <c r="E512" s="236">
        <f>IFERROR(IF('Table 2'!$L$2="All Diverse Led",$HQ512,IF('Table 2'!$L$2='DATA TEMPLATE 1516'!HX512,4,0)),"0")</f>
        <v>0</v>
      </c>
      <c r="F512" s="236">
        <f>IFERROR(IF('Table 2'!$L$2="All Diverse Led",$HQ512,IF('Table 2'!$L$2='DATA TEMPLATE 1516'!HY512,4,0)), 0)</f>
        <v>0</v>
      </c>
      <c r="G512" s="237">
        <f t="shared" si="15"/>
        <v>0</v>
      </c>
      <c r="H512" s="1" t="s">
        <v>471</v>
      </c>
      <c r="I512" s="1">
        <v>0</v>
      </c>
      <c r="J512" s="1" t="b">
        <v>0</v>
      </c>
      <c r="K512" s="284">
        <v>510</v>
      </c>
      <c r="L512" t="s">
        <v>439</v>
      </c>
      <c r="M512" t="s">
        <v>438</v>
      </c>
      <c r="N512" t="s">
        <v>458</v>
      </c>
      <c r="O512" s="76">
        <v>107370</v>
      </c>
      <c r="P512" s="76">
        <v>136870</v>
      </c>
      <c r="Q512" s="76">
        <v>7500</v>
      </c>
      <c r="R512" s="76">
        <v>0</v>
      </c>
      <c r="S512" s="76">
        <v>0</v>
      </c>
      <c r="T512" s="76">
        <v>251740</v>
      </c>
      <c r="U512">
        <v>172431</v>
      </c>
      <c r="V512">
        <v>1187</v>
      </c>
      <c r="W512">
        <v>0</v>
      </c>
      <c r="X512">
        <v>10267</v>
      </c>
      <c r="Y512">
        <v>0</v>
      </c>
      <c r="Z512">
        <v>0</v>
      </c>
      <c r="AA512">
        <v>0</v>
      </c>
      <c r="AB512">
        <v>40658</v>
      </c>
      <c r="AC512">
        <v>19652</v>
      </c>
      <c r="AD512">
        <v>0</v>
      </c>
      <c r="AE512">
        <v>244195</v>
      </c>
      <c r="AF512" s="1">
        <v>3</v>
      </c>
      <c r="AG512">
        <v>12</v>
      </c>
      <c r="AH512">
        <v>1955</v>
      </c>
      <c r="AI512">
        <v>300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v>0</v>
      </c>
      <c r="BD512" s="284">
        <v>0</v>
      </c>
      <c r="BE512" s="284">
        <v>0</v>
      </c>
      <c r="BF512" s="284">
        <v>0</v>
      </c>
      <c r="BG512" s="284">
        <v>0</v>
      </c>
      <c r="BH512" s="168">
        <v>0</v>
      </c>
      <c r="BI512" s="169">
        <v>0</v>
      </c>
      <c r="BJ512" s="169">
        <v>0</v>
      </c>
      <c r="BK512" s="170">
        <v>0</v>
      </c>
      <c r="BL512">
        <v>1</v>
      </c>
      <c r="BM512">
        <v>39</v>
      </c>
      <c r="BN512">
        <v>0</v>
      </c>
      <c r="BO512">
        <v>6000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v>0</v>
      </c>
      <c r="CJ512" s="1">
        <v>0</v>
      </c>
      <c r="CK512" s="1">
        <v>0</v>
      </c>
      <c r="CL512" s="1">
        <v>0</v>
      </c>
      <c r="CM512" s="1">
        <v>0</v>
      </c>
      <c r="CN512" s="168">
        <v>0</v>
      </c>
      <c r="CO512" s="169">
        <v>0</v>
      </c>
      <c r="CP512" s="169">
        <v>0</v>
      </c>
      <c r="CQ512" s="170">
        <v>0</v>
      </c>
      <c r="CR512" s="1">
        <v>0</v>
      </c>
      <c r="CS512" s="1">
        <v>0</v>
      </c>
      <c r="CT512" s="1">
        <v>0</v>
      </c>
      <c r="CU512" s="1">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v>0</v>
      </c>
      <c r="DP512" s="284">
        <v>0</v>
      </c>
      <c r="DQ512" s="284">
        <v>0</v>
      </c>
      <c r="DR512" s="284">
        <v>0</v>
      </c>
      <c r="DS512" s="284">
        <v>0</v>
      </c>
      <c r="DT512" s="168">
        <v>0</v>
      </c>
      <c r="DU512" s="169">
        <v>0</v>
      </c>
      <c r="DV512" s="169">
        <v>0</v>
      </c>
      <c r="DW512" s="170">
        <v>0</v>
      </c>
      <c r="DX512">
        <v>0</v>
      </c>
      <c r="DY512">
        <v>0</v>
      </c>
      <c r="DZ512">
        <v>0</v>
      </c>
      <c r="EA512">
        <v>0</v>
      </c>
      <c r="EB512">
        <v>0</v>
      </c>
      <c r="EC512">
        <v>0</v>
      </c>
      <c r="ED512">
        <v>0</v>
      </c>
      <c r="EE512">
        <v>0</v>
      </c>
      <c r="EF512">
        <v>0</v>
      </c>
      <c r="EG512">
        <v>0</v>
      </c>
      <c r="EH512">
        <v>0</v>
      </c>
      <c r="EI512">
        <v>0</v>
      </c>
      <c r="EJ512">
        <v>0</v>
      </c>
      <c r="EK512">
        <v>0</v>
      </c>
      <c r="EL512">
        <v>0</v>
      </c>
      <c r="EM512">
        <v>0</v>
      </c>
      <c r="EN512">
        <v>0</v>
      </c>
      <c r="EO512">
        <v>0</v>
      </c>
      <c r="EP512">
        <v>0</v>
      </c>
      <c r="EQ512">
        <v>0</v>
      </c>
      <c r="ER512">
        <v>0</v>
      </c>
      <c r="ES512">
        <v>0</v>
      </c>
      <c r="ET512">
        <v>0</v>
      </c>
      <c r="EU512">
        <v>0</v>
      </c>
      <c r="EV512" s="1">
        <v>0</v>
      </c>
      <c r="EW512" s="1">
        <v>0</v>
      </c>
      <c r="EX512" s="1">
        <v>0</v>
      </c>
      <c r="EY512" s="1">
        <v>0</v>
      </c>
      <c r="EZ512" s="168">
        <v>0</v>
      </c>
      <c r="FA512" s="169">
        <v>0</v>
      </c>
      <c r="FB512" s="169">
        <v>0</v>
      </c>
      <c r="FC512" s="170">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0</v>
      </c>
      <c r="FZ512">
        <v>0</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0</v>
      </c>
      <c r="HC512" s="139">
        <v>0</v>
      </c>
      <c r="HD512" s="141">
        <v>0</v>
      </c>
      <c r="HE512" s="139">
        <v>0</v>
      </c>
      <c r="HF512" s="141">
        <v>0</v>
      </c>
      <c r="HG512" s="180">
        <v>5</v>
      </c>
      <c r="HH512" s="182">
        <v>0</v>
      </c>
      <c r="HI512" s="182">
        <v>0</v>
      </c>
      <c r="HJ512" s="183">
        <v>0</v>
      </c>
      <c r="HK512" s="140">
        <v>0</v>
      </c>
      <c r="HL512" s="140">
        <v>0</v>
      </c>
      <c r="HM512" s="1">
        <v>0</v>
      </c>
      <c r="HN512" s="1">
        <v>0</v>
      </c>
      <c r="HO512" t="s">
        <v>458</v>
      </c>
      <c r="HP512" s="284" t="s">
        <v>458</v>
      </c>
      <c r="HQ512" s="284">
        <v>0</v>
      </c>
      <c r="HR512" s="284">
        <v>0</v>
      </c>
      <c r="HS512" s="284">
        <v>0</v>
      </c>
      <c r="HT512" s="284" t="s">
        <v>427</v>
      </c>
      <c r="HU512" s="284" t="s">
        <v>427</v>
      </c>
      <c r="HV512" s="284" t="s">
        <v>427</v>
      </c>
      <c r="HW512" s="284" t="s">
        <v>427</v>
      </c>
      <c r="HX512" s="284">
        <v>0</v>
      </c>
      <c r="HY512" s="284">
        <v>0</v>
      </c>
      <c r="HZ512" s="284">
        <v>201936</v>
      </c>
      <c r="IA512" s="284"/>
      <c r="IB512" s="284"/>
    </row>
    <row r="513" spans="1:236" x14ac:dyDescent="0.25">
      <c r="A513" s="2">
        <f>IF('Table 1'!$L$2="All Regions",1,IF('Table 1'!$L$2='DATA TEMPLATE 1516'!L513,1,0))</f>
        <v>1</v>
      </c>
      <c r="B513" s="2">
        <f>IF('Table 1'!$L$3="All Disciplines",1,IF('Table 1'!$L$3='DATA TEMPLATE 1516'!M513,1,0))</f>
        <v>1</v>
      </c>
      <c r="C513" s="2">
        <f>IF('Table 1'!$L$4="All Organisations",1,IF('Table 1'!$L$4='DATA TEMPLATE 1516'!N513,1,0))</f>
        <v>1</v>
      </c>
      <c r="D513" s="2">
        <f t="shared" si="14"/>
        <v>3</v>
      </c>
      <c r="E513" s="236">
        <f>IFERROR(IF('Table 2'!$L$2="All Diverse Led",$HQ513,IF('Table 2'!$L$2='DATA TEMPLATE 1516'!HX513,4,0)),"0")</f>
        <v>0</v>
      </c>
      <c r="F513" s="236">
        <f>IFERROR(IF('Table 2'!$L$2="All Diverse Led",$HQ513,IF('Table 2'!$L$2='DATA TEMPLATE 1516'!HY513,4,0)), 0)</f>
        <v>0</v>
      </c>
      <c r="G513" s="237">
        <f t="shared" si="15"/>
        <v>0</v>
      </c>
      <c r="H513" s="1" t="s">
        <v>471</v>
      </c>
      <c r="I513" s="1">
        <v>0</v>
      </c>
      <c r="J513" s="1" t="b">
        <v>0</v>
      </c>
      <c r="K513" s="284">
        <v>511</v>
      </c>
      <c r="L513" t="s">
        <v>439</v>
      </c>
      <c r="M513" t="s">
        <v>440</v>
      </c>
      <c r="N513" t="s">
        <v>458</v>
      </c>
      <c r="O513" s="76">
        <v>107632</v>
      </c>
      <c r="P513" s="76">
        <v>60348</v>
      </c>
      <c r="Q513" s="76">
        <v>25</v>
      </c>
      <c r="R513" s="76">
        <v>0</v>
      </c>
      <c r="S513" s="76">
        <v>0</v>
      </c>
      <c r="T513" s="76">
        <v>168005</v>
      </c>
      <c r="U513">
        <v>10046</v>
      </c>
      <c r="V513">
        <v>0</v>
      </c>
      <c r="W513">
        <v>0</v>
      </c>
      <c r="X513">
        <v>28739</v>
      </c>
      <c r="Y513">
        <v>0</v>
      </c>
      <c r="Z513">
        <v>0</v>
      </c>
      <c r="AA513">
        <v>0</v>
      </c>
      <c r="AB513">
        <v>69114</v>
      </c>
      <c r="AC513">
        <v>63752</v>
      </c>
      <c r="AD513">
        <v>0</v>
      </c>
      <c r="AE513">
        <v>171651</v>
      </c>
      <c r="AF513" s="1">
        <v>36</v>
      </c>
      <c r="AG513">
        <v>36</v>
      </c>
      <c r="AH513">
        <v>0</v>
      </c>
      <c r="AI513">
        <v>16000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v>0</v>
      </c>
      <c r="BD513" s="284">
        <v>0</v>
      </c>
      <c r="BE513" s="284">
        <v>0</v>
      </c>
      <c r="BF513" s="284">
        <v>0</v>
      </c>
      <c r="BG513" s="284">
        <v>0</v>
      </c>
      <c r="BH513" s="168">
        <v>0</v>
      </c>
      <c r="BI513" s="169">
        <v>0</v>
      </c>
      <c r="BJ513" s="169">
        <v>0</v>
      </c>
      <c r="BK513" s="170">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v>0</v>
      </c>
      <c r="CJ513" s="1">
        <v>0</v>
      </c>
      <c r="CK513" s="1">
        <v>0</v>
      </c>
      <c r="CL513" s="1">
        <v>0</v>
      </c>
      <c r="CM513" s="1">
        <v>0</v>
      </c>
      <c r="CN513" s="168">
        <v>0</v>
      </c>
      <c r="CO513" s="169">
        <v>0</v>
      </c>
      <c r="CP513" s="169">
        <v>0</v>
      </c>
      <c r="CQ513" s="170">
        <v>0</v>
      </c>
      <c r="CR513" s="1">
        <v>0</v>
      </c>
      <c r="CS513" s="1">
        <v>0</v>
      </c>
      <c r="CT513" s="1">
        <v>0</v>
      </c>
      <c r="CU513" s="1">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v>0</v>
      </c>
      <c r="DP513" s="284">
        <v>0</v>
      </c>
      <c r="DQ513" s="284">
        <v>0</v>
      </c>
      <c r="DR513" s="284">
        <v>0</v>
      </c>
      <c r="DS513" s="284">
        <v>0</v>
      </c>
      <c r="DT513" s="168">
        <v>0</v>
      </c>
      <c r="DU513" s="169">
        <v>0</v>
      </c>
      <c r="DV513" s="169">
        <v>0</v>
      </c>
      <c r="DW513" s="170">
        <v>0</v>
      </c>
      <c r="DX513">
        <v>8</v>
      </c>
      <c r="DY513">
        <v>10</v>
      </c>
      <c r="DZ513">
        <v>0</v>
      </c>
      <c r="EA513">
        <v>1158000</v>
      </c>
      <c r="EB513">
        <v>0</v>
      </c>
      <c r="EC513">
        <v>0</v>
      </c>
      <c r="ED513">
        <v>0</v>
      </c>
      <c r="EE513">
        <v>0</v>
      </c>
      <c r="EF513">
        <v>1</v>
      </c>
      <c r="EG513">
        <v>1</v>
      </c>
      <c r="EH513">
        <v>0</v>
      </c>
      <c r="EI513">
        <v>230000</v>
      </c>
      <c r="EJ513">
        <v>0</v>
      </c>
      <c r="EK513">
        <v>0</v>
      </c>
      <c r="EL513">
        <v>0</v>
      </c>
      <c r="EM513">
        <v>0</v>
      </c>
      <c r="EN513">
        <v>0</v>
      </c>
      <c r="EO513">
        <v>0</v>
      </c>
      <c r="EP513">
        <v>0</v>
      </c>
      <c r="EQ513">
        <v>0</v>
      </c>
      <c r="ER513">
        <v>0</v>
      </c>
      <c r="ES513">
        <v>0</v>
      </c>
      <c r="ET513">
        <v>0</v>
      </c>
      <c r="EU513">
        <v>0</v>
      </c>
      <c r="EV513" s="1">
        <v>1</v>
      </c>
      <c r="EW513" s="1">
        <v>1</v>
      </c>
      <c r="EX513" s="1">
        <v>0</v>
      </c>
      <c r="EY513" s="1">
        <v>230000</v>
      </c>
      <c r="EZ513" s="168">
        <v>0</v>
      </c>
      <c r="FA513" s="169">
        <v>0</v>
      </c>
      <c r="FB513" s="169">
        <v>0</v>
      </c>
      <c r="FC513" s="170">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0</v>
      </c>
      <c r="GO513">
        <v>0</v>
      </c>
      <c r="GP513">
        <v>0</v>
      </c>
      <c r="GQ513">
        <v>0</v>
      </c>
      <c r="GR513">
        <v>0</v>
      </c>
      <c r="GS513">
        <v>0</v>
      </c>
      <c r="GT513">
        <v>0</v>
      </c>
      <c r="GU513">
        <v>0</v>
      </c>
      <c r="GV513">
        <v>0</v>
      </c>
      <c r="GW513">
        <v>0</v>
      </c>
      <c r="GX513">
        <v>0</v>
      </c>
      <c r="GY513">
        <v>0</v>
      </c>
      <c r="GZ513">
        <v>0</v>
      </c>
      <c r="HA513">
        <v>0</v>
      </c>
      <c r="HB513">
        <v>0</v>
      </c>
      <c r="HC513" s="139">
        <v>0</v>
      </c>
      <c r="HD513" s="141">
        <v>0</v>
      </c>
      <c r="HE513" s="139">
        <v>0</v>
      </c>
      <c r="HF513" s="141">
        <v>1</v>
      </c>
      <c r="HG513" s="180">
        <v>4</v>
      </c>
      <c r="HH513" s="182">
        <v>0.25</v>
      </c>
      <c r="HI513" s="182">
        <v>0</v>
      </c>
      <c r="HJ513" s="183">
        <v>0</v>
      </c>
      <c r="HK513" s="140">
        <v>0</v>
      </c>
      <c r="HL513" s="140">
        <v>0</v>
      </c>
      <c r="HM513" s="1" t="s">
        <v>427</v>
      </c>
      <c r="HN513" s="1" t="s">
        <v>427</v>
      </c>
      <c r="HO513" t="s">
        <v>458</v>
      </c>
      <c r="HP513" s="284" t="s">
        <v>458</v>
      </c>
      <c r="HQ513" s="284">
        <v>0</v>
      </c>
      <c r="HR513" s="284">
        <v>0</v>
      </c>
      <c r="HS513" s="284">
        <v>0</v>
      </c>
      <c r="HT513" s="284" t="s">
        <v>427</v>
      </c>
      <c r="HU513" s="284" t="s">
        <v>427</v>
      </c>
      <c r="HV513" s="284" t="s">
        <v>427</v>
      </c>
      <c r="HW513" s="284" t="s">
        <v>427</v>
      </c>
      <c r="HX513" s="284">
        <v>0</v>
      </c>
      <c r="HY513" s="284">
        <v>0</v>
      </c>
      <c r="HZ513" s="284">
        <v>162711</v>
      </c>
      <c r="IA513" s="284"/>
      <c r="IB513" s="284"/>
    </row>
    <row r="514" spans="1:236" x14ac:dyDescent="0.25">
      <c r="A514" s="2">
        <f>IF('Table 1'!$L$2="All Regions",1,IF('Table 1'!$L$2='DATA TEMPLATE 1516'!L514,1,0))</f>
        <v>1</v>
      </c>
      <c r="B514" s="2">
        <f>IF('Table 1'!$L$3="All Disciplines",1,IF('Table 1'!$L$3='DATA TEMPLATE 1516'!M514,1,0))</f>
        <v>1</v>
      </c>
      <c r="C514" s="2">
        <f>IF('Table 1'!$L$4="All Organisations",1,IF('Table 1'!$L$4='DATA TEMPLATE 1516'!N514,1,0))</f>
        <v>1</v>
      </c>
      <c r="D514" s="2">
        <f t="shared" si="14"/>
        <v>3</v>
      </c>
      <c r="E514" s="236">
        <f>IFERROR(IF('Table 2'!$L$2="All Diverse Led",$HQ514,IF('Table 2'!$L$2='DATA TEMPLATE 1516'!HX514,4,0)),"0")</f>
        <v>0</v>
      </c>
      <c r="F514" s="236">
        <f>IFERROR(IF('Table 2'!$L$2="All Diverse Led",$HQ514,IF('Table 2'!$L$2='DATA TEMPLATE 1516'!HY514,4,0)), 0)</f>
        <v>0</v>
      </c>
      <c r="G514" s="237">
        <f t="shared" si="15"/>
        <v>0</v>
      </c>
      <c r="H514" s="1" t="s">
        <v>471</v>
      </c>
      <c r="I514" s="1">
        <v>0</v>
      </c>
      <c r="J514" s="1" t="b">
        <v>0</v>
      </c>
      <c r="K514" s="284">
        <v>512</v>
      </c>
      <c r="L514" t="s">
        <v>439</v>
      </c>
      <c r="M514" t="s">
        <v>437</v>
      </c>
      <c r="N514" t="s">
        <v>460</v>
      </c>
      <c r="O514" s="76">
        <v>1729079</v>
      </c>
      <c r="P514" s="76">
        <v>226304</v>
      </c>
      <c r="Q514" s="76">
        <v>136230</v>
      </c>
      <c r="R514" s="76">
        <v>0</v>
      </c>
      <c r="S514" s="76">
        <v>0</v>
      </c>
      <c r="T514" s="76">
        <v>2091613</v>
      </c>
      <c r="U514">
        <v>113895</v>
      </c>
      <c r="V514">
        <v>15449</v>
      </c>
      <c r="W514">
        <v>736259</v>
      </c>
      <c r="X514">
        <v>0</v>
      </c>
      <c r="Y514">
        <v>396578</v>
      </c>
      <c r="Z514">
        <v>0</v>
      </c>
      <c r="AA514">
        <v>0</v>
      </c>
      <c r="AB514">
        <v>351569</v>
      </c>
      <c r="AC514">
        <v>284132</v>
      </c>
      <c r="AD514">
        <v>84704</v>
      </c>
      <c r="AE514">
        <v>1982586</v>
      </c>
      <c r="AF514" s="1">
        <v>1306</v>
      </c>
      <c r="AG514">
        <v>0</v>
      </c>
      <c r="AH514">
        <v>41518</v>
      </c>
      <c r="AI514">
        <v>230</v>
      </c>
      <c r="AJ514">
        <v>14</v>
      </c>
      <c r="AK514">
        <v>0</v>
      </c>
      <c r="AL514">
        <v>1190</v>
      </c>
      <c r="AM514">
        <v>0</v>
      </c>
      <c r="AN514">
        <v>468</v>
      </c>
      <c r="AO514">
        <v>0</v>
      </c>
      <c r="AP514">
        <v>167777</v>
      </c>
      <c r="AQ514">
        <v>0</v>
      </c>
      <c r="AR514">
        <v>1270</v>
      </c>
      <c r="AS514">
        <v>0</v>
      </c>
      <c r="AT514">
        <v>41518</v>
      </c>
      <c r="AU514">
        <v>0</v>
      </c>
      <c r="AV514">
        <v>0</v>
      </c>
      <c r="AW514">
        <v>0</v>
      </c>
      <c r="AX514">
        <v>0</v>
      </c>
      <c r="AY514">
        <v>0</v>
      </c>
      <c r="AZ514">
        <v>0</v>
      </c>
      <c r="BA514">
        <v>0</v>
      </c>
      <c r="BB514">
        <v>0</v>
      </c>
      <c r="BC514">
        <v>0</v>
      </c>
      <c r="BD514" s="284">
        <v>482</v>
      </c>
      <c r="BE514" s="284">
        <v>0</v>
      </c>
      <c r="BF514" s="284">
        <v>168967</v>
      </c>
      <c r="BG514" s="284">
        <v>0</v>
      </c>
      <c r="BH514" s="168">
        <v>1270</v>
      </c>
      <c r="BI514" s="169">
        <v>0</v>
      </c>
      <c r="BJ514" s="169">
        <v>41518</v>
      </c>
      <c r="BK514" s="170">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v>0</v>
      </c>
      <c r="CJ514" s="1">
        <v>0</v>
      </c>
      <c r="CK514" s="1">
        <v>0</v>
      </c>
      <c r="CL514" s="1">
        <v>0</v>
      </c>
      <c r="CM514" s="1">
        <v>0</v>
      </c>
      <c r="CN514" s="168">
        <v>0</v>
      </c>
      <c r="CO514" s="169">
        <v>0</v>
      </c>
      <c r="CP514" s="169">
        <v>0</v>
      </c>
      <c r="CQ514" s="170">
        <v>0</v>
      </c>
      <c r="CR514" s="1">
        <v>0</v>
      </c>
      <c r="CS514" s="1">
        <v>0</v>
      </c>
      <c r="CT514" s="1">
        <v>0</v>
      </c>
      <c r="CU514" s="1">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v>0</v>
      </c>
      <c r="DP514" s="284">
        <v>0</v>
      </c>
      <c r="DQ514" s="284">
        <v>0</v>
      </c>
      <c r="DR514" s="284">
        <v>0</v>
      </c>
      <c r="DS514" s="284">
        <v>0</v>
      </c>
      <c r="DT514" s="168">
        <v>0</v>
      </c>
      <c r="DU514" s="169">
        <v>0</v>
      </c>
      <c r="DV514" s="169">
        <v>0</v>
      </c>
      <c r="DW514" s="170">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v>0</v>
      </c>
      <c r="EV514" s="1">
        <v>0</v>
      </c>
      <c r="EW514" s="1">
        <v>0</v>
      </c>
      <c r="EX514" s="1">
        <v>0</v>
      </c>
      <c r="EY514" s="1">
        <v>0</v>
      </c>
      <c r="EZ514" s="168">
        <v>0</v>
      </c>
      <c r="FA514" s="169">
        <v>0</v>
      </c>
      <c r="FB514" s="169">
        <v>0</v>
      </c>
      <c r="FC514" s="170">
        <v>0</v>
      </c>
      <c r="FD514">
        <v>0</v>
      </c>
      <c r="FE514">
        <v>0</v>
      </c>
      <c r="FF514">
        <v>0</v>
      </c>
      <c r="FG514">
        <v>0</v>
      </c>
      <c r="FH514">
        <v>0</v>
      </c>
      <c r="FI514">
        <v>0</v>
      </c>
      <c r="FJ514">
        <v>0</v>
      </c>
      <c r="FK514">
        <v>0</v>
      </c>
      <c r="FL514">
        <v>0</v>
      </c>
      <c r="FM514">
        <v>0</v>
      </c>
      <c r="FN514">
        <v>1</v>
      </c>
      <c r="FO514">
        <v>2699</v>
      </c>
      <c r="FP514">
        <v>1383</v>
      </c>
      <c r="FQ514">
        <v>0</v>
      </c>
      <c r="FR514">
        <v>1510</v>
      </c>
      <c r="FS514">
        <v>0</v>
      </c>
      <c r="FT514">
        <v>0</v>
      </c>
      <c r="FU514">
        <v>0</v>
      </c>
      <c r="FV514">
        <v>0</v>
      </c>
      <c r="FW514">
        <v>0</v>
      </c>
      <c r="FX514">
        <v>0</v>
      </c>
      <c r="FY514">
        <v>0</v>
      </c>
      <c r="FZ514">
        <v>0</v>
      </c>
      <c r="GA514">
        <v>0</v>
      </c>
      <c r="GB514">
        <v>0</v>
      </c>
      <c r="GC514">
        <v>0</v>
      </c>
      <c r="GD514">
        <v>0</v>
      </c>
      <c r="GE514">
        <v>0</v>
      </c>
      <c r="GF514">
        <v>0</v>
      </c>
      <c r="GG514">
        <v>0</v>
      </c>
      <c r="GH514">
        <v>0</v>
      </c>
      <c r="GI514">
        <v>0</v>
      </c>
      <c r="GJ514">
        <v>0</v>
      </c>
      <c r="GK514">
        <v>0</v>
      </c>
      <c r="GL514">
        <v>0</v>
      </c>
      <c r="GM514">
        <v>0</v>
      </c>
      <c r="GN514">
        <v>0</v>
      </c>
      <c r="GO514">
        <v>0</v>
      </c>
      <c r="GP514">
        <v>0</v>
      </c>
      <c r="GQ514">
        <v>0</v>
      </c>
      <c r="GR514">
        <v>1</v>
      </c>
      <c r="GS514">
        <v>22000</v>
      </c>
      <c r="GT514">
        <v>0</v>
      </c>
      <c r="GU514">
        <v>0</v>
      </c>
      <c r="GV514">
        <v>0</v>
      </c>
      <c r="GW514">
        <v>0</v>
      </c>
      <c r="GX514">
        <v>0</v>
      </c>
      <c r="GY514">
        <v>0</v>
      </c>
      <c r="GZ514">
        <v>0</v>
      </c>
      <c r="HA514">
        <v>0</v>
      </c>
      <c r="HB514">
        <v>0</v>
      </c>
      <c r="HC514" s="139">
        <v>1</v>
      </c>
      <c r="HD514" s="141">
        <v>1</v>
      </c>
      <c r="HE514" s="139">
        <v>0</v>
      </c>
      <c r="HF514" s="141">
        <v>2</v>
      </c>
      <c r="HG514" s="180">
        <v>14</v>
      </c>
      <c r="HH514" s="182">
        <v>0.21428571428571427</v>
      </c>
      <c r="HI514" s="182">
        <v>7.1428571428571425E-2</v>
      </c>
      <c r="HJ514" s="183">
        <v>0</v>
      </c>
      <c r="HK514" s="140">
        <v>0</v>
      </c>
      <c r="HL514" s="140">
        <v>0</v>
      </c>
      <c r="HM514" s="1" t="s">
        <v>427</v>
      </c>
      <c r="HN514" s="1" t="s">
        <v>427</v>
      </c>
      <c r="HO514" t="s">
        <v>460</v>
      </c>
      <c r="HP514" s="284" t="s">
        <v>460</v>
      </c>
      <c r="HQ514" s="284">
        <v>0</v>
      </c>
      <c r="HR514" s="284">
        <v>0</v>
      </c>
      <c r="HS514" s="284">
        <v>0</v>
      </c>
      <c r="HT514" s="284" t="s">
        <v>427</v>
      </c>
      <c r="HU514" s="284" t="s">
        <v>427</v>
      </c>
      <c r="HV514" s="284" t="s">
        <v>427</v>
      </c>
      <c r="HW514" s="284" t="s">
        <v>427</v>
      </c>
      <c r="HX514" s="284">
        <v>0</v>
      </c>
      <c r="HY514" s="284">
        <v>0</v>
      </c>
      <c r="HZ514" s="284">
        <v>1087229</v>
      </c>
      <c r="IA514" s="284"/>
      <c r="IB514" s="284"/>
    </row>
    <row r="515" spans="1:236" x14ac:dyDescent="0.25">
      <c r="A515" s="2">
        <f>IF('Table 1'!$L$2="All Regions",1,IF('Table 1'!$L$2='DATA TEMPLATE 1516'!L515,1,0))</f>
        <v>1</v>
      </c>
      <c r="B515" s="2">
        <f>IF('Table 1'!$L$3="All Disciplines",1,IF('Table 1'!$L$3='DATA TEMPLATE 1516'!M515,1,0))</f>
        <v>1</v>
      </c>
      <c r="C515" s="2">
        <f>IF('Table 1'!$L$4="All Organisations",1,IF('Table 1'!$L$4='DATA TEMPLATE 1516'!N515,1,0))</f>
        <v>1</v>
      </c>
      <c r="D515" s="2">
        <f t="shared" ref="D515:D578" si="16">SUM(A515:C515)</f>
        <v>3</v>
      </c>
      <c r="E515" s="236">
        <f>IFERROR(IF('Table 2'!$L$2="All Diverse Led",$HQ515,IF('Table 2'!$L$2='DATA TEMPLATE 1516'!HX515,4,0)),"0")</f>
        <v>0</v>
      </c>
      <c r="F515" s="236">
        <f>IFERROR(IF('Table 2'!$L$2="All Diverse Led",$HQ515,IF('Table 2'!$L$2='DATA TEMPLATE 1516'!HY515,4,0)), 0)</f>
        <v>0</v>
      </c>
      <c r="G515" s="237">
        <f t="shared" si="15"/>
        <v>0</v>
      </c>
      <c r="H515" s="1" t="s">
        <v>471</v>
      </c>
      <c r="I515" s="1">
        <v>0</v>
      </c>
      <c r="J515" s="1" t="b">
        <v>0</v>
      </c>
      <c r="K515" s="284">
        <v>513</v>
      </c>
      <c r="L515" t="s">
        <v>439</v>
      </c>
      <c r="M515" t="s">
        <v>438</v>
      </c>
      <c r="N515" t="s">
        <v>458</v>
      </c>
      <c r="O515" s="76">
        <v>77196</v>
      </c>
      <c r="P515" s="76">
        <v>72914</v>
      </c>
      <c r="Q515" s="76">
        <v>17008</v>
      </c>
      <c r="R515" s="76">
        <v>0</v>
      </c>
      <c r="S515" s="76">
        <v>0</v>
      </c>
      <c r="T515" s="76">
        <v>167118</v>
      </c>
      <c r="U515">
        <v>0</v>
      </c>
      <c r="V515">
        <v>0</v>
      </c>
      <c r="W515">
        <v>0</v>
      </c>
      <c r="X515">
        <v>0</v>
      </c>
      <c r="Y515">
        <v>0</v>
      </c>
      <c r="Z515">
        <v>0</v>
      </c>
      <c r="AA515">
        <v>0</v>
      </c>
      <c r="AB515">
        <v>99353</v>
      </c>
      <c r="AC515">
        <v>17114</v>
      </c>
      <c r="AD515">
        <v>57345</v>
      </c>
      <c r="AE515">
        <v>173812</v>
      </c>
      <c r="AF515" s="1">
        <v>19</v>
      </c>
      <c r="AG515">
        <v>0</v>
      </c>
      <c r="AH515">
        <v>0</v>
      </c>
      <c r="AI515">
        <v>2590</v>
      </c>
      <c r="AJ515">
        <v>0</v>
      </c>
      <c r="AK515">
        <v>0</v>
      </c>
      <c r="AL515">
        <v>0</v>
      </c>
      <c r="AM515">
        <v>0</v>
      </c>
      <c r="AN515">
        <v>0</v>
      </c>
      <c r="AO515">
        <v>0</v>
      </c>
      <c r="AP515">
        <v>0</v>
      </c>
      <c r="AQ515">
        <v>0</v>
      </c>
      <c r="AR515">
        <v>7</v>
      </c>
      <c r="AS515">
        <v>0</v>
      </c>
      <c r="AT515">
        <v>0</v>
      </c>
      <c r="AU515">
        <v>980</v>
      </c>
      <c r="AV515">
        <v>0</v>
      </c>
      <c r="AW515">
        <v>0</v>
      </c>
      <c r="AX515">
        <v>0</v>
      </c>
      <c r="AY515">
        <v>0</v>
      </c>
      <c r="AZ515">
        <v>0</v>
      </c>
      <c r="BA515">
        <v>0</v>
      </c>
      <c r="BB515">
        <v>0</v>
      </c>
      <c r="BC515">
        <v>0</v>
      </c>
      <c r="BD515" s="284">
        <v>0</v>
      </c>
      <c r="BE515" s="284">
        <v>0</v>
      </c>
      <c r="BF515" s="284">
        <v>0</v>
      </c>
      <c r="BG515" s="284">
        <v>0</v>
      </c>
      <c r="BH515" s="168">
        <v>7</v>
      </c>
      <c r="BI515" s="169">
        <v>0</v>
      </c>
      <c r="BJ515" s="169">
        <v>0</v>
      </c>
      <c r="BK515" s="170">
        <v>980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v>
      </c>
      <c r="CF515">
        <v>0</v>
      </c>
      <c r="CG515">
        <v>0</v>
      </c>
      <c r="CH515">
        <v>0</v>
      </c>
      <c r="CI515">
        <v>0</v>
      </c>
      <c r="CJ515" s="1">
        <v>0</v>
      </c>
      <c r="CK515" s="1">
        <v>0</v>
      </c>
      <c r="CL515" s="1">
        <v>0</v>
      </c>
      <c r="CM515" s="1">
        <v>0</v>
      </c>
      <c r="CN515" s="168">
        <v>0</v>
      </c>
      <c r="CO515" s="169">
        <v>0</v>
      </c>
      <c r="CP515" s="169">
        <v>0</v>
      </c>
      <c r="CQ515" s="170">
        <v>0</v>
      </c>
      <c r="CR515" s="1">
        <v>0</v>
      </c>
      <c r="CS515" s="1">
        <v>0</v>
      </c>
      <c r="CT515" s="1">
        <v>0</v>
      </c>
      <c r="CU515" s="1">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v>0</v>
      </c>
      <c r="DP515" s="284">
        <v>0</v>
      </c>
      <c r="DQ515" s="284">
        <v>0</v>
      </c>
      <c r="DR515" s="284">
        <v>0</v>
      </c>
      <c r="DS515" s="284">
        <v>0</v>
      </c>
      <c r="DT515" s="168">
        <v>0</v>
      </c>
      <c r="DU515" s="169">
        <v>0</v>
      </c>
      <c r="DV515" s="169">
        <v>0</v>
      </c>
      <c r="DW515" s="170">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v>0</v>
      </c>
      <c r="EU515">
        <v>0</v>
      </c>
      <c r="EV515" s="1">
        <v>0</v>
      </c>
      <c r="EW515" s="1">
        <v>0</v>
      </c>
      <c r="EX515" s="1">
        <v>0</v>
      </c>
      <c r="EY515" s="1">
        <v>0</v>
      </c>
      <c r="EZ515" s="168">
        <v>0</v>
      </c>
      <c r="FA515" s="169">
        <v>0</v>
      </c>
      <c r="FB515" s="169">
        <v>0</v>
      </c>
      <c r="FC515" s="170">
        <v>0</v>
      </c>
      <c r="FD515">
        <v>0</v>
      </c>
      <c r="FE515">
        <v>0</v>
      </c>
      <c r="FF515">
        <v>0</v>
      </c>
      <c r="FG515">
        <v>0</v>
      </c>
      <c r="FH515">
        <v>0</v>
      </c>
      <c r="FI515">
        <v>0</v>
      </c>
      <c r="FJ515">
        <v>0</v>
      </c>
      <c r="FK515">
        <v>0</v>
      </c>
      <c r="FL515">
        <v>0</v>
      </c>
      <c r="FM515">
        <v>0</v>
      </c>
      <c r="FN515">
        <v>0</v>
      </c>
      <c r="FO515">
        <v>0</v>
      </c>
      <c r="FP515">
        <v>0</v>
      </c>
      <c r="FQ515">
        <v>0</v>
      </c>
      <c r="FR515">
        <v>0</v>
      </c>
      <c r="FS515">
        <v>0</v>
      </c>
      <c r="FT515">
        <v>0</v>
      </c>
      <c r="FU515">
        <v>0</v>
      </c>
      <c r="FV515">
        <v>0</v>
      </c>
      <c r="FW515">
        <v>0</v>
      </c>
      <c r="FX515">
        <v>0</v>
      </c>
      <c r="FY515">
        <v>0</v>
      </c>
      <c r="FZ515">
        <v>0</v>
      </c>
      <c r="GA515">
        <v>0</v>
      </c>
      <c r="GB515">
        <v>0</v>
      </c>
      <c r="GC515">
        <v>0</v>
      </c>
      <c r="GD515">
        <v>0</v>
      </c>
      <c r="GE515">
        <v>0</v>
      </c>
      <c r="GF515">
        <v>0</v>
      </c>
      <c r="GG515">
        <v>0</v>
      </c>
      <c r="GH515">
        <v>0</v>
      </c>
      <c r="GI515">
        <v>0</v>
      </c>
      <c r="GJ515">
        <v>0</v>
      </c>
      <c r="GK515">
        <v>0</v>
      </c>
      <c r="GL515">
        <v>0</v>
      </c>
      <c r="GM515">
        <v>0</v>
      </c>
      <c r="GN515">
        <v>12</v>
      </c>
      <c r="GO515">
        <v>0</v>
      </c>
      <c r="GP515">
        <v>9</v>
      </c>
      <c r="GQ515">
        <v>1</v>
      </c>
      <c r="GR515">
        <v>0</v>
      </c>
      <c r="GS515">
        <v>0</v>
      </c>
      <c r="GT515">
        <v>0</v>
      </c>
      <c r="GU515">
        <v>0</v>
      </c>
      <c r="GV515">
        <v>0</v>
      </c>
      <c r="GW515">
        <v>0</v>
      </c>
      <c r="GX515">
        <v>0</v>
      </c>
      <c r="GY515">
        <v>0</v>
      </c>
      <c r="GZ515">
        <v>21</v>
      </c>
      <c r="HA515">
        <v>21</v>
      </c>
      <c r="HB515">
        <v>0</v>
      </c>
      <c r="HC515" s="139">
        <v>0</v>
      </c>
      <c r="HD515" s="141">
        <v>0</v>
      </c>
      <c r="HE515" s="139">
        <v>0</v>
      </c>
      <c r="HF515" s="141">
        <v>0</v>
      </c>
      <c r="HG515" s="180">
        <v>4</v>
      </c>
      <c r="HH515" s="182">
        <v>0</v>
      </c>
      <c r="HI515" s="182">
        <v>0</v>
      </c>
      <c r="HJ515" s="183">
        <v>0</v>
      </c>
      <c r="HK515" s="140">
        <v>0</v>
      </c>
      <c r="HL515" s="140">
        <v>0</v>
      </c>
      <c r="HM515" s="1" t="s">
        <v>427</v>
      </c>
      <c r="HN515" s="1" t="s">
        <v>427</v>
      </c>
      <c r="HO515" t="s">
        <v>458</v>
      </c>
      <c r="HP515" s="284" t="s">
        <v>458</v>
      </c>
      <c r="HQ515" s="284">
        <v>0</v>
      </c>
      <c r="HR515" s="284">
        <v>0</v>
      </c>
      <c r="HS515" s="284">
        <v>0</v>
      </c>
      <c r="HT515" s="284" t="s">
        <v>427</v>
      </c>
      <c r="HU515" s="284" t="s">
        <v>427</v>
      </c>
      <c r="HV515" s="284" t="s">
        <v>427</v>
      </c>
      <c r="HW515" s="284" t="s">
        <v>427</v>
      </c>
      <c r="HX515" s="284">
        <v>0</v>
      </c>
      <c r="HY515" s="284">
        <v>0</v>
      </c>
      <c r="HZ515" s="284">
        <v>216875</v>
      </c>
      <c r="IA515" s="284"/>
      <c r="IB515" s="284"/>
    </row>
    <row r="516" spans="1:236" x14ac:dyDescent="0.25">
      <c r="A516" s="2">
        <f>IF('Table 1'!$L$2="All Regions",1,IF('Table 1'!$L$2='DATA TEMPLATE 1516'!L516,1,0))</f>
        <v>1</v>
      </c>
      <c r="B516" s="2">
        <f>IF('Table 1'!$L$3="All Disciplines",1,IF('Table 1'!$L$3='DATA TEMPLATE 1516'!M516,1,0))</f>
        <v>1</v>
      </c>
      <c r="C516" s="2">
        <f>IF('Table 1'!$L$4="All Organisations",1,IF('Table 1'!$L$4='DATA TEMPLATE 1516'!N516,1,0))</f>
        <v>1</v>
      </c>
      <c r="D516" s="2">
        <f t="shared" si="16"/>
        <v>3</v>
      </c>
      <c r="E516" s="236">
        <f>IFERROR(IF('Table 2'!$L$2="All Diverse Led",$HQ516,IF('Table 2'!$L$2='DATA TEMPLATE 1516'!HX516,4,0)),"0")</f>
        <v>0</v>
      </c>
      <c r="F516" s="236">
        <f>IFERROR(IF('Table 2'!$L$2="All Diverse Led",$HQ516,IF('Table 2'!$L$2='DATA TEMPLATE 1516'!HY516,4,0)), 0)</f>
        <v>0</v>
      </c>
      <c r="G516" s="237">
        <f t="shared" ref="G516:G579" si="17">SUM(E516:F516)</f>
        <v>0</v>
      </c>
      <c r="H516" s="1" t="s">
        <v>471</v>
      </c>
      <c r="I516" s="1">
        <v>0</v>
      </c>
      <c r="J516" s="1" t="b">
        <v>0</v>
      </c>
      <c r="K516" s="284">
        <v>514</v>
      </c>
      <c r="L516" t="s">
        <v>439</v>
      </c>
      <c r="M516" t="s">
        <v>437</v>
      </c>
      <c r="N516" t="s">
        <v>460</v>
      </c>
      <c r="O516" s="76">
        <v>837071</v>
      </c>
      <c r="P516" s="76">
        <v>245677</v>
      </c>
      <c r="Q516" s="76">
        <v>50709</v>
      </c>
      <c r="R516" s="76">
        <v>0</v>
      </c>
      <c r="S516" s="76">
        <v>0</v>
      </c>
      <c r="T516" s="76">
        <v>1133457</v>
      </c>
      <c r="U516">
        <v>144581</v>
      </c>
      <c r="V516">
        <v>7032</v>
      </c>
      <c r="W516">
        <v>578323</v>
      </c>
      <c r="X516">
        <v>0</v>
      </c>
      <c r="Y516">
        <v>0</v>
      </c>
      <c r="Z516">
        <v>0</v>
      </c>
      <c r="AA516">
        <v>0</v>
      </c>
      <c r="AB516">
        <v>235883</v>
      </c>
      <c r="AC516">
        <v>68353</v>
      </c>
      <c r="AD516">
        <v>0</v>
      </c>
      <c r="AE516">
        <v>1034172</v>
      </c>
      <c r="AF516" s="1">
        <v>1</v>
      </c>
      <c r="AG516">
        <v>18</v>
      </c>
      <c r="AH516">
        <v>6068</v>
      </c>
      <c r="AI516">
        <v>0</v>
      </c>
      <c r="AJ516">
        <v>0</v>
      </c>
      <c r="AK516">
        <v>0</v>
      </c>
      <c r="AL516">
        <v>0</v>
      </c>
      <c r="AM516">
        <v>0</v>
      </c>
      <c r="AN516">
        <v>3</v>
      </c>
      <c r="AO516">
        <v>56</v>
      </c>
      <c r="AP516">
        <v>19484</v>
      </c>
      <c r="AQ516">
        <v>7470</v>
      </c>
      <c r="AR516">
        <v>0</v>
      </c>
      <c r="AS516">
        <v>0</v>
      </c>
      <c r="AT516">
        <v>0</v>
      </c>
      <c r="AU516">
        <v>0</v>
      </c>
      <c r="AV516">
        <v>0</v>
      </c>
      <c r="AW516">
        <v>0</v>
      </c>
      <c r="AX516">
        <v>0</v>
      </c>
      <c r="AY516">
        <v>0</v>
      </c>
      <c r="AZ516">
        <v>0</v>
      </c>
      <c r="BA516">
        <v>0</v>
      </c>
      <c r="BB516">
        <v>0</v>
      </c>
      <c r="BC516">
        <v>0</v>
      </c>
      <c r="BD516" s="284">
        <v>3</v>
      </c>
      <c r="BE516" s="284">
        <v>56</v>
      </c>
      <c r="BF516" s="284">
        <v>19484</v>
      </c>
      <c r="BG516" s="284">
        <v>7470</v>
      </c>
      <c r="BH516" s="168">
        <v>0</v>
      </c>
      <c r="BI516" s="169">
        <v>0</v>
      </c>
      <c r="BJ516" s="169">
        <v>0</v>
      </c>
      <c r="BK516" s="170">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v>0</v>
      </c>
      <c r="CJ516" s="1">
        <v>0</v>
      </c>
      <c r="CK516" s="1">
        <v>0</v>
      </c>
      <c r="CL516" s="1">
        <v>0</v>
      </c>
      <c r="CM516" s="1">
        <v>0</v>
      </c>
      <c r="CN516" s="168">
        <v>0</v>
      </c>
      <c r="CO516" s="169">
        <v>0</v>
      </c>
      <c r="CP516" s="169">
        <v>0</v>
      </c>
      <c r="CQ516" s="170">
        <v>0</v>
      </c>
      <c r="CR516" s="1">
        <v>1</v>
      </c>
      <c r="CS516" s="1">
        <v>1</v>
      </c>
      <c r="CT516" s="1">
        <v>128</v>
      </c>
      <c r="CU516" s="1">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v>0</v>
      </c>
      <c r="DP516" s="284">
        <v>0</v>
      </c>
      <c r="DQ516" s="284">
        <v>0</v>
      </c>
      <c r="DR516" s="284">
        <v>0</v>
      </c>
      <c r="DS516" s="284">
        <v>0</v>
      </c>
      <c r="DT516" s="168">
        <v>0</v>
      </c>
      <c r="DU516" s="169">
        <v>0</v>
      </c>
      <c r="DV516" s="169">
        <v>0</v>
      </c>
      <c r="DW516" s="170">
        <v>0</v>
      </c>
      <c r="DX516">
        <v>0</v>
      </c>
      <c r="DY516">
        <v>0</v>
      </c>
      <c r="DZ516">
        <v>0</v>
      </c>
      <c r="EA516">
        <v>0</v>
      </c>
      <c r="EB516">
        <v>0</v>
      </c>
      <c r="EC516">
        <v>0</v>
      </c>
      <c r="ED516">
        <v>0</v>
      </c>
      <c r="EE516">
        <v>0</v>
      </c>
      <c r="EF516">
        <v>0</v>
      </c>
      <c r="EG516">
        <v>0</v>
      </c>
      <c r="EH516">
        <v>0</v>
      </c>
      <c r="EI516">
        <v>0</v>
      </c>
      <c r="EJ516">
        <v>0</v>
      </c>
      <c r="EK516">
        <v>0</v>
      </c>
      <c r="EL516">
        <v>0</v>
      </c>
      <c r="EM516">
        <v>0</v>
      </c>
      <c r="EN516">
        <v>0</v>
      </c>
      <c r="EO516">
        <v>0</v>
      </c>
      <c r="EP516">
        <v>0</v>
      </c>
      <c r="EQ516">
        <v>0</v>
      </c>
      <c r="ER516">
        <v>0</v>
      </c>
      <c r="ES516">
        <v>0</v>
      </c>
      <c r="ET516">
        <v>0</v>
      </c>
      <c r="EU516">
        <v>0</v>
      </c>
      <c r="EV516" s="1">
        <v>0</v>
      </c>
      <c r="EW516" s="1">
        <v>0</v>
      </c>
      <c r="EX516" s="1">
        <v>0</v>
      </c>
      <c r="EY516" s="1">
        <v>0</v>
      </c>
      <c r="EZ516" s="168">
        <v>0</v>
      </c>
      <c r="FA516" s="169">
        <v>0</v>
      </c>
      <c r="FB516" s="169">
        <v>0</v>
      </c>
      <c r="FC516" s="170">
        <v>0</v>
      </c>
      <c r="FD516">
        <v>0</v>
      </c>
      <c r="FE516">
        <v>0</v>
      </c>
      <c r="FF516">
        <v>0</v>
      </c>
      <c r="FG516">
        <v>0</v>
      </c>
      <c r="FH516">
        <v>0</v>
      </c>
      <c r="FI516">
        <v>0</v>
      </c>
      <c r="FJ516">
        <v>0</v>
      </c>
      <c r="FK516">
        <v>0</v>
      </c>
      <c r="FL516">
        <v>0</v>
      </c>
      <c r="FM516">
        <v>0</v>
      </c>
      <c r="FN516">
        <v>0</v>
      </c>
      <c r="FO516">
        <v>0</v>
      </c>
      <c r="FP516">
        <v>0</v>
      </c>
      <c r="FQ516">
        <v>0</v>
      </c>
      <c r="FR516">
        <v>0</v>
      </c>
      <c r="FS516">
        <v>0</v>
      </c>
      <c r="FT516">
        <v>0</v>
      </c>
      <c r="FU516">
        <v>0</v>
      </c>
      <c r="FV516">
        <v>0</v>
      </c>
      <c r="FW516">
        <v>0</v>
      </c>
      <c r="FX516">
        <v>0</v>
      </c>
      <c r="FY516">
        <v>0</v>
      </c>
      <c r="FZ516">
        <v>0</v>
      </c>
      <c r="GA516">
        <v>0</v>
      </c>
      <c r="GB516">
        <v>0</v>
      </c>
      <c r="GC516">
        <v>0</v>
      </c>
      <c r="GD516">
        <v>0</v>
      </c>
      <c r="GE516">
        <v>0</v>
      </c>
      <c r="GF516">
        <v>0</v>
      </c>
      <c r="GG516">
        <v>0</v>
      </c>
      <c r="GH516">
        <v>0</v>
      </c>
      <c r="GI516">
        <v>0</v>
      </c>
      <c r="GJ516">
        <v>0</v>
      </c>
      <c r="GK516">
        <v>0</v>
      </c>
      <c r="GL516">
        <v>0</v>
      </c>
      <c r="GM516">
        <v>0</v>
      </c>
      <c r="GN516">
        <v>0</v>
      </c>
      <c r="GO516">
        <v>0</v>
      </c>
      <c r="GP516">
        <v>0</v>
      </c>
      <c r="GQ516">
        <v>0</v>
      </c>
      <c r="GR516">
        <v>0</v>
      </c>
      <c r="GS516">
        <v>0</v>
      </c>
      <c r="GT516">
        <v>0</v>
      </c>
      <c r="GU516">
        <v>0</v>
      </c>
      <c r="GV516">
        <v>0</v>
      </c>
      <c r="GW516">
        <v>0</v>
      </c>
      <c r="GX516">
        <v>0</v>
      </c>
      <c r="GY516">
        <v>0</v>
      </c>
      <c r="GZ516">
        <v>0</v>
      </c>
      <c r="HA516">
        <v>0</v>
      </c>
      <c r="HB516">
        <v>0</v>
      </c>
      <c r="HC516" s="139">
        <v>2</v>
      </c>
      <c r="HD516" s="141">
        <v>0</v>
      </c>
      <c r="HE516" s="139">
        <v>0</v>
      </c>
      <c r="HF516" s="141">
        <v>1</v>
      </c>
      <c r="HG516" s="180">
        <v>18</v>
      </c>
      <c r="HH516" s="182">
        <v>0.16666666666666666</v>
      </c>
      <c r="HI516" s="182">
        <v>0</v>
      </c>
      <c r="HJ516" s="183">
        <v>0</v>
      </c>
      <c r="HK516" s="140">
        <v>0</v>
      </c>
      <c r="HL516" s="140">
        <v>0</v>
      </c>
      <c r="HM516" s="1" t="s">
        <v>427</v>
      </c>
      <c r="HN516" s="1" t="s">
        <v>427</v>
      </c>
      <c r="HO516" t="s">
        <v>460</v>
      </c>
      <c r="HP516" s="284" t="s">
        <v>460</v>
      </c>
      <c r="HQ516" s="284">
        <v>0</v>
      </c>
      <c r="HR516" s="284">
        <v>0</v>
      </c>
      <c r="HS516" s="284">
        <v>0</v>
      </c>
      <c r="HT516" s="284" t="s">
        <v>427</v>
      </c>
      <c r="HU516" s="284" t="s">
        <v>427</v>
      </c>
      <c r="HV516" s="284" t="s">
        <v>427</v>
      </c>
      <c r="HW516" s="284" t="s">
        <v>427</v>
      </c>
      <c r="HX516" s="284">
        <v>0</v>
      </c>
      <c r="HY516" s="284">
        <v>0</v>
      </c>
      <c r="HZ516" s="284">
        <v>820572</v>
      </c>
      <c r="IA516" s="284"/>
      <c r="IB516" s="284"/>
    </row>
    <row r="517" spans="1:236" x14ac:dyDescent="0.25">
      <c r="A517" s="2">
        <f>IF('Table 1'!$L$2="All Regions",1,IF('Table 1'!$L$2='DATA TEMPLATE 1516'!L517,1,0))</f>
        <v>1</v>
      </c>
      <c r="B517" s="2">
        <f>IF('Table 1'!$L$3="All Disciplines",1,IF('Table 1'!$L$3='DATA TEMPLATE 1516'!M517,1,0))</f>
        <v>1</v>
      </c>
      <c r="C517" s="2">
        <f>IF('Table 1'!$L$4="All Organisations",1,IF('Table 1'!$L$4='DATA TEMPLATE 1516'!N517,1,0))</f>
        <v>1</v>
      </c>
      <c r="D517" s="2">
        <f t="shared" si="16"/>
        <v>3</v>
      </c>
      <c r="E517" s="236">
        <f>IFERROR(IF('Table 2'!$L$2="All Diverse Led",$HQ517,IF('Table 2'!$L$2='DATA TEMPLATE 1516'!HX517,4,0)),"0")</f>
        <v>0</v>
      </c>
      <c r="F517" s="236">
        <f>IFERROR(IF('Table 2'!$L$2="All Diverse Led",$HQ517,IF('Table 2'!$L$2='DATA TEMPLATE 1516'!HY517,4,0)), 0)</f>
        <v>0</v>
      </c>
      <c r="G517" s="237">
        <f t="shared" si="17"/>
        <v>0</v>
      </c>
      <c r="H517" s="1" t="s">
        <v>471</v>
      </c>
      <c r="I517" s="1">
        <v>0</v>
      </c>
      <c r="J517" s="1" t="b">
        <v>0</v>
      </c>
      <c r="K517" s="284">
        <v>515</v>
      </c>
      <c r="L517" t="s">
        <v>439</v>
      </c>
      <c r="M517" t="s">
        <v>443</v>
      </c>
      <c r="N517" t="s">
        <v>459</v>
      </c>
      <c r="O517" s="76">
        <v>36654</v>
      </c>
      <c r="P517" s="76">
        <v>203762</v>
      </c>
      <c r="Q517" s="76">
        <v>30290</v>
      </c>
      <c r="R517" s="76">
        <v>0</v>
      </c>
      <c r="S517" s="76">
        <v>0</v>
      </c>
      <c r="T517" s="76">
        <v>270706</v>
      </c>
      <c r="U517">
        <v>203940</v>
      </c>
      <c r="V517">
        <v>1319</v>
      </c>
      <c r="W517">
        <v>0</v>
      </c>
      <c r="X517">
        <v>0</v>
      </c>
      <c r="Y517">
        <v>0</v>
      </c>
      <c r="Z517">
        <v>0</v>
      </c>
      <c r="AA517">
        <v>0</v>
      </c>
      <c r="AB517">
        <v>111026</v>
      </c>
      <c r="AC517">
        <v>16198</v>
      </c>
      <c r="AD517">
        <v>5011</v>
      </c>
      <c r="AE517">
        <v>337494</v>
      </c>
      <c r="AF517" s="1">
        <v>4</v>
      </c>
      <c r="AG517">
        <v>18</v>
      </c>
      <c r="AH517">
        <v>1024</v>
      </c>
      <c r="AI517">
        <v>550</v>
      </c>
      <c r="AJ517">
        <v>1</v>
      </c>
      <c r="AK517">
        <v>1</v>
      </c>
      <c r="AL517">
        <v>0</v>
      </c>
      <c r="AM517">
        <v>111</v>
      </c>
      <c r="AN517">
        <v>1</v>
      </c>
      <c r="AO517">
        <v>3</v>
      </c>
      <c r="AP517">
        <v>490</v>
      </c>
      <c r="AQ517">
        <v>0</v>
      </c>
      <c r="AR517">
        <v>0</v>
      </c>
      <c r="AS517">
        <v>1</v>
      </c>
      <c r="AT517">
        <v>0</v>
      </c>
      <c r="AU517">
        <v>0</v>
      </c>
      <c r="AV517">
        <v>0</v>
      </c>
      <c r="AW517">
        <v>0</v>
      </c>
      <c r="AX517">
        <v>0</v>
      </c>
      <c r="AY517">
        <v>0</v>
      </c>
      <c r="AZ517">
        <v>0</v>
      </c>
      <c r="BA517">
        <v>0</v>
      </c>
      <c r="BB517">
        <v>0</v>
      </c>
      <c r="BC517">
        <v>0</v>
      </c>
      <c r="BD517" s="284">
        <v>2</v>
      </c>
      <c r="BE517" s="284">
        <v>4</v>
      </c>
      <c r="BF517" s="284">
        <v>490</v>
      </c>
      <c r="BG517" s="284">
        <v>111</v>
      </c>
      <c r="BH517" s="168">
        <v>0</v>
      </c>
      <c r="BI517" s="169">
        <v>1</v>
      </c>
      <c r="BJ517" s="169">
        <v>0</v>
      </c>
      <c r="BK517" s="170">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v>0</v>
      </c>
      <c r="CI517">
        <v>0</v>
      </c>
      <c r="CJ517" s="1">
        <v>0</v>
      </c>
      <c r="CK517" s="1">
        <v>0</v>
      </c>
      <c r="CL517" s="1">
        <v>0</v>
      </c>
      <c r="CM517" s="1">
        <v>0</v>
      </c>
      <c r="CN517" s="168">
        <v>0</v>
      </c>
      <c r="CO517" s="169">
        <v>0</v>
      </c>
      <c r="CP517" s="169">
        <v>0</v>
      </c>
      <c r="CQ517" s="170">
        <v>0</v>
      </c>
      <c r="CR517" s="1">
        <v>0</v>
      </c>
      <c r="CS517" s="1">
        <v>0</v>
      </c>
      <c r="CT517" s="1">
        <v>0</v>
      </c>
      <c r="CU517" s="1">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v>0</v>
      </c>
      <c r="DP517" s="284">
        <v>0</v>
      </c>
      <c r="DQ517" s="284">
        <v>0</v>
      </c>
      <c r="DR517" s="284">
        <v>0</v>
      </c>
      <c r="DS517" s="284">
        <v>0</v>
      </c>
      <c r="DT517" s="168">
        <v>0</v>
      </c>
      <c r="DU517" s="169">
        <v>0</v>
      </c>
      <c r="DV517" s="169">
        <v>0</v>
      </c>
      <c r="DW517" s="170">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v>0</v>
      </c>
      <c r="EV517" s="1">
        <v>0</v>
      </c>
      <c r="EW517" s="1">
        <v>0</v>
      </c>
      <c r="EX517" s="1">
        <v>0</v>
      </c>
      <c r="EY517" s="1">
        <v>0</v>
      </c>
      <c r="EZ517" s="168">
        <v>0</v>
      </c>
      <c r="FA517" s="169">
        <v>0</v>
      </c>
      <c r="FB517" s="169">
        <v>0</v>
      </c>
      <c r="FC517" s="170">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0</v>
      </c>
      <c r="GI517">
        <v>0</v>
      </c>
      <c r="GJ517">
        <v>0</v>
      </c>
      <c r="GK517">
        <v>0</v>
      </c>
      <c r="GL517">
        <v>0</v>
      </c>
      <c r="GM517">
        <v>0</v>
      </c>
      <c r="GN517">
        <v>0</v>
      </c>
      <c r="GO517">
        <v>0</v>
      </c>
      <c r="GP517">
        <v>0</v>
      </c>
      <c r="GQ517">
        <v>0</v>
      </c>
      <c r="GR517">
        <v>0</v>
      </c>
      <c r="GS517">
        <v>0</v>
      </c>
      <c r="GT517">
        <v>0</v>
      </c>
      <c r="GU517">
        <v>0</v>
      </c>
      <c r="GV517">
        <v>0</v>
      </c>
      <c r="GW517">
        <v>0</v>
      </c>
      <c r="GX517">
        <v>0</v>
      </c>
      <c r="GY517">
        <v>0</v>
      </c>
      <c r="GZ517">
        <v>0</v>
      </c>
      <c r="HA517">
        <v>0</v>
      </c>
      <c r="HB517">
        <v>0</v>
      </c>
      <c r="HC517" s="139">
        <v>1</v>
      </c>
      <c r="HD517" s="141">
        <v>0</v>
      </c>
      <c r="HE517" s="139">
        <v>0</v>
      </c>
      <c r="HF517" s="141">
        <v>0</v>
      </c>
      <c r="HG517" s="180">
        <v>4</v>
      </c>
      <c r="HH517" s="182">
        <v>0.25</v>
      </c>
      <c r="HI517" s="182">
        <v>0</v>
      </c>
      <c r="HJ517" s="183">
        <v>0</v>
      </c>
      <c r="HK517" s="140">
        <v>0</v>
      </c>
      <c r="HL517" s="140">
        <v>0</v>
      </c>
      <c r="HM517" s="1">
        <v>0</v>
      </c>
      <c r="HN517" s="1">
        <v>0</v>
      </c>
      <c r="HO517" t="s">
        <v>459</v>
      </c>
      <c r="HP517" s="284" t="s">
        <v>459</v>
      </c>
      <c r="HQ517" s="284">
        <v>0</v>
      </c>
      <c r="HR517" s="284">
        <v>0</v>
      </c>
      <c r="HS517" s="284">
        <v>0</v>
      </c>
      <c r="HT517" s="284">
        <v>0</v>
      </c>
      <c r="HU517" s="284">
        <v>0</v>
      </c>
      <c r="HV517" s="284" t="s">
        <v>426</v>
      </c>
      <c r="HW517" s="284">
        <v>0</v>
      </c>
      <c r="HX517" s="284">
        <v>0</v>
      </c>
      <c r="HY517" s="284">
        <v>0</v>
      </c>
      <c r="HZ517" s="284">
        <v>351844</v>
      </c>
      <c r="IA517" s="284"/>
      <c r="IB517" s="284"/>
    </row>
    <row r="518" spans="1:236" x14ac:dyDescent="0.25">
      <c r="A518" s="2">
        <f>IF('Table 1'!$L$2="All Regions",1,IF('Table 1'!$L$2='DATA TEMPLATE 1516'!L518,1,0))</f>
        <v>1</v>
      </c>
      <c r="B518" s="2">
        <f>IF('Table 1'!$L$3="All Disciplines",1,IF('Table 1'!$L$3='DATA TEMPLATE 1516'!M518,1,0))</f>
        <v>1</v>
      </c>
      <c r="C518" s="2">
        <f>IF('Table 1'!$L$4="All Organisations",1,IF('Table 1'!$L$4='DATA TEMPLATE 1516'!N518,1,0))</f>
        <v>1</v>
      </c>
      <c r="D518" s="2">
        <f t="shared" si="16"/>
        <v>3</v>
      </c>
      <c r="E518" s="236">
        <f>IFERROR(IF('Table 2'!$L$2="All Diverse Led",$HQ518,IF('Table 2'!$L$2='DATA TEMPLATE 1516'!HX518,4,0)),"0")</f>
        <v>0</v>
      </c>
      <c r="F518" s="236">
        <f>IFERROR(IF('Table 2'!$L$2="All Diverse Led",$HQ518,IF('Table 2'!$L$2='DATA TEMPLATE 1516'!HY518,4,0)), 0)</f>
        <v>0</v>
      </c>
      <c r="G518" s="237">
        <f t="shared" si="17"/>
        <v>0</v>
      </c>
      <c r="H518" s="1" t="s">
        <v>471</v>
      </c>
      <c r="I518" s="1">
        <v>0</v>
      </c>
      <c r="J518" s="1" t="b">
        <v>0</v>
      </c>
      <c r="K518" s="284">
        <v>516</v>
      </c>
      <c r="L518" t="s">
        <v>439</v>
      </c>
      <c r="M518" t="s">
        <v>438</v>
      </c>
      <c r="N518" t="s">
        <v>459</v>
      </c>
      <c r="O518" s="76">
        <v>80671</v>
      </c>
      <c r="P518" s="76">
        <v>131286</v>
      </c>
      <c r="Q518" s="76">
        <v>39520</v>
      </c>
      <c r="R518" s="76">
        <v>3000</v>
      </c>
      <c r="S518" s="76">
        <v>0</v>
      </c>
      <c r="T518" s="76">
        <v>254477</v>
      </c>
      <c r="U518">
        <v>2500</v>
      </c>
      <c r="V518">
        <v>2500</v>
      </c>
      <c r="W518">
        <v>0</v>
      </c>
      <c r="X518">
        <v>0</v>
      </c>
      <c r="Y518">
        <v>0</v>
      </c>
      <c r="Z518">
        <v>0</v>
      </c>
      <c r="AA518">
        <v>0</v>
      </c>
      <c r="AB518">
        <v>161330</v>
      </c>
      <c r="AC518">
        <v>82848</v>
      </c>
      <c r="AD518">
        <v>2500</v>
      </c>
      <c r="AE518">
        <v>251678</v>
      </c>
      <c r="AF518" s="1">
        <v>235</v>
      </c>
      <c r="AG518">
        <v>46</v>
      </c>
      <c r="AH518">
        <v>14634</v>
      </c>
      <c r="AI518">
        <v>3355</v>
      </c>
      <c r="AJ518">
        <v>0</v>
      </c>
      <c r="AK518">
        <v>0</v>
      </c>
      <c r="AL518">
        <v>0</v>
      </c>
      <c r="AM518">
        <v>0</v>
      </c>
      <c r="AN518">
        <v>0</v>
      </c>
      <c r="AO518">
        <v>0</v>
      </c>
      <c r="AP518">
        <v>0</v>
      </c>
      <c r="AQ518">
        <v>0</v>
      </c>
      <c r="AR518">
        <v>16</v>
      </c>
      <c r="AS518">
        <v>7</v>
      </c>
      <c r="AT518">
        <v>0</v>
      </c>
      <c r="AU518">
        <v>1295</v>
      </c>
      <c r="AV518">
        <v>0</v>
      </c>
      <c r="AW518">
        <v>0</v>
      </c>
      <c r="AX518">
        <v>0</v>
      </c>
      <c r="AY518">
        <v>0</v>
      </c>
      <c r="AZ518">
        <v>0</v>
      </c>
      <c r="BA518">
        <v>0</v>
      </c>
      <c r="BB518">
        <v>0</v>
      </c>
      <c r="BC518">
        <v>0</v>
      </c>
      <c r="BD518" s="284">
        <v>0</v>
      </c>
      <c r="BE518" s="284">
        <v>0</v>
      </c>
      <c r="BF518" s="284">
        <v>0</v>
      </c>
      <c r="BG518" s="284">
        <v>0</v>
      </c>
      <c r="BH518" s="168">
        <v>16</v>
      </c>
      <c r="BI518" s="169">
        <v>7</v>
      </c>
      <c r="BJ518" s="169">
        <v>0</v>
      </c>
      <c r="BK518" s="170">
        <v>1295</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v>0</v>
      </c>
      <c r="CJ518" s="1">
        <v>0</v>
      </c>
      <c r="CK518" s="1">
        <v>0</v>
      </c>
      <c r="CL518" s="1">
        <v>0</v>
      </c>
      <c r="CM518" s="1">
        <v>0</v>
      </c>
      <c r="CN518" s="168">
        <v>0</v>
      </c>
      <c r="CO518" s="169">
        <v>0</v>
      </c>
      <c r="CP518" s="169">
        <v>0</v>
      </c>
      <c r="CQ518" s="170">
        <v>0</v>
      </c>
      <c r="CR518" s="1">
        <v>0</v>
      </c>
      <c r="CS518" s="1">
        <v>0</v>
      </c>
      <c r="CT518" s="1">
        <v>0</v>
      </c>
      <c r="CU518" s="1">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v>0</v>
      </c>
      <c r="DP518" s="284">
        <v>0</v>
      </c>
      <c r="DQ518" s="284">
        <v>0</v>
      </c>
      <c r="DR518" s="284">
        <v>0</v>
      </c>
      <c r="DS518" s="284">
        <v>0</v>
      </c>
      <c r="DT518" s="168">
        <v>0</v>
      </c>
      <c r="DU518" s="169">
        <v>0</v>
      </c>
      <c r="DV518" s="169">
        <v>0</v>
      </c>
      <c r="DW518" s="170">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v>0</v>
      </c>
      <c r="EU518">
        <v>0</v>
      </c>
      <c r="EV518" s="1">
        <v>0</v>
      </c>
      <c r="EW518" s="1">
        <v>0</v>
      </c>
      <c r="EX518" s="1">
        <v>0</v>
      </c>
      <c r="EY518" s="1">
        <v>0</v>
      </c>
      <c r="EZ518" s="168">
        <v>0</v>
      </c>
      <c r="FA518" s="169">
        <v>0</v>
      </c>
      <c r="FB518" s="169">
        <v>0</v>
      </c>
      <c r="FC518" s="170">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0</v>
      </c>
      <c r="FX518">
        <v>0</v>
      </c>
      <c r="FY518">
        <v>0</v>
      </c>
      <c r="FZ518">
        <v>0</v>
      </c>
      <c r="GA518">
        <v>0</v>
      </c>
      <c r="GB518">
        <v>0</v>
      </c>
      <c r="GC518">
        <v>0</v>
      </c>
      <c r="GD518">
        <v>0</v>
      </c>
      <c r="GE518">
        <v>0</v>
      </c>
      <c r="GF518">
        <v>0</v>
      </c>
      <c r="GG518">
        <v>0</v>
      </c>
      <c r="GH518">
        <v>0</v>
      </c>
      <c r="GI518">
        <v>0</v>
      </c>
      <c r="GJ518">
        <v>0</v>
      </c>
      <c r="GK518">
        <v>0</v>
      </c>
      <c r="GL518">
        <v>0</v>
      </c>
      <c r="GM518">
        <v>0</v>
      </c>
      <c r="GN518">
        <v>0</v>
      </c>
      <c r="GO518">
        <v>0</v>
      </c>
      <c r="GP518">
        <v>0</v>
      </c>
      <c r="GQ518">
        <v>0</v>
      </c>
      <c r="GR518">
        <v>0</v>
      </c>
      <c r="GS518">
        <v>0</v>
      </c>
      <c r="GT518">
        <v>0</v>
      </c>
      <c r="GU518">
        <v>0</v>
      </c>
      <c r="GV518">
        <v>0</v>
      </c>
      <c r="GW518">
        <v>0</v>
      </c>
      <c r="GX518">
        <v>0</v>
      </c>
      <c r="GY518">
        <v>0</v>
      </c>
      <c r="GZ518">
        <v>0</v>
      </c>
      <c r="HA518">
        <v>0</v>
      </c>
      <c r="HB518">
        <v>0</v>
      </c>
      <c r="HC518" s="139">
        <v>0</v>
      </c>
      <c r="HD518" s="141">
        <v>1</v>
      </c>
      <c r="HE518" s="139">
        <v>0</v>
      </c>
      <c r="HF518" s="141">
        <v>0</v>
      </c>
      <c r="HG518" s="180">
        <v>6</v>
      </c>
      <c r="HH518" s="182">
        <v>0</v>
      </c>
      <c r="HI518" s="182">
        <v>0.16666666666666666</v>
      </c>
      <c r="HJ518" s="183">
        <v>0</v>
      </c>
      <c r="HK518" s="140">
        <v>0</v>
      </c>
      <c r="HL518" s="140">
        <v>0</v>
      </c>
      <c r="HM518" s="1" t="s">
        <v>427</v>
      </c>
      <c r="HN518" s="1" t="s">
        <v>427</v>
      </c>
      <c r="HO518" t="s">
        <v>459</v>
      </c>
      <c r="HP518" s="284" t="s">
        <v>459</v>
      </c>
      <c r="HQ518" s="284">
        <v>0</v>
      </c>
      <c r="HR518" s="284">
        <v>0</v>
      </c>
      <c r="HS518" s="284">
        <v>0</v>
      </c>
      <c r="HT518" s="284" t="s">
        <v>427</v>
      </c>
      <c r="HU518" s="284" t="s">
        <v>427</v>
      </c>
      <c r="HV518" s="284" t="s">
        <v>427</v>
      </c>
      <c r="HW518" s="284" t="s">
        <v>427</v>
      </c>
      <c r="HX518" s="284">
        <v>0</v>
      </c>
      <c r="HY518" s="284">
        <v>0</v>
      </c>
      <c r="HZ518" s="284">
        <v>253975</v>
      </c>
      <c r="IA518" s="284"/>
      <c r="IB518" s="284"/>
    </row>
    <row r="519" spans="1:236" x14ac:dyDescent="0.25">
      <c r="A519" s="2">
        <f>IF('Table 1'!$L$2="All Regions",1,IF('Table 1'!$L$2='DATA TEMPLATE 1516'!L519,1,0))</f>
        <v>1</v>
      </c>
      <c r="B519" s="2">
        <f>IF('Table 1'!$L$3="All Disciplines",1,IF('Table 1'!$L$3='DATA TEMPLATE 1516'!M519,1,0))</f>
        <v>1</v>
      </c>
      <c r="C519" s="2">
        <f>IF('Table 1'!$L$4="All Organisations",1,IF('Table 1'!$L$4='DATA TEMPLATE 1516'!N519,1,0))</f>
        <v>1</v>
      </c>
      <c r="D519" s="2">
        <f t="shared" si="16"/>
        <v>3</v>
      </c>
      <c r="E519" s="236" t="str">
        <f>IFERROR(IF('Table 2'!$L$2="All Diverse Led",$HQ519,IF('Table 2'!$L$2='DATA TEMPLATE 1516'!HX519,4,0)),"0")</f>
        <v>-</v>
      </c>
      <c r="F519" s="236" t="str">
        <f>IFERROR(IF('Table 2'!$L$2="All Diverse Led",$HQ519,IF('Table 2'!$L$2='DATA TEMPLATE 1516'!HY519,4,0)), 0)</f>
        <v>-</v>
      </c>
      <c r="G519" s="237">
        <f t="shared" si="17"/>
        <v>0</v>
      </c>
      <c r="H519" s="1">
        <v>0</v>
      </c>
      <c r="I519" s="1">
        <v>0</v>
      </c>
      <c r="J519" s="1" t="b">
        <v>0</v>
      </c>
      <c r="K519" s="284">
        <v>517</v>
      </c>
      <c r="L519" t="s">
        <v>439</v>
      </c>
      <c r="M519" t="s">
        <v>440</v>
      </c>
      <c r="N519" t="s">
        <v>458</v>
      </c>
      <c r="O519" s="76">
        <v>10504</v>
      </c>
      <c r="P519" s="76">
        <v>75000</v>
      </c>
      <c r="Q519" s="76">
        <v>55880</v>
      </c>
      <c r="R519" s="76">
        <v>5500</v>
      </c>
      <c r="S519" s="76">
        <v>1595</v>
      </c>
      <c r="T519" s="76">
        <v>148479</v>
      </c>
      <c r="U519">
        <v>39430</v>
      </c>
      <c r="V519">
        <v>0</v>
      </c>
      <c r="W519">
        <v>0</v>
      </c>
      <c r="X519">
        <v>0</v>
      </c>
      <c r="Y519">
        <v>0</v>
      </c>
      <c r="Z519">
        <v>0</v>
      </c>
      <c r="AA519">
        <v>0</v>
      </c>
      <c r="AB519">
        <v>45226</v>
      </c>
      <c r="AC519">
        <v>44903</v>
      </c>
      <c r="AD519">
        <v>0</v>
      </c>
      <c r="AE519">
        <v>129559</v>
      </c>
      <c r="AF519" s="1">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v>0</v>
      </c>
      <c r="BD519" s="284">
        <v>0</v>
      </c>
      <c r="BE519" s="284">
        <v>0</v>
      </c>
      <c r="BF519" s="284">
        <v>0</v>
      </c>
      <c r="BG519" s="284">
        <v>0</v>
      </c>
      <c r="BH519" s="168">
        <v>0</v>
      </c>
      <c r="BI519" s="169">
        <v>0</v>
      </c>
      <c r="BJ519" s="169">
        <v>0</v>
      </c>
      <c r="BK519" s="170">
        <v>0</v>
      </c>
      <c r="BL519">
        <v>0</v>
      </c>
      <c r="BM519">
        <v>0</v>
      </c>
      <c r="BN519">
        <v>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v>0</v>
      </c>
      <c r="CJ519" s="1">
        <v>0</v>
      </c>
      <c r="CK519" s="1">
        <v>0</v>
      </c>
      <c r="CL519" s="1">
        <v>0</v>
      </c>
      <c r="CM519" s="1">
        <v>0</v>
      </c>
      <c r="CN519" s="168">
        <v>0</v>
      </c>
      <c r="CO519" s="169">
        <v>0</v>
      </c>
      <c r="CP519" s="169">
        <v>0</v>
      </c>
      <c r="CQ519" s="170">
        <v>0</v>
      </c>
      <c r="CR519" s="1">
        <v>0</v>
      </c>
      <c r="CS519" s="1">
        <v>0</v>
      </c>
      <c r="CT519" s="1">
        <v>0</v>
      </c>
      <c r="CU519" s="1">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v>0</v>
      </c>
      <c r="DP519" s="284">
        <v>0</v>
      </c>
      <c r="DQ519" s="284">
        <v>0</v>
      </c>
      <c r="DR519" s="284">
        <v>0</v>
      </c>
      <c r="DS519" s="284">
        <v>0</v>
      </c>
      <c r="DT519" s="168">
        <v>0</v>
      </c>
      <c r="DU519" s="169">
        <v>0</v>
      </c>
      <c r="DV519" s="169">
        <v>0</v>
      </c>
      <c r="DW519" s="170">
        <v>0</v>
      </c>
      <c r="DX519">
        <v>4</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v>0</v>
      </c>
      <c r="EV519" s="1">
        <v>0</v>
      </c>
      <c r="EW519" s="1">
        <v>0</v>
      </c>
      <c r="EX519" s="1">
        <v>0</v>
      </c>
      <c r="EY519" s="1">
        <v>0</v>
      </c>
      <c r="EZ519" s="168">
        <v>0</v>
      </c>
      <c r="FA519" s="169">
        <v>0</v>
      </c>
      <c r="FB519" s="169">
        <v>0</v>
      </c>
      <c r="FC519" s="170">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0</v>
      </c>
      <c r="GF519">
        <v>0</v>
      </c>
      <c r="GG519">
        <v>0</v>
      </c>
      <c r="GH519">
        <v>0</v>
      </c>
      <c r="GI519">
        <v>0</v>
      </c>
      <c r="GJ519" t="s">
        <v>611</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s="139">
        <v>0</v>
      </c>
      <c r="HD519" s="141">
        <v>0</v>
      </c>
      <c r="HE519" s="139">
        <v>0</v>
      </c>
      <c r="HF519" s="141">
        <v>1</v>
      </c>
      <c r="HG519" s="180">
        <v>5</v>
      </c>
      <c r="HH519" s="182">
        <v>0.2</v>
      </c>
      <c r="HI519" s="182">
        <v>0</v>
      </c>
      <c r="HJ519" s="183">
        <v>0</v>
      </c>
      <c r="HK519" s="140">
        <v>0</v>
      </c>
      <c r="HL519" s="140">
        <v>0</v>
      </c>
      <c r="HM519" s="1" t="s">
        <v>426</v>
      </c>
      <c r="HN519" s="1" t="s">
        <v>427</v>
      </c>
      <c r="HO519" t="s">
        <v>458</v>
      </c>
      <c r="HP519" t="e">
        <v>#N/A</v>
      </c>
      <c r="HQ519" s="403" t="s">
        <v>605</v>
      </c>
      <c r="HR519" s="403" t="s">
        <v>605</v>
      </c>
      <c r="HS519" s="403" t="s">
        <v>605</v>
      </c>
      <c r="HT519" s="403" t="s">
        <v>605</v>
      </c>
      <c r="HU519" s="403" t="s">
        <v>605</v>
      </c>
      <c r="HV519" s="403" t="s">
        <v>605</v>
      </c>
      <c r="HW519" s="403" t="s">
        <v>605</v>
      </c>
      <c r="HX519" s="403" t="s">
        <v>605</v>
      </c>
      <c r="HY519" s="403" t="s">
        <v>605</v>
      </c>
      <c r="HZ519" s="403" t="s">
        <v>605</v>
      </c>
      <c r="IA519" s="284"/>
      <c r="IB519" s="284"/>
    </row>
    <row r="520" spans="1:236" x14ac:dyDescent="0.25">
      <c r="A520" s="2">
        <f>IF('Table 1'!$L$2="All Regions",1,IF('Table 1'!$L$2='DATA TEMPLATE 1516'!L520,1,0))</f>
        <v>1</v>
      </c>
      <c r="B520" s="2">
        <f>IF('Table 1'!$L$3="All Disciplines",1,IF('Table 1'!$L$3='DATA TEMPLATE 1516'!M520,1,0))</f>
        <v>1</v>
      </c>
      <c r="C520" s="2">
        <f>IF('Table 1'!$L$4="All Organisations",1,IF('Table 1'!$L$4='DATA TEMPLATE 1516'!N520,1,0))</f>
        <v>1</v>
      </c>
      <c r="D520" s="2">
        <f t="shared" si="16"/>
        <v>3</v>
      </c>
      <c r="E520" s="236">
        <f>IFERROR(IF('Table 2'!$L$2="All Diverse Led",$HQ520,IF('Table 2'!$L$2='DATA TEMPLATE 1516'!HX520,4,0)),"0")</f>
        <v>2</v>
      </c>
      <c r="F520" s="236">
        <f>IFERROR(IF('Table 2'!$L$2="All Diverse Led",$HQ520,IF('Table 2'!$L$2='DATA TEMPLATE 1516'!HY520,4,0)), 0)</f>
        <v>2</v>
      </c>
      <c r="G520" s="237">
        <f t="shared" si="17"/>
        <v>4</v>
      </c>
      <c r="H520" s="1" t="s">
        <v>471</v>
      </c>
      <c r="I520" s="1">
        <v>0</v>
      </c>
      <c r="J520" s="1" t="b">
        <v>0</v>
      </c>
      <c r="K520" s="284">
        <v>518</v>
      </c>
      <c r="L520" t="s">
        <v>439</v>
      </c>
      <c r="M520" t="s">
        <v>437</v>
      </c>
      <c r="N520" t="s">
        <v>458</v>
      </c>
      <c r="O520" s="76">
        <v>95972</v>
      </c>
      <c r="P520" s="76">
        <v>115667</v>
      </c>
      <c r="Q520" s="76">
        <v>1526</v>
      </c>
      <c r="R520" s="76">
        <v>0</v>
      </c>
      <c r="S520" s="76">
        <v>40766</v>
      </c>
      <c r="T520" s="76">
        <v>253931</v>
      </c>
      <c r="U520">
        <v>28724</v>
      </c>
      <c r="V520">
        <v>6256</v>
      </c>
      <c r="W520">
        <v>0</v>
      </c>
      <c r="X520">
        <v>91254</v>
      </c>
      <c r="Y520">
        <v>0</v>
      </c>
      <c r="Z520">
        <v>0</v>
      </c>
      <c r="AA520">
        <v>0</v>
      </c>
      <c r="AB520">
        <v>114132</v>
      </c>
      <c r="AC520">
        <v>29598</v>
      </c>
      <c r="AD520">
        <v>0</v>
      </c>
      <c r="AE520">
        <v>269964</v>
      </c>
      <c r="AF520" s="1">
        <v>30</v>
      </c>
      <c r="AG520">
        <v>11</v>
      </c>
      <c r="AH520">
        <v>1800</v>
      </c>
      <c r="AI520">
        <v>9300</v>
      </c>
      <c r="AJ520">
        <v>0</v>
      </c>
      <c r="AK520">
        <v>0</v>
      </c>
      <c r="AL520">
        <v>0</v>
      </c>
      <c r="AM520">
        <v>0</v>
      </c>
      <c r="AN520">
        <v>0</v>
      </c>
      <c r="AO520">
        <v>0</v>
      </c>
      <c r="AP520">
        <v>0</v>
      </c>
      <c r="AQ520">
        <v>0</v>
      </c>
      <c r="AR520">
        <v>24</v>
      </c>
      <c r="AS520">
        <v>0</v>
      </c>
      <c r="AT520">
        <v>0</v>
      </c>
      <c r="AU520">
        <v>0</v>
      </c>
      <c r="AV520">
        <v>0</v>
      </c>
      <c r="AW520">
        <v>0</v>
      </c>
      <c r="AX520">
        <v>0</v>
      </c>
      <c r="AY520">
        <v>0</v>
      </c>
      <c r="AZ520">
        <v>0</v>
      </c>
      <c r="BA520">
        <v>0</v>
      </c>
      <c r="BB520">
        <v>0</v>
      </c>
      <c r="BC520">
        <v>0</v>
      </c>
      <c r="BD520" s="284">
        <v>0</v>
      </c>
      <c r="BE520" s="284">
        <v>0</v>
      </c>
      <c r="BF520" s="284">
        <v>0</v>
      </c>
      <c r="BG520" s="284">
        <v>0</v>
      </c>
      <c r="BH520" s="168">
        <v>24</v>
      </c>
      <c r="BI520" s="169">
        <v>0</v>
      </c>
      <c r="BJ520" s="169">
        <v>0</v>
      </c>
      <c r="BK520" s="170">
        <v>0</v>
      </c>
      <c r="BL520">
        <v>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v>0</v>
      </c>
      <c r="CJ520" s="1">
        <v>0</v>
      </c>
      <c r="CK520" s="1">
        <v>0</v>
      </c>
      <c r="CL520" s="1">
        <v>0</v>
      </c>
      <c r="CM520" s="1">
        <v>0</v>
      </c>
      <c r="CN520" s="168">
        <v>0</v>
      </c>
      <c r="CO520" s="169">
        <v>0</v>
      </c>
      <c r="CP520" s="169">
        <v>0</v>
      </c>
      <c r="CQ520" s="170">
        <v>0</v>
      </c>
      <c r="CR520" s="1">
        <v>0</v>
      </c>
      <c r="CS520" s="1">
        <v>0</v>
      </c>
      <c r="CT520" s="1">
        <v>0</v>
      </c>
      <c r="CU520" s="1">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v>0</v>
      </c>
      <c r="DP520" s="284">
        <v>0</v>
      </c>
      <c r="DQ520" s="284">
        <v>0</v>
      </c>
      <c r="DR520" s="284">
        <v>0</v>
      </c>
      <c r="DS520" s="284">
        <v>0</v>
      </c>
      <c r="DT520" s="168">
        <v>0</v>
      </c>
      <c r="DU520" s="169">
        <v>0</v>
      </c>
      <c r="DV520" s="169">
        <v>0</v>
      </c>
      <c r="DW520" s="170">
        <v>0</v>
      </c>
      <c r="DX520">
        <v>4</v>
      </c>
      <c r="DY520">
        <v>2</v>
      </c>
      <c r="DZ520">
        <v>0</v>
      </c>
      <c r="EA520">
        <v>120000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v>0</v>
      </c>
      <c r="EU520">
        <v>0</v>
      </c>
      <c r="EV520" s="1">
        <v>0</v>
      </c>
      <c r="EW520" s="1">
        <v>0</v>
      </c>
      <c r="EX520" s="1">
        <v>0</v>
      </c>
      <c r="EY520" s="1">
        <v>0</v>
      </c>
      <c r="EZ520" s="168">
        <v>0</v>
      </c>
      <c r="FA520" s="169">
        <v>0</v>
      </c>
      <c r="FB520" s="169">
        <v>0</v>
      </c>
      <c r="FC520" s="17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45</v>
      </c>
      <c r="GA520">
        <v>5</v>
      </c>
      <c r="GB520">
        <v>0</v>
      </c>
      <c r="GC520">
        <v>0</v>
      </c>
      <c r="GD520">
        <v>0</v>
      </c>
      <c r="GE520">
        <v>0</v>
      </c>
      <c r="GF520">
        <v>0</v>
      </c>
      <c r="GG520">
        <v>0</v>
      </c>
      <c r="GH520">
        <v>0</v>
      </c>
      <c r="GI520">
        <v>0</v>
      </c>
      <c r="GJ520">
        <v>0</v>
      </c>
      <c r="GK520">
        <v>0</v>
      </c>
      <c r="GL520">
        <v>0</v>
      </c>
      <c r="GM520">
        <v>0</v>
      </c>
      <c r="GN520">
        <v>0</v>
      </c>
      <c r="GO520">
        <v>0</v>
      </c>
      <c r="GP520">
        <v>0</v>
      </c>
      <c r="GQ520">
        <v>0</v>
      </c>
      <c r="GR520">
        <v>0</v>
      </c>
      <c r="GS520">
        <v>0</v>
      </c>
      <c r="GT520">
        <v>0</v>
      </c>
      <c r="GU520">
        <v>0</v>
      </c>
      <c r="GV520">
        <v>0</v>
      </c>
      <c r="GW520">
        <v>0</v>
      </c>
      <c r="GX520">
        <v>0</v>
      </c>
      <c r="GY520">
        <v>0</v>
      </c>
      <c r="GZ520">
        <v>0</v>
      </c>
      <c r="HA520">
        <v>0</v>
      </c>
      <c r="HB520">
        <v>0</v>
      </c>
      <c r="HC520" s="139">
        <v>3</v>
      </c>
      <c r="HD520" s="141">
        <v>0</v>
      </c>
      <c r="HE520" s="139">
        <v>0</v>
      </c>
      <c r="HF520" s="141">
        <v>3</v>
      </c>
      <c r="HG520" s="180">
        <v>14</v>
      </c>
      <c r="HH520" s="182">
        <v>0.42857142857142855</v>
      </c>
      <c r="HI520" s="182">
        <v>0</v>
      </c>
      <c r="HJ520" s="183">
        <v>0</v>
      </c>
      <c r="HK520" s="140">
        <v>0</v>
      </c>
      <c r="HL520" s="140">
        <v>0</v>
      </c>
      <c r="HM520" s="1" t="s">
        <v>426</v>
      </c>
      <c r="HN520" s="1" t="s">
        <v>427</v>
      </c>
      <c r="HO520" t="s">
        <v>458</v>
      </c>
      <c r="HP520" s="284" t="s">
        <v>459</v>
      </c>
      <c r="HQ520" s="284">
        <v>2</v>
      </c>
      <c r="HR520" s="284" t="s">
        <v>541</v>
      </c>
      <c r="HS520" s="284">
        <v>0</v>
      </c>
      <c r="HT520" s="284" t="s">
        <v>426</v>
      </c>
      <c r="HU520" s="284" t="s">
        <v>427</v>
      </c>
      <c r="HV520" s="284" t="s">
        <v>427</v>
      </c>
      <c r="HW520" s="284" t="s">
        <v>426</v>
      </c>
      <c r="HX520" s="284" t="s">
        <v>541</v>
      </c>
      <c r="HY520" s="284">
        <v>0</v>
      </c>
      <c r="HZ520" s="284">
        <v>380456</v>
      </c>
      <c r="IA520" s="284"/>
      <c r="IB520" s="284"/>
    </row>
    <row r="521" spans="1:236" x14ac:dyDescent="0.25">
      <c r="A521" s="2">
        <f>IF('Table 1'!$L$2="All Regions",1,IF('Table 1'!$L$2='DATA TEMPLATE 1516'!L521,1,0))</f>
        <v>1</v>
      </c>
      <c r="B521" s="2">
        <f>IF('Table 1'!$L$3="All Disciplines",1,IF('Table 1'!$L$3='DATA TEMPLATE 1516'!M521,1,0))</f>
        <v>1</v>
      </c>
      <c r="C521" s="2">
        <f>IF('Table 1'!$L$4="All Organisations",1,IF('Table 1'!$L$4='DATA TEMPLATE 1516'!N521,1,0))</f>
        <v>1</v>
      </c>
      <c r="D521" s="2">
        <f t="shared" si="16"/>
        <v>3</v>
      </c>
      <c r="E521" s="236">
        <f>IFERROR(IF('Table 2'!$L$2="All Diverse Led",$HQ521,IF('Table 2'!$L$2='DATA TEMPLATE 1516'!HX521,4,0)),"0")</f>
        <v>0</v>
      </c>
      <c r="F521" s="236">
        <f>IFERROR(IF('Table 2'!$L$2="All Diverse Led",$HQ521,IF('Table 2'!$L$2='DATA TEMPLATE 1516'!HY521,4,0)), 0)</f>
        <v>0</v>
      </c>
      <c r="G521" s="237">
        <f t="shared" si="17"/>
        <v>0</v>
      </c>
      <c r="H521" s="1" t="s">
        <v>471</v>
      </c>
      <c r="I521" s="1">
        <v>0</v>
      </c>
      <c r="J521" s="1" t="b">
        <v>0</v>
      </c>
      <c r="K521" s="284">
        <v>519</v>
      </c>
      <c r="L521" t="s">
        <v>439</v>
      </c>
      <c r="M521" t="s">
        <v>443</v>
      </c>
      <c r="N521" t="s">
        <v>459</v>
      </c>
      <c r="O521" s="76">
        <v>166013</v>
      </c>
      <c r="P521" s="76">
        <v>200153</v>
      </c>
      <c r="Q521" s="76">
        <v>71858</v>
      </c>
      <c r="R521" s="76">
        <v>0</v>
      </c>
      <c r="S521" s="76">
        <v>0</v>
      </c>
      <c r="T521" s="76">
        <v>438024</v>
      </c>
      <c r="U521">
        <v>0</v>
      </c>
      <c r="V521">
        <v>0</v>
      </c>
      <c r="W521">
        <v>0</v>
      </c>
      <c r="X521">
        <v>0</v>
      </c>
      <c r="Y521">
        <v>0</v>
      </c>
      <c r="Z521">
        <v>0</v>
      </c>
      <c r="AA521">
        <v>0</v>
      </c>
      <c r="AB521">
        <v>100278</v>
      </c>
      <c r="AC521">
        <v>29520</v>
      </c>
      <c r="AD521">
        <v>304846</v>
      </c>
      <c r="AE521">
        <v>434644</v>
      </c>
      <c r="AF521" s="1">
        <v>1</v>
      </c>
      <c r="AG521">
        <v>1</v>
      </c>
      <c r="AH521">
        <v>1532</v>
      </c>
      <c r="AI521">
        <v>0</v>
      </c>
      <c r="AJ521">
        <v>0</v>
      </c>
      <c r="AK521">
        <v>0</v>
      </c>
      <c r="AL521">
        <v>0</v>
      </c>
      <c r="AM521">
        <v>0</v>
      </c>
      <c r="AN521">
        <v>3</v>
      </c>
      <c r="AO521">
        <v>14</v>
      </c>
      <c r="AP521">
        <v>6433</v>
      </c>
      <c r="AQ521">
        <v>200</v>
      </c>
      <c r="AR521">
        <v>1</v>
      </c>
      <c r="AS521">
        <v>1</v>
      </c>
      <c r="AT521">
        <v>1532</v>
      </c>
      <c r="AU521">
        <v>0</v>
      </c>
      <c r="AV521">
        <v>0</v>
      </c>
      <c r="AW521">
        <v>0</v>
      </c>
      <c r="AX521">
        <v>0</v>
      </c>
      <c r="AY521">
        <v>0</v>
      </c>
      <c r="AZ521">
        <v>3</v>
      </c>
      <c r="BA521">
        <v>14</v>
      </c>
      <c r="BB521">
        <v>6433</v>
      </c>
      <c r="BC521">
        <v>200</v>
      </c>
      <c r="BD521" s="284">
        <v>3</v>
      </c>
      <c r="BE521" s="284">
        <v>14</v>
      </c>
      <c r="BF521" s="284">
        <v>6433</v>
      </c>
      <c r="BG521" s="284">
        <v>200</v>
      </c>
      <c r="BH521" s="168">
        <v>4</v>
      </c>
      <c r="BI521" s="169">
        <v>15</v>
      </c>
      <c r="BJ521" s="169">
        <v>7965</v>
      </c>
      <c r="BK521" s="170">
        <v>200</v>
      </c>
      <c r="BL521">
        <v>0</v>
      </c>
      <c r="BM521">
        <v>0</v>
      </c>
      <c r="BN521">
        <v>0</v>
      </c>
      <c r="BO521">
        <v>0</v>
      </c>
      <c r="BP521">
        <v>1</v>
      </c>
      <c r="BQ521">
        <v>128</v>
      </c>
      <c r="BR521">
        <v>95000</v>
      </c>
      <c r="BS521">
        <v>0</v>
      </c>
      <c r="BT521">
        <v>3</v>
      </c>
      <c r="BU521">
        <v>248</v>
      </c>
      <c r="BV521">
        <v>361763</v>
      </c>
      <c r="BW521">
        <v>100000</v>
      </c>
      <c r="BX521">
        <v>0</v>
      </c>
      <c r="BY521">
        <v>0</v>
      </c>
      <c r="BZ521">
        <v>0</v>
      </c>
      <c r="CA521">
        <v>0</v>
      </c>
      <c r="CB521">
        <v>1</v>
      </c>
      <c r="CC521">
        <v>128</v>
      </c>
      <c r="CD521">
        <v>95000</v>
      </c>
      <c r="CE521">
        <v>0</v>
      </c>
      <c r="CF521">
        <v>3</v>
      </c>
      <c r="CG521">
        <v>248</v>
      </c>
      <c r="CH521">
        <v>361763</v>
      </c>
      <c r="CI521">
        <v>100000</v>
      </c>
      <c r="CJ521" s="1">
        <v>4</v>
      </c>
      <c r="CK521" s="1">
        <v>376</v>
      </c>
      <c r="CL521" s="1">
        <v>456763</v>
      </c>
      <c r="CM521" s="1">
        <v>100000</v>
      </c>
      <c r="CN521" s="168">
        <v>4</v>
      </c>
      <c r="CO521" s="169">
        <v>376</v>
      </c>
      <c r="CP521" s="169">
        <v>456763</v>
      </c>
      <c r="CQ521" s="170">
        <v>100000</v>
      </c>
      <c r="CR521" s="1">
        <v>0</v>
      </c>
      <c r="CS521" s="1">
        <v>0</v>
      </c>
      <c r="CT521" s="1">
        <v>0</v>
      </c>
      <c r="CU521" s="1">
        <v>0</v>
      </c>
      <c r="CV521">
        <v>0</v>
      </c>
      <c r="CW521">
        <v>0</v>
      </c>
      <c r="CX521">
        <v>0</v>
      </c>
      <c r="CY521">
        <v>0</v>
      </c>
      <c r="CZ521">
        <v>3</v>
      </c>
      <c r="DA521">
        <v>3</v>
      </c>
      <c r="DB521">
        <v>0</v>
      </c>
      <c r="DC521">
        <v>200</v>
      </c>
      <c r="DD521">
        <v>0</v>
      </c>
      <c r="DE521">
        <v>0</v>
      </c>
      <c r="DF521">
        <v>0</v>
      </c>
      <c r="DG521">
        <v>0</v>
      </c>
      <c r="DH521">
        <v>0</v>
      </c>
      <c r="DI521">
        <v>0</v>
      </c>
      <c r="DJ521">
        <v>0</v>
      </c>
      <c r="DK521">
        <v>0</v>
      </c>
      <c r="DL521">
        <v>3</v>
      </c>
      <c r="DM521">
        <v>3</v>
      </c>
      <c r="DN521">
        <v>0</v>
      </c>
      <c r="DO521">
        <v>200</v>
      </c>
      <c r="DP521" s="284">
        <v>3</v>
      </c>
      <c r="DQ521" s="284">
        <v>3</v>
      </c>
      <c r="DR521" s="284">
        <v>0</v>
      </c>
      <c r="DS521" s="284">
        <v>200</v>
      </c>
      <c r="DT521" s="168">
        <v>3</v>
      </c>
      <c r="DU521" s="169">
        <v>3</v>
      </c>
      <c r="DV521" s="169">
        <v>0</v>
      </c>
      <c r="DW521" s="170">
        <v>200</v>
      </c>
      <c r="DX521">
        <v>1</v>
      </c>
      <c r="DY521">
        <v>2</v>
      </c>
      <c r="DZ521">
        <v>0</v>
      </c>
      <c r="EA521">
        <v>6200</v>
      </c>
      <c r="EB521">
        <v>0</v>
      </c>
      <c r="EC521">
        <v>0</v>
      </c>
      <c r="ED521">
        <v>0</v>
      </c>
      <c r="EE521">
        <v>0</v>
      </c>
      <c r="EF521">
        <v>0</v>
      </c>
      <c r="EG521">
        <v>0</v>
      </c>
      <c r="EH521">
        <v>0</v>
      </c>
      <c r="EI521">
        <v>0</v>
      </c>
      <c r="EJ521">
        <v>1</v>
      </c>
      <c r="EK521">
        <v>2</v>
      </c>
      <c r="EL521">
        <v>0</v>
      </c>
      <c r="EM521">
        <v>6200</v>
      </c>
      <c r="EN521">
        <v>0</v>
      </c>
      <c r="EO521">
        <v>0</v>
      </c>
      <c r="EP521">
        <v>0</v>
      </c>
      <c r="EQ521">
        <v>0</v>
      </c>
      <c r="ER521">
        <v>0</v>
      </c>
      <c r="ES521">
        <v>0</v>
      </c>
      <c r="ET521">
        <v>0</v>
      </c>
      <c r="EU521">
        <v>0</v>
      </c>
      <c r="EV521" s="1">
        <v>0</v>
      </c>
      <c r="EW521" s="1">
        <v>0</v>
      </c>
      <c r="EX521" s="1">
        <v>0</v>
      </c>
      <c r="EY521" s="1">
        <v>0</v>
      </c>
      <c r="EZ521" s="168">
        <v>1</v>
      </c>
      <c r="FA521" s="169">
        <v>2</v>
      </c>
      <c r="FB521" s="169">
        <v>0</v>
      </c>
      <c r="FC521" s="170">
        <v>6200</v>
      </c>
      <c r="FD521">
        <v>0</v>
      </c>
      <c r="FE521">
        <v>0</v>
      </c>
      <c r="FF521">
        <v>0</v>
      </c>
      <c r="FG521">
        <v>0</v>
      </c>
      <c r="FH521">
        <v>0</v>
      </c>
      <c r="FI521">
        <v>0</v>
      </c>
      <c r="FJ521">
        <v>2</v>
      </c>
      <c r="FK521">
        <v>548200</v>
      </c>
      <c r="FL521">
        <v>0</v>
      </c>
      <c r="FM521">
        <v>0</v>
      </c>
      <c r="FN521">
        <v>0</v>
      </c>
      <c r="FO521">
        <v>0</v>
      </c>
      <c r="FP521">
        <v>0</v>
      </c>
      <c r="FQ521">
        <v>0</v>
      </c>
      <c r="FR521">
        <v>0</v>
      </c>
      <c r="FS521">
        <v>0</v>
      </c>
      <c r="FT521">
        <v>0</v>
      </c>
      <c r="FU521">
        <v>0</v>
      </c>
      <c r="FV521">
        <v>0</v>
      </c>
      <c r="FW521">
        <v>0</v>
      </c>
      <c r="FX521">
        <v>0</v>
      </c>
      <c r="FY521">
        <v>0</v>
      </c>
      <c r="FZ521">
        <v>0</v>
      </c>
      <c r="GA521">
        <v>0</v>
      </c>
      <c r="GB521">
        <v>0</v>
      </c>
      <c r="GC521">
        <v>0</v>
      </c>
      <c r="GD521">
        <v>0</v>
      </c>
      <c r="GE521">
        <v>0</v>
      </c>
      <c r="GF521">
        <v>0</v>
      </c>
      <c r="GG521">
        <v>0</v>
      </c>
      <c r="GH521">
        <v>0</v>
      </c>
      <c r="GI521">
        <v>0</v>
      </c>
      <c r="GJ521">
        <v>0</v>
      </c>
      <c r="GK521">
        <v>0</v>
      </c>
      <c r="GL521">
        <v>0</v>
      </c>
      <c r="GM521">
        <v>0</v>
      </c>
      <c r="GN521">
        <v>0</v>
      </c>
      <c r="GO521">
        <v>0</v>
      </c>
      <c r="GP521">
        <v>0</v>
      </c>
      <c r="GQ521">
        <v>0</v>
      </c>
      <c r="GR521">
        <v>0</v>
      </c>
      <c r="GS521">
        <v>0</v>
      </c>
      <c r="GT521">
        <v>0</v>
      </c>
      <c r="GU521">
        <v>0</v>
      </c>
      <c r="GV521">
        <v>0</v>
      </c>
      <c r="GW521">
        <v>0</v>
      </c>
      <c r="GX521">
        <v>0</v>
      </c>
      <c r="GY521">
        <v>0</v>
      </c>
      <c r="GZ521">
        <v>0</v>
      </c>
      <c r="HA521">
        <v>0</v>
      </c>
      <c r="HB521">
        <v>0</v>
      </c>
      <c r="HC521" s="139">
        <v>0</v>
      </c>
      <c r="HD521" s="141">
        <v>0</v>
      </c>
      <c r="HE521" s="139">
        <v>0</v>
      </c>
      <c r="HF521" s="141">
        <v>0</v>
      </c>
      <c r="HG521" s="180">
        <v>12</v>
      </c>
      <c r="HH521" s="182">
        <v>0</v>
      </c>
      <c r="HI521" s="182">
        <v>0</v>
      </c>
      <c r="HJ521" s="183">
        <v>0</v>
      </c>
      <c r="HK521" s="140">
        <v>0</v>
      </c>
      <c r="HL521" s="140">
        <v>0</v>
      </c>
      <c r="HM521" s="1">
        <v>0</v>
      </c>
      <c r="HN521" s="1">
        <v>0</v>
      </c>
      <c r="HO521" t="s">
        <v>459</v>
      </c>
      <c r="HP521" s="284" t="s">
        <v>459</v>
      </c>
      <c r="HQ521" s="284">
        <v>0</v>
      </c>
      <c r="HR521" s="284">
        <v>0</v>
      </c>
      <c r="HS521" s="284">
        <v>0</v>
      </c>
      <c r="HT521" s="284" t="s">
        <v>427</v>
      </c>
      <c r="HU521" s="284" t="s">
        <v>427</v>
      </c>
      <c r="HV521" s="284" t="s">
        <v>426</v>
      </c>
      <c r="HW521" s="284" t="s">
        <v>426</v>
      </c>
      <c r="HX521" s="284">
        <v>0</v>
      </c>
      <c r="HY521" s="284">
        <v>0</v>
      </c>
      <c r="HZ521" s="284">
        <v>562703</v>
      </c>
      <c r="IA521" s="284"/>
      <c r="IB521" s="284"/>
    </row>
    <row r="522" spans="1:236" x14ac:dyDescent="0.25">
      <c r="A522" s="2">
        <f>IF('Table 1'!$L$2="All Regions",1,IF('Table 1'!$L$2='DATA TEMPLATE 1516'!L522,1,0))</f>
        <v>1</v>
      </c>
      <c r="B522" s="2">
        <f>IF('Table 1'!$L$3="All Disciplines",1,IF('Table 1'!$L$3='DATA TEMPLATE 1516'!M522,1,0))</f>
        <v>1</v>
      </c>
      <c r="C522" s="2">
        <f>IF('Table 1'!$L$4="All Organisations",1,IF('Table 1'!$L$4='DATA TEMPLATE 1516'!N522,1,0))</f>
        <v>1</v>
      </c>
      <c r="D522" s="2">
        <f t="shared" si="16"/>
        <v>3</v>
      </c>
      <c r="E522" s="236">
        <f>IFERROR(IF('Table 2'!$L$2="All Diverse Led",$HQ522,IF('Table 2'!$L$2='DATA TEMPLATE 1516'!HX522,4,0)),"0")</f>
        <v>0</v>
      </c>
      <c r="F522" s="236">
        <f>IFERROR(IF('Table 2'!$L$2="All Diverse Led",$HQ522,IF('Table 2'!$L$2='DATA TEMPLATE 1516'!HY522,4,0)), 0)</f>
        <v>0</v>
      </c>
      <c r="G522" s="237">
        <f t="shared" si="17"/>
        <v>0</v>
      </c>
      <c r="H522" s="1" t="s">
        <v>471</v>
      </c>
      <c r="I522" s="1">
        <v>0</v>
      </c>
      <c r="J522" s="1" t="b">
        <v>0</v>
      </c>
      <c r="K522" s="284">
        <v>520</v>
      </c>
      <c r="L522" t="s">
        <v>439</v>
      </c>
      <c r="M522" t="s">
        <v>442</v>
      </c>
      <c r="N522" t="s">
        <v>460</v>
      </c>
      <c r="O522" s="76">
        <v>792206</v>
      </c>
      <c r="P522" s="76">
        <v>412733</v>
      </c>
      <c r="Q522" s="76">
        <v>618583</v>
      </c>
      <c r="R522" s="76">
        <v>45306</v>
      </c>
      <c r="S522" s="76">
        <v>0</v>
      </c>
      <c r="T522" s="76">
        <v>1868828</v>
      </c>
      <c r="U522">
        <v>489940</v>
      </c>
      <c r="V522">
        <v>3286</v>
      </c>
      <c r="W522">
        <v>0</v>
      </c>
      <c r="X522">
        <v>0</v>
      </c>
      <c r="Y522">
        <v>0</v>
      </c>
      <c r="Z522">
        <v>0</v>
      </c>
      <c r="AA522">
        <v>0</v>
      </c>
      <c r="AB522">
        <v>778484</v>
      </c>
      <c r="AC522">
        <v>334259</v>
      </c>
      <c r="AD522">
        <v>3255</v>
      </c>
      <c r="AE522">
        <v>1609224</v>
      </c>
      <c r="AF522" s="1">
        <v>954</v>
      </c>
      <c r="AG522">
        <v>308</v>
      </c>
      <c r="AH522">
        <v>0</v>
      </c>
      <c r="AI522">
        <v>14460</v>
      </c>
      <c r="AJ522">
        <v>0</v>
      </c>
      <c r="AK522">
        <v>0</v>
      </c>
      <c r="AL522">
        <v>0</v>
      </c>
      <c r="AM522">
        <v>0</v>
      </c>
      <c r="AN522">
        <v>0</v>
      </c>
      <c r="AO522">
        <v>0</v>
      </c>
      <c r="AP522">
        <v>0</v>
      </c>
      <c r="AQ522">
        <v>0</v>
      </c>
      <c r="AR522">
        <v>954</v>
      </c>
      <c r="AS522">
        <v>0</v>
      </c>
      <c r="AT522">
        <v>0</v>
      </c>
      <c r="AU522">
        <v>14460</v>
      </c>
      <c r="AV522">
        <v>0</v>
      </c>
      <c r="AW522">
        <v>0</v>
      </c>
      <c r="AX522">
        <v>0</v>
      </c>
      <c r="AY522">
        <v>0</v>
      </c>
      <c r="AZ522">
        <v>0</v>
      </c>
      <c r="BA522">
        <v>0</v>
      </c>
      <c r="BB522">
        <v>0</v>
      </c>
      <c r="BC522">
        <v>0</v>
      </c>
      <c r="BD522" s="284">
        <v>0</v>
      </c>
      <c r="BE522" s="284">
        <v>0</v>
      </c>
      <c r="BF522" s="284">
        <v>0</v>
      </c>
      <c r="BG522" s="284">
        <v>0</v>
      </c>
      <c r="BH522" s="168">
        <v>954</v>
      </c>
      <c r="BI522" s="169">
        <v>0</v>
      </c>
      <c r="BJ522" s="169">
        <v>0</v>
      </c>
      <c r="BK522" s="170">
        <v>14460</v>
      </c>
      <c r="BL522">
        <v>1890</v>
      </c>
      <c r="BM522">
        <v>315</v>
      </c>
      <c r="BN522">
        <v>0</v>
      </c>
      <c r="BO522">
        <v>73500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v>0</v>
      </c>
      <c r="CJ522" s="1">
        <v>0</v>
      </c>
      <c r="CK522" s="1">
        <v>0</v>
      </c>
      <c r="CL522" s="1">
        <v>0</v>
      </c>
      <c r="CM522" s="1">
        <v>0</v>
      </c>
      <c r="CN522" s="168">
        <v>0</v>
      </c>
      <c r="CO522" s="169">
        <v>0</v>
      </c>
      <c r="CP522" s="169">
        <v>0</v>
      </c>
      <c r="CQ522" s="170">
        <v>0</v>
      </c>
      <c r="CR522" s="1">
        <v>0</v>
      </c>
      <c r="CS522" s="1">
        <v>0</v>
      </c>
      <c r="CT522" s="1">
        <v>0</v>
      </c>
      <c r="CU522" s="1">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v>0</v>
      </c>
      <c r="DP522" s="284">
        <v>0</v>
      </c>
      <c r="DQ522" s="284">
        <v>0</v>
      </c>
      <c r="DR522" s="284">
        <v>0</v>
      </c>
      <c r="DS522" s="284">
        <v>0</v>
      </c>
      <c r="DT522" s="168">
        <v>0</v>
      </c>
      <c r="DU522" s="169">
        <v>0</v>
      </c>
      <c r="DV522" s="169">
        <v>0</v>
      </c>
      <c r="DW522" s="170">
        <v>0</v>
      </c>
      <c r="DX522">
        <v>12</v>
      </c>
      <c r="DY522">
        <v>1</v>
      </c>
      <c r="DZ522">
        <v>0</v>
      </c>
      <c r="EA522">
        <v>1274</v>
      </c>
      <c r="EB522">
        <v>0</v>
      </c>
      <c r="EC522">
        <v>0</v>
      </c>
      <c r="ED522">
        <v>0</v>
      </c>
      <c r="EE522">
        <v>0</v>
      </c>
      <c r="EF522">
        <v>0</v>
      </c>
      <c r="EG522">
        <v>0</v>
      </c>
      <c r="EH522">
        <v>0</v>
      </c>
      <c r="EI522">
        <v>0</v>
      </c>
      <c r="EJ522">
        <v>0</v>
      </c>
      <c r="EK522">
        <v>0</v>
      </c>
      <c r="EL522">
        <v>0</v>
      </c>
      <c r="EM522">
        <v>1274</v>
      </c>
      <c r="EN522">
        <v>0</v>
      </c>
      <c r="EO522">
        <v>0</v>
      </c>
      <c r="EP522">
        <v>0</v>
      </c>
      <c r="EQ522">
        <v>0</v>
      </c>
      <c r="ER522">
        <v>0</v>
      </c>
      <c r="ES522">
        <v>0</v>
      </c>
      <c r="ET522">
        <v>0</v>
      </c>
      <c r="EU522">
        <v>0</v>
      </c>
      <c r="EV522" s="1">
        <v>0</v>
      </c>
      <c r="EW522" s="1">
        <v>0</v>
      </c>
      <c r="EX522" s="1">
        <v>0</v>
      </c>
      <c r="EY522" s="1">
        <v>0</v>
      </c>
      <c r="EZ522" s="168">
        <v>0</v>
      </c>
      <c r="FA522" s="169">
        <v>0</v>
      </c>
      <c r="FB522" s="169">
        <v>0</v>
      </c>
      <c r="FC522" s="170">
        <v>1274</v>
      </c>
      <c r="FD522">
        <v>0</v>
      </c>
      <c r="FE522">
        <v>0</v>
      </c>
      <c r="FF522">
        <v>0</v>
      </c>
      <c r="FG522">
        <v>0</v>
      </c>
      <c r="FH522">
        <v>0</v>
      </c>
      <c r="FI522">
        <v>0</v>
      </c>
      <c r="FJ522">
        <v>0</v>
      </c>
      <c r="FK522">
        <v>0</v>
      </c>
      <c r="FL522">
        <v>0</v>
      </c>
      <c r="FM522">
        <v>0</v>
      </c>
      <c r="FN522">
        <v>0</v>
      </c>
      <c r="FO522">
        <v>0</v>
      </c>
      <c r="FP522">
        <v>0</v>
      </c>
      <c r="FQ522">
        <v>0</v>
      </c>
      <c r="FR522">
        <v>19</v>
      </c>
      <c r="FS522">
        <v>665</v>
      </c>
      <c r="FT522">
        <v>0</v>
      </c>
      <c r="FU522">
        <v>0</v>
      </c>
      <c r="FV522">
        <v>0</v>
      </c>
      <c r="FW522">
        <v>0</v>
      </c>
      <c r="FX522">
        <v>0</v>
      </c>
      <c r="FY522">
        <v>0</v>
      </c>
      <c r="FZ522">
        <v>19</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665</v>
      </c>
      <c r="GU522">
        <v>665</v>
      </c>
      <c r="GV522">
        <v>0</v>
      </c>
      <c r="GW522">
        <v>0</v>
      </c>
      <c r="GX522">
        <v>0</v>
      </c>
      <c r="GY522">
        <v>0</v>
      </c>
      <c r="GZ522">
        <v>0</v>
      </c>
      <c r="HA522">
        <v>0</v>
      </c>
      <c r="HB522">
        <v>0</v>
      </c>
      <c r="HC522" s="139">
        <v>1</v>
      </c>
      <c r="HD522" s="141">
        <v>0</v>
      </c>
      <c r="HE522" s="139">
        <v>0</v>
      </c>
      <c r="HF522" s="141">
        <v>2</v>
      </c>
      <c r="HG522" s="180">
        <v>14</v>
      </c>
      <c r="HH522" s="182">
        <v>0.21428571428571427</v>
      </c>
      <c r="HI522" s="182">
        <v>0</v>
      </c>
      <c r="HJ522" s="183">
        <v>0</v>
      </c>
      <c r="HK522" s="140">
        <v>0</v>
      </c>
      <c r="HL522" s="140">
        <v>0</v>
      </c>
      <c r="HM522" s="1" t="s">
        <v>427</v>
      </c>
      <c r="HN522" s="1" t="s">
        <v>427</v>
      </c>
      <c r="HO522" t="s">
        <v>460</v>
      </c>
      <c r="HP522" s="284" t="s">
        <v>460</v>
      </c>
      <c r="HQ522" s="284">
        <v>0</v>
      </c>
      <c r="HR522" s="284">
        <v>0</v>
      </c>
      <c r="HS522" s="284">
        <v>0</v>
      </c>
      <c r="HT522" s="284" t="s">
        <v>427</v>
      </c>
      <c r="HU522" s="284" t="s">
        <v>427</v>
      </c>
      <c r="HV522" s="284" t="s">
        <v>427</v>
      </c>
      <c r="HW522" s="284" t="s">
        <v>427</v>
      </c>
      <c r="HX522" s="284">
        <v>0</v>
      </c>
      <c r="HY522" s="284">
        <v>0</v>
      </c>
      <c r="HZ522" s="284">
        <v>1604826</v>
      </c>
      <c r="IA522" s="284"/>
      <c r="IB522" s="284"/>
    </row>
    <row r="523" spans="1:236" x14ac:dyDescent="0.25">
      <c r="A523" s="2">
        <f>IF('Table 1'!$L$2="All Regions",1,IF('Table 1'!$L$2='DATA TEMPLATE 1516'!L523,1,0))</f>
        <v>1</v>
      </c>
      <c r="B523" s="2">
        <f>IF('Table 1'!$L$3="All Disciplines",1,IF('Table 1'!$L$3='DATA TEMPLATE 1516'!M523,1,0))</f>
        <v>1</v>
      </c>
      <c r="C523" s="2">
        <f>IF('Table 1'!$L$4="All Organisations",1,IF('Table 1'!$L$4='DATA TEMPLATE 1516'!N523,1,0))</f>
        <v>1</v>
      </c>
      <c r="D523" s="2">
        <f t="shared" si="16"/>
        <v>3</v>
      </c>
      <c r="E523" s="236">
        <f>IFERROR(IF('Table 2'!$L$2="All Diverse Led",$HQ523,IF('Table 2'!$L$2='DATA TEMPLATE 1516'!HX523,4,0)),"0")</f>
        <v>0</v>
      </c>
      <c r="F523" s="236">
        <f>IFERROR(IF('Table 2'!$L$2="All Diverse Led",$HQ523,IF('Table 2'!$L$2='DATA TEMPLATE 1516'!HY523,4,0)), 0)</f>
        <v>0</v>
      </c>
      <c r="G523" s="237">
        <f t="shared" si="17"/>
        <v>0</v>
      </c>
      <c r="H523" s="1" t="s">
        <v>471</v>
      </c>
      <c r="I523" s="1">
        <v>0</v>
      </c>
      <c r="J523" s="1" t="b">
        <v>0</v>
      </c>
      <c r="K523" s="284">
        <v>521</v>
      </c>
      <c r="L523" t="s">
        <v>439</v>
      </c>
      <c r="M523" t="s">
        <v>438</v>
      </c>
      <c r="N523" t="s">
        <v>459</v>
      </c>
      <c r="O523" s="76">
        <v>50797</v>
      </c>
      <c r="P523" s="76">
        <v>109919</v>
      </c>
      <c r="Q523" s="76">
        <v>470657</v>
      </c>
      <c r="R523" s="76">
        <v>20000</v>
      </c>
      <c r="S523" s="76">
        <v>239765</v>
      </c>
      <c r="T523" s="76">
        <v>891138</v>
      </c>
      <c r="U523">
        <v>0</v>
      </c>
      <c r="V523">
        <v>7027</v>
      </c>
      <c r="W523">
        <v>0</v>
      </c>
      <c r="X523">
        <v>0</v>
      </c>
      <c r="Y523">
        <v>0</v>
      </c>
      <c r="Z523">
        <v>0</v>
      </c>
      <c r="AA523">
        <v>0</v>
      </c>
      <c r="AB523">
        <v>333195</v>
      </c>
      <c r="AC523">
        <v>49782</v>
      </c>
      <c r="AD523">
        <v>508488</v>
      </c>
      <c r="AE523">
        <v>898492</v>
      </c>
      <c r="AF523" s="1">
        <v>36</v>
      </c>
      <c r="AG523">
        <v>36</v>
      </c>
      <c r="AH523">
        <v>1506</v>
      </c>
      <c r="AI523">
        <v>7500</v>
      </c>
      <c r="AJ523">
        <v>0</v>
      </c>
      <c r="AK523">
        <v>0</v>
      </c>
      <c r="AL523">
        <v>0</v>
      </c>
      <c r="AM523">
        <v>0</v>
      </c>
      <c r="AN523">
        <v>0</v>
      </c>
      <c r="AO523">
        <v>3</v>
      </c>
      <c r="AP523">
        <v>0</v>
      </c>
      <c r="AQ523">
        <v>300</v>
      </c>
      <c r="AR523">
        <v>0</v>
      </c>
      <c r="AS523">
        <v>0</v>
      </c>
      <c r="AT523">
        <v>0</v>
      </c>
      <c r="AU523">
        <v>0</v>
      </c>
      <c r="AV523">
        <v>0</v>
      </c>
      <c r="AW523">
        <v>0</v>
      </c>
      <c r="AX523">
        <v>0</v>
      </c>
      <c r="AY523">
        <v>0</v>
      </c>
      <c r="AZ523">
        <v>0</v>
      </c>
      <c r="BA523">
        <v>0</v>
      </c>
      <c r="BB523">
        <v>0</v>
      </c>
      <c r="BC523">
        <v>0</v>
      </c>
      <c r="BD523" s="284">
        <v>0</v>
      </c>
      <c r="BE523" s="284">
        <v>3</v>
      </c>
      <c r="BF523" s="284">
        <v>0</v>
      </c>
      <c r="BG523" s="284">
        <v>300</v>
      </c>
      <c r="BH523" s="168">
        <v>0</v>
      </c>
      <c r="BI523" s="169">
        <v>0</v>
      </c>
      <c r="BJ523" s="169">
        <v>0</v>
      </c>
      <c r="BK523" s="170">
        <v>0</v>
      </c>
      <c r="BL523">
        <v>0</v>
      </c>
      <c r="BM523">
        <v>0</v>
      </c>
      <c r="BN523">
        <v>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v>0</v>
      </c>
      <c r="CJ523" s="1">
        <v>0</v>
      </c>
      <c r="CK523" s="1">
        <v>0</v>
      </c>
      <c r="CL523" s="1">
        <v>0</v>
      </c>
      <c r="CM523" s="1">
        <v>0</v>
      </c>
      <c r="CN523" s="168">
        <v>0</v>
      </c>
      <c r="CO523" s="169">
        <v>0</v>
      </c>
      <c r="CP523" s="169">
        <v>0</v>
      </c>
      <c r="CQ523" s="170">
        <v>0</v>
      </c>
      <c r="CR523" s="1">
        <v>0</v>
      </c>
      <c r="CS523" s="1">
        <v>0</v>
      </c>
      <c r="CT523" s="1">
        <v>0</v>
      </c>
      <c r="CU523" s="1">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v>0</v>
      </c>
      <c r="DP523" s="284">
        <v>0</v>
      </c>
      <c r="DQ523" s="284">
        <v>0</v>
      </c>
      <c r="DR523" s="284">
        <v>0</v>
      </c>
      <c r="DS523" s="284">
        <v>0</v>
      </c>
      <c r="DT523" s="168">
        <v>0</v>
      </c>
      <c r="DU523" s="169">
        <v>0</v>
      </c>
      <c r="DV523" s="169">
        <v>0</v>
      </c>
      <c r="DW523" s="170">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v>0</v>
      </c>
      <c r="EV523" s="1">
        <v>0</v>
      </c>
      <c r="EW523" s="1">
        <v>0</v>
      </c>
      <c r="EX523" s="1">
        <v>0</v>
      </c>
      <c r="EY523" s="1">
        <v>0</v>
      </c>
      <c r="EZ523" s="168">
        <v>0</v>
      </c>
      <c r="FA523" s="169">
        <v>0</v>
      </c>
      <c r="FB523" s="169">
        <v>0</v>
      </c>
      <c r="FC523" s="170">
        <v>0</v>
      </c>
      <c r="FD523">
        <v>1</v>
      </c>
      <c r="FE523">
        <v>0</v>
      </c>
      <c r="FF523">
        <v>101000</v>
      </c>
      <c r="FG523">
        <v>0</v>
      </c>
      <c r="FH523">
        <v>0</v>
      </c>
      <c r="FI523">
        <v>0</v>
      </c>
      <c r="FJ523">
        <v>1</v>
      </c>
      <c r="FK523">
        <v>39000</v>
      </c>
      <c r="FL523">
        <v>0</v>
      </c>
      <c r="FM523">
        <v>0</v>
      </c>
      <c r="FN523">
        <v>0</v>
      </c>
      <c r="FO523">
        <v>0</v>
      </c>
      <c r="FP523">
        <v>0</v>
      </c>
      <c r="FQ523">
        <v>0</v>
      </c>
      <c r="FR523">
        <v>0</v>
      </c>
      <c r="FS523">
        <v>0</v>
      </c>
      <c r="FT523">
        <v>0</v>
      </c>
      <c r="FU523">
        <v>0</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0</v>
      </c>
      <c r="GZ523">
        <v>0</v>
      </c>
      <c r="HA523">
        <v>0</v>
      </c>
      <c r="HB523">
        <v>0</v>
      </c>
      <c r="HC523" s="139">
        <v>0</v>
      </c>
      <c r="HD523" s="141">
        <v>0</v>
      </c>
      <c r="HE523" s="139">
        <v>0</v>
      </c>
      <c r="HF523" s="141">
        <v>1</v>
      </c>
      <c r="HG523" s="180">
        <v>13</v>
      </c>
      <c r="HH523" s="182">
        <v>7.6923076923076927E-2</v>
      </c>
      <c r="HI523" s="182">
        <v>0</v>
      </c>
      <c r="HJ523" s="183">
        <v>0</v>
      </c>
      <c r="HK523" s="140">
        <v>0</v>
      </c>
      <c r="HL523" s="140">
        <v>0</v>
      </c>
      <c r="HM523" s="1" t="s">
        <v>427</v>
      </c>
      <c r="HN523" s="1" t="s">
        <v>427</v>
      </c>
      <c r="HO523" t="s">
        <v>459</v>
      </c>
      <c r="HP523" s="284" t="s">
        <v>460</v>
      </c>
      <c r="HQ523" s="284">
        <v>0</v>
      </c>
      <c r="HR523" s="284">
        <v>0</v>
      </c>
      <c r="HS523" s="284">
        <v>0</v>
      </c>
      <c r="HT523" s="284" t="s">
        <v>427</v>
      </c>
      <c r="HU523" s="284" t="s">
        <v>427</v>
      </c>
      <c r="HV523" s="284" t="s">
        <v>427</v>
      </c>
      <c r="HW523" s="284" t="s">
        <v>427</v>
      </c>
      <c r="HX523" s="284">
        <v>0</v>
      </c>
      <c r="HY523" s="284">
        <v>0</v>
      </c>
      <c r="HZ523" s="284">
        <v>803568</v>
      </c>
      <c r="IA523" s="284"/>
      <c r="IB523" s="284"/>
    </row>
    <row r="524" spans="1:236" x14ac:dyDescent="0.25">
      <c r="A524" s="2">
        <f>IF('Table 1'!$L$2="All Regions",1,IF('Table 1'!$L$2='DATA TEMPLATE 1516'!L524,1,0))</f>
        <v>1</v>
      </c>
      <c r="B524" s="2">
        <f>IF('Table 1'!$L$3="All Disciplines",1,IF('Table 1'!$L$3='DATA TEMPLATE 1516'!M524,1,0))</f>
        <v>1</v>
      </c>
      <c r="C524" s="2">
        <f>IF('Table 1'!$L$4="All Organisations",1,IF('Table 1'!$L$4='DATA TEMPLATE 1516'!N524,1,0))</f>
        <v>1</v>
      </c>
      <c r="D524" s="2">
        <f t="shared" si="16"/>
        <v>3</v>
      </c>
      <c r="E524" s="236">
        <f>IFERROR(IF('Table 2'!$L$2="All Diverse Led",$HQ524,IF('Table 2'!$L$2='DATA TEMPLATE 1516'!HX524,4,0)),"0")</f>
        <v>0</v>
      </c>
      <c r="F524" s="236">
        <f>IFERROR(IF('Table 2'!$L$2="All Diverse Led",$HQ524,IF('Table 2'!$L$2='DATA TEMPLATE 1516'!HY524,4,0)), 0)</f>
        <v>0</v>
      </c>
      <c r="G524" s="237">
        <f t="shared" si="17"/>
        <v>0</v>
      </c>
      <c r="H524" s="1" t="s">
        <v>471</v>
      </c>
      <c r="I524" s="1">
        <v>0</v>
      </c>
      <c r="J524" s="1" t="b">
        <v>0</v>
      </c>
      <c r="K524" s="284">
        <v>522</v>
      </c>
      <c r="L524" t="s">
        <v>445</v>
      </c>
      <c r="M524" t="s">
        <v>443</v>
      </c>
      <c r="N524" t="s">
        <v>459</v>
      </c>
      <c r="O524" s="76">
        <v>176872</v>
      </c>
      <c r="P524" s="76">
        <v>81453</v>
      </c>
      <c r="Q524" s="76">
        <v>98395</v>
      </c>
      <c r="R524" s="76">
        <v>950</v>
      </c>
      <c r="S524" s="76">
        <v>0</v>
      </c>
      <c r="T524" s="76">
        <v>357670</v>
      </c>
      <c r="U524">
        <v>0</v>
      </c>
      <c r="V524">
        <v>0</v>
      </c>
      <c r="W524">
        <v>0</v>
      </c>
      <c r="X524">
        <v>0</v>
      </c>
      <c r="Y524">
        <v>0</v>
      </c>
      <c r="Z524">
        <v>0</v>
      </c>
      <c r="AA524">
        <v>0</v>
      </c>
      <c r="AB524">
        <v>283202</v>
      </c>
      <c r="AC524">
        <v>67880</v>
      </c>
      <c r="AD524">
        <v>0</v>
      </c>
      <c r="AE524">
        <v>351082</v>
      </c>
      <c r="AF524" s="1">
        <v>39</v>
      </c>
      <c r="AG524">
        <v>34</v>
      </c>
      <c r="AH524">
        <v>2292</v>
      </c>
      <c r="AI524">
        <v>2283</v>
      </c>
      <c r="AJ524">
        <v>0</v>
      </c>
      <c r="AK524">
        <v>0</v>
      </c>
      <c r="AL524">
        <v>0</v>
      </c>
      <c r="AM524">
        <v>0</v>
      </c>
      <c r="AN524">
        <v>0</v>
      </c>
      <c r="AO524">
        <v>0</v>
      </c>
      <c r="AP524">
        <v>0</v>
      </c>
      <c r="AQ524">
        <v>0</v>
      </c>
      <c r="AR524">
        <v>18</v>
      </c>
      <c r="AS524">
        <v>16</v>
      </c>
      <c r="AT524">
        <v>0</v>
      </c>
      <c r="AU524">
        <v>1333</v>
      </c>
      <c r="AV524">
        <v>0</v>
      </c>
      <c r="AW524">
        <v>0</v>
      </c>
      <c r="AX524">
        <v>0</v>
      </c>
      <c r="AY524">
        <v>0</v>
      </c>
      <c r="AZ524">
        <v>0</v>
      </c>
      <c r="BA524">
        <v>0</v>
      </c>
      <c r="BB524">
        <v>0</v>
      </c>
      <c r="BC524">
        <v>0</v>
      </c>
      <c r="BD524" s="284">
        <v>0</v>
      </c>
      <c r="BE524" s="284">
        <v>0</v>
      </c>
      <c r="BF524" s="284">
        <v>0</v>
      </c>
      <c r="BG524" s="284">
        <v>0</v>
      </c>
      <c r="BH524" s="168">
        <v>18</v>
      </c>
      <c r="BI524" s="169">
        <v>16</v>
      </c>
      <c r="BJ524" s="169">
        <v>0</v>
      </c>
      <c r="BK524" s="170">
        <v>1333</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v>0</v>
      </c>
      <c r="CI524">
        <v>0</v>
      </c>
      <c r="CJ524" s="1">
        <v>0</v>
      </c>
      <c r="CK524" s="1">
        <v>0</v>
      </c>
      <c r="CL524" s="1">
        <v>0</v>
      </c>
      <c r="CM524" s="1">
        <v>0</v>
      </c>
      <c r="CN524" s="168">
        <v>0</v>
      </c>
      <c r="CO524" s="169">
        <v>0</v>
      </c>
      <c r="CP524" s="169">
        <v>0</v>
      </c>
      <c r="CQ524" s="170">
        <v>0</v>
      </c>
      <c r="CR524" s="1">
        <v>0</v>
      </c>
      <c r="CS524" s="1">
        <v>0</v>
      </c>
      <c r="CT524" s="1">
        <v>0</v>
      </c>
      <c r="CU524" s="1">
        <v>0</v>
      </c>
      <c r="CV524">
        <v>0</v>
      </c>
      <c r="CW524">
        <v>0</v>
      </c>
      <c r="CX524">
        <v>0</v>
      </c>
      <c r="CY524">
        <v>0</v>
      </c>
      <c r="CZ524">
        <v>0</v>
      </c>
      <c r="DA524">
        <v>0</v>
      </c>
      <c r="DB524">
        <v>0</v>
      </c>
      <c r="DC524">
        <v>0</v>
      </c>
      <c r="DD524">
        <v>0</v>
      </c>
      <c r="DE524">
        <v>0</v>
      </c>
      <c r="DF524">
        <v>0</v>
      </c>
      <c r="DG524">
        <v>0</v>
      </c>
      <c r="DH524">
        <v>0</v>
      </c>
      <c r="DI524">
        <v>0</v>
      </c>
      <c r="DJ524">
        <v>0</v>
      </c>
      <c r="DK524">
        <v>0</v>
      </c>
      <c r="DL524">
        <v>0</v>
      </c>
      <c r="DM524">
        <v>0</v>
      </c>
      <c r="DN524">
        <v>0</v>
      </c>
      <c r="DO524">
        <v>0</v>
      </c>
      <c r="DP524" s="284">
        <v>0</v>
      </c>
      <c r="DQ524" s="284">
        <v>0</v>
      </c>
      <c r="DR524" s="284">
        <v>0</v>
      </c>
      <c r="DS524" s="284">
        <v>0</v>
      </c>
      <c r="DT524" s="168">
        <v>0</v>
      </c>
      <c r="DU524" s="169">
        <v>0</v>
      </c>
      <c r="DV524" s="169">
        <v>0</v>
      </c>
      <c r="DW524" s="170">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v>0</v>
      </c>
      <c r="EU524">
        <v>0</v>
      </c>
      <c r="EV524" s="1">
        <v>0</v>
      </c>
      <c r="EW524" s="1">
        <v>0</v>
      </c>
      <c r="EX524" s="1">
        <v>0</v>
      </c>
      <c r="EY524" s="1">
        <v>0</v>
      </c>
      <c r="EZ524" s="168">
        <v>0</v>
      </c>
      <c r="FA524" s="169">
        <v>0</v>
      </c>
      <c r="FB524" s="169">
        <v>0</v>
      </c>
      <c r="FC524" s="170">
        <v>0</v>
      </c>
      <c r="FD524">
        <v>0</v>
      </c>
      <c r="FE524">
        <v>0</v>
      </c>
      <c r="FF524">
        <v>0</v>
      </c>
      <c r="FG524">
        <v>0</v>
      </c>
      <c r="FH524">
        <v>0</v>
      </c>
      <c r="FI524">
        <v>0</v>
      </c>
      <c r="FJ524">
        <v>0</v>
      </c>
      <c r="FK524">
        <v>0</v>
      </c>
      <c r="FL524">
        <v>0</v>
      </c>
      <c r="FM524">
        <v>0</v>
      </c>
      <c r="FN524">
        <v>0</v>
      </c>
      <c r="FO524">
        <v>0</v>
      </c>
      <c r="FP524">
        <v>0</v>
      </c>
      <c r="FQ524">
        <v>0</v>
      </c>
      <c r="FR524">
        <v>0</v>
      </c>
      <c r="FS524">
        <v>0</v>
      </c>
      <c r="FT524">
        <v>0</v>
      </c>
      <c r="FU524">
        <v>0</v>
      </c>
      <c r="FV524">
        <v>0</v>
      </c>
      <c r="FW524">
        <v>0</v>
      </c>
      <c r="FX524">
        <v>0</v>
      </c>
      <c r="FY524">
        <v>0</v>
      </c>
      <c r="FZ524">
        <v>0</v>
      </c>
      <c r="GA524">
        <v>0</v>
      </c>
      <c r="GB524">
        <v>0</v>
      </c>
      <c r="GC524">
        <v>0</v>
      </c>
      <c r="GD524">
        <v>2</v>
      </c>
      <c r="GE524">
        <v>0</v>
      </c>
      <c r="GF524">
        <v>4</v>
      </c>
      <c r="GG524">
        <v>0</v>
      </c>
      <c r="GH524">
        <v>1</v>
      </c>
      <c r="GI524">
        <v>0</v>
      </c>
      <c r="GJ524">
        <v>0</v>
      </c>
      <c r="GK524">
        <v>2363</v>
      </c>
      <c r="GL524">
        <v>0</v>
      </c>
      <c r="GM524">
        <v>45</v>
      </c>
      <c r="GN524">
        <v>0</v>
      </c>
      <c r="GO524">
        <v>0</v>
      </c>
      <c r="GP524">
        <v>0</v>
      </c>
      <c r="GQ524">
        <v>0</v>
      </c>
      <c r="GR524">
        <v>0</v>
      </c>
      <c r="GS524">
        <v>0</v>
      </c>
      <c r="GT524">
        <v>0</v>
      </c>
      <c r="GU524">
        <v>0</v>
      </c>
      <c r="GV524">
        <v>0</v>
      </c>
      <c r="GW524">
        <v>0</v>
      </c>
      <c r="GX524">
        <v>0</v>
      </c>
      <c r="GY524">
        <v>0</v>
      </c>
      <c r="GZ524">
        <v>0</v>
      </c>
      <c r="HA524">
        <v>0</v>
      </c>
      <c r="HB524">
        <v>0</v>
      </c>
      <c r="HC524" s="139">
        <v>0</v>
      </c>
      <c r="HD524" s="141">
        <v>0</v>
      </c>
      <c r="HE524" s="139">
        <v>0</v>
      </c>
      <c r="HF524" s="141">
        <v>0</v>
      </c>
      <c r="HG524" s="180">
        <v>9</v>
      </c>
      <c r="HH524" s="182">
        <v>0</v>
      </c>
      <c r="HI524" s="182">
        <v>0</v>
      </c>
      <c r="HJ524" s="183">
        <v>0</v>
      </c>
      <c r="HK524" s="140">
        <v>0</v>
      </c>
      <c r="HL524" s="140">
        <v>0</v>
      </c>
      <c r="HM524" s="1" t="s">
        <v>427</v>
      </c>
      <c r="HN524" s="1" t="s">
        <v>427</v>
      </c>
      <c r="HO524" t="s">
        <v>459</v>
      </c>
      <c r="HP524" s="284" t="s">
        <v>459</v>
      </c>
      <c r="HQ524" s="284">
        <v>0</v>
      </c>
      <c r="HR524" s="284">
        <v>0</v>
      </c>
      <c r="HS524" s="284">
        <v>0</v>
      </c>
      <c r="HT524" s="284" t="s">
        <v>427</v>
      </c>
      <c r="HU524" s="284" t="s">
        <v>427</v>
      </c>
      <c r="HV524" s="284" t="s">
        <v>427</v>
      </c>
      <c r="HW524" s="284" t="s">
        <v>427</v>
      </c>
      <c r="HX524" s="284">
        <v>0</v>
      </c>
      <c r="HY524" s="284">
        <v>0</v>
      </c>
      <c r="HZ524" s="284">
        <v>378747</v>
      </c>
      <c r="IA524" s="284"/>
      <c r="IB524" s="284"/>
    </row>
    <row r="525" spans="1:236" x14ac:dyDescent="0.25">
      <c r="A525" s="2">
        <f>IF('Table 1'!$L$2="All Regions",1,IF('Table 1'!$L$2='DATA TEMPLATE 1516'!L525,1,0))</f>
        <v>1</v>
      </c>
      <c r="B525" s="2">
        <f>IF('Table 1'!$L$3="All Disciplines",1,IF('Table 1'!$L$3='DATA TEMPLATE 1516'!M525,1,0))</f>
        <v>1</v>
      </c>
      <c r="C525" s="2">
        <f>IF('Table 1'!$L$4="All Organisations",1,IF('Table 1'!$L$4='DATA TEMPLATE 1516'!N525,1,0))</f>
        <v>1</v>
      </c>
      <c r="D525" s="2">
        <f t="shared" si="16"/>
        <v>3</v>
      </c>
      <c r="E525" s="236">
        <f>IFERROR(IF('Table 2'!$L$2="All Diverse Led",$HQ525,IF('Table 2'!$L$2='DATA TEMPLATE 1516'!HX525,4,0)),"0")</f>
        <v>0</v>
      </c>
      <c r="F525" s="236">
        <f>IFERROR(IF('Table 2'!$L$2="All Diverse Led",$HQ525,IF('Table 2'!$L$2='DATA TEMPLATE 1516'!HY525,4,0)), 0)</f>
        <v>0</v>
      </c>
      <c r="G525" s="237">
        <f t="shared" si="17"/>
        <v>0</v>
      </c>
      <c r="H525" s="1" t="s">
        <v>471</v>
      </c>
      <c r="I525" s="1">
        <v>0</v>
      </c>
      <c r="J525" s="1" t="b">
        <v>0</v>
      </c>
      <c r="K525" s="284">
        <v>523</v>
      </c>
      <c r="L525" t="s">
        <v>435</v>
      </c>
      <c r="M525" t="s">
        <v>450</v>
      </c>
      <c r="N525" t="s">
        <v>460</v>
      </c>
      <c r="O525" s="76">
        <v>584944</v>
      </c>
      <c r="P525" s="76">
        <v>95827</v>
      </c>
      <c r="Q525" s="76">
        <v>0</v>
      </c>
      <c r="R525" s="76">
        <v>0</v>
      </c>
      <c r="S525" s="76">
        <v>0</v>
      </c>
      <c r="T525" s="76">
        <v>680771</v>
      </c>
      <c r="U525">
        <v>0</v>
      </c>
      <c r="V525">
        <v>0</v>
      </c>
      <c r="W525">
        <v>0</v>
      </c>
      <c r="X525">
        <v>0</v>
      </c>
      <c r="Y525">
        <v>0</v>
      </c>
      <c r="Z525">
        <v>0</v>
      </c>
      <c r="AA525">
        <v>0</v>
      </c>
      <c r="AB525">
        <v>450980</v>
      </c>
      <c r="AC525">
        <v>22984</v>
      </c>
      <c r="AD525">
        <v>263303</v>
      </c>
      <c r="AE525">
        <v>737267</v>
      </c>
      <c r="AF525" s="1">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v>0</v>
      </c>
      <c r="BD525" s="284">
        <v>0</v>
      </c>
      <c r="BE525" s="284">
        <v>0</v>
      </c>
      <c r="BF525" s="284">
        <v>0</v>
      </c>
      <c r="BG525" s="284">
        <v>0</v>
      </c>
      <c r="BH525" s="168">
        <v>0</v>
      </c>
      <c r="BI525" s="169">
        <v>0</v>
      </c>
      <c r="BJ525" s="169">
        <v>0</v>
      </c>
      <c r="BK525" s="170">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v>0</v>
      </c>
      <c r="CJ525" s="1">
        <v>0</v>
      </c>
      <c r="CK525" s="1">
        <v>0</v>
      </c>
      <c r="CL525" s="1">
        <v>0</v>
      </c>
      <c r="CM525" s="1">
        <v>0</v>
      </c>
      <c r="CN525" s="168">
        <v>0</v>
      </c>
      <c r="CO525" s="169">
        <v>0</v>
      </c>
      <c r="CP525" s="169">
        <v>0</v>
      </c>
      <c r="CQ525" s="170">
        <v>0</v>
      </c>
      <c r="CR525" s="1">
        <v>0</v>
      </c>
      <c r="CS525" s="1">
        <v>0</v>
      </c>
      <c r="CT525" s="1">
        <v>0</v>
      </c>
      <c r="CU525" s="1">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v>0</v>
      </c>
      <c r="DP525" s="284">
        <v>0</v>
      </c>
      <c r="DQ525" s="284">
        <v>0</v>
      </c>
      <c r="DR525" s="284">
        <v>0</v>
      </c>
      <c r="DS525" s="284">
        <v>0</v>
      </c>
      <c r="DT525" s="168">
        <v>0</v>
      </c>
      <c r="DU525" s="169">
        <v>0</v>
      </c>
      <c r="DV525" s="169">
        <v>0</v>
      </c>
      <c r="DW525" s="170">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v>0</v>
      </c>
      <c r="EU525">
        <v>0</v>
      </c>
      <c r="EV525" s="1">
        <v>0</v>
      </c>
      <c r="EW525" s="1">
        <v>0</v>
      </c>
      <c r="EX525" s="1">
        <v>0</v>
      </c>
      <c r="EY525" s="1">
        <v>0</v>
      </c>
      <c r="EZ525" s="168">
        <v>0</v>
      </c>
      <c r="FA525" s="169">
        <v>0</v>
      </c>
      <c r="FB525" s="169">
        <v>0</v>
      </c>
      <c r="FC525" s="170">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0</v>
      </c>
      <c r="FZ525">
        <v>45</v>
      </c>
      <c r="GA525">
        <v>5</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s="139">
        <v>1</v>
      </c>
      <c r="HD525" s="141">
        <v>0</v>
      </c>
      <c r="HE525" s="139">
        <v>4</v>
      </c>
      <c r="HF525" s="141">
        <v>1</v>
      </c>
      <c r="HG525" s="180">
        <v>7</v>
      </c>
      <c r="HH525" s="182">
        <v>0.2857142857142857</v>
      </c>
      <c r="HI525" s="182">
        <v>0.5714285714285714</v>
      </c>
      <c r="HJ525" s="183">
        <v>0</v>
      </c>
      <c r="HK525" s="140">
        <v>0</v>
      </c>
      <c r="HL525" s="140">
        <v>0</v>
      </c>
      <c r="HM525" s="1" t="s">
        <v>427</v>
      </c>
      <c r="HN525" s="1" t="s">
        <v>427</v>
      </c>
      <c r="HO525" t="s">
        <v>460</v>
      </c>
      <c r="HP525" s="284" t="s">
        <v>459</v>
      </c>
      <c r="HQ525" s="284">
        <v>0</v>
      </c>
      <c r="HR525" s="284">
        <v>0</v>
      </c>
      <c r="HS525" s="284">
        <v>0</v>
      </c>
      <c r="HT525" s="284" t="s">
        <v>427</v>
      </c>
      <c r="HU525" s="284" t="s">
        <v>427</v>
      </c>
      <c r="HV525" s="284" t="s">
        <v>427</v>
      </c>
      <c r="HW525" s="284" t="s">
        <v>427</v>
      </c>
      <c r="HX525" s="284">
        <v>0</v>
      </c>
      <c r="HY525" s="284">
        <v>0</v>
      </c>
      <c r="HZ525" s="284">
        <v>690133</v>
      </c>
      <c r="IA525" s="284"/>
      <c r="IB525" s="284"/>
    </row>
    <row r="526" spans="1:236" x14ac:dyDescent="0.25">
      <c r="A526" s="2">
        <f>IF('Table 1'!$L$2="All Regions",1,IF('Table 1'!$L$2='DATA TEMPLATE 1516'!L526,1,0))</f>
        <v>1</v>
      </c>
      <c r="B526" s="2">
        <f>IF('Table 1'!$L$3="All Disciplines",1,IF('Table 1'!$L$3='DATA TEMPLATE 1516'!M526,1,0))</f>
        <v>1</v>
      </c>
      <c r="C526" s="2">
        <f>IF('Table 1'!$L$4="All Organisations",1,IF('Table 1'!$L$4='DATA TEMPLATE 1516'!N526,1,0))</f>
        <v>1</v>
      </c>
      <c r="D526" s="2">
        <f t="shared" si="16"/>
        <v>3</v>
      </c>
      <c r="E526" s="236">
        <f>IFERROR(IF('Table 2'!$L$2="All Diverse Led",$HQ526,IF('Table 2'!$L$2='DATA TEMPLATE 1516'!HX526,4,0)),"0")</f>
        <v>0</v>
      </c>
      <c r="F526" s="236">
        <f>IFERROR(IF('Table 2'!$L$2="All Diverse Led",$HQ526,IF('Table 2'!$L$2='DATA TEMPLATE 1516'!HY526,4,0)), 0)</f>
        <v>0</v>
      </c>
      <c r="G526" s="237">
        <f t="shared" si="17"/>
        <v>0</v>
      </c>
      <c r="H526" s="1" t="s">
        <v>471</v>
      </c>
      <c r="I526" s="1">
        <v>0</v>
      </c>
      <c r="J526" s="1" t="b">
        <v>1</v>
      </c>
      <c r="K526" s="284">
        <v>524</v>
      </c>
      <c r="L526" t="s">
        <v>445</v>
      </c>
      <c r="M526" t="s">
        <v>451</v>
      </c>
      <c r="N526" t="s">
        <v>460</v>
      </c>
      <c r="O526" s="76">
        <v>1631290</v>
      </c>
      <c r="P526" s="76">
        <v>4128928</v>
      </c>
      <c r="Q526" s="76">
        <v>373643</v>
      </c>
      <c r="R526" s="76">
        <v>2898818</v>
      </c>
      <c r="S526" s="76">
        <v>1618731</v>
      </c>
      <c r="T526" s="76">
        <v>10651410</v>
      </c>
      <c r="U526">
        <v>899404</v>
      </c>
      <c r="V526">
        <v>0</v>
      </c>
      <c r="W526">
        <v>0</v>
      </c>
      <c r="X526">
        <v>4128928</v>
      </c>
      <c r="Y526">
        <v>0</v>
      </c>
      <c r="Z526">
        <v>0</v>
      </c>
      <c r="AA526">
        <v>11615</v>
      </c>
      <c r="AB526">
        <v>4545006</v>
      </c>
      <c r="AC526">
        <v>239260</v>
      </c>
      <c r="AD526">
        <v>872424</v>
      </c>
      <c r="AE526">
        <v>10696637</v>
      </c>
      <c r="AF526" s="1">
        <v>0</v>
      </c>
      <c r="AG526">
        <v>0</v>
      </c>
      <c r="AH526">
        <v>0</v>
      </c>
      <c r="AI526">
        <v>0</v>
      </c>
      <c r="AJ526">
        <v>0</v>
      </c>
      <c r="AK526">
        <v>0</v>
      </c>
      <c r="AL526">
        <v>0</v>
      </c>
      <c r="AM526">
        <v>0</v>
      </c>
      <c r="AN526">
        <v>0</v>
      </c>
      <c r="AO526">
        <v>0</v>
      </c>
      <c r="AP526">
        <v>0</v>
      </c>
      <c r="AQ526">
        <v>0</v>
      </c>
      <c r="AR526">
        <v>0</v>
      </c>
      <c r="AS526">
        <v>0</v>
      </c>
      <c r="AT526">
        <v>0</v>
      </c>
      <c r="AU526">
        <v>0</v>
      </c>
      <c r="AV526">
        <v>0</v>
      </c>
      <c r="AW526">
        <v>0</v>
      </c>
      <c r="AX526">
        <v>0</v>
      </c>
      <c r="AY526">
        <v>0</v>
      </c>
      <c r="AZ526">
        <v>0</v>
      </c>
      <c r="BA526">
        <v>0</v>
      </c>
      <c r="BB526">
        <v>0</v>
      </c>
      <c r="BC526">
        <v>0</v>
      </c>
      <c r="BD526" s="284">
        <v>0</v>
      </c>
      <c r="BE526" s="284">
        <v>0</v>
      </c>
      <c r="BF526" s="284">
        <v>0</v>
      </c>
      <c r="BG526" s="284">
        <v>0</v>
      </c>
      <c r="BH526" s="168">
        <v>0</v>
      </c>
      <c r="BI526" s="169">
        <v>0</v>
      </c>
      <c r="BJ526" s="169">
        <v>0</v>
      </c>
      <c r="BK526" s="170">
        <v>0</v>
      </c>
      <c r="BL526">
        <v>52</v>
      </c>
      <c r="BM526">
        <v>1932</v>
      </c>
      <c r="BN526">
        <v>0</v>
      </c>
      <c r="BO526">
        <v>2551980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v>0</v>
      </c>
      <c r="CJ526" s="1">
        <v>0</v>
      </c>
      <c r="CK526" s="1">
        <v>0</v>
      </c>
      <c r="CL526" s="1">
        <v>0</v>
      </c>
      <c r="CM526" s="1">
        <v>0</v>
      </c>
      <c r="CN526" s="168">
        <v>0</v>
      </c>
      <c r="CO526" s="169">
        <v>0</v>
      </c>
      <c r="CP526" s="169">
        <v>0</v>
      </c>
      <c r="CQ526" s="170">
        <v>0</v>
      </c>
      <c r="CR526" s="1">
        <v>0</v>
      </c>
      <c r="CS526" s="1">
        <v>0</v>
      </c>
      <c r="CT526" s="1">
        <v>0</v>
      </c>
      <c r="CU526" s="1">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v>0</v>
      </c>
      <c r="DP526" s="284">
        <v>0</v>
      </c>
      <c r="DQ526" s="284">
        <v>0</v>
      </c>
      <c r="DR526" s="284">
        <v>0</v>
      </c>
      <c r="DS526" s="284">
        <v>0</v>
      </c>
      <c r="DT526" s="168">
        <v>0</v>
      </c>
      <c r="DU526" s="169">
        <v>0</v>
      </c>
      <c r="DV526" s="169">
        <v>0</v>
      </c>
      <c r="DW526" s="170">
        <v>0</v>
      </c>
      <c r="DX526">
        <v>1</v>
      </c>
      <c r="DY526">
        <v>2</v>
      </c>
      <c r="DZ526">
        <v>0</v>
      </c>
      <c r="EA526">
        <v>33000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v>0</v>
      </c>
      <c r="EU526">
        <v>0</v>
      </c>
      <c r="EV526" s="1">
        <v>0</v>
      </c>
      <c r="EW526" s="1">
        <v>0</v>
      </c>
      <c r="EX526" s="1">
        <v>0</v>
      </c>
      <c r="EY526" s="1">
        <v>0</v>
      </c>
      <c r="EZ526" s="168">
        <v>0</v>
      </c>
      <c r="FA526" s="169">
        <v>0</v>
      </c>
      <c r="FB526" s="169">
        <v>0</v>
      </c>
      <c r="FC526" s="170">
        <v>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0</v>
      </c>
      <c r="FX526">
        <v>0</v>
      </c>
      <c r="FY526">
        <v>0</v>
      </c>
      <c r="FZ526">
        <v>0</v>
      </c>
      <c r="GA526">
        <v>0</v>
      </c>
      <c r="GB526">
        <v>0</v>
      </c>
      <c r="GC526">
        <v>0</v>
      </c>
      <c r="GD526">
        <v>0</v>
      </c>
      <c r="GE526">
        <v>0</v>
      </c>
      <c r="GF526">
        <v>0</v>
      </c>
      <c r="GG526">
        <v>0</v>
      </c>
      <c r="GH526">
        <v>0</v>
      </c>
      <c r="GI526">
        <v>0</v>
      </c>
      <c r="GJ526">
        <v>0</v>
      </c>
      <c r="GK526">
        <v>0</v>
      </c>
      <c r="GL526">
        <v>0</v>
      </c>
      <c r="GM526">
        <v>0</v>
      </c>
      <c r="GN526">
        <v>0</v>
      </c>
      <c r="GO526">
        <v>0</v>
      </c>
      <c r="GP526">
        <v>0</v>
      </c>
      <c r="GQ526">
        <v>0</v>
      </c>
      <c r="GR526">
        <v>0</v>
      </c>
      <c r="GS526">
        <v>0</v>
      </c>
      <c r="GT526">
        <v>0</v>
      </c>
      <c r="GU526">
        <v>0</v>
      </c>
      <c r="GV526">
        <v>0</v>
      </c>
      <c r="GW526">
        <v>0</v>
      </c>
      <c r="GX526">
        <v>0</v>
      </c>
      <c r="GY526">
        <v>0</v>
      </c>
      <c r="GZ526">
        <v>0</v>
      </c>
      <c r="HA526">
        <v>0</v>
      </c>
      <c r="HB526">
        <v>0</v>
      </c>
      <c r="HC526" s="139">
        <v>0</v>
      </c>
      <c r="HD526" s="141">
        <v>0</v>
      </c>
      <c r="HE526" s="139">
        <v>0</v>
      </c>
      <c r="HF526" s="141">
        <v>0</v>
      </c>
      <c r="HG526" s="180">
        <v>26</v>
      </c>
      <c r="HH526" s="182">
        <v>0</v>
      </c>
      <c r="HI526" s="182">
        <v>0</v>
      </c>
      <c r="HJ526" s="183">
        <v>0</v>
      </c>
      <c r="HK526" s="140">
        <v>0</v>
      </c>
      <c r="HL526" s="140">
        <v>0</v>
      </c>
      <c r="HM526" s="1" t="s">
        <v>427</v>
      </c>
      <c r="HN526" s="1" t="s">
        <v>427</v>
      </c>
      <c r="HO526" t="s">
        <v>460</v>
      </c>
      <c r="HP526" s="284" t="s">
        <v>460</v>
      </c>
      <c r="HQ526" s="284">
        <v>0</v>
      </c>
      <c r="HR526" s="284">
        <v>0</v>
      </c>
      <c r="HS526" s="284">
        <v>0</v>
      </c>
      <c r="HT526" s="284" t="s">
        <v>427</v>
      </c>
      <c r="HU526" s="284" t="s">
        <v>427</v>
      </c>
      <c r="HV526" s="284" t="s">
        <v>427</v>
      </c>
      <c r="HW526" s="284" t="s">
        <v>427</v>
      </c>
      <c r="HX526" s="284">
        <v>0</v>
      </c>
      <c r="HY526" s="284">
        <v>0</v>
      </c>
      <c r="HZ526" s="284">
        <v>10239636</v>
      </c>
      <c r="IA526" s="284"/>
      <c r="IB526" s="284"/>
    </row>
    <row r="527" spans="1:236" x14ac:dyDescent="0.25">
      <c r="A527" s="2">
        <f>IF('Table 1'!$L$2="All Regions",1,IF('Table 1'!$L$2='DATA TEMPLATE 1516'!L527,1,0))</f>
        <v>1</v>
      </c>
      <c r="B527" s="2">
        <f>IF('Table 1'!$L$3="All Disciplines",1,IF('Table 1'!$L$3='DATA TEMPLATE 1516'!M527,1,0))</f>
        <v>1</v>
      </c>
      <c r="C527" s="2">
        <f>IF('Table 1'!$L$4="All Organisations",1,IF('Table 1'!$L$4='DATA TEMPLATE 1516'!N527,1,0))</f>
        <v>1</v>
      </c>
      <c r="D527" s="2">
        <f t="shared" si="16"/>
        <v>3</v>
      </c>
      <c r="E527" s="236">
        <f>IFERROR(IF('Table 2'!$L$2="All Diverse Led",$HQ527,IF('Table 2'!$L$2='DATA TEMPLATE 1516'!HX527,4,0)),"0")</f>
        <v>0</v>
      </c>
      <c r="F527" s="236">
        <f>IFERROR(IF('Table 2'!$L$2="All Diverse Led",$HQ527,IF('Table 2'!$L$2='DATA TEMPLATE 1516'!HY527,4,0)), 0)</f>
        <v>0</v>
      </c>
      <c r="G527" s="237">
        <f t="shared" si="17"/>
        <v>0</v>
      </c>
      <c r="H527" s="1" t="s">
        <v>471</v>
      </c>
      <c r="I527" s="1">
        <v>0</v>
      </c>
      <c r="J527" s="1" t="b">
        <v>0</v>
      </c>
      <c r="K527" s="284">
        <v>525</v>
      </c>
      <c r="L527" t="s">
        <v>445</v>
      </c>
      <c r="M527" t="s">
        <v>436</v>
      </c>
      <c r="N527" t="s">
        <v>458</v>
      </c>
      <c r="O527" s="76">
        <v>8142</v>
      </c>
      <c r="P527" s="76">
        <v>214339</v>
      </c>
      <c r="Q527" s="76">
        <v>41426</v>
      </c>
      <c r="R527" s="76">
        <v>23500</v>
      </c>
      <c r="S527" s="76">
        <v>64518</v>
      </c>
      <c r="T527" s="76">
        <v>351925</v>
      </c>
      <c r="U527">
        <v>0</v>
      </c>
      <c r="V527">
        <v>0</v>
      </c>
      <c r="W527">
        <v>0</v>
      </c>
      <c r="X527">
        <v>0</v>
      </c>
      <c r="Y527">
        <v>0</v>
      </c>
      <c r="Z527">
        <v>0</v>
      </c>
      <c r="AA527">
        <v>0</v>
      </c>
      <c r="AB527">
        <v>97919</v>
      </c>
      <c r="AC527">
        <v>22864</v>
      </c>
      <c r="AD527">
        <v>233300</v>
      </c>
      <c r="AE527">
        <v>354083</v>
      </c>
      <c r="AF527" s="1">
        <v>20</v>
      </c>
      <c r="AG527">
        <v>20</v>
      </c>
      <c r="AH527">
        <v>1019</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v>0</v>
      </c>
      <c r="BD527" s="284">
        <v>0</v>
      </c>
      <c r="BE527" s="284">
        <v>0</v>
      </c>
      <c r="BF527" s="284">
        <v>0</v>
      </c>
      <c r="BG527" s="284">
        <v>0</v>
      </c>
      <c r="BH527" s="168">
        <v>0</v>
      </c>
      <c r="BI527" s="169">
        <v>0</v>
      </c>
      <c r="BJ527" s="169">
        <v>0</v>
      </c>
      <c r="BK527" s="170">
        <v>0</v>
      </c>
      <c r="BL527">
        <v>15</v>
      </c>
      <c r="BM527">
        <v>477</v>
      </c>
      <c r="BN527">
        <v>26828</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v>0</v>
      </c>
      <c r="CJ527" s="1">
        <v>0</v>
      </c>
      <c r="CK527" s="1">
        <v>0</v>
      </c>
      <c r="CL527" s="1">
        <v>0</v>
      </c>
      <c r="CM527" s="1">
        <v>0</v>
      </c>
      <c r="CN527" s="168">
        <v>0</v>
      </c>
      <c r="CO527" s="169">
        <v>0</v>
      </c>
      <c r="CP527" s="169">
        <v>0</v>
      </c>
      <c r="CQ527" s="170">
        <v>0</v>
      </c>
      <c r="CR527" s="1">
        <v>33</v>
      </c>
      <c r="CS527" s="1">
        <v>38</v>
      </c>
      <c r="CT527" s="1">
        <v>1663</v>
      </c>
      <c r="CU527" s="1">
        <v>0</v>
      </c>
      <c r="CV527">
        <v>1</v>
      </c>
      <c r="CW527">
        <v>1</v>
      </c>
      <c r="CX527">
        <v>181</v>
      </c>
      <c r="CY527">
        <v>0</v>
      </c>
      <c r="CZ527">
        <v>1</v>
      </c>
      <c r="DA527">
        <v>1</v>
      </c>
      <c r="DB527">
        <v>350</v>
      </c>
      <c r="DC527">
        <v>0</v>
      </c>
      <c r="DD527">
        <v>0</v>
      </c>
      <c r="DE527">
        <v>0</v>
      </c>
      <c r="DF527">
        <v>0</v>
      </c>
      <c r="DG527">
        <v>0</v>
      </c>
      <c r="DH527">
        <v>0</v>
      </c>
      <c r="DI527">
        <v>0</v>
      </c>
      <c r="DJ527">
        <v>0</v>
      </c>
      <c r="DK527">
        <v>0</v>
      </c>
      <c r="DL527">
        <v>0</v>
      </c>
      <c r="DM527">
        <v>0</v>
      </c>
      <c r="DN527">
        <v>0</v>
      </c>
      <c r="DO527">
        <v>0</v>
      </c>
      <c r="DP527" s="284">
        <v>2</v>
      </c>
      <c r="DQ527" s="284">
        <v>2</v>
      </c>
      <c r="DR527" s="284">
        <v>531</v>
      </c>
      <c r="DS527" s="284">
        <v>0</v>
      </c>
      <c r="DT527" s="168">
        <v>0</v>
      </c>
      <c r="DU527" s="169">
        <v>0</v>
      </c>
      <c r="DV527" s="169">
        <v>0</v>
      </c>
      <c r="DW527" s="170">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v>0</v>
      </c>
      <c r="EU527">
        <v>0</v>
      </c>
      <c r="EV527" s="1">
        <v>0</v>
      </c>
      <c r="EW527" s="1">
        <v>0</v>
      </c>
      <c r="EX527" s="1">
        <v>0</v>
      </c>
      <c r="EY527" s="1">
        <v>0</v>
      </c>
      <c r="EZ527" s="168">
        <v>0</v>
      </c>
      <c r="FA527" s="169">
        <v>0</v>
      </c>
      <c r="FB527" s="169">
        <v>0</v>
      </c>
      <c r="FC527" s="170">
        <v>0</v>
      </c>
      <c r="FD527">
        <v>0</v>
      </c>
      <c r="FE527">
        <v>0</v>
      </c>
      <c r="FF527">
        <v>0</v>
      </c>
      <c r="FG527">
        <v>0</v>
      </c>
      <c r="FH527">
        <v>0</v>
      </c>
      <c r="FI527">
        <v>0</v>
      </c>
      <c r="FJ527">
        <v>0</v>
      </c>
      <c r="FK527">
        <v>0</v>
      </c>
      <c r="FL527">
        <v>0</v>
      </c>
      <c r="FM527">
        <v>0</v>
      </c>
      <c r="FN527">
        <v>1</v>
      </c>
      <c r="FO527">
        <v>1000</v>
      </c>
      <c r="FP527">
        <v>265</v>
      </c>
      <c r="FQ527">
        <v>0</v>
      </c>
      <c r="FR527">
        <v>377</v>
      </c>
      <c r="FS527">
        <v>0</v>
      </c>
      <c r="FT527">
        <v>0</v>
      </c>
      <c r="FU527">
        <v>0</v>
      </c>
      <c r="FV527">
        <v>0</v>
      </c>
      <c r="FW527">
        <v>0</v>
      </c>
      <c r="FX527">
        <v>0</v>
      </c>
      <c r="FY527">
        <v>0</v>
      </c>
      <c r="FZ527">
        <v>0</v>
      </c>
      <c r="GA527">
        <v>0</v>
      </c>
      <c r="GB527">
        <v>0</v>
      </c>
      <c r="GC527">
        <v>0</v>
      </c>
      <c r="GD527">
        <v>0</v>
      </c>
      <c r="GE527">
        <v>0</v>
      </c>
      <c r="GF527">
        <v>0</v>
      </c>
      <c r="GG527">
        <v>0</v>
      </c>
      <c r="GH527">
        <v>0</v>
      </c>
      <c r="GI527">
        <v>0</v>
      </c>
      <c r="GJ527">
        <v>0</v>
      </c>
      <c r="GK527">
        <v>0</v>
      </c>
      <c r="GL527">
        <v>0</v>
      </c>
      <c r="GM527">
        <v>0</v>
      </c>
      <c r="GN527">
        <v>0</v>
      </c>
      <c r="GO527">
        <v>0</v>
      </c>
      <c r="GP527">
        <v>0</v>
      </c>
      <c r="GQ527">
        <v>0</v>
      </c>
      <c r="GR527">
        <v>0</v>
      </c>
      <c r="GS527">
        <v>0</v>
      </c>
      <c r="GT527">
        <v>0</v>
      </c>
      <c r="GU527">
        <v>0</v>
      </c>
      <c r="GV527">
        <v>0</v>
      </c>
      <c r="GW527">
        <v>0</v>
      </c>
      <c r="GX527">
        <v>0</v>
      </c>
      <c r="GY527">
        <v>0</v>
      </c>
      <c r="GZ527">
        <v>0</v>
      </c>
      <c r="HA527">
        <v>0</v>
      </c>
      <c r="HB527">
        <v>0</v>
      </c>
      <c r="HC527" s="139">
        <v>1</v>
      </c>
      <c r="HD527" s="141">
        <v>0</v>
      </c>
      <c r="HE527" s="139">
        <v>0</v>
      </c>
      <c r="HF527" s="141">
        <v>0</v>
      </c>
      <c r="HG527" s="180">
        <v>13</v>
      </c>
      <c r="HH527" s="182">
        <v>7.6923076923076927E-2</v>
      </c>
      <c r="HI527" s="182">
        <v>0</v>
      </c>
      <c r="HJ527" s="183">
        <v>0</v>
      </c>
      <c r="HK527" s="140">
        <v>0</v>
      </c>
      <c r="HL527" s="140">
        <v>0</v>
      </c>
      <c r="HM527" s="1" t="s">
        <v>427</v>
      </c>
      <c r="HN527" s="1" t="s">
        <v>427</v>
      </c>
      <c r="HO527" t="s">
        <v>458</v>
      </c>
      <c r="HP527" s="284" t="s">
        <v>458</v>
      </c>
      <c r="HQ527" s="284">
        <v>0</v>
      </c>
      <c r="HR527" s="284">
        <v>0</v>
      </c>
      <c r="HS527" s="284">
        <v>0</v>
      </c>
      <c r="HT527" s="284" t="s">
        <v>427</v>
      </c>
      <c r="HU527" s="284" t="s">
        <v>427</v>
      </c>
      <c r="HV527" s="284" t="s">
        <v>427</v>
      </c>
      <c r="HW527" s="284" t="s">
        <v>427</v>
      </c>
      <c r="HX527" s="284">
        <v>0</v>
      </c>
      <c r="HY527" s="284">
        <v>0</v>
      </c>
      <c r="HZ527" s="284">
        <v>129892</v>
      </c>
      <c r="IA527" s="284"/>
      <c r="IB527" s="284"/>
    </row>
    <row r="528" spans="1:236" x14ac:dyDescent="0.25">
      <c r="A528" s="2">
        <f>IF('Table 1'!$L$2="All Regions",1,IF('Table 1'!$L$2='DATA TEMPLATE 1516'!L528,1,0))</f>
        <v>1</v>
      </c>
      <c r="B528" s="2">
        <f>IF('Table 1'!$L$3="All Disciplines",1,IF('Table 1'!$L$3='DATA TEMPLATE 1516'!M528,1,0))</f>
        <v>1</v>
      </c>
      <c r="C528" s="2">
        <f>IF('Table 1'!$L$4="All Organisations",1,IF('Table 1'!$L$4='DATA TEMPLATE 1516'!N528,1,0))</f>
        <v>1</v>
      </c>
      <c r="D528" s="2">
        <f t="shared" si="16"/>
        <v>3</v>
      </c>
      <c r="E528" s="236">
        <f>IFERROR(IF('Table 2'!$L$2="All Diverse Led",$HQ528,IF('Table 2'!$L$2='DATA TEMPLATE 1516'!HX528,4,0)),"0")</f>
        <v>0</v>
      </c>
      <c r="F528" s="236">
        <f>IFERROR(IF('Table 2'!$L$2="All Diverse Led",$HQ528,IF('Table 2'!$L$2='DATA TEMPLATE 1516'!HY528,4,0)), 0)</f>
        <v>0</v>
      </c>
      <c r="G528" s="237">
        <f t="shared" si="17"/>
        <v>0</v>
      </c>
      <c r="H528" s="1" t="s">
        <v>471</v>
      </c>
      <c r="I528" s="1">
        <v>0</v>
      </c>
      <c r="J528" s="1" t="b">
        <v>0</v>
      </c>
      <c r="K528" s="284">
        <v>526</v>
      </c>
      <c r="L528" t="s">
        <v>445</v>
      </c>
      <c r="M528" t="s">
        <v>437</v>
      </c>
      <c r="N528" t="s">
        <v>458</v>
      </c>
      <c r="O528" s="76">
        <v>57520</v>
      </c>
      <c r="P528" s="76">
        <v>100000</v>
      </c>
      <c r="Q528" s="76">
        <v>35239</v>
      </c>
      <c r="R528" s="76">
        <v>0</v>
      </c>
      <c r="S528" s="76">
        <v>0</v>
      </c>
      <c r="T528" s="76">
        <v>192759</v>
      </c>
      <c r="U528">
        <v>0</v>
      </c>
      <c r="V528">
        <v>0</v>
      </c>
      <c r="W528">
        <v>0</v>
      </c>
      <c r="X528">
        <v>0</v>
      </c>
      <c r="Y528">
        <v>0</v>
      </c>
      <c r="Z528">
        <v>0</v>
      </c>
      <c r="AA528">
        <v>0</v>
      </c>
      <c r="AB528">
        <v>105306</v>
      </c>
      <c r="AC528">
        <v>11558</v>
      </c>
      <c r="AD528">
        <v>97822</v>
      </c>
      <c r="AE528">
        <v>214686</v>
      </c>
      <c r="AF528" s="1">
        <v>1</v>
      </c>
      <c r="AG528">
        <v>18</v>
      </c>
      <c r="AH528">
        <v>1575</v>
      </c>
      <c r="AI528">
        <v>1300</v>
      </c>
      <c r="AJ528">
        <v>0</v>
      </c>
      <c r="AK528">
        <v>0</v>
      </c>
      <c r="AL528">
        <v>0</v>
      </c>
      <c r="AM528">
        <v>0</v>
      </c>
      <c r="AN528">
        <v>0</v>
      </c>
      <c r="AO528">
        <v>0</v>
      </c>
      <c r="AP528">
        <v>0</v>
      </c>
      <c r="AQ528">
        <v>0</v>
      </c>
      <c r="AR528">
        <v>1</v>
      </c>
      <c r="AS528">
        <v>3</v>
      </c>
      <c r="AT528">
        <v>335</v>
      </c>
      <c r="AU528">
        <v>300</v>
      </c>
      <c r="AV528">
        <v>0</v>
      </c>
      <c r="AW528">
        <v>0</v>
      </c>
      <c r="AX528">
        <v>0</v>
      </c>
      <c r="AY528">
        <v>0</v>
      </c>
      <c r="AZ528">
        <v>0</v>
      </c>
      <c r="BA528">
        <v>0</v>
      </c>
      <c r="BB528">
        <v>0</v>
      </c>
      <c r="BC528">
        <v>0</v>
      </c>
      <c r="BD528" s="284">
        <v>0</v>
      </c>
      <c r="BE528" s="284">
        <v>0</v>
      </c>
      <c r="BF528" s="284">
        <v>0</v>
      </c>
      <c r="BG528" s="284">
        <v>0</v>
      </c>
      <c r="BH528" s="168">
        <v>1</v>
      </c>
      <c r="BI528" s="169">
        <v>3</v>
      </c>
      <c r="BJ528" s="169">
        <v>335</v>
      </c>
      <c r="BK528" s="170">
        <v>300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v>0</v>
      </c>
      <c r="CJ528" s="1">
        <v>0</v>
      </c>
      <c r="CK528" s="1">
        <v>0</v>
      </c>
      <c r="CL528" s="1">
        <v>0</v>
      </c>
      <c r="CM528" s="1">
        <v>0</v>
      </c>
      <c r="CN528" s="168">
        <v>0</v>
      </c>
      <c r="CO528" s="169">
        <v>0</v>
      </c>
      <c r="CP528" s="169">
        <v>0</v>
      </c>
      <c r="CQ528" s="170">
        <v>0</v>
      </c>
      <c r="CR528" s="1">
        <v>0</v>
      </c>
      <c r="CS528" s="1">
        <v>0</v>
      </c>
      <c r="CT528" s="1">
        <v>0</v>
      </c>
      <c r="CU528" s="1">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v>0</v>
      </c>
      <c r="DP528" s="284">
        <v>0</v>
      </c>
      <c r="DQ528" s="284">
        <v>0</v>
      </c>
      <c r="DR528" s="284">
        <v>0</v>
      </c>
      <c r="DS528" s="284">
        <v>0</v>
      </c>
      <c r="DT528" s="168">
        <v>0</v>
      </c>
      <c r="DU528" s="169">
        <v>0</v>
      </c>
      <c r="DV528" s="169">
        <v>0</v>
      </c>
      <c r="DW528" s="170">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v>0</v>
      </c>
      <c r="EU528">
        <v>0</v>
      </c>
      <c r="EV528" s="1">
        <v>0</v>
      </c>
      <c r="EW528" s="1">
        <v>0</v>
      </c>
      <c r="EX528" s="1">
        <v>0</v>
      </c>
      <c r="EY528" s="1">
        <v>0</v>
      </c>
      <c r="EZ528" s="168">
        <v>0</v>
      </c>
      <c r="FA528" s="169">
        <v>0</v>
      </c>
      <c r="FB528" s="169">
        <v>0</v>
      </c>
      <c r="FC528" s="170">
        <v>0</v>
      </c>
      <c r="FD528">
        <v>0</v>
      </c>
      <c r="FE528">
        <v>0</v>
      </c>
      <c r="FF528">
        <v>0</v>
      </c>
      <c r="FG528">
        <v>0</v>
      </c>
      <c r="FH528">
        <v>0</v>
      </c>
      <c r="FI528">
        <v>0</v>
      </c>
      <c r="FJ528">
        <v>0</v>
      </c>
      <c r="FK528">
        <v>0</v>
      </c>
      <c r="FL528">
        <v>0</v>
      </c>
      <c r="FM528">
        <v>0</v>
      </c>
      <c r="FN528">
        <v>0</v>
      </c>
      <c r="FO528">
        <v>0</v>
      </c>
      <c r="FP528">
        <v>0</v>
      </c>
      <c r="FQ528">
        <v>0</v>
      </c>
      <c r="FR528">
        <v>0</v>
      </c>
      <c r="FS528">
        <v>0</v>
      </c>
      <c r="FT528">
        <v>0</v>
      </c>
      <c r="FU528">
        <v>0</v>
      </c>
      <c r="FV528">
        <v>0</v>
      </c>
      <c r="FW528">
        <v>0</v>
      </c>
      <c r="FX528">
        <v>0</v>
      </c>
      <c r="FY528">
        <v>0</v>
      </c>
      <c r="FZ528">
        <v>0</v>
      </c>
      <c r="GA528">
        <v>0</v>
      </c>
      <c r="GB528">
        <v>0</v>
      </c>
      <c r="GC528">
        <v>0</v>
      </c>
      <c r="GD528">
        <v>0</v>
      </c>
      <c r="GE528">
        <v>0</v>
      </c>
      <c r="GF528">
        <v>0</v>
      </c>
      <c r="GG528">
        <v>0</v>
      </c>
      <c r="GH528">
        <v>0</v>
      </c>
      <c r="GI528">
        <v>0</v>
      </c>
      <c r="GJ528">
        <v>0</v>
      </c>
      <c r="GK528">
        <v>7000</v>
      </c>
      <c r="GL528">
        <v>0</v>
      </c>
      <c r="GM528">
        <v>0</v>
      </c>
      <c r="GN528">
        <v>0</v>
      </c>
      <c r="GO528">
        <v>0</v>
      </c>
      <c r="GP528">
        <v>0</v>
      </c>
      <c r="GQ528">
        <v>0</v>
      </c>
      <c r="GR528">
        <v>0</v>
      </c>
      <c r="GS528">
        <v>0</v>
      </c>
      <c r="GT528">
        <v>0</v>
      </c>
      <c r="GU528">
        <v>0</v>
      </c>
      <c r="GV528">
        <v>0</v>
      </c>
      <c r="GW528">
        <v>0</v>
      </c>
      <c r="GX528">
        <v>0</v>
      </c>
      <c r="GY528">
        <v>0</v>
      </c>
      <c r="GZ528">
        <v>0</v>
      </c>
      <c r="HA528">
        <v>0</v>
      </c>
      <c r="HB528">
        <v>0</v>
      </c>
      <c r="HC528" s="139">
        <v>0</v>
      </c>
      <c r="HD528" s="141">
        <v>1</v>
      </c>
      <c r="HE528" s="139">
        <v>0</v>
      </c>
      <c r="HF528" s="141">
        <v>1</v>
      </c>
      <c r="HG528" s="180">
        <v>7</v>
      </c>
      <c r="HH528" s="182">
        <v>0.14285714285714285</v>
      </c>
      <c r="HI528" s="182">
        <v>0.14285714285714285</v>
      </c>
      <c r="HJ528" s="183">
        <v>0</v>
      </c>
      <c r="HK528" s="140">
        <v>0</v>
      </c>
      <c r="HL528" s="140">
        <v>0</v>
      </c>
      <c r="HM528" s="1" t="s">
        <v>427</v>
      </c>
      <c r="HN528" s="1" t="s">
        <v>427</v>
      </c>
      <c r="HO528" t="s">
        <v>458</v>
      </c>
      <c r="HP528" s="284" t="s">
        <v>458</v>
      </c>
      <c r="HQ528" s="284">
        <v>0</v>
      </c>
      <c r="HR528" s="284">
        <v>0</v>
      </c>
      <c r="HS528" s="284">
        <v>0</v>
      </c>
      <c r="HT528" s="284" t="s">
        <v>427</v>
      </c>
      <c r="HU528" s="284" t="s">
        <v>427</v>
      </c>
      <c r="HV528" s="284" t="s">
        <v>427</v>
      </c>
      <c r="HW528" s="284" t="s">
        <v>426</v>
      </c>
      <c r="HX528" s="284">
        <v>0</v>
      </c>
      <c r="HY528" s="284">
        <v>0</v>
      </c>
      <c r="HZ528" s="284">
        <v>205267</v>
      </c>
      <c r="IA528" s="284"/>
      <c r="IB528" s="284"/>
    </row>
    <row r="529" spans="1:236" x14ac:dyDescent="0.25">
      <c r="A529" s="2">
        <f>IF('Table 1'!$L$2="All Regions",1,IF('Table 1'!$L$2='DATA TEMPLATE 1516'!L529,1,0))</f>
        <v>1</v>
      </c>
      <c r="B529" s="2">
        <f>IF('Table 1'!$L$3="All Disciplines",1,IF('Table 1'!$L$3='DATA TEMPLATE 1516'!M529,1,0))</f>
        <v>1</v>
      </c>
      <c r="C529" s="2">
        <f>IF('Table 1'!$L$4="All Organisations",1,IF('Table 1'!$L$4='DATA TEMPLATE 1516'!N529,1,0))</f>
        <v>1</v>
      </c>
      <c r="D529" s="2">
        <f t="shared" si="16"/>
        <v>3</v>
      </c>
      <c r="E529" s="236">
        <f>IFERROR(IF('Table 2'!$L$2="All Diverse Led",$HQ529,IF('Table 2'!$L$2='DATA TEMPLATE 1516'!HX529,4,0)),"0")</f>
        <v>0</v>
      </c>
      <c r="F529" s="236">
        <f>IFERROR(IF('Table 2'!$L$2="All Diverse Led",$HQ529,IF('Table 2'!$L$2='DATA TEMPLATE 1516'!HY529,4,0)), 0)</f>
        <v>0</v>
      </c>
      <c r="G529" s="237">
        <f t="shared" si="17"/>
        <v>0</v>
      </c>
      <c r="H529" s="1" t="s">
        <v>471</v>
      </c>
      <c r="I529" s="1">
        <v>0</v>
      </c>
      <c r="J529" s="1" t="b">
        <v>0</v>
      </c>
      <c r="K529" s="284">
        <v>527</v>
      </c>
      <c r="L529" t="s">
        <v>445</v>
      </c>
      <c r="M529" t="s">
        <v>436</v>
      </c>
      <c r="N529" t="s">
        <v>459</v>
      </c>
      <c r="O529" s="76">
        <v>0</v>
      </c>
      <c r="P529" s="76">
        <v>205409</v>
      </c>
      <c r="Q529" s="76">
        <v>0</v>
      </c>
      <c r="R529" s="76">
        <v>4150</v>
      </c>
      <c r="S529" s="76">
        <v>0</v>
      </c>
      <c r="T529" s="76">
        <v>209559</v>
      </c>
      <c r="U529">
        <v>61942</v>
      </c>
      <c r="V529">
        <v>0</v>
      </c>
      <c r="W529">
        <v>0</v>
      </c>
      <c r="X529">
        <v>0</v>
      </c>
      <c r="Y529">
        <v>0</v>
      </c>
      <c r="Z529">
        <v>0</v>
      </c>
      <c r="AA529">
        <v>0</v>
      </c>
      <c r="AB529">
        <v>87910</v>
      </c>
      <c r="AC529">
        <v>81531</v>
      </c>
      <c r="AD529">
        <v>0</v>
      </c>
      <c r="AE529">
        <v>231383</v>
      </c>
      <c r="AF529" s="1">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v>0</v>
      </c>
      <c r="BD529" s="284">
        <v>0</v>
      </c>
      <c r="BE529" s="284">
        <v>0</v>
      </c>
      <c r="BF529" s="284">
        <v>0</v>
      </c>
      <c r="BG529" s="284">
        <v>0</v>
      </c>
      <c r="BH529" s="168">
        <v>0</v>
      </c>
      <c r="BI529" s="169">
        <v>0</v>
      </c>
      <c r="BJ529" s="169">
        <v>0</v>
      </c>
      <c r="BK529" s="170">
        <v>0</v>
      </c>
      <c r="BL529">
        <v>9</v>
      </c>
      <c r="BM529">
        <v>311</v>
      </c>
      <c r="BN529">
        <v>0</v>
      </c>
      <c r="BO529">
        <v>1400</v>
      </c>
      <c r="BP529">
        <v>0</v>
      </c>
      <c r="BQ529">
        <v>0</v>
      </c>
      <c r="BR529">
        <v>0</v>
      </c>
      <c r="BS529">
        <v>0</v>
      </c>
      <c r="BT529">
        <v>4</v>
      </c>
      <c r="BU529">
        <v>15</v>
      </c>
      <c r="BV529">
        <v>0</v>
      </c>
      <c r="BW529">
        <v>80000</v>
      </c>
      <c r="BX529">
        <v>0</v>
      </c>
      <c r="BY529">
        <v>0</v>
      </c>
      <c r="BZ529">
        <v>0</v>
      </c>
      <c r="CA529">
        <v>300</v>
      </c>
      <c r="CB529">
        <v>0</v>
      </c>
      <c r="CC529">
        <v>0</v>
      </c>
      <c r="CD529">
        <v>0</v>
      </c>
      <c r="CE529">
        <v>0</v>
      </c>
      <c r="CF529">
        <v>0</v>
      </c>
      <c r="CG529">
        <v>0</v>
      </c>
      <c r="CH529">
        <v>0</v>
      </c>
      <c r="CI529">
        <v>10000</v>
      </c>
      <c r="CJ529" s="1">
        <v>4</v>
      </c>
      <c r="CK529" s="1">
        <v>15</v>
      </c>
      <c r="CL529" s="1">
        <v>0</v>
      </c>
      <c r="CM529" s="1">
        <v>80000</v>
      </c>
      <c r="CN529" s="168">
        <v>0</v>
      </c>
      <c r="CO529" s="169">
        <v>0</v>
      </c>
      <c r="CP529" s="169">
        <v>0</v>
      </c>
      <c r="CQ529" s="170">
        <v>10300</v>
      </c>
      <c r="CR529" s="1">
        <v>0</v>
      </c>
      <c r="CS529" s="1">
        <v>0</v>
      </c>
      <c r="CT529" s="1">
        <v>0</v>
      </c>
      <c r="CU529" s="1">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v>0</v>
      </c>
      <c r="DP529" s="284">
        <v>0</v>
      </c>
      <c r="DQ529" s="284">
        <v>0</v>
      </c>
      <c r="DR529" s="284">
        <v>0</v>
      </c>
      <c r="DS529" s="284">
        <v>0</v>
      </c>
      <c r="DT529" s="168">
        <v>0</v>
      </c>
      <c r="DU529" s="169">
        <v>0</v>
      </c>
      <c r="DV529" s="169">
        <v>0</v>
      </c>
      <c r="DW529" s="170">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v>0</v>
      </c>
      <c r="EU529">
        <v>0</v>
      </c>
      <c r="EV529" s="1">
        <v>0</v>
      </c>
      <c r="EW529" s="1">
        <v>0</v>
      </c>
      <c r="EX529" s="1">
        <v>0</v>
      </c>
      <c r="EY529" s="1">
        <v>0</v>
      </c>
      <c r="EZ529" s="168">
        <v>0</v>
      </c>
      <c r="FA529" s="169">
        <v>0</v>
      </c>
      <c r="FB529" s="169">
        <v>0</v>
      </c>
      <c r="FC529" s="170">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0</v>
      </c>
      <c r="FX529">
        <v>0</v>
      </c>
      <c r="FY529">
        <v>0</v>
      </c>
      <c r="FZ529">
        <v>45</v>
      </c>
      <c r="GA529">
        <v>5</v>
      </c>
      <c r="GB529">
        <v>0</v>
      </c>
      <c r="GC529">
        <v>0</v>
      </c>
      <c r="GD529">
        <v>0</v>
      </c>
      <c r="GE529">
        <v>0</v>
      </c>
      <c r="GF529">
        <v>0</v>
      </c>
      <c r="GG529">
        <v>0</v>
      </c>
      <c r="GH529">
        <v>0</v>
      </c>
      <c r="GI529">
        <v>0</v>
      </c>
      <c r="GJ529">
        <v>0</v>
      </c>
      <c r="GK529">
        <v>0</v>
      </c>
      <c r="GL529">
        <v>0</v>
      </c>
      <c r="GM529">
        <v>0</v>
      </c>
      <c r="GN529">
        <v>0</v>
      </c>
      <c r="GO529">
        <v>0</v>
      </c>
      <c r="GP529">
        <v>0</v>
      </c>
      <c r="GQ529">
        <v>0</v>
      </c>
      <c r="GR529">
        <v>0</v>
      </c>
      <c r="GS529">
        <v>0</v>
      </c>
      <c r="GT529">
        <v>0</v>
      </c>
      <c r="GU529">
        <v>0</v>
      </c>
      <c r="GV529">
        <v>0</v>
      </c>
      <c r="GW529">
        <v>0</v>
      </c>
      <c r="GX529">
        <v>0</v>
      </c>
      <c r="GY529">
        <v>0</v>
      </c>
      <c r="GZ529">
        <v>0</v>
      </c>
      <c r="HA529">
        <v>0</v>
      </c>
      <c r="HB529">
        <v>0</v>
      </c>
      <c r="HC529" s="139">
        <v>0</v>
      </c>
      <c r="HD529" s="141">
        <v>0</v>
      </c>
      <c r="HE529" s="139">
        <v>0</v>
      </c>
      <c r="HF529" s="141">
        <v>0</v>
      </c>
      <c r="HG529" s="180">
        <v>2</v>
      </c>
      <c r="HH529" s="182">
        <v>0</v>
      </c>
      <c r="HI529" s="182">
        <v>0</v>
      </c>
      <c r="HJ529" s="183">
        <v>0</v>
      </c>
      <c r="HK529" s="140">
        <v>0</v>
      </c>
      <c r="HL529" s="140">
        <v>0</v>
      </c>
      <c r="HM529" s="1">
        <v>0</v>
      </c>
      <c r="HN529" s="1">
        <v>0</v>
      </c>
      <c r="HO529" t="s">
        <v>459</v>
      </c>
      <c r="HP529" s="284" t="s">
        <v>458</v>
      </c>
      <c r="HQ529" s="284">
        <v>0</v>
      </c>
      <c r="HR529" s="284">
        <v>0</v>
      </c>
      <c r="HS529" s="284">
        <v>0</v>
      </c>
      <c r="HT529" s="284" t="s">
        <v>427</v>
      </c>
      <c r="HU529" s="284" t="s">
        <v>427</v>
      </c>
      <c r="HV529" s="284" t="s">
        <v>427</v>
      </c>
      <c r="HW529" s="284" t="s">
        <v>427</v>
      </c>
      <c r="HX529" s="284">
        <v>0</v>
      </c>
      <c r="HY529" s="284">
        <v>0</v>
      </c>
      <c r="HZ529" s="284">
        <v>160881</v>
      </c>
      <c r="IA529" s="284"/>
      <c r="IB529" s="284"/>
    </row>
    <row r="530" spans="1:236" x14ac:dyDescent="0.25">
      <c r="A530" s="2">
        <f>IF('Table 1'!$L$2="All Regions",1,IF('Table 1'!$L$2='DATA TEMPLATE 1516'!L530,1,0))</f>
        <v>1</v>
      </c>
      <c r="B530" s="2">
        <f>IF('Table 1'!$L$3="All Disciplines",1,IF('Table 1'!$L$3='DATA TEMPLATE 1516'!M530,1,0))</f>
        <v>1</v>
      </c>
      <c r="C530" s="2">
        <f>IF('Table 1'!$L$4="All Organisations",1,IF('Table 1'!$L$4='DATA TEMPLATE 1516'!N530,1,0))</f>
        <v>1</v>
      </c>
      <c r="D530" s="2">
        <f t="shared" si="16"/>
        <v>3</v>
      </c>
      <c r="E530" s="236">
        <f>IFERROR(IF('Table 2'!$L$2="All Diverse Led",$HQ530,IF('Table 2'!$L$2='DATA TEMPLATE 1516'!HX530,4,0)),"0")</f>
        <v>0</v>
      </c>
      <c r="F530" s="236">
        <f>IFERROR(IF('Table 2'!$L$2="All Diverse Led",$HQ530,IF('Table 2'!$L$2='DATA TEMPLATE 1516'!HY530,4,0)), 0)</f>
        <v>0</v>
      </c>
      <c r="G530" s="237">
        <f t="shared" si="17"/>
        <v>0</v>
      </c>
      <c r="H530" s="1" t="s">
        <v>471</v>
      </c>
      <c r="I530" s="1">
        <v>0</v>
      </c>
      <c r="J530" s="1" t="b">
        <v>0</v>
      </c>
      <c r="K530" s="284">
        <v>528</v>
      </c>
      <c r="L530" t="s">
        <v>445</v>
      </c>
      <c r="M530" t="s">
        <v>440</v>
      </c>
      <c r="N530" t="s">
        <v>460</v>
      </c>
      <c r="O530" s="76">
        <v>2107590</v>
      </c>
      <c r="P530" s="76">
        <v>263411</v>
      </c>
      <c r="Q530" s="76">
        <v>125817</v>
      </c>
      <c r="R530" s="76">
        <v>25000</v>
      </c>
      <c r="S530" s="76">
        <v>123775</v>
      </c>
      <c r="T530" s="76">
        <v>2645593</v>
      </c>
      <c r="U530">
        <v>1548925</v>
      </c>
      <c r="V530">
        <v>125716</v>
      </c>
      <c r="W530">
        <v>0</v>
      </c>
      <c r="X530">
        <v>252193</v>
      </c>
      <c r="Y530">
        <v>4846</v>
      </c>
      <c r="Z530">
        <v>0</v>
      </c>
      <c r="AA530">
        <v>0</v>
      </c>
      <c r="AB530">
        <v>277711</v>
      </c>
      <c r="AC530">
        <v>412257</v>
      </c>
      <c r="AD530">
        <v>76740</v>
      </c>
      <c r="AE530">
        <v>2698388</v>
      </c>
      <c r="AF530" s="1">
        <v>0</v>
      </c>
      <c r="AG530">
        <v>0</v>
      </c>
      <c r="AH530">
        <v>0</v>
      </c>
      <c r="AI530">
        <v>0</v>
      </c>
      <c r="AJ530">
        <v>0</v>
      </c>
      <c r="AK530">
        <v>0</v>
      </c>
      <c r="AL530">
        <v>0</v>
      </c>
      <c r="AM530">
        <v>0</v>
      </c>
      <c r="AN530">
        <v>0</v>
      </c>
      <c r="AO530">
        <v>0</v>
      </c>
      <c r="AP530">
        <v>0</v>
      </c>
      <c r="AQ530">
        <v>0</v>
      </c>
      <c r="AR530">
        <v>0</v>
      </c>
      <c r="AS530">
        <v>0</v>
      </c>
      <c r="AT530">
        <v>0</v>
      </c>
      <c r="AU530">
        <v>0</v>
      </c>
      <c r="AV530">
        <v>0</v>
      </c>
      <c r="AW530">
        <v>0</v>
      </c>
      <c r="AX530">
        <v>0</v>
      </c>
      <c r="AY530">
        <v>0</v>
      </c>
      <c r="AZ530">
        <v>0</v>
      </c>
      <c r="BA530">
        <v>0</v>
      </c>
      <c r="BB530">
        <v>0</v>
      </c>
      <c r="BC530">
        <v>0</v>
      </c>
      <c r="BD530" s="284">
        <v>0</v>
      </c>
      <c r="BE530" s="284">
        <v>0</v>
      </c>
      <c r="BF530" s="284">
        <v>0</v>
      </c>
      <c r="BG530" s="284">
        <v>0</v>
      </c>
      <c r="BH530" s="168">
        <v>0</v>
      </c>
      <c r="BI530" s="169">
        <v>0</v>
      </c>
      <c r="BJ530" s="169">
        <v>0</v>
      </c>
      <c r="BK530" s="170">
        <v>0</v>
      </c>
      <c r="BL530">
        <v>9</v>
      </c>
      <c r="BM530">
        <v>256</v>
      </c>
      <c r="BN530">
        <v>6717</v>
      </c>
      <c r="BO530">
        <v>0</v>
      </c>
      <c r="BP530">
        <v>0</v>
      </c>
      <c r="BQ530">
        <v>0</v>
      </c>
      <c r="BR530">
        <v>0</v>
      </c>
      <c r="BS530">
        <v>0</v>
      </c>
      <c r="BT530">
        <v>1</v>
      </c>
      <c r="BU530">
        <v>5</v>
      </c>
      <c r="BV530">
        <v>0</v>
      </c>
      <c r="BW530">
        <v>3582</v>
      </c>
      <c r="BX530">
        <v>0</v>
      </c>
      <c r="BY530">
        <v>0</v>
      </c>
      <c r="BZ530">
        <v>0</v>
      </c>
      <c r="CA530">
        <v>0</v>
      </c>
      <c r="CB530">
        <v>0</v>
      </c>
      <c r="CC530">
        <v>0</v>
      </c>
      <c r="CD530">
        <v>0</v>
      </c>
      <c r="CE530">
        <v>0</v>
      </c>
      <c r="CF530">
        <v>0</v>
      </c>
      <c r="CG530">
        <v>0</v>
      </c>
      <c r="CH530">
        <v>0</v>
      </c>
      <c r="CI530">
        <v>0</v>
      </c>
      <c r="CJ530" s="1">
        <v>1</v>
      </c>
      <c r="CK530" s="1">
        <v>5</v>
      </c>
      <c r="CL530" s="1">
        <v>0</v>
      </c>
      <c r="CM530" s="1">
        <v>3582</v>
      </c>
      <c r="CN530" s="168">
        <v>0</v>
      </c>
      <c r="CO530" s="169">
        <v>0</v>
      </c>
      <c r="CP530" s="169">
        <v>0</v>
      </c>
      <c r="CQ530" s="170">
        <v>0</v>
      </c>
      <c r="CR530" s="1">
        <v>9</v>
      </c>
      <c r="CS530" s="1">
        <v>9</v>
      </c>
      <c r="CT530" s="1">
        <v>279</v>
      </c>
      <c r="CU530" s="1">
        <v>0</v>
      </c>
      <c r="CV530">
        <v>0</v>
      </c>
      <c r="CW530">
        <v>0</v>
      </c>
      <c r="CX530">
        <v>0</v>
      </c>
      <c r="CY530">
        <v>0</v>
      </c>
      <c r="CZ530">
        <v>3</v>
      </c>
      <c r="DA530">
        <v>53</v>
      </c>
      <c r="DB530">
        <v>1235</v>
      </c>
      <c r="DC530">
        <v>0</v>
      </c>
      <c r="DD530">
        <v>0</v>
      </c>
      <c r="DE530">
        <v>0</v>
      </c>
      <c r="DF530">
        <v>0</v>
      </c>
      <c r="DG530">
        <v>0</v>
      </c>
      <c r="DH530">
        <v>0</v>
      </c>
      <c r="DI530">
        <v>0</v>
      </c>
      <c r="DJ530">
        <v>0</v>
      </c>
      <c r="DK530">
        <v>0</v>
      </c>
      <c r="DL530">
        <v>0</v>
      </c>
      <c r="DM530">
        <v>0</v>
      </c>
      <c r="DN530">
        <v>0</v>
      </c>
      <c r="DO530">
        <v>0</v>
      </c>
      <c r="DP530" s="284">
        <v>3</v>
      </c>
      <c r="DQ530" s="284">
        <v>53</v>
      </c>
      <c r="DR530" s="284">
        <v>1235</v>
      </c>
      <c r="DS530" s="284">
        <v>0</v>
      </c>
      <c r="DT530" s="168">
        <v>0</v>
      </c>
      <c r="DU530" s="169">
        <v>0</v>
      </c>
      <c r="DV530" s="169">
        <v>0</v>
      </c>
      <c r="DW530" s="170">
        <v>0</v>
      </c>
      <c r="DX530">
        <v>1</v>
      </c>
      <c r="DY530">
        <v>31</v>
      </c>
      <c r="DZ530">
        <v>606</v>
      </c>
      <c r="EA530">
        <v>0</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v>0</v>
      </c>
      <c r="EU530">
        <v>0</v>
      </c>
      <c r="EV530" s="1">
        <v>0</v>
      </c>
      <c r="EW530" s="1">
        <v>0</v>
      </c>
      <c r="EX530" s="1">
        <v>0</v>
      </c>
      <c r="EY530" s="1">
        <v>0</v>
      </c>
      <c r="EZ530" s="168">
        <v>0</v>
      </c>
      <c r="FA530" s="169">
        <v>0</v>
      </c>
      <c r="FB530" s="169">
        <v>0</v>
      </c>
      <c r="FC530" s="17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9</v>
      </c>
      <c r="GQ530">
        <v>419</v>
      </c>
      <c r="GR530">
        <v>0</v>
      </c>
      <c r="GS530">
        <v>0</v>
      </c>
      <c r="GT530">
        <v>0</v>
      </c>
      <c r="GU530">
        <v>0</v>
      </c>
      <c r="GV530">
        <v>0</v>
      </c>
      <c r="GW530">
        <v>0</v>
      </c>
      <c r="GX530">
        <v>0</v>
      </c>
      <c r="GY530">
        <v>0</v>
      </c>
      <c r="GZ530">
        <v>1</v>
      </c>
      <c r="HA530">
        <v>0</v>
      </c>
      <c r="HB530">
        <v>0</v>
      </c>
      <c r="HC530" s="139">
        <v>0</v>
      </c>
      <c r="HD530" s="141">
        <v>0</v>
      </c>
      <c r="HE530" s="139">
        <v>0</v>
      </c>
      <c r="HF530" s="141">
        <v>0</v>
      </c>
      <c r="HG530" s="180">
        <v>16</v>
      </c>
      <c r="HH530" s="182">
        <v>0</v>
      </c>
      <c r="HI530" s="182">
        <v>0</v>
      </c>
      <c r="HJ530" s="183">
        <v>0</v>
      </c>
      <c r="HK530" s="140">
        <v>0</v>
      </c>
      <c r="HL530" s="140">
        <v>0</v>
      </c>
      <c r="HM530" s="1" t="s">
        <v>427</v>
      </c>
      <c r="HN530" s="1" t="s">
        <v>427</v>
      </c>
      <c r="HO530" t="s">
        <v>460</v>
      </c>
      <c r="HP530" s="284" t="s">
        <v>460</v>
      </c>
      <c r="HQ530" s="284">
        <v>0</v>
      </c>
      <c r="HR530" s="284">
        <v>0</v>
      </c>
      <c r="HS530" s="284">
        <v>0</v>
      </c>
      <c r="HT530" s="284" t="s">
        <v>427</v>
      </c>
      <c r="HU530" s="284" t="s">
        <v>427</v>
      </c>
      <c r="HV530" s="284" t="s">
        <v>427</v>
      </c>
      <c r="HW530" s="284" t="s">
        <v>427</v>
      </c>
      <c r="HX530" s="284">
        <v>0</v>
      </c>
      <c r="HY530" s="284">
        <v>0</v>
      </c>
      <c r="HZ530" s="284">
        <v>2767591</v>
      </c>
      <c r="IA530" s="284"/>
      <c r="IB530" s="284"/>
    </row>
    <row r="531" spans="1:236" x14ac:dyDescent="0.25">
      <c r="A531" s="2">
        <f>IF('Table 1'!$L$2="All Regions",1,IF('Table 1'!$L$2='DATA TEMPLATE 1516'!L531,1,0))</f>
        <v>1</v>
      </c>
      <c r="B531" s="2">
        <f>IF('Table 1'!$L$3="All Disciplines",1,IF('Table 1'!$L$3='DATA TEMPLATE 1516'!M531,1,0))</f>
        <v>1</v>
      </c>
      <c r="C531" s="2">
        <f>IF('Table 1'!$L$4="All Organisations",1,IF('Table 1'!$L$4='DATA TEMPLATE 1516'!N531,1,0))</f>
        <v>1</v>
      </c>
      <c r="D531" s="2">
        <f t="shared" si="16"/>
        <v>3</v>
      </c>
      <c r="E531" s="236">
        <f>IFERROR(IF('Table 2'!$L$2="All Diverse Led",$HQ531,IF('Table 2'!$L$2='DATA TEMPLATE 1516'!HX531,4,0)),"0")</f>
        <v>0</v>
      </c>
      <c r="F531" s="236">
        <f>IFERROR(IF('Table 2'!$L$2="All Diverse Led",$HQ531,IF('Table 2'!$L$2='DATA TEMPLATE 1516'!HY531,4,0)), 0)</f>
        <v>0</v>
      </c>
      <c r="G531" s="237">
        <f t="shared" si="17"/>
        <v>0</v>
      </c>
      <c r="H531" s="1" t="s">
        <v>471</v>
      </c>
      <c r="I531" s="1">
        <v>0</v>
      </c>
      <c r="J531" s="1" t="b">
        <v>0</v>
      </c>
      <c r="K531" s="284">
        <v>529</v>
      </c>
      <c r="L531" t="s">
        <v>445</v>
      </c>
      <c r="M531" t="s">
        <v>440</v>
      </c>
      <c r="N531" t="s">
        <v>460</v>
      </c>
      <c r="O531" s="76">
        <v>2908133</v>
      </c>
      <c r="P531" s="76">
        <v>125000</v>
      </c>
      <c r="Q531" s="76">
        <v>11000</v>
      </c>
      <c r="R531" s="76">
        <v>0</v>
      </c>
      <c r="S531" s="76">
        <v>38726</v>
      </c>
      <c r="T531" s="76">
        <v>3082859</v>
      </c>
      <c r="U531">
        <v>0</v>
      </c>
      <c r="V531">
        <v>0</v>
      </c>
      <c r="W531">
        <v>0</v>
      </c>
      <c r="X531">
        <v>125000</v>
      </c>
      <c r="Y531">
        <v>0</v>
      </c>
      <c r="Z531">
        <v>0</v>
      </c>
      <c r="AA531">
        <v>0</v>
      </c>
      <c r="AB531">
        <v>1180116</v>
      </c>
      <c r="AC531">
        <v>340252</v>
      </c>
      <c r="AD531">
        <v>1418110</v>
      </c>
      <c r="AE531">
        <v>3063478</v>
      </c>
      <c r="AF531" s="1">
        <v>17</v>
      </c>
      <c r="AG531">
        <v>24</v>
      </c>
      <c r="AH531">
        <v>2230</v>
      </c>
      <c r="AI531">
        <v>1542</v>
      </c>
      <c r="AJ531">
        <v>0</v>
      </c>
      <c r="AK531">
        <v>0</v>
      </c>
      <c r="AL531">
        <v>0</v>
      </c>
      <c r="AM531">
        <v>0</v>
      </c>
      <c r="AN531">
        <v>0</v>
      </c>
      <c r="AO531">
        <v>0</v>
      </c>
      <c r="AP531">
        <v>0</v>
      </c>
      <c r="AQ531">
        <v>0</v>
      </c>
      <c r="AR531">
        <v>17</v>
      </c>
      <c r="AS531">
        <v>53</v>
      </c>
      <c r="AT531">
        <v>1492</v>
      </c>
      <c r="AU531">
        <v>1087</v>
      </c>
      <c r="AV531">
        <v>0</v>
      </c>
      <c r="AW531">
        <v>0</v>
      </c>
      <c r="AX531">
        <v>0</v>
      </c>
      <c r="AY531">
        <v>0</v>
      </c>
      <c r="AZ531">
        <v>0</v>
      </c>
      <c r="BA531">
        <v>0</v>
      </c>
      <c r="BB531">
        <v>0</v>
      </c>
      <c r="BC531">
        <v>0</v>
      </c>
      <c r="BD531" s="284">
        <v>0</v>
      </c>
      <c r="BE531" s="284">
        <v>0</v>
      </c>
      <c r="BF531" s="284">
        <v>0</v>
      </c>
      <c r="BG531" s="284">
        <v>0</v>
      </c>
      <c r="BH531" s="168">
        <v>17</v>
      </c>
      <c r="BI531" s="169">
        <v>53</v>
      </c>
      <c r="BJ531" s="169">
        <v>1492</v>
      </c>
      <c r="BK531" s="170">
        <v>1087</v>
      </c>
      <c r="BL531">
        <v>5</v>
      </c>
      <c r="BM531">
        <v>62</v>
      </c>
      <c r="BN531">
        <v>170</v>
      </c>
      <c r="BO531">
        <v>4185</v>
      </c>
      <c r="BP531">
        <v>0</v>
      </c>
      <c r="BQ531">
        <v>0</v>
      </c>
      <c r="BR531">
        <v>0</v>
      </c>
      <c r="BS531">
        <v>0</v>
      </c>
      <c r="BT531">
        <v>0</v>
      </c>
      <c r="BU531">
        <v>0</v>
      </c>
      <c r="BV531">
        <v>0</v>
      </c>
      <c r="BW531">
        <v>0</v>
      </c>
      <c r="BX531">
        <v>5</v>
      </c>
      <c r="BY531">
        <v>62</v>
      </c>
      <c r="BZ531">
        <v>170</v>
      </c>
      <c r="CA531">
        <v>4185</v>
      </c>
      <c r="CB531">
        <v>0</v>
      </c>
      <c r="CC531">
        <v>0</v>
      </c>
      <c r="CD531">
        <v>0</v>
      </c>
      <c r="CE531">
        <v>0</v>
      </c>
      <c r="CF531">
        <v>0</v>
      </c>
      <c r="CG531">
        <v>0</v>
      </c>
      <c r="CH531">
        <v>0</v>
      </c>
      <c r="CI531">
        <v>0</v>
      </c>
      <c r="CJ531" s="1">
        <v>0</v>
      </c>
      <c r="CK531" s="1">
        <v>0</v>
      </c>
      <c r="CL531" s="1">
        <v>0</v>
      </c>
      <c r="CM531" s="1">
        <v>0</v>
      </c>
      <c r="CN531" s="168">
        <v>5</v>
      </c>
      <c r="CO531" s="169">
        <v>62</v>
      </c>
      <c r="CP531" s="169">
        <v>170</v>
      </c>
      <c r="CQ531" s="170">
        <v>4185</v>
      </c>
      <c r="CR531" s="1">
        <v>4</v>
      </c>
      <c r="CS531" s="1">
        <v>16</v>
      </c>
      <c r="CT531" s="1">
        <v>512</v>
      </c>
      <c r="CU531" s="1">
        <v>426</v>
      </c>
      <c r="CV531">
        <v>0</v>
      </c>
      <c r="CW531">
        <v>0</v>
      </c>
      <c r="CX531">
        <v>0</v>
      </c>
      <c r="CY531">
        <v>0</v>
      </c>
      <c r="CZ531">
        <v>0</v>
      </c>
      <c r="DA531">
        <v>0</v>
      </c>
      <c r="DB531">
        <v>0</v>
      </c>
      <c r="DC531">
        <v>0</v>
      </c>
      <c r="DD531">
        <v>3</v>
      </c>
      <c r="DE531">
        <v>14</v>
      </c>
      <c r="DF531">
        <v>438</v>
      </c>
      <c r="DG531">
        <v>305</v>
      </c>
      <c r="DH531">
        <v>0</v>
      </c>
      <c r="DI531">
        <v>0</v>
      </c>
      <c r="DJ531">
        <v>0</v>
      </c>
      <c r="DK531">
        <v>0</v>
      </c>
      <c r="DL531">
        <v>0</v>
      </c>
      <c r="DM531">
        <v>0</v>
      </c>
      <c r="DN531">
        <v>0</v>
      </c>
      <c r="DO531">
        <v>0</v>
      </c>
      <c r="DP531" s="284">
        <v>0</v>
      </c>
      <c r="DQ531" s="284">
        <v>0</v>
      </c>
      <c r="DR531" s="284">
        <v>0</v>
      </c>
      <c r="DS531" s="284">
        <v>0</v>
      </c>
      <c r="DT531" s="168">
        <v>3</v>
      </c>
      <c r="DU531" s="169">
        <v>14</v>
      </c>
      <c r="DV531" s="169">
        <v>438</v>
      </c>
      <c r="DW531" s="170">
        <v>305</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v>0</v>
      </c>
      <c r="EU531">
        <v>0</v>
      </c>
      <c r="EV531" s="1">
        <v>0</v>
      </c>
      <c r="EW531" s="1">
        <v>0</v>
      </c>
      <c r="EX531" s="1">
        <v>0</v>
      </c>
      <c r="EY531" s="1">
        <v>0</v>
      </c>
      <c r="EZ531" s="168">
        <v>0</v>
      </c>
      <c r="FA531" s="169">
        <v>0</v>
      </c>
      <c r="FB531" s="169">
        <v>0</v>
      </c>
      <c r="FC531" s="170">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0</v>
      </c>
      <c r="GD531">
        <v>0</v>
      </c>
      <c r="GE531">
        <v>0</v>
      </c>
      <c r="GF531">
        <v>0</v>
      </c>
      <c r="GG531">
        <v>0</v>
      </c>
      <c r="GH531">
        <v>0</v>
      </c>
      <c r="GI531">
        <v>0</v>
      </c>
      <c r="GJ531">
        <v>0</v>
      </c>
      <c r="GK531">
        <v>0</v>
      </c>
      <c r="GL531">
        <v>0</v>
      </c>
      <c r="GM531">
        <v>0</v>
      </c>
      <c r="GN531">
        <v>0</v>
      </c>
      <c r="GO531">
        <v>0</v>
      </c>
      <c r="GP531">
        <v>0</v>
      </c>
      <c r="GQ531">
        <v>0</v>
      </c>
      <c r="GR531">
        <v>0</v>
      </c>
      <c r="GS531">
        <v>0</v>
      </c>
      <c r="GT531">
        <v>0</v>
      </c>
      <c r="GU531">
        <v>0</v>
      </c>
      <c r="GV531">
        <v>0</v>
      </c>
      <c r="GW531">
        <v>0</v>
      </c>
      <c r="GX531">
        <v>0</v>
      </c>
      <c r="GY531">
        <v>0</v>
      </c>
      <c r="GZ531">
        <v>0</v>
      </c>
      <c r="HA531">
        <v>0</v>
      </c>
      <c r="HB531">
        <v>0</v>
      </c>
      <c r="HC531" s="139">
        <v>0</v>
      </c>
      <c r="HD531" s="141">
        <v>0</v>
      </c>
      <c r="HE531" s="139">
        <v>0</v>
      </c>
      <c r="HF531" s="141">
        <v>0</v>
      </c>
      <c r="HG531" s="180">
        <v>25</v>
      </c>
      <c r="HH531" s="182">
        <v>0</v>
      </c>
      <c r="HI531" s="182">
        <v>0</v>
      </c>
      <c r="HJ531" s="183">
        <v>0</v>
      </c>
      <c r="HK531" s="140">
        <v>0</v>
      </c>
      <c r="HL531" s="140">
        <v>0</v>
      </c>
      <c r="HM531" s="1" t="s">
        <v>427</v>
      </c>
      <c r="HN531" s="1" t="s">
        <v>427</v>
      </c>
      <c r="HO531" t="s">
        <v>460</v>
      </c>
      <c r="HP531" s="284" t="s">
        <v>460</v>
      </c>
      <c r="HQ531" s="284">
        <v>0</v>
      </c>
      <c r="HR531" s="284">
        <v>0</v>
      </c>
      <c r="HS531" s="284">
        <v>0</v>
      </c>
      <c r="HT531" s="284" t="s">
        <v>427</v>
      </c>
      <c r="HU531" s="284" t="s">
        <v>427</v>
      </c>
      <c r="HV531" s="284" t="s">
        <v>427</v>
      </c>
      <c r="HW531" s="284" t="s">
        <v>427</v>
      </c>
      <c r="HX531" s="284">
        <v>0</v>
      </c>
      <c r="HY531" s="284">
        <v>0</v>
      </c>
      <c r="HZ531" s="284">
        <v>2919599</v>
      </c>
      <c r="IA531" s="284"/>
      <c r="IB531" s="284"/>
    </row>
    <row r="532" spans="1:236" x14ac:dyDescent="0.25">
      <c r="A532" s="2">
        <f>IF('Table 1'!$L$2="All Regions",1,IF('Table 1'!$L$2='DATA TEMPLATE 1516'!L532,1,0))</f>
        <v>1</v>
      </c>
      <c r="B532" s="2">
        <f>IF('Table 1'!$L$3="All Disciplines",1,IF('Table 1'!$L$3='DATA TEMPLATE 1516'!M532,1,0))</f>
        <v>1</v>
      </c>
      <c r="C532" s="2">
        <f>IF('Table 1'!$L$4="All Organisations",1,IF('Table 1'!$L$4='DATA TEMPLATE 1516'!N532,1,0))</f>
        <v>1</v>
      </c>
      <c r="D532" s="2">
        <f t="shared" si="16"/>
        <v>3</v>
      </c>
      <c r="E532" s="236" t="str">
        <f>IFERROR(IF('Table 2'!$L$2="All Diverse Led",$HQ532,IF('Table 2'!$L$2='DATA TEMPLATE 1516'!HX532,4,0)),"0")</f>
        <v>-</v>
      </c>
      <c r="F532" s="236" t="str">
        <f>IFERROR(IF('Table 2'!$L$2="All Diverse Led",$HQ532,IF('Table 2'!$L$2='DATA TEMPLATE 1516'!HY532,4,0)), 0)</f>
        <v>-</v>
      </c>
      <c r="G532" s="237">
        <f t="shared" si="17"/>
        <v>0</v>
      </c>
      <c r="H532" s="1">
        <v>0</v>
      </c>
      <c r="I532" s="1">
        <v>0</v>
      </c>
      <c r="J532" s="1" t="b">
        <v>0</v>
      </c>
      <c r="K532" s="284">
        <v>530</v>
      </c>
      <c r="L532" t="s">
        <v>446</v>
      </c>
      <c r="M532" t="s">
        <v>437</v>
      </c>
      <c r="N532" t="s">
        <v>458</v>
      </c>
      <c r="O532" s="76">
        <v>70723</v>
      </c>
      <c r="P532" s="76">
        <v>80015</v>
      </c>
      <c r="Q532" s="76">
        <v>99013</v>
      </c>
      <c r="R532" s="76">
        <v>9312</v>
      </c>
      <c r="S532" s="76">
        <v>9560</v>
      </c>
      <c r="T532" s="76">
        <v>268623</v>
      </c>
      <c r="U532">
        <v>0</v>
      </c>
      <c r="V532">
        <v>0</v>
      </c>
      <c r="W532">
        <v>0</v>
      </c>
      <c r="X532">
        <v>80015</v>
      </c>
      <c r="Y532">
        <v>9312</v>
      </c>
      <c r="Z532">
        <v>0</v>
      </c>
      <c r="AA532">
        <v>0</v>
      </c>
      <c r="AB532">
        <v>112000</v>
      </c>
      <c r="AC532">
        <v>32950</v>
      </c>
      <c r="AD532">
        <v>0</v>
      </c>
      <c r="AE532">
        <v>234277</v>
      </c>
      <c r="AF532" s="1">
        <v>22</v>
      </c>
      <c r="AG532">
        <v>1654</v>
      </c>
      <c r="AH532">
        <v>6623</v>
      </c>
      <c r="AI532">
        <v>300</v>
      </c>
      <c r="AJ532">
        <v>0</v>
      </c>
      <c r="AK532">
        <v>0</v>
      </c>
      <c r="AL532">
        <v>0</v>
      </c>
      <c r="AM532">
        <v>0</v>
      </c>
      <c r="AN532">
        <v>0</v>
      </c>
      <c r="AO532">
        <v>0</v>
      </c>
      <c r="AP532">
        <v>0</v>
      </c>
      <c r="AQ532">
        <v>0</v>
      </c>
      <c r="AR532">
        <v>3</v>
      </c>
      <c r="AS532">
        <v>86</v>
      </c>
      <c r="AT532">
        <v>1126</v>
      </c>
      <c r="AU532">
        <v>40</v>
      </c>
      <c r="AV532">
        <v>0</v>
      </c>
      <c r="AW532">
        <v>0</v>
      </c>
      <c r="AX532">
        <v>0</v>
      </c>
      <c r="AY532">
        <v>0</v>
      </c>
      <c r="AZ532">
        <v>0</v>
      </c>
      <c r="BA532">
        <v>0</v>
      </c>
      <c r="BB532">
        <v>0</v>
      </c>
      <c r="BC532">
        <v>0</v>
      </c>
      <c r="BD532" s="284">
        <v>0</v>
      </c>
      <c r="BE532" s="284">
        <v>0</v>
      </c>
      <c r="BF532" s="284">
        <v>0</v>
      </c>
      <c r="BG532" s="284">
        <v>0</v>
      </c>
      <c r="BH532" s="168">
        <v>3</v>
      </c>
      <c r="BI532" s="169">
        <v>86</v>
      </c>
      <c r="BJ532" s="169">
        <v>1126</v>
      </c>
      <c r="BK532" s="170">
        <v>40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v>0</v>
      </c>
      <c r="CJ532" s="1">
        <v>0</v>
      </c>
      <c r="CK532" s="1">
        <v>0</v>
      </c>
      <c r="CL532" s="1">
        <v>0</v>
      </c>
      <c r="CM532" s="1">
        <v>0</v>
      </c>
      <c r="CN532" s="168">
        <v>0</v>
      </c>
      <c r="CO532" s="169">
        <v>0</v>
      </c>
      <c r="CP532" s="169">
        <v>0</v>
      </c>
      <c r="CQ532" s="170">
        <v>0</v>
      </c>
      <c r="CR532" s="1">
        <v>2</v>
      </c>
      <c r="CS532" s="1">
        <v>2</v>
      </c>
      <c r="CT532" s="1">
        <v>0</v>
      </c>
      <c r="CU532" s="1">
        <v>300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v>0</v>
      </c>
      <c r="DP532" s="284">
        <v>0</v>
      </c>
      <c r="DQ532" s="284">
        <v>0</v>
      </c>
      <c r="DR532" s="284">
        <v>0</v>
      </c>
      <c r="DS532" s="284">
        <v>0</v>
      </c>
      <c r="DT532" s="168">
        <v>0</v>
      </c>
      <c r="DU532" s="169">
        <v>0</v>
      </c>
      <c r="DV532" s="169">
        <v>0</v>
      </c>
      <c r="DW532" s="170">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v>0</v>
      </c>
      <c r="EU532">
        <v>0</v>
      </c>
      <c r="EV532" s="1">
        <v>0</v>
      </c>
      <c r="EW532" s="1">
        <v>0</v>
      </c>
      <c r="EX532" s="1">
        <v>0</v>
      </c>
      <c r="EY532" s="1">
        <v>0</v>
      </c>
      <c r="EZ532" s="168">
        <v>0</v>
      </c>
      <c r="FA532" s="169">
        <v>0</v>
      </c>
      <c r="FB532" s="169">
        <v>0</v>
      </c>
      <c r="FC532" s="170">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0</v>
      </c>
      <c r="FZ532">
        <v>0</v>
      </c>
      <c r="GA532">
        <v>0</v>
      </c>
      <c r="GB532">
        <v>0</v>
      </c>
      <c r="GC532">
        <v>0</v>
      </c>
      <c r="GD532">
        <v>1</v>
      </c>
      <c r="GE532">
        <v>20000</v>
      </c>
      <c r="GF532">
        <v>0</v>
      </c>
      <c r="GG532">
        <v>0</v>
      </c>
      <c r="GH532">
        <v>0</v>
      </c>
      <c r="GI532">
        <v>0</v>
      </c>
      <c r="GJ532">
        <v>0</v>
      </c>
      <c r="GK532">
        <v>12000</v>
      </c>
      <c r="GL532">
        <v>0</v>
      </c>
      <c r="GM532">
        <v>0</v>
      </c>
      <c r="GN532">
        <v>1</v>
      </c>
      <c r="GO532">
        <v>34</v>
      </c>
      <c r="GP532">
        <v>0</v>
      </c>
      <c r="GQ532">
        <v>0</v>
      </c>
      <c r="GR532">
        <v>0</v>
      </c>
      <c r="GS532">
        <v>0</v>
      </c>
      <c r="GT532">
        <v>0</v>
      </c>
      <c r="GU532">
        <v>0</v>
      </c>
      <c r="GV532">
        <v>0</v>
      </c>
      <c r="GW532">
        <v>0</v>
      </c>
      <c r="GX532">
        <v>0</v>
      </c>
      <c r="GY532">
        <v>0</v>
      </c>
      <c r="GZ532">
        <v>0</v>
      </c>
      <c r="HA532">
        <v>0</v>
      </c>
      <c r="HB532">
        <v>0</v>
      </c>
      <c r="HC532" s="139">
        <v>0</v>
      </c>
      <c r="HD532" s="141">
        <v>0</v>
      </c>
      <c r="HE532" s="139">
        <v>0</v>
      </c>
      <c r="HF532" s="141">
        <v>0</v>
      </c>
      <c r="HG532" s="180">
        <v>12</v>
      </c>
      <c r="HH532" s="182">
        <v>0</v>
      </c>
      <c r="HI532" s="182">
        <v>0</v>
      </c>
      <c r="HJ532" s="183">
        <v>0</v>
      </c>
      <c r="HK532" s="140">
        <v>0</v>
      </c>
      <c r="HL532" s="140">
        <v>0</v>
      </c>
      <c r="HM532" s="1" t="s">
        <v>427</v>
      </c>
      <c r="HN532" s="1" t="s">
        <v>427</v>
      </c>
      <c r="HO532" t="s">
        <v>458</v>
      </c>
      <c r="HP532" t="e">
        <v>#N/A</v>
      </c>
      <c r="HQ532" s="403" t="s">
        <v>605</v>
      </c>
      <c r="HR532" s="403" t="s">
        <v>605</v>
      </c>
      <c r="HS532" s="403" t="s">
        <v>605</v>
      </c>
      <c r="HT532" s="403" t="s">
        <v>605</v>
      </c>
      <c r="HU532" s="403" t="s">
        <v>605</v>
      </c>
      <c r="HV532" s="403" t="s">
        <v>605</v>
      </c>
      <c r="HW532" s="403" t="s">
        <v>605</v>
      </c>
      <c r="HX532" s="403" t="s">
        <v>605</v>
      </c>
      <c r="HY532" s="403" t="s">
        <v>605</v>
      </c>
      <c r="HZ532" s="403" t="s">
        <v>605</v>
      </c>
      <c r="IA532" s="284"/>
      <c r="IB532" s="284"/>
    </row>
    <row r="533" spans="1:236" x14ac:dyDescent="0.25">
      <c r="A533" s="2">
        <f>IF('Table 1'!$L$2="All Regions",1,IF('Table 1'!$L$2='DATA TEMPLATE 1516'!L533,1,0))</f>
        <v>1</v>
      </c>
      <c r="B533" s="2">
        <f>IF('Table 1'!$L$3="All Disciplines",1,IF('Table 1'!$L$3='DATA TEMPLATE 1516'!M533,1,0))</f>
        <v>1</v>
      </c>
      <c r="C533" s="2">
        <f>IF('Table 1'!$L$4="All Organisations",1,IF('Table 1'!$L$4='DATA TEMPLATE 1516'!N533,1,0))</f>
        <v>1</v>
      </c>
      <c r="D533" s="2">
        <f t="shared" si="16"/>
        <v>3</v>
      </c>
      <c r="E533" s="236">
        <f>IFERROR(IF('Table 2'!$L$2="All Diverse Led",$HQ533,IF('Table 2'!$L$2='DATA TEMPLATE 1516'!HX533,4,0)),"0")</f>
        <v>0</v>
      </c>
      <c r="F533" s="236">
        <f>IFERROR(IF('Table 2'!$L$2="All Diverse Led",$HQ533,IF('Table 2'!$L$2='DATA TEMPLATE 1516'!HY533,4,0)), 0)</f>
        <v>0</v>
      </c>
      <c r="G533" s="237">
        <f t="shared" si="17"/>
        <v>0</v>
      </c>
      <c r="H533" s="1" t="s">
        <v>471</v>
      </c>
      <c r="I533" s="1">
        <v>0</v>
      </c>
      <c r="J533" s="1" t="b">
        <v>0</v>
      </c>
      <c r="K533" s="284">
        <v>531</v>
      </c>
      <c r="L533" t="s">
        <v>446</v>
      </c>
      <c r="M533" t="s">
        <v>440</v>
      </c>
      <c r="N533" t="s">
        <v>458</v>
      </c>
      <c r="O533" s="76">
        <v>13333</v>
      </c>
      <c r="P533" s="76">
        <v>110000</v>
      </c>
      <c r="Q533" s="76">
        <v>9000</v>
      </c>
      <c r="R533" s="76">
        <v>14939</v>
      </c>
      <c r="S533" s="76">
        <v>5000</v>
      </c>
      <c r="T533" s="76">
        <v>152272</v>
      </c>
      <c r="U533">
        <v>0</v>
      </c>
      <c r="V533">
        <v>0</v>
      </c>
      <c r="W533">
        <v>0</v>
      </c>
      <c r="X533">
        <v>0</v>
      </c>
      <c r="Y533">
        <v>0</v>
      </c>
      <c r="Z533">
        <v>0</v>
      </c>
      <c r="AA533">
        <v>0</v>
      </c>
      <c r="AB533">
        <v>53000</v>
      </c>
      <c r="AC533">
        <v>17000</v>
      </c>
      <c r="AD533">
        <v>62206</v>
      </c>
      <c r="AE533">
        <v>132206</v>
      </c>
      <c r="AF533" s="1">
        <v>0</v>
      </c>
      <c r="AG533">
        <v>0</v>
      </c>
      <c r="AH533">
        <v>0</v>
      </c>
      <c r="AI533">
        <v>0</v>
      </c>
      <c r="AJ533">
        <v>0</v>
      </c>
      <c r="AK533">
        <v>0</v>
      </c>
      <c r="AL533">
        <v>0</v>
      </c>
      <c r="AM533">
        <v>0</v>
      </c>
      <c r="AN533">
        <v>0</v>
      </c>
      <c r="AO533">
        <v>0</v>
      </c>
      <c r="AP533">
        <v>0</v>
      </c>
      <c r="AQ533">
        <v>0</v>
      </c>
      <c r="AR533">
        <v>0</v>
      </c>
      <c r="AS533">
        <v>0</v>
      </c>
      <c r="AT533">
        <v>0</v>
      </c>
      <c r="AU533">
        <v>0</v>
      </c>
      <c r="AV533">
        <v>0</v>
      </c>
      <c r="AW533">
        <v>0</v>
      </c>
      <c r="AX533">
        <v>0</v>
      </c>
      <c r="AY533">
        <v>0</v>
      </c>
      <c r="AZ533">
        <v>0</v>
      </c>
      <c r="BA533">
        <v>0</v>
      </c>
      <c r="BB533">
        <v>0</v>
      </c>
      <c r="BC533">
        <v>0</v>
      </c>
      <c r="BD533" s="284">
        <v>0</v>
      </c>
      <c r="BE533" s="284">
        <v>0</v>
      </c>
      <c r="BF533" s="284">
        <v>0</v>
      </c>
      <c r="BG533" s="284">
        <v>0</v>
      </c>
      <c r="BH533" s="168">
        <v>0</v>
      </c>
      <c r="BI533" s="169">
        <v>0</v>
      </c>
      <c r="BJ533" s="169">
        <v>0</v>
      </c>
      <c r="BK533" s="170">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v>0</v>
      </c>
      <c r="CJ533" s="1">
        <v>0</v>
      </c>
      <c r="CK533" s="1">
        <v>0</v>
      </c>
      <c r="CL533" s="1">
        <v>0</v>
      </c>
      <c r="CM533" s="1">
        <v>0</v>
      </c>
      <c r="CN533" s="168">
        <v>0</v>
      </c>
      <c r="CO533" s="169">
        <v>0</v>
      </c>
      <c r="CP533" s="169">
        <v>0</v>
      </c>
      <c r="CQ533" s="170">
        <v>0</v>
      </c>
      <c r="CR533" s="1">
        <v>0</v>
      </c>
      <c r="CS533" s="1">
        <v>0</v>
      </c>
      <c r="CT533" s="1">
        <v>0</v>
      </c>
      <c r="CU533" s="1">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v>0</v>
      </c>
      <c r="DP533" s="284">
        <v>0</v>
      </c>
      <c r="DQ533" s="284">
        <v>0</v>
      </c>
      <c r="DR533" s="284">
        <v>0</v>
      </c>
      <c r="DS533" s="284">
        <v>0</v>
      </c>
      <c r="DT533" s="168">
        <v>0</v>
      </c>
      <c r="DU533" s="169">
        <v>0</v>
      </c>
      <c r="DV533" s="169">
        <v>0</v>
      </c>
      <c r="DW533" s="170">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v>0</v>
      </c>
      <c r="EV533" s="1">
        <v>0</v>
      </c>
      <c r="EW533" s="1">
        <v>0</v>
      </c>
      <c r="EX533" s="1">
        <v>0</v>
      </c>
      <c r="EY533" s="1">
        <v>0</v>
      </c>
      <c r="EZ533" s="168">
        <v>0</v>
      </c>
      <c r="FA533" s="169">
        <v>0</v>
      </c>
      <c r="FB533" s="169">
        <v>0</v>
      </c>
      <c r="FC533" s="170">
        <v>0</v>
      </c>
      <c r="FD533">
        <v>0</v>
      </c>
      <c r="FE533">
        <v>0</v>
      </c>
      <c r="FF533">
        <v>0</v>
      </c>
      <c r="FG533">
        <v>0</v>
      </c>
      <c r="FH533">
        <v>0</v>
      </c>
      <c r="FI533">
        <v>0</v>
      </c>
      <c r="FJ533">
        <v>0</v>
      </c>
      <c r="FK533">
        <v>0</v>
      </c>
      <c r="FL533">
        <v>0</v>
      </c>
      <c r="FM533">
        <v>0</v>
      </c>
      <c r="FN533">
        <v>0</v>
      </c>
      <c r="FO533">
        <v>0</v>
      </c>
      <c r="FP533">
        <v>0</v>
      </c>
      <c r="FQ533">
        <v>0</v>
      </c>
      <c r="FR533">
        <v>0</v>
      </c>
      <c r="FS533">
        <v>0</v>
      </c>
      <c r="FT533">
        <v>0</v>
      </c>
      <c r="FU533">
        <v>0</v>
      </c>
      <c r="FV533">
        <v>0</v>
      </c>
      <c r="FW533">
        <v>0</v>
      </c>
      <c r="FX533">
        <v>0</v>
      </c>
      <c r="FY533">
        <v>0</v>
      </c>
      <c r="FZ533">
        <v>45</v>
      </c>
      <c r="GA533">
        <v>5</v>
      </c>
      <c r="GB533">
        <v>0</v>
      </c>
      <c r="GC533">
        <v>0</v>
      </c>
      <c r="GD533">
        <v>0</v>
      </c>
      <c r="GE533">
        <v>0</v>
      </c>
      <c r="GF533">
        <v>0</v>
      </c>
      <c r="GG533">
        <v>0</v>
      </c>
      <c r="GH533">
        <v>0</v>
      </c>
      <c r="GI533">
        <v>0</v>
      </c>
      <c r="GJ533">
        <v>0</v>
      </c>
      <c r="GK533">
        <v>0</v>
      </c>
      <c r="GL533">
        <v>0</v>
      </c>
      <c r="GM533">
        <v>0</v>
      </c>
      <c r="GN533">
        <v>0</v>
      </c>
      <c r="GO533">
        <v>0</v>
      </c>
      <c r="GP533">
        <v>0</v>
      </c>
      <c r="GQ533">
        <v>0</v>
      </c>
      <c r="GR533">
        <v>0</v>
      </c>
      <c r="GS533">
        <v>0</v>
      </c>
      <c r="GT533">
        <v>0</v>
      </c>
      <c r="GU533">
        <v>0</v>
      </c>
      <c r="GV533">
        <v>0</v>
      </c>
      <c r="GW533">
        <v>0</v>
      </c>
      <c r="GX533">
        <v>0</v>
      </c>
      <c r="GY533">
        <v>0</v>
      </c>
      <c r="GZ533">
        <v>0</v>
      </c>
      <c r="HA533">
        <v>0</v>
      </c>
      <c r="HB533">
        <v>0</v>
      </c>
      <c r="HC533" s="139">
        <v>0</v>
      </c>
      <c r="HD533" s="141">
        <v>0</v>
      </c>
      <c r="HE533" s="139">
        <v>0</v>
      </c>
      <c r="HF533" s="141">
        <v>0</v>
      </c>
      <c r="HG533" s="180">
        <v>0</v>
      </c>
      <c r="HH533" s="182">
        <v>0</v>
      </c>
      <c r="HI533" s="182">
        <v>0</v>
      </c>
      <c r="HJ533" s="183">
        <v>0</v>
      </c>
      <c r="HK533" s="140">
        <v>0</v>
      </c>
      <c r="HL533" s="140">
        <v>0</v>
      </c>
      <c r="HM533" s="1">
        <v>0</v>
      </c>
      <c r="HN533" s="1">
        <v>0</v>
      </c>
      <c r="HO533" t="s">
        <v>458</v>
      </c>
      <c r="HP533" s="284" t="s">
        <v>458</v>
      </c>
      <c r="HQ533" s="284">
        <v>0</v>
      </c>
      <c r="HR533" s="284">
        <v>0</v>
      </c>
      <c r="HS533" s="284">
        <v>0</v>
      </c>
      <c r="HT533" s="284" t="s">
        <v>426</v>
      </c>
      <c r="HU533" s="284" t="s">
        <v>427</v>
      </c>
      <c r="HV533" s="284" t="s">
        <v>427</v>
      </c>
      <c r="HW533" s="284" t="s">
        <v>427</v>
      </c>
      <c r="HX533" s="284">
        <v>0</v>
      </c>
      <c r="HY533" s="284">
        <v>0</v>
      </c>
      <c r="HZ533" s="284">
        <v>165391</v>
      </c>
      <c r="IA533" s="284"/>
      <c r="IB533" s="284"/>
    </row>
    <row r="534" spans="1:236" x14ac:dyDescent="0.25">
      <c r="A534" s="2">
        <f>IF('Table 1'!$L$2="All Regions",1,IF('Table 1'!$L$2='DATA TEMPLATE 1516'!L534,1,0))</f>
        <v>1</v>
      </c>
      <c r="B534" s="2">
        <f>IF('Table 1'!$L$3="All Disciplines",1,IF('Table 1'!$L$3='DATA TEMPLATE 1516'!M534,1,0))</f>
        <v>1</v>
      </c>
      <c r="C534" s="2">
        <f>IF('Table 1'!$L$4="All Organisations",1,IF('Table 1'!$L$4='DATA TEMPLATE 1516'!N534,1,0))</f>
        <v>1</v>
      </c>
      <c r="D534" s="2">
        <f t="shared" si="16"/>
        <v>3</v>
      </c>
      <c r="E534" s="236">
        <f>IFERROR(IF('Table 2'!$L$2="All Diverse Led",$HQ534,IF('Table 2'!$L$2='DATA TEMPLATE 1516'!HX534,4,0)),"0")</f>
        <v>0</v>
      </c>
      <c r="F534" s="236">
        <f>IFERROR(IF('Table 2'!$L$2="All Diverse Led",$HQ534,IF('Table 2'!$L$2='DATA TEMPLATE 1516'!HY534,4,0)), 0)</f>
        <v>0</v>
      </c>
      <c r="G534" s="237">
        <f t="shared" si="17"/>
        <v>0</v>
      </c>
      <c r="H534" s="1" t="s">
        <v>471</v>
      </c>
      <c r="I534" s="1">
        <v>0</v>
      </c>
      <c r="J534" s="1" t="b">
        <v>0</v>
      </c>
      <c r="K534" s="284">
        <v>532</v>
      </c>
      <c r="L534" t="s">
        <v>441</v>
      </c>
      <c r="M534" t="s">
        <v>440</v>
      </c>
      <c r="N534" t="s">
        <v>460</v>
      </c>
      <c r="O534" s="76">
        <v>394952</v>
      </c>
      <c r="P534" s="76">
        <v>1002775</v>
      </c>
      <c r="Q534" s="76">
        <v>84936</v>
      </c>
      <c r="R534" s="76">
        <v>177174</v>
      </c>
      <c r="S534" s="76">
        <v>0</v>
      </c>
      <c r="T534" s="76">
        <v>1659837</v>
      </c>
      <c r="U534">
        <v>939115</v>
      </c>
      <c r="V534">
        <v>4992</v>
      </c>
      <c r="W534">
        <v>0</v>
      </c>
      <c r="X534">
        <v>0</v>
      </c>
      <c r="Y534">
        <v>0</v>
      </c>
      <c r="Z534">
        <v>0</v>
      </c>
      <c r="AA534">
        <v>0</v>
      </c>
      <c r="AB534">
        <v>381602</v>
      </c>
      <c r="AC534">
        <v>145731</v>
      </c>
      <c r="AD534">
        <v>15079</v>
      </c>
      <c r="AE534">
        <v>1486519</v>
      </c>
      <c r="AF534" s="1">
        <v>352</v>
      </c>
      <c r="AG534">
        <v>189</v>
      </c>
      <c r="AH534">
        <v>0</v>
      </c>
      <c r="AI534">
        <v>43194</v>
      </c>
      <c r="AJ534">
        <v>0</v>
      </c>
      <c r="AK534">
        <v>0</v>
      </c>
      <c r="AL534">
        <v>0</v>
      </c>
      <c r="AM534">
        <v>0</v>
      </c>
      <c r="AN534">
        <v>0</v>
      </c>
      <c r="AO534">
        <v>0</v>
      </c>
      <c r="AP534">
        <v>0</v>
      </c>
      <c r="AQ534">
        <v>0</v>
      </c>
      <c r="AR534">
        <v>192</v>
      </c>
      <c r="AS534">
        <v>8</v>
      </c>
      <c r="AT534">
        <v>0</v>
      </c>
      <c r="AU534">
        <v>1350</v>
      </c>
      <c r="AV534">
        <v>0</v>
      </c>
      <c r="AW534">
        <v>0</v>
      </c>
      <c r="AX534">
        <v>0</v>
      </c>
      <c r="AY534">
        <v>0</v>
      </c>
      <c r="AZ534">
        <v>0</v>
      </c>
      <c r="BA534">
        <v>0</v>
      </c>
      <c r="BB534">
        <v>0</v>
      </c>
      <c r="BC534">
        <v>0</v>
      </c>
      <c r="BD534" s="284">
        <v>0</v>
      </c>
      <c r="BE534" s="284">
        <v>0</v>
      </c>
      <c r="BF534" s="284">
        <v>0</v>
      </c>
      <c r="BG534" s="284">
        <v>0</v>
      </c>
      <c r="BH534" s="168">
        <v>192</v>
      </c>
      <c r="BI534" s="169">
        <v>8</v>
      </c>
      <c r="BJ534" s="169">
        <v>0</v>
      </c>
      <c r="BK534" s="170">
        <v>1350</v>
      </c>
      <c r="BL534">
        <v>22</v>
      </c>
      <c r="BM534">
        <v>361</v>
      </c>
      <c r="BN534">
        <v>0</v>
      </c>
      <c r="BO534">
        <v>37268</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v>0</v>
      </c>
      <c r="CJ534" s="1">
        <v>0</v>
      </c>
      <c r="CK534" s="1">
        <v>0</v>
      </c>
      <c r="CL534" s="1">
        <v>0</v>
      </c>
      <c r="CM534" s="1">
        <v>0</v>
      </c>
      <c r="CN534" s="168">
        <v>0</v>
      </c>
      <c r="CO534" s="169">
        <v>0</v>
      </c>
      <c r="CP534" s="169">
        <v>0</v>
      </c>
      <c r="CQ534" s="170">
        <v>0</v>
      </c>
      <c r="CR534" s="1">
        <v>32</v>
      </c>
      <c r="CS534" s="1">
        <v>33</v>
      </c>
      <c r="CT534" s="1">
        <v>0</v>
      </c>
      <c r="CU534" s="1">
        <v>709</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v>0</v>
      </c>
      <c r="DP534" s="284">
        <v>0</v>
      </c>
      <c r="DQ534" s="284">
        <v>0</v>
      </c>
      <c r="DR534" s="284">
        <v>0</v>
      </c>
      <c r="DS534" s="284">
        <v>0</v>
      </c>
      <c r="DT534" s="168">
        <v>0</v>
      </c>
      <c r="DU534" s="169">
        <v>0</v>
      </c>
      <c r="DV534" s="169">
        <v>0</v>
      </c>
      <c r="DW534" s="170">
        <v>0</v>
      </c>
      <c r="DX534">
        <v>4</v>
      </c>
      <c r="DY534">
        <v>5</v>
      </c>
      <c r="DZ534">
        <v>0</v>
      </c>
      <c r="EA534">
        <v>40000</v>
      </c>
      <c r="EB534">
        <v>0</v>
      </c>
      <c r="EC534">
        <v>0</v>
      </c>
      <c r="ED534">
        <v>0</v>
      </c>
      <c r="EE534">
        <v>0</v>
      </c>
      <c r="EF534">
        <v>0</v>
      </c>
      <c r="EG534">
        <v>0</v>
      </c>
      <c r="EH534">
        <v>0</v>
      </c>
      <c r="EI534">
        <v>0</v>
      </c>
      <c r="EJ534">
        <v>1</v>
      </c>
      <c r="EK534">
        <v>1</v>
      </c>
      <c r="EL534">
        <v>0</v>
      </c>
      <c r="EM534">
        <v>1350</v>
      </c>
      <c r="EN534">
        <v>0</v>
      </c>
      <c r="EO534">
        <v>0</v>
      </c>
      <c r="EP534">
        <v>0</v>
      </c>
      <c r="EQ534">
        <v>0</v>
      </c>
      <c r="ER534">
        <v>0</v>
      </c>
      <c r="ES534">
        <v>0</v>
      </c>
      <c r="ET534">
        <v>0</v>
      </c>
      <c r="EU534">
        <v>0</v>
      </c>
      <c r="EV534" s="1">
        <v>0</v>
      </c>
      <c r="EW534" s="1">
        <v>0</v>
      </c>
      <c r="EX534" s="1">
        <v>0</v>
      </c>
      <c r="EY534" s="1">
        <v>0</v>
      </c>
      <c r="EZ534" s="168">
        <v>1</v>
      </c>
      <c r="FA534" s="169">
        <v>1</v>
      </c>
      <c r="FB534" s="169">
        <v>0</v>
      </c>
      <c r="FC534" s="170">
        <v>1350</v>
      </c>
      <c r="FD534">
        <v>0</v>
      </c>
      <c r="FE534">
        <v>0</v>
      </c>
      <c r="FF534">
        <v>0</v>
      </c>
      <c r="FG534">
        <v>0</v>
      </c>
      <c r="FH534">
        <v>0</v>
      </c>
      <c r="FI534">
        <v>0</v>
      </c>
      <c r="FJ534">
        <v>0</v>
      </c>
      <c r="FK534">
        <v>0</v>
      </c>
      <c r="FL534">
        <v>0</v>
      </c>
      <c r="FM534">
        <v>0</v>
      </c>
      <c r="FN534">
        <v>0</v>
      </c>
      <c r="FO534">
        <v>0</v>
      </c>
      <c r="FP534">
        <v>0</v>
      </c>
      <c r="FQ534">
        <v>0</v>
      </c>
      <c r="FR534">
        <v>0</v>
      </c>
      <c r="FS534">
        <v>0</v>
      </c>
      <c r="FT534">
        <v>0</v>
      </c>
      <c r="FU534">
        <v>0</v>
      </c>
      <c r="FV534">
        <v>0</v>
      </c>
      <c r="FW534">
        <v>0</v>
      </c>
      <c r="FX534">
        <v>0</v>
      </c>
      <c r="FY534">
        <v>0</v>
      </c>
      <c r="FZ534">
        <v>0</v>
      </c>
      <c r="GA534">
        <v>0</v>
      </c>
      <c r="GB534">
        <v>0</v>
      </c>
      <c r="GC534">
        <v>0</v>
      </c>
      <c r="GD534">
        <v>0</v>
      </c>
      <c r="GE534">
        <v>0</v>
      </c>
      <c r="GF534">
        <v>0</v>
      </c>
      <c r="GG534">
        <v>0</v>
      </c>
      <c r="GH534">
        <v>0</v>
      </c>
      <c r="GI534">
        <v>0</v>
      </c>
      <c r="GJ534">
        <v>0</v>
      </c>
      <c r="GK534">
        <v>0</v>
      </c>
      <c r="GL534">
        <v>0</v>
      </c>
      <c r="GM534">
        <v>0</v>
      </c>
      <c r="GN534">
        <v>0</v>
      </c>
      <c r="GO534">
        <v>0</v>
      </c>
      <c r="GP534">
        <v>0</v>
      </c>
      <c r="GQ534">
        <v>0</v>
      </c>
      <c r="GR534">
        <v>10</v>
      </c>
      <c r="GS534">
        <v>2077</v>
      </c>
      <c r="GT534">
        <v>0</v>
      </c>
      <c r="GU534">
        <v>0</v>
      </c>
      <c r="GV534">
        <v>5</v>
      </c>
      <c r="GW534">
        <v>0</v>
      </c>
      <c r="GX534">
        <v>0</v>
      </c>
      <c r="GY534">
        <v>0</v>
      </c>
      <c r="GZ534">
        <v>0</v>
      </c>
      <c r="HA534">
        <v>0</v>
      </c>
      <c r="HB534">
        <v>0</v>
      </c>
      <c r="HC534" s="139">
        <v>0</v>
      </c>
      <c r="HD534" s="141">
        <v>0</v>
      </c>
      <c r="HE534" s="139">
        <v>0</v>
      </c>
      <c r="HF534" s="141">
        <v>2</v>
      </c>
      <c r="HG534" s="180">
        <v>13</v>
      </c>
      <c r="HH534" s="182">
        <v>0.15384615384615385</v>
      </c>
      <c r="HI534" s="182">
        <v>0</v>
      </c>
      <c r="HJ534" s="183">
        <v>0</v>
      </c>
      <c r="HK534" s="140">
        <v>0</v>
      </c>
      <c r="HL534" s="140">
        <v>0</v>
      </c>
      <c r="HM534" s="1" t="s">
        <v>427</v>
      </c>
      <c r="HN534" s="1" t="s">
        <v>427</v>
      </c>
      <c r="HO534" t="s">
        <v>460</v>
      </c>
      <c r="HP534" s="284" t="s">
        <v>460</v>
      </c>
      <c r="HQ534" s="284">
        <v>0</v>
      </c>
      <c r="HR534" s="284">
        <v>0</v>
      </c>
      <c r="HS534" s="284">
        <v>0</v>
      </c>
      <c r="HT534" s="284" t="s">
        <v>427</v>
      </c>
      <c r="HU534" s="284" t="s">
        <v>427</v>
      </c>
      <c r="HV534" s="284" t="s">
        <v>427</v>
      </c>
      <c r="HW534" s="284" t="s">
        <v>426</v>
      </c>
      <c r="HX534" s="284">
        <v>0</v>
      </c>
      <c r="HY534" s="284">
        <v>0</v>
      </c>
      <c r="HZ534" s="284">
        <v>1751639</v>
      </c>
      <c r="IA534" s="284"/>
      <c r="IB534" s="284"/>
    </row>
    <row r="535" spans="1:236" x14ac:dyDescent="0.25">
      <c r="A535" s="2">
        <f>IF('Table 1'!$L$2="All Regions",1,IF('Table 1'!$L$2='DATA TEMPLATE 1516'!L535,1,0))</f>
        <v>1</v>
      </c>
      <c r="B535" s="2">
        <f>IF('Table 1'!$L$3="All Disciplines",1,IF('Table 1'!$L$3='DATA TEMPLATE 1516'!M535,1,0))</f>
        <v>1</v>
      </c>
      <c r="C535" s="2">
        <f>IF('Table 1'!$L$4="All Organisations",1,IF('Table 1'!$L$4='DATA TEMPLATE 1516'!N535,1,0))</f>
        <v>1</v>
      </c>
      <c r="D535" s="2">
        <f t="shared" si="16"/>
        <v>3</v>
      </c>
      <c r="E535" s="236">
        <f>IFERROR(IF('Table 2'!$L$2="All Diverse Led",$HQ535,IF('Table 2'!$L$2='DATA TEMPLATE 1516'!HX535,4,0)),"0")</f>
        <v>0</v>
      </c>
      <c r="F535" s="236">
        <f>IFERROR(IF('Table 2'!$L$2="All Diverse Led",$HQ535,IF('Table 2'!$L$2='DATA TEMPLATE 1516'!HY535,4,0)), 0)</f>
        <v>0</v>
      </c>
      <c r="G535" s="237">
        <f t="shared" si="17"/>
        <v>0</v>
      </c>
      <c r="H535" s="1" t="s">
        <v>471</v>
      </c>
      <c r="I535" s="1">
        <v>0</v>
      </c>
      <c r="J535" s="1" t="b">
        <v>0</v>
      </c>
      <c r="K535" s="284">
        <v>533</v>
      </c>
      <c r="L535" t="s">
        <v>446</v>
      </c>
      <c r="M535" t="s">
        <v>440</v>
      </c>
      <c r="N535" t="s">
        <v>460</v>
      </c>
      <c r="O535" s="76">
        <v>798573</v>
      </c>
      <c r="P535" s="76">
        <v>81453</v>
      </c>
      <c r="Q535" s="76">
        <v>15400</v>
      </c>
      <c r="R535" s="76">
        <v>47500</v>
      </c>
      <c r="S535" s="76">
        <v>19950</v>
      </c>
      <c r="T535" s="76">
        <v>962876</v>
      </c>
      <c r="U535">
        <v>205839</v>
      </c>
      <c r="V535">
        <v>0</v>
      </c>
      <c r="W535">
        <v>319373</v>
      </c>
      <c r="X535">
        <v>81000</v>
      </c>
      <c r="Y535">
        <v>0</v>
      </c>
      <c r="Z535">
        <v>0</v>
      </c>
      <c r="AA535">
        <v>0</v>
      </c>
      <c r="AB535">
        <v>295973</v>
      </c>
      <c r="AC535">
        <v>57484</v>
      </c>
      <c r="AD535">
        <v>0</v>
      </c>
      <c r="AE535">
        <v>959669</v>
      </c>
      <c r="AF535" s="1">
        <v>9</v>
      </c>
      <c r="AG535">
        <v>15</v>
      </c>
      <c r="AH535">
        <v>3997</v>
      </c>
      <c r="AI535">
        <v>0</v>
      </c>
      <c r="AJ535">
        <v>0</v>
      </c>
      <c r="AK535">
        <v>0</v>
      </c>
      <c r="AL535">
        <v>0</v>
      </c>
      <c r="AM535">
        <v>0</v>
      </c>
      <c r="AN535">
        <v>3</v>
      </c>
      <c r="AO535">
        <v>6</v>
      </c>
      <c r="AP535">
        <v>9031</v>
      </c>
      <c r="AQ535">
        <v>0</v>
      </c>
      <c r="AR535">
        <v>0</v>
      </c>
      <c r="AS535">
        <v>0</v>
      </c>
      <c r="AT535">
        <v>0</v>
      </c>
      <c r="AU535">
        <v>0</v>
      </c>
      <c r="AV535">
        <v>0</v>
      </c>
      <c r="AW535">
        <v>0</v>
      </c>
      <c r="AX535">
        <v>0</v>
      </c>
      <c r="AY535">
        <v>0</v>
      </c>
      <c r="AZ535">
        <v>0</v>
      </c>
      <c r="BA535">
        <v>0</v>
      </c>
      <c r="BB535">
        <v>0</v>
      </c>
      <c r="BC535">
        <v>0</v>
      </c>
      <c r="BD535" s="284">
        <v>3</v>
      </c>
      <c r="BE535" s="284">
        <v>6</v>
      </c>
      <c r="BF535" s="284">
        <v>9031</v>
      </c>
      <c r="BG535" s="284">
        <v>0</v>
      </c>
      <c r="BH535" s="168">
        <v>0</v>
      </c>
      <c r="BI535" s="169">
        <v>0</v>
      </c>
      <c r="BJ535" s="169">
        <v>0</v>
      </c>
      <c r="BK535" s="170">
        <v>0</v>
      </c>
      <c r="BL535">
        <v>0</v>
      </c>
      <c r="BM535">
        <v>0</v>
      </c>
      <c r="BN535">
        <v>0</v>
      </c>
      <c r="BO535">
        <v>0</v>
      </c>
      <c r="BP535">
        <v>0</v>
      </c>
      <c r="BQ535">
        <v>0</v>
      </c>
      <c r="BR535">
        <v>0</v>
      </c>
      <c r="BS535">
        <v>0</v>
      </c>
      <c r="BT535">
        <v>1</v>
      </c>
      <c r="BU535">
        <v>1</v>
      </c>
      <c r="BV535">
        <v>330</v>
      </c>
      <c r="BW535">
        <v>0</v>
      </c>
      <c r="BX535">
        <v>0</v>
      </c>
      <c r="BY535">
        <v>0</v>
      </c>
      <c r="BZ535">
        <v>0</v>
      </c>
      <c r="CA535">
        <v>0</v>
      </c>
      <c r="CB535">
        <v>0</v>
      </c>
      <c r="CC535">
        <v>0</v>
      </c>
      <c r="CD535">
        <v>0</v>
      </c>
      <c r="CE535">
        <v>0</v>
      </c>
      <c r="CF535">
        <v>0</v>
      </c>
      <c r="CG535">
        <v>0</v>
      </c>
      <c r="CH535">
        <v>0</v>
      </c>
      <c r="CI535">
        <v>0</v>
      </c>
      <c r="CJ535" s="1">
        <v>1</v>
      </c>
      <c r="CK535" s="1">
        <v>1</v>
      </c>
      <c r="CL535" s="1">
        <v>330</v>
      </c>
      <c r="CM535" s="1">
        <v>0</v>
      </c>
      <c r="CN535" s="168">
        <v>0</v>
      </c>
      <c r="CO535" s="169">
        <v>0</v>
      </c>
      <c r="CP535" s="169">
        <v>0</v>
      </c>
      <c r="CQ535" s="170">
        <v>0</v>
      </c>
      <c r="CR535" s="1">
        <v>0</v>
      </c>
      <c r="CS535" s="1">
        <v>0</v>
      </c>
      <c r="CT535" s="1">
        <v>0</v>
      </c>
      <c r="CU535" s="1">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v>0</v>
      </c>
      <c r="DP535" s="284">
        <v>0</v>
      </c>
      <c r="DQ535" s="284">
        <v>0</v>
      </c>
      <c r="DR535" s="284">
        <v>0</v>
      </c>
      <c r="DS535" s="284">
        <v>0</v>
      </c>
      <c r="DT535" s="168">
        <v>0</v>
      </c>
      <c r="DU535" s="169">
        <v>0</v>
      </c>
      <c r="DV535" s="169">
        <v>0</v>
      </c>
      <c r="DW535" s="170">
        <v>0</v>
      </c>
      <c r="DX535">
        <v>1</v>
      </c>
      <c r="DY535">
        <v>4</v>
      </c>
      <c r="DZ535">
        <v>2401</v>
      </c>
      <c r="EA535">
        <v>0</v>
      </c>
      <c r="EB535">
        <v>0</v>
      </c>
      <c r="EC535">
        <v>0</v>
      </c>
      <c r="ED535">
        <v>0</v>
      </c>
      <c r="EE535">
        <v>0</v>
      </c>
      <c r="EF535">
        <v>1</v>
      </c>
      <c r="EG535">
        <v>4</v>
      </c>
      <c r="EH535">
        <v>9031</v>
      </c>
      <c r="EI535">
        <v>0</v>
      </c>
      <c r="EJ535">
        <v>0</v>
      </c>
      <c r="EK535">
        <v>0</v>
      </c>
      <c r="EL535">
        <v>0</v>
      </c>
      <c r="EM535">
        <v>0</v>
      </c>
      <c r="EN535">
        <v>0</v>
      </c>
      <c r="EO535">
        <v>0</v>
      </c>
      <c r="EP535">
        <v>0</v>
      </c>
      <c r="EQ535">
        <v>0</v>
      </c>
      <c r="ER535">
        <v>0</v>
      </c>
      <c r="ES535">
        <v>0</v>
      </c>
      <c r="ET535">
        <v>0</v>
      </c>
      <c r="EU535">
        <v>0</v>
      </c>
      <c r="EV535" s="1">
        <v>1</v>
      </c>
      <c r="EW535" s="1">
        <v>4</v>
      </c>
      <c r="EX535" s="1">
        <v>9031</v>
      </c>
      <c r="EY535" s="1">
        <v>0</v>
      </c>
      <c r="EZ535" s="168">
        <v>0</v>
      </c>
      <c r="FA535" s="169">
        <v>0</v>
      </c>
      <c r="FB535" s="169">
        <v>0</v>
      </c>
      <c r="FC535" s="170">
        <v>0</v>
      </c>
      <c r="FD535">
        <v>0</v>
      </c>
      <c r="FE535">
        <v>0</v>
      </c>
      <c r="FF535">
        <v>0</v>
      </c>
      <c r="FG535">
        <v>0</v>
      </c>
      <c r="FH535">
        <v>0</v>
      </c>
      <c r="FI535">
        <v>0</v>
      </c>
      <c r="FJ535">
        <v>0</v>
      </c>
      <c r="FK535">
        <v>0</v>
      </c>
      <c r="FL535">
        <v>0</v>
      </c>
      <c r="FM535">
        <v>0</v>
      </c>
      <c r="FN535">
        <v>0</v>
      </c>
      <c r="FO535">
        <v>0</v>
      </c>
      <c r="FP535">
        <v>0</v>
      </c>
      <c r="FQ535">
        <v>0</v>
      </c>
      <c r="FR535">
        <v>0</v>
      </c>
      <c r="FS535">
        <v>0</v>
      </c>
      <c r="FT535">
        <v>0</v>
      </c>
      <c r="FU535">
        <v>0</v>
      </c>
      <c r="FV535">
        <v>0</v>
      </c>
      <c r="FW535">
        <v>0</v>
      </c>
      <c r="FX535">
        <v>0</v>
      </c>
      <c r="FY535">
        <v>0</v>
      </c>
      <c r="FZ535">
        <v>3</v>
      </c>
      <c r="GA535">
        <v>3100</v>
      </c>
      <c r="GB535">
        <v>0</v>
      </c>
      <c r="GC535">
        <v>0</v>
      </c>
      <c r="GD535">
        <v>1</v>
      </c>
      <c r="GE535">
        <v>1000</v>
      </c>
      <c r="GF535">
        <v>1</v>
      </c>
      <c r="GG535">
        <v>1000</v>
      </c>
      <c r="GH535">
        <v>0</v>
      </c>
      <c r="GI535">
        <v>0</v>
      </c>
      <c r="GJ535">
        <v>0</v>
      </c>
      <c r="GK535">
        <v>0</v>
      </c>
      <c r="GL535">
        <v>0</v>
      </c>
      <c r="GM535">
        <v>0</v>
      </c>
      <c r="GN535">
        <v>0</v>
      </c>
      <c r="GO535">
        <v>0</v>
      </c>
      <c r="GP535">
        <v>0</v>
      </c>
      <c r="GQ535">
        <v>0</v>
      </c>
      <c r="GR535">
        <v>0</v>
      </c>
      <c r="GS535">
        <v>0</v>
      </c>
      <c r="GT535">
        <v>0</v>
      </c>
      <c r="GU535">
        <v>0</v>
      </c>
      <c r="GV535">
        <v>0</v>
      </c>
      <c r="GW535">
        <v>0</v>
      </c>
      <c r="GX535">
        <v>0</v>
      </c>
      <c r="GY535">
        <v>0</v>
      </c>
      <c r="GZ535">
        <v>0</v>
      </c>
      <c r="HA535">
        <v>0</v>
      </c>
      <c r="HB535">
        <v>0</v>
      </c>
      <c r="HC535" s="139">
        <v>0</v>
      </c>
      <c r="HD535" s="141">
        <v>1</v>
      </c>
      <c r="HE535" s="139">
        <v>0</v>
      </c>
      <c r="HF535" s="141">
        <v>1</v>
      </c>
      <c r="HG535" s="180">
        <v>12</v>
      </c>
      <c r="HH535" s="182">
        <v>8.3333333333333329E-2</v>
      </c>
      <c r="HI535" s="182">
        <v>8.3333333333333329E-2</v>
      </c>
      <c r="HJ535" s="183">
        <v>0</v>
      </c>
      <c r="HK535" s="140">
        <v>0</v>
      </c>
      <c r="HL535" s="140">
        <v>0</v>
      </c>
      <c r="HM535" s="1" t="s">
        <v>427</v>
      </c>
      <c r="HN535" s="1" t="s">
        <v>427</v>
      </c>
      <c r="HO535" t="s">
        <v>460</v>
      </c>
      <c r="HP535" s="284" t="s">
        <v>459</v>
      </c>
      <c r="HQ535" s="284">
        <v>0</v>
      </c>
      <c r="HR535" s="284">
        <v>0</v>
      </c>
      <c r="HS535" s="284">
        <v>0</v>
      </c>
      <c r="HT535" s="284" t="s">
        <v>427</v>
      </c>
      <c r="HU535" s="284" t="s">
        <v>427</v>
      </c>
      <c r="HV535" s="284" t="s">
        <v>427</v>
      </c>
      <c r="HW535" s="284" t="s">
        <v>427</v>
      </c>
      <c r="HX535" s="284">
        <v>0</v>
      </c>
      <c r="HY535" s="284">
        <v>0</v>
      </c>
      <c r="HZ535" s="284">
        <v>544162</v>
      </c>
      <c r="IA535" s="284"/>
      <c r="IB535" s="284"/>
    </row>
    <row r="536" spans="1:236" x14ac:dyDescent="0.25">
      <c r="A536" s="2">
        <f>IF('Table 1'!$L$2="All Regions",1,IF('Table 1'!$L$2='DATA TEMPLATE 1516'!L536,1,0))</f>
        <v>1</v>
      </c>
      <c r="B536" s="2">
        <f>IF('Table 1'!$L$3="All Disciplines",1,IF('Table 1'!$L$3='DATA TEMPLATE 1516'!M536,1,0))</f>
        <v>1</v>
      </c>
      <c r="C536" s="2">
        <f>IF('Table 1'!$L$4="All Organisations",1,IF('Table 1'!$L$4='DATA TEMPLATE 1516'!N536,1,0))</f>
        <v>1</v>
      </c>
      <c r="D536" s="2">
        <f t="shared" si="16"/>
        <v>3</v>
      </c>
      <c r="E536" s="236">
        <f>IFERROR(IF('Table 2'!$L$2="All Diverse Led",$HQ536,IF('Table 2'!$L$2='DATA TEMPLATE 1516'!HX536,4,0)),"0")</f>
        <v>0</v>
      </c>
      <c r="F536" s="236">
        <f>IFERROR(IF('Table 2'!$L$2="All Diverse Led",$HQ536,IF('Table 2'!$L$2='DATA TEMPLATE 1516'!HY536,4,0)), 0)</f>
        <v>0</v>
      </c>
      <c r="G536" s="237">
        <f t="shared" si="17"/>
        <v>0</v>
      </c>
      <c r="H536" s="1" t="s">
        <v>471</v>
      </c>
      <c r="I536" s="1">
        <v>0</v>
      </c>
      <c r="J536" s="1" t="b">
        <v>0</v>
      </c>
      <c r="K536" s="284">
        <v>534</v>
      </c>
      <c r="L536" t="s">
        <v>446</v>
      </c>
      <c r="M536" t="s">
        <v>440</v>
      </c>
      <c r="N536" t="s">
        <v>458</v>
      </c>
      <c r="O536" s="76">
        <v>17331</v>
      </c>
      <c r="P536" s="76">
        <v>87880</v>
      </c>
      <c r="Q536" s="76">
        <v>22021</v>
      </c>
      <c r="R536" s="76">
        <v>37899</v>
      </c>
      <c r="S536" s="76">
        <v>0</v>
      </c>
      <c r="T536" s="76">
        <v>165131</v>
      </c>
      <c r="U536">
        <v>78229</v>
      </c>
      <c r="V536">
        <v>27830</v>
      </c>
      <c r="W536">
        <v>3562</v>
      </c>
      <c r="X536">
        <v>0</v>
      </c>
      <c r="Y536">
        <v>0</v>
      </c>
      <c r="Z536">
        <v>0</v>
      </c>
      <c r="AA536">
        <v>0</v>
      </c>
      <c r="AB536">
        <v>45856</v>
      </c>
      <c r="AC536">
        <v>11158</v>
      </c>
      <c r="AD536">
        <v>0</v>
      </c>
      <c r="AE536">
        <v>166635</v>
      </c>
      <c r="AF536" s="1">
        <v>0</v>
      </c>
      <c r="AG536">
        <v>0</v>
      </c>
      <c r="AH536">
        <v>0</v>
      </c>
      <c r="AI536">
        <v>0</v>
      </c>
      <c r="AJ536">
        <v>0</v>
      </c>
      <c r="AK536">
        <v>0</v>
      </c>
      <c r="AL536">
        <v>0</v>
      </c>
      <c r="AM536">
        <v>0</v>
      </c>
      <c r="AN536">
        <v>0</v>
      </c>
      <c r="AO536">
        <v>0</v>
      </c>
      <c r="AP536">
        <v>0</v>
      </c>
      <c r="AQ536">
        <v>0</v>
      </c>
      <c r="AR536">
        <v>0</v>
      </c>
      <c r="AS536">
        <v>0</v>
      </c>
      <c r="AT536">
        <v>0</v>
      </c>
      <c r="AU536">
        <v>0</v>
      </c>
      <c r="AV536">
        <v>0</v>
      </c>
      <c r="AW536">
        <v>0</v>
      </c>
      <c r="AX536">
        <v>0</v>
      </c>
      <c r="AY536">
        <v>0</v>
      </c>
      <c r="AZ536">
        <v>0</v>
      </c>
      <c r="BA536">
        <v>0</v>
      </c>
      <c r="BB536">
        <v>0</v>
      </c>
      <c r="BC536">
        <v>0</v>
      </c>
      <c r="BD536" s="284">
        <v>0</v>
      </c>
      <c r="BE536" s="284">
        <v>0</v>
      </c>
      <c r="BF536" s="284">
        <v>0</v>
      </c>
      <c r="BG536" s="284">
        <v>0</v>
      </c>
      <c r="BH536" s="168">
        <v>0</v>
      </c>
      <c r="BI536" s="169">
        <v>0</v>
      </c>
      <c r="BJ536" s="169">
        <v>0</v>
      </c>
      <c r="BK536" s="170">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v>0</v>
      </c>
      <c r="CJ536" s="1">
        <v>0</v>
      </c>
      <c r="CK536" s="1">
        <v>0</v>
      </c>
      <c r="CL536" s="1">
        <v>0</v>
      </c>
      <c r="CM536" s="1">
        <v>0</v>
      </c>
      <c r="CN536" s="168">
        <v>0</v>
      </c>
      <c r="CO536" s="169">
        <v>0</v>
      </c>
      <c r="CP536" s="169">
        <v>0</v>
      </c>
      <c r="CQ536" s="170">
        <v>0</v>
      </c>
      <c r="CR536" s="1">
        <v>0</v>
      </c>
      <c r="CS536" s="1">
        <v>0</v>
      </c>
      <c r="CT536" s="1">
        <v>0</v>
      </c>
      <c r="CU536" s="1">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v>0</v>
      </c>
      <c r="DP536" s="284">
        <v>0</v>
      </c>
      <c r="DQ536" s="284">
        <v>0</v>
      </c>
      <c r="DR536" s="284">
        <v>0</v>
      </c>
      <c r="DS536" s="284">
        <v>0</v>
      </c>
      <c r="DT536" s="168">
        <v>0</v>
      </c>
      <c r="DU536" s="169">
        <v>0</v>
      </c>
      <c r="DV536" s="169">
        <v>0</v>
      </c>
      <c r="DW536" s="170">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v>0</v>
      </c>
      <c r="EV536" s="1">
        <v>0</v>
      </c>
      <c r="EW536" s="1">
        <v>0</v>
      </c>
      <c r="EX536" s="1">
        <v>0</v>
      </c>
      <c r="EY536" s="1">
        <v>0</v>
      </c>
      <c r="EZ536" s="168">
        <v>0</v>
      </c>
      <c r="FA536" s="169">
        <v>0</v>
      </c>
      <c r="FB536" s="169">
        <v>0</v>
      </c>
      <c r="FC536" s="170">
        <v>0</v>
      </c>
      <c r="FD536">
        <v>0</v>
      </c>
      <c r="FE536">
        <v>0</v>
      </c>
      <c r="FF536">
        <v>0</v>
      </c>
      <c r="FG536">
        <v>0</v>
      </c>
      <c r="FH536">
        <v>0</v>
      </c>
      <c r="FI536">
        <v>0</v>
      </c>
      <c r="FJ536">
        <v>0</v>
      </c>
      <c r="FK536">
        <v>0</v>
      </c>
      <c r="FL536">
        <v>0</v>
      </c>
      <c r="FM536">
        <v>0</v>
      </c>
      <c r="FN536">
        <v>0</v>
      </c>
      <c r="FO536">
        <v>0</v>
      </c>
      <c r="FP536">
        <v>0</v>
      </c>
      <c r="FQ536">
        <v>0</v>
      </c>
      <c r="FR536">
        <v>0</v>
      </c>
      <c r="FS536">
        <v>0</v>
      </c>
      <c r="FT536">
        <v>0</v>
      </c>
      <c r="FU536">
        <v>0</v>
      </c>
      <c r="FV536">
        <v>0</v>
      </c>
      <c r="FW536">
        <v>0</v>
      </c>
      <c r="FX536">
        <v>0</v>
      </c>
      <c r="FY536">
        <v>0</v>
      </c>
      <c r="FZ536">
        <v>0</v>
      </c>
      <c r="GA536">
        <v>0</v>
      </c>
      <c r="GB536">
        <v>0</v>
      </c>
      <c r="GC536">
        <v>0</v>
      </c>
      <c r="GD536">
        <v>0</v>
      </c>
      <c r="GE536">
        <v>0</v>
      </c>
      <c r="GF536">
        <v>0</v>
      </c>
      <c r="GG536">
        <v>0</v>
      </c>
      <c r="GH536">
        <v>0</v>
      </c>
      <c r="GI536">
        <v>0</v>
      </c>
      <c r="GJ536">
        <v>0</v>
      </c>
      <c r="GK536">
        <v>0</v>
      </c>
      <c r="GL536">
        <v>0</v>
      </c>
      <c r="GM536">
        <v>0</v>
      </c>
      <c r="GN536">
        <v>0</v>
      </c>
      <c r="GO536">
        <v>0</v>
      </c>
      <c r="GP536">
        <v>0</v>
      </c>
      <c r="GQ536">
        <v>0</v>
      </c>
      <c r="GR536">
        <v>0</v>
      </c>
      <c r="GS536">
        <v>0</v>
      </c>
      <c r="GT536">
        <v>0</v>
      </c>
      <c r="GU536">
        <v>0</v>
      </c>
      <c r="GV536">
        <v>0</v>
      </c>
      <c r="GW536">
        <v>0</v>
      </c>
      <c r="GX536">
        <v>0</v>
      </c>
      <c r="GY536">
        <v>0</v>
      </c>
      <c r="GZ536">
        <v>0</v>
      </c>
      <c r="HA536">
        <v>0</v>
      </c>
      <c r="HB536">
        <v>0</v>
      </c>
      <c r="HC536" s="139">
        <v>0</v>
      </c>
      <c r="HD536" s="141">
        <v>0</v>
      </c>
      <c r="HE536" s="139">
        <v>0</v>
      </c>
      <c r="HF536" s="141">
        <v>0</v>
      </c>
      <c r="HG536" s="180">
        <v>2</v>
      </c>
      <c r="HH536" s="182">
        <v>0</v>
      </c>
      <c r="HI536" s="182">
        <v>0</v>
      </c>
      <c r="HJ536" s="183">
        <v>0</v>
      </c>
      <c r="HK536" s="140">
        <v>0</v>
      </c>
      <c r="HL536" s="140">
        <v>0</v>
      </c>
      <c r="HM536" s="1">
        <v>0</v>
      </c>
      <c r="HN536" s="1">
        <v>0</v>
      </c>
      <c r="HO536" t="s">
        <v>458</v>
      </c>
      <c r="HP536" s="284" t="s">
        <v>458</v>
      </c>
      <c r="HQ536" s="284">
        <v>0</v>
      </c>
      <c r="HR536" s="284">
        <v>0</v>
      </c>
      <c r="HS536" s="284">
        <v>0</v>
      </c>
      <c r="HT536" s="284" t="s">
        <v>427</v>
      </c>
      <c r="HU536" s="284" t="s">
        <v>427</v>
      </c>
      <c r="HV536" s="284" t="s">
        <v>426</v>
      </c>
      <c r="HW536" s="284" t="s">
        <v>427</v>
      </c>
      <c r="HX536" s="284">
        <v>0</v>
      </c>
      <c r="HY536" s="284">
        <v>0</v>
      </c>
      <c r="HZ536" s="284">
        <v>123494</v>
      </c>
      <c r="IA536" s="284"/>
      <c r="IB536" s="284"/>
    </row>
    <row r="537" spans="1:236" x14ac:dyDescent="0.25">
      <c r="A537" s="2">
        <f>IF('Table 1'!$L$2="All Regions",1,IF('Table 1'!$L$2='DATA TEMPLATE 1516'!L537,1,0))</f>
        <v>1</v>
      </c>
      <c r="B537" s="2">
        <f>IF('Table 1'!$L$3="All Disciplines",1,IF('Table 1'!$L$3='DATA TEMPLATE 1516'!M537,1,0))</f>
        <v>1</v>
      </c>
      <c r="C537" s="2">
        <f>IF('Table 1'!$L$4="All Organisations",1,IF('Table 1'!$L$4='DATA TEMPLATE 1516'!N537,1,0))</f>
        <v>1</v>
      </c>
      <c r="D537" s="2">
        <f t="shared" si="16"/>
        <v>3</v>
      </c>
      <c r="E537" s="236">
        <f>IFERROR(IF('Table 2'!$L$2="All Diverse Led",$HQ537,IF('Table 2'!$L$2='DATA TEMPLATE 1516'!HX537,4,0)),"0")</f>
        <v>0</v>
      </c>
      <c r="F537" s="236">
        <f>IFERROR(IF('Table 2'!$L$2="All Diverse Led",$HQ537,IF('Table 2'!$L$2='DATA TEMPLATE 1516'!HY537,4,0)), 0)</f>
        <v>0</v>
      </c>
      <c r="G537" s="237">
        <f t="shared" si="17"/>
        <v>0</v>
      </c>
      <c r="H537" s="1" t="s">
        <v>471</v>
      </c>
      <c r="I537" s="1">
        <v>0</v>
      </c>
      <c r="J537" s="1" t="b">
        <v>0</v>
      </c>
      <c r="K537" s="284">
        <v>535</v>
      </c>
      <c r="L537" t="s">
        <v>446</v>
      </c>
      <c r="M537" t="s">
        <v>442</v>
      </c>
      <c r="N537" t="s">
        <v>458</v>
      </c>
      <c r="O537" s="76">
        <v>47065</v>
      </c>
      <c r="P537" s="76">
        <v>76661</v>
      </c>
      <c r="Q537" s="76">
        <v>9745</v>
      </c>
      <c r="R537" s="76">
        <v>46390</v>
      </c>
      <c r="S537" s="76">
        <v>31145</v>
      </c>
      <c r="T537" s="76">
        <v>211006</v>
      </c>
      <c r="U537">
        <v>14676</v>
      </c>
      <c r="V537">
        <v>15681</v>
      </c>
      <c r="W537">
        <v>1500</v>
      </c>
      <c r="X537">
        <v>16840</v>
      </c>
      <c r="Y537">
        <v>40454</v>
      </c>
      <c r="Z537">
        <v>0</v>
      </c>
      <c r="AA537">
        <v>0</v>
      </c>
      <c r="AB537">
        <v>118414</v>
      </c>
      <c r="AC537">
        <v>16995</v>
      </c>
      <c r="AD537">
        <v>0</v>
      </c>
      <c r="AE537">
        <v>224560</v>
      </c>
      <c r="AF537" s="1">
        <v>11</v>
      </c>
      <c r="AG537">
        <v>12</v>
      </c>
      <c r="AH537">
        <v>825</v>
      </c>
      <c r="AI537">
        <v>1000</v>
      </c>
      <c r="AJ537">
        <v>1</v>
      </c>
      <c r="AK537">
        <v>1</v>
      </c>
      <c r="AL537">
        <v>48</v>
      </c>
      <c r="AM537">
        <v>0</v>
      </c>
      <c r="AN537">
        <v>0</v>
      </c>
      <c r="AO537">
        <v>0</v>
      </c>
      <c r="AP537">
        <v>0</v>
      </c>
      <c r="AQ537">
        <v>0</v>
      </c>
      <c r="AR537">
        <v>0</v>
      </c>
      <c r="AS537">
        <v>0</v>
      </c>
      <c r="AT537">
        <v>0</v>
      </c>
      <c r="AU537">
        <v>0</v>
      </c>
      <c r="AV537">
        <v>0</v>
      </c>
      <c r="AW537">
        <v>0</v>
      </c>
      <c r="AX537">
        <v>0</v>
      </c>
      <c r="AY537">
        <v>0</v>
      </c>
      <c r="AZ537">
        <v>0</v>
      </c>
      <c r="BA537">
        <v>0</v>
      </c>
      <c r="BB537">
        <v>0</v>
      </c>
      <c r="BC537">
        <v>0</v>
      </c>
      <c r="BD537" s="284">
        <v>1</v>
      </c>
      <c r="BE537" s="284">
        <v>1</v>
      </c>
      <c r="BF537" s="284">
        <v>48</v>
      </c>
      <c r="BG537" s="284">
        <v>0</v>
      </c>
      <c r="BH537" s="168">
        <v>0</v>
      </c>
      <c r="BI537" s="169">
        <v>0</v>
      </c>
      <c r="BJ537" s="169">
        <v>0</v>
      </c>
      <c r="BK537" s="170">
        <v>0</v>
      </c>
      <c r="BL537">
        <v>6</v>
      </c>
      <c r="BM537">
        <v>353</v>
      </c>
      <c r="BN537">
        <v>0</v>
      </c>
      <c r="BO537">
        <v>64670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v>0</v>
      </c>
      <c r="CJ537" s="1">
        <v>0</v>
      </c>
      <c r="CK537" s="1">
        <v>0</v>
      </c>
      <c r="CL537" s="1">
        <v>0</v>
      </c>
      <c r="CM537" s="1">
        <v>0</v>
      </c>
      <c r="CN537" s="168">
        <v>0</v>
      </c>
      <c r="CO537" s="169">
        <v>0</v>
      </c>
      <c r="CP537" s="169">
        <v>0</v>
      </c>
      <c r="CQ537" s="170">
        <v>0</v>
      </c>
      <c r="CR537" s="1">
        <v>0</v>
      </c>
      <c r="CS537" s="1">
        <v>0</v>
      </c>
      <c r="CT537" s="1">
        <v>0</v>
      </c>
      <c r="CU537" s="1">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v>0</v>
      </c>
      <c r="DP537" s="284">
        <v>0</v>
      </c>
      <c r="DQ537" s="284">
        <v>0</v>
      </c>
      <c r="DR537" s="284">
        <v>0</v>
      </c>
      <c r="DS537" s="284">
        <v>0</v>
      </c>
      <c r="DT537" s="168">
        <v>0</v>
      </c>
      <c r="DU537" s="169">
        <v>0</v>
      </c>
      <c r="DV537" s="169">
        <v>0</v>
      </c>
      <c r="DW537" s="170">
        <v>0</v>
      </c>
      <c r="DX537">
        <v>49</v>
      </c>
      <c r="DY537">
        <v>43</v>
      </c>
      <c r="DZ537">
        <v>702</v>
      </c>
      <c r="EA537">
        <v>3000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v>0</v>
      </c>
      <c r="EV537" s="1">
        <v>0</v>
      </c>
      <c r="EW537" s="1">
        <v>0</v>
      </c>
      <c r="EX537" s="1">
        <v>0</v>
      </c>
      <c r="EY537" s="1">
        <v>0</v>
      </c>
      <c r="EZ537" s="168">
        <v>0</v>
      </c>
      <c r="FA537" s="169">
        <v>0</v>
      </c>
      <c r="FB537" s="169">
        <v>0</v>
      </c>
      <c r="FC537" s="170">
        <v>0</v>
      </c>
      <c r="FD537">
        <v>0</v>
      </c>
      <c r="FE537">
        <v>0</v>
      </c>
      <c r="FF537">
        <v>0</v>
      </c>
      <c r="FG537">
        <v>0</v>
      </c>
      <c r="FH537">
        <v>0</v>
      </c>
      <c r="FI537">
        <v>0</v>
      </c>
      <c r="FJ537">
        <v>0</v>
      </c>
      <c r="FK537">
        <v>0</v>
      </c>
      <c r="FL537">
        <v>0</v>
      </c>
      <c r="FM537">
        <v>0</v>
      </c>
      <c r="FN537">
        <v>8</v>
      </c>
      <c r="FO537">
        <v>1100</v>
      </c>
      <c r="FP537">
        <v>450</v>
      </c>
      <c r="FQ537">
        <v>1100</v>
      </c>
      <c r="FR537">
        <v>400</v>
      </c>
      <c r="FS537" t="s">
        <v>612</v>
      </c>
      <c r="FT537">
        <v>0</v>
      </c>
      <c r="FU537">
        <v>0</v>
      </c>
      <c r="FV537">
        <v>0</v>
      </c>
      <c r="FW537">
        <v>0</v>
      </c>
      <c r="FX537">
        <v>0</v>
      </c>
      <c r="FY537">
        <v>0</v>
      </c>
      <c r="FZ537">
        <v>6</v>
      </c>
      <c r="GA537">
        <v>80</v>
      </c>
      <c r="GB537">
        <v>15</v>
      </c>
      <c r="GC537">
        <v>10</v>
      </c>
      <c r="GD537">
        <v>1</v>
      </c>
      <c r="GE537">
        <v>10000</v>
      </c>
      <c r="GF537">
        <v>0</v>
      </c>
      <c r="GG537">
        <v>0</v>
      </c>
      <c r="GH537">
        <v>2</v>
      </c>
      <c r="GI537">
        <v>50</v>
      </c>
      <c r="GJ537">
        <v>0</v>
      </c>
      <c r="GK537">
        <v>0</v>
      </c>
      <c r="GL537">
        <v>0</v>
      </c>
      <c r="GM537">
        <v>0</v>
      </c>
      <c r="GN537">
        <v>1</v>
      </c>
      <c r="GO537">
        <v>500</v>
      </c>
      <c r="GP537">
        <v>0</v>
      </c>
      <c r="GQ537">
        <v>0</v>
      </c>
      <c r="GR537">
        <v>0</v>
      </c>
      <c r="GS537">
        <v>0</v>
      </c>
      <c r="GT537">
        <v>2</v>
      </c>
      <c r="GU537">
        <v>1</v>
      </c>
      <c r="GV537">
        <v>1</v>
      </c>
      <c r="GW537">
        <v>0</v>
      </c>
      <c r="GX537">
        <v>0</v>
      </c>
      <c r="GY537">
        <v>0</v>
      </c>
      <c r="GZ537">
        <v>0</v>
      </c>
      <c r="HA537">
        <v>0</v>
      </c>
      <c r="HB537">
        <v>0</v>
      </c>
      <c r="HC537" s="139">
        <v>1</v>
      </c>
      <c r="HD537" s="141">
        <v>0</v>
      </c>
      <c r="HE537" s="139">
        <v>0</v>
      </c>
      <c r="HF537" s="141">
        <v>0</v>
      </c>
      <c r="HG537" s="180">
        <v>8</v>
      </c>
      <c r="HH537" s="182">
        <v>0.125</v>
      </c>
      <c r="HI537" s="182">
        <v>0</v>
      </c>
      <c r="HJ537" s="183">
        <v>0</v>
      </c>
      <c r="HK537" s="140">
        <v>0</v>
      </c>
      <c r="HL537" s="140">
        <v>0</v>
      </c>
      <c r="HM537" s="1" t="s">
        <v>427</v>
      </c>
      <c r="HN537" s="1" t="s">
        <v>427</v>
      </c>
      <c r="HO537" t="s">
        <v>458</v>
      </c>
      <c r="HP537" s="284" t="s">
        <v>458</v>
      </c>
      <c r="HQ537" s="284">
        <v>0</v>
      </c>
      <c r="HR537" s="284">
        <v>0</v>
      </c>
      <c r="HS537" s="284">
        <v>0</v>
      </c>
      <c r="HT537" s="284" t="s">
        <v>427</v>
      </c>
      <c r="HU537" s="284" t="s">
        <v>427</v>
      </c>
      <c r="HV537" s="284" t="s">
        <v>427</v>
      </c>
      <c r="HW537" s="284" t="s">
        <v>427</v>
      </c>
      <c r="HX537" s="284">
        <v>0</v>
      </c>
      <c r="HY537" s="284">
        <v>0</v>
      </c>
      <c r="HZ537" s="284">
        <v>219551</v>
      </c>
      <c r="IA537" s="284"/>
      <c r="IB537" s="284"/>
    </row>
    <row r="538" spans="1:236" x14ac:dyDescent="0.25">
      <c r="A538" s="2">
        <f>IF('Table 1'!$L$2="All Regions",1,IF('Table 1'!$L$2='DATA TEMPLATE 1516'!L538,1,0))</f>
        <v>1</v>
      </c>
      <c r="B538" s="2">
        <f>IF('Table 1'!$L$3="All Disciplines",1,IF('Table 1'!$L$3='DATA TEMPLATE 1516'!M538,1,0))</f>
        <v>1</v>
      </c>
      <c r="C538" s="2">
        <f>IF('Table 1'!$L$4="All Organisations",1,IF('Table 1'!$L$4='DATA TEMPLATE 1516'!N538,1,0))</f>
        <v>1</v>
      </c>
      <c r="D538" s="2">
        <f t="shared" si="16"/>
        <v>3</v>
      </c>
      <c r="E538" s="236">
        <f>IFERROR(IF('Table 2'!$L$2="All Diverse Led",$HQ538,IF('Table 2'!$L$2='DATA TEMPLATE 1516'!HX538,4,0)),"0")</f>
        <v>0</v>
      </c>
      <c r="F538" s="236">
        <f>IFERROR(IF('Table 2'!$L$2="All Diverse Led",$HQ538,IF('Table 2'!$L$2='DATA TEMPLATE 1516'!HY538,4,0)), 0)</f>
        <v>0</v>
      </c>
      <c r="G538" s="237">
        <f t="shared" si="17"/>
        <v>0</v>
      </c>
      <c r="H538" s="1" t="s">
        <v>471</v>
      </c>
      <c r="I538" s="1">
        <v>0</v>
      </c>
      <c r="J538" s="1" t="b">
        <v>0</v>
      </c>
      <c r="K538" s="284">
        <v>536</v>
      </c>
      <c r="L538" t="s">
        <v>446</v>
      </c>
      <c r="M538" t="s">
        <v>440</v>
      </c>
      <c r="N538" t="s">
        <v>458</v>
      </c>
      <c r="O538" s="76">
        <v>96313</v>
      </c>
      <c r="P538" s="76">
        <v>100000</v>
      </c>
      <c r="Q538" s="76">
        <v>16002</v>
      </c>
      <c r="R538" s="76">
        <v>45000</v>
      </c>
      <c r="S538" s="76">
        <v>18750</v>
      </c>
      <c r="T538" s="76">
        <v>276065</v>
      </c>
      <c r="U538">
        <v>98821</v>
      </c>
      <c r="V538">
        <v>0</v>
      </c>
      <c r="W538">
        <v>0</v>
      </c>
      <c r="X538">
        <v>0</v>
      </c>
      <c r="Y538">
        <v>0</v>
      </c>
      <c r="Z538">
        <v>0</v>
      </c>
      <c r="AA538">
        <v>0</v>
      </c>
      <c r="AB538">
        <v>139845</v>
      </c>
      <c r="AC538">
        <v>33125</v>
      </c>
      <c r="AD538">
        <v>54</v>
      </c>
      <c r="AE538">
        <v>271845</v>
      </c>
      <c r="AF538" s="1">
        <v>40</v>
      </c>
      <c r="AG538">
        <v>40</v>
      </c>
      <c r="AH538">
        <v>523</v>
      </c>
      <c r="AI538">
        <v>15000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v>0</v>
      </c>
      <c r="BD538" s="284">
        <v>0</v>
      </c>
      <c r="BE538" s="284">
        <v>0</v>
      </c>
      <c r="BF538" s="284">
        <v>0</v>
      </c>
      <c r="BG538" s="284">
        <v>0</v>
      </c>
      <c r="BH538" s="168">
        <v>0</v>
      </c>
      <c r="BI538" s="169">
        <v>0</v>
      </c>
      <c r="BJ538" s="169">
        <v>0</v>
      </c>
      <c r="BK538" s="170">
        <v>0</v>
      </c>
      <c r="BL538">
        <v>114</v>
      </c>
      <c r="BM538">
        <v>1872</v>
      </c>
      <c r="BN538">
        <v>7524</v>
      </c>
      <c r="BO538">
        <v>31116</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v>0</v>
      </c>
      <c r="CJ538" s="1">
        <v>0</v>
      </c>
      <c r="CK538" s="1">
        <v>0</v>
      </c>
      <c r="CL538" s="1">
        <v>0</v>
      </c>
      <c r="CM538" s="1">
        <v>0</v>
      </c>
      <c r="CN538" s="168">
        <v>0</v>
      </c>
      <c r="CO538" s="169">
        <v>0</v>
      </c>
      <c r="CP538" s="169">
        <v>0</v>
      </c>
      <c r="CQ538" s="170">
        <v>0</v>
      </c>
      <c r="CR538" s="1">
        <v>96</v>
      </c>
      <c r="CS538" s="1">
        <v>105</v>
      </c>
      <c r="CT538" s="1">
        <v>3062</v>
      </c>
      <c r="CU538" s="1">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v>0</v>
      </c>
      <c r="DP538" s="284">
        <v>0</v>
      </c>
      <c r="DQ538" s="284">
        <v>0</v>
      </c>
      <c r="DR538" s="284">
        <v>0</v>
      </c>
      <c r="DS538" s="284">
        <v>0</v>
      </c>
      <c r="DT538" s="168">
        <v>0</v>
      </c>
      <c r="DU538" s="169">
        <v>0</v>
      </c>
      <c r="DV538" s="169">
        <v>0</v>
      </c>
      <c r="DW538" s="170">
        <v>0</v>
      </c>
      <c r="DX538">
        <v>1</v>
      </c>
      <c r="DY538">
        <v>1</v>
      </c>
      <c r="DZ538">
        <v>0</v>
      </c>
      <c r="EA538">
        <v>15000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v>0</v>
      </c>
      <c r="EU538">
        <v>0</v>
      </c>
      <c r="EV538" s="1">
        <v>0</v>
      </c>
      <c r="EW538" s="1">
        <v>0</v>
      </c>
      <c r="EX538" s="1">
        <v>0</v>
      </c>
      <c r="EY538" s="1">
        <v>0</v>
      </c>
      <c r="EZ538" s="168">
        <v>0</v>
      </c>
      <c r="FA538" s="169">
        <v>0</v>
      </c>
      <c r="FB538" s="169">
        <v>0</v>
      </c>
      <c r="FC538" s="170">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3</v>
      </c>
      <c r="GE538">
        <v>0</v>
      </c>
      <c r="GF538">
        <v>3</v>
      </c>
      <c r="GG538">
        <v>0</v>
      </c>
      <c r="GH538">
        <v>0</v>
      </c>
      <c r="GI538">
        <v>0</v>
      </c>
      <c r="GJ538">
        <v>0</v>
      </c>
      <c r="GK538">
        <v>0</v>
      </c>
      <c r="GL538">
        <v>0</v>
      </c>
      <c r="GM538">
        <v>0</v>
      </c>
      <c r="GN538">
        <v>0</v>
      </c>
      <c r="GO538">
        <v>0</v>
      </c>
      <c r="GP538">
        <v>0</v>
      </c>
      <c r="GQ538">
        <v>0</v>
      </c>
      <c r="GR538">
        <v>0</v>
      </c>
      <c r="GS538">
        <v>0</v>
      </c>
      <c r="GT538">
        <v>0</v>
      </c>
      <c r="GU538">
        <v>0</v>
      </c>
      <c r="GV538">
        <v>3</v>
      </c>
      <c r="GW538">
        <v>0</v>
      </c>
      <c r="GX538">
        <v>0</v>
      </c>
      <c r="GY538">
        <v>0</v>
      </c>
      <c r="GZ538">
        <v>0</v>
      </c>
      <c r="HA538">
        <v>0</v>
      </c>
      <c r="HB538">
        <v>0</v>
      </c>
      <c r="HC538" s="139">
        <v>0</v>
      </c>
      <c r="HD538" s="141">
        <v>0</v>
      </c>
      <c r="HE538" s="139">
        <v>0</v>
      </c>
      <c r="HF538" s="141">
        <v>1</v>
      </c>
      <c r="HG538" s="180">
        <v>8</v>
      </c>
      <c r="HH538" s="182">
        <v>0.125</v>
      </c>
      <c r="HI538" s="182">
        <v>0</v>
      </c>
      <c r="HJ538" s="183">
        <v>0</v>
      </c>
      <c r="HK538" s="140">
        <v>0</v>
      </c>
      <c r="HL538" s="140">
        <v>0</v>
      </c>
      <c r="HM538" s="1" t="s">
        <v>427</v>
      </c>
      <c r="HN538" s="1" t="s">
        <v>427</v>
      </c>
      <c r="HO538" t="s">
        <v>458</v>
      </c>
      <c r="HP538" s="284" t="s">
        <v>459</v>
      </c>
      <c r="HQ538" s="284">
        <v>0</v>
      </c>
      <c r="HR538" s="284">
        <v>0</v>
      </c>
      <c r="HS538" s="284">
        <v>0</v>
      </c>
      <c r="HT538" s="284" t="s">
        <v>427</v>
      </c>
      <c r="HU538" s="284" t="s">
        <v>427</v>
      </c>
      <c r="HV538" s="284" t="s">
        <v>427</v>
      </c>
      <c r="HW538" s="284" t="s">
        <v>427</v>
      </c>
      <c r="HX538" s="284">
        <v>0</v>
      </c>
      <c r="HY538" s="284">
        <v>0</v>
      </c>
      <c r="HZ538" s="284">
        <v>311361</v>
      </c>
      <c r="IA538" s="284"/>
      <c r="IB538" s="284"/>
    </row>
    <row r="539" spans="1:236" x14ac:dyDescent="0.25">
      <c r="A539" s="2">
        <f>IF('Table 1'!$L$2="All Regions",1,IF('Table 1'!$L$2='DATA TEMPLATE 1516'!L539,1,0))</f>
        <v>1</v>
      </c>
      <c r="B539" s="2">
        <f>IF('Table 1'!$L$3="All Disciplines",1,IF('Table 1'!$L$3='DATA TEMPLATE 1516'!M539,1,0))</f>
        <v>1</v>
      </c>
      <c r="C539" s="2">
        <f>IF('Table 1'!$L$4="All Organisations",1,IF('Table 1'!$L$4='DATA TEMPLATE 1516'!N539,1,0))</f>
        <v>1</v>
      </c>
      <c r="D539" s="2">
        <f t="shared" si="16"/>
        <v>3</v>
      </c>
      <c r="E539" s="236">
        <f>IFERROR(IF('Table 2'!$L$2="All Diverse Led",$HQ539,IF('Table 2'!$L$2='DATA TEMPLATE 1516'!HX539,4,0)),"0")</f>
        <v>0</v>
      </c>
      <c r="F539" s="236">
        <f>IFERROR(IF('Table 2'!$L$2="All Diverse Led",$HQ539,IF('Table 2'!$L$2='DATA TEMPLATE 1516'!HY539,4,0)), 0)</f>
        <v>0</v>
      </c>
      <c r="G539" s="237">
        <f t="shared" si="17"/>
        <v>0</v>
      </c>
      <c r="H539" s="1" t="s">
        <v>471</v>
      </c>
      <c r="I539" s="1">
        <v>0</v>
      </c>
      <c r="J539" s="1" t="b">
        <v>0</v>
      </c>
      <c r="K539" s="284">
        <v>537</v>
      </c>
      <c r="L539" t="s">
        <v>446</v>
      </c>
      <c r="M539" t="s">
        <v>443</v>
      </c>
      <c r="N539" t="s">
        <v>460</v>
      </c>
      <c r="O539" s="76">
        <v>3133113</v>
      </c>
      <c r="P539" s="76">
        <v>159992</v>
      </c>
      <c r="Q539" s="76">
        <v>12000</v>
      </c>
      <c r="R539" s="76">
        <v>63000</v>
      </c>
      <c r="S539" s="76">
        <v>3013</v>
      </c>
      <c r="T539" s="76">
        <v>3371118</v>
      </c>
      <c r="U539">
        <v>2205750</v>
      </c>
      <c r="V539">
        <v>166805</v>
      </c>
      <c r="W539">
        <v>0</v>
      </c>
      <c r="X539">
        <v>0</v>
      </c>
      <c r="Y539">
        <v>0</v>
      </c>
      <c r="Z539">
        <v>0</v>
      </c>
      <c r="AA539">
        <v>0</v>
      </c>
      <c r="AB539">
        <v>582718</v>
      </c>
      <c r="AC539">
        <v>407588</v>
      </c>
      <c r="AD539">
        <v>0</v>
      </c>
      <c r="AE539">
        <v>3362861</v>
      </c>
      <c r="AF539" s="1">
        <v>132</v>
      </c>
      <c r="AG539">
        <v>424</v>
      </c>
      <c r="AH539">
        <v>162012</v>
      </c>
      <c r="AI539">
        <v>5000</v>
      </c>
      <c r="AJ539">
        <v>0</v>
      </c>
      <c r="AK539">
        <v>0</v>
      </c>
      <c r="AL539">
        <v>0</v>
      </c>
      <c r="AM539">
        <v>0</v>
      </c>
      <c r="AN539">
        <v>0</v>
      </c>
      <c r="AO539">
        <v>0</v>
      </c>
      <c r="AP539">
        <v>0</v>
      </c>
      <c r="AQ539">
        <v>0</v>
      </c>
      <c r="AR539">
        <v>23</v>
      </c>
      <c r="AS539">
        <v>135</v>
      </c>
      <c r="AT539">
        <v>99145</v>
      </c>
      <c r="AU539">
        <v>5000</v>
      </c>
      <c r="AV539">
        <v>0</v>
      </c>
      <c r="AW539">
        <v>0</v>
      </c>
      <c r="AX539">
        <v>0</v>
      </c>
      <c r="AY539">
        <v>0</v>
      </c>
      <c r="AZ539">
        <v>0</v>
      </c>
      <c r="BA539">
        <v>0</v>
      </c>
      <c r="BB539">
        <v>0</v>
      </c>
      <c r="BC539">
        <v>0</v>
      </c>
      <c r="BD539" s="284">
        <v>0</v>
      </c>
      <c r="BE539" s="284">
        <v>0</v>
      </c>
      <c r="BF539" s="284">
        <v>0</v>
      </c>
      <c r="BG539" s="284">
        <v>0</v>
      </c>
      <c r="BH539" s="168">
        <v>23</v>
      </c>
      <c r="BI539" s="169">
        <v>135</v>
      </c>
      <c r="BJ539" s="169">
        <v>99145</v>
      </c>
      <c r="BK539" s="170">
        <v>5000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v>0</v>
      </c>
      <c r="CJ539" s="1">
        <v>0</v>
      </c>
      <c r="CK539" s="1">
        <v>0</v>
      </c>
      <c r="CL539" s="1">
        <v>0</v>
      </c>
      <c r="CM539" s="1">
        <v>0</v>
      </c>
      <c r="CN539" s="168">
        <v>0</v>
      </c>
      <c r="CO539" s="169">
        <v>0</v>
      </c>
      <c r="CP539" s="169">
        <v>0</v>
      </c>
      <c r="CQ539" s="170">
        <v>0</v>
      </c>
      <c r="CR539" s="1">
        <v>0</v>
      </c>
      <c r="CS539" s="1">
        <v>0</v>
      </c>
      <c r="CT539" s="1">
        <v>0</v>
      </c>
      <c r="CU539" s="1">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v>0</v>
      </c>
      <c r="DP539" s="284">
        <v>0</v>
      </c>
      <c r="DQ539" s="284">
        <v>0</v>
      </c>
      <c r="DR539" s="284">
        <v>0</v>
      </c>
      <c r="DS539" s="284">
        <v>0</v>
      </c>
      <c r="DT539" s="168">
        <v>0</v>
      </c>
      <c r="DU539" s="169">
        <v>0</v>
      </c>
      <c r="DV539" s="169">
        <v>0</v>
      </c>
      <c r="DW539" s="170">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v>0</v>
      </c>
      <c r="EU539">
        <v>0</v>
      </c>
      <c r="EV539" s="1">
        <v>0</v>
      </c>
      <c r="EW539" s="1">
        <v>0</v>
      </c>
      <c r="EX539" s="1">
        <v>0</v>
      </c>
      <c r="EY539" s="1">
        <v>0</v>
      </c>
      <c r="EZ539" s="168">
        <v>0</v>
      </c>
      <c r="FA539" s="169">
        <v>0</v>
      </c>
      <c r="FB539" s="169">
        <v>0</v>
      </c>
      <c r="FC539" s="170">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0</v>
      </c>
      <c r="GH539">
        <v>0</v>
      </c>
      <c r="GI539">
        <v>0</v>
      </c>
      <c r="GJ539">
        <v>0</v>
      </c>
      <c r="GK539">
        <v>0</v>
      </c>
      <c r="GL539">
        <v>0</v>
      </c>
      <c r="GM539">
        <v>0</v>
      </c>
      <c r="GN539">
        <v>0</v>
      </c>
      <c r="GO539">
        <v>0</v>
      </c>
      <c r="GP539">
        <v>0</v>
      </c>
      <c r="GQ539">
        <v>0</v>
      </c>
      <c r="GR539">
        <v>0</v>
      </c>
      <c r="GS539">
        <v>0</v>
      </c>
      <c r="GT539">
        <v>0</v>
      </c>
      <c r="GU539">
        <v>0</v>
      </c>
      <c r="GV539">
        <v>0</v>
      </c>
      <c r="GW539">
        <v>0</v>
      </c>
      <c r="GX539">
        <v>0</v>
      </c>
      <c r="GY539">
        <v>0</v>
      </c>
      <c r="GZ539">
        <v>0</v>
      </c>
      <c r="HA539">
        <v>0</v>
      </c>
      <c r="HB539">
        <v>0</v>
      </c>
      <c r="HC539" s="139">
        <v>0</v>
      </c>
      <c r="HD539" s="141">
        <v>0</v>
      </c>
      <c r="HE539" s="139">
        <v>0</v>
      </c>
      <c r="HF539" s="141">
        <v>1</v>
      </c>
      <c r="HG539" s="180">
        <v>35</v>
      </c>
      <c r="HH539" s="182">
        <v>2.8571428571428571E-2</v>
      </c>
      <c r="HI539" s="182">
        <v>0</v>
      </c>
      <c r="HJ539" s="183">
        <v>0</v>
      </c>
      <c r="HK539" s="140">
        <v>0</v>
      </c>
      <c r="HL539" s="140">
        <v>0</v>
      </c>
      <c r="HM539" s="1" t="s">
        <v>427</v>
      </c>
      <c r="HN539" s="1" t="s">
        <v>427</v>
      </c>
      <c r="HO539" t="s">
        <v>460</v>
      </c>
      <c r="HP539" s="284" t="s">
        <v>460</v>
      </c>
      <c r="HQ539" s="284">
        <v>0</v>
      </c>
      <c r="HR539" s="284">
        <v>0</v>
      </c>
      <c r="HS539" s="284">
        <v>0</v>
      </c>
      <c r="HT539" s="284" t="s">
        <v>427</v>
      </c>
      <c r="HU539" s="284" t="s">
        <v>427</v>
      </c>
      <c r="HV539" s="284" t="s">
        <v>427</v>
      </c>
      <c r="HW539" s="284" t="s">
        <v>427</v>
      </c>
      <c r="HX539" s="284">
        <v>0</v>
      </c>
      <c r="HY539" s="284">
        <v>0</v>
      </c>
      <c r="HZ539" s="284">
        <v>3235806</v>
      </c>
      <c r="IA539" s="284"/>
      <c r="IB539" s="284"/>
    </row>
    <row r="540" spans="1:236" x14ac:dyDescent="0.25">
      <c r="A540" s="2">
        <f>IF('Table 1'!$L$2="All Regions",1,IF('Table 1'!$L$2='DATA TEMPLATE 1516'!L540,1,0))</f>
        <v>1</v>
      </c>
      <c r="B540" s="2">
        <f>IF('Table 1'!$L$3="All Disciplines",1,IF('Table 1'!$L$3='DATA TEMPLATE 1516'!M540,1,0))</f>
        <v>1</v>
      </c>
      <c r="C540" s="2">
        <f>IF('Table 1'!$L$4="All Organisations",1,IF('Table 1'!$L$4='DATA TEMPLATE 1516'!N540,1,0))</f>
        <v>1</v>
      </c>
      <c r="D540" s="2">
        <f t="shared" si="16"/>
        <v>3</v>
      </c>
      <c r="E540" s="236">
        <f>IFERROR(IF('Table 2'!$L$2="All Diverse Led",$HQ540,IF('Table 2'!$L$2='DATA TEMPLATE 1516'!HX540,4,0)),"0")</f>
        <v>0</v>
      </c>
      <c r="F540" s="236">
        <f>IFERROR(IF('Table 2'!$L$2="All Diverse Led",$HQ540,IF('Table 2'!$L$2='DATA TEMPLATE 1516'!HY540,4,0)), 0)</f>
        <v>0</v>
      </c>
      <c r="G540" s="237">
        <f t="shared" si="17"/>
        <v>0</v>
      </c>
      <c r="H540" s="1" t="s">
        <v>471</v>
      </c>
      <c r="I540" s="1">
        <v>0</v>
      </c>
      <c r="J540" s="1" t="b">
        <v>0</v>
      </c>
      <c r="K540" s="284">
        <v>538</v>
      </c>
      <c r="L540" t="s">
        <v>446</v>
      </c>
      <c r="M540" t="s">
        <v>436</v>
      </c>
      <c r="N540" t="s">
        <v>458</v>
      </c>
      <c r="O540" s="76">
        <v>106866</v>
      </c>
      <c r="P540" s="76">
        <v>43285</v>
      </c>
      <c r="Q540" s="76">
        <v>5377</v>
      </c>
      <c r="R540" s="76">
        <v>23342</v>
      </c>
      <c r="S540" s="76">
        <v>0</v>
      </c>
      <c r="T540" s="76">
        <v>178870</v>
      </c>
      <c r="U540">
        <v>0</v>
      </c>
      <c r="V540">
        <v>2907</v>
      </c>
      <c r="W540">
        <v>0</v>
      </c>
      <c r="X540">
        <v>35721</v>
      </c>
      <c r="Y540">
        <v>7912</v>
      </c>
      <c r="Z540">
        <v>0</v>
      </c>
      <c r="AA540">
        <v>0</v>
      </c>
      <c r="AB540">
        <v>84302</v>
      </c>
      <c r="AC540">
        <v>28470</v>
      </c>
      <c r="AD540">
        <v>0</v>
      </c>
      <c r="AE540">
        <v>159312</v>
      </c>
      <c r="AF540" s="1">
        <v>0</v>
      </c>
      <c r="AG540">
        <v>0</v>
      </c>
      <c r="AH540">
        <v>0</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v>0</v>
      </c>
      <c r="BD540" s="284">
        <v>0</v>
      </c>
      <c r="BE540" s="284">
        <v>0</v>
      </c>
      <c r="BF540" s="284">
        <v>0</v>
      </c>
      <c r="BG540" s="284">
        <v>0</v>
      </c>
      <c r="BH540" s="168">
        <v>0</v>
      </c>
      <c r="BI540" s="169">
        <v>0</v>
      </c>
      <c r="BJ540" s="169">
        <v>0</v>
      </c>
      <c r="BK540" s="170">
        <v>0</v>
      </c>
      <c r="BL540">
        <v>7</v>
      </c>
      <c r="BM540">
        <v>317</v>
      </c>
      <c r="BN540">
        <v>0</v>
      </c>
      <c r="BO540">
        <v>107489</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v>0</v>
      </c>
      <c r="CJ540" s="1">
        <v>0</v>
      </c>
      <c r="CK540" s="1">
        <v>0</v>
      </c>
      <c r="CL540" s="1">
        <v>0</v>
      </c>
      <c r="CM540" s="1">
        <v>0</v>
      </c>
      <c r="CN540" s="168">
        <v>0</v>
      </c>
      <c r="CO540" s="169">
        <v>0</v>
      </c>
      <c r="CP540" s="169">
        <v>0</v>
      </c>
      <c r="CQ540" s="170">
        <v>0</v>
      </c>
      <c r="CR540" s="1">
        <v>0</v>
      </c>
      <c r="CS540" s="1">
        <v>0</v>
      </c>
      <c r="CT540" s="1">
        <v>0</v>
      </c>
      <c r="CU540" s="1">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v>0</v>
      </c>
      <c r="DP540" s="284">
        <v>0</v>
      </c>
      <c r="DQ540" s="284">
        <v>0</v>
      </c>
      <c r="DR540" s="284">
        <v>0</v>
      </c>
      <c r="DS540" s="284">
        <v>0</v>
      </c>
      <c r="DT540" s="168">
        <v>0</v>
      </c>
      <c r="DU540" s="169">
        <v>0</v>
      </c>
      <c r="DV540" s="169">
        <v>0</v>
      </c>
      <c r="DW540" s="170">
        <v>0</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v>0</v>
      </c>
      <c r="EU540">
        <v>0</v>
      </c>
      <c r="EV540" s="1">
        <v>0</v>
      </c>
      <c r="EW540" s="1">
        <v>0</v>
      </c>
      <c r="EX540" s="1">
        <v>0</v>
      </c>
      <c r="EY540" s="1">
        <v>0</v>
      </c>
      <c r="EZ540" s="168">
        <v>0</v>
      </c>
      <c r="FA540" s="169">
        <v>0</v>
      </c>
      <c r="FB540" s="169">
        <v>0</v>
      </c>
      <c r="FC540" s="17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1</v>
      </c>
      <c r="GE540">
        <v>350</v>
      </c>
      <c r="GF540">
        <v>1</v>
      </c>
      <c r="GG540">
        <v>0</v>
      </c>
      <c r="GH540">
        <v>0</v>
      </c>
      <c r="GI540">
        <v>0</v>
      </c>
      <c r="GJ540">
        <v>0</v>
      </c>
      <c r="GK540">
        <v>0</v>
      </c>
      <c r="GL540">
        <v>0</v>
      </c>
      <c r="GM540">
        <v>0</v>
      </c>
      <c r="GN540">
        <v>0</v>
      </c>
      <c r="GO540">
        <v>0</v>
      </c>
      <c r="GP540">
        <v>0</v>
      </c>
      <c r="GQ540">
        <v>0</v>
      </c>
      <c r="GR540">
        <v>0</v>
      </c>
      <c r="GS540">
        <v>0</v>
      </c>
      <c r="GT540">
        <v>0</v>
      </c>
      <c r="GU540">
        <v>0</v>
      </c>
      <c r="GV540">
        <v>0</v>
      </c>
      <c r="GW540">
        <v>0</v>
      </c>
      <c r="GX540">
        <v>0</v>
      </c>
      <c r="GY540">
        <v>0</v>
      </c>
      <c r="GZ540">
        <v>0</v>
      </c>
      <c r="HA540">
        <v>0</v>
      </c>
      <c r="HB540">
        <v>0</v>
      </c>
      <c r="HC540" s="139">
        <v>1</v>
      </c>
      <c r="HD540" s="141">
        <v>0</v>
      </c>
      <c r="HE540" s="139">
        <v>0</v>
      </c>
      <c r="HF540" s="141">
        <v>1</v>
      </c>
      <c r="HG540" s="180">
        <v>11</v>
      </c>
      <c r="HH540" s="182">
        <v>0.18181818181818182</v>
      </c>
      <c r="HI540" s="182">
        <v>0</v>
      </c>
      <c r="HJ540" s="183">
        <v>0</v>
      </c>
      <c r="HK540" s="140">
        <v>0</v>
      </c>
      <c r="HL540" s="140">
        <v>0</v>
      </c>
      <c r="HM540" s="1" t="s">
        <v>427</v>
      </c>
      <c r="HN540" s="1" t="s">
        <v>427</v>
      </c>
      <c r="HO540" t="s">
        <v>458</v>
      </c>
      <c r="HP540" s="284" t="s">
        <v>458</v>
      </c>
      <c r="HQ540" s="284">
        <v>0</v>
      </c>
      <c r="HR540" s="284">
        <v>0</v>
      </c>
      <c r="HS540" s="284">
        <v>0</v>
      </c>
      <c r="HT540" s="284" t="s">
        <v>427</v>
      </c>
      <c r="HU540" s="284" t="s">
        <v>427</v>
      </c>
      <c r="HV540" s="284" t="s">
        <v>427</v>
      </c>
      <c r="HW540" s="284" t="s">
        <v>427</v>
      </c>
      <c r="HX540" s="284">
        <v>0</v>
      </c>
      <c r="HY540" s="284">
        <v>0</v>
      </c>
      <c r="HZ540" s="284">
        <v>204857</v>
      </c>
      <c r="IA540" s="284"/>
      <c r="IB540" s="284"/>
    </row>
    <row r="541" spans="1:236" x14ac:dyDescent="0.25">
      <c r="A541" s="2">
        <f>IF('Table 1'!$L$2="All Regions",1,IF('Table 1'!$L$2='DATA TEMPLATE 1516'!L541,1,0))</f>
        <v>1</v>
      </c>
      <c r="B541" s="2">
        <f>IF('Table 1'!$L$3="All Disciplines",1,IF('Table 1'!$L$3='DATA TEMPLATE 1516'!M541,1,0))</f>
        <v>1</v>
      </c>
      <c r="C541" s="2">
        <f>IF('Table 1'!$L$4="All Organisations",1,IF('Table 1'!$L$4='DATA TEMPLATE 1516'!N541,1,0))</f>
        <v>1</v>
      </c>
      <c r="D541" s="2">
        <f t="shared" si="16"/>
        <v>3</v>
      </c>
      <c r="E541" s="236">
        <f>IFERROR(IF('Table 2'!$L$2="All Diverse Led",$HQ541,IF('Table 2'!$L$2='DATA TEMPLATE 1516'!HX541,4,0)),"0")</f>
        <v>0</v>
      </c>
      <c r="F541" s="236">
        <f>IFERROR(IF('Table 2'!$L$2="All Diverse Led",$HQ541,IF('Table 2'!$L$2='DATA TEMPLATE 1516'!HY541,4,0)), 0)</f>
        <v>0</v>
      </c>
      <c r="G541" s="237">
        <f t="shared" si="17"/>
        <v>0</v>
      </c>
      <c r="H541" s="1" t="s">
        <v>471</v>
      </c>
      <c r="I541" s="1">
        <v>0</v>
      </c>
      <c r="J541" s="1" t="b">
        <v>1</v>
      </c>
      <c r="K541" s="284">
        <v>539</v>
      </c>
      <c r="L541" t="s">
        <v>446</v>
      </c>
      <c r="M541" t="s">
        <v>451</v>
      </c>
      <c r="N541" t="s">
        <v>460</v>
      </c>
      <c r="O541" s="76">
        <v>645630</v>
      </c>
      <c r="P541" s="76">
        <v>1773187</v>
      </c>
      <c r="Q541" s="76">
        <v>153100</v>
      </c>
      <c r="R541" s="76">
        <v>2126872</v>
      </c>
      <c r="S541" s="76">
        <v>0</v>
      </c>
      <c r="T541" s="76">
        <v>4698789</v>
      </c>
      <c r="U541">
        <v>295704</v>
      </c>
      <c r="V541">
        <v>18144</v>
      </c>
      <c r="W541">
        <v>0</v>
      </c>
      <c r="X541">
        <v>473720</v>
      </c>
      <c r="Y541">
        <v>0</v>
      </c>
      <c r="Z541">
        <v>193801</v>
      </c>
      <c r="AA541">
        <v>2800</v>
      </c>
      <c r="AB541">
        <v>2054711</v>
      </c>
      <c r="AC541">
        <v>535970</v>
      </c>
      <c r="AD541">
        <v>1123939</v>
      </c>
      <c r="AE541">
        <v>4698789</v>
      </c>
      <c r="AF541" s="1">
        <v>52</v>
      </c>
      <c r="AG541">
        <v>62</v>
      </c>
      <c r="AH541">
        <v>22319</v>
      </c>
      <c r="AI541">
        <v>1803</v>
      </c>
      <c r="AJ541">
        <v>0</v>
      </c>
      <c r="AK541">
        <v>0</v>
      </c>
      <c r="AL541">
        <v>0</v>
      </c>
      <c r="AM541">
        <v>0</v>
      </c>
      <c r="AN541">
        <v>0</v>
      </c>
      <c r="AO541">
        <v>0</v>
      </c>
      <c r="AP541">
        <v>0</v>
      </c>
      <c r="AQ541">
        <v>0</v>
      </c>
      <c r="AR541">
        <v>21</v>
      </c>
      <c r="AS541">
        <v>21</v>
      </c>
      <c r="AT541">
        <v>7219</v>
      </c>
      <c r="AU541">
        <v>400</v>
      </c>
      <c r="AV541">
        <v>0</v>
      </c>
      <c r="AW541">
        <v>0</v>
      </c>
      <c r="AX541">
        <v>0</v>
      </c>
      <c r="AY541">
        <v>0</v>
      </c>
      <c r="AZ541">
        <v>0</v>
      </c>
      <c r="BA541">
        <v>0</v>
      </c>
      <c r="BB541">
        <v>0</v>
      </c>
      <c r="BC541">
        <v>0</v>
      </c>
      <c r="BD541" s="284">
        <v>0</v>
      </c>
      <c r="BE541" s="284">
        <v>0</v>
      </c>
      <c r="BF541" s="284">
        <v>0</v>
      </c>
      <c r="BG541" s="284">
        <v>0</v>
      </c>
      <c r="BH541" s="168">
        <v>21</v>
      </c>
      <c r="BI541" s="169">
        <v>21</v>
      </c>
      <c r="BJ541" s="169">
        <v>7219</v>
      </c>
      <c r="BK541" s="170">
        <v>400</v>
      </c>
      <c r="BL541">
        <v>44</v>
      </c>
      <c r="BM541">
        <v>1535</v>
      </c>
      <c r="BN541">
        <v>916678</v>
      </c>
      <c r="BO541">
        <v>632657</v>
      </c>
      <c r="BP541">
        <v>0</v>
      </c>
      <c r="BQ541">
        <v>0</v>
      </c>
      <c r="BR541">
        <v>0</v>
      </c>
      <c r="BS541">
        <v>0</v>
      </c>
      <c r="BT541">
        <v>0</v>
      </c>
      <c r="BU541">
        <v>0</v>
      </c>
      <c r="BV541">
        <v>0</v>
      </c>
      <c r="BW541">
        <v>0</v>
      </c>
      <c r="BX541">
        <v>1</v>
      </c>
      <c r="BY541">
        <v>3</v>
      </c>
      <c r="BZ541">
        <v>0</v>
      </c>
      <c r="CA541">
        <v>1500</v>
      </c>
      <c r="CB541">
        <v>0</v>
      </c>
      <c r="CC541">
        <v>0</v>
      </c>
      <c r="CD541">
        <v>0</v>
      </c>
      <c r="CE541">
        <v>0</v>
      </c>
      <c r="CF541">
        <v>0</v>
      </c>
      <c r="CG541">
        <v>0</v>
      </c>
      <c r="CH541">
        <v>0</v>
      </c>
      <c r="CI541">
        <v>0</v>
      </c>
      <c r="CJ541" s="1">
        <v>0</v>
      </c>
      <c r="CK541" s="1">
        <v>0</v>
      </c>
      <c r="CL541" s="1">
        <v>0</v>
      </c>
      <c r="CM541" s="1">
        <v>0</v>
      </c>
      <c r="CN541" s="168">
        <v>1</v>
      </c>
      <c r="CO541" s="169">
        <v>3</v>
      </c>
      <c r="CP541" s="169">
        <v>0</v>
      </c>
      <c r="CQ541" s="170">
        <v>1500</v>
      </c>
      <c r="CR541" s="1">
        <v>13</v>
      </c>
      <c r="CS541" s="1">
        <v>96</v>
      </c>
      <c r="CT541" s="1">
        <v>0</v>
      </c>
      <c r="CU541" s="1">
        <v>69420</v>
      </c>
      <c r="CV541">
        <v>0</v>
      </c>
      <c r="CW541">
        <v>0</v>
      </c>
      <c r="CX541">
        <v>0</v>
      </c>
      <c r="CY541">
        <v>0</v>
      </c>
      <c r="CZ541">
        <v>0</v>
      </c>
      <c r="DA541">
        <v>0</v>
      </c>
      <c r="DB541">
        <v>0</v>
      </c>
      <c r="DC541">
        <v>0</v>
      </c>
      <c r="DD541">
        <v>3</v>
      </c>
      <c r="DE541">
        <v>3</v>
      </c>
      <c r="DF541">
        <v>0</v>
      </c>
      <c r="DG541">
        <v>766</v>
      </c>
      <c r="DH541">
        <v>0</v>
      </c>
      <c r="DI541">
        <v>0</v>
      </c>
      <c r="DJ541">
        <v>0</v>
      </c>
      <c r="DK541">
        <v>0</v>
      </c>
      <c r="DL541">
        <v>0</v>
      </c>
      <c r="DM541">
        <v>0</v>
      </c>
      <c r="DN541">
        <v>0</v>
      </c>
      <c r="DO541">
        <v>0</v>
      </c>
      <c r="DP541" s="284">
        <v>0</v>
      </c>
      <c r="DQ541" s="284">
        <v>0</v>
      </c>
      <c r="DR541" s="284">
        <v>0</v>
      </c>
      <c r="DS541" s="284">
        <v>0</v>
      </c>
      <c r="DT541" s="168">
        <v>3</v>
      </c>
      <c r="DU541" s="169">
        <v>3</v>
      </c>
      <c r="DV541" s="169">
        <v>0</v>
      </c>
      <c r="DW541" s="170">
        <v>766</v>
      </c>
      <c r="DX541">
        <v>3</v>
      </c>
      <c r="DY541">
        <v>3</v>
      </c>
      <c r="DZ541">
        <v>1630</v>
      </c>
      <c r="EA541">
        <v>0</v>
      </c>
      <c r="EB541">
        <v>0</v>
      </c>
      <c r="EC541">
        <v>0</v>
      </c>
      <c r="ED541">
        <v>0</v>
      </c>
      <c r="EE541">
        <v>0</v>
      </c>
      <c r="EF541">
        <v>0</v>
      </c>
      <c r="EG541">
        <v>0</v>
      </c>
      <c r="EH541">
        <v>0</v>
      </c>
      <c r="EI541">
        <v>0</v>
      </c>
      <c r="EJ541">
        <v>2</v>
      </c>
      <c r="EK541">
        <v>2</v>
      </c>
      <c r="EL541">
        <v>1220</v>
      </c>
      <c r="EM541">
        <v>0</v>
      </c>
      <c r="EN541">
        <v>0</v>
      </c>
      <c r="EO541">
        <v>0</v>
      </c>
      <c r="EP541">
        <v>0</v>
      </c>
      <c r="EQ541">
        <v>0</v>
      </c>
      <c r="ER541">
        <v>0</v>
      </c>
      <c r="ES541">
        <v>0</v>
      </c>
      <c r="ET541">
        <v>0</v>
      </c>
      <c r="EU541">
        <v>0</v>
      </c>
      <c r="EV541" s="1">
        <v>0</v>
      </c>
      <c r="EW541" s="1">
        <v>0</v>
      </c>
      <c r="EX541" s="1">
        <v>0</v>
      </c>
      <c r="EY541" s="1">
        <v>0</v>
      </c>
      <c r="EZ541" s="168">
        <v>2</v>
      </c>
      <c r="FA541" s="169">
        <v>2</v>
      </c>
      <c r="FB541" s="169">
        <v>1220</v>
      </c>
      <c r="FC541" s="170">
        <v>0</v>
      </c>
      <c r="FD541">
        <v>0</v>
      </c>
      <c r="FE541">
        <v>0</v>
      </c>
      <c r="FF541">
        <v>0</v>
      </c>
      <c r="FG541">
        <v>0</v>
      </c>
      <c r="FH541">
        <v>0</v>
      </c>
      <c r="FI541">
        <v>0</v>
      </c>
      <c r="FJ541">
        <v>1341</v>
      </c>
      <c r="FK541">
        <v>1201</v>
      </c>
      <c r="FL541">
        <v>0</v>
      </c>
      <c r="FM541">
        <v>0</v>
      </c>
      <c r="FN541">
        <v>3</v>
      </c>
      <c r="FO541">
        <v>1117</v>
      </c>
      <c r="FP541">
        <v>269</v>
      </c>
      <c r="FQ541">
        <v>0</v>
      </c>
      <c r="FR541">
        <v>300</v>
      </c>
      <c r="FS541">
        <v>0</v>
      </c>
      <c r="FT541">
        <v>2</v>
      </c>
      <c r="FU541">
        <v>0</v>
      </c>
      <c r="FV541">
        <v>299</v>
      </c>
      <c r="FW541">
        <v>0</v>
      </c>
      <c r="FX541">
        <v>129</v>
      </c>
      <c r="FY541">
        <v>0</v>
      </c>
      <c r="FZ541">
        <v>2</v>
      </c>
      <c r="GA541">
        <v>6676</v>
      </c>
      <c r="GB541">
        <v>0</v>
      </c>
      <c r="GC541">
        <v>0</v>
      </c>
      <c r="GD541">
        <v>6</v>
      </c>
      <c r="GE541">
        <v>145000</v>
      </c>
      <c r="GF541">
        <v>33</v>
      </c>
      <c r="GG541">
        <v>0</v>
      </c>
      <c r="GH541">
        <v>0</v>
      </c>
      <c r="GI541">
        <v>0</v>
      </c>
      <c r="GJ541">
        <v>0</v>
      </c>
      <c r="GK541">
        <v>0</v>
      </c>
      <c r="GL541">
        <v>0</v>
      </c>
      <c r="GM541">
        <v>0</v>
      </c>
      <c r="GN541">
        <v>0</v>
      </c>
      <c r="GO541">
        <v>0</v>
      </c>
      <c r="GP541">
        <v>0</v>
      </c>
      <c r="GQ541">
        <v>0</v>
      </c>
      <c r="GR541">
        <v>0</v>
      </c>
      <c r="GS541">
        <v>0</v>
      </c>
      <c r="GT541">
        <v>0</v>
      </c>
      <c r="GU541">
        <v>0</v>
      </c>
      <c r="GV541">
        <v>0</v>
      </c>
      <c r="GW541">
        <v>0</v>
      </c>
      <c r="GX541">
        <v>0</v>
      </c>
      <c r="GY541">
        <v>0</v>
      </c>
      <c r="GZ541">
        <v>0</v>
      </c>
      <c r="HA541">
        <v>0</v>
      </c>
      <c r="HB541">
        <v>0</v>
      </c>
      <c r="HC541" s="139">
        <v>0</v>
      </c>
      <c r="HD541" s="141">
        <v>0</v>
      </c>
      <c r="HE541" s="139">
        <v>10</v>
      </c>
      <c r="HF541" s="141">
        <v>0</v>
      </c>
      <c r="HG541" s="180">
        <v>15</v>
      </c>
      <c r="HH541" s="182">
        <v>0</v>
      </c>
      <c r="HI541" s="182">
        <v>0.66666666666666663</v>
      </c>
      <c r="HJ541" s="183">
        <v>0</v>
      </c>
      <c r="HK541" s="140">
        <v>0</v>
      </c>
      <c r="HL541" s="140">
        <v>0</v>
      </c>
      <c r="HM541" s="1" t="s">
        <v>427</v>
      </c>
      <c r="HN541" s="1" t="s">
        <v>427</v>
      </c>
      <c r="HO541" t="s">
        <v>460</v>
      </c>
      <c r="HP541" s="284" t="s">
        <v>460</v>
      </c>
      <c r="HQ541" s="284">
        <v>0</v>
      </c>
      <c r="HR541" s="284">
        <v>0</v>
      </c>
      <c r="HS541" s="284">
        <v>0</v>
      </c>
      <c r="HT541" s="284" t="s">
        <v>427</v>
      </c>
      <c r="HU541" s="284" t="s">
        <v>427</v>
      </c>
      <c r="HV541" s="284" t="s">
        <v>427</v>
      </c>
      <c r="HW541" s="284" t="s">
        <v>427</v>
      </c>
      <c r="HX541" s="284">
        <v>0</v>
      </c>
      <c r="HY541" s="284">
        <v>0</v>
      </c>
      <c r="HZ541" s="284">
        <v>5310870</v>
      </c>
      <c r="IA541" s="284"/>
      <c r="IB541" s="284"/>
    </row>
    <row r="542" spans="1:236" x14ac:dyDescent="0.25">
      <c r="A542" s="2">
        <f>IF('Table 1'!$L$2="All Regions",1,IF('Table 1'!$L$2='DATA TEMPLATE 1516'!L542,1,0))</f>
        <v>1</v>
      </c>
      <c r="B542" s="2">
        <f>IF('Table 1'!$L$3="All Disciplines",1,IF('Table 1'!$L$3='DATA TEMPLATE 1516'!M542,1,0))</f>
        <v>1</v>
      </c>
      <c r="C542" s="2">
        <f>IF('Table 1'!$L$4="All Organisations",1,IF('Table 1'!$L$4='DATA TEMPLATE 1516'!N542,1,0))</f>
        <v>1</v>
      </c>
      <c r="D542" s="2">
        <f t="shared" si="16"/>
        <v>3</v>
      </c>
      <c r="E542" s="236">
        <f>IFERROR(IF('Table 2'!$L$2="All Diverse Led",$HQ542,IF('Table 2'!$L$2='DATA TEMPLATE 1516'!HX542,4,0)),"0")</f>
        <v>0</v>
      </c>
      <c r="F542" s="236">
        <f>IFERROR(IF('Table 2'!$L$2="All Diverse Led",$HQ542,IF('Table 2'!$L$2='DATA TEMPLATE 1516'!HY542,4,0)), 0)</f>
        <v>0</v>
      </c>
      <c r="G542" s="237">
        <f t="shared" si="17"/>
        <v>0</v>
      </c>
      <c r="H542" s="1" t="s">
        <v>471</v>
      </c>
      <c r="I542" s="1">
        <v>0</v>
      </c>
      <c r="J542" s="1" t="b">
        <v>0</v>
      </c>
      <c r="K542" s="284">
        <v>540</v>
      </c>
      <c r="L542" t="s">
        <v>446</v>
      </c>
      <c r="M542" t="s">
        <v>442</v>
      </c>
      <c r="N542" t="s">
        <v>458</v>
      </c>
      <c r="O542" s="76">
        <v>59923</v>
      </c>
      <c r="P542" s="76">
        <v>72030</v>
      </c>
      <c r="Q542" s="76">
        <v>123926</v>
      </c>
      <c r="R542" s="76">
        <v>0</v>
      </c>
      <c r="S542" s="76">
        <v>0</v>
      </c>
      <c r="T542" s="76">
        <v>255879</v>
      </c>
      <c r="U542">
        <v>16222</v>
      </c>
      <c r="V542">
        <v>95644</v>
      </c>
      <c r="W542">
        <v>0</v>
      </c>
      <c r="X542">
        <v>106064</v>
      </c>
      <c r="Y542">
        <v>0</v>
      </c>
      <c r="Z542">
        <v>0</v>
      </c>
      <c r="AA542">
        <v>0</v>
      </c>
      <c r="AB542">
        <v>0</v>
      </c>
      <c r="AC542">
        <v>6745</v>
      </c>
      <c r="AD542">
        <v>950</v>
      </c>
      <c r="AE542">
        <v>225625</v>
      </c>
      <c r="AF542" s="1">
        <v>0</v>
      </c>
      <c r="AG542">
        <v>0</v>
      </c>
      <c r="AH542">
        <v>0</v>
      </c>
      <c r="AI542">
        <v>0</v>
      </c>
      <c r="AJ542">
        <v>0</v>
      </c>
      <c r="AK542">
        <v>0</v>
      </c>
      <c r="AL542">
        <v>0</v>
      </c>
      <c r="AM542">
        <v>0</v>
      </c>
      <c r="AN542">
        <v>0</v>
      </c>
      <c r="AO542">
        <v>0</v>
      </c>
      <c r="AP542">
        <v>0</v>
      </c>
      <c r="AQ542">
        <v>0</v>
      </c>
      <c r="AR542">
        <v>0</v>
      </c>
      <c r="AS542">
        <v>0</v>
      </c>
      <c r="AT542">
        <v>0</v>
      </c>
      <c r="AU542">
        <v>0</v>
      </c>
      <c r="AV542">
        <v>0</v>
      </c>
      <c r="AW542">
        <v>0</v>
      </c>
      <c r="AX542">
        <v>0</v>
      </c>
      <c r="AY542">
        <v>0</v>
      </c>
      <c r="AZ542">
        <v>0</v>
      </c>
      <c r="BA542">
        <v>0</v>
      </c>
      <c r="BB542">
        <v>0</v>
      </c>
      <c r="BC542">
        <v>0</v>
      </c>
      <c r="BD542" s="284">
        <v>0</v>
      </c>
      <c r="BE542" s="284">
        <v>0</v>
      </c>
      <c r="BF542" s="284">
        <v>0</v>
      </c>
      <c r="BG542" s="284">
        <v>0</v>
      </c>
      <c r="BH542" s="168">
        <v>0</v>
      </c>
      <c r="BI542" s="169">
        <v>0</v>
      </c>
      <c r="BJ542" s="169">
        <v>0</v>
      </c>
      <c r="BK542" s="170">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v>0</v>
      </c>
      <c r="CJ542" s="1">
        <v>0</v>
      </c>
      <c r="CK542" s="1">
        <v>0</v>
      </c>
      <c r="CL542" s="1">
        <v>0</v>
      </c>
      <c r="CM542" s="1">
        <v>0</v>
      </c>
      <c r="CN542" s="168">
        <v>0</v>
      </c>
      <c r="CO542" s="169">
        <v>0</v>
      </c>
      <c r="CP542" s="169">
        <v>0</v>
      </c>
      <c r="CQ542" s="170">
        <v>0</v>
      </c>
      <c r="CR542" s="1">
        <v>0</v>
      </c>
      <c r="CS542" s="1">
        <v>0</v>
      </c>
      <c r="CT542" s="1">
        <v>0</v>
      </c>
      <c r="CU542" s="1">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v>0</v>
      </c>
      <c r="DP542" s="284">
        <v>0</v>
      </c>
      <c r="DQ542" s="284">
        <v>0</v>
      </c>
      <c r="DR542" s="284">
        <v>0</v>
      </c>
      <c r="DS542" s="284">
        <v>0</v>
      </c>
      <c r="DT542" s="168">
        <v>0</v>
      </c>
      <c r="DU542" s="169">
        <v>0</v>
      </c>
      <c r="DV542" s="169">
        <v>0</v>
      </c>
      <c r="DW542" s="170">
        <v>0</v>
      </c>
      <c r="DX542">
        <v>0</v>
      </c>
      <c r="DY542">
        <v>0</v>
      </c>
      <c r="DZ542">
        <v>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v>0</v>
      </c>
      <c r="EU542">
        <v>0</v>
      </c>
      <c r="EV542" s="1">
        <v>0</v>
      </c>
      <c r="EW542" s="1">
        <v>0</v>
      </c>
      <c r="EX542" s="1">
        <v>0</v>
      </c>
      <c r="EY542" s="1">
        <v>0</v>
      </c>
      <c r="EZ542" s="168">
        <v>0</v>
      </c>
      <c r="FA542" s="169">
        <v>0</v>
      </c>
      <c r="FB542" s="169">
        <v>0</v>
      </c>
      <c r="FC542" s="170">
        <v>0</v>
      </c>
      <c r="FD542">
        <v>0</v>
      </c>
      <c r="FE542">
        <v>0</v>
      </c>
      <c r="FF542">
        <v>0</v>
      </c>
      <c r="FG542">
        <v>0</v>
      </c>
      <c r="FH542">
        <v>0</v>
      </c>
      <c r="FI542">
        <v>0</v>
      </c>
      <c r="FJ542">
        <v>0</v>
      </c>
      <c r="FK542">
        <v>0</v>
      </c>
      <c r="FL542">
        <v>0</v>
      </c>
      <c r="FM542">
        <v>0</v>
      </c>
      <c r="FN542">
        <v>9</v>
      </c>
      <c r="FO542">
        <v>6300</v>
      </c>
      <c r="FP542">
        <v>5399</v>
      </c>
      <c r="FQ542">
        <v>0</v>
      </c>
      <c r="FR542">
        <v>0</v>
      </c>
      <c r="FS542">
        <v>0</v>
      </c>
      <c r="FT542">
        <v>75</v>
      </c>
      <c r="FU542">
        <v>1362</v>
      </c>
      <c r="FV542">
        <v>2651</v>
      </c>
      <c r="FW542">
        <v>0</v>
      </c>
      <c r="FX542">
        <v>0</v>
      </c>
      <c r="FY542">
        <v>0</v>
      </c>
      <c r="FZ542">
        <v>9</v>
      </c>
      <c r="GA542">
        <v>2530</v>
      </c>
      <c r="GB542">
        <v>75</v>
      </c>
      <c r="GC542">
        <v>2539</v>
      </c>
      <c r="GD542">
        <v>0</v>
      </c>
      <c r="GE542">
        <v>0</v>
      </c>
      <c r="GF542">
        <v>0</v>
      </c>
      <c r="GG542">
        <v>0</v>
      </c>
      <c r="GH542">
        <v>0</v>
      </c>
      <c r="GI542">
        <v>0</v>
      </c>
      <c r="GJ542">
        <v>0</v>
      </c>
      <c r="GK542">
        <v>0</v>
      </c>
      <c r="GL542">
        <v>0</v>
      </c>
      <c r="GM542">
        <v>0</v>
      </c>
      <c r="GN542">
        <v>0</v>
      </c>
      <c r="GO542">
        <v>0</v>
      </c>
      <c r="GP542">
        <v>0</v>
      </c>
      <c r="GQ542">
        <v>0</v>
      </c>
      <c r="GR542">
        <v>2</v>
      </c>
      <c r="GS542">
        <v>761</v>
      </c>
      <c r="GT542">
        <v>0</v>
      </c>
      <c r="GU542">
        <v>0</v>
      </c>
      <c r="GV542">
        <v>0</v>
      </c>
      <c r="GW542">
        <v>0</v>
      </c>
      <c r="GX542">
        <v>0</v>
      </c>
      <c r="GY542">
        <v>0</v>
      </c>
      <c r="GZ542">
        <v>0</v>
      </c>
      <c r="HA542">
        <v>0</v>
      </c>
      <c r="HB542">
        <v>5</v>
      </c>
      <c r="HC542" s="139">
        <v>0</v>
      </c>
      <c r="HD542" s="141">
        <v>0</v>
      </c>
      <c r="HE542" s="139">
        <v>0</v>
      </c>
      <c r="HF542" s="141">
        <v>1</v>
      </c>
      <c r="HG542" s="180">
        <v>6</v>
      </c>
      <c r="HH542" s="182">
        <v>0.16666666666666666</v>
      </c>
      <c r="HI542" s="182">
        <v>0</v>
      </c>
      <c r="HJ542" s="183">
        <v>0</v>
      </c>
      <c r="HK542" s="140">
        <v>0</v>
      </c>
      <c r="HL542" s="140">
        <v>0</v>
      </c>
      <c r="HM542" s="1" t="s">
        <v>427</v>
      </c>
      <c r="HN542" s="1" t="s">
        <v>427</v>
      </c>
      <c r="HO542" t="s">
        <v>458</v>
      </c>
      <c r="HP542" s="284" t="s">
        <v>458</v>
      </c>
      <c r="HQ542" s="284">
        <v>0</v>
      </c>
      <c r="HR542" s="284">
        <v>0</v>
      </c>
      <c r="HS542" s="284">
        <v>0</v>
      </c>
      <c r="HT542" s="284" t="s">
        <v>427</v>
      </c>
      <c r="HU542" s="284" t="s">
        <v>427</v>
      </c>
      <c r="HV542" s="284" t="s">
        <v>427</v>
      </c>
      <c r="HW542" s="284" t="s">
        <v>427</v>
      </c>
      <c r="HX542" s="284">
        <v>0</v>
      </c>
      <c r="HY542" s="284">
        <v>0</v>
      </c>
      <c r="HZ542" s="284">
        <v>143808</v>
      </c>
      <c r="IA542" s="284"/>
      <c r="IB542" s="284"/>
    </row>
    <row r="543" spans="1:236" x14ac:dyDescent="0.25">
      <c r="A543" s="2">
        <f>IF('Table 1'!$L$2="All Regions",1,IF('Table 1'!$L$2='DATA TEMPLATE 1516'!L543,1,0))</f>
        <v>1</v>
      </c>
      <c r="B543" s="2">
        <f>IF('Table 1'!$L$3="All Disciplines",1,IF('Table 1'!$L$3='DATA TEMPLATE 1516'!M543,1,0))</f>
        <v>1</v>
      </c>
      <c r="C543" s="2">
        <f>IF('Table 1'!$L$4="All Organisations",1,IF('Table 1'!$L$4='DATA TEMPLATE 1516'!N543,1,0))</f>
        <v>1</v>
      </c>
      <c r="D543" s="2">
        <f t="shared" si="16"/>
        <v>3</v>
      </c>
      <c r="E543" s="236">
        <f>IFERROR(IF('Table 2'!$L$2="All Diverse Led",$HQ543,IF('Table 2'!$L$2='DATA TEMPLATE 1516'!HX543,4,0)),"0")</f>
        <v>0</v>
      </c>
      <c r="F543" s="236">
        <f>IFERROR(IF('Table 2'!$L$2="All Diverse Led",$HQ543,IF('Table 2'!$L$2='DATA TEMPLATE 1516'!HY543,4,0)), 0)</f>
        <v>0</v>
      </c>
      <c r="G543" s="237">
        <f t="shared" si="17"/>
        <v>0</v>
      </c>
      <c r="H543" s="1" t="s">
        <v>471</v>
      </c>
      <c r="I543" s="1">
        <v>0</v>
      </c>
      <c r="J543" s="1" t="b">
        <v>0</v>
      </c>
      <c r="K543" s="284">
        <v>541</v>
      </c>
      <c r="L543" t="s">
        <v>446</v>
      </c>
      <c r="M543" t="s">
        <v>436</v>
      </c>
      <c r="N543" t="s">
        <v>459</v>
      </c>
      <c r="O543" s="76">
        <v>3565</v>
      </c>
      <c r="P543" s="76">
        <v>57872</v>
      </c>
      <c r="Q543" s="76">
        <v>45435</v>
      </c>
      <c r="R543" s="76">
        <v>193125</v>
      </c>
      <c r="S543" s="76">
        <v>61171</v>
      </c>
      <c r="T543" s="76">
        <v>361168</v>
      </c>
      <c r="U543">
        <v>0</v>
      </c>
      <c r="V543">
        <v>0</v>
      </c>
      <c r="W543">
        <v>0</v>
      </c>
      <c r="X543">
        <v>0</v>
      </c>
      <c r="Y543">
        <v>0</v>
      </c>
      <c r="Z543">
        <v>0</v>
      </c>
      <c r="AA543">
        <v>0</v>
      </c>
      <c r="AB543">
        <v>103000</v>
      </c>
      <c r="AC543">
        <v>52644</v>
      </c>
      <c r="AD543">
        <v>205524</v>
      </c>
      <c r="AE543">
        <v>361168</v>
      </c>
      <c r="AF543" s="1">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v>0</v>
      </c>
      <c r="BD543" s="284">
        <v>0</v>
      </c>
      <c r="BE543" s="284">
        <v>0</v>
      </c>
      <c r="BF543" s="284">
        <v>0</v>
      </c>
      <c r="BG543" s="284">
        <v>0</v>
      </c>
      <c r="BH543" s="168">
        <v>0</v>
      </c>
      <c r="BI543" s="169">
        <v>0</v>
      </c>
      <c r="BJ543" s="169">
        <v>0</v>
      </c>
      <c r="BK543" s="170">
        <v>0</v>
      </c>
      <c r="BL543">
        <v>0</v>
      </c>
      <c r="BM543">
        <v>0</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v>0</v>
      </c>
      <c r="CJ543" s="1">
        <v>0</v>
      </c>
      <c r="CK543" s="1">
        <v>0</v>
      </c>
      <c r="CL543" s="1">
        <v>0</v>
      </c>
      <c r="CM543" s="1">
        <v>0</v>
      </c>
      <c r="CN543" s="168">
        <v>0</v>
      </c>
      <c r="CO543" s="169">
        <v>0</v>
      </c>
      <c r="CP543" s="169">
        <v>0</v>
      </c>
      <c r="CQ543" s="170">
        <v>0</v>
      </c>
      <c r="CR543" s="1">
        <v>0</v>
      </c>
      <c r="CS543" s="1">
        <v>0</v>
      </c>
      <c r="CT543" s="1">
        <v>0</v>
      </c>
      <c r="CU543" s="1">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v>0</v>
      </c>
      <c r="DP543" s="284">
        <v>0</v>
      </c>
      <c r="DQ543" s="284">
        <v>0</v>
      </c>
      <c r="DR543" s="284">
        <v>0</v>
      </c>
      <c r="DS543" s="284">
        <v>0</v>
      </c>
      <c r="DT543" s="168">
        <v>0</v>
      </c>
      <c r="DU543" s="169">
        <v>0</v>
      </c>
      <c r="DV543" s="169">
        <v>0</v>
      </c>
      <c r="DW543" s="170">
        <v>0</v>
      </c>
      <c r="DX543">
        <v>0</v>
      </c>
      <c r="DY543">
        <v>0</v>
      </c>
      <c r="DZ543">
        <v>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v>0</v>
      </c>
      <c r="EV543" s="1">
        <v>0</v>
      </c>
      <c r="EW543" s="1">
        <v>0</v>
      </c>
      <c r="EX543" s="1">
        <v>0</v>
      </c>
      <c r="EY543" s="1">
        <v>0</v>
      </c>
      <c r="EZ543" s="168">
        <v>0</v>
      </c>
      <c r="FA543" s="169">
        <v>0</v>
      </c>
      <c r="FB543" s="169">
        <v>0</v>
      </c>
      <c r="FC543" s="170">
        <v>0</v>
      </c>
      <c r="FD543">
        <v>0</v>
      </c>
      <c r="FE543">
        <v>0</v>
      </c>
      <c r="FF543">
        <v>0</v>
      </c>
      <c r="FG543">
        <v>0</v>
      </c>
      <c r="FH543">
        <v>0</v>
      </c>
      <c r="FI543">
        <v>0</v>
      </c>
      <c r="FJ543">
        <v>0</v>
      </c>
      <c r="FK543">
        <v>0</v>
      </c>
      <c r="FL543">
        <v>0</v>
      </c>
      <c r="FM543">
        <v>0</v>
      </c>
      <c r="FN543">
        <v>1</v>
      </c>
      <c r="FO543">
        <v>0</v>
      </c>
      <c r="FP543">
        <v>1</v>
      </c>
      <c r="FQ543">
        <v>250</v>
      </c>
      <c r="FR543">
        <v>1</v>
      </c>
      <c r="FS543">
        <v>250</v>
      </c>
      <c r="FT543">
        <v>0</v>
      </c>
      <c r="FU543">
        <v>0</v>
      </c>
      <c r="FV543">
        <v>0</v>
      </c>
      <c r="FW543">
        <v>0</v>
      </c>
      <c r="FX543">
        <v>0</v>
      </c>
      <c r="FY543">
        <v>0</v>
      </c>
      <c r="FZ543">
        <v>45</v>
      </c>
      <c r="GA543">
        <v>5</v>
      </c>
      <c r="GB543">
        <v>0</v>
      </c>
      <c r="GC543">
        <v>0</v>
      </c>
      <c r="GD543">
        <v>4</v>
      </c>
      <c r="GE543">
        <v>75000</v>
      </c>
      <c r="GF543">
        <v>0</v>
      </c>
      <c r="GG543">
        <v>0</v>
      </c>
      <c r="GH543">
        <v>0</v>
      </c>
      <c r="GI543">
        <v>0</v>
      </c>
      <c r="GJ543">
        <v>0</v>
      </c>
      <c r="GK543">
        <v>0</v>
      </c>
      <c r="GL543">
        <v>0</v>
      </c>
      <c r="GM543">
        <v>0</v>
      </c>
      <c r="GN543">
        <v>0</v>
      </c>
      <c r="GO543">
        <v>0</v>
      </c>
      <c r="GP543">
        <v>0</v>
      </c>
      <c r="GQ543">
        <v>0</v>
      </c>
      <c r="GR543">
        <v>0</v>
      </c>
      <c r="GS543">
        <v>0</v>
      </c>
      <c r="GT543">
        <v>0</v>
      </c>
      <c r="GU543">
        <v>0</v>
      </c>
      <c r="GV543">
        <v>0</v>
      </c>
      <c r="GW543">
        <v>0</v>
      </c>
      <c r="GX543">
        <v>2500</v>
      </c>
      <c r="GY543">
        <v>2500</v>
      </c>
      <c r="GZ543">
        <v>0</v>
      </c>
      <c r="HA543">
        <v>0</v>
      </c>
      <c r="HB543">
        <v>0</v>
      </c>
      <c r="HC543" s="139">
        <v>0</v>
      </c>
      <c r="HD543" s="141">
        <v>0</v>
      </c>
      <c r="HE543" s="139">
        <v>0</v>
      </c>
      <c r="HF543" s="141">
        <v>0</v>
      </c>
      <c r="HG543" s="180">
        <v>11</v>
      </c>
      <c r="HH543" s="182">
        <v>0</v>
      </c>
      <c r="HI543" s="182">
        <v>0</v>
      </c>
      <c r="HJ543" s="183">
        <v>0</v>
      </c>
      <c r="HK543" s="140">
        <v>0</v>
      </c>
      <c r="HL543" s="140">
        <v>0</v>
      </c>
      <c r="HM543" s="1" t="s">
        <v>427</v>
      </c>
      <c r="HN543" s="1" t="s">
        <v>427</v>
      </c>
      <c r="HO543" t="s">
        <v>459</v>
      </c>
      <c r="HP543" s="284" t="s">
        <v>459</v>
      </c>
      <c r="HQ543" s="284">
        <v>0</v>
      </c>
      <c r="HR543" s="284">
        <v>0</v>
      </c>
      <c r="HS543" s="284">
        <v>0</v>
      </c>
      <c r="HT543" s="284" t="s">
        <v>427</v>
      </c>
      <c r="HU543" s="284" t="s">
        <v>427</v>
      </c>
      <c r="HV543" s="284" t="s">
        <v>427</v>
      </c>
      <c r="HW543" s="284" t="s">
        <v>427</v>
      </c>
      <c r="HX543" s="284">
        <v>0</v>
      </c>
      <c r="HY543" s="284">
        <v>0</v>
      </c>
      <c r="HZ543" s="284">
        <v>415067</v>
      </c>
      <c r="IA543" s="284"/>
      <c r="IB543" s="284"/>
    </row>
    <row r="544" spans="1:236" x14ac:dyDescent="0.25">
      <c r="A544" s="2">
        <f>IF('Table 1'!$L$2="All Regions",1,IF('Table 1'!$L$2='DATA TEMPLATE 1516'!L544,1,0))</f>
        <v>1</v>
      </c>
      <c r="B544" s="2">
        <f>IF('Table 1'!$L$3="All Disciplines",1,IF('Table 1'!$L$3='DATA TEMPLATE 1516'!M544,1,0))</f>
        <v>1</v>
      </c>
      <c r="C544" s="2">
        <f>IF('Table 1'!$L$4="All Organisations",1,IF('Table 1'!$L$4='DATA TEMPLATE 1516'!N544,1,0))</f>
        <v>1</v>
      </c>
      <c r="D544" s="2">
        <f t="shared" si="16"/>
        <v>3</v>
      </c>
      <c r="E544" s="236">
        <f>IFERROR(IF('Table 2'!$L$2="All Diverse Led",$HQ544,IF('Table 2'!$L$2='DATA TEMPLATE 1516'!HX544,4,0)),"0")</f>
        <v>0</v>
      </c>
      <c r="F544" s="236">
        <f>IFERROR(IF('Table 2'!$L$2="All Diverse Led",$HQ544,IF('Table 2'!$L$2='DATA TEMPLATE 1516'!HY544,4,0)), 0)</f>
        <v>0</v>
      </c>
      <c r="G544" s="237">
        <f t="shared" si="17"/>
        <v>0</v>
      </c>
      <c r="H544" s="1" t="s">
        <v>471</v>
      </c>
      <c r="I544" s="1">
        <v>0</v>
      </c>
      <c r="J544" s="1" t="b">
        <v>0</v>
      </c>
      <c r="K544" s="284">
        <v>542</v>
      </c>
      <c r="L544" t="s">
        <v>446</v>
      </c>
      <c r="M544" t="s">
        <v>443</v>
      </c>
      <c r="N544" t="s">
        <v>459</v>
      </c>
      <c r="O544" s="76">
        <v>307024</v>
      </c>
      <c r="P544" s="76">
        <v>165000</v>
      </c>
      <c r="Q544" s="76">
        <v>0</v>
      </c>
      <c r="R544" s="76">
        <v>0</v>
      </c>
      <c r="S544" s="76">
        <v>0</v>
      </c>
      <c r="T544" s="76">
        <v>472024</v>
      </c>
      <c r="U544">
        <v>114562</v>
      </c>
      <c r="V544">
        <v>0</v>
      </c>
      <c r="W544">
        <v>63576</v>
      </c>
      <c r="X544">
        <v>0</v>
      </c>
      <c r="Y544">
        <v>0</v>
      </c>
      <c r="Z544">
        <v>0</v>
      </c>
      <c r="AA544">
        <v>0</v>
      </c>
      <c r="AB544">
        <v>190101</v>
      </c>
      <c r="AC544">
        <v>52855</v>
      </c>
      <c r="AD544">
        <v>4833</v>
      </c>
      <c r="AE544">
        <v>425927</v>
      </c>
      <c r="AF544" s="1">
        <v>31</v>
      </c>
      <c r="AG544">
        <v>31</v>
      </c>
      <c r="AH544">
        <v>0</v>
      </c>
      <c r="AI544">
        <v>36000</v>
      </c>
      <c r="AJ544">
        <v>0</v>
      </c>
      <c r="AK544">
        <v>0</v>
      </c>
      <c r="AL544">
        <v>0</v>
      </c>
      <c r="AM544">
        <v>0</v>
      </c>
      <c r="AN544">
        <v>0</v>
      </c>
      <c r="AO544">
        <v>0</v>
      </c>
      <c r="AP544">
        <v>0</v>
      </c>
      <c r="AQ544">
        <v>0</v>
      </c>
      <c r="AR544">
        <v>0</v>
      </c>
      <c r="AS544">
        <v>0</v>
      </c>
      <c r="AT544">
        <v>0</v>
      </c>
      <c r="AU544">
        <v>0</v>
      </c>
      <c r="AV544">
        <v>0</v>
      </c>
      <c r="AW544">
        <v>0</v>
      </c>
      <c r="AX544">
        <v>0</v>
      </c>
      <c r="AY544">
        <v>0</v>
      </c>
      <c r="AZ544">
        <v>0</v>
      </c>
      <c r="BA544">
        <v>0</v>
      </c>
      <c r="BB544">
        <v>0</v>
      </c>
      <c r="BC544">
        <v>0</v>
      </c>
      <c r="BD544" s="284">
        <v>0</v>
      </c>
      <c r="BE544" s="284">
        <v>0</v>
      </c>
      <c r="BF544" s="284">
        <v>0</v>
      </c>
      <c r="BG544" s="284">
        <v>0</v>
      </c>
      <c r="BH544" s="168">
        <v>0</v>
      </c>
      <c r="BI544" s="169">
        <v>0</v>
      </c>
      <c r="BJ544" s="169">
        <v>0</v>
      </c>
      <c r="BK544" s="170">
        <v>0</v>
      </c>
      <c r="BL544">
        <v>0</v>
      </c>
      <c r="BM544">
        <v>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v>0</v>
      </c>
      <c r="CI544">
        <v>0</v>
      </c>
      <c r="CJ544" s="1">
        <v>0</v>
      </c>
      <c r="CK544" s="1">
        <v>0</v>
      </c>
      <c r="CL544" s="1">
        <v>0</v>
      </c>
      <c r="CM544" s="1">
        <v>0</v>
      </c>
      <c r="CN544" s="168">
        <v>0</v>
      </c>
      <c r="CO544" s="169">
        <v>0</v>
      </c>
      <c r="CP544" s="169">
        <v>0</v>
      </c>
      <c r="CQ544" s="170">
        <v>0</v>
      </c>
      <c r="CR544" s="1">
        <v>0</v>
      </c>
      <c r="CS544" s="1">
        <v>0</v>
      </c>
      <c r="CT544" s="1">
        <v>0</v>
      </c>
      <c r="CU544" s="1">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v>0</v>
      </c>
      <c r="DP544" s="284">
        <v>0</v>
      </c>
      <c r="DQ544" s="284">
        <v>0</v>
      </c>
      <c r="DR544" s="284">
        <v>0</v>
      </c>
      <c r="DS544" s="284">
        <v>0</v>
      </c>
      <c r="DT544" s="168">
        <v>0</v>
      </c>
      <c r="DU544" s="169">
        <v>0</v>
      </c>
      <c r="DV544" s="169">
        <v>0</v>
      </c>
      <c r="DW544" s="170">
        <v>0</v>
      </c>
      <c r="DX544">
        <v>8</v>
      </c>
      <c r="DY544">
        <v>2</v>
      </c>
      <c r="DZ544">
        <v>0</v>
      </c>
      <c r="EA544">
        <v>4370</v>
      </c>
      <c r="EB544">
        <v>0</v>
      </c>
      <c r="EC544">
        <v>0</v>
      </c>
      <c r="ED544">
        <v>0</v>
      </c>
      <c r="EE544">
        <v>0</v>
      </c>
      <c r="EF544">
        <v>18</v>
      </c>
      <c r="EG544">
        <v>12</v>
      </c>
      <c r="EH544">
        <v>0</v>
      </c>
      <c r="EI544">
        <v>16850</v>
      </c>
      <c r="EJ544">
        <v>0</v>
      </c>
      <c r="EK544">
        <v>0</v>
      </c>
      <c r="EL544">
        <v>0</v>
      </c>
      <c r="EM544">
        <v>0</v>
      </c>
      <c r="EN544">
        <v>0</v>
      </c>
      <c r="EO544">
        <v>0</v>
      </c>
      <c r="EP544">
        <v>0</v>
      </c>
      <c r="EQ544">
        <v>0</v>
      </c>
      <c r="ER544">
        <v>0</v>
      </c>
      <c r="ES544">
        <v>0</v>
      </c>
      <c r="ET544">
        <v>0</v>
      </c>
      <c r="EU544">
        <v>0</v>
      </c>
      <c r="EV544" s="1">
        <v>18</v>
      </c>
      <c r="EW544" s="1">
        <v>12</v>
      </c>
      <c r="EX544" s="1">
        <v>0</v>
      </c>
      <c r="EY544" s="1">
        <v>16850</v>
      </c>
      <c r="EZ544" s="168">
        <v>0</v>
      </c>
      <c r="FA544" s="169">
        <v>0</v>
      </c>
      <c r="FB544" s="169">
        <v>0</v>
      </c>
      <c r="FC544" s="170">
        <v>0</v>
      </c>
      <c r="FD544">
        <v>0</v>
      </c>
      <c r="FE544">
        <v>0</v>
      </c>
      <c r="FF544">
        <v>0</v>
      </c>
      <c r="FG544">
        <v>0</v>
      </c>
      <c r="FH544">
        <v>0</v>
      </c>
      <c r="FI544">
        <v>0</v>
      </c>
      <c r="FJ544">
        <v>0</v>
      </c>
      <c r="FK544">
        <v>0</v>
      </c>
      <c r="FL544">
        <v>0</v>
      </c>
      <c r="FM544">
        <v>0</v>
      </c>
      <c r="FN544">
        <v>0</v>
      </c>
      <c r="FO544">
        <v>0</v>
      </c>
      <c r="FP544">
        <v>0</v>
      </c>
      <c r="FQ544">
        <v>0</v>
      </c>
      <c r="FR544">
        <v>0</v>
      </c>
      <c r="FS544">
        <v>0</v>
      </c>
      <c r="FT544">
        <v>0</v>
      </c>
      <c r="FU544">
        <v>0</v>
      </c>
      <c r="FV544">
        <v>0</v>
      </c>
      <c r="FW544">
        <v>0</v>
      </c>
      <c r="FX544">
        <v>0</v>
      </c>
      <c r="FY544">
        <v>0</v>
      </c>
      <c r="FZ544">
        <v>0</v>
      </c>
      <c r="GA544">
        <v>0</v>
      </c>
      <c r="GB544">
        <v>0</v>
      </c>
      <c r="GC544">
        <v>0</v>
      </c>
      <c r="GD544">
        <v>0</v>
      </c>
      <c r="GE544">
        <v>0</v>
      </c>
      <c r="GF544">
        <v>0</v>
      </c>
      <c r="GG544">
        <v>0</v>
      </c>
      <c r="GH544">
        <v>0</v>
      </c>
      <c r="GI544">
        <v>0</v>
      </c>
      <c r="GJ544">
        <v>0</v>
      </c>
      <c r="GK544">
        <v>0</v>
      </c>
      <c r="GL544">
        <v>0</v>
      </c>
      <c r="GM544">
        <v>0</v>
      </c>
      <c r="GN544">
        <v>0</v>
      </c>
      <c r="GO544">
        <v>0</v>
      </c>
      <c r="GP544">
        <v>0</v>
      </c>
      <c r="GQ544">
        <v>0</v>
      </c>
      <c r="GR544">
        <v>0</v>
      </c>
      <c r="GS544">
        <v>0</v>
      </c>
      <c r="GT544">
        <v>0</v>
      </c>
      <c r="GU544">
        <v>0</v>
      </c>
      <c r="GV544">
        <v>0</v>
      </c>
      <c r="GW544">
        <v>0</v>
      </c>
      <c r="GX544">
        <v>0</v>
      </c>
      <c r="GY544">
        <v>0</v>
      </c>
      <c r="GZ544">
        <v>0</v>
      </c>
      <c r="HA544">
        <v>0</v>
      </c>
      <c r="HB544">
        <v>0</v>
      </c>
      <c r="HC544" s="139">
        <v>1</v>
      </c>
      <c r="HD544" s="141">
        <v>0</v>
      </c>
      <c r="HE544" s="139">
        <v>0</v>
      </c>
      <c r="HF544" s="141">
        <v>1</v>
      </c>
      <c r="HG544" s="180">
        <v>8</v>
      </c>
      <c r="HH544" s="182">
        <v>0.25</v>
      </c>
      <c r="HI544" s="182">
        <v>0</v>
      </c>
      <c r="HJ544" s="183">
        <v>0</v>
      </c>
      <c r="HK544" s="140">
        <v>0</v>
      </c>
      <c r="HL544" s="140">
        <v>0</v>
      </c>
      <c r="HM544" s="1" t="s">
        <v>427</v>
      </c>
      <c r="HN544" s="1" t="s">
        <v>427</v>
      </c>
      <c r="HO544" t="s">
        <v>459</v>
      </c>
      <c r="HP544" s="284" t="s">
        <v>459</v>
      </c>
      <c r="HQ544" s="284">
        <v>0</v>
      </c>
      <c r="HR544" s="284">
        <v>0</v>
      </c>
      <c r="HS544" s="284">
        <v>0</v>
      </c>
      <c r="HT544" s="284" t="s">
        <v>427</v>
      </c>
      <c r="HU544" s="284" t="s">
        <v>427</v>
      </c>
      <c r="HV544" s="284" t="s">
        <v>427</v>
      </c>
      <c r="HW544" s="284" t="s">
        <v>427</v>
      </c>
      <c r="HX544" s="284">
        <v>0</v>
      </c>
      <c r="HY544" s="284">
        <v>0</v>
      </c>
      <c r="HZ544" s="284">
        <v>377169</v>
      </c>
      <c r="IA544" s="284"/>
      <c r="IB544" s="284"/>
    </row>
    <row r="545" spans="1:236" x14ac:dyDescent="0.25">
      <c r="A545" s="2">
        <f>IF('Table 1'!$L$2="All Regions",1,IF('Table 1'!$L$2='DATA TEMPLATE 1516'!L545,1,0))</f>
        <v>1</v>
      </c>
      <c r="B545" s="2">
        <f>IF('Table 1'!$L$3="All Disciplines",1,IF('Table 1'!$L$3='DATA TEMPLATE 1516'!M545,1,0))</f>
        <v>1</v>
      </c>
      <c r="C545" s="2">
        <f>IF('Table 1'!$L$4="All Organisations",1,IF('Table 1'!$L$4='DATA TEMPLATE 1516'!N545,1,0))</f>
        <v>1</v>
      </c>
      <c r="D545" s="2">
        <f t="shared" si="16"/>
        <v>3</v>
      </c>
      <c r="E545" s="236">
        <f>IFERROR(IF('Table 2'!$L$2="All Diverse Led",$HQ545,IF('Table 2'!$L$2='DATA TEMPLATE 1516'!HX545,4,0)),"0")</f>
        <v>0</v>
      </c>
      <c r="F545" s="236">
        <f>IFERROR(IF('Table 2'!$L$2="All Diverse Led",$HQ545,IF('Table 2'!$L$2='DATA TEMPLATE 1516'!HY545,4,0)), 0)</f>
        <v>0</v>
      </c>
      <c r="G545" s="237">
        <f t="shared" si="17"/>
        <v>0</v>
      </c>
      <c r="H545" s="1" t="s">
        <v>471</v>
      </c>
      <c r="I545" s="1">
        <v>0</v>
      </c>
      <c r="J545" s="1" t="b">
        <v>0</v>
      </c>
      <c r="K545" s="284">
        <v>543</v>
      </c>
      <c r="L545" t="s">
        <v>446</v>
      </c>
      <c r="M545" t="s">
        <v>440</v>
      </c>
      <c r="N545" t="s">
        <v>460</v>
      </c>
      <c r="O545" s="76">
        <v>2819835</v>
      </c>
      <c r="P545" s="76">
        <v>739408</v>
      </c>
      <c r="Q545" s="76">
        <v>998600</v>
      </c>
      <c r="R545" s="76">
        <v>1503000</v>
      </c>
      <c r="S545" s="76">
        <v>125000</v>
      </c>
      <c r="T545" s="76">
        <v>6185843</v>
      </c>
      <c r="U545">
        <v>1157630</v>
      </c>
      <c r="V545">
        <v>591046</v>
      </c>
      <c r="W545">
        <v>331454</v>
      </c>
      <c r="X545">
        <v>350408</v>
      </c>
      <c r="Y545">
        <v>705955</v>
      </c>
      <c r="Z545">
        <v>0</v>
      </c>
      <c r="AA545">
        <v>0</v>
      </c>
      <c r="AB545">
        <v>1423045</v>
      </c>
      <c r="AC545">
        <v>231801</v>
      </c>
      <c r="AD545">
        <v>156923</v>
      </c>
      <c r="AE545">
        <v>4948262</v>
      </c>
      <c r="AF545" s="1">
        <v>0</v>
      </c>
      <c r="AG545">
        <v>0</v>
      </c>
      <c r="AH545">
        <v>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v>0</v>
      </c>
      <c r="BD545" s="284">
        <v>0</v>
      </c>
      <c r="BE545" s="284">
        <v>0</v>
      </c>
      <c r="BF545" s="284">
        <v>0</v>
      </c>
      <c r="BG545" s="284">
        <v>0</v>
      </c>
      <c r="BH545" s="168">
        <v>0</v>
      </c>
      <c r="BI545" s="169">
        <v>0</v>
      </c>
      <c r="BJ545" s="169">
        <v>0</v>
      </c>
      <c r="BK545" s="170">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v>0</v>
      </c>
      <c r="CJ545" s="1">
        <v>0</v>
      </c>
      <c r="CK545" s="1">
        <v>0</v>
      </c>
      <c r="CL545" s="1">
        <v>0</v>
      </c>
      <c r="CM545" s="1">
        <v>0</v>
      </c>
      <c r="CN545" s="168">
        <v>0</v>
      </c>
      <c r="CO545" s="169">
        <v>0</v>
      </c>
      <c r="CP545" s="169">
        <v>0</v>
      </c>
      <c r="CQ545" s="170">
        <v>0</v>
      </c>
      <c r="CR545" s="1">
        <v>0</v>
      </c>
      <c r="CS545" s="1">
        <v>0</v>
      </c>
      <c r="CT545" s="1">
        <v>0</v>
      </c>
      <c r="CU545" s="1">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v>0</v>
      </c>
      <c r="DP545" s="284">
        <v>0</v>
      </c>
      <c r="DQ545" s="284">
        <v>0</v>
      </c>
      <c r="DR545" s="284">
        <v>0</v>
      </c>
      <c r="DS545" s="284">
        <v>0</v>
      </c>
      <c r="DT545" s="168">
        <v>0</v>
      </c>
      <c r="DU545" s="169">
        <v>0</v>
      </c>
      <c r="DV545" s="169">
        <v>0</v>
      </c>
      <c r="DW545" s="170">
        <v>0</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v>0</v>
      </c>
      <c r="EU545">
        <v>0</v>
      </c>
      <c r="EV545" s="1">
        <v>0</v>
      </c>
      <c r="EW545" s="1">
        <v>0</v>
      </c>
      <c r="EX545" s="1">
        <v>0</v>
      </c>
      <c r="EY545" s="1">
        <v>0</v>
      </c>
      <c r="EZ545" s="168">
        <v>0</v>
      </c>
      <c r="FA545" s="169">
        <v>0</v>
      </c>
      <c r="FB545" s="169">
        <v>0</v>
      </c>
      <c r="FC545" s="170">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0</v>
      </c>
      <c r="FW545">
        <v>0</v>
      </c>
      <c r="FX545">
        <v>0</v>
      </c>
      <c r="FY545">
        <v>0</v>
      </c>
      <c r="FZ545">
        <v>0</v>
      </c>
      <c r="GA545">
        <v>0</v>
      </c>
      <c r="GB545">
        <v>0</v>
      </c>
      <c r="GC545">
        <v>0</v>
      </c>
      <c r="GD545">
        <v>0</v>
      </c>
      <c r="GE545">
        <v>0</v>
      </c>
      <c r="GF545">
        <v>0</v>
      </c>
      <c r="GG545">
        <v>0</v>
      </c>
      <c r="GH545">
        <v>0</v>
      </c>
      <c r="GI545">
        <v>0</v>
      </c>
      <c r="GJ545">
        <v>0</v>
      </c>
      <c r="GK545">
        <v>0</v>
      </c>
      <c r="GL545">
        <v>0</v>
      </c>
      <c r="GM545">
        <v>0</v>
      </c>
      <c r="GN545">
        <v>0</v>
      </c>
      <c r="GO545">
        <v>0</v>
      </c>
      <c r="GP545">
        <v>0</v>
      </c>
      <c r="GQ545">
        <v>0</v>
      </c>
      <c r="GR545">
        <v>0</v>
      </c>
      <c r="GS545">
        <v>0</v>
      </c>
      <c r="GT545">
        <v>0</v>
      </c>
      <c r="GU545">
        <v>0</v>
      </c>
      <c r="GV545">
        <v>0</v>
      </c>
      <c r="GW545">
        <v>0</v>
      </c>
      <c r="GX545">
        <v>0</v>
      </c>
      <c r="GY545">
        <v>0</v>
      </c>
      <c r="GZ545">
        <v>0</v>
      </c>
      <c r="HA545">
        <v>0</v>
      </c>
      <c r="HB545">
        <v>0</v>
      </c>
      <c r="HC545" s="139">
        <v>1</v>
      </c>
      <c r="HD545" s="141">
        <v>0</v>
      </c>
      <c r="HE545" s="139">
        <v>0</v>
      </c>
      <c r="HF545" s="141">
        <v>1</v>
      </c>
      <c r="HG545" s="180">
        <v>18</v>
      </c>
      <c r="HH545" s="182">
        <v>0.1111111111111111</v>
      </c>
      <c r="HI545" s="182">
        <v>0</v>
      </c>
      <c r="HJ545" s="183">
        <v>0</v>
      </c>
      <c r="HK545" s="140">
        <v>0</v>
      </c>
      <c r="HL545" s="140">
        <v>0</v>
      </c>
      <c r="HM545" s="1" t="s">
        <v>427</v>
      </c>
      <c r="HN545" s="1" t="s">
        <v>427</v>
      </c>
      <c r="HO545" t="s">
        <v>460</v>
      </c>
      <c r="HP545" s="284" t="s">
        <v>460</v>
      </c>
      <c r="HQ545" s="284">
        <v>0</v>
      </c>
      <c r="HR545" s="284">
        <v>0</v>
      </c>
      <c r="HS545" s="284">
        <v>0</v>
      </c>
      <c r="HT545" s="284" t="s">
        <v>427</v>
      </c>
      <c r="HU545" s="284" t="s">
        <v>427</v>
      </c>
      <c r="HV545" s="284" t="s">
        <v>427</v>
      </c>
      <c r="HW545" s="284" t="s">
        <v>427</v>
      </c>
      <c r="HX545" s="284">
        <v>0</v>
      </c>
      <c r="HY545" s="284">
        <v>0</v>
      </c>
      <c r="HZ545" s="284">
        <v>4837977</v>
      </c>
      <c r="IA545" s="284"/>
      <c r="IB545" s="284"/>
    </row>
    <row r="546" spans="1:236" x14ac:dyDescent="0.25">
      <c r="A546" s="2">
        <f>IF('Table 1'!$L$2="All Regions",1,IF('Table 1'!$L$2='DATA TEMPLATE 1516'!L546,1,0))</f>
        <v>1</v>
      </c>
      <c r="B546" s="2">
        <f>IF('Table 1'!$L$3="All Disciplines",1,IF('Table 1'!$L$3='DATA TEMPLATE 1516'!M546,1,0))</f>
        <v>1</v>
      </c>
      <c r="C546" s="2">
        <f>IF('Table 1'!$L$4="All Organisations",1,IF('Table 1'!$L$4='DATA TEMPLATE 1516'!N546,1,0))</f>
        <v>1</v>
      </c>
      <c r="D546" s="2">
        <f t="shared" si="16"/>
        <v>3</v>
      </c>
      <c r="E546" s="236">
        <f>IFERROR(IF('Table 2'!$L$2="All Diverse Led",$HQ546,IF('Table 2'!$L$2='DATA TEMPLATE 1516'!HX546,4,0)),"0")</f>
        <v>0</v>
      </c>
      <c r="F546" s="236">
        <f>IFERROR(IF('Table 2'!$L$2="All Diverse Led",$HQ546,IF('Table 2'!$L$2='DATA TEMPLATE 1516'!HY546,4,0)), 0)</f>
        <v>0</v>
      </c>
      <c r="G546" s="237">
        <f t="shared" si="17"/>
        <v>0</v>
      </c>
      <c r="H546" s="1" t="s">
        <v>471</v>
      </c>
      <c r="I546" s="1">
        <v>0</v>
      </c>
      <c r="J546" s="1" t="b">
        <v>1</v>
      </c>
      <c r="K546" s="284">
        <v>544</v>
      </c>
      <c r="L546" t="s">
        <v>446</v>
      </c>
      <c r="M546" t="s">
        <v>451</v>
      </c>
      <c r="N546" t="s">
        <v>460</v>
      </c>
      <c r="O546" s="76">
        <v>493018</v>
      </c>
      <c r="P546" s="76">
        <v>1045165</v>
      </c>
      <c r="Q546" s="76">
        <v>99548</v>
      </c>
      <c r="R546" s="76">
        <v>1032975</v>
      </c>
      <c r="S546" s="76">
        <v>0</v>
      </c>
      <c r="T546" s="76">
        <v>2670706</v>
      </c>
      <c r="U546">
        <v>153192</v>
      </c>
      <c r="V546">
        <v>5000</v>
      </c>
      <c r="W546">
        <v>0</v>
      </c>
      <c r="X546">
        <v>242730</v>
      </c>
      <c r="Y546">
        <v>5000</v>
      </c>
      <c r="Z546">
        <v>35500</v>
      </c>
      <c r="AA546">
        <v>5580</v>
      </c>
      <c r="AB546">
        <v>1097355</v>
      </c>
      <c r="AC546">
        <v>526170</v>
      </c>
      <c r="AD546">
        <v>871761</v>
      </c>
      <c r="AE546">
        <v>2942288</v>
      </c>
      <c r="AF546" s="1">
        <v>1</v>
      </c>
      <c r="AG546">
        <v>52</v>
      </c>
      <c r="AH546">
        <v>2008</v>
      </c>
      <c r="AI546">
        <v>0</v>
      </c>
      <c r="AJ546">
        <v>0</v>
      </c>
      <c r="AK546">
        <v>0</v>
      </c>
      <c r="AL546">
        <v>0</v>
      </c>
      <c r="AM546">
        <v>0</v>
      </c>
      <c r="AN546">
        <v>0</v>
      </c>
      <c r="AO546">
        <v>0</v>
      </c>
      <c r="AP546">
        <v>0</v>
      </c>
      <c r="AQ546">
        <v>0</v>
      </c>
      <c r="AR546">
        <v>0</v>
      </c>
      <c r="AS546">
        <v>0</v>
      </c>
      <c r="AT546">
        <v>120</v>
      </c>
      <c r="AU546">
        <v>0</v>
      </c>
      <c r="AV546">
        <v>0</v>
      </c>
      <c r="AW546">
        <v>0</v>
      </c>
      <c r="AX546">
        <v>0</v>
      </c>
      <c r="AY546">
        <v>0</v>
      </c>
      <c r="AZ546">
        <v>0</v>
      </c>
      <c r="BA546">
        <v>0</v>
      </c>
      <c r="BB546">
        <v>0</v>
      </c>
      <c r="BC546">
        <v>0</v>
      </c>
      <c r="BD546" s="284">
        <v>0</v>
      </c>
      <c r="BE546" s="284">
        <v>0</v>
      </c>
      <c r="BF546" s="284">
        <v>0</v>
      </c>
      <c r="BG546" s="284">
        <v>0</v>
      </c>
      <c r="BH546" s="168">
        <v>0</v>
      </c>
      <c r="BI546" s="169">
        <v>0</v>
      </c>
      <c r="BJ546" s="169">
        <v>120</v>
      </c>
      <c r="BK546" s="170">
        <v>0</v>
      </c>
      <c r="BL546">
        <v>12</v>
      </c>
      <c r="BM546">
        <v>944</v>
      </c>
      <c r="BN546">
        <v>566</v>
      </c>
      <c r="BO546">
        <v>0</v>
      </c>
      <c r="BP546">
        <v>2</v>
      </c>
      <c r="BQ546">
        <v>116</v>
      </c>
      <c r="BR546">
        <v>5736</v>
      </c>
      <c r="BS546">
        <v>0</v>
      </c>
      <c r="BT546">
        <v>0</v>
      </c>
      <c r="BU546">
        <v>0</v>
      </c>
      <c r="BV546">
        <v>0</v>
      </c>
      <c r="BW546">
        <v>0</v>
      </c>
      <c r="BX546">
        <v>0</v>
      </c>
      <c r="BY546">
        <v>0</v>
      </c>
      <c r="BZ546">
        <v>0</v>
      </c>
      <c r="CA546">
        <v>0</v>
      </c>
      <c r="CB546">
        <v>0</v>
      </c>
      <c r="CC546">
        <v>0</v>
      </c>
      <c r="CD546">
        <v>0</v>
      </c>
      <c r="CE546">
        <v>0</v>
      </c>
      <c r="CF546">
        <v>0</v>
      </c>
      <c r="CG546">
        <v>0</v>
      </c>
      <c r="CH546">
        <v>0</v>
      </c>
      <c r="CI546">
        <v>0</v>
      </c>
      <c r="CJ546" s="1">
        <v>2</v>
      </c>
      <c r="CK546" s="1">
        <v>116</v>
      </c>
      <c r="CL546" s="1">
        <v>5736</v>
      </c>
      <c r="CM546" s="1">
        <v>0</v>
      </c>
      <c r="CN546" s="168">
        <v>0</v>
      </c>
      <c r="CO546" s="169">
        <v>0</v>
      </c>
      <c r="CP546" s="169">
        <v>0</v>
      </c>
      <c r="CQ546" s="170">
        <v>0</v>
      </c>
      <c r="CR546" s="1">
        <v>50</v>
      </c>
      <c r="CS546" s="1">
        <v>50</v>
      </c>
      <c r="CT546" s="1">
        <v>2226</v>
      </c>
      <c r="CU546" s="1">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v>0</v>
      </c>
      <c r="DP546" s="284">
        <v>0</v>
      </c>
      <c r="DQ546" s="284">
        <v>0</v>
      </c>
      <c r="DR546" s="284">
        <v>0</v>
      </c>
      <c r="DS546" s="284">
        <v>0</v>
      </c>
      <c r="DT546" s="168">
        <v>0</v>
      </c>
      <c r="DU546" s="169">
        <v>0</v>
      </c>
      <c r="DV546" s="169">
        <v>0</v>
      </c>
      <c r="DW546" s="170">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v>0</v>
      </c>
      <c r="EV546" s="1">
        <v>0</v>
      </c>
      <c r="EW546" s="1">
        <v>0</v>
      </c>
      <c r="EX546" s="1">
        <v>0</v>
      </c>
      <c r="EY546" s="1">
        <v>0</v>
      </c>
      <c r="EZ546" s="168">
        <v>0</v>
      </c>
      <c r="FA546" s="169">
        <v>0</v>
      </c>
      <c r="FB546" s="169">
        <v>0</v>
      </c>
      <c r="FC546" s="170">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0</v>
      </c>
      <c r="FW546">
        <v>0</v>
      </c>
      <c r="FX546">
        <v>0</v>
      </c>
      <c r="FY546">
        <v>0</v>
      </c>
      <c r="FZ546">
        <v>0</v>
      </c>
      <c r="GA546">
        <v>0</v>
      </c>
      <c r="GB546">
        <v>0</v>
      </c>
      <c r="GC546">
        <v>0</v>
      </c>
      <c r="GD546">
        <v>0</v>
      </c>
      <c r="GE546">
        <v>0</v>
      </c>
      <c r="GF546">
        <v>12</v>
      </c>
      <c r="GG546">
        <v>2688</v>
      </c>
      <c r="GH546">
        <v>0</v>
      </c>
      <c r="GI546">
        <v>0</v>
      </c>
      <c r="GJ546">
        <v>2688</v>
      </c>
      <c r="GK546">
        <v>0</v>
      </c>
      <c r="GL546">
        <v>0</v>
      </c>
      <c r="GM546">
        <v>0</v>
      </c>
      <c r="GN546">
        <v>0</v>
      </c>
      <c r="GO546">
        <v>0</v>
      </c>
      <c r="GP546">
        <v>0</v>
      </c>
      <c r="GQ546">
        <v>0</v>
      </c>
      <c r="GR546">
        <v>0</v>
      </c>
      <c r="GS546">
        <v>0</v>
      </c>
      <c r="GT546">
        <v>0</v>
      </c>
      <c r="GU546">
        <v>0</v>
      </c>
      <c r="GV546">
        <v>0</v>
      </c>
      <c r="GW546">
        <v>0</v>
      </c>
      <c r="GX546">
        <v>0</v>
      </c>
      <c r="GY546">
        <v>5</v>
      </c>
      <c r="GZ546">
        <v>0</v>
      </c>
      <c r="HA546">
        <v>0</v>
      </c>
      <c r="HB546">
        <v>0</v>
      </c>
      <c r="HC546" s="139">
        <v>0</v>
      </c>
      <c r="HD546" s="141">
        <v>0</v>
      </c>
      <c r="HE546" s="139">
        <v>0</v>
      </c>
      <c r="HF546" s="141">
        <v>0</v>
      </c>
      <c r="HG546" s="180">
        <v>18</v>
      </c>
      <c r="HH546" s="182">
        <v>0</v>
      </c>
      <c r="HI546" s="182">
        <v>0</v>
      </c>
      <c r="HJ546" s="183">
        <v>0</v>
      </c>
      <c r="HK546" s="140">
        <v>0</v>
      </c>
      <c r="HL546" s="140">
        <v>0</v>
      </c>
      <c r="HM546" s="1" t="s">
        <v>427</v>
      </c>
      <c r="HN546" s="1" t="s">
        <v>427</v>
      </c>
      <c r="HO546" t="s">
        <v>460</v>
      </c>
      <c r="HP546" s="284" t="s">
        <v>460</v>
      </c>
      <c r="HQ546" s="284">
        <v>0</v>
      </c>
      <c r="HR546" s="284">
        <v>0</v>
      </c>
      <c r="HS546" s="284">
        <v>0</v>
      </c>
      <c r="HT546" s="284" t="s">
        <v>427</v>
      </c>
      <c r="HU546" s="284" t="s">
        <v>427</v>
      </c>
      <c r="HV546" s="284" t="s">
        <v>427</v>
      </c>
      <c r="HW546" s="284" t="s">
        <v>427</v>
      </c>
      <c r="HX546" s="284">
        <v>0</v>
      </c>
      <c r="HY546" s="284">
        <v>0</v>
      </c>
      <c r="HZ546" s="284">
        <v>2548547</v>
      </c>
      <c r="IA546" s="284"/>
      <c r="IB546" s="284"/>
    </row>
    <row r="547" spans="1:236" x14ac:dyDescent="0.25">
      <c r="A547" s="2">
        <f>IF('Table 1'!$L$2="All Regions",1,IF('Table 1'!$L$2='DATA TEMPLATE 1516'!L547,1,0))</f>
        <v>1</v>
      </c>
      <c r="B547" s="2">
        <f>IF('Table 1'!$L$3="All Disciplines",1,IF('Table 1'!$L$3='DATA TEMPLATE 1516'!M547,1,0))</f>
        <v>1</v>
      </c>
      <c r="C547" s="2">
        <f>IF('Table 1'!$L$4="All Organisations",1,IF('Table 1'!$L$4='DATA TEMPLATE 1516'!N547,1,0))</f>
        <v>1</v>
      </c>
      <c r="D547" s="2">
        <f t="shared" si="16"/>
        <v>3</v>
      </c>
      <c r="E547" s="236">
        <f>IFERROR(IF('Table 2'!$L$2="All Diverse Led",$HQ547,IF('Table 2'!$L$2='DATA TEMPLATE 1516'!HX547,4,0)),"0")</f>
        <v>0</v>
      </c>
      <c r="F547" s="236">
        <f>IFERROR(IF('Table 2'!$L$2="All Diverse Led",$HQ547,IF('Table 2'!$L$2='DATA TEMPLATE 1516'!HY547,4,0)), 0)</f>
        <v>0</v>
      </c>
      <c r="G547" s="237">
        <f t="shared" si="17"/>
        <v>0</v>
      </c>
      <c r="H547" s="1" t="s">
        <v>471</v>
      </c>
      <c r="I547" s="1">
        <v>0</v>
      </c>
      <c r="J547" s="1" t="b">
        <v>0</v>
      </c>
      <c r="K547" s="284">
        <v>545</v>
      </c>
      <c r="L547" t="s">
        <v>447</v>
      </c>
      <c r="M547" t="s">
        <v>443</v>
      </c>
      <c r="N547" t="s">
        <v>460</v>
      </c>
      <c r="O547" s="76">
        <v>1211247</v>
      </c>
      <c r="P547" s="76">
        <v>383307</v>
      </c>
      <c r="Q547" s="76">
        <v>307870</v>
      </c>
      <c r="R547" s="76">
        <v>0</v>
      </c>
      <c r="S547" s="76">
        <v>0</v>
      </c>
      <c r="T547" s="76">
        <v>1902424</v>
      </c>
      <c r="U547">
        <v>328682</v>
      </c>
      <c r="V547">
        <v>101004</v>
      </c>
      <c r="W547">
        <v>80030</v>
      </c>
      <c r="X547">
        <v>20303</v>
      </c>
      <c r="Y547">
        <v>0</v>
      </c>
      <c r="Z547">
        <v>0</v>
      </c>
      <c r="AA547">
        <v>0</v>
      </c>
      <c r="AB547">
        <v>1301371</v>
      </c>
      <c r="AC547">
        <v>64873</v>
      </c>
      <c r="AD547">
        <v>12237</v>
      </c>
      <c r="AE547">
        <v>1908500</v>
      </c>
      <c r="AF547" s="1">
        <v>81</v>
      </c>
      <c r="AG547">
        <v>85</v>
      </c>
      <c r="AH547">
        <v>40030</v>
      </c>
      <c r="AI547">
        <v>1800</v>
      </c>
      <c r="AJ547">
        <v>1</v>
      </c>
      <c r="AK547">
        <v>1</v>
      </c>
      <c r="AL547">
        <v>819</v>
      </c>
      <c r="AM547">
        <v>0</v>
      </c>
      <c r="AN547">
        <v>81</v>
      </c>
      <c r="AO547">
        <v>84</v>
      </c>
      <c r="AP547">
        <v>43714</v>
      </c>
      <c r="AQ547">
        <v>60</v>
      </c>
      <c r="AR547">
        <v>0</v>
      </c>
      <c r="AS547">
        <v>0</v>
      </c>
      <c r="AT547">
        <v>0</v>
      </c>
      <c r="AU547">
        <v>0</v>
      </c>
      <c r="AV547">
        <v>0</v>
      </c>
      <c r="AW547">
        <v>0</v>
      </c>
      <c r="AX547">
        <v>0</v>
      </c>
      <c r="AY547">
        <v>0</v>
      </c>
      <c r="AZ547">
        <v>1</v>
      </c>
      <c r="BA547">
        <v>1</v>
      </c>
      <c r="BB547">
        <v>292</v>
      </c>
      <c r="BC547">
        <v>0</v>
      </c>
      <c r="BD547" s="284">
        <v>82</v>
      </c>
      <c r="BE547" s="284">
        <v>85</v>
      </c>
      <c r="BF547" s="284">
        <v>44533</v>
      </c>
      <c r="BG547" s="284">
        <v>60</v>
      </c>
      <c r="BH547" s="168">
        <v>1</v>
      </c>
      <c r="BI547" s="169">
        <v>1</v>
      </c>
      <c r="BJ547" s="169">
        <v>292</v>
      </c>
      <c r="BK547" s="170">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v>0</v>
      </c>
      <c r="CJ547" s="1">
        <v>0</v>
      </c>
      <c r="CK547" s="1">
        <v>0</v>
      </c>
      <c r="CL547" s="1">
        <v>0</v>
      </c>
      <c r="CM547" s="1">
        <v>0</v>
      </c>
      <c r="CN547" s="168">
        <v>0</v>
      </c>
      <c r="CO547" s="169">
        <v>0</v>
      </c>
      <c r="CP547" s="169">
        <v>0</v>
      </c>
      <c r="CQ547" s="170">
        <v>0</v>
      </c>
      <c r="CR547" s="1">
        <v>0</v>
      </c>
      <c r="CS547" s="1">
        <v>0</v>
      </c>
      <c r="CT547" s="1">
        <v>0</v>
      </c>
      <c r="CU547" s="1">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v>0</v>
      </c>
      <c r="DP547" s="284">
        <v>0</v>
      </c>
      <c r="DQ547" s="284">
        <v>0</v>
      </c>
      <c r="DR547" s="284">
        <v>0</v>
      </c>
      <c r="DS547" s="284">
        <v>0</v>
      </c>
      <c r="DT547" s="168">
        <v>0</v>
      </c>
      <c r="DU547" s="169">
        <v>0</v>
      </c>
      <c r="DV547" s="169">
        <v>0</v>
      </c>
      <c r="DW547" s="170">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v>0</v>
      </c>
      <c r="EV547" s="1">
        <v>0</v>
      </c>
      <c r="EW547" s="1">
        <v>0</v>
      </c>
      <c r="EX547" s="1">
        <v>0</v>
      </c>
      <c r="EY547" s="1">
        <v>0</v>
      </c>
      <c r="EZ547" s="168">
        <v>0</v>
      </c>
      <c r="FA547" s="169">
        <v>0</v>
      </c>
      <c r="FB547" s="169">
        <v>0</v>
      </c>
      <c r="FC547" s="170">
        <v>0</v>
      </c>
      <c r="FD547">
        <v>1</v>
      </c>
      <c r="FE547">
        <v>0</v>
      </c>
      <c r="FF547">
        <v>240000</v>
      </c>
      <c r="FG547">
        <v>0</v>
      </c>
      <c r="FH547">
        <v>0</v>
      </c>
      <c r="FI547">
        <v>0</v>
      </c>
      <c r="FJ547">
        <v>0</v>
      </c>
      <c r="FK547">
        <v>0</v>
      </c>
      <c r="FL547">
        <v>0</v>
      </c>
      <c r="FM547">
        <v>0</v>
      </c>
      <c r="FN547">
        <v>0</v>
      </c>
      <c r="FO547">
        <v>0</v>
      </c>
      <c r="FP547">
        <v>0</v>
      </c>
      <c r="FQ547">
        <v>0</v>
      </c>
      <c r="FR547">
        <v>0</v>
      </c>
      <c r="FS547">
        <v>0</v>
      </c>
      <c r="FT547">
        <v>0</v>
      </c>
      <c r="FU547">
        <v>0</v>
      </c>
      <c r="FV547">
        <v>0</v>
      </c>
      <c r="FW547">
        <v>0</v>
      </c>
      <c r="FX547">
        <v>0</v>
      </c>
      <c r="FY547">
        <v>0</v>
      </c>
      <c r="FZ547">
        <v>0</v>
      </c>
      <c r="GA547">
        <v>0</v>
      </c>
      <c r="GB547">
        <v>0</v>
      </c>
      <c r="GC547">
        <v>0</v>
      </c>
      <c r="GD547">
        <v>0</v>
      </c>
      <c r="GE547">
        <v>0</v>
      </c>
      <c r="GF547">
        <v>0</v>
      </c>
      <c r="GG547">
        <v>0</v>
      </c>
      <c r="GH547">
        <v>0</v>
      </c>
      <c r="GI547">
        <v>0</v>
      </c>
      <c r="GJ547">
        <v>0</v>
      </c>
      <c r="GK547">
        <v>0</v>
      </c>
      <c r="GL547">
        <v>0</v>
      </c>
      <c r="GM547">
        <v>0</v>
      </c>
      <c r="GN547">
        <v>2079</v>
      </c>
      <c r="GO547">
        <v>206</v>
      </c>
      <c r="GP547">
        <v>0</v>
      </c>
      <c r="GQ547">
        <v>0</v>
      </c>
      <c r="GR547">
        <v>0</v>
      </c>
      <c r="GS547">
        <v>0</v>
      </c>
      <c r="GT547">
        <v>0</v>
      </c>
      <c r="GU547">
        <v>0</v>
      </c>
      <c r="GV547">
        <v>0</v>
      </c>
      <c r="GW547">
        <v>0</v>
      </c>
      <c r="GX547">
        <v>0</v>
      </c>
      <c r="GY547">
        <v>0</v>
      </c>
      <c r="GZ547">
        <v>1</v>
      </c>
      <c r="HA547">
        <v>1</v>
      </c>
      <c r="HB547">
        <v>0</v>
      </c>
      <c r="HC547" s="139">
        <v>0</v>
      </c>
      <c r="HD547" s="141">
        <v>0</v>
      </c>
      <c r="HE547" s="139">
        <v>0</v>
      </c>
      <c r="HF547" s="141">
        <v>0</v>
      </c>
      <c r="HG547" s="180">
        <v>5</v>
      </c>
      <c r="HH547" s="182">
        <v>0</v>
      </c>
      <c r="HI547" s="182">
        <v>0</v>
      </c>
      <c r="HJ547" s="183">
        <v>0</v>
      </c>
      <c r="HK547" s="140">
        <v>0</v>
      </c>
      <c r="HL547" s="140">
        <v>0</v>
      </c>
      <c r="HM547" s="1">
        <v>0</v>
      </c>
      <c r="HN547" s="1">
        <v>0</v>
      </c>
      <c r="HO547" t="s">
        <v>460</v>
      </c>
      <c r="HP547" s="284" t="s">
        <v>460</v>
      </c>
      <c r="HQ547" s="284">
        <v>0</v>
      </c>
      <c r="HR547" s="284">
        <v>0</v>
      </c>
      <c r="HS547" s="284">
        <v>0</v>
      </c>
      <c r="HT547" s="284" t="s">
        <v>427</v>
      </c>
      <c r="HU547" s="284" t="s">
        <v>427</v>
      </c>
      <c r="HV547" s="284" t="s">
        <v>427</v>
      </c>
      <c r="HW547" s="284" t="s">
        <v>427</v>
      </c>
      <c r="HX547" s="284">
        <v>0</v>
      </c>
      <c r="HY547" s="284">
        <v>0</v>
      </c>
      <c r="HZ547" s="284">
        <v>1183243</v>
      </c>
      <c r="IA547" s="284"/>
      <c r="IB547" s="284"/>
    </row>
    <row r="548" spans="1:236" x14ac:dyDescent="0.25">
      <c r="A548" s="2">
        <f>IF('Table 1'!$L$2="All Regions",1,IF('Table 1'!$L$2='DATA TEMPLATE 1516'!L548,1,0))</f>
        <v>1</v>
      </c>
      <c r="B548" s="2">
        <f>IF('Table 1'!$L$3="All Disciplines",1,IF('Table 1'!$L$3='DATA TEMPLATE 1516'!M548,1,0))</f>
        <v>1</v>
      </c>
      <c r="C548" s="2">
        <f>IF('Table 1'!$L$4="All Organisations",1,IF('Table 1'!$L$4='DATA TEMPLATE 1516'!N548,1,0))</f>
        <v>1</v>
      </c>
      <c r="D548" s="2">
        <f t="shared" si="16"/>
        <v>3</v>
      </c>
      <c r="E548" s="236">
        <f>IFERROR(IF('Table 2'!$L$2="All Diverse Led",$HQ548,IF('Table 2'!$L$2='DATA TEMPLATE 1516'!HX548,4,0)),"0")</f>
        <v>0</v>
      </c>
      <c r="F548" s="236">
        <f>IFERROR(IF('Table 2'!$L$2="All Diverse Led",$HQ548,IF('Table 2'!$L$2='DATA TEMPLATE 1516'!HY548,4,0)), 0)</f>
        <v>0</v>
      </c>
      <c r="G548" s="237">
        <f t="shared" si="17"/>
        <v>0</v>
      </c>
      <c r="H548" s="1" t="s">
        <v>471</v>
      </c>
      <c r="I548" s="1">
        <v>0</v>
      </c>
      <c r="J548" s="1" t="b">
        <v>1</v>
      </c>
      <c r="K548" s="284">
        <v>546</v>
      </c>
      <c r="L548" t="s">
        <v>447</v>
      </c>
      <c r="M548" t="s">
        <v>451</v>
      </c>
      <c r="N548" t="s">
        <v>460</v>
      </c>
      <c r="O548" s="76">
        <v>3793828</v>
      </c>
      <c r="P548" s="76">
        <v>1250807</v>
      </c>
      <c r="Q548" s="76">
        <v>486064</v>
      </c>
      <c r="R548" s="76">
        <v>1888240</v>
      </c>
      <c r="S548" s="76">
        <v>0</v>
      </c>
      <c r="T548" s="76">
        <v>7418939</v>
      </c>
      <c r="U548">
        <v>1077861</v>
      </c>
      <c r="V548">
        <v>379548</v>
      </c>
      <c r="W548">
        <v>0</v>
      </c>
      <c r="X548">
        <v>0</v>
      </c>
      <c r="Y548">
        <v>0</v>
      </c>
      <c r="Z548">
        <v>33173</v>
      </c>
      <c r="AA548">
        <v>0</v>
      </c>
      <c r="AB548">
        <v>4586776</v>
      </c>
      <c r="AC548">
        <v>2371610</v>
      </c>
      <c r="AD548">
        <v>342723</v>
      </c>
      <c r="AE548">
        <v>8791691</v>
      </c>
      <c r="AF548" s="1">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v>0</v>
      </c>
      <c r="BD548" s="284">
        <v>0</v>
      </c>
      <c r="BE548" s="284">
        <v>0</v>
      </c>
      <c r="BF548" s="284">
        <v>0</v>
      </c>
      <c r="BG548" s="284">
        <v>0</v>
      </c>
      <c r="BH548" s="168">
        <v>0</v>
      </c>
      <c r="BI548" s="169">
        <v>0</v>
      </c>
      <c r="BJ548" s="169">
        <v>0</v>
      </c>
      <c r="BK548" s="170">
        <v>0</v>
      </c>
      <c r="BL548">
        <v>13</v>
      </c>
      <c r="BM548">
        <v>1509</v>
      </c>
      <c r="BN548">
        <v>164813</v>
      </c>
      <c r="BO548">
        <v>17800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v>0</v>
      </c>
      <c r="CI548">
        <v>0</v>
      </c>
      <c r="CJ548" s="1">
        <v>0</v>
      </c>
      <c r="CK548" s="1">
        <v>0</v>
      </c>
      <c r="CL548" s="1">
        <v>0</v>
      </c>
      <c r="CM548" s="1">
        <v>0</v>
      </c>
      <c r="CN548" s="168">
        <v>0</v>
      </c>
      <c r="CO548" s="169">
        <v>0</v>
      </c>
      <c r="CP548" s="169">
        <v>0</v>
      </c>
      <c r="CQ548" s="170">
        <v>0</v>
      </c>
      <c r="CR548" s="1">
        <v>11</v>
      </c>
      <c r="CS548" s="1">
        <v>47</v>
      </c>
      <c r="CT548" s="1">
        <v>2906</v>
      </c>
      <c r="CU548" s="1">
        <v>5441</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v>0</v>
      </c>
      <c r="DP548" s="284">
        <v>0</v>
      </c>
      <c r="DQ548" s="284">
        <v>0</v>
      </c>
      <c r="DR548" s="284">
        <v>0</v>
      </c>
      <c r="DS548" s="284">
        <v>0</v>
      </c>
      <c r="DT548" s="168">
        <v>0</v>
      </c>
      <c r="DU548" s="169">
        <v>0</v>
      </c>
      <c r="DV548" s="169">
        <v>0</v>
      </c>
      <c r="DW548" s="170">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v>0</v>
      </c>
      <c r="EU548">
        <v>0</v>
      </c>
      <c r="EV548" s="1">
        <v>0</v>
      </c>
      <c r="EW548" s="1">
        <v>0</v>
      </c>
      <c r="EX548" s="1">
        <v>0</v>
      </c>
      <c r="EY548" s="1">
        <v>0</v>
      </c>
      <c r="EZ548" s="168">
        <v>0</v>
      </c>
      <c r="FA548" s="169">
        <v>0</v>
      </c>
      <c r="FB548" s="169">
        <v>0</v>
      </c>
      <c r="FC548" s="170">
        <v>0</v>
      </c>
      <c r="FD548">
        <v>0</v>
      </c>
      <c r="FE548">
        <v>0</v>
      </c>
      <c r="FF548">
        <v>0</v>
      </c>
      <c r="FG548">
        <v>0</v>
      </c>
      <c r="FH548">
        <v>0</v>
      </c>
      <c r="FI548">
        <v>0</v>
      </c>
      <c r="FJ548">
        <v>0</v>
      </c>
      <c r="FK548">
        <v>0</v>
      </c>
      <c r="FL548">
        <v>0</v>
      </c>
      <c r="FM548">
        <v>0</v>
      </c>
      <c r="FN548">
        <v>2</v>
      </c>
      <c r="FO548">
        <v>2000</v>
      </c>
      <c r="FP548">
        <v>2</v>
      </c>
      <c r="FQ548">
        <v>442</v>
      </c>
      <c r="FR548">
        <v>0</v>
      </c>
      <c r="FS548">
        <v>0</v>
      </c>
      <c r="FT548">
        <v>0</v>
      </c>
      <c r="FU548">
        <v>0</v>
      </c>
      <c r="FV548">
        <v>0</v>
      </c>
      <c r="FW548">
        <v>0</v>
      </c>
      <c r="FX548">
        <v>1</v>
      </c>
      <c r="FY548">
        <v>0</v>
      </c>
      <c r="FZ548">
        <v>0</v>
      </c>
      <c r="GA548">
        <v>0</v>
      </c>
      <c r="GB548">
        <v>0</v>
      </c>
      <c r="GC548">
        <v>0</v>
      </c>
      <c r="GD548">
        <v>2</v>
      </c>
      <c r="GE548">
        <v>0</v>
      </c>
      <c r="GF548">
        <v>12</v>
      </c>
      <c r="GG548">
        <v>10500</v>
      </c>
      <c r="GH548">
        <v>0</v>
      </c>
      <c r="GI548">
        <v>0</v>
      </c>
      <c r="GJ548">
        <v>0</v>
      </c>
      <c r="GK548">
        <v>0</v>
      </c>
      <c r="GL548">
        <v>0</v>
      </c>
      <c r="GM548">
        <v>0</v>
      </c>
      <c r="GN548">
        <v>0</v>
      </c>
      <c r="GO548">
        <v>0</v>
      </c>
      <c r="GP548">
        <v>6</v>
      </c>
      <c r="GQ548">
        <v>8019</v>
      </c>
      <c r="GR548">
        <v>0</v>
      </c>
      <c r="GS548">
        <v>0</v>
      </c>
      <c r="GT548">
        <v>1</v>
      </c>
      <c r="GU548">
        <v>1</v>
      </c>
      <c r="GV548">
        <v>0</v>
      </c>
      <c r="GW548">
        <v>0</v>
      </c>
      <c r="GX548">
        <v>0</v>
      </c>
      <c r="GY548">
        <v>0</v>
      </c>
      <c r="GZ548">
        <v>0</v>
      </c>
      <c r="HA548">
        <v>0</v>
      </c>
      <c r="HB548">
        <v>0</v>
      </c>
      <c r="HC548" s="139">
        <v>0</v>
      </c>
      <c r="HD548" s="141">
        <v>0</v>
      </c>
      <c r="HE548" s="139">
        <v>0</v>
      </c>
      <c r="HF548" s="141">
        <v>0</v>
      </c>
      <c r="HG548" s="180">
        <v>72</v>
      </c>
      <c r="HH548" s="182">
        <v>0</v>
      </c>
      <c r="HI548" s="182">
        <v>0</v>
      </c>
      <c r="HJ548" s="183">
        <v>0</v>
      </c>
      <c r="HK548" s="140">
        <v>0</v>
      </c>
      <c r="HL548" s="140">
        <v>0</v>
      </c>
      <c r="HM548" s="1">
        <v>0</v>
      </c>
      <c r="HN548" s="1">
        <v>0</v>
      </c>
      <c r="HO548" t="s">
        <v>460</v>
      </c>
      <c r="HP548" s="284" t="s">
        <v>460</v>
      </c>
      <c r="HQ548" s="284">
        <v>0</v>
      </c>
      <c r="HR548" s="284">
        <v>0</v>
      </c>
      <c r="HS548" s="284">
        <v>0</v>
      </c>
      <c r="HT548" s="284" t="s">
        <v>427</v>
      </c>
      <c r="HU548" s="284" t="s">
        <v>427</v>
      </c>
      <c r="HV548" s="284" t="s">
        <v>427</v>
      </c>
      <c r="HW548" s="284" t="s">
        <v>427</v>
      </c>
      <c r="HX548" s="284">
        <v>0</v>
      </c>
      <c r="HY548" s="284">
        <v>0</v>
      </c>
      <c r="HZ548" s="284">
        <v>6974647</v>
      </c>
      <c r="IA548" s="284"/>
      <c r="IB548" s="284"/>
    </row>
    <row r="549" spans="1:236" x14ac:dyDescent="0.25">
      <c r="A549" s="2">
        <f>IF('Table 1'!$L$2="All Regions",1,IF('Table 1'!$L$2='DATA TEMPLATE 1516'!L549,1,0))</f>
        <v>1</v>
      </c>
      <c r="B549" s="2">
        <f>IF('Table 1'!$L$3="All Disciplines",1,IF('Table 1'!$L$3='DATA TEMPLATE 1516'!M549,1,0))</f>
        <v>1</v>
      </c>
      <c r="C549" s="2">
        <f>IF('Table 1'!$L$4="All Organisations",1,IF('Table 1'!$L$4='DATA TEMPLATE 1516'!N549,1,0))</f>
        <v>1</v>
      </c>
      <c r="D549" s="2">
        <f t="shared" si="16"/>
        <v>3</v>
      </c>
      <c r="E549" s="236">
        <f>IFERROR(IF('Table 2'!$L$2="All Diverse Led",$HQ549,IF('Table 2'!$L$2='DATA TEMPLATE 1516'!HX549,4,0)),"0")</f>
        <v>0</v>
      </c>
      <c r="F549" s="236">
        <f>IFERROR(IF('Table 2'!$L$2="All Diverse Led",$HQ549,IF('Table 2'!$L$2='DATA TEMPLATE 1516'!HY549,4,0)), 0)</f>
        <v>0</v>
      </c>
      <c r="G549" s="237">
        <f t="shared" si="17"/>
        <v>0</v>
      </c>
      <c r="H549" s="1" t="s">
        <v>471</v>
      </c>
      <c r="I549" s="1">
        <v>0</v>
      </c>
      <c r="J549" s="1" t="b">
        <v>0</v>
      </c>
      <c r="K549" s="284">
        <v>547</v>
      </c>
      <c r="L549" t="s">
        <v>441</v>
      </c>
      <c r="M549" t="s">
        <v>438</v>
      </c>
      <c r="N549" t="s">
        <v>459</v>
      </c>
      <c r="O549" s="76">
        <v>109419</v>
      </c>
      <c r="P549" s="76">
        <v>330602</v>
      </c>
      <c r="Q549" s="76">
        <v>128580</v>
      </c>
      <c r="R549" s="76">
        <v>0</v>
      </c>
      <c r="S549" s="76">
        <v>0</v>
      </c>
      <c r="T549" s="76">
        <v>568601</v>
      </c>
      <c r="U549">
        <v>0</v>
      </c>
      <c r="V549">
        <v>18560</v>
      </c>
      <c r="W549">
        <v>0</v>
      </c>
      <c r="X549">
        <v>3675</v>
      </c>
      <c r="Y549">
        <v>0</v>
      </c>
      <c r="Z549">
        <v>0</v>
      </c>
      <c r="AA549">
        <v>0</v>
      </c>
      <c r="AB549">
        <v>94881</v>
      </c>
      <c r="AC549">
        <v>49377</v>
      </c>
      <c r="AD549">
        <v>400786</v>
      </c>
      <c r="AE549">
        <v>567279</v>
      </c>
      <c r="AF549" s="1">
        <v>5</v>
      </c>
      <c r="AG549">
        <v>23</v>
      </c>
      <c r="AH549">
        <v>2980</v>
      </c>
      <c r="AI549">
        <v>0</v>
      </c>
      <c r="AJ549">
        <v>1</v>
      </c>
      <c r="AK549">
        <v>2</v>
      </c>
      <c r="AL549">
        <v>100</v>
      </c>
      <c r="AM549">
        <v>0</v>
      </c>
      <c r="AN549">
        <v>0</v>
      </c>
      <c r="AO549">
        <v>0</v>
      </c>
      <c r="AP549">
        <v>0</v>
      </c>
      <c r="AQ549">
        <v>0</v>
      </c>
      <c r="AR549">
        <v>2</v>
      </c>
      <c r="AS549">
        <v>6</v>
      </c>
      <c r="AT549">
        <v>1662</v>
      </c>
      <c r="AU549">
        <v>0</v>
      </c>
      <c r="AV549">
        <v>0</v>
      </c>
      <c r="AW549">
        <v>0</v>
      </c>
      <c r="AX549">
        <v>0</v>
      </c>
      <c r="AY549">
        <v>0</v>
      </c>
      <c r="AZ549">
        <v>0</v>
      </c>
      <c r="BA549">
        <v>0</v>
      </c>
      <c r="BB549">
        <v>0</v>
      </c>
      <c r="BC549">
        <v>0</v>
      </c>
      <c r="BD549" s="284">
        <v>1</v>
      </c>
      <c r="BE549" s="284">
        <v>2</v>
      </c>
      <c r="BF549" s="284">
        <v>100</v>
      </c>
      <c r="BG549" s="284">
        <v>0</v>
      </c>
      <c r="BH549" s="168">
        <v>2</v>
      </c>
      <c r="BI549" s="169">
        <v>6</v>
      </c>
      <c r="BJ549" s="169">
        <v>1662</v>
      </c>
      <c r="BK549" s="170">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v>0</v>
      </c>
      <c r="CJ549" s="1">
        <v>0</v>
      </c>
      <c r="CK549" s="1">
        <v>0</v>
      </c>
      <c r="CL549" s="1">
        <v>0</v>
      </c>
      <c r="CM549" s="1">
        <v>0</v>
      </c>
      <c r="CN549" s="168">
        <v>0</v>
      </c>
      <c r="CO549" s="169">
        <v>0</v>
      </c>
      <c r="CP549" s="169">
        <v>0</v>
      </c>
      <c r="CQ549" s="170">
        <v>0</v>
      </c>
      <c r="CR549" s="1">
        <v>0</v>
      </c>
      <c r="CS549" s="1">
        <v>0</v>
      </c>
      <c r="CT549" s="1">
        <v>0</v>
      </c>
      <c r="CU549" s="1">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v>0</v>
      </c>
      <c r="DP549" s="284">
        <v>0</v>
      </c>
      <c r="DQ549" s="284">
        <v>0</v>
      </c>
      <c r="DR549" s="284">
        <v>0</v>
      </c>
      <c r="DS549" s="284">
        <v>0</v>
      </c>
      <c r="DT549" s="168">
        <v>0</v>
      </c>
      <c r="DU549" s="169">
        <v>0</v>
      </c>
      <c r="DV549" s="169">
        <v>0</v>
      </c>
      <c r="DW549" s="170">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v>0</v>
      </c>
      <c r="EV549" s="1">
        <v>0</v>
      </c>
      <c r="EW549" s="1">
        <v>0</v>
      </c>
      <c r="EX549" s="1">
        <v>0</v>
      </c>
      <c r="EY549" s="1">
        <v>0</v>
      </c>
      <c r="EZ549" s="168">
        <v>0</v>
      </c>
      <c r="FA549" s="169">
        <v>0</v>
      </c>
      <c r="FB549" s="169">
        <v>0</v>
      </c>
      <c r="FC549" s="170">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0</v>
      </c>
      <c r="GK549">
        <v>0</v>
      </c>
      <c r="GL549">
        <v>0</v>
      </c>
      <c r="GM549">
        <v>0</v>
      </c>
      <c r="GN549">
        <v>0</v>
      </c>
      <c r="GO549">
        <v>0</v>
      </c>
      <c r="GP549">
        <v>0</v>
      </c>
      <c r="GQ549">
        <v>0</v>
      </c>
      <c r="GR549">
        <v>0</v>
      </c>
      <c r="GS549">
        <v>0</v>
      </c>
      <c r="GT549">
        <v>0</v>
      </c>
      <c r="GU549">
        <v>0</v>
      </c>
      <c r="GV549">
        <v>0</v>
      </c>
      <c r="GW549">
        <v>0</v>
      </c>
      <c r="GX549">
        <v>0</v>
      </c>
      <c r="GY549">
        <v>0</v>
      </c>
      <c r="GZ549">
        <v>0</v>
      </c>
      <c r="HA549">
        <v>0</v>
      </c>
      <c r="HB549">
        <v>0</v>
      </c>
      <c r="HC549" s="139">
        <v>0</v>
      </c>
      <c r="HD549" s="141">
        <v>0</v>
      </c>
      <c r="HE549" s="139">
        <v>0</v>
      </c>
      <c r="HF549" s="141">
        <v>0</v>
      </c>
      <c r="HG549" s="180">
        <v>15</v>
      </c>
      <c r="HH549" s="182">
        <v>0</v>
      </c>
      <c r="HI549" s="182">
        <v>0</v>
      </c>
      <c r="HJ549" s="183">
        <v>0</v>
      </c>
      <c r="HK549" s="140">
        <v>0</v>
      </c>
      <c r="HL549" s="140">
        <v>0</v>
      </c>
      <c r="HM549" s="1" t="s">
        <v>427</v>
      </c>
      <c r="HN549" s="1" t="s">
        <v>427</v>
      </c>
      <c r="HO549" t="s">
        <v>459</v>
      </c>
      <c r="HP549" s="284" t="s">
        <v>459</v>
      </c>
      <c r="HQ549" s="284">
        <v>0</v>
      </c>
      <c r="HR549" s="284">
        <v>0</v>
      </c>
      <c r="HS549" s="284">
        <v>0</v>
      </c>
      <c r="HT549" s="284" t="s">
        <v>427</v>
      </c>
      <c r="HU549" s="284" t="s">
        <v>427</v>
      </c>
      <c r="HV549" s="284" t="s">
        <v>427</v>
      </c>
      <c r="HW549" s="284" t="s">
        <v>427</v>
      </c>
      <c r="HX549" s="284">
        <v>0</v>
      </c>
      <c r="HY549" s="284">
        <v>0</v>
      </c>
      <c r="HZ549" s="284">
        <v>587895</v>
      </c>
      <c r="IA549" s="284"/>
      <c r="IB549" s="284"/>
    </row>
    <row r="550" spans="1:236" x14ac:dyDescent="0.25">
      <c r="A550" s="2">
        <f>IF('Table 1'!$L$2="All Regions",1,IF('Table 1'!$L$2='DATA TEMPLATE 1516'!L550,1,0))</f>
        <v>1</v>
      </c>
      <c r="B550" s="2">
        <f>IF('Table 1'!$L$3="All Disciplines",1,IF('Table 1'!$L$3='DATA TEMPLATE 1516'!M550,1,0))</f>
        <v>1</v>
      </c>
      <c r="C550" s="2">
        <f>IF('Table 1'!$L$4="All Organisations",1,IF('Table 1'!$L$4='DATA TEMPLATE 1516'!N550,1,0))</f>
        <v>1</v>
      </c>
      <c r="D550" s="2">
        <f t="shared" si="16"/>
        <v>3</v>
      </c>
      <c r="E550" s="236">
        <f>IFERROR(IF('Table 2'!$L$2="All Diverse Led",$HQ550,IF('Table 2'!$L$2='DATA TEMPLATE 1516'!HX550,4,0)),"0")</f>
        <v>0</v>
      </c>
      <c r="F550" s="236">
        <f>IFERROR(IF('Table 2'!$L$2="All Diverse Led",$HQ550,IF('Table 2'!$L$2='DATA TEMPLATE 1516'!HY550,4,0)), 0)</f>
        <v>0</v>
      </c>
      <c r="G550" s="237">
        <f t="shared" si="17"/>
        <v>0</v>
      </c>
      <c r="H550" s="1" t="s">
        <v>471</v>
      </c>
      <c r="I550" s="1">
        <v>0</v>
      </c>
      <c r="J550" s="1" t="b">
        <v>0</v>
      </c>
      <c r="K550" s="284">
        <v>548</v>
      </c>
      <c r="L550" t="s">
        <v>448</v>
      </c>
      <c r="M550" t="s">
        <v>440</v>
      </c>
      <c r="N550" t="s">
        <v>460</v>
      </c>
      <c r="O550" s="76">
        <v>446002</v>
      </c>
      <c r="P550" s="76">
        <v>125000</v>
      </c>
      <c r="Q550" s="76">
        <v>3994</v>
      </c>
      <c r="R550" s="76">
        <v>513587</v>
      </c>
      <c r="S550" s="76">
        <v>0</v>
      </c>
      <c r="T550" s="76">
        <v>1088583</v>
      </c>
      <c r="U550">
        <v>143080</v>
      </c>
      <c r="V550">
        <v>0</v>
      </c>
      <c r="W550">
        <v>0</v>
      </c>
      <c r="X550">
        <v>0</v>
      </c>
      <c r="Y550">
        <v>0</v>
      </c>
      <c r="Z550">
        <v>0</v>
      </c>
      <c r="AA550">
        <v>0</v>
      </c>
      <c r="AB550">
        <v>643875</v>
      </c>
      <c r="AC550">
        <v>301728</v>
      </c>
      <c r="AD550">
        <v>0</v>
      </c>
      <c r="AE550">
        <v>1088683</v>
      </c>
      <c r="AF550" s="1">
        <v>4</v>
      </c>
      <c r="AG550">
        <v>25</v>
      </c>
      <c r="AH550">
        <v>2900</v>
      </c>
      <c r="AI550">
        <v>3535</v>
      </c>
      <c r="AJ550">
        <v>0</v>
      </c>
      <c r="AK550">
        <v>0</v>
      </c>
      <c r="AL550">
        <v>0</v>
      </c>
      <c r="AM550">
        <v>0</v>
      </c>
      <c r="AN550">
        <v>0</v>
      </c>
      <c r="AO550">
        <v>0</v>
      </c>
      <c r="AP550">
        <v>0</v>
      </c>
      <c r="AQ550">
        <v>0</v>
      </c>
      <c r="AR550">
        <v>0</v>
      </c>
      <c r="AS550">
        <v>0</v>
      </c>
      <c r="AT550">
        <v>0</v>
      </c>
      <c r="AU550">
        <v>0</v>
      </c>
      <c r="AV550">
        <v>0</v>
      </c>
      <c r="AW550">
        <v>0</v>
      </c>
      <c r="AX550">
        <v>0</v>
      </c>
      <c r="AY550">
        <v>0</v>
      </c>
      <c r="AZ550">
        <v>0</v>
      </c>
      <c r="BA550">
        <v>0</v>
      </c>
      <c r="BB550">
        <v>0</v>
      </c>
      <c r="BC550">
        <v>0</v>
      </c>
      <c r="BD550" s="284">
        <v>0</v>
      </c>
      <c r="BE550" s="284">
        <v>0</v>
      </c>
      <c r="BF550" s="284">
        <v>0</v>
      </c>
      <c r="BG550" s="284">
        <v>0</v>
      </c>
      <c r="BH550" s="168">
        <v>0</v>
      </c>
      <c r="BI550" s="169">
        <v>0</v>
      </c>
      <c r="BJ550" s="169">
        <v>0</v>
      </c>
      <c r="BK550" s="170">
        <v>0</v>
      </c>
      <c r="BL550">
        <v>2</v>
      </c>
      <c r="BM550">
        <v>300</v>
      </c>
      <c r="BN550">
        <v>0</v>
      </c>
      <c r="BO550">
        <v>5000</v>
      </c>
      <c r="BP550">
        <v>0</v>
      </c>
      <c r="BQ550">
        <v>0</v>
      </c>
      <c r="BR550">
        <v>0</v>
      </c>
      <c r="BS550">
        <v>0</v>
      </c>
      <c r="BT550">
        <v>0</v>
      </c>
      <c r="BU550">
        <v>0</v>
      </c>
      <c r="BV550">
        <v>0</v>
      </c>
      <c r="BW550">
        <v>0</v>
      </c>
      <c r="BX550">
        <v>2</v>
      </c>
      <c r="BY550">
        <v>0</v>
      </c>
      <c r="BZ550">
        <v>0</v>
      </c>
      <c r="CA550">
        <v>0</v>
      </c>
      <c r="CB550">
        <v>0</v>
      </c>
      <c r="CC550">
        <v>0</v>
      </c>
      <c r="CD550">
        <v>0</v>
      </c>
      <c r="CE550">
        <v>0</v>
      </c>
      <c r="CF550">
        <v>0</v>
      </c>
      <c r="CG550">
        <v>0</v>
      </c>
      <c r="CH550">
        <v>0</v>
      </c>
      <c r="CI550">
        <v>0</v>
      </c>
      <c r="CJ550" s="1">
        <v>0</v>
      </c>
      <c r="CK550" s="1">
        <v>0</v>
      </c>
      <c r="CL550" s="1">
        <v>0</v>
      </c>
      <c r="CM550" s="1">
        <v>0</v>
      </c>
      <c r="CN550" s="168">
        <v>2</v>
      </c>
      <c r="CO550" s="169">
        <v>0</v>
      </c>
      <c r="CP550" s="169">
        <v>0</v>
      </c>
      <c r="CQ550" s="170">
        <v>0</v>
      </c>
      <c r="CR550" s="1">
        <v>47</v>
      </c>
      <c r="CS550" s="1">
        <v>47</v>
      </c>
      <c r="CT550" s="1">
        <v>3409</v>
      </c>
      <c r="CU550" s="1">
        <v>2230</v>
      </c>
      <c r="CV550">
        <v>0</v>
      </c>
      <c r="CW550">
        <v>0</v>
      </c>
      <c r="CX550">
        <v>0</v>
      </c>
      <c r="CY550">
        <v>0</v>
      </c>
      <c r="CZ550">
        <v>0</v>
      </c>
      <c r="DA550">
        <v>0</v>
      </c>
      <c r="DB550">
        <v>0</v>
      </c>
      <c r="DC550">
        <v>0</v>
      </c>
      <c r="DD550">
        <v>13</v>
      </c>
      <c r="DE550">
        <v>13</v>
      </c>
      <c r="DF550">
        <v>490</v>
      </c>
      <c r="DG550">
        <v>520</v>
      </c>
      <c r="DH550">
        <v>0</v>
      </c>
      <c r="DI550">
        <v>0</v>
      </c>
      <c r="DJ550">
        <v>0</v>
      </c>
      <c r="DK550">
        <v>0</v>
      </c>
      <c r="DL550">
        <v>0</v>
      </c>
      <c r="DM550">
        <v>0</v>
      </c>
      <c r="DN550">
        <v>0</v>
      </c>
      <c r="DO550">
        <v>0</v>
      </c>
      <c r="DP550" s="284">
        <v>0</v>
      </c>
      <c r="DQ550" s="284">
        <v>0</v>
      </c>
      <c r="DR550" s="284">
        <v>0</v>
      </c>
      <c r="DS550" s="284">
        <v>0</v>
      </c>
      <c r="DT550" s="168">
        <v>13</v>
      </c>
      <c r="DU550" s="169">
        <v>13</v>
      </c>
      <c r="DV550" s="169">
        <v>490</v>
      </c>
      <c r="DW550" s="170">
        <v>520</v>
      </c>
      <c r="DX550">
        <v>2</v>
      </c>
      <c r="DY550">
        <v>6</v>
      </c>
      <c r="DZ550">
        <v>8400</v>
      </c>
      <c r="EA550">
        <v>10000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v>0</v>
      </c>
      <c r="EV550" s="1">
        <v>0</v>
      </c>
      <c r="EW550" s="1">
        <v>0</v>
      </c>
      <c r="EX550" s="1">
        <v>0</v>
      </c>
      <c r="EY550" s="1">
        <v>0</v>
      </c>
      <c r="EZ550" s="168">
        <v>0</v>
      </c>
      <c r="FA550" s="169">
        <v>0</v>
      </c>
      <c r="FB550" s="169">
        <v>0</v>
      </c>
      <c r="FC550" s="170">
        <v>0</v>
      </c>
      <c r="FD550">
        <v>0</v>
      </c>
      <c r="FE550">
        <v>0</v>
      </c>
      <c r="FF550">
        <v>0</v>
      </c>
      <c r="FG550">
        <v>0</v>
      </c>
      <c r="FH550">
        <v>0</v>
      </c>
      <c r="FI550">
        <v>0</v>
      </c>
      <c r="FJ550">
        <v>0</v>
      </c>
      <c r="FK550">
        <v>0</v>
      </c>
      <c r="FL550">
        <v>0</v>
      </c>
      <c r="FM550">
        <v>0</v>
      </c>
      <c r="FN550">
        <v>0</v>
      </c>
      <c r="FO550">
        <v>0</v>
      </c>
      <c r="FP550">
        <v>0</v>
      </c>
      <c r="FQ550">
        <v>0</v>
      </c>
      <c r="FR550">
        <v>0</v>
      </c>
      <c r="FS550">
        <v>0</v>
      </c>
      <c r="FT550">
        <v>0</v>
      </c>
      <c r="FU550">
        <v>0</v>
      </c>
      <c r="FV550">
        <v>0</v>
      </c>
      <c r="FW550">
        <v>0</v>
      </c>
      <c r="FX550">
        <v>0</v>
      </c>
      <c r="FY550">
        <v>0</v>
      </c>
      <c r="FZ550">
        <v>0</v>
      </c>
      <c r="GA550">
        <v>0</v>
      </c>
      <c r="GB550">
        <v>0</v>
      </c>
      <c r="GC550">
        <v>0</v>
      </c>
      <c r="GD550">
        <v>0</v>
      </c>
      <c r="GE550">
        <v>0</v>
      </c>
      <c r="GF550">
        <v>0</v>
      </c>
      <c r="GG550">
        <v>0</v>
      </c>
      <c r="GH550">
        <v>0</v>
      </c>
      <c r="GI550">
        <v>0</v>
      </c>
      <c r="GJ550">
        <v>0</v>
      </c>
      <c r="GK550">
        <v>0</v>
      </c>
      <c r="GL550">
        <v>0</v>
      </c>
      <c r="GM550">
        <v>0</v>
      </c>
      <c r="GN550">
        <v>0</v>
      </c>
      <c r="GO550">
        <v>0</v>
      </c>
      <c r="GP550">
        <v>0</v>
      </c>
      <c r="GQ550">
        <v>0</v>
      </c>
      <c r="GR550">
        <v>0</v>
      </c>
      <c r="GS550">
        <v>0</v>
      </c>
      <c r="GT550">
        <v>0</v>
      </c>
      <c r="GU550">
        <v>0</v>
      </c>
      <c r="GV550">
        <v>0</v>
      </c>
      <c r="GW550">
        <v>0</v>
      </c>
      <c r="GX550">
        <v>0</v>
      </c>
      <c r="GY550">
        <v>0</v>
      </c>
      <c r="GZ550">
        <v>0</v>
      </c>
      <c r="HA550">
        <v>0</v>
      </c>
      <c r="HB550">
        <v>0</v>
      </c>
      <c r="HC550" s="139">
        <v>0</v>
      </c>
      <c r="HD550" s="141">
        <v>0</v>
      </c>
      <c r="HE550" s="139">
        <v>0</v>
      </c>
      <c r="HF550" s="141">
        <v>0</v>
      </c>
      <c r="HG550" s="180">
        <v>5</v>
      </c>
      <c r="HH550" s="182">
        <v>0</v>
      </c>
      <c r="HI550" s="182">
        <v>0</v>
      </c>
      <c r="HJ550" s="183">
        <v>0</v>
      </c>
      <c r="HK550" s="140">
        <v>0</v>
      </c>
      <c r="HL550" s="140">
        <v>0</v>
      </c>
      <c r="HM550" s="1" t="s">
        <v>427</v>
      </c>
      <c r="HN550" s="1" t="s">
        <v>427</v>
      </c>
      <c r="HO550" t="s">
        <v>460</v>
      </c>
      <c r="HP550" s="284" t="s">
        <v>460</v>
      </c>
      <c r="HQ550" s="284">
        <v>0</v>
      </c>
      <c r="HR550" s="284">
        <v>0</v>
      </c>
      <c r="HS550" s="284">
        <v>0</v>
      </c>
      <c r="HT550" s="284" t="s">
        <v>427</v>
      </c>
      <c r="HU550" s="284" t="s">
        <v>427</v>
      </c>
      <c r="HV550" s="284" t="s">
        <v>427</v>
      </c>
      <c r="HW550" s="284" t="s">
        <v>426</v>
      </c>
      <c r="HX550" s="284">
        <v>0</v>
      </c>
      <c r="HY550" s="284">
        <v>0</v>
      </c>
      <c r="HZ550" s="284">
        <v>1194172</v>
      </c>
      <c r="IA550" s="284"/>
      <c r="IB550" s="284"/>
    </row>
    <row r="551" spans="1:236" x14ac:dyDescent="0.25">
      <c r="A551" s="2">
        <f>IF('Table 1'!$L$2="All Regions",1,IF('Table 1'!$L$2='DATA TEMPLATE 1516'!L551,1,0))</f>
        <v>1</v>
      </c>
      <c r="B551" s="2">
        <f>IF('Table 1'!$L$3="All Disciplines",1,IF('Table 1'!$L$3='DATA TEMPLATE 1516'!M551,1,0))</f>
        <v>1</v>
      </c>
      <c r="C551" s="2">
        <f>IF('Table 1'!$L$4="All Organisations",1,IF('Table 1'!$L$4='DATA TEMPLATE 1516'!N551,1,0))</f>
        <v>1</v>
      </c>
      <c r="D551" s="2">
        <f t="shared" si="16"/>
        <v>3</v>
      </c>
      <c r="E551" s="236">
        <f>IFERROR(IF('Table 2'!$L$2="All Diverse Led",$HQ551,IF('Table 2'!$L$2='DATA TEMPLATE 1516'!HX551,4,0)),"0")</f>
        <v>0</v>
      </c>
      <c r="F551" s="236">
        <f>IFERROR(IF('Table 2'!$L$2="All Diverse Led",$HQ551,IF('Table 2'!$L$2='DATA TEMPLATE 1516'!HY551,4,0)), 0)</f>
        <v>0</v>
      </c>
      <c r="G551" s="237">
        <f t="shared" si="17"/>
        <v>0</v>
      </c>
      <c r="H551" s="1" t="s">
        <v>471</v>
      </c>
      <c r="I551" s="1">
        <v>0</v>
      </c>
      <c r="J551" s="1" t="b">
        <v>0</v>
      </c>
      <c r="K551" s="284">
        <v>549</v>
      </c>
      <c r="L551" t="s">
        <v>447</v>
      </c>
      <c r="M551" t="s">
        <v>440</v>
      </c>
      <c r="N551" t="s">
        <v>460</v>
      </c>
      <c r="O551" s="76">
        <v>1842316</v>
      </c>
      <c r="P551" s="76">
        <v>235000</v>
      </c>
      <c r="Q551" s="76">
        <v>476786</v>
      </c>
      <c r="R551" s="76">
        <v>309884</v>
      </c>
      <c r="S551" s="76">
        <v>0</v>
      </c>
      <c r="T551" s="76">
        <v>2863986</v>
      </c>
      <c r="U551">
        <v>1365189</v>
      </c>
      <c r="V551">
        <v>23595</v>
      </c>
      <c r="W551">
        <v>71032</v>
      </c>
      <c r="X551">
        <v>2000</v>
      </c>
      <c r="Y551">
        <v>2500</v>
      </c>
      <c r="Z551">
        <v>0</v>
      </c>
      <c r="AA551">
        <v>0</v>
      </c>
      <c r="AB551">
        <v>709685</v>
      </c>
      <c r="AC551">
        <v>501412</v>
      </c>
      <c r="AD551">
        <v>122665</v>
      </c>
      <c r="AE551">
        <v>2798078</v>
      </c>
      <c r="AF551" s="1">
        <v>1</v>
      </c>
      <c r="AG551">
        <v>65</v>
      </c>
      <c r="AH551">
        <v>22289</v>
      </c>
      <c r="AI551">
        <v>0</v>
      </c>
      <c r="AJ551">
        <v>0</v>
      </c>
      <c r="AK551">
        <v>0</v>
      </c>
      <c r="AL551">
        <v>0</v>
      </c>
      <c r="AM551">
        <v>0</v>
      </c>
      <c r="AN551">
        <v>0</v>
      </c>
      <c r="AO551">
        <v>0</v>
      </c>
      <c r="AP551">
        <v>0</v>
      </c>
      <c r="AQ551">
        <v>0</v>
      </c>
      <c r="AR551">
        <v>0</v>
      </c>
      <c r="AS551">
        <v>0</v>
      </c>
      <c r="AT551">
        <v>0</v>
      </c>
      <c r="AU551">
        <v>0</v>
      </c>
      <c r="AV551">
        <v>0</v>
      </c>
      <c r="AW551">
        <v>0</v>
      </c>
      <c r="AX551">
        <v>0</v>
      </c>
      <c r="AY551">
        <v>0</v>
      </c>
      <c r="AZ551">
        <v>0</v>
      </c>
      <c r="BA551">
        <v>0</v>
      </c>
      <c r="BB551">
        <v>0</v>
      </c>
      <c r="BC551">
        <v>0</v>
      </c>
      <c r="BD551" s="284">
        <v>0</v>
      </c>
      <c r="BE551" s="284">
        <v>0</v>
      </c>
      <c r="BF551" s="284">
        <v>0</v>
      </c>
      <c r="BG551" s="284">
        <v>0</v>
      </c>
      <c r="BH551" s="168">
        <v>0</v>
      </c>
      <c r="BI551" s="169">
        <v>0</v>
      </c>
      <c r="BJ551" s="169">
        <v>0</v>
      </c>
      <c r="BK551" s="170">
        <v>0</v>
      </c>
      <c r="BL551">
        <v>2</v>
      </c>
      <c r="BM551">
        <v>150</v>
      </c>
      <c r="BN551">
        <v>0</v>
      </c>
      <c r="BO551">
        <v>1500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v>0</v>
      </c>
      <c r="CJ551" s="1">
        <v>0</v>
      </c>
      <c r="CK551" s="1">
        <v>0</v>
      </c>
      <c r="CL551" s="1">
        <v>0</v>
      </c>
      <c r="CM551" s="1">
        <v>0</v>
      </c>
      <c r="CN551" s="168">
        <v>0</v>
      </c>
      <c r="CO551" s="169">
        <v>0</v>
      </c>
      <c r="CP551" s="169">
        <v>0</v>
      </c>
      <c r="CQ551" s="170">
        <v>0</v>
      </c>
      <c r="CR551" s="1">
        <v>0</v>
      </c>
      <c r="CS551" s="1">
        <v>0</v>
      </c>
      <c r="CT551" s="1">
        <v>0</v>
      </c>
      <c r="CU551" s="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v>0</v>
      </c>
      <c r="DP551" s="284">
        <v>0</v>
      </c>
      <c r="DQ551" s="284">
        <v>0</v>
      </c>
      <c r="DR551" s="284">
        <v>0</v>
      </c>
      <c r="DS551" s="284">
        <v>0</v>
      </c>
      <c r="DT551" s="168">
        <v>0</v>
      </c>
      <c r="DU551" s="169">
        <v>0</v>
      </c>
      <c r="DV551" s="169">
        <v>0</v>
      </c>
      <c r="DW551" s="170">
        <v>0</v>
      </c>
      <c r="DX551">
        <v>9</v>
      </c>
      <c r="DY551">
        <v>10</v>
      </c>
      <c r="DZ551">
        <v>0</v>
      </c>
      <c r="EA551">
        <v>15000</v>
      </c>
      <c r="EB551">
        <v>0</v>
      </c>
      <c r="EC551">
        <v>0</v>
      </c>
      <c r="ED551">
        <v>0</v>
      </c>
      <c r="EE551">
        <v>0</v>
      </c>
      <c r="EF551">
        <v>1</v>
      </c>
      <c r="EG551">
        <v>4</v>
      </c>
      <c r="EH551">
        <v>0</v>
      </c>
      <c r="EI551">
        <v>3200</v>
      </c>
      <c r="EJ551">
        <v>0</v>
      </c>
      <c r="EK551">
        <v>0</v>
      </c>
      <c r="EL551">
        <v>0</v>
      </c>
      <c r="EM551">
        <v>0</v>
      </c>
      <c r="EN551">
        <v>0</v>
      </c>
      <c r="EO551">
        <v>0</v>
      </c>
      <c r="EP551">
        <v>0</v>
      </c>
      <c r="EQ551">
        <v>0</v>
      </c>
      <c r="ER551">
        <v>0</v>
      </c>
      <c r="ES551">
        <v>0</v>
      </c>
      <c r="ET551">
        <v>0</v>
      </c>
      <c r="EU551">
        <v>0</v>
      </c>
      <c r="EV551" s="1">
        <v>1</v>
      </c>
      <c r="EW551" s="1">
        <v>4</v>
      </c>
      <c r="EX551" s="1">
        <v>0</v>
      </c>
      <c r="EY551" s="1">
        <v>3200</v>
      </c>
      <c r="EZ551" s="168">
        <v>0</v>
      </c>
      <c r="FA551" s="169">
        <v>0</v>
      </c>
      <c r="FB551" s="169">
        <v>0</v>
      </c>
      <c r="FC551" s="170">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0</v>
      </c>
      <c r="FZ551">
        <v>45</v>
      </c>
      <c r="GA551">
        <v>5</v>
      </c>
      <c r="GB551">
        <v>0</v>
      </c>
      <c r="GC551">
        <v>0</v>
      </c>
      <c r="GD551">
        <v>0</v>
      </c>
      <c r="GE551">
        <v>0</v>
      </c>
      <c r="GF551">
        <v>0</v>
      </c>
      <c r="GG551">
        <v>0</v>
      </c>
      <c r="GH551">
        <v>0</v>
      </c>
      <c r="GI551">
        <v>0</v>
      </c>
      <c r="GJ551">
        <v>0</v>
      </c>
      <c r="GK551">
        <v>0</v>
      </c>
      <c r="GL551">
        <v>0</v>
      </c>
      <c r="GM551">
        <v>0</v>
      </c>
      <c r="GN551">
        <v>0</v>
      </c>
      <c r="GO551">
        <v>0</v>
      </c>
      <c r="GP551">
        <v>0</v>
      </c>
      <c r="GQ551">
        <v>0</v>
      </c>
      <c r="GR551">
        <v>0</v>
      </c>
      <c r="GS551">
        <v>0</v>
      </c>
      <c r="GT551">
        <v>0</v>
      </c>
      <c r="GU551">
        <v>0</v>
      </c>
      <c r="GV551">
        <v>0</v>
      </c>
      <c r="GW551">
        <v>0</v>
      </c>
      <c r="GX551">
        <v>0</v>
      </c>
      <c r="GY551">
        <v>0</v>
      </c>
      <c r="GZ551">
        <v>0</v>
      </c>
      <c r="HA551">
        <v>0</v>
      </c>
      <c r="HB551">
        <v>0</v>
      </c>
      <c r="HC551" s="139">
        <v>0</v>
      </c>
      <c r="HD551" s="141">
        <v>0</v>
      </c>
      <c r="HE551" s="139">
        <v>0</v>
      </c>
      <c r="HF551" s="141">
        <v>1</v>
      </c>
      <c r="HG551" s="180">
        <v>16</v>
      </c>
      <c r="HH551" s="182">
        <v>6.25E-2</v>
      </c>
      <c r="HI551" s="182">
        <v>0</v>
      </c>
      <c r="HJ551" s="183">
        <v>0</v>
      </c>
      <c r="HK551" s="140">
        <v>0</v>
      </c>
      <c r="HL551" s="140">
        <v>0</v>
      </c>
      <c r="HM551" s="1" t="s">
        <v>427</v>
      </c>
      <c r="HN551" s="1" t="s">
        <v>427</v>
      </c>
      <c r="HO551" t="s">
        <v>460</v>
      </c>
      <c r="HP551" s="284" t="s">
        <v>460</v>
      </c>
      <c r="HQ551" s="284">
        <v>0</v>
      </c>
      <c r="HR551" s="284">
        <v>0</v>
      </c>
      <c r="HS551" s="284">
        <v>0</v>
      </c>
      <c r="HT551" s="284" t="s">
        <v>427</v>
      </c>
      <c r="HU551" s="284" t="s">
        <v>427</v>
      </c>
      <c r="HV551" s="284" t="s">
        <v>427</v>
      </c>
      <c r="HW551" s="284" t="s">
        <v>427</v>
      </c>
      <c r="HX551" s="284">
        <v>0</v>
      </c>
      <c r="HY551" s="284">
        <v>0</v>
      </c>
      <c r="HZ551" s="284">
        <v>3118995</v>
      </c>
      <c r="IA551" s="284"/>
      <c r="IB551" s="284"/>
    </row>
    <row r="552" spans="1:236" x14ac:dyDescent="0.25">
      <c r="A552" s="2">
        <f>IF('Table 1'!$L$2="All Regions",1,IF('Table 1'!$L$2='DATA TEMPLATE 1516'!L552,1,0))</f>
        <v>1</v>
      </c>
      <c r="B552" s="2">
        <f>IF('Table 1'!$L$3="All Disciplines",1,IF('Table 1'!$L$3='DATA TEMPLATE 1516'!M552,1,0))</f>
        <v>1</v>
      </c>
      <c r="C552" s="2">
        <f>IF('Table 1'!$L$4="All Organisations",1,IF('Table 1'!$L$4='DATA TEMPLATE 1516'!N552,1,0))</f>
        <v>1</v>
      </c>
      <c r="D552" s="2">
        <f t="shared" si="16"/>
        <v>3</v>
      </c>
      <c r="E552" s="236">
        <f>IFERROR(IF('Table 2'!$L$2="All Diverse Led",$HQ552,IF('Table 2'!$L$2='DATA TEMPLATE 1516'!HX552,4,0)),"0")</f>
        <v>0</v>
      </c>
      <c r="F552" s="236">
        <f>IFERROR(IF('Table 2'!$L$2="All Diverse Led",$HQ552,IF('Table 2'!$L$2='DATA TEMPLATE 1516'!HY552,4,0)), 0)</f>
        <v>0</v>
      </c>
      <c r="G552" s="237">
        <f t="shared" si="17"/>
        <v>0</v>
      </c>
      <c r="H552" s="1" t="s">
        <v>471</v>
      </c>
      <c r="I552" s="1">
        <v>0</v>
      </c>
      <c r="J552" s="1" t="b">
        <v>0</v>
      </c>
      <c r="K552" s="284">
        <v>550</v>
      </c>
      <c r="L552" t="s">
        <v>447</v>
      </c>
      <c r="M552" t="s">
        <v>442</v>
      </c>
      <c r="N552" t="s">
        <v>458</v>
      </c>
      <c r="O552" s="76">
        <v>60399</v>
      </c>
      <c r="P552" s="76">
        <v>133191</v>
      </c>
      <c r="Q552" s="76">
        <v>10388</v>
      </c>
      <c r="R552" s="76">
        <v>5000</v>
      </c>
      <c r="S552" s="76">
        <v>23981</v>
      </c>
      <c r="T552" s="76">
        <v>232959</v>
      </c>
      <c r="U552">
        <v>17271</v>
      </c>
      <c r="V552">
        <v>32640</v>
      </c>
      <c r="W552">
        <v>0</v>
      </c>
      <c r="X552">
        <v>24308</v>
      </c>
      <c r="Y552">
        <v>3500</v>
      </c>
      <c r="Z552">
        <v>0</v>
      </c>
      <c r="AA552">
        <v>0</v>
      </c>
      <c r="AB552">
        <v>123484</v>
      </c>
      <c r="AC552">
        <v>46894</v>
      </c>
      <c r="AD552">
        <v>8029</v>
      </c>
      <c r="AE552">
        <v>256126</v>
      </c>
      <c r="AF552" s="1">
        <v>33</v>
      </c>
      <c r="AG552">
        <v>33</v>
      </c>
      <c r="AH552">
        <v>511</v>
      </c>
      <c r="AI552">
        <v>541</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v>0</v>
      </c>
      <c r="BD552" s="284">
        <v>0</v>
      </c>
      <c r="BE552" s="284">
        <v>0</v>
      </c>
      <c r="BF552" s="284">
        <v>0</v>
      </c>
      <c r="BG552" s="284">
        <v>0</v>
      </c>
      <c r="BH552" s="168">
        <v>0</v>
      </c>
      <c r="BI552" s="169">
        <v>0</v>
      </c>
      <c r="BJ552" s="169">
        <v>0</v>
      </c>
      <c r="BK552" s="170">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v>0</v>
      </c>
      <c r="CI552">
        <v>0</v>
      </c>
      <c r="CJ552" s="1">
        <v>0</v>
      </c>
      <c r="CK552" s="1">
        <v>0</v>
      </c>
      <c r="CL552" s="1">
        <v>0</v>
      </c>
      <c r="CM552" s="1">
        <v>0</v>
      </c>
      <c r="CN552" s="168">
        <v>0</v>
      </c>
      <c r="CO552" s="169">
        <v>0</v>
      </c>
      <c r="CP552" s="169">
        <v>0</v>
      </c>
      <c r="CQ552" s="170">
        <v>0</v>
      </c>
      <c r="CR552" s="1">
        <v>0</v>
      </c>
      <c r="CS552" s="1">
        <v>0</v>
      </c>
      <c r="CT552" s="1">
        <v>0</v>
      </c>
      <c r="CU552" s="1">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v>0</v>
      </c>
      <c r="DP552" s="284">
        <v>0</v>
      </c>
      <c r="DQ552" s="284">
        <v>0</v>
      </c>
      <c r="DR552" s="284">
        <v>0</v>
      </c>
      <c r="DS552" s="284">
        <v>0</v>
      </c>
      <c r="DT552" s="168">
        <v>0</v>
      </c>
      <c r="DU552" s="169">
        <v>0</v>
      </c>
      <c r="DV552" s="169">
        <v>0</v>
      </c>
      <c r="DW552" s="170">
        <v>0</v>
      </c>
      <c r="DX552">
        <v>0</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v>0</v>
      </c>
      <c r="EU552">
        <v>0</v>
      </c>
      <c r="EV552" s="1">
        <v>0</v>
      </c>
      <c r="EW552" s="1">
        <v>0</v>
      </c>
      <c r="EX552" s="1">
        <v>0</v>
      </c>
      <c r="EY552" s="1">
        <v>0</v>
      </c>
      <c r="EZ552" s="168">
        <v>0</v>
      </c>
      <c r="FA552" s="169">
        <v>0</v>
      </c>
      <c r="FB552" s="169">
        <v>0</v>
      </c>
      <c r="FC552" s="170">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0</v>
      </c>
      <c r="FW552">
        <v>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s="139">
        <v>1</v>
      </c>
      <c r="HD552" s="141">
        <v>0</v>
      </c>
      <c r="HE552" s="139">
        <v>0</v>
      </c>
      <c r="HF552" s="141">
        <v>1</v>
      </c>
      <c r="HG552" s="180">
        <v>12</v>
      </c>
      <c r="HH552" s="182">
        <v>0.16666666666666666</v>
      </c>
      <c r="HI552" s="182">
        <v>0</v>
      </c>
      <c r="HJ552" s="183">
        <v>0</v>
      </c>
      <c r="HK552" s="140">
        <v>0</v>
      </c>
      <c r="HL552" s="140">
        <v>0</v>
      </c>
      <c r="HM552" s="1" t="s">
        <v>427</v>
      </c>
      <c r="HN552" s="1" t="s">
        <v>427</v>
      </c>
      <c r="HO552" t="s">
        <v>458</v>
      </c>
      <c r="HP552" s="284" t="s">
        <v>459</v>
      </c>
      <c r="HQ552" s="284">
        <v>0</v>
      </c>
      <c r="HR552" s="284">
        <v>0</v>
      </c>
      <c r="HS552" s="284">
        <v>0</v>
      </c>
      <c r="HT552" s="284" t="s">
        <v>427</v>
      </c>
      <c r="HU552" s="284" t="s">
        <v>427</v>
      </c>
      <c r="HV552" s="284" t="s">
        <v>427</v>
      </c>
      <c r="HW552" s="284" t="s">
        <v>426</v>
      </c>
      <c r="HX552" s="284">
        <v>0</v>
      </c>
      <c r="HY552" s="284">
        <v>0</v>
      </c>
      <c r="HZ552" s="284">
        <v>291926</v>
      </c>
      <c r="IA552" s="284"/>
      <c r="IB552" s="284"/>
    </row>
    <row r="553" spans="1:236" x14ac:dyDescent="0.25">
      <c r="A553" s="2">
        <f>IF('Table 1'!$L$2="All Regions",1,IF('Table 1'!$L$2='DATA TEMPLATE 1516'!L553,1,0))</f>
        <v>1</v>
      </c>
      <c r="B553" s="2">
        <f>IF('Table 1'!$L$3="All Disciplines",1,IF('Table 1'!$L$3='DATA TEMPLATE 1516'!M553,1,0))</f>
        <v>1</v>
      </c>
      <c r="C553" s="2">
        <f>IF('Table 1'!$L$4="All Organisations",1,IF('Table 1'!$L$4='DATA TEMPLATE 1516'!N553,1,0))</f>
        <v>1</v>
      </c>
      <c r="D553" s="2">
        <f t="shared" si="16"/>
        <v>3</v>
      </c>
      <c r="E553" s="236">
        <f>IFERROR(IF('Table 2'!$L$2="All Diverse Led",$HQ553,IF('Table 2'!$L$2='DATA TEMPLATE 1516'!HX553,4,0)),"0")</f>
        <v>0</v>
      </c>
      <c r="F553" s="236">
        <f>IFERROR(IF('Table 2'!$L$2="All Diverse Led",$HQ553,IF('Table 2'!$L$2='DATA TEMPLATE 1516'!HY553,4,0)), 0)</f>
        <v>0</v>
      </c>
      <c r="G553" s="237">
        <f t="shared" si="17"/>
        <v>0</v>
      </c>
      <c r="H553" s="1" t="s">
        <v>471</v>
      </c>
      <c r="I553" s="1">
        <v>0</v>
      </c>
      <c r="J553" s="1" t="b">
        <v>0</v>
      </c>
      <c r="K553" s="284">
        <v>551</v>
      </c>
      <c r="L553" t="s">
        <v>448</v>
      </c>
      <c r="M553" t="s">
        <v>437</v>
      </c>
      <c r="N553" t="s">
        <v>458</v>
      </c>
      <c r="O553" s="76">
        <v>48257</v>
      </c>
      <c r="P553" s="76">
        <v>106985</v>
      </c>
      <c r="Q553" s="76">
        <v>318</v>
      </c>
      <c r="R553" s="76">
        <v>73411</v>
      </c>
      <c r="S553" s="76">
        <v>15250</v>
      </c>
      <c r="T553" s="76">
        <v>244221</v>
      </c>
      <c r="U553">
        <v>0</v>
      </c>
      <c r="V553">
        <v>0</v>
      </c>
      <c r="W553">
        <v>0</v>
      </c>
      <c r="X553">
        <v>1890</v>
      </c>
      <c r="Y553">
        <v>802</v>
      </c>
      <c r="Z553">
        <v>0</v>
      </c>
      <c r="AA553">
        <v>0</v>
      </c>
      <c r="AB553">
        <v>130558</v>
      </c>
      <c r="AC553">
        <v>15549</v>
      </c>
      <c r="AD553">
        <v>128592</v>
      </c>
      <c r="AE553">
        <v>277391</v>
      </c>
      <c r="AF553" s="1">
        <v>0</v>
      </c>
      <c r="AG553">
        <v>0</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v>0</v>
      </c>
      <c r="BD553" s="284">
        <v>0</v>
      </c>
      <c r="BE553" s="284">
        <v>0</v>
      </c>
      <c r="BF553" s="284">
        <v>0</v>
      </c>
      <c r="BG553" s="284">
        <v>0</v>
      </c>
      <c r="BH553" s="168">
        <v>0</v>
      </c>
      <c r="BI553" s="169">
        <v>0</v>
      </c>
      <c r="BJ553" s="169">
        <v>0</v>
      </c>
      <c r="BK553" s="170">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v>0</v>
      </c>
      <c r="CJ553" s="1">
        <v>0</v>
      </c>
      <c r="CK553" s="1">
        <v>0</v>
      </c>
      <c r="CL553" s="1">
        <v>0</v>
      </c>
      <c r="CM553" s="1">
        <v>0</v>
      </c>
      <c r="CN553" s="168">
        <v>0</v>
      </c>
      <c r="CO553" s="169">
        <v>0</v>
      </c>
      <c r="CP553" s="169">
        <v>0</v>
      </c>
      <c r="CQ553" s="170">
        <v>0</v>
      </c>
      <c r="CR553" s="1">
        <v>0</v>
      </c>
      <c r="CS553" s="1">
        <v>0</v>
      </c>
      <c r="CT553" s="1">
        <v>0</v>
      </c>
      <c r="CU553" s="1">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v>0</v>
      </c>
      <c r="DP553" s="284">
        <v>0</v>
      </c>
      <c r="DQ553" s="284">
        <v>0</v>
      </c>
      <c r="DR553" s="284">
        <v>0</v>
      </c>
      <c r="DS553" s="284">
        <v>0</v>
      </c>
      <c r="DT553" s="168">
        <v>0</v>
      </c>
      <c r="DU553" s="169">
        <v>0</v>
      </c>
      <c r="DV553" s="169">
        <v>0</v>
      </c>
      <c r="DW553" s="170">
        <v>0</v>
      </c>
      <c r="DX553">
        <v>0</v>
      </c>
      <c r="DY553">
        <v>0</v>
      </c>
      <c r="DZ553">
        <v>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v>0</v>
      </c>
      <c r="EU553">
        <v>0</v>
      </c>
      <c r="EV553" s="1">
        <v>0</v>
      </c>
      <c r="EW553" s="1">
        <v>0</v>
      </c>
      <c r="EX553" s="1">
        <v>0</v>
      </c>
      <c r="EY553" s="1">
        <v>0</v>
      </c>
      <c r="EZ553" s="168">
        <v>0</v>
      </c>
      <c r="FA553" s="169">
        <v>0</v>
      </c>
      <c r="FB553" s="169">
        <v>0</v>
      </c>
      <c r="FC553" s="170">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50</v>
      </c>
      <c r="GG553">
        <v>0</v>
      </c>
      <c r="GH553">
        <v>0</v>
      </c>
      <c r="GI553">
        <v>0</v>
      </c>
      <c r="GJ553">
        <v>0</v>
      </c>
      <c r="GK553">
        <v>3278</v>
      </c>
      <c r="GL553">
        <v>0</v>
      </c>
      <c r="GM553">
        <v>0</v>
      </c>
      <c r="GN553">
        <v>0</v>
      </c>
      <c r="GO553">
        <v>0</v>
      </c>
      <c r="GP553">
        <v>0</v>
      </c>
      <c r="GQ553">
        <v>0</v>
      </c>
      <c r="GR553">
        <v>0</v>
      </c>
      <c r="GS553">
        <v>0</v>
      </c>
      <c r="GT553">
        <v>0</v>
      </c>
      <c r="GU553">
        <v>0</v>
      </c>
      <c r="GV553">
        <v>0</v>
      </c>
      <c r="GW553">
        <v>0</v>
      </c>
      <c r="GX553">
        <v>0</v>
      </c>
      <c r="GY553">
        <v>0</v>
      </c>
      <c r="GZ553">
        <v>0</v>
      </c>
      <c r="HA553">
        <v>0</v>
      </c>
      <c r="HB553">
        <v>0</v>
      </c>
      <c r="HC553" s="139">
        <v>1</v>
      </c>
      <c r="HD553" s="141">
        <v>0</v>
      </c>
      <c r="HE553" s="139">
        <v>0</v>
      </c>
      <c r="HF553" s="141">
        <v>1</v>
      </c>
      <c r="HG553" s="180">
        <v>10</v>
      </c>
      <c r="HH553" s="182">
        <v>0.2</v>
      </c>
      <c r="HI553" s="182">
        <v>0</v>
      </c>
      <c r="HJ553" s="183">
        <v>0</v>
      </c>
      <c r="HK553" s="140">
        <v>0</v>
      </c>
      <c r="HL553" s="140">
        <v>0</v>
      </c>
      <c r="HM553" s="1" t="s">
        <v>427</v>
      </c>
      <c r="HN553" s="1" t="s">
        <v>427</v>
      </c>
      <c r="HO553" t="s">
        <v>458</v>
      </c>
      <c r="HP553" s="284" t="s">
        <v>458</v>
      </c>
      <c r="HQ553" s="284">
        <v>0</v>
      </c>
      <c r="HR553" s="284">
        <v>0</v>
      </c>
      <c r="HS553" s="284">
        <v>0</v>
      </c>
      <c r="HT553" s="284" t="s">
        <v>427</v>
      </c>
      <c r="HU553" s="284" t="s">
        <v>427</v>
      </c>
      <c r="HV553" s="284" t="s">
        <v>427</v>
      </c>
      <c r="HW553" s="284" t="s">
        <v>426</v>
      </c>
      <c r="HX553" s="284">
        <v>0</v>
      </c>
      <c r="HY553" s="284">
        <v>0</v>
      </c>
      <c r="HZ553" s="284">
        <v>159046</v>
      </c>
      <c r="IA553" s="284"/>
      <c r="IB553" s="284"/>
    </row>
    <row r="554" spans="1:236" x14ac:dyDescent="0.25">
      <c r="A554" s="2">
        <f>IF('Table 1'!$L$2="All Regions",1,IF('Table 1'!$L$2='DATA TEMPLATE 1516'!L554,1,0))</f>
        <v>1</v>
      </c>
      <c r="B554" s="2">
        <f>IF('Table 1'!$L$3="All Disciplines",1,IF('Table 1'!$L$3='DATA TEMPLATE 1516'!M554,1,0))</f>
        <v>1</v>
      </c>
      <c r="C554" s="2">
        <f>IF('Table 1'!$L$4="All Organisations",1,IF('Table 1'!$L$4='DATA TEMPLATE 1516'!N554,1,0))</f>
        <v>1</v>
      </c>
      <c r="D554" s="2">
        <f t="shared" si="16"/>
        <v>3</v>
      </c>
      <c r="E554" s="236">
        <f>IFERROR(IF('Table 2'!$L$2="All Diverse Led",$HQ554,IF('Table 2'!$L$2='DATA TEMPLATE 1516'!HX554,4,0)),"0")</f>
        <v>0</v>
      </c>
      <c r="F554" s="236">
        <f>IFERROR(IF('Table 2'!$L$2="All Diverse Led",$HQ554,IF('Table 2'!$L$2='DATA TEMPLATE 1516'!HY554,4,0)), 0)</f>
        <v>0</v>
      </c>
      <c r="G554" s="237">
        <f t="shared" si="17"/>
        <v>0</v>
      </c>
      <c r="H554" s="1" t="s">
        <v>471</v>
      </c>
      <c r="I554" s="1">
        <v>0</v>
      </c>
      <c r="J554" s="1" t="b">
        <v>0</v>
      </c>
      <c r="K554" s="284">
        <v>552</v>
      </c>
      <c r="L554" t="s">
        <v>448</v>
      </c>
      <c r="M554" t="s">
        <v>440</v>
      </c>
      <c r="N554" t="s">
        <v>458</v>
      </c>
      <c r="O554" s="76">
        <v>5180</v>
      </c>
      <c r="P554" s="76">
        <v>77700</v>
      </c>
      <c r="Q554" s="76">
        <v>26000</v>
      </c>
      <c r="R554" s="76">
        <v>0</v>
      </c>
      <c r="S554" s="76">
        <v>21560</v>
      </c>
      <c r="T554" s="76">
        <v>130440</v>
      </c>
      <c r="U554">
        <v>1429</v>
      </c>
      <c r="V554">
        <v>0</v>
      </c>
      <c r="W554">
        <v>609</v>
      </c>
      <c r="X554">
        <v>0</v>
      </c>
      <c r="Y554">
        <v>19324</v>
      </c>
      <c r="Z554">
        <v>0</v>
      </c>
      <c r="AA554">
        <v>0</v>
      </c>
      <c r="AB554">
        <v>45720</v>
      </c>
      <c r="AC554">
        <v>662</v>
      </c>
      <c r="AD554">
        <v>21155</v>
      </c>
      <c r="AE554">
        <v>88899</v>
      </c>
      <c r="AF554" s="1">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v>0</v>
      </c>
      <c r="BD554" s="284">
        <v>0</v>
      </c>
      <c r="BE554" s="284">
        <v>0</v>
      </c>
      <c r="BF554" s="284">
        <v>0</v>
      </c>
      <c r="BG554" s="284">
        <v>0</v>
      </c>
      <c r="BH554" s="168">
        <v>0</v>
      </c>
      <c r="BI554" s="169">
        <v>0</v>
      </c>
      <c r="BJ554" s="169">
        <v>0</v>
      </c>
      <c r="BK554" s="170">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v>0</v>
      </c>
      <c r="CJ554" s="1">
        <v>0</v>
      </c>
      <c r="CK554" s="1">
        <v>0</v>
      </c>
      <c r="CL554" s="1">
        <v>0</v>
      </c>
      <c r="CM554" s="1">
        <v>0</v>
      </c>
      <c r="CN554" s="168">
        <v>0</v>
      </c>
      <c r="CO554" s="169">
        <v>0</v>
      </c>
      <c r="CP554" s="169">
        <v>0</v>
      </c>
      <c r="CQ554" s="170">
        <v>0</v>
      </c>
      <c r="CR554" s="1">
        <v>4</v>
      </c>
      <c r="CS554" s="1">
        <v>1</v>
      </c>
      <c r="CT554" s="1">
        <v>0</v>
      </c>
      <c r="CU554" s="1">
        <v>50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v>0</v>
      </c>
      <c r="DP554" s="284">
        <v>0</v>
      </c>
      <c r="DQ554" s="284">
        <v>0</v>
      </c>
      <c r="DR554" s="284">
        <v>0</v>
      </c>
      <c r="DS554" s="284">
        <v>0</v>
      </c>
      <c r="DT554" s="168">
        <v>0</v>
      </c>
      <c r="DU554" s="169">
        <v>0</v>
      </c>
      <c r="DV554" s="169">
        <v>0</v>
      </c>
      <c r="DW554" s="170">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v>0</v>
      </c>
      <c r="EV554" s="1">
        <v>0</v>
      </c>
      <c r="EW554" s="1">
        <v>0</v>
      </c>
      <c r="EX554" s="1">
        <v>0</v>
      </c>
      <c r="EY554" s="1">
        <v>0</v>
      </c>
      <c r="EZ554" s="168">
        <v>0</v>
      </c>
      <c r="FA554" s="169">
        <v>0</v>
      </c>
      <c r="FB554" s="169">
        <v>0</v>
      </c>
      <c r="FC554" s="170">
        <v>0</v>
      </c>
      <c r="FD554">
        <v>0</v>
      </c>
      <c r="FE554">
        <v>0</v>
      </c>
      <c r="FF554">
        <v>0</v>
      </c>
      <c r="FG554">
        <v>0</v>
      </c>
      <c r="FH554">
        <v>0</v>
      </c>
      <c r="FI554">
        <v>0</v>
      </c>
      <c r="FJ554">
        <v>0</v>
      </c>
      <c r="FK554">
        <v>0</v>
      </c>
      <c r="FL554">
        <v>0</v>
      </c>
      <c r="FM554">
        <v>0</v>
      </c>
      <c r="FN554">
        <v>2</v>
      </c>
      <c r="FO554" t="s">
        <v>613</v>
      </c>
      <c r="FP554">
        <v>25</v>
      </c>
      <c r="FQ554">
        <v>0</v>
      </c>
      <c r="FR554">
        <v>0</v>
      </c>
      <c r="FS554">
        <v>0</v>
      </c>
      <c r="FT554">
        <v>0</v>
      </c>
      <c r="FU554">
        <v>0</v>
      </c>
      <c r="FV554">
        <v>0</v>
      </c>
      <c r="FW554">
        <v>0</v>
      </c>
      <c r="FX554">
        <v>0</v>
      </c>
      <c r="FY554">
        <v>0</v>
      </c>
      <c r="FZ554">
        <v>0</v>
      </c>
      <c r="GA554">
        <v>0</v>
      </c>
      <c r="GB554">
        <v>0</v>
      </c>
      <c r="GC554">
        <v>0</v>
      </c>
      <c r="GD554">
        <v>1</v>
      </c>
      <c r="GE554" t="s">
        <v>597</v>
      </c>
      <c r="GF554">
        <v>12</v>
      </c>
      <c r="GG554" t="s">
        <v>597</v>
      </c>
      <c r="GH554">
        <v>0</v>
      </c>
      <c r="GI554">
        <v>0</v>
      </c>
      <c r="GJ554">
        <v>0</v>
      </c>
      <c r="GK554">
        <v>12000</v>
      </c>
      <c r="GL554">
        <v>0</v>
      </c>
      <c r="GM554">
        <v>0</v>
      </c>
      <c r="GN554">
        <v>1</v>
      </c>
      <c r="GO554">
        <v>1</v>
      </c>
      <c r="GP554">
        <v>0</v>
      </c>
      <c r="GQ554">
        <v>0</v>
      </c>
      <c r="GR554">
        <v>0</v>
      </c>
      <c r="GS554">
        <v>0</v>
      </c>
      <c r="GT554">
        <v>0</v>
      </c>
      <c r="GU554">
        <v>0</v>
      </c>
      <c r="GV554">
        <v>0</v>
      </c>
      <c r="GW554">
        <v>0</v>
      </c>
      <c r="GX554">
        <v>0</v>
      </c>
      <c r="GY554">
        <v>0</v>
      </c>
      <c r="GZ554">
        <v>0</v>
      </c>
      <c r="HA554">
        <v>0</v>
      </c>
      <c r="HB554">
        <v>0</v>
      </c>
      <c r="HC554" s="139">
        <v>0</v>
      </c>
      <c r="HD554" s="141">
        <v>0</v>
      </c>
      <c r="HE554" s="139">
        <v>0</v>
      </c>
      <c r="HF554" s="141">
        <v>0</v>
      </c>
      <c r="HG554" s="180">
        <v>9</v>
      </c>
      <c r="HH554" s="182">
        <v>0</v>
      </c>
      <c r="HI554" s="182">
        <v>0</v>
      </c>
      <c r="HJ554" s="183">
        <v>0</v>
      </c>
      <c r="HK554" s="140">
        <v>0</v>
      </c>
      <c r="HL554" s="140">
        <v>0</v>
      </c>
      <c r="HM554" s="1" t="s">
        <v>427</v>
      </c>
      <c r="HN554" s="1" t="s">
        <v>427</v>
      </c>
      <c r="HO554" t="s">
        <v>458</v>
      </c>
      <c r="HP554" s="284" t="s">
        <v>458</v>
      </c>
      <c r="HQ554" s="284">
        <v>0</v>
      </c>
      <c r="HR554" s="284">
        <v>0</v>
      </c>
      <c r="HS554" s="284">
        <v>0</v>
      </c>
      <c r="HT554" s="284" t="s">
        <v>427</v>
      </c>
      <c r="HU554" s="284" t="s">
        <v>427</v>
      </c>
      <c r="HV554" s="284" t="s">
        <v>427</v>
      </c>
      <c r="HW554" s="284" t="s">
        <v>427</v>
      </c>
      <c r="HX554" s="284">
        <v>0</v>
      </c>
      <c r="HY554" s="284">
        <v>0</v>
      </c>
      <c r="HZ554" s="284">
        <v>218874</v>
      </c>
      <c r="IA554" s="284"/>
      <c r="IB554" s="284"/>
    </row>
    <row r="555" spans="1:236" x14ac:dyDescent="0.25">
      <c r="A555" s="2">
        <f>IF('Table 1'!$L$2="All Regions",1,IF('Table 1'!$L$2='DATA TEMPLATE 1516'!L555,1,0))</f>
        <v>1</v>
      </c>
      <c r="B555" s="2">
        <f>IF('Table 1'!$L$3="All Disciplines",1,IF('Table 1'!$L$3='DATA TEMPLATE 1516'!M555,1,0))</f>
        <v>1</v>
      </c>
      <c r="C555" s="2">
        <f>IF('Table 1'!$L$4="All Organisations",1,IF('Table 1'!$L$4='DATA TEMPLATE 1516'!N555,1,0))</f>
        <v>1</v>
      </c>
      <c r="D555" s="2">
        <f t="shared" si="16"/>
        <v>3</v>
      </c>
      <c r="E555" s="236">
        <f>IFERROR(IF('Table 2'!$L$2="All Diverse Led",$HQ555,IF('Table 2'!$L$2='DATA TEMPLATE 1516'!HX555,4,0)),"0")</f>
        <v>0</v>
      </c>
      <c r="F555" s="236">
        <f>IFERROR(IF('Table 2'!$L$2="All Diverse Led",$HQ555,IF('Table 2'!$L$2='DATA TEMPLATE 1516'!HY555,4,0)), 0)</f>
        <v>0</v>
      </c>
      <c r="G555" s="237">
        <f t="shared" si="17"/>
        <v>0</v>
      </c>
      <c r="H555" s="1" t="s">
        <v>471</v>
      </c>
      <c r="I555" s="1">
        <v>0</v>
      </c>
      <c r="J555" s="1" t="b">
        <v>0</v>
      </c>
      <c r="K555" s="284">
        <v>553</v>
      </c>
      <c r="L555" t="s">
        <v>448</v>
      </c>
      <c r="M555" t="s">
        <v>437</v>
      </c>
      <c r="N555" t="s">
        <v>459</v>
      </c>
      <c r="O555" s="76">
        <v>169506</v>
      </c>
      <c r="P555" s="76">
        <v>206189</v>
      </c>
      <c r="Q555" s="76">
        <v>596</v>
      </c>
      <c r="R555" s="76">
        <v>15000</v>
      </c>
      <c r="S555" s="76">
        <v>0</v>
      </c>
      <c r="T555" s="76">
        <v>391291</v>
      </c>
      <c r="U555">
        <v>157809</v>
      </c>
      <c r="V555">
        <v>0</v>
      </c>
      <c r="W555">
        <v>27453</v>
      </c>
      <c r="X555">
        <v>0</v>
      </c>
      <c r="Y555">
        <v>0</v>
      </c>
      <c r="Z555">
        <v>0</v>
      </c>
      <c r="AA555">
        <v>0</v>
      </c>
      <c r="AB555">
        <v>140884</v>
      </c>
      <c r="AC555">
        <v>66616</v>
      </c>
      <c r="AD555">
        <v>10662</v>
      </c>
      <c r="AE555">
        <v>403424</v>
      </c>
      <c r="AF555" s="1">
        <v>2</v>
      </c>
      <c r="AG555">
        <v>36</v>
      </c>
      <c r="AH555">
        <v>4500</v>
      </c>
      <c r="AI555">
        <v>25500</v>
      </c>
      <c r="AJ555">
        <v>0</v>
      </c>
      <c r="AK555">
        <v>0</v>
      </c>
      <c r="AL555">
        <v>0</v>
      </c>
      <c r="AM555">
        <v>0</v>
      </c>
      <c r="AN555">
        <v>2</v>
      </c>
      <c r="AO555">
        <v>215</v>
      </c>
      <c r="AP555">
        <v>0</v>
      </c>
      <c r="AQ555">
        <v>23900</v>
      </c>
      <c r="AR555">
        <v>0</v>
      </c>
      <c r="AS555">
        <v>0</v>
      </c>
      <c r="AT555">
        <v>0</v>
      </c>
      <c r="AU555">
        <v>0</v>
      </c>
      <c r="AV555">
        <v>0</v>
      </c>
      <c r="AW555">
        <v>0</v>
      </c>
      <c r="AX555">
        <v>0</v>
      </c>
      <c r="AY555">
        <v>0</v>
      </c>
      <c r="AZ555">
        <v>0</v>
      </c>
      <c r="BA555">
        <v>0</v>
      </c>
      <c r="BB555">
        <v>0</v>
      </c>
      <c r="BC555">
        <v>0</v>
      </c>
      <c r="BD555" s="284">
        <v>2</v>
      </c>
      <c r="BE555" s="284">
        <v>215</v>
      </c>
      <c r="BF555" s="284">
        <v>0</v>
      </c>
      <c r="BG555" s="284">
        <v>23900</v>
      </c>
      <c r="BH555" s="168">
        <v>0</v>
      </c>
      <c r="BI555" s="169">
        <v>0</v>
      </c>
      <c r="BJ555" s="169">
        <v>0</v>
      </c>
      <c r="BK555" s="170">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v>0</v>
      </c>
      <c r="CJ555" s="1">
        <v>0</v>
      </c>
      <c r="CK555" s="1">
        <v>0</v>
      </c>
      <c r="CL555" s="1">
        <v>0</v>
      </c>
      <c r="CM555" s="1">
        <v>0</v>
      </c>
      <c r="CN555" s="168">
        <v>0</v>
      </c>
      <c r="CO555" s="169">
        <v>0</v>
      </c>
      <c r="CP555" s="169">
        <v>0</v>
      </c>
      <c r="CQ555" s="170">
        <v>0</v>
      </c>
      <c r="CR555" s="1">
        <v>0</v>
      </c>
      <c r="CS555" s="1">
        <v>0</v>
      </c>
      <c r="CT555" s="1">
        <v>0</v>
      </c>
      <c r="CU555" s="1">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v>0</v>
      </c>
      <c r="DP555" s="284">
        <v>0</v>
      </c>
      <c r="DQ555" s="284">
        <v>0</v>
      </c>
      <c r="DR555" s="284">
        <v>0</v>
      </c>
      <c r="DS555" s="284">
        <v>0</v>
      </c>
      <c r="DT555" s="168">
        <v>0</v>
      </c>
      <c r="DU555" s="169">
        <v>0</v>
      </c>
      <c r="DV555" s="169">
        <v>0</v>
      </c>
      <c r="DW555" s="170">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v>0</v>
      </c>
      <c r="EV555" s="1">
        <v>0</v>
      </c>
      <c r="EW555" s="1">
        <v>0</v>
      </c>
      <c r="EX555" s="1">
        <v>0</v>
      </c>
      <c r="EY555" s="1">
        <v>0</v>
      </c>
      <c r="EZ555" s="168">
        <v>0</v>
      </c>
      <c r="FA555" s="169">
        <v>0</v>
      </c>
      <c r="FB555" s="169">
        <v>0</v>
      </c>
      <c r="FC555" s="170">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0</v>
      </c>
      <c r="FW555">
        <v>0</v>
      </c>
      <c r="FX555">
        <v>0</v>
      </c>
      <c r="FY555">
        <v>0</v>
      </c>
      <c r="FZ555">
        <v>0</v>
      </c>
      <c r="GA555">
        <v>0</v>
      </c>
      <c r="GB555">
        <v>0</v>
      </c>
      <c r="GC555">
        <v>0</v>
      </c>
      <c r="GD555">
        <v>0</v>
      </c>
      <c r="GE555">
        <v>0</v>
      </c>
      <c r="GF555">
        <v>0</v>
      </c>
      <c r="GG555">
        <v>0</v>
      </c>
      <c r="GH555">
        <v>1</v>
      </c>
      <c r="GI555">
        <v>1000</v>
      </c>
      <c r="GJ555">
        <v>0</v>
      </c>
      <c r="GK555">
        <v>0</v>
      </c>
      <c r="GL555">
        <v>483</v>
      </c>
      <c r="GM555">
        <v>200</v>
      </c>
      <c r="GN555">
        <v>0</v>
      </c>
      <c r="GO555">
        <v>0</v>
      </c>
      <c r="GP555">
        <v>0</v>
      </c>
      <c r="GQ555">
        <v>0</v>
      </c>
      <c r="GR555">
        <v>0</v>
      </c>
      <c r="GS555">
        <v>0</v>
      </c>
      <c r="GT555">
        <v>0</v>
      </c>
      <c r="GU555">
        <v>0</v>
      </c>
      <c r="GV555">
        <v>0</v>
      </c>
      <c r="GW555">
        <v>0</v>
      </c>
      <c r="GX555">
        <v>0</v>
      </c>
      <c r="GY555">
        <v>0</v>
      </c>
      <c r="GZ555">
        <v>0</v>
      </c>
      <c r="HA555">
        <v>0</v>
      </c>
      <c r="HB555">
        <v>0</v>
      </c>
      <c r="HC555" s="139">
        <v>0</v>
      </c>
      <c r="HD555" s="141">
        <v>1</v>
      </c>
      <c r="HE555" s="139">
        <v>0</v>
      </c>
      <c r="HF555" s="141">
        <v>1</v>
      </c>
      <c r="HG555" s="180">
        <v>8</v>
      </c>
      <c r="HH555" s="182">
        <v>0.125</v>
      </c>
      <c r="HI555" s="182">
        <v>0.125</v>
      </c>
      <c r="HJ555" s="183">
        <v>0</v>
      </c>
      <c r="HK555" s="140">
        <v>0</v>
      </c>
      <c r="HL555" s="140">
        <v>0</v>
      </c>
      <c r="HM555" s="1" t="s">
        <v>427</v>
      </c>
      <c r="HN555" s="1" t="s">
        <v>427</v>
      </c>
      <c r="HO555" t="s">
        <v>459</v>
      </c>
      <c r="HP555" s="284" t="s">
        <v>459</v>
      </c>
      <c r="HQ555" s="284">
        <v>0</v>
      </c>
      <c r="HR555" s="284">
        <v>0</v>
      </c>
      <c r="HS555" s="284">
        <v>0</v>
      </c>
      <c r="HT555" s="284" t="s">
        <v>427</v>
      </c>
      <c r="HU555" s="284" t="s">
        <v>427</v>
      </c>
      <c r="HV555" s="284" t="s">
        <v>427</v>
      </c>
      <c r="HW555" s="284" t="s">
        <v>427</v>
      </c>
      <c r="HX555" s="284">
        <v>0</v>
      </c>
      <c r="HY555" s="284">
        <v>0</v>
      </c>
      <c r="HZ555" s="284">
        <v>496513</v>
      </c>
      <c r="IA555" s="284"/>
      <c r="IB555" s="284"/>
    </row>
    <row r="556" spans="1:236" x14ac:dyDescent="0.25">
      <c r="A556" s="2">
        <f>IF('Table 1'!$L$2="All Regions",1,IF('Table 1'!$L$2='DATA TEMPLATE 1516'!L556,1,0))</f>
        <v>1</v>
      </c>
      <c r="B556" s="2">
        <f>IF('Table 1'!$L$3="All Disciplines",1,IF('Table 1'!$L$3='DATA TEMPLATE 1516'!M556,1,0))</f>
        <v>1</v>
      </c>
      <c r="C556" s="2">
        <f>IF('Table 1'!$L$4="All Organisations",1,IF('Table 1'!$L$4='DATA TEMPLATE 1516'!N556,1,0))</f>
        <v>1</v>
      </c>
      <c r="D556" s="2">
        <f t="shared" si="16"/>
        <v>3</v>
      </c>
      <c r="E556" s="236">
        <f>IFERROR(IF('Table 2'!$L$2="All Diverse Led",$HQ556,IF('Table 2'!$L$2='DATA TEMPLATE 1516'!HX556,4,0)),"0")</f>
        <v>0</v>
      </c>
      <c r="F556" s="236">
        <f>IFERROR(IF('Table 2'!$L$2="All Diverse Led",$HQ556,IF('Table 2'!$L$2='DATA TEMPLATE 1516'!HY556,4,0)), 0)</f>
        <v>0</v>
      </c>
      <c r="G556" s="237">
        <f t="shared" si="17"/>
        <v>0</v>
      </c>
      <c r="H556" s="1" t="s">
        <v>471</v>
      </c>
      <c r="I556" s="1">
        <v>0</v>
      </c>
      <c r="J556" s="1" t="b">
        <v>0</v>
      </c>
      <c r="K556" s="284">
        <v>554</v>
      </c>
      <c r="L556" t="s">
        <v>448</v>
      </c>
      <c r="M556" t="s">
        <v>440</v>
      </c>
      <c r="N556" t="s">
        <v>460</v>
      </c>
      <c r="O556" s="76">
        <v>242823</v>
      </c>
      <c r="P556" s="76">
        <v>108522</v>
      </c>
      <c r="Q556" s="76">
        <v>131633</v>
      </c>
      <c r="R556" s="76">
        <v>385420</v>
      </c>
      <c r="S556" s="76">
        <v>151043</v>
      </c>
      <c r="T556" s="76">
        <v>1019441</v>
      </c>
      <c r="U556">
        <v>79034</v>
      </c>
      <c r="V556">
        <v>4368</v>
      </c>
      <c r="W556">
        <v>0</v>
      </c>
      <c r="X556">
        <v>23135</v>
      </c>
      <c r="Y556">
        <v>148681</v>
      </c>
      <c r="Z556">
        <v>0</v>
      </c>
      <c r="AA556">
        <v>0</v>
      </c>
      <c r="AB556">
        <v>751667</v>
      </c>
      <c r="AC556">
        <v>55284</v>
      </c>
      <c r="AD556">
        <v>0</v>
      </c>
      <c r="AE556">
        <v>1062169</v>
      </c>
      <c r="AF556" s="1">
        <v>10</v>
      </c>
      <c r="AG556">
        <v>12</v>
      </c>
      <c r="AH556">
        <v>442</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v>0</v>
      </c>
      <c r="BD556" s="284">
        <v>0</v>
      </c>
      <c r="BE556" s="284">
        <v>0</v>
      </c>
      <c r="BF556" s="284">
        <v>0</v>
      </c>
      <c r="BG556" s="284">
        <v>0</v>
      </c>
      <c r="BH556" s="168">
        <v>0</v>
      </c>
      <c r="BI556" s="169">
        <v>0</v>
      </c>
      <c r="BJ556" s="169">
        <v>0</v>
      </c>
      <c r="BK556" s="170">
        <v>0</v>
      </c>
      <c r="BL556">
        <v>6</v>
      </c>
      <c r="BM556">
        <v>334</v>
      </c>
      <c r="BN556">
        <v>13378</v>
      </c>
      <c r="BO556">
        <v>0</v>
      </c>
      <c r="BP556">
        <v>0</v>
      </c>
      <c r="BQ556">
        <v>0</v>
      </c>
      <c r="BR556">
        <v>0</v>
      </c>
      <c r="BS556">
        <v>0</v>
      </c>
      <c r="BT556">
        <v>0</v>
      </c>
      <c r="BU556">
        <v>0</v>
      </c>
      <c r="BV556">
        <v>0</v>
      </c>
      <c r="BW556">
        <v>0</v>
      </c>
      <c r="BX556">
        <v>1</v>
      </c>
      <c r="BY556">
        <v>30</v>
      </c>
      <c r="BZ556">
        <v>2766</v>
      </c>
      <c r="CA556">
        <v>0</v>
      </c>
      <c r="CB556">
        <v>0</v>
      </c>
      <c r="CC556">
        <v>0</v>
      </c>
      <c r="CD556">
        <v>0</v>
      </c>
      <c r="CE556">
        <v>0</v>
      </c>
      <c r="CF556">
        <v>0</v>
      </c>
      <c r="CG556">
        <v>0</v>
      </c>
      <c r="CH556">
        <v>0</v>
      </c>
      <c r="CI556">
        <v>0</v>
      </c>
      <c r="CJ556" s="1">
        <v>0</v>
      </c>
      <c r="CK556" s="1">
        <v>0</v>
      </c>
      <c r="CL556" s="1">
        <v>0</v>
      </c>
      <c r="CM556" s="1">
        <v>0</v>
      </c>
      <c r="CN556" s="168">
        <v>1</v>
      </c>
      <c r="CO556" s="169">
        <v>30</v>
      </c>
      <c r="CP556" s="169">
        <v>2766</v>
      </c>
      <c r="CQ556" s="170">
        <v>0</v>
      </c>
      <c r="CR556" s="1">
        <v>15</v>
      </c>
      <c r="CS556" s="1">
        <v>20</v>
      </c>
      <c r="CT556" s="1">
        <v>676</v>
      </c>
      <c r="CU556" s="1">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v>0</v>
      </c>
      <c r="DP556" s="284">
        <v>0</v>
      </c>
      <c r="DQ556" s="284">
        <v>0</v>
      </c>
      <c r="DR556" s="284">
        <v>0</v>
      </c>
      <c r="DS556" s="284">
        <v>0</v>
      </c>
      <c r="DT556" s="168">
        <v>0</v>
      </c>
      <c r="DU556" s="169">
        <v>0</v>
      </c>
      <c r="DV556" s="169">
        <v>0</v>
      </c>
      <c r="DW556" s="170">
        <v>0</v>
      </c>
      <c r="DX556">
        <v>4</v>
      </c>
      <c r="DY556">
        <v>6</v>
      </c>
      <c r="DZ556">
        <v>146</v>
      </c>
      <c r="EA556">
        <v>0</v>
      </c>
      <c r="EB556">
        <v>0</v>
      </c>
      <c r="EC556">
        <v>0</v>
      </c>
      <c r="ED556">
        <v>0</v>
      </c>
      <c r="EE556">
        <v>0</v>
      </c>
      <c r="EF556">
        <v>0</v>
      </c>
      <c r="EG556">
        <v>0</v>
      </c>
      <c r="EH556">
        <v>0</v>
      </c>
      <c r="EI556">
        <v>0</v>
      </c>
      <c r="EJ556">
        <v>0</v>
      </c>
      <c r="EK556">
        <v>0</v>
      </c>
      <c r="EL556">
        <v>0</v>
      </c>
      <c r="EM556">
        <v>0</v>
      </c>
      <c r="EN556">
        <v>0</v>
      </c>
      <c r="EO556">
        <v>0</v>
      </c>
      <c r="EP556">
        <v>0</v>
      </c>
      <c r="EQ556">
        <v>0</v>
      </c>
      <c r="ER556">
        <v>0</v>
      </c>
      <c r="ES556">
        <v>0</v>
      </c>
      <c r="ET556">
        <v>0</v>
      </c>
      <c r="EU556">
        <v>0</v>
      </c>
      <c r="EV556" s="1">
        <v>0</v>
      </c>
      <c r="EW556" s="1">
        <v>0</v>
      </c>
      <c r="EX556" s="1">
        <v>0</v>
      </c>
      <c r="EY556" s="1">
        <v>0</v>
      </c>
      <c r="EZ556" s="168">
        <v>0</v>
      </c>
      <c r="FA556" s="169">
        <v>0</v>
      </c>
      <c r="FB556" s="169">
        <v>0</v>
      </c>
      <c r="FC556" s="170">
        <v>0</v>
      </c>
      <c r="FD556">
        <v>0</v>
      </c>
      <c r="FE556">
        <v>0</v>
      </c>
      <c r="FF556">
        <v>0</v>
      </c>
      <c r="FG556">
        <v>0</v>
      </c>
      <c r="FH556">
        <v>0</v>
      </c>
      <c r="FI556">
        <v>0</v>
      </c>
      <c r="FJ556">
        <v>0</v>
      </c>
      <c r="FK556">
        <v>0</v>
      </c>
      <c r="FL556">
        <v>0</v>
      </c>
      <c r="FM556">
        <v>0</v>
      </c>
      <c r="FN556">
        <v>3</v>
      </c>
      <c r="FO556">
        <v>60</v>
      </c>
      <c r="FP556">
        <v>60</v>
      </c>
      <c r="FQ556">
        <v>60</v>
      </c>
      <c r="FR556">
        <v>60</v>
      </c>
      <c r="FS556">
        <v>60</v>
      </c>
      <c r="FT556">
        <v>11</v>
      </c>
      <c r="FU556">
        <v>0</v>
      </c>
      <c r="FV556">
        <v>30</v>
      </c>
      <c r="FW556">
        <v>0</v>
      </c>
      <c r="FX556">
        <v>30</v>
      </c>
      <c r="FY556">
        <v>0</v>
      </c>
      <c r="FZ556">
        <v>3</v>
      </c>
      <c r="GA556">
        <v>40</v>
      </c>
      <c r="GB556">
        <v>4</v>
      </c>
      <c r="GC556">
        <v>27</v>
      </c>
      <c r="GD556">
        <v>1</v>
      </c>
      <c r="GE556">
        <v>0</v>
      </c>
      <c r="GF556">
        <v>5</v>
      </c>
      <c r="GG556">
        <v>27500</v>
      </c>
      <c r="GH556">
        <v>3</v>
      </c>
      <c r="GI556">
        <v>60</v>
      </c>
      <c r="GJ556">
        <v>27500</v>
      </c>
      <c r="GK556">
        <v>27500</v>
      </c>
      <c r="GL556">
        <v>0</v>
      </c>
      <c r="GM556">
        <v>0</v>
      </c>
      <c r="GN556">
        <v>2</v>
      </c>
      <c r="GO556">
        <v>0</v>
      </c>
      <c r="GP556">
        <v>4</v>
      </c>
      <c r="GQ556">
        <v>0</v>
      </c>
      <c r="GR556">
        <v>2</v>
      </c>
      <c r="GS556">
        <v>0</v>
      </c>
      <c r="GT556">
        <v>0</v>
      </c>
      <c r="GU556">
        <v>1</v>
      </c>
      <c r="GV556">
        <v>0</v>
      </c>
      <c r="GW556">
        <v>1</v>
      </c>
      <c r="GX556">
        <v>0</v>
      </c>
      <c r="GY556">
        <v>0</v>
      </c>
      <c r="GZ556">
        <v>3</v>
      </c>
      <c r="HA556">
        <v>0</v>
      </c>
      <c r="HB556">
        <v>0</v>
      </c>
      <c r="HC556" s="139">
        <v>3</v>
      </c>
      <c r="HD556" s="141">
        <v>2</v>
      </c>
      <c r="HE556" s="139">
        <v>0</v>
      </c>
      <c r="HF556" s="141">
        <v>0</v>
      </c>
      <c r="HG556" s="180">
        <v>25</v>
      </c>
      <c r="HH556" s="182">
        <v>0.12</v>
      </c>
      <c r="HI556" s="182">
        <v>0.08</v>
      </c>
      <c r="HJ556" s="183">
        <v>0</v>
      </c>
      <c r="HK556" s="140">
        <v>0</v>
      </c>
      <c r="HL556" s="140">
        <v>0</v>
      </c>
      <c r="HM556" s="1" t="s">
        <v>427</v>
      </c>
      <c r="HN556" s="1" t="s">
        <v>427</v>
      </c>
      <c r="HO556" t="s">
        <v>460</v>
      </c>
      <c r="HP556" s="284" t="s">
        <v>460</v>
      </c>
      <c r="HQ556" s="284">
        <v>0</v>
      </c>
      <c r="HR556" s="284">
        <v>0</v>
      </c>
      <c r="HS556" s="284">
        <v>0</v>
      </c>
      <c r="HT556" s="284" t="s">
        <v>427</v>
      </c>
      <c r="HU556" s="284" t="s">
        <v>427</v>
      </c>
      <c r="HV556" s="284" t="s">
        <v>427</v>
      </c>
      <c r="HW556" s="284" t="s">
        <v>427</v>
      </c>
      <c r="HX556" s="284">
        <v>0</v>
      </c>
      <c r="HY556" s="284">
        <v>0</v>
      </c>
      <c r="HZ556" s="284">
        <v>1115221</v>
      </c>
      <c r="IA556" s="284"/>
      <c r="IB556" s="284"/>
    </row>
    <row r="557" spans="1:236" x14ac:dyDescent="0.25">
      <c r="A557" s="2">
        <f>IF('Table 1'!$L$2="All Regions",1,IF('Table 1'!$L$2='DATA TEMPLATE 1516'!L557,1,0))</f>
        <v>1</v>
      </c>
      <c r="B557" s="2">
        <f>IF('Table 1'!$L$3="All Disciplines",1,IF('Table 1'!$L$3='DATA TEMPLATE 1516'!M557,1,0))</f>
        <v>1</v>
      </c>
      <c r="C557" s="2">
        <f>IF('Table 1'!$L$4="All Organisations",1,IF('Table 1'!$L$4='DATA TEMPLATE 1516'!N557,1,0))</f>
        <v>1</v>
      </c>
      <c r="D557" s="2">
        <f t="shared" si="16"/>
        <v>3</v>
      </c>
      <c r="E557" s="236">
        <f>IFERROR(IF('Table 2'!$L$2="All Diverse Led",$HQ557,IF('Table 2'!$L$2='DATA TEMPLATE 1516'!HX557,4,0)),"0")</f>
        <v>0</v>
      </c>
      <c r="F557" s="236">
        <f>IFERROR(IF('Table 2'!$L$2="All Diverse Led",$HQ557,IF('Table 2'!$L$2='DATA TEMPLATE 1516'!HY557,4,0)), 0)</f>
        <v>0</v>
      </c>
      <c r="G557" s="237">
        <f t="shared" si="17"/>
        <v>0</v>
      </c>
      <c r="H557" s="1" t="s">
        <v>471</v>
      </c>
      <c r="I557" s="1">
        <v>0</v>
      </c>
      <c r="J557" s="1" t="b">
        <v>0</v>
      </c>
      <c r="K557" s="284">
        <v>555</v>
      </c>
      <c r="L557" t="s">
        <v>448</v>
      </c>
      <c r="M557" t="s">
        <v>437</v>
      </c>
      <c r="N557" t="s">
        <v>460</v>
      </c>
      <c r="O557" s="76">
        <v>1614523</v>
      </c>
      <c r="P557" s="76">
        <v>60348</v>
      </c>
      <c r="Q557" s="76">
        <v>455196</v>
      </c>
      <c r="R557" s="76">
        <v>40000</v>
      </c>
      <c r="S557" s="76">
        <v>0</v>
      </c>
      <c r="T557" s="76">
        <v>2170067</v>
      </c>
      <c r="U557">
        <v>1268281</v>
      </c>
      <c r="V557">
        <v>76093</v>
      </c>
      <c r="W557">
        <v>0</v>
      </c>
      <c r="X557">
        <v>3000</v>
      </c>
      <c r="Y557">
        <v>1500</v>
      </c>
      <c r="Z557">
        <v>0</v>
      </c>
      <c r="AA557">
        <v>0</v>
      </c>
      <c r="AB557">
        <v>460971</v>
      </c>
      <c r="AC557">
        <v>300757</v>
      </c>
      <c r="AD557">
        <v>57957</v>
      </c>
      <c r="AE557">
        <v>2168559</v>
      </c>
      <c r="AF557" s="1">
        <v>573</v>
      </c>
      <c r="AG557">
        <v>0</v>
      </c>
      <c r="AH557">
        <v>80195</v>
      </c>
      <c r="AI557">
        <v>0</v>
      </c>
      <c r="AJ557">
        <v>0</v>
      </c>
      <c r="AK557">
        <v>0</v>
      </c>
      <c r="AL557">
        <v>0</v>
      </c>
      <c r="AM557">
        <v>0</v>
      </c>
      <c r="AN557">
        <v>0</v>
      </c>
      <c r="AO557">
        <v>0</v>
      </c>
      <c r="AP557">
        <v>0</v>
      </c>
      <c r="AQ557">
        <v>0</v>
      </c>
      <c r="AR557">
        <v>0</v>
      </c>
      <c r="AS557">
        <v>0</v>
      </c>
      <c r="AT557">
        <v>0</v>
      </c>
      <c r="AU557">
        <v>0</v>
      </c>
      <c r="AV557">
        <v>0</v>
      </c>
      <c r="AW557">
        <v>0</v>
      </c>
      <c r="AX557">
        <v>0</v>
      </c>
      <c r="AY557">
        <v>0</v>
      </c>
      <c r="AZ557">
        <v>0</v>
      </c>
      <c r="BA557">
        <v>0</v>
      </c>
      <c r="BB557">
        <v>0</v>
      </c>
      <c r="BC557">
        <v>0</v>
      </c>
      <c r="BD557" s="284">
        <v>0</v>
      </c>
      <c r="BE557" s="284">
        <v>0</v>
      </c>
      <c r="BF557" s="284">
        <v>0</v>
      </c>
      <c r="BG557" s="284">
        <v>0</v>
      </c>
      <c r="BH557" s="168">
        <v>0</v>
      </c>
      <c r="BI557" s="169">
        <v>0</v>
      </c>
      <c r="BJ557" s="169">
        <v>0</v>
      </c>
      <c r="BK557" s="170">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v>0</v>
      </c>
      <c r="CJ557" s="1">
        <v>0</v>
      </c>
      <c r="CK557" s="1">
        <v>0</v>
      </c>
      <c r="CL557" s="1">
        <v>0</v>
      </c>
      <c r="CM557" s="1">
        <v>0</v>
      </c>
      <c r="CN557" s="168">
        <v>0</v>
      </c>
      <c r="CO557" s="169">
        <v>0</v>
      </c>
      <c r="CP557" s="169">
        <v>0</v>
      </c>
      <c r="CQ557" s="170">
        <v>0</v>
      </c>
      <c r="CR557" s="1">
        <v>0</v>
      </c>
      <c r="CS557" s="1">
        <v>0</v>
      </c>
      <c r="CT557" s="1">
        <v>0</v>
      </c>
      <c r="CU557" s="1">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v>0</v>
      </c>
      <c r="DP557" s="284">
        <v>0</v>
      </c>
      <c r="DQ557" s="284">
        <v>0</v>
      </c>
      <c r="DR557" s="284">
        <v>0</v>
      </c>
      <c r="DS557" s="284">
        <v>0</v>
      </c>
      <c r="DT557" s="168">
        <v>0</v>
      </c>
      <c r="DU557" s="169">
        <v>0</v>
      </c>
      <c r="DV557" s="169">
        <v>0</v>
      </c>
      <c r="DW557" s="170">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v>0</v>
      </c>
      <c r="EU557">
        <v>0</v>
      </c>
      <c r="EV557" s="1">
        <v>0</v>
      </c>
      <c r="EW557" s="1">
        <v>0</v>
      </c>
      <c r="EX557" s="1">
        <v>0</v>
      </c>
      <c r="EY557" s="1">
        <v>0</v>
      </c>
      <c r="EZ557" s="168">
        <v>0</v>
      </c>
      <c r="FA557" s="169">
        <v>0</v>
      </c>
      <c r="FB557" s="169">
        <v>0</v>
      </c>
      <c r="FC557" s="170">
        <v>0</v>
      </c>
      <c r="FD557">
        <v>0</v>
      </c>
      <c r="FE557">
        <v>0</v>
      </c>
      <c r="FF557">
        <v>0</v>
      </c>
      <c r="FG557">
        <v>0</v>
      </c>
      <c r="FH557">
        <v>0</v>
      </c>
      <c r="FI557">
        <v>0</v>
      </c>
      <c r="FJ557">
        <v>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0</v>
      </c>
      <c r="GE557">
        <v>0</v>
      </c>
      <c r="GF557">
        <v>0</v>
      </c>
      <c r="GG557">
        <v>0</v>
      </c>
      <c r="GH557">
        <v>0</v>
      </c>
      <c r="GI557">
        <v>0</v>
      </c>
      <c r="GJ557">
        <v>0</v>
      </c>
      <c r="GK557">
        <v>0</v>
      </c>
      <c r="GL557">
        <v>0</v>
      </c>
      <c r="GM557">
        <v>0</v>
      </c>
      <c r="GN557">
        <v>0</v>
      </c>
      <c r="GO557">
        <v>0</v>
      </c>
      <c r="GP557">
        <v>0</v>
      </c>
      <c r="GQ557">
        <v>0</v>
      </c>
      <c r="GR557">
        <v>0</v>
      </c>
      <c r="GS557">
        <v>0</v>
      </c>
      <c r="GT557">
        <v>0</v>
      </c>
      <c r="GU557">
        <v>0</v>
      </c>
      <c r="GV557">
        <v>0</v>
      </c>
      <c r="GW557">
        <v>0</v>
      </c>
      <c r="GX557">
        <v>0</v>
      </c>
      <c r="GY557">
        <v>0</v>
      </c>
      <c r="GZ557">
        <v>0</v>
      </c>
      <c r="HA557">
        <v>0</v>
      </c>
      <c r="HB557">
        <v>0</v>
      </c>
      <c r="HC557" s="139">
        <v>0</v>
      </c>
      <c r="HD557" s="141">
        <v>0</v>
      </c>
      <c r="HE557" s="139">
        <v>0</v>
      </c>
      <c r="HF557" s="141">
        <v>1</v>
      </c>
      <c r="HG557" s="180">
        <v>13</v>
      </c>
      <c r="HH557" s="182">
        <v>7.6923076923076927E-2</v>
      </c>
      <c r="HI557" s="182">
        <v>0</v>
      </c>
      <c r="HJ557" s="183">
        <v>0</v>
      </c>
      <c r="HK557" s="140">
        <v>0</v>
      </c>
      <c r="HL557" s="140">
        <v>0</v>
      </c>
      <c r="HM557" s="1" t="s">
        <v>427</v>
      </c>
      <c r="HN557" s="1" t="s">
        <v>427</v>
      </c>
      <c r="HO557" t="s">
        <v>460</v>
      </c>
      <c r="HP557" s="284" t="s">
        <v>460</v>
      </c>
      <c r="HQ557" s="284">
        <v>0</v>
      </c>
      <c r="HR557" s="284">
        <v>0</v>
      </c>
      <c r="HS557" s="284">
        <v>0</v>
      </c>
      <c r="HT557" s="284" t="s">
        <v>427</v>
      </c>
      <c r="HU557" s="284" t="s">
        <v>427</v>
      </c>
      <c r="HV557" s="284" t="s">
        <v>427</v>
      </c>
      <c r="HW557" s="284" t="s">
        <v>427</v>
      </c>
      <c r="HX557" s="284">
        <v>0</v>
      </c>
      <c r="HY557" s="284">
        <v>0</v>
      </c>
      <c r="HZ557" s="284">
        <v>2281194</v>
      </c>
      <c r="IA557" s="284"/>
      <c r="IB557" s="284"/>
    </row>
    <row r="558" spans="1:236" x14ac:dyDescent="0.25">
      <c r="A558" s="2">
        <f>IF('Table 1'!$L$2="All Regions",1,IF('Table 1'!$L$2='DATA TEMPLATE 1516'!L558,1,0))</f>
        <v>1</v>
      </c>
      <c r="B558" s="2">
        <f>IF('Table 1'!$L$3="All Disciplines",1,IF('Table 1'!$L$3='DATA TEMPLATE 1516'!M558,1,0))</f>
        <v>1</v>
      </c>
      <c r="C558" s="2">
        <f>IF('Table 1'!$L$4="All Organisations",1,IF('Table 1'!$L$4='DATA TEMPLATE 1516'!N558,1,0))</f>
        <v>1</v>
      </c>
      <c r="D558" s="2">
        <f t="shared" si="16"/>
        <v>3</v>
      </c>
      <c r="E558" s="236">
        <f>IFERROR(IF('Table 2'!$L$2="All Diverse Led",$HQ558,IF('Table 2'!$L$2='DATA TEMPLATE 1516'!HX558,4,0)),"0")</f>
        <v>0</v>
      </c>
      <c r="F558" s="236">
        <f>IFERROR(IF('Table 2'!$L$2="All Diverse Led",$HQ558,IF('Table 2'!$L$2='DATA TEMPLATE 1516'!HY558,4,0)), 0)</f>
        <v>0</v>
      </c>
      <c r="G558" s="237">
        <f t="shared" si="17"/>
        <v>0</v>
      </c>
      <c r="H558" s="1" t="s">
        <v>471</v>
      </c>
      <c r="I558" s="1">
        <v>0</v>
      </c>
      <c r="J558" s="1" t="b">
        <v>1</v>
      </c>
      <c r="K558" s="284">
        <v>556</v>
      </c>
      <c r="L558" t="s">
        <v>448</v>
      </c>
      <c r="M558" t="s">
        <v>451</v>
      </c>
      <c r="N558" t="s">
        <v>460</v>
      </c>
      <c r="O558" s="76">
        <v>2343706</v>
      </c>
      <c r="P558" s="76">
        <v>1679743</v>
      </c>
      <c r="Q558" s="76">
        <v>362656</v>
      </c>
      <c r="R558" s="76">
        <v>7466429</v>
      </c>
      <c r="S558" s="76">
        <v>0</v>
      </c>
      <c r="T558" s="76">
        <v>11852534</v>
      </c>
      <c r="U558">
        <v>1116351</v>
      </c>
      <c r="V558">
        <v>126980</v>
      </c>
      <c r="W558">
        <v>0</v>
      </c>
      <c r="X558">
        <v>0</v>
      </c>
      <c r="Y558">
        <v>0</v>
      </c>
      <c r="Z558">
        <v>1355585</v>
      </c>
      <c r="AA558">
        <v>0</v>
      </c>
      <c r="AB558">
        <v>3034941</v>
      </c>
      <c r="AC558">
        <v>1431490</v>
      </c>
      <c r="AD558">
        <v>4787187</v>
      </c>
      <c r="AE558">
        <v>11852534</v>
      </c>
      <c r="AF558" s="1">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v>0</v>
      </c>
      <c r="BD558" s="284">
        <v>0</v>
      </c>
      <c r="BE558" s="284">
        <v>0</v>
      </c>
      <c r="BF558" s="284">
        <v>0</v>
      </c>
      <c r="BG558" s="284">
        <v>0</v>
      </c>
      <c r="BH558" s="168">
        <v>0</v>
      </c>
      <c r="BI558" s="169">
        <v>0</v>
      </c>
      <c r="BJ558" s="169">
        <v>0</v>
      </c>
      <c r="BK558" s="170">
        <v>0</v>
      </c>
      <c r="BL558">
        <v>16</v>
      </c>
      <c r="BM558">
        <v>574</v>
      </c>
      <c r="BN558">
        <v>0</v>
      </c>
      <c r="BO558">
        <v>200000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v>0</v>
      </c>
      <c r="CJ558" s="1">
        <v>0</v>
      </c>
      <c r="CK558" s="1">
        <v>0</v>
      </c>
      <c r="CL558" s="1">
        <v>0</v>
      </c>
      <c r="CM558" s="1">
        <v>0</v>
      </c>
      <c r="CN558" s="168">
        <v>0</v>
      </c>
      <c r="CO558" s="169">
        <v>0</v>
      </c>
      <c r="CP558" s="169">
        <v>0</v>
      </c>
      <c r="CQ558" s="170">
        <v>0</v>
      </c>
      <c r="CR558" s="1">
        <v>0</v>
      </c>
      <c r="CS558" s="1">
        <v>0</v>
      </c>
      <c r="CT558" s="1">
        <v>0</v>
      </c>
      <c r="CU558" s="1">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v>0</v>
      </c>
      <c r="DP558" s="284">
        <v>0</v>
      </c>
      <c r="DQ558" s="284">
        <v>0</v>
      </c>
      <c r="DR558" s="284">
        <v>0</v>
      </c>
      <c r="DS558" s="284">
        <v>0</v>
      </c>
      <c r="DT558" s="168">
        <v>0</v>
      </c>
      <c r="DU558" s="169">
        <v>0</v>
      </c>
      <c r="DV558" s="169">
        <v>0</v>
      </c>
      <c r="DW558" s="170">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v>0</v>
      </c>
      <c r="EV558" s="1">
        <v>0</v>
      </c>
      <c r="EW558" s="1">
        <v>0</v>
      </c>
      <c r="EX558" s="1">
        <v>0</v>
      </c>
      <c r="EY558" s="1">
        <v>0</v>
      </c>
      <c r="EZ558" s="168">
        <v>0</v>
      </c>
      <c r="FA558" s="169">
        <v>0</v>
      </c>
      <c r="FB558" s="169">
        <v>0</v>
      </c>
      <c r="FC558" s="170">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0</v>
      </c>
      <c r="FW558">
        <v>0</v>
      </c>
      <c r="FX558">
        <v>0</v>
      </c>
      <c r="FY558">
        <v>0</v>
      </c>
      <c r="FZ558">
        <v>0</v>
      </c>
      <c r="GA558">
        <v>0</v>
      </c>
      <c r="GB558">
        <v>0</v>
      </c>
      <c r="GC558">
        <v>0</v>
      </c>
      <c r="GD558">
        <v>0</v>
      </c>
      <c r="GE558">
        <v>0</v>
      </c>
      <c r="GF558">
        <v>34</v>
      </c>
      <c r="GG558">
        <v>0</v>
      </c>
      <c r="GH558">
        <v>0</v>
      </c>
      <c r="GI558">
        <v>0</v>
      </c>
      <c r="GJ558">
        <v>0</v>
      </c>
      <c r="GK558">
        <v>0</v>
      </c>
      <c r="GL558">
        <v>0</v>
      </c>
      <c r="GM558">
        <v>0</v>
      </c>
      <c r="GN558">
        <v>0</v>
      </c>
      <c r="GO558">
        <v>0</v>
      </c>
      <c r="GP558">
        <v>0</v>
      </c>
      <c r="GQ558">
        <v>0</v>
      </c>
      <c r="GR558">
        <v>0</v>
      </c>
      <c r="GS558">
        <v>0</v>
      </c>
      <c r="GT558">
        <v>0</v>
      </c>
      <c r="GU558">
        <v>0</v>
      </c>
      <c r="GV558">
        <v>0</v>
      </c>
      <c r="GW558">
        <v>0</v>
      </c>
      <c r="GX558">
        <v>0</v>
      </c>
      <c r="GY558">
        <v>0</v>
      </c>
      <c r="GZ558">
        <v>0</v>
      </c>
      <c r="HA558">
        <v>0</v>
      </c>
      <c r="HB558">
        <v>0</v>
      </c>
      <c r="HC558" s="139">
        <v>1</v>
      </c>
      <c r="HD558" s="141">
        <v>0</v>
      </c>
      <c r="HE558" s="139">
        <v>0</v>
      </c>
      <c r="HF558" s="141">
        <v>0</v>
      </c>
      <c r="HG558" s="180">
        <v>21</v>
      </c>
      <c r="HH558" s="182">
        <v>4.7619047619047616E-2</v>
      </c>
      <c r="HI558" s="182">
        <v>0</v>
      </c>
      <c r="HJ558" s="183">
        <v>0</v>
      </c>
      <c r="HK558" s="140">
        <v>0</v>
      </c>
      <c r="HL558" s="140">
        <v>0</v>
      </c>
      <c r="HM558" s="1" t="s">
        <v>427</v>
      </c>
      <c r="HN558" s="1" t="s">
        <v>426</v>
      </c>
      <c r="HO558" t="s">
        <v>460</v>
      </c>
      <c r="HP558" s="284" t="s">
        <v>460</v>
      </c>
      <c r="HQ558" s="284">
        <v>0</v>
      </c>
      <c r="HR558" s="284">
        <v>0</v>
      </c>
      <c r="HS558" s="284">
        <v>0</v>
      </c>
      <c r="HT558" s="284" t="s">
        <v>427</v>
      </c>
      <c r="HU558" s="284" t="s">
        <v>427</v>
      </c>
      <c r="HV558" s="284" t="s">
        <v>427</v>
      </c>
      <c r="HW558" s="284" t="s">
        <v>427</v>
      </c>
      <c r="HX558" s="284">
        <v>0</v>
      </c>
      <c r="HY558" s="284">
        <v>0</v>
      </c>
      <c r="HZ558" s="284">
        <v>6960824</v>
      </c>
      <c r="IA558" s="284"/>
      <c r="IB558" s="284"/>
    </row>
    <row r="559" spans="1:236" x14ac:dyDescent="0.25">
      <c r="A559" s="2">
        <f>IF('Table 1'!$L$2="All Regions",1,IF('Table 1'!$L$2='DATA TEMPLATE 1516'!L559,1,0))</f>
        <v>1</v>
      </c>
      <c r="B559" s="2">
        <f>IF('Table 1'!$L$3="All Disciplines",1,IF('Table 1'!$L$3='DATA TEMPLATE 1516'!M559,1,0))</f>
        <v>1</v>
      </c>
      <c r="C559" s="2">
        <f>IF('Table 1'!$L$4="All Organisations",1,IF('Table 1'!$L$4='DATA TEMPLATE 1516'!N559,1,0))</f>
        <v>1</v>
      </c>
      <c r="D559" s="2">
        <f t="shared" si="16"/>
        <v>3</v>
      </c>
      <c r="E559" s="236">
        <f>IFERROR(IF('Table 2'!$L$2="All Diverse Led",$HQ559,IF('Table 2'!$L$2='DATA TEMPLATE 1516'!HX559,4,0)),"0")</f>
        <v>0</v>
      </c>
      <c r="F559" s="236">
        <f>IFERROR(IF('Table 2'!$L$2="All Diverse Led",$HQ559,IF('Table 2'!$L$2='DATA TEMPLATE 1516'!HY559,4,0)), 0)</f>
        <v>0</v>
      </c>
      <c r="G559" s="237">
        <f t="shared" si="17"/>
        <v>0</v>
      </c>
      <c r="H559" s="1" t="s">
        <v>471</v>
      </c>
      <c r="I559" s="1">
        <v>0</v>
      </c>
      <c r="J559" s="1" t="b">
        <v>0</v>
      </c>
      <c r="K559" s="284">
        <v>557</v>
      </c>
      <c r="L559" t="s">
        <v>448</v>
      </c>
      <c r="M559" t="s">
        <v>440</v>
      </c>
      <c r="N559" t="s">
        <v>458</v>
      </c>
      <c r="O559" s="76">
        <v>6124</v>
      </c>
      <c r="P559" s="76">
        <v>150000</v>
      </c>
      <c r="Q559" s="76">
        <v>0</v>
      </c>
      <c r="R559" s="76">
        <v>150000</v>
      </c>
      <c r="S559" s="76">
        <v>0</v>
      </c>
      <c r="T559" s="76">
        <v>306124</v>
      </c>
      <c r="U559">
        <v>0</v>
      </c>
      <c r="V559">
        <v>0</v>
      </c>
      <c r="W559">
        <v>0</v>
      </c>
      <c r="X559">
        <v>0</v>
      </c>
      <c r="Y559">
        <v>0</v>
      </c>
      <c r="Z559">
        <v>0</v>
      </c>
      <c r="AA559">
        <v>0</v>
      </c>
      <c r="AB559">
        <v>0</v>
      </c>
      <c r="AC559">
        <v>0</v>
      </c>
      <c r="AD559">
        <v>306124</v>
      </c>
      <c r="AE559">
        <v>306124</v>
      </c>
      <c r="AF559" s="1">
        <v>73</v>
      </c>
      <c r="AG559">
        <v>10</v>
      </c>
      <c r="AH559">
        <v>0</v>
      </c>
      <c r="AI559">
        <v>0</v>
      </c>
      <c r="AJ559">
        <v>0</v>
      </c>
      <c r="AK559">
        <v>0</v>
      </c>
      <c r="AL559">
        <v>0</v>
      </c>
      <c r="AM559">
        <v>0</v>
      </c>
      <c r="AN559">
        <v>0</v>
      </c>
      <c r="AO559">
        <v>0</v>
      </c>
      <c r="AP559">
        <v>0</v>
      </c>
      <c r="AQ559">
        <v>0</v>
      </c>
      <c r="AR559">
        <v>73</v>
      </c>
      <c r="AS559">
        <v>10</v>
      </c>
      <c r="AT559">
        <v>0</v>
      </c>
      <c r="AU559">
        <v>0</v>
      </c>
      <c r="AV559">
        <v>0</v>
      </c>
      <c r="AW559">
        <v>0</v>
      </c>
      <c r="AX559">
        <v>0</v>
      </c>
      <c r="AY559">
        <v>0</v>
      </c>
      <c r="AZ559">
        <v>0</v>
      </c>
      <c r="BA559">
        <v>0</v>
      </c>
      <c r="BB559">
        <v>0</v>
      </c>
      <c r="BC559">
        <v>0</v>
      </c>
      <c r="BD559" s="284">
        <v>0</v>
      </c>
      <c r="BE559" s="284">
        <v>0</v>
      </c>
      <c r="BF559" s="284">
        <v>0</v>
      </c>
      <c r="BG559" s="284">
        <v>0</v>
      </c>
      <c r="BH559" s="168">
        <v>73</v>
      </c>
      <c r="BI559" s="169">
        <v>10</v>
      </c>
      <c r="BJ559" s="169">
        <v>0</v>
      </c>
      <c r="BK559" s="170">
        <v>0</v>
      </c>
      <c r="BL559">
        <v>7</v>
      </c>
      <c r="BM559">
        <v>10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v>0</v>
      </c>
      <c r="CJ559" s="1">
        <v>0</v>
      </c>
      <c r="CK559" s="1">
        <v>0</v>
      </c>
      <c r="CL559" s="1">
        <v>0</v>
      </c>
      <c r="CM559" s="1">
        <v>0</v>
      </c>
      <c r="CN559" s="168">
        <v>0</v>
      </c>
      <c r="CO559" s="169">
        <v>0</v>
      </c>
      <c r="CP559" s="169">
        <v>0</v>
      </c>
      <c r="CQ559" s="170">
        <v>0</v>
      </c>
      <c r="CR559" s="1">
        <v>0</v>
      </c>
      <c r="CS559" s="1">
        <v>0</v>
      </c>
      <c r="CT559" s="1">
        <v>0</v>
      </c>
      <c r="CU559" s="1">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v>0</v>
      </c>
      <c r="DP559" s="284">
        <v>0</v>
      </c>
      <c r="DQ559" s="284">
        <v>0</v>
      </c>
      <c r="DR559" s="284">
        <v>0</v>
      </c>
      <c r="DS559" s="284">
        <v>0</v>
      </c>
      <c r="DT559" s="168">
        <v>0</v>
      </c>
      <c r="DU559" s="169">
        <v>0</v>
      </c>
      <c r="DV559" s="169">
        <v>0</v>
      </c>
      <c r="DW559" s="170">
        <v>0</v>
      </c>
      <c r="DX559">
        <v>1</v>
      </c>
      <c r="DY559">
        <v>10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v>0</v>
      </c>
      <c r="EU559">
        <v>0</v>
      </c>
      <c r="EV559" s="1">
        <v>0</v>
      </c>
      <c r="EW559" s="1">
        <v>0</v>
      </c>
      <c r="EX559" s="1">
        <v>0</v>
      </c>
      <c r="EY559" s="1">
        <v>0</v>
      </c>
      <c r="EZ559" s="168">
        <v>0</v>
      </c>
      <c r="FA559" s="169">
        <v>0</v>
      </c>
      <c r="FB559" s="169">
        <v>0</v>
      </c>
      <c r="FC559" s="170">
        <v>0</v>
      </c>
      <c r="FD559">
        <v>0</v>
      </c>
      <c r="FE559">
        <v>0</v>
      </c>
      <c r="FF559">
        <v>0</v>
      </c>
      <c r="FG559">
        <v>0</v>
      </c>
      <c r="FH559">
        <v>0</v>
      </c>
      <c r="FI559">
        <v>0</v>
      </c>
      <c r="FJ559">
        <v>0</v>
      </c>
      <c r="FK559">
        <v>0</v>
      </c>
      <c r="FL559">
        <v>0</v>
      </c>
      <c r="FM559">
        <v>0</v>
      </c>
      <c r="FN559">
        <v>0</v>
      </c>
      <c r="FO559">
        <v>0</v>
      </c>
      <c r="FP559">
        <v>0</v>
      </c>
      <c r="FQ559">
        <v>0</v>
      </c>
      <c r="FR559">
        <v>0</v>
      </c>
      <c r="FS559">
        <v>0</v>
      </c>
      <c r="FT559">
        <v>0</v>
      </c>
      <c r="FU559">
        <v>0</v>
      </c>
      <c r="FV559">
        <v>0</v>
      </c>
      <c r="FW559">
        <v>0</v>
      </c>
      <c r="FX559">
        <v>0</v>
      </c>
      <c r="FY559">
        <v>0</v>
      </c>
      <c r="FZ559">
        <v>0</v>
      </c>
      <c r="GA559">
        <v>0</v>
      </c>
      <c r="GB559">
        <v>0</v>
      </c>
      <c r="GC559">
        <v>0</v>
      </c>
      <c r="GD559">
        <v>1</v>
      </c>
      <c r="GE559">
        <v>40000</v>
      </c>
      <c r="GF559">
        <v>0</v>
      </c>
      <c r="GG559">
        <v>0</v>
      </c>
      <c r="GH559">
        <v>0</v>
      </c>
      <c r="GI559">
        <v>0</v>
      </c>
      <c r="GJ559" t="s">
        <v>614</v>
      </c>
      <c r="GK559">
        <v>40000</v>
      </c>
      <c r="GL559">
        <v>0</v>
      </c>
      <c r="GM559">
        <v>0</v>
      </c>
      <c r="GN559">
        <v>0</v>
      </c>
      <c r="GO559">
        <v>0</v>
      </c>
      <c r="GP559">
        <v>0</v>
      </c>
      <c r="GQ559">
        <v>0</v>
      </c>
      <c r="GR559">
        <v>0</v>
      </c>
      <c r="GS559">
        <v>0</v>
      </c>
      <c r="GT559">
        <v>0</v>
      </c>
      <c r="GU559">
        <v>0</v>
      </c>
      <c r="GV559">
        <v>0</v>
      </c>
      <c r="GW559">
        <v>0</v>
      </c>
      <c r="GX559">
        <v>0</v>
      </c>
      <c r="GY559">
        <v>0</v>
      </c>
      <c r="GZ559">
        <v>0</v>
      </c>
      <c r="HA559">
        <v>0</v>
      </c>
      <c r="HB559">
        <v>0</v>
      </c>
      <c r="HC559" s="139">
        <v>0</v>
      </c>
      <c r="HD559" s="141">
        <v>0</v>
      </c>
      <c r="HE559" s="139">
        <v>0</v>
      </c>
      <c r="HF559" s="141">
        <v>0</v>
      </c>
      <c r="HG559" s="180">
        <v>16</v>
      </c>
      <c r="HH559" s="182">
        <v>0</v>
      </c>
      <c r="HI559" s="182">
        <v>0</v>
      </c>
      <c r="HJ559" s="183">
        <v>0</v>
      </c>
      <c r="HK559" s="140">
        <v>0</v>
      </c>
      <c r="HL559" s="140">
        <v>0</v>
      </c>
      <c r="HM559" s="1" t="s">
        <v>427</v>
      </c>
      <c r="HN559" s="1" t="s">
        <v>427</v>
      </c>
      <c r="HO559" t="s">
        <v>458</v>
      </c>
      <c r="HP559" s="284" t="s">
        <v>459</v>
      </c>
      <c r="HQ559" s="284">
        <v>0</v>
      </c>
      <c r="HR559" s="284">
        <v>0</v>
      </c>
      <c r="HS559" s="284">
        <v>0</v>
      </c>
      <c r="HT559" s="284" t="s">
        <v>427</v>
      </c>
      <c r="HU559" s="284" t="s">
        <v>427</v>
      </c>
      <c r="HV559" s="284" t="s">
        <v>427</v>
      </c>
      <c r="HW559" s="284" t="s">
        <v>427</v>
      </c>
      <c r="HX559" s="284">
        <v>0</v>
      </c>
      <c r="HY559" s="284">
        <v>0</v>
      </c>
      <c r="HZ559" s="284">
        <v>312226</v>
      </c>
      <c r="IA559" s="284"/>
      <c r="IB559" s="284"/>
    </row>
    <row r="560" spans="1:236" x14ac:dyDescent="0.25">
      <c r="A560" s="2">
        <f>IF('Table 1'!$L$2="All Regions",1,IF('Table 1'!$L$2='DATA TEMPLATE 1516'!L560,1,0))</f>
        <v>1</v>
      </c>
      <c r="B560" s="2">
        <f>IF('Table 1'!$L$3="All Disciplines",1,IF('Table 1'!$L$3='DATA TEMPLATE 1516'!M560,1,0))</f>
        <v>1</v>
      </c>
      <c r="C560" s="2">
        <f>IF('Table 1'!$L$4="All Organisations",1,IF('Table 1'!$L$4='DATA TEMPLATE 1516'!N560,1,0))</f>
        <v>1</v>
      </c>
      <c r="D560" s="2">
        <f t="shared" si="16"/>
        <v>3</v>
      </c>
      <c r="E560" s="236">
        <f>IFERROR(IF('Table 2'!$L$2="All Diverse Led",$HQ560,IF('Table 2'!$L$2='DATA TEMPLATE 1516'!HX560,4,0)),"0")</f>
        <v>0</v>
      </c>
      <c r="F560" s="236">
        <f>IFERROR(IF('Table 2'!$L$2="All Diverse Led",$HQ560,IF('Table 2'!$L$2='DATA TEMPLATE 1516'!HY560,4,0)), 0)</f>
        <v>0</v>
      </c>
      <c r="G560" s="237">
        <f t="shared" si="17"/>
        <v>0</v>
      </c>
      <c r="H560" s="1" t="s">
        <v>471</v>
      </c>
      <c r="I560" s="1">
        <v>0</v>
      </c>
      <c r="J560" s="1" t="b">
        <v>0</v>
      </c>
      <c r="K560" s="284">
        <v>558</v>
      </c>
      <c r="L560" t="s">
        <v>448</v>
      </c>
      <c r="M560" t="s">
        <v>436</v>
      </c>
      <c r="N560" t="s">
        <v>459</v>
      </c>
      <c r="O560" s="76">
        <v>123039</v>
      </c>
      <c r="P560" s="76">
        <v>99953</v>
      </c>
      <c r="Q560" s="76">
        <v>4189</v>
      </c>
      <c r="R560" s="76">
        <v>4451</v>
      </c>
      <c r="S560" s="76">
        <v>59541</v>
      </c>
      <c r="T560" s="76">
        <v>291173</v>
      </c>
      <c r="U560">
        <v>63056</v>
      </c>
      <c r="V560">
        <v>667</v>
      </c>
      <c r="W560">
        <v>0</v>
      </c>
      <c r="X560">
        <v>87453</v>
      </c>
      <c r="Y560">
        <v>28395</v>
      </c>
      <c r="Z560">
        <v>0</v>
      </c>
      <c r="AA560">
        <v>0</v>
      </c>
      <c r="AB560">
        <v>38469</v>
      </c>
      <c r="AC560">
        <v>33081</v>
      </c>
      <c r="AD560">
        <v>5602</v>
      </c>
      <c r="AE560">
        <v>256723</v>
      </c>
      <c r="AF560" s="1">
        <v>6</v>
      </c>
      <c r="AG560">
        <v>6</v>
      </c>
      <c r="AH560">
        <v>0</v>
      </c>
      <c r="AI560">
        <v>150000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v>0</v>
      </c>
      <c r="BD560" s="284">
        <v>0</v>
      </c>
      <c r="BE560" s="284">
        <v>0</v>
      </c>
      <c r="BF560" s="284">
        <v>0</v>
      </c>
      <c r="BG560" s="284">
        <v>0</v>
      </c>
      <c r="BH560" s="168">
        <v>0</v>
      </c>
      <c r="BI560" s="169">
        <v>0</v>
      </c>
      <c r="BJ560" s="169">
        <v>0</v>
      </c>
      <c r="BK560" s="170">
        <v>0</v>
      </c>
      <c r="BL560">
        <v>3</v>
      </c>
      <c r="BM560">
        <v>20</v>
      </c>
      <c r="BN560">
        <v>0</v>
      </c>
      <c r="BO560">
        <v>85</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v>0</v>
      </c>
      <c r="CJ560" s="1">
        <v>0</v>
      </c>
      <c r="CK560" s="1">
        <v>0</v>
      </c>
      <c r="CL560" s="1">
        <v>0</v>
      </c>
      <c r="CM560" s="1">
        <v>0</v>
      </c>
      <c r="CN560" s="168">
        <v>0</v>
      </c>
      <c r="CO560" s="169">
        <v>0</v>
      </c>
      <c r="CP560" s="169">
        <v>0</v>
      </c>
      <c r="CQ560" s="170">
        <v>0</v>
      </c>
      <c r="CR560" s="1">
        <v>10</v>
      </c>
      <c r="CS560" s="1">
        <v>10</v>
      </c>
      <c r="CT560" s="1">
        <v>350</v>
      </c>
      <c r="CU560" s="1">
        <v>118</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v>
      </c>
      <c r="DO560">
        <v>0</v>
      </c>
      <c r="DP560" s="284">
        <v>0</v>
      </c>
      <c r="DQ560" s="284">
        <v>0</v>
      </c>
      <c r="DR560" s="284">
        <v>0</v>
      </c>
      <c r="DS560" s="284">
        <v>0</v>
      </c>
      <c r="DT560" s="168">
        <v>0</v>
      </c>
      <c r="DU560" s="169">
        <v>0</v>
      </c>
      <c r="DV560" s="169">
        <v>0</v>
      </c>
      <c r="DW560" s="170">
        <v>0</v>
      </c>
      <c r="DX560">
        <v>0</v>
      </c>
      <c r="DY560">
        <v>0</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v>0</v>
      </c>
      <c r="ET560">
        <v>0</v>
      </c>
      <c r="EU560">
        <v>0</v>
      </c>
      <c r="EV560" s="1">
        <v>0</v>
      </c>
      <c r="EW560" s="1">
        <v>0</v>
      </c>
      <c r="EX560" s="1">
        <v>0</v>
      </c>
      <c r="EY560" s="1">
        <v>0</v>
      </c>
      <c r="EZ560" s="168">
        <v>0</v>
      </c>
      <c r="FA560" s="169">
        <v>0</v>
      </c>
      <c r="FB560" s="169">
        <v>0</v>
      </c>
      <c r="FC560" s="17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1</v>
      </c>
      <c r="GE560">
        <v>0</v>
      </c>
      <c r="GF560">
        <v>12</v>
      </c>
      <c r="GG560">
        <v>1480</v>
      </c>
      <c r="GH560">
        <v>0</v>
      </c>
      <c r="GI560">
        <v>0</v>
      </c>
      <c r="GJ560">
        <v>0</v>
      </c>
      <c r="GK560">
        <v>0</v>
      </c>
      <c r="GL560">
        <v>0</v>
      </c>
      <c r="GM560">
        <v>0</v>
      </c>
      <c r="GN560">
        <v>0</v>
      </c>
      <c r="GO560">
        <v>0</v>
      </c>
      <c r="GP560">
        <v>0</v>
      </c>
      <c r="GQ560">
        <v>0</v>
      </c>
      <c r="GR560">
        <v>0</v>
      </c>
      <c r="GS560">
        <v>0</v>
      </c>
      <c r="GT560">
        <v>0</v>
      </c>
      <c r="GU560">
        <v>0</v>
      </c>
      <c r="GV560">
        <v>0</v>
      </c>
      <c r="GW560">
        <v>0</v>
      </c>
      <c r="GX560">
        <v>0</v>
      </c>
      <c r="GY560">
        <v>0</v>
      </c>
      <c r="GZ560">
        <v>0</v>
      </c>
      <c r="HA560">
        <v>0</v>
      </c>
      <c r="HB560">
        <v>0</v>
      </c>
      <c r="HC560" s="139">
        <v>1</v>
      </c>
      <c r="HD560" s="141">
        <v>0</v>
      </c>
      <c r="HE560" s="139">
        <v>2</v>
      </c>
      <c r="HF560" s="141">
        <v>1</v>
      </c>
      <c r="HG560" s="180">
        <v>16</v>
      </c>
      <c r="HH560" s="182">
        <v>0.125</v>
      </c>
      <c r="HI560" s="182">
        <v>0.125</v>
      </c>
      <c r="HJ560" s="183">
        <v>0</v>
      </c>
      <c r="HK560" s="140">
        <v>0</v>
      </c>
      <c r="HL560" s="140">
        <v>0</v>
      </c>
      <c r="HM560" s="1" t="s">
        <v>427</v>
      </c>
      <c r="HN560" s="1" t="s">
        <v>427</v>
      </c>
      <c r="HO560" t="s">
        <v>459</v>
      </c>
      <c r="HP560" s="284" t="s">
        <v>459</v>
      </c>
      <c r="HQ560" s="284">
        <v>0</v>
      </c>
      <c r="HR560" s="284">
        <v>0</v>
      </c>
      <c r="HS560" s="284">
        <v>0</v>
      </c>
      <c r="HT560" s="284" t="s">
        <v>427</v>
      </c>
      <c r="HU560" s="284" t="s">
        <v>427</v>
      </c>
      <c r="HV560" s="284" t="s">
        <v>427</v>
      </c>
      <c r="HW560" s="284" t="s">
        <v>427</v>
      </c>
      <c r="HX560" s="284">
        <v>0</v>
      </c>
      <c r="HY560" s="284">
        <v>0</v>
      </c>
      <c r="HZ560" s="284">
        <v>290426</v>
      </c>
      <c r="IA560" s="284"/>
      <c r="IB560" s="284"/>
    </row>
    <row r="561" spans="1:236" x14ac:dyDescent="0.25">
      <c r="A561" s="2">
        <f>IF('Table 1'!$L$2="All Regions",1,IF('Table 1'!$L$2='DATA TEMPLATE 1516'!L561,1,0))</f>
        <v>1</v>
      </c>
      <c r="B561" s="2">
        <f>IF('Table 1'!$L$3="All Disciplines",1,IF('Table 1'!$L$3='DATA TEMPLATE 1516'!M561,1,0))</f>
        <v>1</v>
      </c>
      <c r="C561" s="2">
        <f>IF('Table 1'!$L$4="All Organisations",1,IF('Table 1'!$L$4='DATA TEMPLATE 1516'!N561,1,0))</f>
        <v>1</v>
      </c>
      <c r="D561" s="2">
        <f t="shared" si="16"/>
        <v>3</v>
      </c>
      <c r="E561" s="236">
        <f>IFERROR(IF('Table 2'!$L$2="All Diverse Led",$HQ561,IF('Table 2'!$L$2='DATA TEMPLATE 1516'!HX561,4,0)),"0")</f>
        <v>0</v>
      </c>
      <c r="F561" s="236">
        <f>IFERROR(IF('Table 2'!$L$2="All Diverse Led",$HQ561,IF('Table 2'!$L$2='DATA TEMPLATE 1516'!HY561,4,0)), 0)</f>
        <v>0</v>
      </c>
      <c r="G561" s="237">
        <f t="shared" si="17"/>
        <v>0</v>
      </c>
      <c r="H561" s="1" t="s">
        <v>471</v>
      </c>
      <c r="I561" s="1">
        <v>0</v>
      </c>
      <c r="J561" s="1" t="b">
        <v>0</v>
      </c>
      <c r="K561" s="284">
        <v>559</v>
      </c>
      <c r="L561" t="s">
        <v>448</v>
      </c>
      <c r="M561" t="s">
        <v>443</v>
      </c>
      <c r="N561" t="s">
        <v>459</v>
      </c>
      <c r="O561" s="76">
        <v>58434</v>
      </c>
      <c r="P561" s="76">
        <v>200000</v>
      </c>
      <c r="Q561" s="76">
        <v>7750</v>
      </c>
      <c r="R561" s="76">
        <v>0</v>
      </c>
      <c r="S561" s="76">
        <v>0</v>
      </c>
      <c r="T561" s="76">
        <v>266184</v>
      </c>
      <c r="U561">
        <v>169195</v>
      </c>
      <c r="V561">
        <v>350</v>
      </c>
      <c r="W561">
        <v>0</v>
      </c>
      <c r="X561">
        <v>0</v>
      </c>
      <c r="Y561">
        <v>0</v>
      </c>
      <c r="Z561">
        <v>0</v>
      </c>
      <c r="AA561">
        <v>0</v>
      </c>
      <c r="AB561">
        <v>116270</v>
      </c>
      <c r="AC561">
        <v>13199</v>
      </c>
      <c r="AD561">
        <v>0</v>
      </c>
      <c r="AE561">
        <v>299014</v>
      </c>
      <c r="AF561" s="1">
        <v>1</v>
      </c>
      <c r="AG561">
        <v>28</v>
      </c>
      <c r="AH561">
        <v>4315</v>
      </c>
      <c r="AI561">
        <v>0</v>
      </c>
      <c r="AJ561">
        <v>0</v>
      </c>
      <c r="AK561">
        <v>0</v>
      </c>
      <c r="AL561">
        <v>0</v>
      </c>
      <c r="AM561">
        <v>0</v>
      </c>
      <c r="AN561">
        <v>0</v>
      </c>
      <c r="AO561">
        <v>0</v>
      </c>
      <c r="AP561">
        <v>0</v>
      </c>
      <c r="AQ561">
        <v>0</v>
      </c>
      <c r="AR561">
        <v>0</v>
      </c>
      <c r="AS561">
        <v>0</v>
      </c>
      <c r="AT561">
        <v>0</v>
      </c>
      <c r="AU561">
        <v>0</v>
      </c>
      <c r="AV561">
        <v>0</v>
      </c>
      <c r="AW561">
        <v>0</v>
      </c>
      <c r="AX561">
        <v>0</v>
      </c>
      <c r="AY561">
        <v>0</v>
      </c>
      <c r="AZ561">
        <v>0</v>
      </c>
      <c r="BA561">
        <v>0</v>
      </c>
      <c r="BB561">
        <v>0</v>
      </c>
      <c r="BC561">
        <v>0</v>
      </c>
      <c r="BD561" s="284">
        <v>0</v>
      </c>
      <c r="BE561" s="284">
        <v>0</v>
      </c>
      <c r="BF561" s="284">
        <v>0</v>
      </c>
      <c r="BG561" s="284">
        <v>0</v>
      </c>
      <c r="BH561" s="168">
        <v>0</v>
      </c>
      <c r="BI561" s="169">
        <v>0</v>
      </c>
      <c r="BJ561" s="169">
        <v>0</v>
      </c>
      <c r="BK561" s="170">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v>0</v>
      </c>
      <c r="CJ561" s="1">
        <v>0</v>
      </c>
      <c r="CK561" s="1">
        <v>0</v>
      </c>
      <c r="CL561" s="1">
        <v>0</v>
      </c>
      <c r="CM561" s="1">
        <v>0</v>
      </c>
      <c r="CN561" s="168">
        <v>0</v>
      </c>
      <c r="CO561" s="169">
        <v>0</v>
      </c>
      <c r="CP561" s="169">
        <v>0</v>
      </c>
      <c r="CQ561" s="170">
        <v>0</v>
      </c>
      <c r="CR561" s="1">
        <v>0</v>
      </c>
      <c r="CS561" s="1">
        <v>0</v>
      </c>
      <c r="CT561" s="1">
        <v>0</v>
      </c>
      <c r="CU561" s="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v>0</v>
      </c>
      <c r="DP561" s="284">
        <v>0</v>
      </c>
      <c r="DQ561" s="284">
        <v>0</v>
      </c>
      <c r="DR561" s="284">
        <v>0</v>
      </c>
      <c r="DS561" s="284">
        <v>0</v>
      </c>
      <c r="DT561" s="168">
        <v>0</v>
      </c>
      <c r="DU561" s="169">
        <v>0</v>
      </c>
      <c r="DV561" s="169">
        <v>0</v>
      </c>
      <c r="DW561" s="170">
        <v>0</v>
      </c>
      <c r="DX561">
        <v>0</v>
      </c>
      <c r="DY561">
        <v>0</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v>0</v>
      </c>
      <c r="EU561">
        <v>0</v>
      </c>
      <c r="EV561" s="1">
        <v>0</v>
      </c>
      <c r="EW561" s="1">
        <v>0</v>
      </c>
      <c r="EX561" s="1">
        <v>0</v>
      </c>
      <c r="EY561" s="1">
        <v>0</v>
      </c>
      <c r="EZ561" s="168">
        <v>0</v>
      </c>
      <c r="FA561" s="169">
        <v>0</v>
      </c>
      <c r="FB561" s="169">
        <v>0</v>
      </c>
      <c r="FC561" s="170">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45</v>
      </c>
      <c r="GA561">
        <v>5</v>
      </c>
      <c r="GB561">
        <v>0</v>
      </c>
      <c r="GC561">
        <v>0</v>
      </c>
      <c r="GD561">
        <v>0</v>
      </c>
      <c r="GE561">
        <v>0</v>
      </c>
      <c r="GF561">
        <v>0</v>
      </c>
      <c r="GG561">
        <v>0</v>
      </c>
      <c r="GH561">
        <v>0</v>
      </c>
      <c r="GI561">
        <v>0</v>
      </c>
      <c r="GJ561">
        <v>0</v>
      </c>
      <c r="GK561">
        <v>0</v>
      </c>
      <c r="GL561">
        <v>0</v>
      </c>
      <c r="GM561">
        <v>0</v>
      </c>
      <c r="GN561">
        <v>0</v>
      </c>
      <c r="GO561">
        <v>0</v>
      </c>
      <c r="GP561">
        <v>0</v>
      </c>
      <c r="GQ561">
        <v>0</v>
      </c>
      <c r="GR561">
        <v>0</v>
      </c>
      <c r="GS561">
        <v>0</v>
      </c>
      <c r="GT561">
        <v>0</v>
      </c>
      <c r="GU561">
        <v>0</v>
      </c>
      <c r="GV561">
        <v>0</v>
      </c>
      <c r="GW561">
        <v>0</v>
      </c>
      <c r="GX561">
        <v>0</v>
      </c>
      <c r="GY561">
        <v>0</v>
      </c>
      <c r="GZ561">
        <v>0</v>
      </c>
      <c r="HA561">
        <v>0</v>
      </c>
      <c r="HB561">
        <v>0</v>
      </c>
      <c r="HC561" s="139">
        <v>0</v>
      </c>
      <c r="HD561" s="141">
        <v>0</v>
      </c>
      <c r="HE561" s="139">
        <v>0</v>
      </c>
      <c r="HF561" s="141">
        <v>0</v>
      </c>
      <c r="HG561" s="180">
        <v>7</v>
      </c>
      <c r="HH561" s="182">
        <v>0</v>
      </c>
      <c r="HI561" s="182">
        <v>0</v>
      </c>
      <c r="HJ561" s="183">
        <v>0</v>
      </c>
      <c r="HK561" s="140">
        <v>0</v>
      </c>
      <c r="HL561" s="140">
        <v>0</v>
      </c>
      <c r="HM561" s="1" t="s">
        <v>427</v>
      </c>
      <c r="HN561" s="1" t="s">
        <v>427</v>
      </c>
      <c r="HO561" t="s">
        <v>459</v>
      </c>
      <c r="HP561" s="284" t="s">
        <v>458</v>
      </c>
      <c r="HQ561" s="284">
        <v>0</v>
      </c>
      <c r="HR561" s="284">
        <v>0</v>
      </c>
      <c r="HS561" s="284">
        <v>0</v>
      </c>
      <c r="HT561" s="284" t="s">
        <v>427</v>
      </c>
      <c r="HU561" s="284" t="s">
        <v>427</v>
      </c>
      <c r="HV561" s="284" t="s">
        <v>427</v>
      </c>
      <c r="HW561" s="284" t="s">
        <v>427</v>
      </c>
      <c r="HX561" s="284">
        <v>0</v>
      </c>
      <c r="HY561" s="284">
        <v>0</v>
      </c>
      <c r="HZ561" s="284">
        <v>233167</v>
      </c>
      <c r="IA561" s="284"/>
      <c r="IB561" s="284"/>
    </row>
    <row r="562" spans="1:236" x14ac:dyDescent="0.25">
      <c r="A562" s="2">
        <f>IF('Table 1'!$L$2="All Regions",1,IF('Table 1'!$L$2='DATA TEMPLATE 1516'!L562,1,0))</f>
        <v>1</v>
      </c>
      <c r="B562" s="2">
        <f>IF('Table 1'!$L$3="All Disciplines",1,IF('Table 1'!$L$3='DATA TEMPLATE 1516'!M562,1,0))</f>
        <v>1</v>
      </c>
      <c r="C562" s="2">
        <f>IF('Table 1'!$L$4="All Organisations",1,IF('Table 1'!$L$4='DATA TEMPLATE 1516'!N562,1,0))</f>
        <v>1</v>
      </c>
      <c r="D562" s="2">
        <f t="shared" si="16"/>
        <v>3</v>
      </c>
      <c r="E562" s="236">
        <f>IFERROR(IF('Table 2'!$L$2="All Diverse Led",$HQ562,IF('Table 2'!$L$2='DATA TEMPLATE 1516'!HX562,4,0)),"0")</f>
        <v>0</v>
      </c>
      <c r="F562" s="236">
        <f>IFERROR(IF('Table 2'!$L$2="All Diverse Led",$HQ562,IF('Table 2'!$L$2='DATA TEMPLATE 1516'!HY562,4,0)), 0)</f>
        <v>0</v>
      </c>
      <c r="G562" s="237">
        <f t="shared" si="17"/>
        <v>0</v>
      </c>
      <c r="H562" s="1" t="s">
        <v>471</v>
      </c>
      <c r="I562" s="1">
        <v>0</v>
      </c>
      <c r="J562" s="1" t="b">
        <v>0</v>
      </c>
      <c r="K562" s="284">
        <v>560</v>
      </c>
      <c r="L562" t="s">
        <v>448</v>
      </c>
      <c r="M562" t="s">
        <v>440</v>
      </c>
      <c r="N562" t="s">
        <v>458</v>
      </c>
      <c r="O562" s="76">
        <v>61643</v>
      </c>
      <c r="P562" s="76">
        <v>98012</v>
      </c>
      <c r="Q562" s="76">
        <v>19009</v>
      </c>
      <c r="R562" s="76">
        <v>40534</v>
      </c>
      <c r="S562" s="76">
        <v>0</v>
      </c>
      <c r="T562" s="76">
        <v>219198</v>
      </c>
      <c r="U562">
        <v>21387</v>
      </c>
      <c r="V562">
        <v>11600</v>
      </c>
      <c r="W562">
        <v>0</v>
      </c>
      <c r="X562">
        <v>14000</v>
      </c>
      <c r="Y562">
        <v>21387</v>
      </c>
      <c r="Z562">
        <v>0</v>
      </c>
      <c r="AA562">
        <v>0</v>
      </c>
      <c r="AB562">
        <v>113696</v>
      </c>
      <c r="AC562">
        <v>18392</v>
      </c>
      <c r="AD562">
        <v>3043</v>
      </c>
      <c r="AE562">
        <v>203505</v>
      </c>
      <c r="AF562" s="1">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v>0</v>
      </c>
      <c r="BD562" s="284">
        <v>0</v>
      </c>
      <c r="BE562" s="284">
        <v>0</v>
      </c>
      <c r="BF562" s="284">
        <v>0</v>
      </c>
      <c r="BG562" s="284">
        <v>0</v>
      </c>
      <c r="BH562" s="168">
        <v>0</v>
      </c>
      <c r="BI562" s="169">
        <v>0</v>
      </c>
      <c r="BJ562" s="169">
        <v>0</v>
      </c>
      <c r="BK562" s="170">
        <v>0</v>
      </c>
      <c r="BL562">
        <v>9</v>
      </c>
      <c r="BM562">
        <v>283</v>
      </c>
      <c r="BN562">
        <v>1578</v>
      </c>
      <c r="BO562">
        <v>2990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v>0</v>
      </c>
      <c r="CJ562" s="1">
        <v>0</v>
      </c>
      <c r="CK562" s="1">
        <v>0</v>
      </c>
      <c r="CL562" s="1">
        <v>0</v>
      </c>
      <c r="CM562" s="1">
        <v>0</v>
      </c>
      <c r="CN562" s="168">
        <v>0</v>
      </c>
      <c r="CO562" s="169">
        <v>0</v>
      </c>
      <c r="CP562" s="169">
        <v>0</v>
      </c>
      <c r="CQ562" s="170">
        <v>0</v>
      </c>
      <c r="CR562" s="1">
        <v>0</v>
      </c>
      <c r="CS562" s="1">
        <v>0</v>
      </c>
      <c r="CT562" s="1">
        <v>0</v>
      </c>
      <c r="CU562" s="1">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v>0</v>
      </c>
      <c r="DP562" s="284">
        <v>0</v>
      </c>
      <c r="DQ562" s="284">
        <v>0</v>
      </c>
      <c r="DR562" s="284">
        <v>0</v>
      </c>
      <c r="DS562" s="284">
        <v>0</v>
      </c>
      <c r="DT562" s="168">
        <v>0</v>
      </c>
      <c r="DU562" s="169">
        <v>0</v>
      </c>
      <c r="DV562" s="169">
        <v>0</v>
      </c>
      <c r="DW562" s="170">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v>0</v>
      </c>
      <c r="EV562" s="1">
        <v>0</v>
      </c>
      <c r="EW562" s="1">
        <v>0</v>
      </c>
      <c r="EX562" s="1">
        <v>0</v>
      </c>
      <c r="EY562" s="1">
        <v>0</v>
      </c>
      <c r="EZ562" s="168">
        <v>0</v>
      </c>
      <c r="FA562" s="169">
        <v>0</v>
      </c>
      <c r="FB562" s="169">
        <v>0</v>
      </c>
      <c r="FC562" s="170">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2</v>
      </c>
      <c r="GE562">
        <v>1</v>
      </c>
      <c r="GF562">
        <v>13</v>
      </c>
      <c r="GG562">
        <v>1</v>
      </c>
      <c r="GH562">
        <v>0</v>
      </c>
      <c r="GI562">
        <v>0</v>
      </c>
      <c r="GJ562">
        <v>50</v>
      </c>
      <c r="GK562">
        <v>1906</v>
      </c>
      <c r="GL562">
        <v>0</v>
      </c>
      <c r="GM562">
        <v>0</v>
      </c>
      <c r="GN562">
        <v>0</v>
      </c>
      <c r="GO562">
        <v>0</v>
      </c>
      <c r="GP562">
        <v>8</v>
      </c>
      <c r="GQ562">
        <v>682</v>
      </c>
      <c r="GR562">
        <v>0</v>
      </c>
      <c r="GS562">
        <v>0</v>
      </c>
      <c r="GT562">
        <v>0</v>
      </c>
      <c r="GU562">
        <v>0</v>
      </c>
      <c r="GV562">
        <v>0</v>
      </c>
      <c r="GW562">
        <v>0</v>
      </c>
      <c r="GX562">
        <v>0</v>
      </c>
      <c r="GY562">
        <v>0</v>
      </c>
      <c r="GZ562">
        <v>0</v>
      </c>
      <c r="HA562">
        <v>0</v>
      </c>
      <c r="HB562">
        <v>0</v>
      </c>
      <c r="HC562" s="139">
        <v>0</v>
      </c>
      <c r="HD562" s="141">
        <v>0</v>
      </c>
      <c r="HE562" s="139">
        <v>0</v>
      </c>
      <c r="HF562" s="141">
        <v>0</v>
      </c>
      <c r="HG562" s="180">
        <v>13</v>
      </c>
      <c r="HH562" s="182">
        <v>0</v>
      </c>
      <c r="HI562" s="182">
        <v>0</v>
      </c>
      <c r="HJ562" s="183">
        <v>0</v>
      </c>
      <c r="HK562" s="140">
        <v>0</v>
      </c>
      <c r="HL562" s="140">
        <v>0</v>
      </c>
      <c r="HM562" s="1" t="s">
        <v>427</v>
      </c>
      <c r="HN562" s="1" t="s">
        <v>427</v>
      </c>
      <c r="HO562" t="s">
        <v>458</v>
      </c>
      <c r="HP562" s="284" t="s">
        <v>458</v>
      </c>
      <c r="HQ562" s="284">
        <v>0</v>
      </c>
      <c r="HR562" s="284">
        <v>0</v>
      </c>
      <c r="HS562" s="284">
        <v>0</v>
      </c>
      <c r="HT562" s="284" t="s">
        <v>427</v>
      </c>
      <c r="HU562" s="284" t="s">
        <v>427</v>
      </c>
      <c r="HV562" s="284" t="s">
        <v>427</v>
      </c>
      <c r="HW562" s="284" t="s">
        <v>427</v>
      </c>
      <c r="HX562" s="284">
        <v>0</v>
      </c>
      <c r="HY562" s="284">
        <v>0</v>
      </c>
      <c r="HZ562" s="284">
        <v>204854</v>
      </c>
      <c r="IA562" s="284"/>
      <c r="IB562" s="284"/>
    </row>
    <row r="563" spans="1:236" x14ac:dyDescent="0.25">
      <c r="A563" s="2">
        <f>IF('Table 1'!$L$2="All Regions",1,IF('Table 1'!$L$2='DATA TEMPLATE 1516'!L563,1,0))</f>
        <v>1</v>
      </c>
      <c r="B563" s="2">
        <f>IF('Table 1'!$L$3="All Disciplines",1,IF('Table 1'!$L$3='DATA TEMPLATE 1516'!M563,1,0))</f>
        <v>1</v>
      </c>
      <c r="C563" s="2">
        <f>IF('Table 1'!$L$4="All Organisations",1,IF('Table 1'!$L$4='DATA TEMPLATE 1516'!N563,1,0))</f>
        <v>1</v>
      </c>
      <c r="D563" s="2">
        <f t="shared" si="16"/>
        <v>3</v>
      </c>
      <c r="E563" s="236">
        <f>IFERROR(IF('Table 2'!$L$2="All Diverse Led",$HQ563,IF('Table 2'!$L$2='DATA TEMPLATE 1516'!HX563,4,0)),"0")</f>
        <v>0</v>
      </c>
      <c r="F563" s="236">
        <f>IFERROR(IF('Table 2'!$L$2="All Diverse Led",$HQ563,IF('Table 2'!$L$2='DATA TEMPLATE 1516'!HY563,4,0)), 0)</f>
        <v>0</v>
      </c>
      <c r="G563" s="237">
        <f t="shared" si="17"/>
        <v>0</v>
      </c>
      <c r="H563" s="1" t="s">
        <v>471</v>
      </c>
      <c r="I563" s="1">
        <v>0</v>
      </c>
      <c r="J563" s="1" t="b">
        <v>0</v>
      </c>
      <c r="K563" s="284">
        <v>561</v>
      </c>
      <c r="L563" t="s">
        <v>448</v>
      </c>
      <c r="M563" t="s">
        <v>440</v>
      </c>
      <c r="N563" t="s">
        <v>459</v>
      </c>
      <c r="O563" s="76">
        <v>223409</v>
      </c>
      <c r="P563" s="76">
        <v>95435</v>
      </c>
      <c r="Q563" s="76">
        <v>22119</v>
      </c>
      <c r="R563" s="76">
        <v>88177</v>
      </c>
      <c r="S563" s="76">
        <v>28339</v>
      </c>
      <c r="T563" s="76">
        <v>457479</v>
      </c>
      <c r="U563">
        <v>101466</v>
      </c>
      <c r="V563">
        <v>10167</v>
      </c>
      <c r="W563">
        <v>0</v>
      </c>
      <c r="X563">
        <v>43159</v>
      </c>
      <c r="Y563">
        <v>52706</v>
      </c>
      <c r="Z563">
        <v>0</v>
      </c>
      <c r="AA563">
        <v>0</v>
      </c>
      <c r="AB563">
        <v>166017</v>
      </c>
      <c r="AC563">
        <v>83776</v>
      </c>
      <c r="AD563">
        <v>6602</v>
      </c>
      <c r="AE563">
        <v>463893</v>
      </c>
      <c r="AF563" s="1">
        <v>119</v>
      </c>
      <c r="AG563">
        <v>116</v>
      </c>
      <c r="AH563">
        <v>11728</v>
      </c>
      <c r="AI563">
        <v>0</v>
      </c>
      <c r="AJ563">
        <v>0</v>
      </c>
      <c r="AK563">
        <v>0</v>
      </c>
      <c r="AL563">
        <v>0</v>
      </c>
      <c r="AM563">
        <v>0</v>
      </c>
      <c r="AN563">
        <v>0</v>
      </c>
      <c r="AO563">
        <v>0</v>
      </c>
      <c r="AP563">
        <v>0</v>
      </c>
      <c r="AQ563">
        <v>0</v>
      </c>
      <c r="AR563">
        <v>70</v>
      </c>
      <c r="AS563">
        <v>69</v>
      </c>
      <c r="AT563">
        <v>3496</v>
      </c>
      <c r="AU563">
        <v>0</v>
      </c>
      <c r="AV563">
        <v>0</v>
      </c>
      <c r="AW563">
        <v>0</v>
      </c>
      <c r="AX563">
        <v>0</v>
      </c>
      <c r="AY563">
        <v>0</v>
      </c>
      <c r="AZ563">
        <v>0</v>
      </c>
      <c r="BA563">
        <v>0</v>
      </c>
      <c r="BB563">
        <v>0</v>
      </c>
      <c r="BC563">
        <v>0</v>
      </c>
      <c r="BD563" s="284">
        <v>0</v>
      </c>
      <c r="BE563" s="284">
        <v>0</v>
      </c>
      <c r="BF563" s="284">
        <v>0</v>
      </c>
      <c r="BG563" s="284">
        <v>0</v>
      </c>
      <c r="BH563" s="168">
        <v>70</v>
      </c>
      <c r="BI563" s="169">
        <v>69</v>
      </c>
      <c r="BJ563" s="169">
        <v>3496</v>
      </c>
      <c r="BK563" s="170">
        <v>0</v>
      </c>
      <c r="BL563">
        <v>11</v>
      </c>
      <c r="BM563">
        <v>273</v>
      </c>
      <c r="BN563">
        <v>0</v>
      </c>
      <c r="BO563">
        <v>32760</v>
      </c>
      <c r="BP563">
        <v>0</v>
      </c>
      <c r="BQ563">
        <v>0</v>
      </c>
      <c r="BR563">
        <v>0</v>
      </c>
      <c r="BS563">
        <v>0</v>
      </c>
      <c r="BT563">
        <v>0</v>
      </c>
      <c r="BU563">
        <v>0</v>
      </c>
      <c r="BV563">
        <v>0</v>
      </c>
      <c r="BW563">
        <v>0</v>
      </c>
      <c r="BX563">
        <v>1</v>
      </c>
      <c r="BY563">
        <v>27</v>
      </c>
      <c r="BZ563">
        <v>0</v>
      </c>
      <c r="CA563">
        <v>3240</v>
      </c>
      <c r="CB563">
        <v>0</v>
      </c>
      <c r="CC563">
        <v>0</v>
      </c>
      <c r="CD563">
        <v>0</v>
      </c>
      <c r="CE563">
        <v>0</v>
      </c>
      <c r="CF563">
        <v>0</v>
      </c>
      <c r="CG563">
        <v>0</v>
      </c>
      <c r="CH563">
        <v>0</v>
      </c>
      <c r="CI563">
        <v>0</v>
      </c>
      <c r="CJ563" s="1">
        <v>0</v>
      </c>
      <c r="CK563" s="1">
        <v>0</v>
      </c>
      <c r="CL563" s="1">
        <v>0</v>
      </c>
      <c r="CM563" s="1">
        <v>0</v>
      </c>
      <c r="CN563" s="168">
        <v>1</v>
      </c>
      <c r="CO563" s="169">
        <v>27</v>
      </c>
      <c r="CP563" s="169">
        <v>0</v>
      </c>
      <c r="CQ563" s="170">
        <v>3240</v>
      </c>
      <c r="CR563" s="1">
        <v>101</v>
      </c>
      <c r="CS563" s="1">
        <v>0</v>
      </c>
      <c r="CT563" s="1">
        <v>4946</v>
      </c>
      <c r="CU563" s="1">
        <v>0</v>
      </c>
      <c r="CV563">
        <v>0</v>
      </c>
      <c r="CW563">
        <v>0</v>
      </c>
      <c r="CX563">
        <v>0</v>
      </c>
      <c r="CY563">
        <v>0</v>
      </c>
      <c r="CZ563">
        <v>0</v>
      </c>
      <c r="DA563">
        <v>0</v>
      </c>
      <c r="DB563">
        <v>0</v>
      </c>
      <c r="DC563">
        <v>0</v>
      </c>
      <c r="DD563">
        <v>15</v>
      </c>
      <c r="DE563">
        <v>13</v>
      </c>
      <c r="DF563">
        <v>286</v>
      </c>
      <c r="DG563">
        <v>0</v>
      </c>
      <c r="DH563">
        <v>0</v>
      </c>
      <c r="DI563">
        <v>0</v>
      </c>
      <c r="DJ563">
        <v>0</v>
      </c>
      <c r="DK563">
        <v>0</v>
      </c>
      <c r="DL563">
        <v>0</v>
      </c>
      <c r="DM563">
        <v>0</v>
      </c>
      <c r="DN563">
        <v>0</v>
      </c>
      <c r="DO563">
        <v>0</v>
      </c>
      <c r="DP563" s="284">
        <v>0</v>
      </c>
      <c r="DQ563" s="284">
        <v>0</v>
      </c>
      <c r="DR563" s="284">
        <v>0</v>
      </c>
      <c r="DS563" s="284">
        <v>0</v>
      </c>
      <c r="DT563" s="168">
        <v>15</v>
      </c>
      <c r="DU563" s="169">
        <v>13</v>
      </c>
      <c r="DV563" s="169">
        <v>286</v>
      </c>
      <c r="DW563" s="170">
        <v>0</v>
      </c>
      <c r="DX563">
        <v>41</v>
      </c>
      <c r="DY563">
        <v>8</v>
      </c>
      <c r="DZ563">
        <v>1530</v>
      </c>
      <c r="EA563">
        <v>3644</v>
      </c>
      <c r="EB563">
        <v>0</v>
      </c>
      <c r="EC563">
        <v>0</v>
      </c>
      <c r="ED563">
        <v>0</v>
      </c>
      <c r="EE563">
        <v>0</v>
      </c>
      <c r="EF563">
        <v>0</v>
      </c>
      <c r="EG563">
        <v>0</v>
      </c>
      <c r="EH563">
        <v>0</v>
      </c>
      <c r="EI563">
        <v>0</v>
      </c>
      <c r="EJ563">
        <v>11</v>
      </c>
      <c r="EK563">
        <v>5</v>
      </c>
      <c r="EL563">
        <v>513</v>
      </c>
      <c r="EM563">
        <v>3644</v>
      </c>
      <c r="EN563">
        <v>0</v>
      </c>
      <c r="EO563">
        <v>0</v>
      </c>
      <c r="EP563">
        <v>0</v>
      </c>
      <c r="EQ563">
        <v>0</v>
      </c>
      <c r="ER563">
        <v>0</v>
      </c>
      <c r="ES563">
        <v>0</v>
      </c>
      <c r="ET563">
        <v>0</v>
      </c>
      <c r="EU563">
        <v>0</v>
      </c>
      <c r="EV563" s="1">
        <v>0</v>
      </c>
      <c r="EW563" s="1">
        <v>0</v>
      </c>
      <c r="EX563" s="1">
        <v>0</v>
      </c>
      <c r="EY563" s="1">
        <v>0</v>
      </c>
      <c r="EZ563" s="168">
        <v>11</v>
      </c>
      <c r="FA563" s="169">
        <v>5</v>
      </c>
      <c r="FB563" s="169">
        <v>513</v>
      </c>
      <c r="FC563" s="170">
        <v>3644</v>
      </c>
      <c r="FD563">
        <v>0</v>
      </c>
      <c r="FE563">
        <v>0</v>
      </c>
      <c r="FF563">
        <v>0</v>
      </c>
      <c r="FG563">
        <v>0</v>
      </c>
      <c r="FH563">
        <v>0</v>
      </c>
      <c r="FI563">
        <v>0</v>
      </c>
      <c r="FJ563">
        <v>0</v>
      </c>
      <c r="FK563">
        <v>0</v>
      </c>
      <c r="FL563">
        <v>10</v>
      </c>
      <c r="FM563">
        <v>629</v>
      </c>
      <c r="FN563">
        <v>0</v>
      </c>
      <c r="FO563">
        <v>0</v>
      </c>
      <c r="FP563">
        <v>0</v>
      </c>
      <c r="FQ563">
        <v>0</v>
      </c>
      <c r="FR563">
        <v>0</v>
      </c>
      <c r="FS563">
        <v>0</v>
      </c>
      <c r="FT563">
        <v>0</v>
      </c>
      <c r="FU563">
        <v>0</v>
      </c>
      <c r="FV563">
        <v>0</v>
      </c>
      <c r="FW563">
        <v>0</v>
      </c>
      <c r="FX563">
        <v>0</v>
      </c>
      <c r="FY563">
        <v>0</v>
      </c>
      <c r="FZ563">
        <v>0</v>
      </c>
      <c r="GA563">
        <v>0</v>
      </c>
      <c r="GB563">
        <v>0</v>
      </c>
      <c r="GC563">
        <v>0</v>
      </c>
      <c r="GD563">
        <v>0</v>
      </c>
      <c r="GE563">
        <v>0</v>
      </c>
      <c r="GF563">
        <v>0</v>
      </c>
      <c r="GG563">
        <v>0</v>
      </c>
      <c r="GH563">
        <v>0</v>
      </c>
      <c r="GI563">
        <v>0</v>
      </c>
      <c r="GJ563">
        <v>0</v>
      </c>
      <c r="GK563">
        <v>0</v>
      </c>
      <c r="GL563">
        <v>0</v>
      </c>
      <c r="GM563">
        <v>0</v>
      </c>
      <c r="GN563">
        <v>0</v>
      </c>
      <c r="GO563">
        <v>0</v>
      </c>
      <c r="GP563">
        <v>0</v>
      </c>
      <c r="GQ563">
        <v>0</v>
      </c>
      <c r="GR563">
        <v>0</v>
      </c>
      <c r="GS563">
        <v>0</v>
      </c>
      <c r="GT563">
        <v>0</v>
      </c>
      <c r="GU563">
        <v>0</v>
      </c>
      <c r="GV563">
        <v>0</v>
      </c>
      <c r="GW563">
        <v>0</v>
      </c>
      <c r="GX563">
        <v>0</v>
      </c>
      <c r="GY563">
        <v>0</v>
      </c>
      <c r="GZ563">
        <v>0</v>
      </c>
      <c r="HA563">
        <v>0</v>
      </c>
      <c r="HB563">
        <v>0</v>
      </c>
      <c r="HC563" s="139">
        <v>1</v>
      </c>
      <c r="HD563" s="141">
        <v>1</v>
      </c>
      <c r="HE563" s="139">
        <v>1</v>
      </c>
      <c r="HF563" s="141">
        <v>0</v>
      </c>
      <c r="HG563" s="180">
        <v>19</v>
      </c>
      <c r="HH563" s="182">
        <v>5.2631578947368418E-2</v>
      </c>
      <c r="HI563" s="182">
        <v>0.10526315789473684</v>
      </c>
      <c r="HJ563" s="183">
        <v>0</v>
      </c>
      <c r="HK563" s="140">
        <v>0</v>
      </c>
      <c r="HL563" s="140">
        <v>0</v>
      </c>
      <c r="HM563" s="1" t="s">
        <v>427</v>
      </c>
      <c r="HN563" s="1" t="s">
        <v>427</v>
      </c>
      <c r="HO563" t="s">
        <v>459</v>
      </c>
      <c r="HP563" s="284" t="s">
        <v>459</v>
      </c>
      <c r="HQ563" s="284">
        <v>0</v>
      </c>
      <c r="HR563" s="284">
        <v>0</v>
      </c>
      <c r="HS563" s="284">
        <v>0</v>
      </c>
      <c r="HT563" s="284" t="s">
        <v>427</v>
      </c>
      <c r="HU563" s="284" t="s">
        <v>427</v>
      </c>
      <c r="HV563" s="284" t="s">
        <v>427</v>
      </c>
      <c r="HW563" s="284" t="s">
        <v>427</v>
      </c>
      <c r="HX563" s="284">
        <v>0</v>
      </c>
      <c r="HY563" s="284">
        <v>0</v>
      </c>
      <c r="HZ563" s="284">
        <v>413560</v>
      </c>
      <c r="IA563" s="284"/>
      <c r="IB563" s="284"/>
    </row>
    <row r="564" spans="1:236" x14ac:dyDescent="0.25">
      <c r="A564" s="2">
        <f>IF('Table 1'!$L$2="All Regions",1,IF('Table 1'!$L$2='DATA TEMPLATE 1516'!L564,1,0))</f>
        <v>1</v>
      </c>
      <c r="B564" s="2">
        <f>IF('Table 1'!$L$3="All Disciplines",1,IF('Table 1'!$L$3='DATA TEMPLATE 1516'!M564,1,0))</f>
        <v>1</v>
      </c>
      <c r="C564" s="2">
        <f>IF('Table 1'!$L$4="All Organisations",1,IF('Table 1'!$L$4='DATA TEMPLATE 1516'!N564,1,0))</f>
        <v>1</v>
      </c>
      <c r="D564" s="2">
        <f t="shared" si="16"/>
        <v>3</v>
      </c>
      <c r="E564" s="236">
        <f>IFERROR(IF('Table 2'!$L$2="All Diverse Led",$HQ564,IF('Table 2'!$L$2='DATA TEMPLATE 1516'!HX564,4,0)),"0")</f>
        <v>0</v>
      </c>
      <c r="F564" s="236">
        <f>IFERROR(IF('Table 2'!$L$2="All Diverse Led",$HQ564,IF('Table 2'!$L$2='DATA TEMPLATE 1516'!HY564,4,0)), 0)</f>
        <v>0</v>
      </c>
      <c r="G564" s="237">
        <f t="shared" si="17"/>
        <v>0</v>
      </c>
      <c r="H564" s="1" t="s">
        <v>471</v>
      </c>
      <c r="I564" s="1">
        <v>0</v>
      </c>
      <c r="J564" s="1" t="b">
        <v>0</v>
      </c>
      <c r="K564" s="284">
        <v>562</v>
      </c>
      <c r="L564" t="s">
        <v>447</v>
      </c>
      <c r="M564" t="s">
        <v>443</v>
      </c>
      <c r="N564" t="s">
        <v>459</v>
      </c>
      <c r="O564" s="76">
        <v>166823</v>
      </c>
      <c r="P564" s="76">
        <v>282546</v>
      </c>
      <c r="Q564" s="76">
        <v>77054</v>
      </c>
      <c r="R564" s="76">
        <v>2400</v>
      </c>
      <c r="S564" s="76">
        <v>84192</v>
      </c>
      <c r="T564" s="76">
        <v>613015</v>
      </c>
      <c r="U564">
        <v>13995</v>
      </c>
      <c r="V564">
        <v>15985</v>
      </c>
      <c r="W564">
        <v>10975</v>
      </c>
      <c r="X564">
        <v>27550</v>
      </c>
      <c r="Y564">
        <v>27550</v>
      </c>
      <c r="Z564">
        <v>0</v>
      </c>
      <c r="AA564">
        <v>0</v>
      </c>
      <c r="AB564">
        <v>274984</v>
      </c>
      <c r="AC564">
        <v>73516</v>
      </c>
      <c r="AD564">
        <v>171337</v>
      </c>
      <c r="AE564">
        <v>615892</v>
      </c>
      <c r="AF564" s="1">
        <v>0</v>
      </c>
      <c r="AG564">
        <v>0</v>
      </c>
      <c r="AH564">
        <v>0</v>
      </c>
      <c r="AI564">
        <v>0</v>
      </c>
      <c r="AJ564">
        <v>0</v>
      </c>
      <c r="AK564">
        <v>0</v>
      </c>
      <c r="AL564">
        <v>0</v>
      </c>
      <c r="AM564">
        <v>0</v>
      </c>
      <c r="AN564">
        <v>0</v>
      </c>
      <c r="AO564">
        <v>0</v>
      </c>
      <c r="AP564">
        <v>0</v>
      </c>
      <c r="AQ564">
        <v>0</v>
      </c>
      <c r="AR564">
        <v>0</v>
      </c>
      <c r="AS564">
        <v>0</v>
      </c>
      <c r="AT564">
        <v>0</v>
      </c>
      <c r="AU564">
        <v>0</v>
      </c>
      <c r="AV564">
        <v>0</v>
      </c>
      <c r="AW564">
        <v>0</v>
      </c>
      <c r="AX564">
        <v>0</v>
      </c>
      <c r="AY564">
        <v>0</v>
      </c>
      <c r="AZ564">
        <v>0</v>
      </c>
      <c r="BA564">
        <v>0</v>
      </c>
      <c r="BB564">
        <v>0</v>
      </c>
      <c r="BC564">
        <v>0</v>
      </c>
      <c r="BD564" s="284">
        <v>0</v>
      </c>
      <c r="BE564" s="284">
        <v>0</v>
      </c>
      <c r="BF564" s="284">
        <v>0</v>
      </c>
      <c r="BG564" s="284">
        <v>0</v>
      </c>
      <c r="BH564" s="168">
        <v>0</v>
      </c>
      <c r="BI564" s="169">
        <v>0</v>
      </c>
      <c r="BJ564" s="169">
        <v>0</v>
      </c>
      <c r="BK564" s="170">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v>0</v>
      </c>
      <c r="CI564">
        <v>0</v>
      </c>
      <c r="CJ564" s="1">
        <v>0</v>
      </c>
      <c r="CK564" s="1">
        <v>0</v>
      </c>
      <c r="CL564" s="1">
        <v>0</v>
      </c>
      <c r="CM564" s="1">
        <v>0</v>
      </c>
      <c r="CN564" s="168">
        <v>0</v>
      </c>
      <c r="CO564" s="169">
        <v>0</v>
      </c>
      <c r="CP564" s="169">
        <v>0</v>
      </c>
      <c r="CQ564" s="170">
        <v>0</v>
      </c>
      <c r="CR564" s="1">
        <v>0</v>
      </c>
      <c r="CS564" s="1">
        <v>0</v>
      </c>
      <c r="CT564" s="1">
        <v>0</v>
      </c>
      <c r="CU564" s="1">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v>0</v>
      </c>
      <c r="DP564" s="284">
        <v>0</v>
      </c>
      <c r="DQ564" s="284">
        <v>0</v>
      </c>
      <c r="DR564" s="284">
        <v>0</v>
      </c>
      <c r="DS564" s="284">
        <v>0</v>
      </c>
      <c r="DT564" s="168">
        <v>0</v>
      </c>
      <c r="DU564" s="169">
        <v>0</v>
      </c>
      <c r="DV564" s="169">
        <v>0</v>
      </c>
      <c r="DW564" s="170">
        <v>0</v>
      </c>
      <c r="DX564">
        <v>0</v>
      </c>
      <c r="DY564">
        <v>0</v>
      </c>
      <c r="DZ564">
        <v>0</v>
      </c>
      <c r="EA564">
        <v>0</v>
      </c>
      <c r="EB564">
        <v>0</v>
      </c>
      <c r="EC564">
        <v>0</v>
      </c>
      <c r="ED564">
        <v>0</v>
      </c>
      <c r="EE564">
        <v>0</v>
      </c>
      <c r="EF564">
        <v>0</v>
      </c>
      <c r="EG564">
        <v>0</v>
      </c>
      <c r="EH564">
        <v>0</v>
      </c>
      <c r="EI564">
        <v>0</v>
      </c>
      <c r="EJ564">
        <v>0</v>
      </c>
      <c r="EK564">
        <v>0</v>
      </c>
      <c r="EL564">
        <v>0</v>
      </c>
      <c r="EM564">
        <v>0</v>
      </c>
      <c r="EN564">
        <v>0</v>
      </c>
      <c r="EO564">
        <v>0</v>
      </c>
      <c r="EP564">
        <v>0</v>
      </c>
      <c r="EQ564">
        <v>0</v>
      </c>
      <c r="ER564">
        <v>0</v>
      </c>
      <c r="ES564">
        <v>0</v>
      </c>
      <c r="ET564">
        <v>0</v>
      </c>
      <c r="EU564">
        <v>0</v>
      </c>
      <c r="EV564" s="1">
        <v>0</v>
      </c>
      <c r="EW564" s="1">
        <v>0</v>
      </c>
      <c r="EX564" s="1">
        <v>0</v>
      </c>
      <c r="EY564" s="1">
        <v>0</v>
      </c>
      <c r="EZ564" s="168">
        <v>0</v>
      </c>
      <c r="FA564" s="169">
        <v>0</v>
      </c>
      <c r="FB564" s="169">
        <v>0</v>
      </c>
      <c r="FC564" s="170">
        <v>0</v>
      </c>
      <c r="FD564">
        <v>0</v>
      </c>
      <c r="FE564">
        <v>0</v>
      </c>
      <c r="FF564">
        <v>0</v>
      </c>
      <c r="FG564">
        <v>0</v>
      </c>
      <c r="FH564">
        <v>0</v>
      </c>
      <c r="FI564">
        <v>0</v>
      </c>
      <c r="FJ564">
        <v>0</v>
      </c>
      <c r="FK564">
        <v>0</v>
      </c>
      <c r="FL564">
        <v>0</v>
      </c>
      <c r="FM564">
        <v>0</v>
      </c>
      <c r="FN564">
        <v>0</v>
      </c>
      <c r="FO564">
        <v>0</v>
      </c>
      <c r="FP564">
        <v>0</v>
      </c>
      <c r="FQ564">
        <v>0</v>
      </c>
      <c r="FR564">
        <v>0</v>
      </c>
      <c r="FS564">
        <v>0</v>
      </c>
      <c r="FT564">
        <v>0</v>
      </c>
      <c r="FU564">
        <v>0</v>
      </c>
      <c r="FV564">
        <v>0</v>
      </c>
      <c r="FW564">
        <v>0</v>
      </c>
      <c r="FX564">
        <v>0</v>
      </c>
      <c r="FY564">
        <v>0</v>
      </c>
      <c r="FZ564">
        <v>45</v>
      </c>
      <c r="GA564">
        <v>5</v>
      </c>
      <c r="GB564">
        <v>0</v>
      </c>
      <c r="GC564">
        <v>0</v>
      </c>
      <c r="GD564">
        <v>0</v>
      </c>
      <c r="GE564">
        <v>0</v>
      </c>
      <c r="GF564">
        <v>0</v>
      </c>
      <c r="GG564">
        <v>0</v>
      </c>
      <c r="GH564">
        <v>0</v>
      </c>
      <c r="GI564">
        <v>0</v>
      </c>
      <c r="GJ564">
        <v>0</v>
      </c>
      <c r="GK564">
        <v>0</v>
      </c>
      <c r="GL564">
        <v>0</v>
      </c>
      <c r="GM564">
        <v>0</v>
      </c>
      <c r="GN564">
        <v>0</v>
      </c>
      <c r="GO564">
        <v>0</v>
      </c>
      <c r="GP564">
        <v>0</v>
      </c>
      <c r="GQ564">
        <v>0</v>
      </c>
      <c r="GR564">
        <v>0</v>
      </c>
      <c r="GS564">
        <v>0</v>
      </c>
      <c r="GT564">
        <v>0</v>
      </c>
      <c r="GU564">
        <v>0</v>
      </c>
      <c r="GV564">
        <v>0</v>
      </c>
      <c r="GW564">
        <v>0</v>
      </c>
      <c r="GX564">
        <v>0</v>
      </c>
      <c r="GY564">
        <v>0</v>
      </c>
      <c r="GZ564">
        <v>0</v>
      </c>
      <c r="HA564">
        <v>0</v>
      </c>
      <c r="HB564">
        <v>0</v>
      </c>
      <c r="HC564" s="139">
        <v>1</v>
      </c>
      <c r="HD564" s="141">
        <v>0</v>
      </c>
      <c r="HE564" s="139">
        <v>0</v>
      </c>
      <c r="HF564" s="141">
        <v>0</v>
      </c>
      <c r="HG564" s="180">
        <v>4</v>
      </c>
      <c r="HH564" s="182">
        <v>0.25</v>
      </c>
      <c r="HI564" s="182">
        <v>0</v>
      </c>
      <c r="HJ564" s="183">
        <v>0</v>
      </c>
      <c r="HK564" s="140">
        <v>0</v>
      </c>
      <c r="HL564" s="140">
        <v>0</v>
      </c>
      <c r="HM564" s="1" t="s">
        <v>427</v>
      </c>
      <c r="HN564" s="1" t="s">
        <v>427</v>
      </c>
      <c r="HO564" t="s">
        <v>459</v>
      </c>
      <c r="HP564" s="284" t="s">
        <v>459</v>
      </c>
      <c r="HQ564" s="284">
        <v>0</v>
      </c>
      <c r="HR564" s="284">
        <v>0</v>
      </c>
      <c r="HS564" s="284">
        <v>0</v>
      </c>
      <c r="HT564" s="284" t="s">
        <v>427</v>
      </c>
      <c r="HU564" s="284" t="s">
        <v>427</v>
      </c>
      <c r="HV564" s="284" t="s">
        <v>427</v>
      </c>
      <c r="HW564" s="284" t="s">
        <v>426</v>
      </c>
      <c r="HX564" s="284">
        <v>0</v>
      </c>
      <c r="HY564" s="284">
        <v>0</v>
      </c>
      <c r="HZ564" s="284">
        <v>594713</v>
      </c>
      <c r="IA564" s="284"/>
      <c r="IB564" s="284"/>
    </row>
    <row r="565" spans="1:236" x14ac:dyDescent="0.25">
      <c r="A565" s="2">
        <f>IF('Table 1'!$L$2="All Regions",1,IF('Table 1'!$L$2='DATA TEMPLATE 1516'!L565,1,0))</f>
        <v>1</v>
      </c>
      <c r="B565" s="2">
        <f>IF('Table 1'!$L$3="All Disciplines",1,IF('Table 1'!$L$3='DATA TEMPLATE 1516'!M565,1,0))</f>
        <v>1</v>
      </c>
      <c r="C565" s="2">
        <f>IF('Table 1'!$L$4="All Organisations",1,IF('Table 1'!$L$4='DATA TEMPLATE 1516'!N565,1,0))</f>
        <v>1</v>
      </c>
      <c r="D565" s="2">
        <f t="shared" si="16"/>
        <v>3</v>
      </c>
      <c r="E565" s="236">
        <f>IFERROR(IF('Table 2'!$L$2="All Diverse Led",$HQ565,IF('Table 2'!$L$2='DATA TEMPLATE 1516'!HX565,4,0)),"0")</f>
        <v>0</v>
      </c>
      <c r="F565" s="236">
        <f>IFERROR(IF('Table 2'!$L$2="All Diverse Led",$HQ565,IF('Table 2'!$L$2='DATA TEMPLATE 1516'!HY565,4,0)), 0)</f>
        <v>0</v>
      </c>
      <c r="G565" s="237">
        <f t="shared" si="17"/>
        <v>0</v>
      </c>
      <c r="H565" s="1" t="s">
        <v>471</v>
      </c>
      <c r="I565" s="1">
        <v>0</v>
      </c>
      <c r="J565" s="1" t="b">
        <v>0</v>
      </c>
      <c r="K565" s="284">
        <v>563</v>
      </c>
      <c r="L565" t="s">
        <v>448</v>
      </c>
      <c r="M565" t="s">
        <v>436</v>
      </c>
      <c r="N565" t="s">
        <v>459</v>
      </c>
      <c r="O565" s="76">
        <v>140945</v>
      </c>
      <c r="P565" s="76">
        <v>272194</v>
      </c>
      <c r="Q565" s="76">
        <v>75050</v>
      </c>
      <c r="R565" s="76">
        <v>9525</v>
      </c>
      <c r="S565" s="76">
        <v>117912</v>
      </c>
      <c r="T565" s="76">
        <v>615626</v>
      </c>
      <c r="U565">
        <v>32071</v>
      </c>
      <c r="V565">
        <v>24954</v>
      </c>
      <c r="W565">
        <v>12976</v>
      </c>
      <c r="X565">
        <v>5000</v>
      </c>
      <c r="Y565">
        <v>20000</v>
      </c>
      <c r="Z565">
        <v>0</v>
      </c>
      <c r="AA565">
        <v>0</v>
      </c>
      <c r="AB565">
        <v>182402</v>
      </c>
      <c r="AC565">
        <v>38095</v>
      </c>
      <c r="AD565">
        <v>376204</v>
      </c>
      <c r="AE565">
        <v>691702</v>
      </c>
      <c r="AF565" s="1">
        <v>312</v>
      </c>
      <c r="AG565">
        <v>36</v>
      </c>
      <c r="AH565">
        <v>33442</v>
      </c>
      <c r="AI565">
        <v>0</v>
      </c>
      <c r="AJ565">
        <v>0</v>
      </c>
      <c r="AK565">
        <v>0</v>
      </c>
      <c r="AL565">
        <v>0</v>
      </c>
      <c r="AM565">
        <v>0</v>
      </c>
      <c r="AN565">
        <v>0</v>
      </c>
      <c r="AO565">
        <v>0</v>
      </c>
      <c r="AP565">
        <v>0</v>
      </c>
      <c r="AQ565">
        <v>0</v>
      </c>
      <c r="AR565">
        <v>2</v>
      </c>
      <c r="AS565">
        <v>0</v>
      </c>
      <c r="AT565">
        <v>0</v>
      </c>
      <c r="AU565">
        <v>0</v>
      </c>
      <c r="AV565">
        <v>0</v>
      </c>
      <c r="AW565">
        <v>0</v>
      </c>
      <c r="AX565">
        <v>0</v>
      </c>
      <c r="AY565">
        <v>0</v>
      </c>
      <c r="AZ565">
        <v>0</v>
      </c>
      <c r="BA565">
        <v>0</v>
      </c>
      <c r="BB565">
        <v>0</v>
      </c>
      <c r="BC565">
        <v>0</v>
      </c>
      <c r="BD565" s="284">
        <v>0</v>
      </c>
      <c r="BE565" s="284">
        <v>0</v>
      </c>
      <c r="BF565" s="284">
        <v>0</v>
      </c>
      <c r="BG565" s="284">
        <v>0</v>
      </c>
      <c r="BH565" s="168">
        <v>2</v>
      </c>
      <c r="BI565" s="169">
        <v>0</v>
      </c>
      <c r="BJ565" s="169">
        <v>0</v>
      </c>
      <c r="BK565" s="170">
        <v>0</v>
      </c>
      <c r="BL565">
        <v>7</v>
      </c>
      <c r="BM565">
        <v>380</v>
      </c>
      <c r="BN565">
        <v>0</v>
      </c>
      <c r="BO565">
        <v>17845</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v>0</v>
      </c>
      <c r="CJ565" s="1">
        <v>0</v>
      </c>
      <c r="CK565" s="1">
        <v>0</v>
      </c>
      <c r="CL565" s="1">
        <v>0</v>
      </c>
      <c r="CM565" s="1">
        <v>0</v>
      </c>
      <c r="CN565" s="168">
        <v>0</v>
      </c>
      <c r="CO565" s="169">
        <v>0</v>
      </c>
      <c r="CP565" s="169">
        <v>0</v>
      </c>
      <c r="CQ565" s="170">
        <v>0</v>
      </c>
      <c r="CR565" s="1">
        <v>6</v>
      </c>
      <c r="CS565" s="1">
        <v>6</v>
      </c>
      <c r="CT565" s="1">
        <v>0</v>
      </c>
      <c r="CU565" s="1">
        <v>5300</v>
      </c>
      <c r="CV565">
        <v>0</v>
      </c>
      <c r="CW565">
        <v>0</v>
      </c>
      <c r="CX565">
        <v>0</v>
      </c>
      <c r="CY565">
        <v>0</v>
      </c>
      <c r="CZ565">
        <v>0</v>
      </c>
      <c r="DA565">
        <v>0</v>
      </c>
      <c r="DB565">
        <v>0</v>
      </c>
      <c r="DC565">
        <v>0</v>
      </c>
      <c r="DD565">
        <v>1</v>
      </c>
      <c r="DE565">
        <v>0</v>
      </c>
      <c r="DF565">
        <v>0</v>
      </c>
      <c r="DG565">
        <v>0</v>
      </c>
      <c r="DH565">
        <v>0</v>
      </c>
      <c r="DI565">
        <v>0</v>
      </c>
      <c r="DJ565">
        <v>0</v>
      </c>
      <c r="DK565">
        <v>0</v>
      </c>
      <c r="DL565">
        <v>0</v>
      </c>
      <c r="DM565">
        <v>0</v>
      </c>
      <c r="DN565">
        <v>0</v>
      </c>
      <c r="DO565">
        <v>0</v>
      </c>
      <c r="DP565" s="284">
        <v>0</v>
      </c>
      <c r="DQ565" s="284">
        <v>0</v>
      </c>
      <c r="DR565" s="284">
        <v>0</v>
      </c>
      <c r="DS565" s="284">
        <v>0</v>
      </c>
      <c r="DT565" s="168">
        <v>1</v>
      </c>
      <c r="DU565" s="169">
        <v>0</v>
      </c>
      <c r="DV565" s="169">
        <v>0</v>
      </c>
      <c r="DW565" s="170">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v>0</v>
      </c>
      <c r="EV565" s="1">
        <v>0</v>
      </c>
      <c r="EW565" s="1">
        <v>0</v>
      </c>
      <c r="EX565" s="1">
        <v>0</v>
      </c>
      <c r="EY565" s="1">
        <v>0</v>
      </c>
      <c r="EZ565" s="168">
        <v>0</v>
      </c>
      <c r="FA565" s="169">
        <v>0</v>
      </c>
      <c r="FB565" s="169">
        <v>0</v>
      </c>
      <c r="FC565" s="170">
        <v>0</v>
      </c>
      <c r="FD565">
        <v>0</v>
      </c>
      <c r="FE565">
        <v>0</v>
      </c>
      <c r="FF565">
        <v>0</v>
      </c>
      <c r="FG565">
        <v>0</v>
      </c>
      <c r="FH565">
        <v>0</v>
      </c>
      <c r="FI565">
        <v>0</v>
      </c>
      <c r="FJ565">
        <v>1</v>
      </c>
      <c r="FK565">
        <v>247</v>
      </c>
      <c r="FL565">
        <v>0</v>
      </c>
      <c r="FM565">
        <v>0</v>
      </c>
      <c r="FN565">
        <v>0</v>
      </c>
      <c r="FO565">
        <v>0</v>
      </c>
      <c r="FP565">
        <v>0</v>
      </c>
      <c r="FQ565">
        <v>0</v>
      </c>
      <c r="FR565">
        <v>0</v>
      </c>
      <c r="FS565">
        <v>0</v>
      </c>
      <c r="FT565">
        <v>0</v>
      </c>
      <c r="FU565">
        <v>0</v>
      </c>
      <c r="FV565">
        <v>0</v>
      </c>
      <c r="FW565">
        <v>0</v>
      </c>
      <c r="FX565">
        <v>0</v>
      </c>
      <c r="FY565">
        <v>0</v>
      </c>
      <c r="FZ565">
        <v>45</v>
      </c>
      <c r="GA565">
        <v>5</v>
      </c>
      <c r="GB565">
        <v>0</v>
      </c>
      <c r="GC565">
        <v>0</v>
      </c>
      <c r="GD565">
        <v>0</v>
      </c>
      <c r="GE565">
        <v>0</v>
      </c>
      <c r="GF565">
        <v>0</v>
      </c>
      <c r="GG565">
        <v>0</v>
      </c>
      <c r="GH565">
        <v>0</v>
      </c>
      <c r="GI565">
        <v>0</v>
      </c>
      <c r="GJ565">
        <v>0</v>
      </c>
      <c r="GK565">
        <v>0</v>
      </c>
      <c r="GL565">
        <v>0</v>
      </c>
      <c r="GM565">
        <v>0</v>
      </c>
      <c r="GN565">
        <v>0</v>
      </c>
      <c r="GO565">
        <v>0</v>
      </c>
      <c r="GP565">
        <v>0</v>
      </c>
      <c r="GQ565">
        <v>0</v>
      </c>
      <c r="GR565">
        <v>0</v>
      </c>
      <c r="GS565">
        <v>0</v>
      </c>
      <c r="GT565">
        <v>0</v>
      </c>
      <c r="GU565">
        <v>0</v>
      </c>
      <c r="GV565">
        <v>0</v>
      </c>
      <c r="GW565">
        <v>0</v>
      </c>
      <c r="GX565">
        <v>0</v>
      </c>
      <c r="GY565">
        <v>0</v>
      </c>
      <c r="GZ565">
        <v>0</v>
      </c>
      <c r="HA565">
        <v>0</v>
      </c>
      <c r="HB565">
        <v>0</v>
      </c>
      <c r="HC565" s="139">
        <v>0</v>
      </c>
      <c r="HD565" s="141">
        <v>0</v>
      </c>
      <c r="HE565" s="139">
        <v>0</v>
      </c>
      <c r="HF565" s="141">
        <v>2</v>
      </c>
      <c r="HG565" s="180">
        <v>10</v>
      </c>
      <c r="HH565" s="182">
        <v>0.2</v>
      </c>
      <c r="HI565" s="182">
        <v>0</v>
      </c>
      <c r="HJ565" s="183">
        <v>0</v>
      </c>
      <c r="HK565" s="140">
        <v>0</v>
      </c>
      <c r="HL565" s="140">
        <v>0</v>
      </c>
      <c r="HM565" s="1" t="s">
        <v>427</v>
      </c>
      <c r="HN565" s="1" t="s">
        <v>427</v>
      </c>
      <c r="HO565" t="s">
        <v>459</v>
      </c>
      <c r="HP565" s="284" t="s">
        <v>459</v>
      </c>
      <c r="HQ565" s="284">
        <v>0</v>
      </c>
      <c r="HR565" s="284">
        <v>0</v>
      </c>
      <c r="HS565" s="284">
        <v>0</v>
      </c>
      <c r="HT565" s="284" t="s">
        <v>427</v>
      </c>
      <c r="HU565" s="284" t="s">
        <v>427</v>
      </c>
      <c r="HV565" s="284" t="s">
        <v>427</v>
      </c>
      <c r="HW565" s="284" t="s">
        <v>426</v>
      </c>
      <c r="HX565" s="284">
        <v>0</v>
      </c>
      <c r="HY565" s="284">
        <v>0</v>
      </c>
      <c r="HZ565" s="284">
        <v>412012</v>
      </c>
      <c r="IA565" s="284"/>
      <c r="IB565" s="284"/>
    </row>
    <row r="566" spans="1:236" x14ac:dyDescent="0.25">
      <c r="A566" s="2">
        <f>IF('Table 1'!$L$2="All Regions",1,IF('Table 1'!$L$2='DATA TEMPLATE 1516'!L566,1,0))</f>
        <v>1</v>
      </c>
      <c r="B566" s="2">
        <f>IF('Table 1'!$L$3="All Disciplines",1,IF('Table 1'!$L$3='DATA TEMPLATE 1516'!M566,1,0))</f>
        <v>1</v>
      </c>
      <c r="C566" s="2">
        <f>IF('Table 1'!$L$4="All Organisations",1,IF('Table 1'!$L$4='DATA TEMPLATE 1516'!N566,1,0))</f>
        <v>1</v>
      </c>
      <c r="D566" s="2">
        <f t="shared" si="16"/>
        <v>3</v>
      </c>
      <c r="E566" s="236">
        <f>IFERROR(IF('Table 2'!$L$2="All Diverse Led",$HQ566,IF('Table 2'!$L$2='DATA TEMPLATE 1516'!HX566,4,0)),"0")</f>
        <v>0</v>
      </c>
      <c r="F566" s="236">
        <f>IFERROR(IF('Table 2'!$L$2="All Diverse Led",$HQ566,IF('Table 2'!$L$2='DATA TEMPLATE 1516'!HY566,4,0)), 0)</f>
        <v>0</v>
      </c>
      <c r="G566" s="237">
        <f t="shared" si="17"/>
        <v>0</v>
      </c>
      <c r="H566" s="1" t="s">
        <v>471</v>
      </c>
      <c r="I566" s="1">
        <v>0</v>
      </c>
      <c r="J566" s="1" t="b">
        <v>0</v>
      </c>
      <c r="K566" s="284">
        <v>564</v>
      </c>
      <c r="L566" t="s">
        <v>435</v>
      </c>
      <c r="M566" t="s">
        <v>438</v>
      </c>
      <c r="N566" t="s">
        <v>460</v>
      </c>
      <c r="O566" s="76">
        <v>8486470</v>
      </c>
      <c r="P566" s="76">
        <v>80464</v>
      </c>
      <c r="Q566" s="76">
        <v>750000</v>
      </c>
      <c r="R566" s="76">
        <v>1985000</v>
      </c>
      <c r="S566" s="76">
        <v>0</v>
      </c>
      <c r="T566" s="76">
        <v>11301934</v>
      </c>
      <c r="U566">
        <v>4724407</v>
      </c>
      <c r="V566">
        <v>750000</v>
      </c>
      <c r="W566">
        <v>0</v>
      </c>
      <c r="X566">
        <v>52249</v>
      </c>
      <c r="Y566">
        <v>0</v>
      </c>
      <c r="Z566">
        <v>0</v>
      </c>
      <c r="AA566">
        <v>0</v>
      </c>
      <c r="AB566">
        <v>2846351</v>
      </c>
      <c r="AC566">
        <v>2800000</v>
      </c>
      <c r="AD566">
        <v>124369</v>
      </c>
      <c r="AE566">
        <v>11297376</v>
      </c>
      <c r="AF566" s="1">
        <v>115</v>
      </c>
      <c r="AG566">
        <v>0</v>
      </c>
      <c r="AH566">
        <v>4094</v>
      </c>
      <c r="AI566">
        <v>30161</v>
      </c>
      <c r="AJ566">
        <v>0</v>
      </c>
      <c r="AK566">
        <v>0</v>
      </c>
      <c r="AL566">
        <v>0</v>
      </c>
      <c r="AM566">
        <v>0</v>
      </c>
      <c r="AN566">
        <v>1</v>
      </c>
      <c r="AO566">
        <v>1</v>
      </c>
      <c r="AP566">
        <v>0</v>
      </c>
      <c r="AQ566">
        <v>1000</v>
      </c>
      <c r="AR566">
        <v>7</v>
      </c>
      <c r="AS566">
        <v>6</v>
      </c>
      <c r="AT566">
        <v>0</v>
      </c>
      <c r="AU566">
        <v>2070</v>
      </c>
      <c r="AV566">
        <v>0</v>
      </c>
      <c r="AW566">
        <v>0</v>
      </c>
      <c r="AX566">
        <v>0</v>
      </c>
      <c r="AY566">
        <v>0</v>
      </c>
      <c r="AZ566">
        <v>0</v>
      </c>
      <c r="BA566">
        <v>0</v>
      </c>
      <c r="BB566">
        <v>0</v>
      </c>
      <c r="BC566">
        <v>0</v>
      </c>
      <c r="BD566" s="284">
        <v>1</v>
      </c>
      <c r="BE566" s="284">
        <v>1</v>
      </c>
      <c r="BF566" s="284">
        <v>0</v>
      </c>
      <c r="BG566" s="284">
        <v>1000</v>
      </c>
      <c r="BH566" s="168">
        <v>7</v>
      </c>
      <c r="BI566" s="169">
        <v>6</v>
      </c>
      <c r="BJ566" s="169">
        <v>0</v>
      </c>
      <c r="BK566" s="170">
        <v>2070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v>0</v>
      </c>
      <c r="CJ566" s="1">
        <v>0</v>
      </c>
      <c r="CK566" s="1">
        <v>0</v>
      </c>
      <c r="CL566" s="1">
        <v>0</v>
      </c>
      <c r="CM566" s="1">
        <v>0</v>
      </c>
      <c r="CN566" s="168">
        <v>0</v>
      </c>
      <c r="CO566" s="169">
        <v>0</v>
      </c>
      <c r="CP566" s="169">
        <v>0</v>
      </c>
      <c r="CQ566" s="170">
        <v>0</v>
      </c>
      <c r="CR566" s="1">
        <v>0</v>
      </c>
      <c r="CS566" s="1">
        <v>0</v>
      </c>
      <c r="CT566" s="1">
        <v>0</v>
      </c>
      <c r="CU566" s="1">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v>0</v>
      </c>
      <c r="DP566" s="284">
        <v>0</v>
      </c>
      <c r="DQ566" s="284">
        <v>0</v>
      </c>
      <c r="DR566" s="284">
        <v>0</v>
      </c>
      <c r="DS566" s="284">
        <v>0</v>
      </c>
      <c r="DT566" s="168">
        <v>0</v>
      </c>
      <c r="DU566" s="169">
        <v>0</v>
      </c>
      <c r="DV566" s="169">
        <v>0</v>
      </c>
      <c r="DW566" s="170">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v>0</v>
      </c>
      <c r="EV566" s="1">
        <v>0</v>
      </c>
      <c r="EW566" s="1">
        <v>0</v>
      </c>
      <c r="EX566" s="1">
        <v>0</v>
      </c>
      <c r="EY566" s="1">
        <v>0</v>
      </c>
      <c r="EZ566" s="168">
        <v>0</v>
      </c>
      <c r="FA566" s="169">
        <v>0</v>
      </c>
      <c r="FB566" s="169">
        <v>0</v>
      </c>
      <c r="FC566" s="170">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s="139">
        <v>2</v>
      </c>
      <c r="HD566" s="141">
        <v>0</v>
      </c>
      <c r="HE566" s="139">
        <v>0</v>
      </c>
      <c r="HF566" s="141">
        <v>3</v>
      </c>
      <c r="HG566" s="180">
        <v>35</v>
      </c>
      <c r="HH566" s="182">
        <v>0.14285714285714285</v>
      </c>
      <c r="HI566" s="182">
        <v>0</v>
      </c>
      <c r="HJ566" s="183">
        <v>0</v>
      </c>
      <c r="HK566" s="140">
        <v>0</v>
      </c>
      <c r="HL566" s="140">
        <v>0</v>
      </c>
      <c r="HM566" s="1" t="s">
        <v>427</v>
      </c>
      <c r="HN566" s="1" t="s">
        <v>427</v>
      </c>
      <c r="HO566" t="s">
        <v>460</v>
      </c>
      <c r="HP566" s="284" t="s">
        <v>460</v>
      </c>
      <c r="HQ566" s="284">
        <v>0</v>
      </c>
      <c r="HR566" s="284">
        <v>0</v>
      </c>
      <c r="HS566" s="284">
        <v>0</v>
      </c>
      <c r="HT566" s="284" t="s">
        <v>427</v>
      </c>
      <c r="HU566" s="284" t="s">
        <v>427</v>
      </c>
      <c r="HV566" s="284" t="s">
        <v>427</v>
      </c>
      <c r="HW566" s="284" t="s">
        <v>427</v>
      </c>
      <c r="HX566" s="284">
        <v>0</v>
      </c>
      <c r="HY566" s="284">
        <v>0</v>
      </c>
      <c r="HZ566" s="284">
        <v>12900999</v>
      </c>
      <c r="IA566" s="284"/>
      <c r="IB566" s="284"/>
    </row>
    <row r="567" spans="1:236" x14ac:dyDescent="0.25">
      <c r="A567" s="2">
        <f>IF('Table 1'!$L$2="All Regions",1,IF('Table 1'!$L$2='DATA TEMPLATE 1516'!L567,1,0))</f>
        <v>1</v>
      </c>
      <c r="B567" s="2">
        <f>IF('Table 1'!$L$3="All Disciplines",1,IF('Table 1'!$L$3='DATA TEMPLATE 1516'!M567,1,0))</f>
        <v>1</v>
      </c>
      <c r="C567" s="2">
        <f>IF('Table 1'!$L$4="All Organisations",1,IF('Table 1'!$L$4='DATA TEMPLATE 1516'!N567,1,0))</f>
        <v>1</v>
      </c>
      <c r="D567" s="2">
        <f t="shared" si="16"/>
        <v>3</v>
      </c>
      <c r="E567" s="236">
        <f>IFERROR(IF('Table 2'!$L$2="All Diverse Led",$HQ567,IF('Table 2'!$L$2='DATA TEMPLATE 1516'!HX567,4,0)),"0")</f>
        <v>0</v>
      </c>
      <c r="F567" s="236">
        <f>IFERROR(IF('Table 2'!$L$2="All Diverse Led",$HQ567,IF('Table 2'!$L$2='DATA TEMPLATE 1516'!HY567,4,0)), 0)</f>
        <v>0</v>
      </c>
      <c r="G567" s="237">
        <f t="shared" si="17"/>
        <v>0</v>
      </c>
      <c r="H567" s="1" t="s">
        <v>471</v>
      </c>
      <c r="I567" s="1">
        <v>0</v>
      </c>
      <c r="J567" s="1" t="b">
        <v>0</v>
      </c>
      <c r="K567" s="284">
        <v>565</v>
      </c>
      <c r="L567" t="s">
        <v>435</v>
      </c>
      <c r="M567" t="s">
        <v>442</v>
      </c>
      <c r="N567" t="s">
        <v>459</v>
      </c>
      <c r="O567" s="76">
        <v>57153</v>
      </c>
      <c r="P567" s="76">
        <v>181044</v>
      </c>
      <c r="Q567" s="76">
        <v>18927</v>
      </c>
      <c r="R567" s="76">
        <v>11000</v>
      </c>
      <c r="S567" s="76">
        <v>0</v>
      </c>
      <c r="T567" s="76">
        <v>268124</v>
      </c>
      <c r="U567">
        <v>18010</v>
      </c>
      <c r="V567">
        <v>5000</v>
      </c>
      <c r="W567">
        <v>0</v>
      </c>
      <c r="X567">
        <v>0</v>
      </c>
      <c r="Y567">
        <v>0</v>
      </c>
      <c r="Z567">
        <v>0</v>
      </c>
      <c r="AA567">
        <v>0</v>
      </c>
      <c r="AB567">
        <v>149568</v>
      </c>
      <c r="AC567">
        <v>36329</v>
      </c>
      <c r="AD567">
        <v>74479</v>
      </c>
      <c r="AE567">
        <v>283386</v>
      </c>
      <c r="AF567" s="1">
        <v>5</v>
      </c>
      <c r="AG567">
        <v>5</v>
      </c>
      <c r="AH567">
        <v>95</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v>0</v>
      </c>
      <c r="BD567" s="284">
        <v>0</v>
      </c>
      <c r="BE567" s="284">
        <v>0</v>
      </c>
      <c r="BF567" s="284">
        <v>0</v>
      </c>
      <c r="BG567" s="284">
        <v>0</v>
      </c>
      <c r="BH567" s="168">
        <v>0</v>
      </c>
      <c r="BI567" s="169">
        <v>0</v>
      </c>
      <c r="BJ567" s="169">
        <v>0</v>
      </c>
      <c r="BK567" s="170">
        <v>0</v>
      </c>
      <c r="BL567">
        <v>0</v>
      </c>
      <c r="BM567">
        <v>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v>0</v>
      </c>
      <c r="CJ567" s="1">
        <v>0</v>
      </c>
      <c r="CK567" s="1">
        <v>0</v>
      </c>
      <c r="CL567" s="1">
        <v>0</v>
      </c>
      <c r="CM567" s="1">
        <v>0</v>
      </c>
      <c r="CN567" s="168">
        <v>0</v>
      </c>
      <c r="CO567" s="169">
        <v>0</v>
      </c>
      <c r="CP567" s="169">
        <v>0</v>
      </c>
      <c r="CQ567" s="170">
        <v>0</v>
      </c>
      <c r="CR567" s="1">
        <v>0</v>
      </c>
      <c r="CS567" s="1">
        <v>0</v>
      </c>
      <c r="CT567" s="1">
        <v>0</v>
      </c>
      <c r="CU567" s="1">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v>0</v>
      </c>
      <c r="DP567" s="284">
        <v>0</v>
      </c>
      <c r="DQ567" s="284">
        <v>0</v>
      </c>
      <c r="DR567" s="284">
        <v>0</v>
      </c>
      <c r="DS567" s="284">
        <v>0</v>
      </c>
      <c r="DT567" s="168">
        <v>0</v>
      </c>
      <c r="DU567" s="169">
        <v>0</v>
      </c>
      <c r="DV567" s="169">
        <v>0</v>
      </c>
      <c r="DW567" s="170">
        <v>0</v>
      </c>
      <c r="DX567">
        <v>1</v>
      </c>
      <c r="DY567">
        <v>10</v>
      </c>
      <c r="DZ567">
        <v>2622</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v>0</v>
      </c>
      <c r="EV567" s="1">
        <v>0</v>
      </c>
      <c r="EW567" s="1">
        <v>0</v>
      </c>
      <c r="EX567" s="1">
        <v>0</v>
      </c>
      <c r="EY567" s="1">
        <v>0</v>
      </c>
      <c r="EZ567" s="168">
        <v>0</v>
      </c>
      <c r="FA567" s="169">
        <v>0</v>
      </c>
      <c r="FB567" s="169">
        <v>0</v>
      </c>
      <c r="FC567" s="170">
        <v>0</v>
      </c>
      <c r="FD567">
        <v>0</v>
      </c>
      <c r="FE567">
        <v>0</v>
      </c>
      <c r="FF567">
        <v>0</v>
      </c>
      <c r="FG567">
        <v>0</v>
      </c>
      <c r="FH567">
        <v>0</v>
      </c>
      <c r="FI567">
        <v>0</v>
      </c>
      <c r="FJ567">
        <v>0</v>
      </c>
      <c r="FK567">
        <v>0</v>
      </c>
      <c r="FL567">
        <v>0</v>
      </c>
      <c r="FM567">
        <v>0</v>
      </c>
      <c r="FN567">
        <v>1</v>
      </c>
      <c r="FO567">
        <v>200</v>
      </c>
      <c r="FP567">
        <v>1</v>
      </c>
      <c r="FQ567">
        <v>55</v>
      </c>
      <c r="FR567">
        <v>0</v>
      </c>
      <c r="FS567">
        <v>0</v>
      </c>
      <c r="FT567">
        <v>0</v>
      </c>
      <c r="FU567">
        <v>0</v>
      </c>
      <c r="FV567">
        <v>0</v>
      </c>
      <c r="FW567">
        <v>0</v>
      </c>
      <c r="FX567">
        <v>0</v>
      </c>
      <c r="FY567">
        <v>0</v>
      </c>
      <c r="FZ567">
        <v>0</v>
      </c>
      <c r="GA567">
        <v>0</v>
      </c>
      <c r="GB567">
        <v>0</v>
      </c>
      <c r="GC567">
        <v>0</v>
      </c>
      <c r="GD567">
        <v>1</v>
      </c>
      <c r="GE567">
        <v>0</v>
      </c>
      <c r="GF567">
        <v>3</v>
      </c>
      <c r="GG567">
        <v>0</v>
      </c>
      <c r="GH567">
        <v>0</v>
      </c>
      <c r="GI567">
        <v>0</v>
      </c>
      <c r="GJ567">
        <v>0</v>
      </c>
      <c r="GK567">
        <v>0</v>
      </c>
      <c r="GL567">
        <v>0</v>
      </c>
      <c r="GM567">
        <v>0</v>
      </c>
      <c r="GN567">
        <v>0</v>
      </c>
      <c r="GO567">
        <v>0</v>
      </c>
      <c r="GP567">
        <v>0</v>
      </c>
      <c r="GQ567">
        <v>0</v>
      </c>
      <c r="GR567">
        <v>0</v>
      </c>
      <c r="GS567">
        <v>0</v>
      </c>
      <c r="GT567">
        <v>0</v>
      </c>
      <c r="GU567">
        <v>0</v>
      </c>
      <c r="GV567">
        <v>0</v>
      </c>
      <c r="GW567">
        <v>0</v>
      </c>
      <c r="GX567">
        <v>1</v>
      </c>
      <c r="GY567">
        <v>0</v>
      </c>
      <c r="GZ567">
        <v>0</v>
      </c>
      <c r="HA567">
        <v>0</v>
      </c>
      <c r="HB567">
        <v>0</v>
      </c>
      <c r="HC567" s="139">
        <v>0</v>
      </c>
      <c r="HD567" s="141">
        <v>0</v>
      </c>
      <c r="HE567" s="139">
        <v>0</v>
      </c>
      <c r="HF567" s="141">
        <v>1</v>
      </c>
      <c r="HG567" s="180">
        <v>8</v>
      </c>
      <c r="HH567" s="182">
        <v>0.125</v>
      </c>
      <c r="HI567" s="182">
        <v>0</v>
      </c>
      <c r="HJ567" s="183">
        <v>0</v>
      </c>
      <c r="HK567" s="140">
        <v>0</v>
      </c>
      <c r="HL567" s="140">
        <v>0</v>
      </c>
      <c r="HM567" s="1" t="s">
        <v>427</v>
      </c>
      <c r="HN567" s="1" t="s">
        <v>427</v>
      </c>
      <c r="HO567" t="s">
        <v>459</v>
      </c>
      <c r="HP567" s="284" t="s">
        <v>459</v>
      </c>
      <c r="HQ567" s="284">
        <v>0</v>
      </c>
      <c r="HR567" s="284">
        <v>0</v>
      </c>
      <c r="HS567" s="284">
        <v>0</v>
      </c>
      <c r="HT567" s="284" t="s">
        <v>427</v>
      </c>
      <c r="HU567" s="284" t="s">
        <v>427</v>
      </c>
      <c r="HV567" s="284" t="s">
        <v>427</v>
      </c>
      <c r="HW567" s="284" t="s">
        <v>427</v>
      </c>
      <c r="HX567" s="284">
        <v>0</v>
      </c>
      <c r="HY567" s="284">
        <v>0</v>
      </c>
      <c r="HZ567" s="284">
        <v>281153</v>
      </c>
      <c r="IA567" s="284"/>
      <c r="IB567" s="284"/>
    </row>
    <row r="568" spans="1:236" x14ac:dyDescent="0.25">
      <c r="A568" s="2">
        <f>IF('Table 1'!$L$2="All Regions",1,IF('Table 1'!$L$2='DATA TEMPLATE 1516'!L568,1,0))</f>
        <v>1</v>
      </c>
      <c r="B568" s="2">
        <f>IF('Table 1'!$L$3="All Disciplines",1,IF('Table 1'!$L$3='DATA TEMPLATE 1516'!M568,1,0))</f>
        <v>1</v>
      </c>
      <c r="C568" s="2">
        <f>IF('Table 1'!$L$4="All Organisations",1,IF('Table 1'!$L$4='DATA TEMPLATE 1516'!N568,1,0))</f>
        <v>1</v>
      </c>
      <c r="D568" s="2">
        <f t="shared" si="16"/>
        <v>3</v>
      </c>
      <c r="E568" s="236">
        <f>IFERROR(IF('Table 2'!$L$2="All Diverse Led",$HQ568,IF('Table 2'!$L$2='DATA TEMPLATE 1516'!HX568,4,0)),"0")</f>
        <v>0</v>
      </c>
      <c r="F568" s="236">
        <f>IFERROR(IF('Table 2'!$L$2="All Diverse Led",$HQ568,IF('Table 2'!$L$2='DATA TEMPLATE 1516'!HY568,4,0)), 0)</f>
        <v>0</v>
      </c>
      <c r="G568" s="237">
        <f t="shared" si="17"/>
        <v>0</v>
      </c>
      <c r="H568" s="1" t="s">
        <v>471</v>
      </c>
      <c r="I568" s="1">
        <v>0</v>
      </c>
      <c r="J568" s="1" t="b">
        <v>0</v>
      </c>
      <c r="K568" s="284">
        <v>566</v>
      </c>
      <c r="L568" t="s">
        <v>435</v>
      </c>
      <c r="M568" t="s">
        <v>443</v>
      </c>
      <c r="N568" t="s">
        <v>458</v>
      </c>
      <c r="O568" s="76">
        <v>111172</v>
      </c>
      <c r="P568" s="76">
        <v>218180</v>
      </c>
      <c r="Q568" s="76">
        <v>30220</v>
      </c>
      <c r="R568" s="76">
        <v>0</v>
      </c>
      <c r="S568" s="76">
        <v>0</v>
      </c>
      <c r="T568" s="76">
        <v>359572</v>
      </c>
      <c r="U568">
        <v>133976</v>
      </c>
      <c r="V568">
        <v>0</v>
      </c>
      <c r="W568">
        <v>0</v>
      </c>
      <c r="X568">
        <v>0</v>
      </c>
      <c r="Y568">
        <v>0</v>
      </c>
      <c r="Z568">
        <v>0</v>
      </c>
      <c r="AA568">
        <v>0</v>
      </c>
      <c r="AB568">
        <v>188774</v>
      </c>
      <c r="AC568">
        <v>34460</v>
      </c>
      <c r="AD568">
        <v>7953</v>
      </c>
      <c r="AE568">
        <v>365163</v>
      </c>
      <c r="AF568" s="1">
        <v>27</v>
      </c>
      <c r="AG568">
        <v>21</v>
      </c>
      <c r="AH568">
        <v>2638</v>
      </c>
      <c r="AI568">
        <v>0</v>
      </c>
      <c r="AJ568">
        <v>1</v>
      </c>
      <c r="AK568">
        <v>1</v>
      </c>
      <c r="AL568">
        <v>504</v>
      </c>
      <c r="AM568">
        <v>0</v>
      </c>
      <c r="AN568">
        <v>0</v>
      </c>
      <c r="AO568">
        <v>0</v>
      </c>
      <c r="AP568">
        <v>0</v>
      </c>
      <c r="AQ568">
        <v>0</v>
      </c>
      <c r="AR568">
        <v>7</v>
      </c>
      <c r="AS568">
        <v>0</v>
      </c>
      <c r="AT568">
        <v>0</v>
      </c>
      <c r="AU568">
        <v>0</v>
      </c>
      <c r="AV568">
        <v>0</v>
      </c>
      <c r="AW568">
        <v>0</v>
      </c>
      <c r="AX568">
        <v>0</v>
      </c>
      <c r="AY568">
        <v>0</v>
      </c>
      <c r="AZ568">
        <v>0</v>
      </c>
      <c r="BA568">
        <v>0</v>
      </c>
      <c r="BB568">
        <v>0</v>
      </c>
      <c r="BC568">
        <v>0</v>
      </c>
      <c r="BD568" s="284">
        <v>1</v>
      </c>
      <c r="BE568" s="284">
        <v>1</v>
      </c>
      <c r="BF568" s="284">
        <v>504</v>
      </c>
      <c r="BG568" s="284">
        <v>0</v>
      </c>
      <c r="BH568" s="168">
        <v>7</v>
      </c>
      <c r="BI568" s="169">
        <v>0</v>
      </c>
      <c r="BJ568" s="169">
        <v>0</v>
      </c>
      <c r="BK568" s="170">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v>0</v>
      </c>
      <c r="CJ568" s="1">
        <v>0</v>
      </c>
      <c r="CK568" s="1">
        <v>0</v>
      </c>
      <c r="CL568" s="1">
        <v>0</v>
      </c>
      <c r="CM568" s="1">
        <v>0</v>
      </c>
      <c r="CN568" s="168">
        <v>0</v>
      </c>
      <c r="CO568" s="169">
        <v>0</v>
      </c>
      <c r="CP568" s="169">
        <v>0</v>
      </c>
      <c r="CQ568" s="170">
        <v>0</v>
      </c>
      <c r="CR568" s="1">
        <v>0</v>
      </c>
      <c r="CS568" s="1">
        <v>0</v>
      </c>
      <c r="CT568" s="1">
        <v>0</v>
      </c>
      <c r="CU568" s="1">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v>0</v>
      </c>
      <c r="DP568" s="284">
        <v>0</v>
      </c>
      <c r="DQ568" s="284">
        <v>0</v>
      </c>
      <c r="DR568" s="284">
        <v>0</v>
      </c>
      <c r="DS568" s="284">
        <v>0</v>
      </c>
      <c r="DT568" s="168">
        <v>0</v>
      </c>
      <c r="DU568" s="169">
        <v>0</v>
      </c>
      <c r="DV568" s="169">
        <v>0</v>
      </c>
      <c r="DW568" s="170">
        <v>0</v>
      </c>
      <c r="DX568">
        <v>34</v>
      </c>
      <c r="DY568">
        <v>22</v>
      </c>
      <c r="DZ568">
        <v>0</v>
      </c>
      <c r="EA568">
        <v>22300</v>
      </c>
      <c r="EB568">
        <v>33</v>
      </c>
      <c r="EC568">
        <v>33</v>
      </c>
      <c r="ED568">
        <v>865</v>
      </c>
      <c r="EE568">
        <v>5800</v>
      </c>
      <c r="EF568">
        <v>7</v>
      </c>
      <c r="EG568">
        <v>5</v>
      </c>
      <c r="EH568">
        <v>0</v>
      </c>
      <c r="EI568">
        <v>11000</v>
      </c>
      <c r="EJ568">
        <v>9</v>
      </c>
      <c r="EK568">
        <v>3</v>
      </c>
      <c r="EL568">
        <v>0</v>
      </c>
      <c r="EM568">
        <v>0</v>
      </c>
      <c r="EN568">
        <v>0</v>
      </c>
      <c r="EO568">
        <v>0</v>
      </c>
      <c r="EP568">
        <v>0</v>
      </c>
      <c r="EQ568">
        <v>0</v>
      </c>
      <c r="ER568">
        <v>0</v>
      </c>
      <c r="ES568">
        <v>0</v>
      </c>
      <c r="ET568">
        <v>0</v>
      </c>
      <c r="EU568">
        <v>0</v>
      </c>
      <c r="EV568" s="1">
        <v>40</v>
      </c>
      <c r="EW568" s="1">
        <v>38</v>
      </c>
      <c r="EX568" s="1">
        <v>865</v>
      </c>
      <c r="EY568" s="1">
        <v>16800</v>
      </c>
      <c r="EZ568" s="168">
        <v>9</v>
      </c>
      <c r="FA568" s="169">
        <v>3</v>
      </c>
      <c r="FB568" s="169">
        <v>0</v>
      </c>
      <c r="FC568" s="170">
        <v>0</v>
      </c>
      <c r="FD568">
        <v>0</v>
      </c>
      <c r="FE568">
        <v>0</v>
      </c>
      <c r="FF568">
        <v>0</v>
      </c>
      <c r="FG568">
        <v>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16</v>
      </c>
      <c r="GE568">
        <v>0</v>
      </c>
      <c r="GF568">
        <v>16</v>
      </c>
      <c r="GG568">
        <v>0</v>
      </c>
      <c r="GH568">
        <v>0</v>
      </c>
      <c r="GI568">
        <v>0</v>
      </c>
      <c r="GJ568">
        <v>0</v>
      </c>
      <c r="GK568">
        <v>8461</v>
      </c>
      <c r="GL568">
        <v>0</v>
      </c>
      <c r="GM568">
        <v>0</v>
      </c>
      <c r="GN568">
        <v>0</v>
      </c>
      <c r="GO568">
        <v>0</v>
      </c>
      <c r="GP568">
        <v>27</v>
      </c>
      <c r="GQ568">
        <v>9933</v>
      </c>
      <c r="GR568">
        <v>0</v>
      </c>
      <c r="GS568">
        <v>0</v>
      </c>
      <c r="GT568">
        <v>0</v>
      </c>
      <c r="GU568">
        <v>0</v>
      </c>
      <c r="GV568">
        <v>0</v>
      </c>
      <c r="GW568">
        <v>0</v>
      </c>
      <c r="GX568">
        <v>0</v>
      </c>
      <c r="GY568">
        <v>0</v>
      </c>
      <c r="GZ568">
        <v>11</v>
      </c>
      <c r="HA568">
        <v>1</v>
      </c>
      <c r="HB568">
        <v>0</v>
      </c>
      <c r="HC568" s="139">
        <v>0</v>
      </c>
      <c r="HD568" s="141">
        <v>0</v>
      </c>
      <c r="HE568" s="139">
        <v>0</v>
      </c>
      <c r="HF568" s="141">
        <v>2</v>
      </c>
      <c r="HG568" s="180">
        <v>6</v>
      </c>
      <c r="HH568" s="182">
        <v>0.33333333333333331</v>
      </c>
      <c r="HI568" s="182">
        <v>0</v>
      </c>
      <c r="HJ568" s="183">
        <v>0</v>
      </c>
      <c r="HK568" s="140">
        <v>0</v>
      </c>
      <c r="HL568" s="140">
        <v>0</v>
      </c>
      <c r="HM568" s="1" t="s">
        <v>427</v>
      </c>
      <c r="HN568" s="1" t="s">
        <v>427</v>
      </c>
      <c r="HO568" t="s">
        <v>458</v>
      </c>
      <c r="HP568" s="284" t="s">
        <v>459</v>
      </c>
      <c r="HQ568" s="284">
        <v>0</v>
      </c>
      <c r="HR568" s="284">
        <v>0</v>
      </c>
      <c r="HS568" s="284">
        <v>0</v>
      </c>
      <c r="HT568" s="284" t="s">
        <v>427</v>
      </c>
      <c r="HU568" s="284" t="s">
        <v>427</v>
      </c>
      <c r="HV568" s="284" t="s">
        <v>427</v>
      </c>
      <c r="HW568" s="284" t="s">
        <v>426</v>
      </c>
      <c r="HX568" s="284">
        <v>0</v>
      </c>
      <c r="HY568" s="284">
        <v>0</v>
      </c>
      <c r="HZ568" s="284">
        <v>422037</v>
      </c>
      <c r="IA568" s="284"/>
      <c r="IB568" s="284"/>
    </row>
    <row r="569" spans="1:236" x14ac:dyDescent="0.25">
      <c r="A569" s="2">
        <f>IF('Table 1'!$L$2="All Regions",1,IF('Table 1'!$L$2='DATA TEMPLATE 1516'!L569,1,0))</f>
        <v>1</v>
      </c>
      <c r="B569" s="2">
        <f>IF('Table 1'!$L$3="All Disciplines",1,IF('Table 1'!$L$3='DATA TEMPLATE 1516'!M569,1,0))</f>
        <v>1</v>
      </c>
      <c r="C569" s="2">
        <f>IF('Table 1'!$L$4="All Organisations",1,IF('Table 1'!$L$4='DATA TEMPLATE 1516'!N569,1,0))</f>
        <v>1</v>
      </c>
      <c r="D569" s="2">
        <f t="shared" si="16"/>
        <v>3</v>
      </c>
      <c r="E569" s="236">
        <f>IFERROR(IF('Table 2'!$L$2="All Diverse Led",$HQ569,IF('Table 2'!$L$2='DATA TEMPLATE 1516'!HX569,4,0)),"0")</f>
        <v>2</v>
      </c>
      <c r="F569" s="236">
        <f>IFERROR(IF('Table 2'!$L$2="All Diverse Led",$HQ569,IF('Table 2'!$L$2='DATA TEMPLATE 1516'!HY569,4,0)), 0)</f>
        <v>2</v>
      </c>
      <c r="G569" s="237">
        <f t="shared" si="17"/>
        <v>4</v>
      </c>
      <c r="H569" s="1" t="s">
        <v>471</v>
      </c>
      <c r="I569" s="1">
        <v>0</v>
      </c>
      <c r="J569" s="1" t="b">
        <v>0</v>
      </c>
      <c r="K569" s="284">
        <v>567</v>
      </c>
      <c r="L569" t="s">
        <v>435</v>
      </c>
      <c r="M569" t="s">
        <v>436</v>
      </c>
      <c r="N569" t="s">
        <v>458</v>
      </c>
      <c r="O569" s="76">
        <v>16022</v>
      </c>
      <c r="P569" s="76">
        <v>80406</v>
      </c>
      <c r="Q569" s="76">
        <v>15110</v>
      </c>
      <c r="R569" s="76">
        <v>1670</v>
      </c>
      <c r="S569" s="76">
        <v>24607</v>
      </c>
      <c r="T569" s="76">
        <v>137815</v>
      </c>
      <c r="U569">
        <v>0</v>
      </c>
      <c r="V569">
        <v>0</v>
      </c>
      <c r="W569">
        <v>0</v>
      </c>
      <c r="X569">
        <v>0</v>
      </c>
      <c r="Y569">
        <v>0</v>
      </c>
      <c r="Z569">
        <v>0</v>
      </c>
      <c r="AA569">
        <v>0</v>
      </c>
      <c r="AB569">
        <v>56303</v>
      </c>
      <c r="AC569">
        <v>17084</v>
      </c>
      <c r="AD569">
        <v>67100</v>
      </c>
      <c r="AE569">
        <v>140487</v>
      </c>
      <c r="AF569" s="1">
        <v>0</v>
      </c>
      <c r="AG569">
        <v>0</v>
      </c>
      <c r="AH569">
        <v>0</v>
      </c>
      <c r="AI569">
        <v>0</v>
      </c>
      <c r="AJ569">
        <v>0</v>
      </c>
      <c r="AK569">
        <v>0</v>
      </c>
      <c r="AL569">
        <v>0</v>
      </c>
      <c r="AM569">
        <v>0</v>
      </c>
      <c r="AN569">
        <v>0</v>
      </c>
      <c r="AO569">
        <v>0</v>
      </c>
      <c r="AP569">
        <v>0</v>
      </c>
      <c r="AQ569">
        <v>0</v>
      </c>
      <c r="AR569">
        <v>0</v>
      </c>
      <c r="AS569">
        <v>0</v>
      </c>
      <c r="AT569">
        <v>0</v>
      </c>
      <c r="AU569">
        <v>0</v>
      </c>
      <c r="AV569">
        <v>0</v>
      </c>
      <c r="AW569">
        <v>0</v>
      </c>
      <c r="AX569">
        <v>0</v>
      </c>
      <c r="AY569">
        <v>0</v>
      </c>
      <c r="AZ569">
        <v>0</v>
      </c>
      <c r="BA569">
        <v>0</v>
      </c>
      <c r="BB569">
        <v>0</v>
      </c>
      <c r="BC569">
        <v>0</v>
      </c>
      <c r="BD569" s="284">
        <v>0</v>
      </c>
      <c r="BE569" s="284">
        <v>0</v>
      </c>
      <c r="BF569" s="284">
        <v>0</v>
      </c>
      <c r="BG569" s="284">
        <v>0</v>
      </c>
      <c r="BH569" s="168">
        <v>0</v>
      </c>
      <c r="BI569" s="169">
        <v>0</v>
      </c>
      <c r="BJ569" s="169">
        <v>0</v>
      </c>
      <c r="BK569" s="170">
        <v>0</v>
      </c>
      <c r="BL569">
        <v>2</v>
      </c>
      <c r="BM569">
        <v>61</v>
      </c>
      <c r="BN569">
        <v>0</v>
      </c>
      <c r="BO569">
        <v>191200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v>0</v>
      </c>
      <c r="CJ569" s="1">
        <v>0</v>
      </c>
      <c r="CK569" s="1">
        <v>0</v>
      </c>
      <c r="CL569" s="1">
        <v>0</v>
      </c>
      <c r="CM569" s="1">
        <v>0</v>
      </c>
      <c r="CN569" s="168">
        <v>0</v>
      </c>
      <c r="CO569" s="169">
        <v>0</v>
      </c>
      <c r="CP569" s="169">
        <v>0</v>
      </c>
      <c r="CQ569" s="170">
        <v>0</v>
      </c>
      <c r="CR569" s="1">
        <v>2</v>
      </c>
      <c r="CS569" s="1">
        <v>2</v>
      </c>
      <c r="CT569" s="1">
        <v>152</v>
      </c>
      <c r="CU569" s="1">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v>0</v>
      </c>
      <c r="DP569" s="284">
        <v>0</v>
      </c>
      <c r="DQ569" s="284">
        <v>0</v>
      </c>
      <c r="DR569" s="284">
        <v>0</v>
      </c>
      <c r="DS569" s="284">
        <v>0</v>
      </c>
      <c r="DT569" s="168">
        <v>0</v>
      </c>
      <c r="DU569" s="169">
        <v>0</v>
      </c>
      <c r="DV569" s="169">
        <v>0</v>
      </c>
      <c r="DW569" s="170">
        <v>0</v>
      </c>
      <c r="DX569">
        <v>0</v>
      </c>
      <c r="DY569">
        <v>0</v>
      </c>
      <c r="DZ569">
        <v>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v>0</v>
      </c>
      <c r="EV569" s="1">
        <v>0</v>
      </c>
      <c r="EW569" s="1">
        <v>0</v>
      </c>
      <c r="EX569" s="1">
        <v>0</v>
      </c>
      <c r="EY569" s="1">
        <v>0</v>
      </c>
      <c r="EZ569" s="168">
        <v>0</v>
      </c>
      <c r="FA569" s="169">
        <v>0</v>
      </c>
      <c r="FB569" s="169">
        <v>0</v>
      </c>
      <c r="FC569" s="170">
        <v>0</v>
      </c>
      <c r="FD569">
        <v>0</v>
      </c>
      <c r="FE569">
        <v>0</v>
      </c>
      <c r="FF569">
        <v>0</v>
      </c>
      <c r="FG569">
        <v>0</v>
      </c>
      <c r="FH569">
        <v>0</v>
      </c>
      <c r="FI569">
        <v>0</v>
      </c>
      <c r="FJ569">
        <v>0</v>
      </c>
      <c r="FK569">
        <v>0</v>
      </c>
      <c r="FL569">
        <v>0</v>
      </c>
      <c r="FM569">
        <v>0</v>
      </c>
      <c r="FN569">
        <v>0</v>
      </c>
      <c r="FO569">
        <v>0</v>
      </c>
      <c r="FP569">
        <v>0</v>
      </c>
      <c r="FQ569">
        <v>0</v>
      </c>
      <c r="FR569">
        <v>0</v>
      </c>
      <c r="FS569">
        <v>0</v>
      </c>
      <c r="FT569">
        <v>0</v>
      </c>
      <c r="FU569">
        <v>0</v>
      </c>
      <c r="FV569">
        <v>0</v>
      </c>
      <c r="FW569">
        <v>0</v>
      </c>
      <c r="FX569">
        <v>0</v>
      </c>
      <c r="FY569">
        <v>0</v>
      </c>
      <c r="FZ569">
        <v>45</v>
      </c>
      <c r="GA569">
        <v>5</v>
      </c>
      <c r="GB569">
        <v>0</v>
      </c>
      <c r="GC569">
        <v>0</v>
      </c>
      <c r="GD569">
        <v>0</v>
      </c>
      <c r="GE569">
        <v>0</v>
      </c>
      <c r="GF569">
        <v>0</v>
      </c>
      <c r="GG569">
        <v>0</v>
      </c>
      <c r="GH569">
        <v>0</v>
      </c>
      <c r="GI569">
        <v>0</v>
      </c>
      <c r="GJ569">
        <v>0</v>
      </c>
      <c r="GK569">
        <v>0</v>
      </c>
      <c r="GL569">
        <v>0</v>
      </c>
      <c r="GM569">
        <v>0</v>
      </c>
      <c r="GN569">
        <v>0</v>
      </c>
      <c r="GO569">
        <v>0</v>
      </c>
      <c r="GP569">
        <v>0</v>
      </c>
      <c r="GQ569">
        <v>0</v>
      </c>
      <c r="GR569">
        <v>0</v>
      </c>
      <c r="GS569">
        <v>0</v>
      </c>
      <c r="GT569">
        <v>0</v>
      </c>
      <c r="GU569">
        <v>0</v>
      </c>
      <c r="GV569">
        <v>0</v>
      </c>
      <c r="GW569">
        <v>0</v>
      </c>
      <c r="GX569">
        <v>0</v>
      </c>
      <c r="GY569">
        <v>0</v>
      </c>
      <c r="GZ569">
        <v>0</v>
      </c>
      <c r="HA569">
        <v>0</v>
      </c>
      <c r="HB569">
        <v>0</v>
      </c>
      <c r="HC569" s="139">
        <v>0</v>
      </c>
      <c r="HD569" s="141">
        <v>0</v>
      </c>
      <c r="HE569" s="139">
        <v>0</v>
      </c>
      <c r="HF569" s="141">
        <v>0</v>
      </c>
      <c r="HG569" s="180">
        <v>1</v>
      </c>
      <c r="HH569" s="182">
        <v>0</v>
      </c>
      <c r="HI569" s="182">
        <v>0</v>
      </c>
      <c r="HJ569" s="183">
        <v>0</v>
      </c>
      <c r="HK569" s="140">
        <v>0</v>
      </c>
      <c r="HL569" s="140">
        <v>0</v>
      </c>
      <c r="HM569" s="1">
        <v>0</v>
      </c>
      <c r="HN569" s="1" t="s">
        <v>426</v>
      </c>
      <c r="HO569" t="s">
        <v>458</v>
      </c>
      <c r="HP569" s="284" t="s">
        <v>458</v>
      </c>
      <c r="HQ569" s="284">
        <v>2</v>
      </c>
      <c r="HR569" s="284">
        <v>0</v>
      </c>
      <c r="HS569" s="284" t="s">
        <v>476</v>
      </c>
      <c r="HT569" s="284" t="s">
        <v>427</v>
      </c>
      <c r="HU569" s="284" t="s">
        <v>426</v>
      </c>
      <c r="HV569" s="284" t="s">
        <v>427</v>
      </c>
      <c r="HW569" s="284" t="s">
        <v>427</v>
      </c>
      <c r="HX569" s="284">
        <v>0</v>
      </c>
      <c r="HY569" s="284" t="s">
        <v>476</v>
      </c>
      <c r="HZ569" s="284">
        <v>143373</v>
      </c>
      <c r="IA569" s="284"/>
      <c r="IB569" s="284"/>
    </row>
    <row r="570" spans="1:236" x14ac:dyDescent="0.25">
      <c r="A570" s="2">
        <f>IF('Table 1'!$L$2="All Regions",1,IF('Table 1'!$L$2='DATA TEMPLATE 1516'!L570,1,0))</f>
        <v>1</v>
      </c>
      <c r="B570" s="2">
        <f>IF('Table 1'!$L$3="All Disciplines",1,IF('Table 1'!$L$3='DATA TEMPLATE 1516'!M570,1,0))</f>
        <v>1</v>
      </c>
      <c r="C570" s="2">
        <f>IF('Table 1'!$L$4="All Organisations",1,IF('Table 1'!$L$4='DATA TEMPLATE 1516'!N570,1,0))</f>
        <v>1</v>
      </c>
      <c r="D570" s="2">
        <f t="shared" si="16"/>
        <v>3</v>
      </c>
      <c r="E570" s="236">
        <f>IFERROR(IF('Table 2'!$L$2="All Diverse Led",$HQ570,IF('Table 2'!$L$2='DATA TEMPLATE 1516'!HX570,4,0)),"0")</f>
        <v>0</v>
      </c>
      <c r="F570" s="236">
        <f>IFERROR(IF('Table 2'!$L$2="All Diverse Led",$HQ570,IF('Table 2'!$L$2='DATA TEMPLATE 1516'!HY570,4,0)), 0)</f>
        <v>0</v>
      </c>
      <c r="G570" s="237">
        <f t="shared" si="17"/>
        <v>0</v>
      </c>
      <c r="H570" s="1" t="s">
        <v>471</v>
      </c>
      <c r="I570" s="1">
        <v>0</v>
      </c>
      <c r="J570" s="1" t="b">
        <v>0</v>
      </c>
      <c r="K570" s="284">
        <v>568</v>
      </c>
      <c r="L570" t="s">
        <v>435</v>
      </c>
      <c r="M570" t="s">
        <v>440</v>
      </c>
      <c r="N570" t="s">
        <v>460</v>
      </c>
      <c r="O570" s="76">
        <v>1485691</v>
      </c>
      <c r="P570" s="76">
        <v>268045</v>
      </c>
      <c r="Q570" s="76">
        <v>52835</v>
      </c>
      <c r="R570" s="76">
        <v>13000</v>
      </c>
      <c r="S570" s="76">
        <v>437579</v>
      </c>
      <c r="T570" s="76">
        <v>2257150</v>
      </c>
      <c r="U570">
        <v>731139</v>
      </c>
      <c r="V570">
        <v>0</v>
      </c>
      <c r="W570">
        <v>653575</v>
      </c>
      <c r="X570">
        <v>52608</v>
      </c>
      <c r="Y570">
        <v>113612</v>
      </c>
      <c r="Z570">
        <v>0</v>
      </c>
      <c r="AA570">
        <v>0</v>
      </c>
      <c r="AB570">
        <v>396960</v>
      </c>
      <c r="AC570">
        <v>233687</v>
      </c>
      <c r="AD570">
        <v>3541</v>
      </c>
      <c r="AE570">
        <v>2185122</v>
      </c>
      <c r="AF570" s="1">
        <v>6</v>
      </c>
      <c r="AG570">
        <v>3</v>
      </c>
      <c r="AH570">
        <v>0</v>
      </c>
      <c r="AI570">
        <v>4650</v>
      </c>
      <c r="AJ570">
        <v>25</v>
      </c>
      <c r="AK570">
        <v>20</v>
      </c>
      <c r="AL570">
        <v>7831</v>
      </c>
      <c r="AM570">
        <v>0</v>
      </c>
      <c r="AN570">
        <v>11</v>
      </c>
      <c r="AO570">
        <v>9</v>
      </c>
      <c r="AP570">
        <v>5958</v>
      </c>
      <c r="AQ570">
        <v>0</v>
      </c>
      <c r="AR570">
        <v>0</v>
      </c>
      <c r="AS570">
        <v>0</v>
      </c>
      <c r="AT570">
        <v>0</v>
      </c>
      <c r="AU570">
        <v>0</v>
      </c>
      <c r="AV570">
        <v>0</v>
      </c>
      <c r="AW570">
        <v>0</v>
      </c>
      <c r="AX570">
        <v>0</v>
      </c>
      <c r="AY570">
        <v>0</v>
      </c>
      <c r="AZ570">
        <v>0</v>
      </c>
      <c r="BA570">
        <v>0</v>
      </c>
      <c r="BB570">
        <v>0</v>
      </c>
      <c r="BC570">
        <v>0</v>
      </c>
      <c r="BD570" s="284">
        <v>36</v>
      </c>
      <c r="BE570" s="284">
        <v>29</v>
      </c>
      <c r="BF570" s="284">
        <v>13789</v>
      </c>
      <c r="BG570" s="284">
        <v>0</v>
      </c>
      <c r="BH570" s="168">
        <v>0</v>
      </c>
      <c r="BI570" s="169">
        <v>0</v>
      </c>
      <c r="BJ570" s="169">
        <v>0</v>
      </c>
      <c r="BK570" s="170">
        <v>0</v>
      </c>
      <c r="BL570">
        <v>0</v>
      </c>
      <c r="BM570">
        <v>0</v>
      </c>
      <c r="BN570">
        <v>0</v>
      </c>
      <c r="BO570">
        <v>0</v>
      </c>
      <c r="BP570">
        <v>1</v>
      </c>
      <c r="BQ570">
        <v>12</v>
      </c>
      <c r="BR570">
        <v>0</v>
      </c>
      <c r="BS570">
        <v>423</v>
      </c>
      <c r="BT570">
        <v>0</v>
      </c>
      <c r="BU570">
        <v>0</v>
      </c>
      <c r="BV570">
        <v>0</v>
      </c>
      <c r="BW570">
        <v>0</v>
      </c>
      <c r="BX570">
        <v>0</v>
      </c>
      <c r="BY570">
        <v>0</v>
      </c>
      <c r="BZ570">
        <v>0</v>
      </c>
      <c r="CA570">
        <v>0</v>
      </c>
      <c r="CB570">
        <v>0</v>
      </c>
      <c r="CC570">
        <v>0</v>
      </c>
      <c r="CD570">
        <v>0</v>
      </c>
      <c r="CE570">
        <v>0</v>
      </c>
      <c r="CF570">
        <v>0</v>
      </c>
      <c r="CG570">
        <v>0</v>
      </c>
      <c r="CH570">
        <v>0</v>
      </c>
      <c r="CI570">
        <v>0</v>
      </c>
      <c r="CJ570" s="1">
        <v>1</v>
      </c>
      <c r="CK570" s="1">
        <v>12</v>
      </c>
      <c r="CL570" s="1">
        <v>0</v>
      </c>
      <c r="CM570" s="1">
        <v>423</v>
      </c>
      <c r="CN570" s="168">
        <v>0</v>
      </c>
      <c r="CO570" s="169">
        <v>0</v>
      </c>
      <c r="CP570" s="169">
        <v>0</v>
      </c>
      <c r="CQ570" s="170">
        <v>0</v>
      </c>
      <c r="CR570" s="1">
        <v>0</v>
      </c>
      <c r="CS570" s="1">
        <v>0</v>
      </c>
      <c r="CT570" s="1">
        <v>0</v>
      </c>
      <c r="CU570" s="1">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v>0</v>
      </c>
      <c r="DP570" s="284">
        <v>0</v>
      </c>
      <c r="DQ570" s="284">
        <v>0</v>
      </c>
      <c r="DR570" s="284">
        <v>0</v>
      </c>
      <c r="DS570" s="284">
        <v>0</v>
      </c>
      <c r="DT570" s="168">
        <v>0</v>
      </c>
      <c r="DU570" s="169">
        <v>0</v>
      </c>
      <c r="DV570" s="169">
        <v>0</v>
      </c>
      <c r="DW570" s="170">
        <v>0</v>
      </c>
      <c r="DX570">
        <v>27</v>
      </c>
      <c r="DY570">
        <v>15</v>
      </c>
      <c r="DZ570">
        <v>0</v>
      </c>
      <c r="EA570">
        <v>28150</v>
      </c>
      <c r="EB570">
        <v>0</v>
      </c>
      <c r="EC570">
        <v>0</v>
      </c>
      <c r="ED570">
        <v>0</v>
      </c>
      <c r="EE570">
        <v>0</v>
      </c>
      <c r="EF570">
        <v>62</v>
      </c>
      <c r="EG570">
        <v>58</v>
      </c>
      <c r="EH570">
        <v>31480</v>
      </c>
      <c r="EI570">
        <v>0</v>
      </c>
      <c r="EJ570">
        <v>0</v>
      </c>
      <c r="EK570">
        <v>0</v>
      </c>
      <c r="EL570">
        <v>0</v>
      </c>
      <c r="EM570">
        <v>0</v>
      </c>
      <c r="EN570">
        <v>0</v>
      </c>
      <c r="EO570">
        <v>0</v>
      </c>
      <c r="EP570">
        <v>0</v>
      </c>
      <c r="EQ570">
        <v>0</v>
      </c>
      <c r="ER570">
        <v>0</v>
      </c>
      <c r="ES570">
        <v>0</v>
      </c>
      <c r="ET570">
        <v>0</v>
      </c>
      <c r="EU570">
        <v>0</v>
      </c>
      <c r="EV570" s="1">
        <v>62</v>
      </c>
      <c r="EW570" s="1">
        <v>58</v>
      </c>
      <c r="EX570" s="1">
        <v>31480</v>
      </c>
      <c r="EY570" s="1">
        <v>0</v>
      </c>
      <c r="EZ570" s="168">
        <v>0</v>
      </c>
      <c r="FA570" s="169">
        <v>0</v>
      </c>
      <c r="FB570" s="169">
        <v>0</v>
      </c>
      <c r="FC570" s="170">
        <v>0</v>
      </c>
      <c r="FD570">
        <v>0</v>
      </c>
      <c r="FE570">
        <v>0</v>
      </c>
      <c r="FF570">
        <v>0</v>
      </c>
      <c r="FG570">
        <v>0</v>
      </c>
      <c r="FH570">
        <v>0</v>
      </c>
      <c r="FI570">
        <v>0</v>
      </c>
      <c r="FJ570">
        <v>0</v>
      </c>
      <c r="FK570">
        <v>0</v>
      </c>
      <c r="FL570">
        <v>0</v>
      </c>
      <c r="FM570">
        <v>0</v>
      </c>
      <c r="FN570">
        <v>0</v>
      </c>
      <c r="FO570">
        <v>0</v>
      </c>
      <c r="FP570">
        <v>0</v>
      </c>
      <c r="FQ570">
        <v>0</v>
      </c>
      <c r="FR570">
        <v>0</v>
      </c>
      <c r="FS570">
        <v>0</v>
      </c>
      <c r="FT570">
        <v>0</v>
      </c>
      <c r="FU570">
        <v>0</v>
      </c>
      <c r="FV570">
        <v>0</v>
      </c>
      <c r="FW570">
        <v>0</v>
      </c>
      <c r="FX570">
        <v>0</v>
      </c>
      <c r="FY570">
        <v>0</v>
      </c>
      <c r="FZ570">
        <v>0</v>
      </c>
      <c r="GA570">
        <v>0</v>
      </c>
      <c r="GB570">
        <v>0</v>
      </c>
      <c r="GC570">
        <v>0</v>
      </c>
      <c r="GD570">
        <v>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0</v>
      </c>
      <c r="GX570">
        <v>0</v>
      </c>
      <c r="GY570">
        <v>0</v>
      </c>
      <c r="GZ570">
        <v>0</v>
      </c>
      <c r="HA570">
        <v>0</v>
      </c>
      <c r="HB570">
        <v>0</v>
      </c>
      <c r="HC570" s="139">
        <v>1</v>
      </c>
      <c r="HD570" s="141">
        <v>0</v>
      </c>
      <c r="HE570" s="139">
        <v>0</v>
      </c>
      <c r="HF570" s="141">
        <v>0</v>
      </c>
      <c r="HG570" s="180">
        <v>10</v>
      </c>
      <c r="HH570" s="182">
        <v>0.1</v>
      </c>
      <c r="HI570" s="182">
        <v>0</v>
      </c>
      <c r="HJ570" s="183">
        <v>0</v>
      </c>
      <c r="HK570" s="140">
        <v>0</v>
      </c>
      <c r="HL570" s="140">
        <v>0</v>
      </c>
      <c r="HM570" s="1">
        <v>0</v>
      </c>
      <c r="HN570" s="1">
        <v>0</v>
      </c>
      <c r="HO570" t="s">
        <v>460</v>
      </c>
      <c r="HP570" s="284" t="s">
        <v>460</v>
      </c>
      <c r="HQ570" s="284">
        <v>0</v>
      </c>
      <c r="HR570" s="284">
        <v>0</v>
      </c>
      <c r="HS570" s="284">
        <v>0</v>
      </c>
      <c r="HT570" s="284" t="s">
        <v>427</v>
      </c>
      <c r="HU570" s="284" t="s">
        <v>427</v>
      </c>
      <c r="HV570" s="284" t="s">
        <v>427</v>
      </c>
      <c r="HW570" s="284" t="s">
        <v>427</v>
      </c>
      <c r="HX570" s="284">
        <v>0</v>
      </c>
      <c r="HY570" s="284">
        <v>0</v>
      </c>
      <c r="HZ570" s="284">
        <v>1962548</v>
      </c>
      <c r="IA570" s="284"/>
      <c r="IB570" s="284"/>
    </row>
    <row r="571" spans="1:236" x14ac:dyDescent="0.25">
      <c r="A571" s="2">
        <f>IF('Table 1'!$L$2="All Regions",1,IF('Table 1'!$L$2='DATA TEMPLATE 1516'!L571,1,0))</f>
        <v>1</v>
      </c>
      <c r="B571" s="2">
        <f>IF('Table 1'!$L$3="All Disciplines",1,IF('Table 1'!$L$3='DATA TEMPLATE 1516'!M571,1,0))</f>
        <v>1</v>
      </c>
      <c r="C571" s="2">
        <f>IF('Table 1'!$L$4="All Organisations",1,IF('Table 1'!$L$4='DATA TEMPLATE 1516'!N571,1,0))</f>
        <v>1</v>
      </c>
      <c r="D571" s="2">
        <f t="shared" si="16"/>
        <v>3</v>
      </c>
      <c r="E571" s="236">
        <f>IFERROR(IF('Table 2'!$L$2="All Diverse Led",$HQ571,IF('Table 2'!$L$2='DATA TEMPLATE 1516'!HX571,4,0)),"0")</f>
        <v>0</v>
      </c>
      <c r="F571" s="236">
        <f>IFERROR(IF('Table 2'!$L$2="All Diverse Led",$HQ571,IF('Table 2'!$L$2='DATA TEMPLATE 1516'!HY571,4,0)), 0)</f>
        <v>0</v>
      </c>
      <c r="G571" s="237">
        <f t="shared" si="17"/>
        <v>0</v>
      </c>
      <c r="H571" s="1" t="s">
        <v>471</v>
      </c>
      <c r="I571" s="1">
        <v>0</v>
      </c>
      <c r="J571" s="1" t="b">
        <v>0</v>
      </c>
      <c r="K571" s="284">
        <v>569</v>
      </c>
      <c r="L571" t="s">
        <v>435</v>
      </c>
      <c r="M571" t="s">
        <v>436</v>
      </c>
      <c r="N571" t="s">
        <v>458</v>
      </c>
      <c r="O571" s="76">
        <v>3729</v>
      </c>
      <c r="P571" s="76">
        <v>160928</v>
      </c>
      <c r="Q571" s="76">
        <v>381</v>
      </c>
      <c r="R571" s="76">
        <v>1900</v>
      </c>
      <c r="S571" s="76">
        <v>0</v>
      </c>
      <c r="T571" s="76">
        <v>166938</v>
      </c>
      <c r="U571">
        <v>600</v>
      </c>
      <c r="V571">
        <v>0</v>
      </c>
      <c r="W571">
        <v>0</v>
      </c>
      <c r="X571">
        <v>41534</v>
      </c>
      <c r="Y571">
        <v>1000</v>
      </c>
      <c r="Z571">
        <v>0</v>
      </c>
      <c r="AA571">
        <v>0</v>
      </c>
      <c r="AB571">
        <v>83480</v>
      </c>
      <c r="AC571">
        <v>18995</v>
      </c>
      <c r="AD571">
        <v>0</v>
      </c>
      <c r="AE571">
        <v>145609</v>
      </c>
      <c r="AF571" s="1">
        <v>0</v>
      </c>
      <c r="AG571">
        <v>0</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v>0</v>
      </c>
      <c r="BD571" s="284">
        <v>0</v>
      </c>
      <c r="BE571" s="284">
        <v>0</v>
      </c>
      <c r="BF571" s="284">
        <v>0</v>
      </c>
      <c r="BG571" s="284">
        <v>0</v>
      </c>
      <c r="BH571" s="168">
        <v>0</v>
      </c>
      <c r="BI571" s="169">
        <v>0</v>
      </c>
      <c r="BJ571" s="169">
        <v>0</v>
      </c>
      <c r="BK571" s="170">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v>0</v>
      </c>
      <c r="CJ571" s="1">
        <v>0</v>
      </c>
      <c r="CK571" s="1">
        <v>0</v>
      </c>
      <c r="CL571" s="1">
        <v>0</v>
      </c>
      <c r="CM571" s="1">
        <v>0</v>
      </c>
      <c r="CN571" s="168">
        <v>0</v>
      </c>
      <c r="CO571" s="169">
        <v>0</v>
      </c>
      <c r="CP571" s="169">
        <v>0</v>
      </c>
      <c r="CQ571" s="170">
        <v>0</v>
      </c>
      <c r="CR571" s="1">
        <v>0</v>
      </c>
      <c r="CS571" s="1">
        <v>0</v>
      </c>
      <c r="CT571" s="1">
        <v>0</v>
      </c>
      <c r="CU571" s="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v>0</v>
      </c>
      <c r="DP571" s="284">
        <v>0</v>
      </c>
      <c r="DQ571" s="284">
        <v>0</v>
      </c>
      <c r="DR571" s="284">
        <v>0</v>
      </c>
      <c r="DS571" s="284">
        <v>0</v>
      </c>
      <c r="DT571" s="168">
        <v>0</v>
      </c>
      <c r="DU571" s="169">
        <v>0</v>
      </c>
      <c r="DV571" s="169">
        <v>0</v>
      </c>
      <c r="DW571" s="170">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v>0</v>
      </c>
      <c r="EU571">
        <v>0</v>
      </c>
      <c r="EV571" s="1">
        <v>0</v>
      </c>
      <c r="EW571" s="1">
        <v>0</v>
      </c>
      <c r="EX571" s="1">
        <v>0</v>
      </c>
      <c r="EY571" s="1">
        <v>0</v>
      </c>
      <c r="EZ571" s="168">
        <v>0</v>
      </c>
      <c r="FA571" s="169">
        <v>0</v>
      </c>
      <c r="FB571" s="169">
        <v>0</v>
      </c>
      <c r="FC571" s="170">
        <v>0</v>
      </c>
      <c r="FD571">
        <v>0</v>
      </c>
      <c r="FE571">
        <v>0</v>
      </c>
      <c r="FF571">
        <v>0</v>
      </c>
      <c r="FG571">
        <v>0</v>
      </c>
      <c r="FH571">
        <v>0</v>
      </c>
      <c r="FI571">
        <v>0</v>
      </c>
      <c r="FJ571">
        <v>0</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0</v>
      </c>
      <c r="GX571">
        <v>0</v>
      </c>
      <c r="GY571">
        <v>0</v>
      </c>
      <c r="GZ571">
        <v>0</v>
      </c>
      <c r="HA571">
        <v>0</v>
      </c>
      <c r="HB571">
        <v>0</v>
      </c>
      <c r="HC571" s="139">
        <v>0</v>
      </c>
      <c r="HD571" s="141">
        <v>0</v>
      </c>
      <c r="HE571" s="139">
        <v>0</v>
      </c>
      <c r="HF571" s="141">
        <v>1</v>
      </c>
      <c r="HG571" s="180">
        <v>8</v>
      </c>
      <c r="HH571" s="182">
        <v>0.125</v>
      </c>
      <c r="HI571" s="182">
        <v>0</v>
      </c>
      <c r="HJ571" s="183">
        <v>0</v>
      </c>
      <c r="HK571" s="140">
        <v>0</v>
      </c>
      <c r="HL571" s="140">
        <v>0</v>
      </c>
      <c r="HM571" s="1">
        <v>0</v>
      </c>
      <c r="HN571" s="1">
        <v>0</v>
      </c>
      <c r="HO571" t="s">
        <v>458</v>
      </c>
      <c r="HP571" s="284" t="s">
        <v>458</v>
      </c>
      <c r="HQ571" s="284">
        <v>0</v>
      </c>
      <c r="HR571" s="284">
        <v>0</v>
      </c>
      <c r="HS571" s="284">
        <v>0</v>
      </c>
      <c r="HT571" s="284" t="s">
        <v>427</v>
      </c>
      <c r="HU571" s="284" t="s">
        <v>427</v>
      </c>
      <c r="HV571" s="284" t="s">
        <v>427</v>
      </c>
      <c r="HW571" s="284" t="s">
        <v>426</v>
      </c>
      <c r="HX571" s="284">
        <v>0</v>
      </c>
      <c r="HY571" s="284">
        <v>0</v>
      </c>
      <c r="HZ571" s="284">
        <v>169324</v>
      </c>
      <c r="IA571" s="284"/>
      <c r="IB571" s="284"/>
    </row>
    <row r="572" spans="1:236" x14ac:dyDescent="0.25">
      <c r="A572" s="2">
        <f>IF('Table 1'!$L$2="All Regions",1,IF('Table 1'!$L$2='DATA TEMPLATE 1516'!L572,1,0))</f>
        <v>1</v>
      </c>
      <c r="B572" s="2">
        <f>IF('Table 1'!$L$3="All Disciplines",1,IF('Table 1'!$L$3='DATA TEMPLATE 1516'!M572,1,0))</f>
        <v>1</v>
      </c>
      <c r="C572" s="2">
        <f>IF('Table 1'!$L$4="All Organisations",1,IF('Table 1'!$L$4='DATA TEMPLATE 1516'!N572,1,0))</f>
        <v>1</v>
      </c>
      <c r="D572" s="2">
        <f t="shared" si="16"/>
        <v>3</v>
      </c>
      <c r="E572" s="236">
        <f>IFERROR(IF('Table 2'!$L$2="All Diverse Led",$HQ572,IF('Table 2'!$L$2='DATA TEMPLATE 1516'!HX572,4,0)),"0")</f>
        <v>0</v>
      </c>
      <c r="F572" s="236">
        <f>IFERROR(IF('Table 2'!$L$2="All Diverse Led",$HQ572,IF('Table 2'!$L$2='DATA TEMPLATE 1516'!HY572,4,0)), 0)</f>
        <v>0</v>
      </c>
      <c r="G572" s="237">
        <f t="shared" si="17"/>
        <v>0</v>
      </c>
      <c r="H572" s="1" t="s">
        <v>471</v>
      </c>
      <c r="I572" s="1">
        <v>0</v>
      </c>
      <c r="J572" s="1" t="b">
        <v>0</v>
      </c>
      <c r="K572" s="284">
        <v>570</v>
      </c>
      <c r="L572" t="s">
        <v>449</v>
      </c>
      <c r="M572" t="s">
        <v>443</v>
      </c>
      <c r="N572" t="s">
        <v>459</v>
      </c>
      <c r="O572" s="76">
        <v>39592</v>
      </c>
      <c r="P572" s="76">
        <v>150460</v>
      </c>
      <c r="Q572" s="76">
        <v>0</v>
      </c>
      <c r="R572" s="76">
        <v>0</v>
      </c>
      <c r="S572" s="76">
        <v>0</v>
      </c>
      <c r="T572" s="76">
        <v>190052</v>
      </c>
      <c r="U572">
        <v>84129</v>
      </c>
      <c r="V572">
        <v>0</v>
      </c>
      <c r="W572">
        <v>0</v>
      </c>
      <c r="X572">
        <v>0</v>
      </c>
      <c r="Y572">
        <v>0</v>
      </c>
      <c r="Z572">
        <v>0</v>
      </c>
      <c r="AA572">
        <v>0</v>
      </c>
      <c r="AB572">
        <v>75499</v>
      </c>
      <c r="AC572">
        <v>26504</v>
      </c>
      <c r="AD572">
        <v>0</v>
      </c>
      <c r="AE572">
        <v>186132</v>
      </c>
      <c r="AF572" s="1">
        <v>7</v>
      </c>
      <c r="AG572">
        <v>18</v>
      </c>
      <c r="AH572">
        <v>848</v>
      </c>
      <c r="AI572">
        <v>56680</v>
      </c>
      <c r="AJ572">
        <v>1</v>
      </c>
      <c r="AK572">
        <v>1</v>
      </c>
      <c r="AL572">
        <v>0</v>
      </c>
      <c r="AM572">
        <v>80</v>
      </c>
      <c r="AN572">
        <v>0</v>
      </c>
      <c r="AO572">
        <v>0</v>
      </c>
      <c r="AP572">
        <v>0</v>
      </c>
      <c r="AQ572">
        <v>0</v>
      </c>
      <c r="AR572">
        <v>0</v>
      </c>
      <c r="AS572">
        <v>0</v>
      </c>
      <c r="AT572">
        <v>0</v>
      </c>
      <c r="AU572">
        <v>0</v>
      </c>
      <c r="AV572">
        <v>0</v>
      </c>
      <c r="AW572">
        <v>0</v>
      </c>
      <c r="AX572">
        <v>0</v>
      </c>
      <c r="AY572">
        <v>0</v>
      </c>
      <c r="AZ572">
        <v>0</v>
      </c>
      <c r="BA572">
        <v>0</v>
      </c>
      <c r="BB572">
        <v>0</v>
      </c>
      <c r="BC572">
        <v>0</v>
      </c>
      <c r="BD572" s="284">
        <v>1</v>
      </c>
      <c r="BE572" s="284">
        <v>1</v>
      </c>
      <c r="BF572" s="284">
        <v>0</v>
      </c>
      <c r="BG572" s="284">
        <v>80</v>
      </c>
      <c r="BH572" s="168">
        <v>0</v>
      </c>
      <c r="BI572" s="169">
        <v>0</v>
      </c>
      <c r="BJ572" s="169">
        <v>0</v>
      </c>
      <c r="BK572" s="170">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v>0</v>
      </c>
      <c r="CJ572" s="1">
        <v>0</v>
      </c>
      <c r="CK572" s="1">
        <v>0</v>
      </c>
      <c r="CL572" s="1">
        <v>0</v>
      </c>
      <c r="CM572" s="1">
        <v>0</v>
      </c>
      <c r="CN572" s="168">
        <v>0</v>
      </c>
      <c r="CO572" s="169">
        <v>0</v>
      </c>
      <c r="CP572" s="169">
        <v>0</v>
      </c>
      <c r="CQ572" s="170">
        <v>0</v>
      </c>
      <c r="CR572" s="1">
        <v>0</v>
      </c>
      <c r="CS572" s="1">
        <v>0</v>
      </c>
      <c r="CT572" s="1">
        <v>0</v>
      </c>
      <c r="CU572" s="1">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v>0</v>
      </c>
      <c r="DP572" s="284">
        <v>0</v>
      </c>
      <c r="DQ572" s="284">
        <v>0</v>
      </c>
      <c r="DR572" s="284">
        <v>0</v>
      </c>
      <c r="DS572" s="284">
        <v>0</v>
      </c>
      <c r="DT572" s="168">
        <v>0</v>
      </c>
      <c r="DU572" s="169">
        <v>0</v>
      </c>
      <c r="DV572" s="169">
        <v>0</v>
      </c>
      <c r="DW572" s="170">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v>0</v>
      </c>
      <c r="EV572" s="1">
        <v>0</v>
      </c>
      <c r="EW572" s="1">
        <v>0</v>
      </c>
      <c r="EX572" s="1">
        <v>0</v>
      </c>
      <c r="EY572" s="1">
        <v>0</v>
      </c>
      <c r="EZ572" s="168">
        <v>0</v>
      </c>
      <c r="FA572" s="169">
        <v>0</v>
      </c>
      <c r="FB572" s="169">
        <v>0</v>
      </c>
      <c r="FC572" s="170">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45</v>
      </c>
      <c r="GA572">
        <v>5</v>
      </c>
      <c r="GB572">
        <v>0</v>
      </c>
      <c r="GC572">
        <v>0</v>
      </c>
      <c r="GD572">
        <v>0</v>
      </c>
      <c r="GE572">
        <v>0</v>
      </c>
      <c r="GF572">
        <v>0</v>
      </c>
      <c r="GG572">
        <v>0</v>
      </c>
      <c r="GH572">
        <v>0</v>
      </c>
      <c r="GI572">
        <v>0</v>
      </c>
      <c r="GJ572">
        <v>0</v>
      </c>
      <c r="GK572">
        <v>0</v>
      </c>
      <c r="GL572">
        <v>0</v>
      </c>
      <c r="GM572">
        <v>0</v>
      </c>
      <c r="GN572">
        <v>0</v>
      </c>
      <c r="GO572">
        <v>0</v>
      </c>
      <c r="GP572">
        <v>0</v>
      </c>
      <c r="GQ572">
        <v>0</v>
      </c>
      <c r="GR572">
        <v>0</v>
      </c>
      <c r="GS572">
        <v>0</v>
      </c>
      <c r="GT572">
        <v>0</v>
      </c>
      <c r="GU572">
        <v>0</v>
      </c>
      <c r="GV572">
        <v>0</v>
      </c>
      <c r="GW572">
        <v>0</v>
      </c>
      <c r="GX572">
        <v>0</v>
      </c>
      <c r="GY572">
        <v>0</v>
      </c>
      <c r="GZ572">
        <v>0</v>
      </c>
      <c r="HA572">
        <v>0</v>
      </c>
      <c r="HB572">
        <v>0</v>
      </c>
      <c r="HC572" s="139">
        <v>0</v>
      </c>
      <c r="HD572" s="141">
        <v>0</v>
      </c>
      <c r="HE572" s="139">
        <v>0</v>
      </c>
      <c r="HF572" s="141">
        <v>1</v>
      </c>
      <c r="HG572" s="180">
        <v>5</v>
      </c>
      <c r="HH572" s="182">
        <v>0.2</v>
      </c>
      <c r="HI572" s="182">
        <v>0</v>
      </c>
      <c r="HJ572" s="183">
        <v>0</v>
      </c>
      <c r="HK572" s="140">
        <v>0</v>
      </c>
      <c r="HL572" s="140">
        <v>0</v>
      </c>
      <c r="HM572" s="1" t="s">
        <v>426</v>
      </c>
      <c r="HN572" s="1" t="s">
        <v>427</v>
      </c>
      <c r="HO572" t="s">
        <v>459</v>
      </c>
      <c r="HP572" s="284" t="s">
        <v>458</v>
      </c>
      <c r="HQ572" s="284">
        <v>0</v>
      </c>
      <c r="HR572" s="284">
        <v>0</v>
      </c>
      <c r="HS572" s="284">
        <v>0</v>
      </c>
      <c r="HT572" s="284" t="s">
        <v>426</v>
      </c>
      <c r="HU572" s="284" t="s">
        <v>427</v>
      </c>
      <c r="HV572" s="284" t="s">
        <v>427</v>
      </c>
      <c r="HW572" s="284" t="s">
        <v>427</v>
      </c>
      <c r="HX572" s="284">
        <v>0</v>
      </c>
      <c r="HY572" s="284">
        <v>0</v>
      </c>
      <c r="HZ572" s="284">
        <v>208273</v>
      </c>
      <c r="IA572" s="284"/>
      <c r="IB572" s="284"/>
    </row>
    <row r="573" spans="1:236" x14ac:dyDescent="0.25">
      <c r="A573" s="2">
        <f>IF('Table 1'!$L$2="All Regions",1,IF('Table 1'!$L$2='DATA TEMPLATE 1516'!L573,1,0))</f>
        <v>1</v>
      </c>
      <c r="B573" s="2">
        <f>IF('Table 1'!$L$3="All Disciplines",1,IF('Table 1'!$L$3='DATA TEMPLATE 1516'!M573,1,0))</f>
        <v>1</v>
      </c>
      <c r="C573" s="2">
        <f>IF('Table 1'!$L$4="All Organisations",1,IF('Table 1'!$L$4='DATA TEMPLATE 1516'!N573,1,0))</f>
        <v>1</v>
      </c>
      <c r="D573" s="2">
        <f t="shared" si="16"/>
        <v>3</v>
      </c>
      <c r="E573" s="236">
        <f>IFERROR(IF('Table 2'!$L$2="All Diverse Led",$HQ573,IF('Table 2'!$L$2='DATA TEMPLATE 1516'!HX573,4,0)),"0")</f>
        <v>0</v>
      </c>
      <c r="F573" s="236">
        <f>IFERROR(IF('Table 2'!$L$2="All Diverse Led",$HQ573,IF('Table 2'!$L$2='DATA TEMPLATE 1516'!HY573,4,0)), 0)</f>
        <v>0</v>
      </c>
      <c r="G573" s="237">
        <f t="shared" si="17"/>
        <v>0</v>
      </c>
      <c r="H573" s="1" t="s">
        <v>471</v>
      </c>
      <c r="I573" s="1">
        <v>0</v>
      </c>
      <c r="J573" s="1" t="b">
        <v>0</v>
      </c>
      <c r="K573" s="284">
        <v>571</v>
      </c>
      <c r="L573" t="s">
        <v>449</v>
      </c>
      <c r="M573" t="s">
        <v>437</v>
      </c>
      <c r="N573" t="s">
        <v>459</v>
      </c>
      <c r="O573" s="76">
        <v>130137</v>
      </c>
      <c r="P573" s="76">
        <v>99671</v>
      </c>
      <c r="Q573" s="76">
        <v>51127</v>
      </c>
      <c r="R573" s="76">
        <v>36725</v>
      </c>
      <c r="S573" s="76">
        <v>0</v>
      </c>
      <c r="T573" s="76">
        <v>317660</v>
      </c>
      <c r="U573">
        <v>35245</v>
      </c>
      <c r="V573">
        <v>12320</v>
      </c>
      <c r="W573">
        <v>0</v>
      </c>
      <c r="X573">
        <v>5664</v>
      </c>
      <c r="Y573">
        <v>629</v>
      </c>
      <c r="Z573">
        <v>0</v>
      </c>
      <c r="AA573">
        <v>0</v>
      </c>
      <c r="AB573">
        <v>22570</v>
      </c>
      <c r="AC573">
        <v>61419</v>
      </c>
      <c r="AD573">
        <v>165921</v>
      </c>
      <c r="AE573">
        <v>303768</v>
      </c>
      <c r="AF573" s="1">
        <v>191</v>
      </c>
      <c r="AG573">
        <v>101</v>
      </c>
      <c r="AH573">
        <v>14318</v>
      </c>
      <c r="AI573">
        <v>0</v>
      </c>
      <c r="AJ573">
        <v>0</v>
      </c>
      <c r="AK573">
        <v>0</v>
      </c>
      <c r="AL573">
        <v>0</v>
      </c>
      <c r="AM573">
        <v>0</v>
      </c>
      <c r="AN573">
        <v>0</v>
      </c>
      <c r="AO573">
        <v>0</v>
      </c>
      <c r="AP573">
        <v>0</v>
      </c>
      <c r="AQ573">
        <v>0</v>
      </c>
      <c r="AR573">
        <v>119</v>
      </c>
      <c r="AS573">
        <v>31</v>
      </c>
      <c r="AT573">
        <v>4102</v>
      </c>
      <c r="AU573">
        <v>0</v>
      </c>
      <c r="AV573">
        <v>0</v>
      </c>
      <c r="AW573">
        <v>0</v>
      </c>
      <c r="AX573">
        <v>0</v>
      </c>
      <c r="AY573">
        <v>0</v>
      </c>
      <c r="AZ573">
        <v>0</v>
      </c>
      <c r="BA573">
        <v>0</v>
      </c>
      <c r="BB573">
        <v>0</v>
      </c>
      <c r="BC573">
        <v>0</v>
      </c>
      <c r="BD573" s="284">
        <v>0</v>
      </c>
      <c r="BE573" s="284">
        <v>0</v>
      </c>
      <c r="BF573" s="284">
        <v>0</v>
      </c>
      <c r="BG573" s="284">
        <v>0</v>
      </c>
      <c r="BH573" s="168">
        <v>119</v>
      </c>
      <c r="BI573" s="169">
        <v>31</v>
      </c>
      <c r="BJ573" s="169">
        <v>4102</v>
      </c>
      <c r="BK573" s="170">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v>0</v>
      </c>
      <c r="CJ573" s="1">
        <v>0</v>
      </c>
      <c r="CK573" s="1">
        <v>0</v>
      </c>
      <c r="CL573" s="1">
        <v>0</v>
      </c>
      <c r="CM573" s="1">
        <v>0</v>
      </c>
      <c r="CN573" s="168">
        <v>0</v>
      </c>
      <c r="CO573" s="169">
        <v>0</v>
      </c>
      <c r="CP573" s="169">
        <v>0</v>
      </c>
      <c r="CQ573" s="170">
        <v>0</v>
      </c>
      <c r="CR573" s="1">
        <v>1</v>
      </c>
      <c r="CS573" s="1">
        <v>1</v>
      </c>
      <c r="CT573" s="1">
        <v>50</v>
      </c>
      <c r="CU573" s="1">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v>0</v>
      </c>
      <c r="DP573" s="284">
        <v>0</v>
      </c>
      <c r="DQ573" s="284">
        <v>0</v>
      </c>
      <c r="DR573" s="284">
        <v>0</v>
      </c>
      <c r="DS573" s="284">
        <v>0</v>
      </c>
      <c r="DT573" s="168">
        <v>0</v>
      </c>
      <c r="DU573" s="169">
        <v>0</v>
      </c>
      <c r="DV573" s="169">
        <v>0</v>
      </c>
      <c r="DW573" s="170">
        <v>0</v>
      </c>
      <c r="DX573">
        <v>0</v>
      </c>
      <c r="DY573">
        <v>0</v>
      </c>
      <c r="DZ573">
        <v>0</v>
      </c>
      <c r="EA573">
        <v>0</v>
      </c>
      <c r="EB573">
        <v>0</v>
      </c>
      <c r="EC573">
        <v>0</v>
      </c>
      <c r="ED573">
        <v>0</v>
      </c>
      <c r="EE573">
        <v>0</v>
      </c>
      <c r="EF573">
        <v>0</v>
      </c>
      <c r="EG573">
        <v>0</v>
      </c>
      <c r="EH573">
        <v>0</v>
      </c>
      <c r="EI573">
        <v>0</v>
      </c>
      <c r="EJ573">
        <v>0</v>
      </c>
      <c r="EK573">
        <v>0</v>
      </c>
      <c r="EL573">
        <v>0</v>
      </c>
      <c r="EM573">
        <v>0</v>
      </c>
      <c r="EN573">
        <v>0</v>
      </c>
      <c r="EO573">
        <v>0</v>
      </c>
      <c r="EP573">
        <v>0</v>
      </c>
      <c r="EQ573">
        <v>0</v>
      </c>
      <c r="ER573">
        <v>0</v>
      </c>
      <c r="ES573">
        <v>0</v>
      </c>
      <c r="ET573">
        <v>0</v>
      </c>
      <c r="EU573">
        <v>0</v>
      </c>
      <c r="EV573" s="1">
        <v>0</v>
      </c>
      <c r="EW573" s="1">
        <v>0</v>
      </c>
      <c r="EX573" s="1">
        <v>0</v>
      </c>
      <c r="EY573" s="1">
        <v>0</v>
      </c>
      <c r="EZ573" s="168">
        <v>0</v>
      </c>
      <c r="FA573" s="169">
        <v>0</v>
      </c>
      <c r="FB573" s="169">
        <v>0</v>
      </c>
      <c r="FC573" s="170">
        <v>0</v>
      </c>
      <c r="FD573">
        <v>0</v>
      </c>
      <c r="FE573">
        <v>0</v>
      </c>
      <c r="FF573">
        <v>0</v>
      </c>
      <c r="FG573">
        <v>0</v>
      </c>
      <c r="FH573">
        <v>0</v>
      </c>
      <c r="FI573">
        <v>0</v>
      </c>
      <c r="FJ573">
        <v>0</v>
      </c>
      <c r="FK573">
        <v>0</v>
      </c>
      <c r="FL573">
        <v>0</v>
      </c>
      <c r="FM573">
        <v>0</v>
      </c>
      <c r="FN573">
        <v>1</v>
      </c>
      <c r="FO573">
        <v>200</v>
      </c>
      <c r="FP573">
        <v>1</v>
      </c>
      <c r="FQ573">
        <v>50</v>
      </c>
      <c r="FR573">
        <v>1</v>
      </c>
      <c r="FS573">
        <v>150</v>
      </c>
      <c r="FT573">
        <v>0</v>
      </c>
      <c r="FU573">
        <v>0</v>
      </c>
      <c r="FV573">
        <v>0</v>
      </c>
      <c r="FW573">
        <v>0</v>
      </c>
      <c r="FX573">
        <v>0</v>
      </c>
      <c r="FY573">
        <v>0</v>
      </c>
      <c r="FZ573">
        <v>0</v>
      </c>
      <c r="GA573">
        <v>0</v>
      </c>
      <c r="GB573">
        <v>0</v>
      </c>
      <c r="GC573">
        <v>0</v>
      </c>
      <c r="GD573">
        <v>0</v>
      </c>
      <c r="GE573">
        <v>0</v>
      </c>
      <c r="GF573">
        <v>0</v>
      </c>
      <c r="GG573">
        <v>0</v>
      </c>
      <c r="GH573">
        <v>0</v>
      </c>
      <c r="GI573">
        <v>0</v>
      </c>
      <c r="GJ573">
        <v>0</v>
      </c>
      <c r="GK573">
        <v>0</v>
      </c>
      <c r="GL573">
        <v>0</v>
      </c>
      <c r="GM573">
        <v>0</v>
      </c>
      <c r="GN573">
        <v>0</v>
      </c>
      <c r="GO573">
        <v>0</v>
      </c>
      <c r="GP573">
        <v>0</v>
      </c>
      <c r="GQ573">
        <v>0</v>
      </c>
      <c r="GR573">
        <v>0</v>
      </c>
      <c r="GS573">
        <v>0</v>
      </c>
      <c r="GT573">
        <v>0</v>
      </c>
      <c r="GU573">
        <v>0</v>
      </c>
      <c r="GV573">
        <v>0</v>
      </c>
      <c r="GW573">
        <v>0</v>
      </c>
      <c r="GX573">
        <v>0</v>
      </c>
      <c r="GY573">
        <v>0</v>
      </c>
      <c r="GZ573">
        <v>0</v>
      </c>
      <c r="HA573">
        <v>0</v>
      </c>
      <c r="HB573">
        <v>0</v>
      </c>
      <c r="HC573" s="139">
        <v>0</v>
      </c>
      <c r="HD573" s="141">
        <v>0</v>
      </c>
      <c r="HE573" s="139">
        <v>0</v>
      </c>
      <c r="HF573" s="141">
        <v>3</v>
      </c>
      <c r="HG573" s="180">
        <v>11</v>
      </c>
      <c r="HH573" s="182">
        <v>0.27272727272727271</v>
      </c>
      <c r="HI573" s="182">
        <v>0</v>
      </c>
      <c r="HJ573" s="183">
        <v>0</v>
      </c>
      <c r="HK573" s="140">
        <v>0</v>
      </c>
      <c r="HL573" s="140">
        <v>0</v>
      </c>
      <c r="HM573" s="1" t="s">
        <v>427</v>
      </c>
      <c r="HN573" s="1" t="s">
        <v>427</v>
      </c>
      <c r="HO573" t="s">
        <v>459</v>
      </c>
      <c r="HP573" s="284" t="s">
        <v>458</v>
      </c>
      <c r="HQ573" s="284">
        <v>0</v>
      </c>
      <c r="HR573" s="284">
        <v>0</v>
      </c>
      <c r="HS573" s="284">
        <v>0</v>
      </c>
      <c r="HT573" s="284" t="s">
        <v>427</v>
      </c>
      <c r="HU573" s="284" t="s">
        <v>427</v>
      </c>
      <c r="HV573" s="284" t="s">
        <v>427</v>
      </c>
      <c r="HW573" s="284" t="s">
        <v>427</v>
      </c>
      <c r="HX573" s="284">
        <v>0</v>
      </c>
      <c r="HY573" s="284">
        <v>0</v>
      </c>
      <c r="HZ573" s="284">
        <v>245478</v>
      </c>
      <c r="IA573" s="284"/>
      <c r="IB573" s="284"/>
    </row>
    <row r="574" spans="1:236" x14ac:dyDescent="0.25">
      <c r="A574" s="2">
        <f>IF('Table 1'!$L$2="All Regions",1,IF('Table 1'!$L$2='DATA TEMPLATE 1516'!L574,1,0))</f>
        <v>1</v>
      </c>
      <c r="B574" s="2">
        <f>IF('Table 1'!$L$3="All Disciplines",1,IF('Table 1'!$L$3='DATA TEMPLATE 1516'!M574,1,0))</f>
        <v>1</v>
      </c>
      <c r="C574" s="2">
        <f>IF('Table 1'!$L$4="All Organisations",1,IF('Table 1'!$L$4='DATA TEMPLATE 1516'!N574,1,0))</f>
        <v>1</v>
      </c>
      <c r="D574" s="2">
        <f t="shared" si="16"/>
        <v>3</v>
      </c>
      <c r="E574" s="236">
        <f>IFERROR(IF('Table 2'!$L$2="All Diverse Led",$HQ574,IF('Table 2'!$L$2='DATA TEMPLATE 1516'!HX574,4,0)),"0")</f>
        <v>0</v>
      </c>
      <c r="F574" s="236">
        <f>IFERROR(IF('Table 2'!$L$2="All Diverse Led",$HQ574,IF('Table 2'!$L$2='DATA TEMPLATE 1516'!HY574,4,0)), 0)</f>
        <v>0</v>
      </c>
      <c r="G574" s="237">
        <f t="shared" si="17"/>
        <v>0</v>
      </c>
      <c r="H574" s="1" t="s">
        <v>471</v>
      </c>
      <c r="I574" s="1">
        <v>0</v>
      </c>
      <c r="J574" s="1" t="b">
        <v>0</v>
      </c>
      <c r="K574" s="284">
        <v>572</v>
      </c>
      <c r="L574" t="s">
        <v>449</v>
      </c>
      <c r="M574" t="s">
        <v>438</v>
      </c>
      <c r="N574" t="s">
        <v>459</v>
      </c>
      <c r="O574" s="76">
        <v>218257</v>
      </c>
      <c r="P574" s="76">
        <v>66742</v>
      </c>
      <c r="Q574" s="76">
        <v>68833</v>
      </c>
      <c r="R574" s="76">
        <v>37084</v>
      </c>
      <c r="S574" s="76">
        <v>13523</v>
      </c>
      <c r="T574" s="76">
        <v>404439</v>
      </c>
      <c r="U574">
        <v>0</v>
      </c>
      <c r="V574">
        <v>8754</v>
      </c>
      <c r="W574">
        <v>0</v>
      </c>
      <c r="X574">
        <v>39622</v>
      </c>
      <c r="Y574">
        <v>0</v>
      </c>
      <c r="Z574">
        <v>0</v>
      </c>
      <c r="AA574">
        <v>0</v>
      </c>
      <c r="AB574">
        <v>208256</v>
      </c>
      <c r="AC574">
        <v>0</v>
      </c>
      <c r="AD574">
        <v>156497</v>
      </c>
      <c r="AE574">
        <v>413129</v>
      </c>
      <c r="AF574" s="1">
        <v>22</v>
      </c>
      <c r="AG574">
        <v>22</v>
      </c>
      <c r="AH574">
        <v>1327</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v>0</v>
      </c>
      <c r="BD574" s="284">
        <v>0</v>
      </c>
      <c r="BE574" s="284">
        <v>0</v>
      </c>
      <c r="BF574" s="284">
        <v>0</v>
      </c>
      <c r="BG574" s="284">
        <v>0</v>
      </c>
      <c r="BH574" s="168">
        <v>0</v>
      </c>
      <c r="BI574" s="169">
        <v>0</v>
      </c>
      <c r="BJ574" s="169">
        <v>0</v>
      </c>
      <c r="BK574" s="170">
        <v>0</v>
      </c>
      <c r="BL574">
        <v>15</v>
      </c>
      <c r="BM574">
        <v>15</v>
      </c>
      <c r="BN574">
        <v>297</v>
      </c>
      <c r="BO574">
        <v>3941</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v>0</v>
      </c>
      <c r="CJ574" s="1">
        <v>0</v>
      </c>
      <c r="CK574" s="1">
        <v>0</v>
      </c>
      <c r="CL574" s="1">
        <v>0</v>
      </c>
      <c r="CM574" s="1">
        <v>0</v>
      </c>
      <c r="CN574" s="168">
        <v>0</v>
      </c>
      <c r="CO574" s="169">
        <v>0</v>
      </c>
      <c r="CP574" s="169">
        <v>0</v>
      </c>
      <c r="CQ574" s="170">
        <v>0</v>
      </c>
      <c r="CR574" s="1">
        <v>12</v>
      </c>
      <c r="CS574" s="1">
        <v>12</v>
      </c>
      <c r="CT574" s="1">
        <v>1563</v>
      </c>
      <c r="CU574" s="1">
        <v>1690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v>0</v>
      </c>
      <c r="DP574" s="284">
        <v>0</v>
      </c>
      <c r="DQ574" s="284">
        <v>0</v>
      </c>
      <c r="DR574" s="284">
        <v>0</v>
      </c>
      <c r="DS574" s="284">
        <v>0</v>
      </c>
      <c r="DT574" s="168">
        <v>0</v>
      </c>
      <c r="DU574" s="169">
        <v>0</v>
      </c>
      <c r="DV574" s="169">
        <v>0</v>
      </c>
      <c r="DW574" s="170">
        <v>0</v>
      </c>
      <c r="DX574">
        <v>1</v>
      </c>
      <c r="DY574">
        <v>1</v>
      </c>
      <c r="DZ574">
        <v>147</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v>0</v>
      </c>
      <c r="EU574">
        <v>0</v>
      </c>
      <c r="EV574" s="1">
        <v>0</v>
      </c>
      <c r="EW574" s="1">
        <v>0</v>
      </c>
      <c r="EX574" s="1">
        <v>0</v>
      </c>
      <c r="EY574" s="1">
        <v>0</v>
      </c>
      <c r="EZ574" s="168">
        <v>0</v>
      </c>
      <c r="FA574" s="169">
        <v>0</v>
      </c>
      <c r="FB574" s="169">
        <v>0</v>
      </c>
      <c r="FC574" s="170">
        <v>0</v>
      </c>
      <c r="FD574">
        <v>0</v>
      </c>
      <c r="FE574">
        <v>0</v>
      </c>
      <c r="FF574">
        <v>0</v>
      </c>
      <c r="FG574">
        <v>0</v>
      </c>
      <c r="FH574">
        <v>0</v>
      </c>
      <c r="FI574">
        <v>0</v>
      </c>
      <c r="FJ574">
        <v>0</v>
      </c>
      <c r="FK574">
        <v>0</v>
      </c>
      <c r="FL574">
        <v>0</v>
      </c>
      <c r="FM574">
        <v>0</v>
      </c>
      <c r="FN574">
        <v>3</v>
      </c>
      <c r="FO574">
        <v>42</v>
      </c>
      <c r="FP574">
        <v>0</v>
      </c>
      <c r="FQ574">
        <v>0</v>
      </c>
      <c r="FR574">
        <v>0</v>
      </c>
      <c r="FS574">
        <v>0</v>
      </c>
      <c r="FT574">
        <v>0</v>
      </c>
      <c r="FU574">
        <v>0</v>
      </c>
      <c r="FV574">
        <v>0</v>
      </c>
      <c r="FW574">
        <v>0</v>
      </c>
      <c r="FX574">
        <v>0</v>
      </c>
      <c r="FY574">
        <v>0</v>
      </c>
      <c r="FZ574">
        <v>0</v>
      </c>
      <c r="GA574">
        <v>0</v>
      </c>
      <c r="GB574">
        <v>0</v>
      </c>
      <c r="GC574">
        <v>0</v>
      </c>
      <c r="GD574">
        <v>0</v>
      </c>
      <c r="GE574">
        <v>0</v>
      </c>
      <c r="GF574">
        <v>0</v>
      </c>
      <c r="GG574">
        <v>0</v>
      </c>
      <c r="GH574">
        <v>0</v>
      </c>
      <c r="GI574">
        <v>0</v>
      </c>
      <c r="GJ574">
        <v>0</v>
      </c>
      <c r="GK574">
        <v>0</v>
      </c>
      <c r="GL574">
        <v>0</v>
      </c>
      <c r="GM574">
        <v>0</v>
      </c>
      <c r="GN574">
        <v>16</v>
      </c>
      <c r="GO574">
        <v>732</v>
      </c>
      <c r="GP574">
        <v>12</v>
      </c>
      <c r="GQ574">
        <v>2111</v>
      </c>
      <c r="GR574">
        <v>0</v>
      </c>
      <c r="GS574">
        <v>0</v>
      </c>
      <c r="GT574">
        <v>0</v>
      </c>
      <c r="GU574">
        <v>0</v>
      </c>
      <c r="GV574">
        <v>0</v>
      </c>
      <c r="GW574">
        <v>0</v>
      </c>
      <c r="GX574">
        <v>0</v>
      </c>
      <c r="GY574">
        <v>0</v>
      </c>
      <c r="GZ574">
        <v>0</v>
      </c>
      <c r="HA574">
        <v>0</v>
      </c>
      <c r="HB574">
        <v>0</v>
      </c>
      <c r="HC574" s="139">
        <v>1</v>
      </c>
      <c r="HD574" s="141">
        <v>0</v>
      </c>
      <c r="HE574" s="139">
        <v>0</v>
      </c>
      <c r="HF574" s="141">
        <v>0</v>
      </c>
      <c r="HG574" s="180">
        <v>11</v>
      </c>
      <c r="HH574" s="182">
        <v>9.0909090909090912E-2</v>
      </c>
      <c r="HI574" s="182">
        <v>0</v>
      </c>
      <c r="HJ574" s="183">
        <v>0</v>
      </c>
      <c r="HK574" s="140">
        <v>0</v>
      </c>
      <c r="HL574" s="140">
        <v>0</v>
      </c>
      <c r="HM574" s="1" t="s">
        <v>427</v>
      </c>
      <c r="HN574" s="1" t="s">
        <v>427</v>
      </c>
      <c r="HO574" t="s">
        <v>459</v>
      </c>
      <c r="HP574" s="284" t="s">
        <v>459</v>
      </c>
      <c r="HQ574" s="284">
        <v>0</v>
      </c>
      <c r="HR574" s="284">
        <v>0</v>
      </c>
      <c r="HS574" s="284">
        <v>0</v>
      </c>
      <c r="HT574" s="284" t="s">
        <v>427</v>
      </c>
      <c r="HU574" s="284" t="s">
        <v>427</v>
      </c>
      <c r="HV574" s="284" t="s">
        <v>427</v>
      </c>
      <c r="HW574" s="284" t="s">
        <v>427</v>
      </c>
      <c r="HX574" s="284">
        <v>0</v>
      </c>
      <c r="HY574" s="284">
        <v>0</v>
      </c>
      <c r="HZ574" s="284">
        <v>450463</v>
      </c>
      <c r="IA574" s="284"/>
      <c r="IB574" s="284"/>
    </row>
    <row r="575" spans="1:236" x14ac:dyDescent="0.25">
      <c r="A575" s="2">
        <f>IF('Table 1'!$L$2="All Regions",1,IF('Table 1'!$L$2='DATA TEMPLATE 1516'!L575,1,0))</f>
        <v>1</v>
      </c>
      <c r="B575" s="2">
        <f>IF('Table 1'!$L$3="All Disciplines",1,IF('Table 1'!$L$3='DATA TEMPLATE 1516'!M575,1,0))</f>
        <v>1</v>
      </c>
      <c r="C575" s="2">
        <f>IF('Table 1'!$L$4="All Organisations",1,IF('Table 1'!$L$4='DATA TEMPLATE 1516'!N575,1,0))</f>
        <v>1</v>
      </c>
      <c r="D575" s="2">
        <f t="shared" si="16"/>
        <v>3</v>
      </c>
      <c r="E575" s="236">
        <f>IFERROR(IF('Table 2'!$L$2="All Diverse Led",$HQ575,IF('Table 2'!$L$2='DATA TEMPLATE 1516'!HX575,4,0)),"0")</f>
        <v>0</v>
      </c>
      <c r="F575" s="236">
        <f>IFERROR(IF('Table 2'!$L$2="All Diverse Led",$HQ575,IF('Table 2'!$L$2='DATA TEMPLATE 1516'!HY575,4,0)), 0)</f>
        <v>0</v>
      </c>
      <c r="G575" s="237">
        <f t="shared" si="17"/>
        <v>0</v>
      </c>
      <c r="H575" s="1" t="s">
        <v>471</v>
      </c>
      <c r="I575" s="1">
        <v>0</v>
      </c>
      <c r="J575" s="1" t="b">
        <v>1</v>
      </c>
      <c r="K575" s="284">
        <v>573</v>
      </c>
      <c r="L575" t="s">
        <v>449</v>
      </c>
      <c r="M575" t="s">
        <v>451</v>
      </c>
      <c r="N575" t="s">
        <v>460</v>
      </c>
      <c r="O575" s="76">
        <v>3446000</v>
      </c>
      <c r="P575" s="76">
        <v>1600000</v>
      </c>
      <c r="Q575" s="76">
        <v>358000</v>
      </c>
      <c r="R575" s="76">
        <v>605000</v>
      </c>
      <c r="S575" s="76">
        <v>0</v>
      </c>
      <c r="T575" s="76">
        <v>6009000</v>
      </c>
      <c r="U575">
        <v>590000</v>
      </c>
      <c r="V575">
        <v>0</v>
      </c>
      <c r="W575">
        <v>0</v>
      </c>
      <c r="X575">
        <v>0</v>
      </c>
      <c r="Y575">
        <v>0</v>
      </c>
      <c r="Z575">
        <v>45733</v>
      </c>
      <c r="AA575">
        <v>91589</v>
      </c>
      <c r="AB575">
        <v>2887000</v>
      </c>
      <c r="AC575">
        <v>600000</v>
      </c>
      <c r="AD575">
        <v>1196000</v>
      </c>
      <c r="AE575">
        <v>5410322</v>
      </c>
      <c r="AF575" s="1">
        <v>0</v>
      </c>
      <c r="AG575">
        <v>0</v>
      </c>
      <c r="AH575">
        <v>0</v>
      </c>
      <c r="AI575">
        <v>0</v>
      </c>
      <c r="AJ575">
        <v>0</v>
      </c>
      <c r="AK575">
        <v>0</v>
      </c>
      <c r="AL575">
        <v>0</v>
      </c>
      <c r="AM575">
        <v>0</v>
      </c>
      <c r="AN575">
        <v>0</v>
      </c>
      <c r="AO575">
        <v>0</v>
      </c>
      <c r="AP575">
        <v>0</v>
      </c>
      <c r="AQ575">
        <v>0</v>
      </c>
      <c r="AR575">
        <v>0</v>
      </c>
      <c r="AS575">
        <v>0</v>
      </c>
      <c r="AT575">
        <v>0</v>
      </c>
      <c r="AU575">
        <v>0</v>
      </c>
      <c r="AV575">
        <v>0</v>
      </c>
      <c r="AW575">
        <v>0</v>
      </c>
      <c r="AX575">
        <v>0</v>
      </c>
      <c r="AY575">
        <v>0</v>
      </c>
      <c r="AZ575">
        <v>0</v>
      </c>
      <c r="BA575">
        <v>0</v>
      </c>
      <c r="BB575">
        <v>0</v>
      </c>
      <c r="BC575">
        <v>0</v>
      </c>
      <c r="BD575" s="284">
        <v>0</v>
      </c>
      <c r="BE575" s="284">
        <v>0</v>
      </c>
      <c r="BF575" s="284">
        <v>0</v>
      </c>
      <c r="BG575" s="284">
        <v>0</v>
      </c>
      <c r="BH575" s="168">
        <v>0</v>
      </c>
      <c r="BI575" s="169">
        <v>0</v>
      </c>
      <c r="BJ575" s="169">
        <v>0</v>
      </c>
      <c r="BK575" s="170">
        <v>0</v>
      </c>
      <c r="BL575">
        <v>9</v>
      </c>
      <c r="BM575">
        <v>1011</v>
      </c>
      <c r="BN575">
        <v>403724</v>
      </c>
      <c r="BO575">
        <v>0</v>
      </c>
      <c r="BP575">
        <v>0</v>
      </c>
      <c r="BQ575">
        <v>0</v>
      </c>
      <c r="BR575">
        <v>0</v>
      </c>
      <c r="BS575">
        <v>0</v>
      </c>
      <c r="BT575">
        <v>0</v>
      </c>
      <c r="BU575">
        <v>0</v>
      </c>
      <c r="BV575">
        <v>0</v>
      </c>
      <c r="BW575">
        <v>0</v>
      </c>
      <c r="BX575">
        <v>0</v>
      </c>
      <c r="BY575">
        <v>0</v>
      </c>
      <c r="BZ575">
        <v>0</v>
      </c>
      <c r="CA575">
        <v>96000</v>
      </c>
      <c r="CB575">
        <v>0</v>
      </c>
      <c r="CC575">
        <v>0</v>
      </c>
      <c r="CD575">
        <v>0</v>
      </c>
      <c r="CE575">
        <v>0</v>
      </c>
      <c r="CF575">
        <v>0</v>
      </c>
      <c r="CG575">
        <v>0</v>
      </c>
      <c r="CH575">
        <v>0</v>
      </c>
      <c r="CI575">
        <v>0</v>
      </c>
      <c r="CJ575" s="1">
        <v>0</v>
      </c>
      <c r="CK575" s="1">
        <v>0</v>
      </c>
      <c r="CL575" s="1">
        <v>0</v>
      </c>
      <c r="CM575" s="1">
        <v>0</v>
      </c>
      <c r="CN575" s="168">
        <v>0</v>
      </c>
      <c r="CO575" s="169">
        <v>0</v>
      </c>
      <c r="CP575" s="169">
        <v>0</v>
      </c>
      <c r="CQ575" s="170">
        <v>96000</v>
      </c>
      <c r="CR575" s="1">
        <v>4</v>
      </c>
      <c r="CS575" s="1">
        <v>4</v>
      </c>
      <c r="CT575" s="1">
        <v>0</v>
      </c>
      <c r="CU575" s="1">
        <v>800</v>
      </c>
      <c r="CV575">
        <v>0</v>
      </c>
      <c r="CW575">
        <v>0</v>
      </c>
      <c r="CX575">
        <v>0</v>
      </c>
      <c r="CY575">
        <v>0</v>
      </c>
      <c r="CZ575">
        <v>0</v>
      </c>
      <c r="DA575">
        <v>0</v>
      </c>
      <c r="DB575">
        <v>0</v>
      </c>
      <c r="DC575">
        <v>0</v>
      </c>
      <c r="DD575">
        <v>0</v>
      </c>
      <c r="DE575">
        <v>0</v>
      </c>
      <c r="DF575">
        <v>0</v>
      </c>
      <c r="DG575">
        <v>0</v>
      </c>
      <c r="DH575">
        <v>0</v>
      </c>
      <c r="DI575">
        <v>0</v>
      </c>
      <c r="DJ575">
        <v>0</v>
      </c>
      <c r="DK575">
        <v>0</v>
      </c>
      <c r="DL575">
        <v>0</v>
      </c>
      <c r="DM575">
        <v>0</v>
      </c>
      <c r="DN575">
        <v>0</v>
      </c>
      <c r="DO575">
        <v>0</v>
      </c>
      <c r="DP575" s="284">
        <v>0</v>
      </c>
      <c r="DQ575" s="284">
        <v>0</v>
      </c>
      <c r="DR575" s="284">
        <v>0</v>
      </c>
      <c r="DS575" s="284">
        <v>0</v>
      </c>
      <c r="DT575" s="168">
        <v>0</v>
      </c>
      <c r="DU575" s="169">
        <v>0</v>
      </c>
      <c r="DV575" s="169">
        <v>0</v>
      </c>
      <c r="DW575" s="170">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v>0</v>
      </c>
      <c r="EV575" s="1">
        <v>0</v>
      </c>
      <c r="EW575" s="1">
        <v>0</v>
      </c>
      <c r="EX575" s="1">
        <v>0</v>
      </c>
      <c r="EY575" s="1">
        <v>0</v>
      </c>
      <c r="EZ575" s="168">
        <v>0</v>
      </c>
      <c r="FA575" s="169">
        <v>0</v>
      </c>
      <c r="FB575" s="169">
        <v>0</v>
      </c>
      <c r="FC575" s="170">
        <v>0</v>
      </c>
      <c r="FD575">
        <v>0</v>
      </c>
      <c r="FE575">
        <v>0</v>
      </c>
      <c r="FF575">
        <v>0</v>
      </c>
      <c r="FG575">
        <v>0</v>
      </c>
      <c r="FH575">
        <v>0</v>
      </c>
      <c r="FI575">
        <v>0</v>
      </c>
      <c r="FJ575">
        <v>0</v>
      </c>
      <c r="FK575">
        <v>0</v>
      </c>
      <c r="FL575">
        <v>0</v>
      </c>
      <c r="FM575">
        <v>0</v>
      </c>
      <c r="FN575">
        <v>1</v>
      </c>
      <c r="FO575">
        <v>10000</v>
      </c>
      <c r="FP575">
        <v>3000</v>
      </c>
      <c r="FQ575">
        <v>0</v>
      </c>
      <c r="FR575">
        <v>0</v>
      </c>
      <c r="FS575">
        <v>0</v>
      </c>
      <c r="FT575">
        <v>0</v>
      </c>
      <c r="FU575">
        <v>0</v>
      </c>
      <c r="FV575">
        <v>0</v>
      </c>
      <c r="FW575">
        <v>0</v>
      </c>
      <c r="FX575">
        <v>0</v>
      </c>
      <c r="FY575">
        <v>0</v>
      </c>
      <c r="FZ575">
        <v>0</v>
      </c>
      <c r="GA575">
        <v>0</v>
      </c>
      <c r="GB575">
        <v>0</v>
      </c>
      <c r="GC575">
        <v>0</v>
      </c>
      <c r="GD575">
        <v>0</v>
      </c>
      <c r="GE575">
        <v>0</v>
      </c>
      <c r="GF575">
        <v>0</v>
      </c>
      <c r="GG575">
        <v>0</v>
      </c>
      <c r="GH575">
        <v>0</v>
      </c>
      <c r="GI575">
        <v>0</v>
      </c>
      <c r="GJ575">
        <v>13449</v>
      </c>
      <c r="GK575">
        <v>0</v>
      </c>
      <c r="GL575">
        <v>0</v>
      </c>
      <c r="GM575">
        <v>0</v>
      </c>
      <c r="GN575">
        <v>0</v>
      </c>
      <c r="GO575">
        <v>0</v>
      </c>
      <c r="GP575">
        <v>16</v>
      </c>
      <c r="GQ575">
        <v>0</v>
      </c>
      <c r="GR575">
        <v>0</v>
      </c>
      <c r="GS575">
        <v>0</v>
      </c>
      <c r="GT575">
        <v>0</v>
      </c>
      <c r="GU575">
        <v>0</v>
      </c>
      <c r="GV575">
        <v>0</v>
      </c>
      <c r="GW575">
        <v>0</v>
      </c>
      <c r="GX575">
        <v>0</v>
      </c>
      <c r="GY575">
        <v>0</v>
      </c>
      <c r="GZ575">
        <v>0</v>
      </c>
      <c r="HA575">
        <v>0</v>
      </c>
      <c r="HB575">
        <v>0</v>
      </c>
      <c r="HC575" s="139">
        <v>1</v>
      </c>
      <c r="HD575" s="141">
        <v>3</v>
      </c>
      <c r="HE575" s="139">
        <v>0</v>
      </c>
      <c r="HF575" s="141">
        <v>0</v>
      </c>
      <c r="HG575" s="180">
        <v>27</v>
      </c>
      <c r="HH575" s="182">
        <v>3.7037037037037035E-2</v>
      </c>
      <c r="HI575" s="182">
        <v>0.1111111111111111</v>
      </c>
      <c r="HJ575" s="183">
        <v>0</v>
      </c>
      <c r="HK575" s="140">
        <v>0</v>
      </c>
      <c r="HL575" s="140">
        <v>0</v>
      </c>
      <c r="HM575" s="1" t="s">
        <v>427</v>
      </c>
      <c r="HN575" s="1" t="s">
        <v>427</v>
      </c>
      <c r="HO575" t="s">
        <v>460</v>
      </c>
      <c r="HP575" s="284" t="s">
        <v>460</v>
      </c>
      <c r="HQ575" s="284">
        <v>0</v>
      </c>
      <c r="HR575" s="284">
        <v>0</v>
      </c>
      <c r="HS575" s="284">
        <v>0</v>
      </c>
      <c r="HT575" s="284" t="s">
        <v>427</v>
      </c>
      <c r="HU575" s="284" t="s">
        <v>427</v>
      </c>
      <c r="HV575" s="284" t="s">
        <v>427</v>
      </c>
      <c r="HW575" s="284" t="s">
        <v>427</v>
      </c>
      <c r="HX575" s="284">
        <v>0</v>
      </c>
      <c r="HY575" s="284">
        <v>0</v>
      </c>
      <c r="HZ575" s="284">
        <v>7518464</v>
      </c>
      <c r="IA575" s="284"/>
      <c r="IB575" s="284"/>
    </row>
    <row r="576" spans="1:236" x14ac:dyDescent="0.25">
      <c r="A576" s="2">
        <f>IF('Table 1'!$L$2="All Regions",1,IF('Table 1'!$L$2='DATA TEMPLATE 1516'!L576,1,0))</f>
        <v>1</v>
      </c>
      <c r="B576" s="2">
        <f>IF('Table 1'!$L$3="All Disciplines",1,IF('Table 1'!$L$3='DATA TEMPLATE 1516'!M576,1,0))</f>
        <v>1</v>
      </c>
      <c r="C576" s="2">
        <f>IF('Table 1'!$L$4="All Organisations",1,IF('Table 1'!$L$4='DATA TEMPLATE 1516'!N576,1,0))</f>
        <v>1</v>
      </c>
      <c r="D576" s="2">
        <f t="shared" si="16"/>
        <v>3</v>
      </c>
      <c r="E576" s="236" t="str">
        <f>IFERROR(IF('Table 2'!$L$2="All Diverse Led",$HQ576,IF('Table 2'!$L$2='DATA TEMPLATE 1516'!HX576,4,0)),"0")</f>
        <v>-</v>
      </c>
      <c r="F576" s="236" t="str">
        <f>IFERROR(IF('Table 2'!$L$2="All Diverse Led",$HQ576,IF('Table 2'!$L$2='DATA TEMPLATE 1516'!HY576,4,0)), 0)</f>
        <v>-</v>
      </c>
      <c r="G576" s="237">
        <f t="shared" si="17"/>
        <v>0</v>
      </c>
      <c r="H576" s="1">
        <v>0</v>
      </c>
      <c r="I576" s="1">
        <v>0</v>
      </c>
      <c r="J576" s="1" t="b">
        <v>1</v>
      </c>
      <c r="K576" s="284">
        <v>574</v>
      </c>
      <c r="L576" t="s">
        <v>449</v>
      </c>
      <c r="M576" t="s">
        <v>451</v>
      </c>
      <c r="N576" t="s">
        <v>460</v>
      </c>
      <c r="O576" s="76">
        <v>769834</v>
      </c>
      <c r="P576" s="76">
        <v>1028801</v>
      </c>
      <c r="Q576" s="76">
        <v>266301</v>
      </c>
      <c r="R576" s="76">
        <v>1804378</v>
      </c>
      <c r="S576" s="76">
        <v>38320</v>
      </c>
      <c r="T576" s="76">
        <v>3907634</v>
      </c>
      <c r="U576">
        <v>310670</v>
      </c>
      <c r="V576">
        <v>19149</v>
      </c>
      <c r="W576">
        <v>0</v>
      </c>
      <c r="X576">
        <v>0</v>
      </c>
      <c r="Y576">
        <v>0</v>
      </c>
      <c r="Z576">
        <v>30935</v>
      </c>
      <c r="AA576">
        <v>95800</v>
      </c>
      <c r="AB576">
        <v>1708333</v>
      </c>
      <c r="AC576">
        <v>1522652</v>
      </c>
      <c r="AD576">
        <v>240203</v>
      </c>
      <c r="AE576">
        <v>3927742</v>
      </c>
      <c r="AF576" s="1">
        <v>0</v>
      </c>
      <c r="AG576">
        <v>0</v>
      </c>
      <c r="AH576">
        <v>0</v>
      </c>
      <c r="AI576">
        <v>0</v>
      </c>
      <c r="AJ576">
        <v>0</v>
      </c>
      <c r="AK576">
        <v>0</v>
      </c>
      <c r="AL576">
        <v>0</v>
      </c>
      <c r="AM576">
        <v>0</v>
      </c>
      <c r="AN576">
        <v>0</v>
      </c>
      <c r="AO576">
        <v>0</v>
      </c>
      <c r="AP576">
        <v>0</v>
      </c>
      <c r="AQ576">
        <v>0</v>
      </c>
      <c r="AR576">
        <v>0</v>
      </c>
      <c r="AS576">
        <v>0</v>
      </c>
      <c r="AT576">
        <v>0</v>
      </c>
      <c r="AU576">
        <v>0</v>
      </c>
      <c r="AV576">
        <v>0</v>
      </c>
      <c r="AW576">
        <v>0</v>
      </c>
      <c r="AX576">
        <v>0</v>
      </c>
      <c r="AY576">
        <v>0</v>
      </c>
      <c r="AZ576">
        <v>0</v>
      </c>
      <c r="BA576">
        <v>0</v>
      </c>
      <c r="BB576">
        <v>0</v>
      </c>
      <c r="BC576">
        <v>0</v>
      </c>
      <c r="BD576" s="284">
        <v>0</v>
      </c>
      <c r="BE576" s="284">
        <v>0</v>
      </c>
      <c r="BF576" s="284">
        <v>0</v>
      </c>
      <c r="BG576" s="284">
        <v>0</v>
      </c>
      <c r="BH576" s="168">
        <v>0</v>
      </c>
      <c r="BI576" s="169">
        <v>0</v>
      </c>
      <c r="BJ576" s="169">
        <v>0</v>
      </c>
      <c r="BK576" s="170">
        <v>0</v>
      </c>
      <c r="BL576">
        <v>11</v>
      </c>
      <c r="BM576">
        <v>1424</v>
      </c>
      <c r="BN576">
        <v>401327</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v>0</v>
      </c>
      <c r="CJ576" s="1">
        <v>0</v>
      </c>
      <c r="CK576" s="1">
        <v>0</v>
      </c>
      <c r="CL576" s="1">
        <v>0</v>
      </c>
      <c r="CM576" s="1">
        <v>0</v>
      </c>
      <c r="CN576" s="168">
        <v>0</v>
      </c>
      <c r="CO576" s="169">
        <v>0</v>
      </c>
      <c r="CP576" s="169">
        <v>0</v>
      </c>
      <c r="CQ576" s="170">
        <v>0</v>
      </c>
      <c r="CR576" s="1">
        <v>0</v>
      </c>
      <c r="CS576" s="1">
        <v>0</v>
      </c>
      <c r="CT576" s="1">
        <v>0</v>
      </c>
      <c r="CU576" s="1">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v>0</v>
      </c>
      <c r="DP576" s="284">
        <v>0</v>
      </c>
      <c r="DQ576" s="284">
        <v>0</v>
      </c>
      <c r="DR576" s="284">
        <v>0</v>
      </c>
      <c r="DS576" s="284">
        <v>0</v>
      </c>
      <c r="DT576" s="168">
        <v>0</v>
      </c>
      <c r="DU576" s="169">
        <v>0</v>
      </c>
      <c r="DV576" s="169">
        <v>0</v>
      </c>
      <c r="DW576" s="170">
        <v>0</v>
      </c>
      <c r="DX576">
        <v>0</v>
      </c>
      <c r="DY576">
        <v>0</v>
      </c>
      <c r="DZ576">
        <v>0</v>
      </c>
      <c r="EA576">
        <v>0</v>
      </c>
      <c r="EB576">
        <v>0</v>
      </c>
      <c r="EC576">
        <v>0</v>
      </c>
      <c r="ED576">
        <v>0</v>
      </c>
      <c r="EE576">
        <v>0</v>
      </c>
      <c r="EF576">
        <v>0</v>
      </c>
      <c r="EG576">
        <v>0</v>
      </c>
      <c r="EH576">
        <v>0</v>
      </c>
      <c r="EI576">
        <v>0</v>
      </c>
      <c r="EJ576">
        <v>0</v>
      </c>
      <c r="EK576">
        <v>0</v>
      </c>
      <c r="EL576">
        <v>0</v>
      </c>
      <c r="EM576">
        <v>0</v>
      </c>
      <c r="EN576">
        <v>0</v>
      </c>
      <c r="EO576">
        <v>0</v>
      </c>
      <c r="EP576">
        <v>0</v>
      </c>
      <c r="EQ576">
        <v>0</v>
      </c>
      <c r="ER576">
        <v>0</v>
      </c>
      <c r="ES576">
        <v>0</v>
      </c>
      <c r="ET576">
        <v>0</v>
      </c>
      <c r="EU576">
        <v>0</v>
      </c>
      <c r="EV576" s="1">
        <v>0</v>
      </c>
      <c r="EW576" s="1">
        <v>0</v>
      </c>
      <c r="EX576" s="1">
        <v>0</v>
      </c>
      <c r="EY576" s="1">
        <v>0</v>
      </c>
      <c r="EZ576" s="168">
        <v>0</v>
      </c>
      <c r="FA576" s="169">
        <v>0</v>
      </c>
      <c r="FB576" s="169">
        <v>0</v>
      </c>
      <c r="FC576" s="170">
        <v>0</v>
      </c>
      <c r="FD576">
        <v>0</v>
      </c>
      <c r="FE576">
        <v>0</v>
      </c>
      <c r="FF576">
        <v>0</v>
      </c>
      <c r="FG576">
        <v>0</v>
      </c>
      <c r="FH576">
        <v>0</v>
      </c>
      <c r="FI576">
        <v>0</v>
      </c>
      <c r="FJ576">
        <v>0</v>
      </c>
      <c r="FK576">
        <v>0</v>
      </c>
      <c r="FL576">
        <v>0</v>
      </c>
      <c r="FM576">
        <v>0</v>
      </c>
      <c r="FN576">
        <v>0</v>
      </c>
      <c r="FO576">
        <v>0</v>
      </c>
      <c r="FP576">
        <v>0</v>
      </c>
      <c r="FQ576">
        <v>0</v>
      </c>
      <c r="FR576">
        <v>0</v>
      </c>
      <c r="FS576">
        <v>0</v>
      </c>
      <c r="FT576">
        <v>0</v>
      </c>
      <c r="FU576">
        <v>0</v>
      </c>
      <c r="FV576">
        <v>0</v>
      </c>
      <c r="FW576">
        <v>0</v>
      </c>
      <c r="FX576">
        <v>0</v>
      </c>
      <c r="FY576">
        <v>0</v>
      </c>
      <c r="FZ576">
        <v>0</v>
      </c>
      <c r="GA576">
        <v>0</v>
      </c>
      <c r="GB576">
        <v>0</v>
      </c>
      <c r="GC576">
        <v>0</v>
      </c>
      <c r="GD576">
        <v>0</v>
      </c>
      <c r="GE576">
        <v>0</v>
      </c>
      <c r="GF576">
        <v>0</v>
      </c>
      <c r="GG576">
        <v>0</v>
      </c>
      <c r="GH576">
        <v>0</v>
      </c>
      <c r="GI576">
        <v>0</v>
      </c>
      <c r="GJ576">
        <v>0</v>
      </c>
      <c r="GK576">
        <v>0</v>
      </c>
      <c r="GL576">
        <v>0</v>
      </c>
      <c r="GM576">
        <v>0</v>
      </c>
      <c r="GN576">
        <v>0</v>
      </c>
      <c r="GO576">
        <v>0</v>
      </c>
      <c r="GP576">
        <v>0</v>
      </c>
      <c r="GQ576">
        <v>0</v>
      </c>
      <c r="GR576">
        <v>0</v>
      </c>
      <c r="GS576">
        <v>0</v>
      </c>
      <c r="GT576">
        <v>0</v>
      </c>
      <c r="GU576">
        <v>0</v>
      </c>
      <c r="GV576">
        <v>0</v>
      </c>
      <c r="GW576">
        <v>0</v>
      </c>
      <c r="GX576">
        <v>0</v>
      </c>
      <c r="GY576">
        <v>0</v>
      </c>
      <c r="GZ576">
        <v>0</v>
      </c>
      <c r="HA576">
        <v>0</v>
      </c>
      <c r="HB576">
        <v>0</v>
      </c>
      <c r="HC576" s="139">
        <v>0</v>
      </c>
      <c r="HD576" s="141">
        <v>1</v>
      </c>
      <c r="HE576" s="139">
        <v>0</v>
      </c>
      <c r="HF576" s="141">
        <v>0</v>
      </c>
      <c r="HG576" s="180">
        <v>0</v>
      </c>
      <c r="HH576" s="182">
        <v>0</v>
      </c>
      <c r="HI576" s="182">
        <v>0</v>
      </c>
      <c r="HJ576" s="183">
        <v>0</v>
      </c>
      <c r="HK576" s="140">
        <v>0</v>
      </c>
      <c r="HL576" s="140">
        <v>0</v>
      </c>
      <c r="HM576" s="1">
        <v>0</v>
      </c>
      <c r="HN576" s="1">
        <v>0</v>
      </c>
      <c r="HO576" t="s">
        <v>460</v>
      </c>
      <c r="HP576" t="e">
        <v>#N/A</v>
      </c>
      <c r="HQ576" s="403" t="s">
        <v>605</v>
      </c>
      <c r="HR576" s="403" t="s">
        <v>605</v>
      </c>
      <c r="HS576" s="403" t="s">
        <v>605</v>
      </c>
      <c r="HT576" s="403" t="s">
        <v>605</v>
      </c>
      <c r="HU576" s="403" t="s">
        <v>605</v>
      </c>
      <c r="HV576" s="403" t="s">
        <v>605</v>
      </c>
      <c r="HW576" s="403" t="s">
        <v>605</v>
      </c>
      <c r="HX576" s="403" t="s">
        <v>605</v>
      </c>
      <c r="HY576" s="403" t="s">
        <v>605</v>
      </c>
      <c r="HZ576" s="403" t="s">
        <v>605</v>
      </c>
      <c r="IA576" s="284"/>
      <c r="IB576" s="284"/>
    </row>
    <row r="577" spans="1:236" x14ac:dyDescent="0.25">
      <c r="A577" s="2">
        <f>IF('Table 1'!$L$2="All Regions",1,IF('Table 1'!$L$2='DATA TEMPLATE 1516'!L577,1,0))</f>
        <v>1</v>
      </c>
      <c r="B577" s="2">
        <f>IF('Table 1'!$L$3="All Disciplines",1,IF('Table 1'!$L$3='DATA TEMPLATE 1516'!M577,1,0))</f>
        <v>1</v>
      </c>
      <c r="C577" s="2">
        <f>IF('Table 1'!$L$4="All Organisations",1,IF('Table 1'!$L$4='DATA TEMPLATE 1516'!N577,1,0))</f>
        <v>1</v>
      </c>
      <c r="D577" s="2">
        <f t="shared" si="16"/>
        <v>3</v>
      </c>
      <c r="E577" s="236">
        <f>IFERROR(IF('Table 2'!$L$2="All Diverse Led",$HQ577,IF('Table 2'!$L$2='DATA TEMPLATE 1516'!HX577,4,0)),"0")</f>
        <v>0</v>
      </c>
      <c r="F577" s="236">
        <f>IFERROR(IF('Table 2'!$L$2="All Diverse Led",$HQ577,IF('Table 2'!$L$2='DATA TEMPLATE 1516'!HY577,4,0)), 0)</f>
        <v>0</v>
      </c>
      <c r="G577" s="237">
        <f t="shared" si="17"/>
        <v>0</v>
      </c>
      <c r="H577" s="1" t="s">
        <v>471</v>
      </c>
      <c r="I577" s="1">
        <v>0</v>
      </c>
      <c r="J577" s="1" t="b">
        <v>0</v>
      </c>
      <c r="K577" s="284">
        <v>575</v>
      </c>
      <c r="L577" t="s">
        <v>449</v>
      </c>
      <c r="M577" t="s">
        <v>438</v>
      </c>
      <c r="N577" t="s">
        <v>459</v>
      </c>
      <c r="O577" s="76">
        <v>87415</v>
      </c>
      <c r="P577" s="76">
        <v>59045</v>
      </c>
      <c r="Q577" s="76">
        <v>2841</v>
      </c>
      <c r="R577" s="76">
        <v>0</v>
      </c>
      <c r="S577" s="76">
        <v>143787</v>
      </c>
      <c r="T577" s="76">
        <v>293088</v>
      </c>
      <c r="U577">
        <v>733</v>
      </c>
      <c r="V577">
        <v>0</v>
      </c>
      <c r="W577">
        <v>0</v>
      </c>
      <c r="X577">
        <v>600</v>
      </c>
      <c r="Y577">
        <v>0</v>
      </c>
      <c r="Z577">
        <v>0</v>
      </c>
      <c r="AA577">
        <v>0</v>
      </c>
      <c r="AB577">
        <v>180125</v>
      </c>
      <c r="AC577">
        <v>69028</v>
      </c>
      <c r="AD577">
        <v>1561</v>
      </c>
      <c r="AE577">
        <v>252047</v>
      </c>
      <c r="AF577" s="1">
        <v>78</v>
      </c>
      <c r="AG577">
        <v>6</v>
      </c>
      <c r="AH577">
        <v>123047</v>
      </c>
      <c r="AI577">
        <v>0</v>
      </c>
      <c r="AJ577">
        <v>0</v>
      </c>
      <c r="AK577">
        <v>0</v>
      </c>
      <c r="AL577">
        <v>0</v>
      </c>
      <c r="AM577">
        <v>0</v>
      </c>
      <c r="AN577">
        <v>0</v>
      </c>
      <c r="AO577">
        <v>0</v>
      </c>
      <c r="AP577">
        <v>0</v>
      </c>
      <c r="AQ577">
        <v>0</v>
      </c>
      <c r="AR577">
        <v>6</v>
      </c>
      <c r="AS577">
        <v>3</v>
      </c>
      <c r="AT577">
        <v>22148</v>
      </c>
      <c r="AU577">
        <v>0</v>
      </c>
      <c r="AV577">
        <v>0</v>
      </c>
      <c r="AW577">
        <v>0</v>
      </c>
      <c r="AX577">
        <v>0</v>
      </c>
      <c r="AY577">
        <v>0</v>
      </c>
      <c r="AZ577">
        <v>0</v>
      </c>
      <c r="BA577">
        <v>0</v>
      </c>
      <c r="BB577">
        <v>0</v>
      </c>
      <c r="BC577">
        <v>0</v>
      </c>
      <c r="BD577" s="284">
        <v>0</v>
      </c>
      <c r="BE577" s="284">
        <v>0</v>
      </c>
      <c r="BF577" s="284">
        <v>0</v>
      </c>
      <c r="BG577" s="284">
        <v>0</v>
      </c>
      <c r="BH577" s="168">
        <v>6</v>
      </c>
      <c r="BI577" s="169">
        <v>3</v>
      </c>
      <c r="BJ577" s="169">
        <v>22148</v>
      </c>
      <c r="BK577" s="170">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v>0</v>
      </c>
      <c r="CJ577" s="1">
        <v>0</v>
      </c>
      <c r="CK577" s="1">
        <v>0</v>
      </c>
      <c r="CL577" s="1">
        <v>0</v>
      </c>
      <c r="CM577" s="1">
        <v>0</v>
      </c>
      <c r="CN577" s="168">
        <v>0</v>
      </c>
      <c r="CO577" s="169">
        <v>0</v>
      </c>
      <c r="CP577" s="169">
        <v>0</v>
      </c>
      <c r="CQ577" s="170">
        <v>0</v>
      </c>
      <c r="CR577" s="1">
        <v>0</v>
      </c>
      <c r="CS577" s="1">
        <v>0</v>
      </c>
      <c r="CT577" s="1">
        <v>0</v>
      </c>
      <c r="CU577" s="1">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v>0</v>
      </c>
      <c r="DP577" s="284">
        <v>0</v>
      </c>
      <c r="DQ577" s="284">
        <v>0</v>
      </c>
      <c r="DR577" s="284">
        <v>0</v>
      </c>
      <c r="DS577" s="284">
        <v>0</v>
      </c>
      <c r="DT577" s="168">
        <v>0</v>
      </c>
      <c r="DU577" s="169">
        <v>0</v>
      </c>
      <c r="DV577" s="169">
        <v>0</v>
      </c>
      <c r="DW577" s="170">
        <v>0</v>
      </c>
      <c r="DX577">
        <v>0</v>
      </c>
      <c r="DY577">
        <v>0</v>
      </c>
      <c r="DZ577">
        <v>0</v>
      </c>
      <c r="EA577">
        <v>0</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v>0</v>
      </c>
      <c r="EV577" s="1">
        <v>0</v>
      </c>
      <c r="EW577" s="1">
        <v>0</v>
      </c>
      <c r="EX577" s="1">
        <v>0</v>
      </c>
      <c r="EY577" s="1">
        <v>0</v>
      </c>
      <c r="EZ577" s="168">
        <v>0</v>
      </c>
      <c r="FA577" s="169">
        <v>0</v>
      </c>
      <c r="FB577" s="169">
        <v>0</v>
      </c>
      <c r="FC577" s="170">
        <v>0</v>
      </c>
      <c r="FD577">
        <v>1</v>
      </c>
      <c r="FE577">
        <v>100000</v>
      </c>
      <c r="FF577">
        <v>500000</v>
      </c>
      <c r="FG577">
        <v>4056</v>
      </c>
      <c r="FH577">
        <v>4461600</v>
      </c>
      <c r="FI577">
        <v>0</v>
      </c>
      <c r="FJ577">
        <v>4056</v>
      </c>
      <c r="FK577">
        <v>600000</v>
      </c>
      <c r="FL577">
        <v>0</v>
      </c>
      <c r="FM577">
        <v>0</v>
      </c>
      <c r="FN577">
        <v>0</v>
      </c>
      <c r="FO577">
        <v>0</v>
      </c>
      <c r="FP577">
        <v>0</v>
      </c>
      <c r="FQ577">
        <v>0</v>
      </c>
      <c r="FR577">
        <v>0</v>
      </c>
      <c r="FS577">
        <v>0</v>
      </c>
      <c r="FT577">
        <v>0</v>
      </c>
      <c r="FU577">
        <v>0</v>
      </c>
      <c r="FV577">
        <v>0</v>
      </c>
      <c r="FW577">
        <v>0</v>
      </c>
      <c r="FX577">
        <v>0</v>
      </c>
      <c r="FY577">
        <v>0</v>
      </c>
      <c r="FZ577">
        <v>45</v>
      </c>
      <c r="GA577">
        <v>5</v>
      </c>
      <c r="GB577">
        <v>0</v>
      </c>
      <c r="GC577">
        <v>0</v>
      </c>
      <c r="GD577">
        <v>0</v>
      </c>
      <c r="GE577">
        <v>0</v>
      </c>
      <c r="GF577">
        <v>0</v>
      </c>
      <c r="GG577">
        <v>0</v>
      </c>
      <c r="GH577">
        <v>0</v>
      </c>
      <c r="GI577">
        <v>0</v>
      </c>
      <c r="GJ577">
        <v>0</v>
      </c>
      <c r="GK577">
        <v>0</v>
      </c>
      <c r="GL577">
        <v>0</v>
      </c>
      <c r="GM577">
        <v>0</v>
      </c>
      <c r="GN577">
        <v>135</v>
      </c>
      <c r="GO577">
        <v>115650</v>
      </c>
      <c r="GP577">
        <v>0</v>
      </c>
      <c r="GQ577">
        <v>0</v>
      </c>
      <c r="GR577">
        <v>0</v>
      </c>
      <c r="GS577">
        <v>0</v>
      </c>
      <c r="GT577">
        <v>0</v>
      </c>
      <c r="GU577">
        <v>0</v>
      </c>
      <c r="GV577">
        <v>0</v>
      </c>
      <c r="GW577">
        <v>0</v>
      </c>
      <c r="GX577">
        <v>0</v>
      </c>
      <c r="GY577">
        <v>0</v>
      </c>
      <c r="GZ577">
        <v>0</v>
      </c>
      <c r="HA577">
        <v>0</v>
      </c>
      <c r="HB577">
        <v>0</v>
      </c>
      <c r="HC577" s="139">
        <v>1</v>
      </c>
      <c r="HD577" s="141">
        <v>1</v>
      </c>
      <c r="HE577" s="139">
        <v>0</v>
      </c>
      <c r="HF577" s="141">
        <v>1</v>
      </c>
      <c r="HG577" s="180">
        <v>5</v>
      </c>
      <c r="HH577" s="182">
        <v>0.4</v>
      </c>
      <c r="HI577" s="182">
        <v>0.2</v>
      </c>
      <c r="HJ577" s="183">
        <v>0</v>
      </c>
      <c r="HK577" s="140">
        <v>0</v>
      </c>
      <c r="HL577" s="140">
        <v>0</v>
      </c>
      <c r="HM577" s="1" t="s">
        <v>427</v>
      </c>
      <c r="HN577" s="1" t="s">
        <v>427</v>
      </c>
      <c r="HO577" t="s">
        <v>459</v>
      </c>
      <c r="HP577" s="284" t="s">
        <v>459</v>
      </c>
      <c r="HQ577" s="284">
        <v>0</v>
      </c>
      <c r="HR577" s="284">
        <v>0</v>
      </c>
      <c r="HS577" s="284">
        <v>0</v>
      </c>
      <c r="HT577" s="284" t="s">
        <v>426</v>
      </c>
      <c r="HU577" s="284" t="s">
        <v>427</v>
      </c>
      <c r="HV577" s="284" t="s">
        <v>427</v>
      </c>
      <c r="HW577" s="284" t="s">
        <v>427</v>
      </c>
      <c r="HX577" s="284">
        <v>0</v>
      </c>
      <c r="HY577" s="284">
        <v>0</v>
      </c>
      <c r="HZ577" s="284">
        <v>275683</v>
      </c>
      <c r="IA577" s="284"/>
      <c r="IB577" s="284"/>
    </row>
    <row r="578" spans="1:236" x14ac:dyDescent="0.25">
      <c r="A578" s="2">
        <f>IF('Table 1'!$L$2="All Regions",1,IF('Table 1'!$L$2='DATA TEMPLATE 1516'!L578,1,0))</f>
        <v>1</v>
      </c>
      <c r="B578" s="2">
        <f>IF('Table 1'!$L$3="All Disciplines",1,IF('Table 1'!$L$3='DATA TEMPLATE 1516'!M578,1,0))</f>
        <v>1</v>
      </c>
      <c r="C578" s="2">
        <f>IF('Table 1'!$L$4="All Organisations",1,IF('Table 1'!$L$4='DATA TEMPLATE 1516'!N578,1,0))</f>
        <v>1</v>
      </c>
      <c r="D578" s="2">
        <f t="shared" si="16"/>
        <v>3</v>
      </c>
      <c r="E578" s="236">
        <f>IFERROR(IF('Table 2'!$L$2="All Diverse Led",$HQ578,IF('Table 2'!$L$2='DATA TEMPLATE 1516'!HX578,4,0)),"0")</f>
        <v>0</v>
      </c>
      <c r="F578" s="236">
        <f>IFERROR(IF('Table 2'!$L$2="All Diverse Led",$HQ578,IF('Table 2'!$L$2='DATA TEMPLATE 1516'!HY578,4,0)), 0)</f>
        <v>0</v>
      </c>
      <c r="G578" s="237">
        <f t="shared" si="17"/>
        <v>0</v>
      </c>
      <c r="H578" s="1" t="s">
        <v>471</v>
      </c>
      <c r="I578" s="1">
        <v>0</v>
      </c>
      <c r="J578" s="1" t="b">
        <v>0</v>
      </c>
      <c r="K578" s="284">
        <v>576</v>
      </c>
      <c r="L578" t="s">
        <v>445</v>
      </c>
      <c r="M578" t="s">
        <v>438</v>
      </c>
      <c r="N578" t="s">
        <v>460</v>
      </c>
      <c r="O578" s="76">
        <v>636331</v>
      </c>
      <c r="P578" s="76">
        <v>132000</v>
      </c>
      <c r="Q578" s="76">
        <v>375593</v>
      </c>
      <c r="R578" s="76">
        <v>0</v>
      </c>
      <c r="S578" s="76">
        <v>0</v>
      </c>
      <c r="T578" s="76">
        <v>1143924</v>
      </c>
      <c r="U578">
        <v>120883</v>
      </c>
      <c r="V578">
        <v>85683</v>
      </c>
      <c r="W578">
        <v>0</v>
      </c>
      <c r="X578">
        <v>0</v>
      </c>
      <c r="Y578">
        <v>0</v>
      </c>
      <c r="Z578">
        <v>0</v>
      </c>
      <c r="AA578">
        <v>0</v>
      </c>
      <c r="AB578">
        <v>319130</v>
      </c>
      <c r="AC578">
        <v>51508</v>
      </c>
      <c r="AD578">
        <v>721822</v>
      </c>
      <c r="AE578">
        <v>1299026</v>
      </c>
      <c r="AF578" s="1">
        <v>20</v>
      </c>
      <c r="AG578">
        <v>20</v>
      </c>
      <c r="AH578">
        <v>11119</v>
      </c>
      <c r="AI578">
        <v>2100</v>
      </c>
      <c r="AJ578">
        <v>0</v>
      </c>
      <c r="AK578">
        <v>0</v>
      </c>
      <c r="AL578">
        <v>0</v>
      </c>
      <c r="AM578">
        <v>0</v>
      </c>
      <c r="AN578">
        <v>2</v>
      </c>
      <c r="AO578">
        <v>3</v>
      </c>
      <c r="AP578">
        <v>0</v>
      </c>
      <c r="AQ578">
        <v>1000</v>
      </c>
      <c r="AR578">
        <v>20</v>
      </c>
      <c r="AS578">
        <v>20</v>
      </c>
      <c r="AT578">
        <v>11119</v>
      </c>
      <c r="AU578">
        <v>2100</v>
      </c>
      <c r="AV578">
        <v>0</v>
      </c>
      <c r="AW578">
        <v>0</v>
      </c>
      <c r="AX578">
        <v>0</v>
      </c>
      <c r="AY578">
        <v>0</v>
      </c>
      <c r="AZ578">
        <v>2</v>
      </c>
      <c r="BA578">
        <v>3</v>
      </c>
      <c r="BB578">
        <v>0</v>
      </c>
      <c r="BC578">
        <v>1000</v>
      </c>
      <c r="BD578" s="284">
        <v>2</v>
      </c>
      <c r="BE578" s="284">
        <v>3</v>
      </c>
      <c r="BF578" s="284">
        <v>0</v>
      </c>
      <c r="BG578" s="284">
        <v>1000</v>
      </c>
      <c r="BH578" s="168">
        <v>22</v>
      </c>
      <c r="BI578" s="169">
        <v>23</v>
      </c>
      <c r="BJ578" s="169">
        <v>11119</v>
      </c>
      <c r="BK578" s="170">
        <v>3100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v>0</v>
      </c>
      <c r="CJ578" s="1">
        <v>0</v>
      </c>
      <c r="CK578" s="1">
        <v>0</v>
      </c>
      <c r="CL578" s="1">
        <v>0</v>
      </c>
      <c r="CM578" s="1">
        <v>0</v>
      </c>
      <c r="CN578" s="168">
        <v>0</v>
      </c>
      <c r="CO578" s="169">
        <v>0</v>
      </c>
      <c r="CP578" s="169">
        <v>0</v>
      </c>
      <c r="CQ578" s="170">
        <v>0</v>
      </c>
      <c r="CR578" s="1">
        <v>0</v>
      </c>
      <c r="CS578" s="1">
        <v>0</v>
      </c>
      <c r="CT578" s="1">
        <v>0</v>
      </c>
      <c r="CU578" s="1">
        <v>0</v>
      </c>
      <c r="CV578">
        <v>0</v>
      </c>
      <c r="CW578">
        <v>0</v>
      </c>
      <c r="CX578">
        <v>0</v>
      </c>
      <c r="CY578">
        <v>0</v>
      </c>
      <c r="CZ578">
        <v>0</v>
      </c>
      <c r="DA578">
        <v>0</v>
      </c>
      <c r="DB578">
        <v>0</v>
      </c>
      <c r="DC578">
        <v>0</v>
      </c>
      <c r="DD578">
        <v>0</v>
      </c>
      <c r="DE578">
        <v>0</v>
      </c>
      <c r="DF578">
        <v>0</v>
      </c>
      <c r="DG578">
        <v>0</v>
      </c>
      <c r="DH578">
        <v>0</v>
      </c>
      <c r="DI578">
        <v>0</v>
      </c>
      <c r="DJ578">
        <v>0</v>
      </c>
      <c r="DK578">
        <v>0</v>
      </c>
      <c r="DL578">
        <v>0</v>
      </c>
      <c r="DM578">
        <v>0</v>
      </c>
      <c r="DN578">
        <v>0</v>
      </c>
      <c r="DO578">
        <v>0</v>
      </c>
      <c r="DP578" s="284">
        <v>0</v>
      </c>
      <c r="DQ578" s="284">
        <v>0</v>
      </c>
      <c r="DR578" s="284">
        <v>0</v>
      </c>
      <c r="DS578" s="284">
        <v>0</v>
      </c>
      <c r="DT578" s="168">
        <v>0</v>
      </c>
      <c r="DU578" s="169">
        <v>0</v>
      </c>
      <c r="DV578" s="169">
        <v>0</v>
      </c>
      <c r="DW578" s="170">
        <v>0</v>
      </c>
      <c r="DX578">
        <v>0</v>
      </c>
      <c r="DY578">
        <v>0</v>
      </c>
      <c r="DZ578">
        <v>0</v>
      </c>
      <c r="EA578">
        <v>0</v>
      </c>
      <c r="EB578">
        <v>0</v>
      </c>
      <c r="EC578">
        <v>0</v>
      </c>
      <c r="ED578">
        <v>0</v>
      </c>
      <c r="EE578">
        <v>0</v>
      </c>
      <c r="EF578">
        <v>0</v>
      </c>
      <c r="EG578">
        <v>0</v>
      </c>
      <c r="EH578">
        <v>0</v>
      </c>
      <c r="EI578">
        <v>0</v>
      </c>
      <c r="EJ578">
        <v>0</v>
      </c>
      <c r="EK578">
        <v>0</v>
      </c>
      <c r="EL578">
        <v>0</v>
      </c>
      <c r="EM578">
        <v>0</v>
      </c>
      <c r="EN578">
        <v>0</v>
      </c>
      <c r="EO578">
        <v>0</v>
      </c>
      <c r="EP578">
        <v>0</v>
      </c>
      <c r="EQ578">
        <v>0</v>
      </c>
      <c r="ER578">
        <v>0</v>
      </c>
      <c r="ES578">
        <v>0</v>
      </c>
      <c r="ET578">
        <v>0</v>
      </c>
      <c r="EU578">
        <v>0</v>
      </c>
      <c r="EV578" s="1">
        <v>0</v>
      </c>
      <c r="EW578" s="1">
        <v>0</v>
      </c>
      <c r="EX578" s="1">
        <v>0</v>
      </c>
      <c r="EY578" s="1">
        <v>0</v>
      </c>
      <c r="EZ578" s="168">
        <v>0</v>
      </c>
      <c r="FA578" s="169">
        <v>0</v>
      </c>
      <c r="FB578" s="169">
        <v>0</v>
      </c>
      <c r="FC578" s="170">
        <v>0</v>
      </c>
      <c r="FD578">
        <v>0</v>
      </c>
      <c r="FE578">
        <v>0</v>
      </c>
      <c r="FF578">
        <v>0</v>
      </c>
      <c r="FG578">
        <v>0</v>
      </c>
      <c r="FH578">
        <v>0</v>
      </c>
      <c r="FI578">
        <v>0</v>
      </c>
      <c r="FJ578">
        <v>0</v>
      </c>
      <c r="FK578">
        <v>0</v>
      </c>
      <c r="FL578">
        <v>0</v>
      </c>
      <c r="FM578">
        <v>0</v>
      </c>
      <c r="FN578">
        <v>0</v>
      </c>
      <c r="FO578">
        <v>0</v>
      </c>
      <c r="FP578">
        <v>0</v>
      </c>
      <c r="FQ578">
        <v>0</v>
      </c>
      <c r="FR578">
        <v>0</v>
      </c>
      <c r="FS578">
        <v>0</v>
      </c>
      <c r="FT578">
        <v>0</v>
      </c>
      <c r="FU578">
        <v>0</v>
      </c>
      <c r="FV578">
        <v>0</v>
      </c>
      <c r="FW578">
        <v>0</v>
      </c>
      <c r="FX578">
        <v>0</v>
      </c>
      <c r="FY578">
        <v>0</v>
      </c>
      <c r="FZ578">
        <v>0</v>
      </c>
      <c r="GA578">
        <v>0</v>
      </c>
      <c r="GB578">
        <v>0</v>
      </c>
      <c r="GC578">
        <v>0</v>
      </c>
      <c r="GD578">
        <v>3</v>
      </c>
      <c r="GE578">
        <v>2300</v>
      </c>
      <c r="GF578">
        <v>0</v>
      </c>
      <c r="GG578">
        <v>0</v>
      </c>
      <c r="GH578">
        <v>0</v>
      </c>
      <c r="GI578">
        <v>0</v>
      </c>
      <c r="GJ578">
        <v>0</v>
      </c>
      <c r="GK578">
        <v>2300</v>
      </c>
      <c r="GL578">
        <v>0</v>
      </c>
      <c r="GM578">
        <v>0</v>
      </c>
      <c r="GN578">
        <v>9</v>
      </c>
      <c r="GO578" t="s">
        <v>615</v>
      </c>
      <c r="GP578">
        <v>0</v>
      </c>
      <c r="GQ578">
        <v>0</v>
      </c>
      <c r="GR578">
        <v>0</v>
      </c>
      <c r="GS578">
        <v>0</v>
      </c>
      <c r="GT578">
        <v>0</v>
      </c>
      <c r="GU578">
        <v>0</v>
      </c>
      <c r="GV578">
        <v>0</v>
      </c>
      <c r="GW578">
        <v>0</v>
      </c>
      <c r="GX578">
        <v>0</v>
      </c>
      <c r="GY578">
        <v>0</v>
      </c>
      <c r="GZ578">
        <v>9</v>
      </c>
      <c r="HA578">
        <v>0</v>
      </c>
      <c r="HB578">
        <v>0</v>
      </c>
      <c r="HC578" s="139">
        <v>0</v>
      </c>
      <c r="HD578" s="141">
        <v>0</v>
      </c>
      <c r="HE578" s="139">
        <v>0</v>
      </c>
      <c r="HF578" s="141">
        <v>0</v>
      </c>
      <c r="HG578" s="180">
        <v>24</v>
      </c>
      <c r="HH578" s="182">
        <v>0</v>
      </c>
      <c r="HI578" s="182">
        <v>0</v>
      </c>
      <c r="HJ578" s="183">
        <v>0</v>
      </c>
      <c r="HK578" s="140">
        <v>0</v>
      </c>
      <c r="HL578" s="140">
        <v>0</v>
      </c>
      <c r="HM578" s="1" t="s">
        <v>427</v>
      </c>
      <c r="HN578" s="1" t="s">
        <v>427</v>
      </c>
      <c r="HO578" t="s">
        <v>460</v>
      </c>
      <c r="HP578" s="284" t="s">
        <v>460</v>
      </c>
      <c r="HQ578" s="284">
        <v>0</v>
      </c>
      <c r="HR578" s="284">
        <v>0</v>
      </c>
      <c r="HS578" s="284">
        <v>0</v>
      </c>
      <c r="HT578" s="284" t="s">
        <v>427</v>
      </c>
      <c r="HU578" s="284" t="s">
        <v>427</v>
      </c>
      <c r="HV578" s="284" t="s">
        <v>427</v>
      </c>
      <c r="HW578" s="284" t="s">
        <v>427</v>
      </c>
      <c r="HX578" s="284">
        <v>0</v>
      </c>
      <c r="HY578" s="284">
        <v>0</v>
      </c>
      <c r="HZ578" s="284">
        <v>1356075</v>
      </c>
      <c r="IA578" s="284"/>
      <c r="IB578" s="284"/>
    </row>
    <row r="579" spans="1:236" x14ac:dyDescent="0.25">
      <c r="A579" s="2">
        <f>IF('Table 1'!$L$2="All Regions",1,IF('Table 1'!$L$2='DATA TEMPLATE 1516'!L579,1,0))</f>
        <v>1</v>
      </c>
      <c r="B579" s="2">
        <f>IF('Table 1'!$L$3="All Disciplines",1,IF('Table 1'!$L$3='DATA TEMPLATE 1516'!M579,1,0))</f>
        <v>1</v>
      </c>
      <c r="C579" s="2">
        <f>IF('Table 1'!$L$4="All Organisations",1,IF('Table 1'!$L$4='DATA TEMPLATE 1516'!N579,1,0))</f>
        <v>1</v>
      </c>
      <c r="D579" s="2">
        <f t="shared" ref="D579:D642" si="18">SUM(A579:C579)</f>
        <v>3</v>
      </c>
      <c r="E579" s="236">
        <f>IFERROR(IF('Table 2'!$L$2="All Diverse Led",$HQ579,IF('Table 2'!$L$2='DATA TEMPLATE 1516'!HX579,4,0)),"0")</f>
        <v>0</v>
      </c>
      <c r="F579" s="236">
        <f>IFERROR(IF('Table 2'!$L$2="All Diverse Led",$HQ579,IF('Table 2'!$L$2='DATA TEMPLATE 1516'!HY579,4,0)), 0)</f>
        <v>0</v>
      </c>
      <c r="G579" s="237">
        <f t="shared" si="17"/>
        <v>0</v>
      </c>
      <c r="H579" s="1" t="s">
        <v>471</v>
      </c>
      <c r="I579" s="1">
        <v>0</v>
      </c>
      <c r="J579" s="1" t="b">
        <v>0</v>
      </c>
      <c r="K579" s="284">
        <v>577</v>
      </c>
      <c r="L579" t="s">
        <v>449</v>
      </c>
      <c r="M579" t="s">
        <v>442</v>
      </c>
      <c r="N579" t="s">
        <v>458</v>
      </c>
      <c r="O579" s="76">
        <v>7415</v>
      </c>
      <c r="P579" s="76">
        <v>97743</v>
      </c>
      <c r="Q579" s="76">
        <v>0</v>
      </c>
      <c r="R579" s="76">
        <v>0</v>
      </c>
      <c r="S579" s="76">
        <v>0</v>
      </c>
      <c r="T579" s="76">
        <v>105158</v>
      </c>
      <c r="U579">
        <v>546</v>
      </c>
      <c r="V579">
        <v>0</v>
      </c>
      <c r="W579">
        <v>0</v>
      </c>
      <c r="X579">
        <v>39674</v>
      </c>
      <c r="Y579">
        <v>0</v>
      </c>
      <c r="Z579">
        <v>0</v>
      </c>
      <c r="AA579">
        <v>0</v>
      </c>
      <c r="AB579">
        <v>41078</v>
      </c>
      <c r="AC579">
        <v>8097</v>
      </c>
      <c r="AD579">
        <v>3593</v>
      </c>
      <c r="AE579">
        <v>92988</v>
      </c>
      <c r="AF579" s="1">
        <v>0</v>
      </c>
      <c r="AG579">
        <v>0</v>
      </c>
      <c r="AH579">
        <v>0</v>
      </c>
      <c r="AI579">
        <v>0</v>
      </c>
      <c r="AJ579">
        <v>0</v>
      </c>
      <c r="AK579">
        <v>0</v>
      </c>
      <c r="AL579">
        <v>0</v>
      </c>
      <c r="AM579">
        <v>0</v>
      </c>
      <c r="AN579">
        <v>0</v>
      </c>
      <c r="AO579">
        <v>0</v>
      </c>
      <c r="AP579">
        <v>0</v>
      </c>
      <c r="AQ579">
        <v>0</v>
      </c>
      <c r="AR579">
        <v>0</v>
      </c>
      <c r="AS579">
        <v>0</v>
      </c>
      <c r="AT579">
        <v>0</v>
      </c>
      <c r="AU579">
        <v>0</v>
      </c>
      <c r="AV579">
        <v>0</v>
      </c>
      <c r="AW579">
        <v>0</v>
      </c>
      <c r="AX579">
        <v>0</v>
      </c>
      <c r="AY579">
        <v>0</v>
      </c>
      <c r="AZ579">
        <v>0</v>
      </c>
      <c r="BA579">
        <v>0</v>
      </c>
      <c r="BB579">
        <v>0</v>
      </c>
      <c r="BC579">
        <v>0</v>
      </c>
      <c r="BD579" s="284">
        <v>0</v>
      </c>
      <c r="BE579" s="284">
        <v>0</v>
      </c>
      <c r="BF579" s="284">
        <v>0</v>
      </c>
      <c r="BG579" s="284">
        <v>0</v>
      </c>
      <c r="BH579" s="168">
        <v>0</v>
      </c>
      <c r="BI579" s="169">
        <v>0</v>
      </c>
      <c r="BJ579" s="169">
        <v>0</v>
      </c>
      <c r="BK579" s="170">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v>0</v>
      </c>
      <c r="CJ579" s="1">
        <v>0</v>
      </c>
      <c r="CK579" s="1">
        <v>0</v>
      </c>
      <c r="CL579" s="1">
        <v>0</v>
      </c>
      <c r="CM579" s="1">
        <v>0</v>
      </c>
      <c r="CN579" s="168">
        <v>0</v>
      </c>
      <c r="CO579" s="169">
        <v>0</v>
      </c>
      <c r="CP579" s="169">
        <v>0</v>
      </c>
      <c r="CQ579" s="170">
        <v>0</v>
      </c>
      <c r="CR579" s="1">
        <v>0</v>
      </c>
      <c r="CS579" s="1">
        <v>0</v>
      </c>
      <c r="CT579" s="1">
        <v>0</v>
      </c>
      <c r="CU579" s="1">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v>0</v>
      </c>
      <c r="DP579" s="284">
        <v>0</v>
      </c>
      <c r="DQ579" s="284">
        <v>0</v>
      </c>
      <c r="DR579" s="284">
        <v>0</v>
      </c>
      <c r="DS579" s="284">
        <v>0</v>
      </c>
      <c r="DT579" s="168">
        <v>0</v>
      </c>
      <c r="DU579" s="169">
        <v>0</v>
      </c>
      <c r="DV579" s="169">
        <v>0</v>
      </c>
      <c r="DW579" s="170">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v>0</v>
      </c>
      <c r="EU579">
        <v>0</v>
      </c>
      <c r="EV579" s="1">
        <v>0</v>
      </c>
      <c r="EW579" s="1">
        <v>0</v>
      </c>
      <c r="EX579" s="1">
        <v>0</v>
      </c>
      <c r="EY579" s="1">
        <v>0</v>
      </c>
      <c r="EZ579" s="168">
        <v>0</v>
      </c>
      <c r="FA579" s="169">
        <v>0</v>
      </c>
      <c r="FB579" s="169">
        <v>0</v>
      </c>
      <c r="FC579" s="170">
        <v>0</v>
      </c>
      <c r="FD579">
        <v>0</v>
      </c>
      <c r="FE579">
        <v>0</v>
      </c>
      <c r="FF579">
        <v>0</v>
      </c>
      <c r="FG579">
        <v>0</v>
      </c>
      <c r="FH579">
        <v>0</v>
      </c>
      <c r="FI579">
        <v>0</v>
      </c>
      <c r="FJ579">
        <v>0</v>
      </c>
      <c r="FK579">
        <v>0</v>
      </c>
      <c r="FL579">
        <v>0</v>
      </c>
      <c r="FM579">
        <v>0</v>
      </c>
      <c r="FN579">
        <v>1</v>
      </c>
      <c r="FO579">
        <v>250</v>
      </c>
      <c r="FP579" t="s">
        <v>616</v>
      </c>
      <c r="FQ579">
        <v>0</v>
      </c>
      <c r="FR579">
        <v>0</v>
      </c>
      <c r="FS579">
        <v>250</v>
      </c>
      <c r="FT579">
        <v>0</v>
      </c>
      <c r="FU579">
        <v>0</v>
      </c>
      <c r="FV579">
        <v>0</v>
      </c>
      <c r="FW579">
        <v>0</v>
      </c>
      <c r="FX579">
        <v>0</v>
      </c>
      <c r="FY579">
        <v>0</v>
      </c>
      <c r="FZ579">
        <v>0</v>
      </c>
      <c r="GA579">
        <v>0</v>
      </c>
      <c r="GB579">
        <v>0</v>
      </c>
      <c r="GC579">
        <v>0</v>
      </c>
      <c r="GD579">
        <v>1</v>
      </c>
      <c r="GE579">
        <v>639</v>
      </c>
      <c r="GF579">
        <v>8</v>
      </c>
      <c r="GG579">
        <v>0</v>
      </c>
      <c r="GH579">
        <v>0</v>
      </c>
      <c r="GI579">
        <v>0</v>
      </c>
      <c r="GJ579">
        <v>0</v>
      </c>
      <c r="GK579">
        <v>0</v>
      </c>
      <c r="GL579">
        <v>0</v>
      </c>
      <c r="GM579">
        <v>0</v>
      </c>
      <c r="GN579">
        <v>0</v>
      </c>
      <c r="GO579">
        <v>0</v>
      </c>
      <c r="GP579">
        <v>0</v>
      </c>
      <c r="GQ579">
        <v>0</v>
      </c>
      <c r="GR579">
        <v>0</v>
      </c>
      <c r="GS579">
        <v>0</v>
      </c>
      <c r="GT579">
        <v>1</v>
      </c>
      <c r="GU579">
        <v>0</v>
      </c>
      <c r="GV579">
        <v>0</v>
      </c>
      <c r="GW579">
        <v>0</v>
      </c>
      <c r="GX579">
        <v>0</v>
      </c>
      <c r="GY579">
        <v>0</v>
      </c>
      <c r="GZ579">
        <v>0</v>
      </c>
      <c r="HA579">
        <v>0</v>
      </c>
      <c r="HB579">
        <v>0</v>
      </c>
      <c r="HC579" s="139">
        <v>0</v>
      </c>
      <c r="HD579" s="141">
        <v>0</v>
      </c>
      <c r="HE579" s="139">
        <v>0</v>
      </c>
      <c r="HF579" s="141">
        <v>2</v>
      </c>
      <c r="HG579" s="180">
        <v>10</v>
      </c>
      <c r="HH579" s="182">
        <v>0.2</v>
      </c>
      <c r="HI579" s="182">
        <v>0</v>
      </c>
      <c r="HJ579" s="183">
        <v>0</v>
      </c>
      <c r="HK579" s="140">
        <v>0</v>
      </c>
      <c r="HL579" s="140">
        <v>0</v>
      </c>
      <c r="HM579" s="1">
        <v>0</v>
      </c>
      <c r="HN579" s="1">
        <v>0</v>
      </c>
      <c r="HO579" t="s">
        <v>458</v>
      </c>
      <c r="HP579" s="284" t="s">
        <v>458</v>
      </c>
      <c r="HQ579" s="284">
        <v>0</v>
      </c>
      <c r="HR579" s="284">
        <v>0</v>
      </c>
      <c r="HS579" s="284" t="s">
        <v>476</v>
      </c>
      <c r="HT579" s="284" t="s">
        <v>427</v>
      </c>
      <c r="HU579" s="284" t="s">
        <v>427</v>
      </c>
      <c r="HV579" s="284" t="s">
        <v>427</v>
      </c>
      <c r="HW579" s="284" t="s">
        <v>427</v>
      </c>
      <c r="HX579" s="284">
        <v>0</v>
      </c>
      <c r="HY579" s="284">
        <v>0</v>
      </c>
      <c r="HZ579" s="284">
        <v>107650</v>
      </c>
      <c r="IA579" s="284"/>
      <c r="IB579" s="284"/>
    </row>
    <row r="580" spans="1:236" x14ac:dyDescent="0.25">
      <c r="A580" s="2">
        <f>IF('Table 1'!$L$2="All Regions",1,IF('Table 1'!$L$2='DATA TEMPLATE 1516'!L580,1,0))</f>
        <v>1</v>
      </c>
      <c r="B580" s="2">
        <f>IF('Table 1'!$L$3="All Disciplines",1,IF('Table 1'!$L$3='DATA TEMPLATE 1516'!M580,1,0))</f>
        <v>1</v>
      </c>
      <c r="C580" s="2">
        <f>IF('Table 1'!$L$4="All Organisations",1,IF('Table 1'!$L$4='DATA TEMPLATE 1516'!N580,1,0))</f>
        <v>1</v>
      </c>
      <c r="D580" s="2">
        <f t="shared" si="18"/>
        <v>3</v>
      </c>
      <c r="E580" s="236">
        <f>IFERROR(IF('Table 2'!$L$2="All Diverse Led",$HQ580,IF('Table 2'!$L$2='DATA TEMPLATE 1516'!HX580,4,0)),"0")</f>
        <v>2</v>
      </c>
      <c r="F580" s="236">
        <f>IFERROR(IF('Table 2'!$L$2="All Diverse Led",$HQ580,IF('Table 2'!$L$2='DATA TEMPLATE 1516'!HY580,4,0)), 0)</f>
        <v>2</v>
      </c>
      <c r="G580" s="237">
        <f t="shared" ref="G580:G643" si="19">SUM(E580:F580)</f>
        <v>4</v>
      </c>
      <c r="H580" s="1" t="s">
        <v>471</v>
      </c>
      <c r="I580" s="1">
        <v>0</v>
      </c>
      <c r="J580" s="1" t="b">
        <v>0</v>
      </c>
      <c r="K580" s="284">
        <v>578</v>
      </c>
      <c r="L580" t="s">
        <v>449</v>
      </c>
      <c r="M580" t="s">
        <v>440</v>
      </c>
      <c r="N580" t="s">
        <v>459</v>
      </c>
      <c r="O580" s="76">
        <v>48152</v>
      </c>
      <c r="P580" s="76">
        <v>154555</v>
      </c>
      <c r="Q580" s="76">
        <v>2700</v>
      </c>
      <c r="R580" s="76">
        <v>19000</v>
      </c>
      <c r="S580" s="76">
        <v>0</v>
      </c>
      <c r="T580" s="76">
        <v>224407</v>
      </c>
      <c r="U580">
        <v>0</v>
      </c>
      <c r="V580">
        <v>0</v>
      </c>
      <c r="W580">
        <v>0</v>
      </c>
      <c r="X580">
        <v>1500</v>
      </c>
      <c r="Y580">
        <v>0</v>
      </c>
      <c r="Z580">
        <v>0</v>
      </c>
      <c r="AA580">
        <v>0</v>
      </c>
      <c r="AB580">
        <v>71246</v>
      </c>
      <c r="AC580">
        <v>41191</v>
      </c>
      <c r="AD580">
        <v>173969</v>
      </c>
      <c r="AE580">
        <v>287906</v>
      </c>
      <c r="AF580" s="1">
        <v>56</v>
      </c>
      <c r="AG580">
        <v>17</v>
      </c>
      <c r="AH580">
        <v>556</v>
      </c>
      <c r="AI580">
        <v>1049</v>
      </c>
      <c r="AJ580">
        <v>0</v>
      </c>
      <c r="AK580">
        <v>0</v>
      </c>
      <c r="AL580">
        <v>0</v>
      </c>
      <c r="AM580">
        <v>0</v>
      </c>
      <c r="AN580">
        <v>0</v>
      </c>
      <c r="AO580">
        <v>0</v>
      </c>
      <c r="AP580">
        <v>0</v>
      </c>
      <c r="AQ580">
        <v>0</v>
      </c>
      <c r="AR580">
        <v>8</v>
      </c>
      <c r="AS580">
        <v>8</v>
      </c>
      <c r="AT580">
        <v>0</v>
      </c>
      <c r="AU580">
        <v>549</v>
      </c>
      <c r="AV580">
        <v>0</v>
      </c>
      <c r="AW580">
        <v>0</v>
      </c>
      <c r="AX580">
        <v>0</v>
      </c>
      <c r="AY580">
        <v>0</v>
      </c>
      <c r="AZ580">
        <v>0</v>
      </c>
      <c r="BA580">
        <v>0</v>
      </c>
      <c r="BB580">
        <v>0</v>
      </c>
      <c r="BC580">
        <v>0</v>
      </c>
      <c r="BD580" s="284">
        <v>0</v>
      </c>
      <c r="BE580" s="284">
        <v>0</v>
      </c>
      <c r="BF580" s="284">
        <v>0</v>
      </c>
      <c r="BG580" s="284">
        <v>0</v>
      </c>
      <c r="BH580" s="168">
        <v>8</v>
      </c>
      <c r="BI580" s="169">
        <v>8</v>
      </c>
      <c r="BJ580" s="169">
        <v>0</v>
      </c>
      <c r="BK580" s="170">
        <v>549</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v>0</v>
      </c>
      <c r="CJ580" s="1">
        <v>0</v>
      </c>
      <c r="CK580" s="1">
        <v>0</v>
      </c>
      <c r="CL580" s="1">
        <v>0</v>
      </c>
      <c r="CM580" s="1">
        <v>0</v>
      </c>
      <c r="CN580" s="168">
        <v>0</v>
      </c>
      <c r="CO580" s="169">
        <v>0</v>
      </c>
      <c r="CP580" s="169">
        <v>0</v>
      </c>
      <c r="CQ580" s="170">
        <v>0</v>
      </c>
      <c r="CR580" s="1">
        <v>0</v>
      </c>
      <c r="CS580" s="1">
        <v>0</v>
      </c>
      <c r="CT580" s="1">
        <v>0</v>
      </c>
      <c r="CU580" s="1">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v>0</v>
      </c>
      <c r="DP580" s="284">
        <v>0</v>
      </c>
      <c r="DQ580" s="284">
        <v>0</v>
      </c>
      <c r="DR580" s="284">
        <v>0</v>
      </c>
      <c r="DS580" s="284">
        <v>0</v>
      </c>
      <c r="DT580" s="168">
        <v>0</v>
      </c>
      <c r="DU580" s="169">
        <v>0</v>
      </c>
      <c r="DV580" s="169">
        <v>0</v>
      </c>
      <c r="DW580" s="170">
        <v>0</v>
      </c>
      <c r="DX580">
        <v>0</v>
      </c>
      <c r="DY580">
        <v>0</v>
      </c>
      <c r="DZ580">
        <v>0</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v>0</v>
      </c>
      <c r="EU580">
        <v>0</v>
      </c>
      <c r="EV580" s="1">
        <v>0</v>
      </c>
      <c r="EW580" s="1">
        <v>0</v>
      </c>
      <c r="EX580" s="1">
        <v>0</v>
      </c>
      <c r="EY580" s="1">
        <v>0</v>
      </c>
      <c r="EZ580" s="168">
        <v>0</v>
      </c>
      <c r="FA580" s="169">
        <v>0</v>
      </c>
      <c r="FB580" s="169">
        <v>0</v>
      </c>
      <c r="FC580" s="17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0</v>
      </c>
      <c r="FX580">
        <v>0</v>
      </c>
      <c r="FY580">
        <v>0</v>
      </c>
      <c r="FZ580">
        <v>0</v>
      </c>
      <c r="GA580">
        <v>0</v>
      </c>
      <c r="GB580">
        <v>0</v>
      </c>
      <c r="GC580">
        <v>0</v>
      </c>
      <c r="GD580">
        <v>0</v>
      </c>
      <c r="GE580">
        <v>0</v>
      </c>
      <c r="GF580">
        <v>0</v>
      </c>
      <c r="GG580">
        <v>0</v>
      </c>
      <c r="GH580">
        <v>1</v>
      </c>
      <c r="GI580">
        <v>250</v>
      </c>
      <c r="GJ580">
        <v>0</v>
      </c>
      <c r="GK580">
        <v>0</v>
      </c>
      <c r="GL580">
        <v>0</v>
      </c>
      <c r="GM580">
        <v>250</v>
      </c>
      <c r="GN580">
        <v>0</v>
      </c>
      <c r="GO580">
        <v>0</v>
      </c>
      <c r="GP580">
        <v>0</v>
      </c>
      <c r="GQ580">
        <v>0</v>
      </c>
      <c r="GR580">
        <v>0</v>
      </c>
      <c r="GS580">
        <v>0</v>
      </c>
      <c r="GT580">
        <v>0</v>
      </c>
      <c r="GU580">
        <v>0</v>
      </c>
      <c r="GV580">
        <v>0</v>
      </c>
      <c r="GW580">
        <v>0</v>
      </c>
      <c r="GX580">
        <v>1</v>
      </c>
      <c r="GY580">
        <v>1</v>
      </c>
      <c r="GZ580">
        <v>0</v>
      </c>
      <c r="HA580">
        <v>0</v>
      </c>
      <c r="HB580">
        <v>0</v>
      </c>
      <c r="HC580" s="139">
        <v>1</v>
      </c>
      <c r="HD580" s="141">
        <v>0</v>
      </c>
      <c r="HE580" s="139">
        <v>0</v>
      </c>
      <c r="HF580" s="141">
        <v>3</v>
      </c>
      <c r="HG580" s="180">
        <v>7</v>
      </c>
      <c r="HH580" s="182">
        <v>0.5714285714285714</v>
      </c>
      <c r="HI580" s="182">
        <v>0</v>
      </c>
      <c r="HJ580" s="183">
        <v>2</v>
      </c>
      <c r="HK580" s="140" t="s">
        <v>541</v>
      </c>
      <c r="HL580" s="140">
        <v>0</v>
      </c>
      <c r="HM580" s="1" t="s">
        <v>426</v>
      </c>
      <c r="HN580" s="1" t="s">
        <v>427</v>
      </c>
      <c r="HO580" t="s">
        <v>459</v>
      </c>
      <c r="HP580" s="284" t="s">
        <v>459</v>
      </c>
      <c r="HQ580" s="284">
        <v>2</v>
      </c>
      <c r="HR580" s="284" t="s">
        <v>541</v>
      </c>
      <c r="HS580" s="284">
        <v>0</v>
      </c>
      <c r="HT580" s="284" t="s">
        <v>426</v>
      </c>
      <c r="HU580" s="284" t="s">
        <v>427</v>
      </c>
      <c r="HV580" s="284" t="s">
        <v>427</v>
      </c>
      <c r="HW580" s="284" t="s">
        <v>426</v>
      </c>
      <c r="HX580" s="284" t="s">
        <v>541</v>
      </c>
      <c r="HY580" s="284">
        <v>0</v>
      </c>
      <c r="HZ580" s="284">
        <v>255443</v>
      </c>
      <c r="IA580" s="284"/>
      <c r="IB580" s="284"/>
    </row>
    <row r="581" spans="1:236" x14ac:dyDescent="0.25">
      <c r="A581" s="2">
        <f>IF('Table 1'!$L$2="All Regions",1,IF('Table 1'!$L$2='DATA TEMPLATE 1516'!L581,1,0))</f>
        <v>1</v>
      </c>
      <c r="B581" s="2">
        <f>IF('Table 1'!$L$3="All Disciplines",1,IF('Table 1'!$L$3='DATA TEMPLATE 1516'!M581,1,0))</f>
        <v>1</v>
      </c>
      <c r="C581" s="2">
        <f>IF('Table 1'!$L$4="All Organisations",1,IF('Table 1'!$L$4='DATA TEMPLATE 1516'!N581,1,0))</f>
        <v>1</v>
      </c>
      <c r="D581" s="2">
        <f t="shared" si="18"/>
        <v>3</v>
      </c>
      <c r="E581" s="236">
        <f>IFERROR(IF('Table 2'!$L$2="All Diverse Led",$HQ581,IF('Table 2'!$L$2='DATA TEMPLATE 1516'!HX581,4,0)),"0")</f>
        <v>0</v>
      </c>
      <c r="F581" s="236">
        <f>IFERROR(IF('Table 2'!$L$2="All Diverse Led",$HQ581,IF('Table 2'!$L$2='DATA TEMPLATE 1516'!HY581,4,0)), 0)</f>
        <v>0</v>
      </c>
      <c r="G581" s="237">
        <f t="shared" si="19"/>
        <v>0</v>
      </c>
      <c r="H581" s="1" t="s">
        <v>471</v>
      </c>
      <c r="I581" s="1">
        <v>0</v>
      </c>
      <c r="J581" s="1" t="b">
        <v>0</v>
      </c>
      <c r="K581" s="284">
        <v>579</v>
      </c>
      <c r="L581" t="s">
        <v>439</v>
      </c>
      <c r="M581" t="s">
        <v>440</v>
      </c>
      <c r="N581" t="s">
        <v>458</v>
      </c>
      <c r="O581" s="76">
        <v>46007</v>
      </c>
      <c r="P581" s="76">
        <v>90000</v>
      </c>
      <c r="Q581" s="76">
        <v>90625</v>
      </c>
      <c r="R581" s="76">
        <v>0</v>
      </c>
      <c r="S581" s="76">
        <v>0</v>
      </c>
      <c r="T581" s="76">
        <v>226632</v>
      </c>
      <c r="U581">
        <v>74525</v>
      </c>
      <c r="V581">
        <v>948</v>
      </c>
      <c r="W581">
        <v>0</v>
      </c>
      <c r="X581">
        <v>90000</v>
      </c>
      <c r="Y581">
        <v>0</v>
      </c>
      <c r="Z581">
        <v>0</v>
      </c>
      <c r="AA581">
        <v>0</v>
      </c>
      <c r="AB581">
        <v>0</v>
      </c>
      <c r="AC581">
        <v>59089</v>
      </c>
      <c r="AD581">
        <v>0</v>
      </c>
      <c r="AE581">
        <v>224562</v>
      </c>
      <c r="AF581" s="1">
        <v>19</v>
      </c>
      <c r="AG581">
        <v>23</v>
      </c>
      <c r="AH581">
        <v>399</v>
      </c>
      <c r="AI581">
        <v>8903</v>
      </c>
      <c r="AJ581">
        <v>0</v>
      </c>
      <c r="AK581">
        <v>0</v>
      </c>
      <c r="AL581">
        <v>0</v>
      </c>
      <c r="AM581">
        <v>0</v>
      </c>
      <c r="AN581">
        <v>0</v>
      </c>
      <c r="AO581">
        <v>0</v>
      </c>
      <c r="AP581">
        <v>0</v>
      </c>
      <c r="AQ581">
        <v>0</v>
      </c>
      <c r="AR581">
        <v>0</v>
      </c>
      <c r="AS581">
        <v>0</v>
      </c>
      <c r="AT581">
        <v>0</v>
      </c>
      <c r="AU581">
        <v>0</v>
      </c>
      <c r="AV581">
        <v>0</v>
      </c>
      <c r="AW581">
        <v>0</v>
      </c>
      <c r="AX581">
        <v>0</v>
      </c>
      <c r="AY581">
        <v>0</v>
      </c>
      <c r="AZ581">
        <v>0</v>
      </c>
      <c r="BA581">
        <v>0</v>
      </c>
      <c r="BB581">
        <v>0</v>
      </c>
      <c r="BC581">
        <v>0</v>
      </c>
      <c r="BD581" s="284">
        <v>0</v>
      </c>
      <c r="BE581" s="284">
        <v>0</v>
      </c>
      <c r="BF581" s="284">
        <v>0</v>
      </c>
      <c r="BG581" s="284">
        <v>0</v>
      </c>
      <c r="BH581" s="168">
        <v>0</v>
      </c>
      <c r="BI581" s="169">
        <v>0</v>
      </c>
      <c r="BJ581" s="169">
        <v>0</v>
      </c>
      <c r="BK581" s="170">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v>0</v>
      </c>
      <c r="CJ581" s="1">
        <v>0</v>
      </c>
      <c r="CK581" s="1">
        <v>0</v>
      </c>
      <c r="CL581" s="1">
        <v>0</v>
      </c>
      <c r="CM581" s="1">
        <v>0</v>
      </c>
      <c r="CN581" s="168">
        <v>0</v>
      </c>
      <c r="CO581" s="169">
        <v>0</v>
      </c>
      <c r="CP581" s="169">
        <v>0</v>
      </c>
      <c r="CQ581" s="170">
        <v>0</v>
      </c>
      <c r="CR581" s="1">
        <v>7</v>
      </c>
      <c r="CS581" s="1">
        <v>6</v>
      </c>
      <c r="CT581" s="1">
        <v>612</v>
      </c>
      <c r="CU581" s="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v>0</v>
      </c>
      <c r="DP581" s="284">
        <v>0</v>
      </c>
      <c r="DQ581" s="284">
        <v>0</v>
      </c>
      <c r="DR581" s="284">
        <v>0</v>
      </c>
      <c r="DS581" s="284">
        <v>0</v>
      </c>
      <c r="DT581" s="168">
        <v>0</v>
      </c>
      <c r="DU581" s="169">
        <v>0</v>
      </c>
      <c r="DV581" s="169">
        <v>0</v>
      </c>
      <c r="DW581" s="170">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v>0</v>
      </c>
      <c r="EV581" s="1">
        <v>0</v>
      </c>
      <c r="EW581" s="1">
        <v>0</v>
      </c>
      <c r="EX581" s="1">
        <v>0</v>
      </c>
      <c r="EY581" s="1">
        <v>0</v>
      </c>
      <c r="EZ581" s="168">
        <v>0</v>
      </c>
      <c r="FA581" s="169">
        <v>0</v>
      </c>
      <c r="FB581" s="169">
        <v>0</v>
      </c>
      <c r="FC581" s="170">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0</v>
      </c>
      <c r="FX581">
        <v>0</v>
      </c>
      <c r="FY581">
        <v>0</v>
      </c>
      <c r="FZ581">
        <v>0</v>
      </c>
      <c r="GA581">
        <v>0</v>
      </c>
      <c r="GB581">
        <v>0</v>
      </c>
      <c r="GC581">
        <v>0</v>
      </c>
      <c r="GD581">
        <v>0</v>
      </c>
      <c r="GE581">
        <v>0</v>
      </c>
      <c r="GF581">
        <v>0</v>
      </c>
      <c r="GG581">
        <v>0</v>
      </c>
      <c r="GH581">
        <v>0</v>
      </c>
      <c r="GI581">
        <v>0</v>
      </c>
      <c r="GJ581">
        <v>0</v>
      </c>
      <c r="GK581">
        <v>0</v>
      </c>
      <c r="GL581">
        <v>0</v>
      </c>
      <c r="GM581">
        <v>0</v>
      </c>
      <c r="GN581">
        <v>0</v>
      </c>
      <c r="GO581">
        <v>0</v>
      </c>
      <c r="GP581">
        <v>0</v>
      </c>
      <c r="GQ581">
        <v>0</v>
      </c>
      <c r="GR581">
        <v>0</v>
      </c>
      <c r="GS581">
        <v>0</v>
      </c>
      <c r="GT581">
        <v>0</v>
      </c>
      <c r="GU581">
        <v>0</v>
      </c>
      <c r="GV581">
        <v>0</v>
      </c>
      <c r="GW581">
        <v>0</v>
      </c>
      <c r="GX581">
        <v>0</v>
      </c>
      <c r="GY581">
        <v>0</v>
      </c>
      <c r="GZ581">
        <v>0</v>
      </c>
      <c r="HA581">
        <v>0</v>
      </c>
      <c r="HB581">
        <v>0</v>
      </c>
      <c r="HC581" s="139">
        <v>1</v>
      </c>
      <c r="HD581" s="141">
        <v>0</v>
      </c>
      <c r="HE581" s="139">
        <v>0</v>
      </c>
      <c r="HF581" s="141">
        <v>2</v>
      </c>
      <c r="HG581" s="180">
        <v>9</v>
      </c>
      <c r="HH581" s="182">
        <v>0.33333333333333331</v>
      </c>
      <c r="HI581" s="182">
        <v>0</v>
      </c>
      <c r="HJ581" s="183">
        <v>0</v>
      </c>
      <c r="HK581" s="140">
        <v>0</v>
      </c>
      <c r="HL581" s="140">
        <v>0</v>
      </c>
      <c r="HM581" s="1" t="s">
        <v>427</v>
      </c>
      <c r="HN581" s="1" t="s">
        <v>427</v>
      </c>
      <c r="HO581" t="s">
        <v>458</v>
      </c>
      <c r="HP581" s="284" t="s">
        <v>458</v>
      </c>
      <c r="HQ581" s="284">
        <v>0</v>
      </c>
      <c r="HR581" s="284">
        <v>0</v>
      </c>
      <c r="HS581" s="284">
        <v>0</v>
      </c>
      <c r="HT581" s="284" t="s">
        <v>427</v>
      </c>
      <c r="HU581" s="284" t="s">
        <v>427</v>
      </c>
      <c r="HV581" s="284" t="s">
        <v>427</v>
      </c>
      <c r="HW581" s="284" t="s">
        <v>426</v>
      </c>
      <c r="HX581" s="284">
        <v>0</v>
      </c>
      <c r="HY581" s="284">
        <v>0</v>
      </c>
      <c r="HZ581" s="284">
        <v>178984</v>
      </c>
      <c r="IA581" s="284"/>
      <c r="IB581" s="284"/>
    </row>
    <row r="582" spans="1:236" x14ac:dyDescent="0.25">
      <c r="A582" s="2">
        <f>IF('Table 1'!$L$2="All Regions",1,IF('Table 1'!$L$2='DATA TEMPLATE 1516'!L582,1,0))</f>
        <v>1</v>
      </c>
      <c r="B582" s="2">
        <f>IF('Table 1'!$L$3="All Disciplines",1,IF('Table 1'!$L$3='DATA TEMPLATE 1516'!M582,1,0))</f>
        <v>1</v>
      </c>
      <c r="C582" s="2">
        <f>IF('Table 1'!$L$4="All Organisations",1,IF('Table 1'!$L$4='DATA TEMPLATE 1516'!N582,1,0))</f>
        <v>1</v>
      </c>
      <c r="D582" s="2">
        <f t="shared" si="18"/>
        <v>3</v>
      </c>
      <c r="E582" s="236">
        <f>IFERROR(IF('Table 2'!$L$2="All Diverse Led",$HQ582,IF('Table 2'!$L$2='DATA TEMPLATE 1516'!HX582,4,0)),"0")</f>
        <v>0</v>
      </c>
      <c r="F582" s="236">
        <f>IFERROR(IF('Table 2'!$L$2="All Diverse Led",$HQ582,IF('Table 2'!$L$2='DATA TEMPLATE 1516'!HY582,4,0)), 0)</f>
        <v>0</v>
      </c>
      <c r="G582" s="237">
        <f t="shared" si="19"/>
        <v>0</v>
      </c>
      <c r="H582" s="1" t="s">
        <v>471</v>
      </c>
      <c r="I582" s="1">
        <v>0</v>
      </c>
      <c r="J582" s="1" t="b">
        <v>0</v>
      </c>
      <c r="K582" s="284">
        <v>580</v>
      </c>
      <c r="L582" t="s">
        <v>441</v>
      </c>
      <c r="M582" t="s">
        <v>438</v>
      </c>
      <c r="N582" t="s">
        <v>458</v>
      </c>
      <c r="O582" s="76">
        <v>143814</v>
      </c>
      <c r="P582" s="76">
        <v>118140</v>
      </c>
      <c r="Q582" s="76">
        <v>32610</v>
      </c>
      <c r="R582" s="76">
        <v>0</v>
      </c>
      <c r="S582" s="76">
        <v>0</v>
      </c>
      <c r="T582" s="76">
        <v>294564</v>
      </c>
      <c r="U582">
        <v>228882</v>
      </c>
      <c r="V582">
        <v>0</v>
      </c>
      <c r="W582">
        <v>0</v>
      </c>
      <c r="X582">
        <v>596</v>
      </c>
      <c r="Y582">
        <v>0</v>
      </c>
      <c r="Z582">
        <v>0</v>
      </c>
      <c r="AA582">
        <v>0</v>
      </c>
      <c r="AB582">
        <v>52516</v>
      </c>
      <c r="AC582">
        <v>10513</v>
      </c>
      <c r="AD582">
        <v>0</v>
      </c>
      <c r="AE582">
        <v>292507</v>
      </c>
      <c r="AF582" s="1">
        <v>15</v>
      </c>
      <c r="AG582">
        <v>15</v>
      </c>
      <c r="AH582">
        <v>0</v>
      </c>
      <c r="AI582">
        <v>3500</v>
      </c>
      <c r="AJ582">
        <v>0</v>
      </c>
      <c r="AK582">
        <v>0</v>
      </c>
      <c r="AL582">
        <v>0</v>
      </c>
      <c r="AM582">
        <v>0</v>
      </c>
      <c r="AN582">
        <v>0</v>
      </c>
      <c r="AO582">
        <v>0</v>
      </c>
      <c r="AP582">
        <v>0</v>
      </c>
      <c r="AQ582">
        <v>0</v>
      </c>
      <c r="AR582">
        <v>15</v>
      </c>
      <c r="AS582">
        <v>15</v>
      </c>
      <c r="AT582">
        <v>0</v>
      </c>
      <c r="AU582">
        <v>3500</v>
      </c>
      <c r="AV582">
        <v>0</v>
      </c>
      <c r="AW582">
        <v>0</v>
      </c>
      <c r="AX582">
        <v>0</v>
      </c>
      <c r="AY582">
        <v>0</v>
      </c>
      <c r="AZ582">
        <v>0</v>
      </c>
      <c r="BA582">
        <v>0</v>
      </c>
      <c r="BB582">
        <v>0</v>
      </c>
      <c r="BC582">
        <v>0</v>
      </c>
      <c r="BD582" s="284">
        <v>0</v>
      </c>
      <c r="BE582" s="284">
        <v>0</v>
      </c>
      <c r="BF582" s="284">
        <v>0</v>
      </c>
      <c r="BG582" s="284">
        <v>0</v>
      </c>
      <c r="BH582" s="168">
        <v>15</v>
      </c>
      <c r="BI582" s="169">
        <v>15</v>
      </c>
      <c r="BJ582" s="169">
        <v>0</v>
      </c>
      <c r="BK582" s="170">
        <v>3500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v>0</v>
      </c>
      <c r="CJ582" s="1">
        <v>0</v>
      </c>
      <c r="CK582" s="1">
        <v>0</v>
      </c>
      <c r="CL582" s="1">
        <v>0</v>
      </c>
      <c r="CM582" s="1">
        <v>0</v>
      </c>
      <c r="CN582" s="168">
        <v>0</v>
      </c>
      <c r="CO582" s="169">
        <v>0</v>
      </c>
      <c r="CP582" s="169">
        <v>0</v>
      </c>
      <c r="CQ582" s="170">
        <v>0</v>
      </c>
      <c r="CR582" s="1">
        <v>0</v>
      </c>
      <c r="CS582" s="1">
        <v>0</v>
      </c>
      <c r="CT582" s="1">
        <v>0</v>
      </c>
      <c r="CU582" s="1">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0</v>
      </c>
      <c r="DO582">
        <v>0</v>
      </c>
      <c r="DP582" s="284">
        <v>0</v>
      </c>
      <c r="DQ582" s="284">
        <v>0</v>
      </c>
      <c r="DR582" s="284">
        <v>0</v>
      </c>
      <c r="DS582" s="284">
        <v>0</v>
      </c>
      <c r="DT582" s="168">
        <v>0</v>
      </c>
      <c r="DU582" s="169">
        <v>0</v>
      </c>
      <c r="DV582" s="169">
        <v>0</v>
      </c>
      <c r="DW582" s="170">
        <v>0</v>
      </c>
      <c r="DX582">
        <v>2</v>
      </c>
      <c r="DY582">
        <v>2</v>
      </c>
      <c r="DZ582">
        <v>0</v>
      </c>
      <c r="EA582">
        <v>3500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v>0</v>
      </c>
      <c r="EU582">
        <v>0</v>
      </c>
      <c r="EV582" s="1">
        <v>0</v>
      </c>
      <c r="EW582" s="1">
        <v>0</v>
      </c>
      <c r="EX582" s="1">
        <v>0</v>
      </c>
      <c r="EY582" s="1">
        <v>0</v>
      </c>
      <c r="EZ582" s="168">
        <v>0</v>
      </c>
      <c r="FA582" s="169">
        <v>0</v>
      </c>
      <c r="FB582" s="169">
        <v>0</v>
      </c>
      <c r="FC582" s="170">
        <v>0</v>
      </c>
      <c r="FD582">
        <v>0</v>
      </c>
      <c r="FE582">
        <v>0</v>
      </c>
      <c r="FF582">
        <v>0</v>
      </c>
      <c r="FG582">
        <v>0</v>
      </c>
      <c r="FH582">
        <v>0</v>
      </c>
      <c r="FI582">
        <v>0</v>
      </c>
      <c r="FJ582">
        <v>0</v>
      </c>
      <c r="FK582">
        <v>0</v>
      </c>
      <c r="FL582">
        <v>0</v>
      </c>
      <c r="FM582">
        <v>0</v>
      </c>
      <c r="FN582">
        <v>0</v>
      </c>
      <c r="FO582">
        <v>0</v>
      </c>
      <c r="FP582">
        <v>0</v>
      </c>
      <c r="FQ582">
        <v>0</v>
      </c>
      <c r="FR582">
        <v>0</v>
      </c>
      <c r="FS582">
        <v>0</v>
      </c>
      <c r="FT582">
        <v>0</v>
      </c>
      <c r="FU582">
        <v>0</v>
      </c>
      <c r="FV582">
        <v>0</v>
      </c>
      <c r="FW582">
        <v>0</v>
      </c>
      <c r="FX582">
        <v>0</v>
      </c>
      <c r="FY582">
        <v>0</v>
      </c>
      <c r="FZ582">
        <v>0</v>
      </c>
      <c r="GA582">
        <v>0</v>
      </c>
      <c r="GB582">
        <v>0</v>
      </c>
      <c r="GC582">
        <v>0</v>
      </c>
      <c r="GD582">
        <v>0</v>
      </c>
      <c r="GE582">
        <v>0</v>
      </c>
      <c r="GF582">
        <v>0</v>
      </c>
      <c r="GG582">
        <v>0</v>
      </c>
      <c r="GH582">
        <v>0</v>
      </c>
      <c r="GI582">
        <v>0</v>
      </c>
      <c r="GJ582">
        <v>0</v>
      </c>
      <c r="GK582">
        <v>0</v>
      </c>
      <c r="GL582">
        <v>0</v>
      </c>
      <c r="GM582">
        <v>0</v>
      </c>
      <c r="GN582">
        <v>0</v>
      </c>
      <c r="GO582">
        <v>0</v>
      </c>
      <c r="GP582">
        <v>0</v>
      </c>
      <c r="GQ582">
        <v>0</v>
      </c>
      <c r="GR582">
        <v>0</v>
      </c>
      <c r="GS582">
        <v>0</v>
      </c>
      <c r="GT582">
        <v>0</v>
      </c>
      <c r="GU582">
        <v>0</v>
      </c>
      <c r="GV582">
        <v>0</v>
      </c>
      <c r="GW582">
        <v>0</v>
      </c>
      <c r="GX582">
        <v>0</v>
      </c>
      <c r="GY582">
        <v>0</v>
      </c>
      <c r="GZ582">
        <v>0</v>
      </c>
      <c r="HA582">
        <v>0</v>
      </c>
      <c r="HB582">
        <v>0</v>
      </c>
      <c r="HC582" s="139">
        <v>0</v>
      </c>
      <c r="HD582" s="141">
        <v>0</v>
      </c>
      <c r="HE582" s="139">
        <v>2</v>
      </c>
      <c r="HF582" s="141">
        <v>0</v>
      </c>
      <c r="HG582" s="180">
        <v>28</v>
      </c>
      <c r="HH582" s="182">
        <v>0</v>
      </c>
      <c r="HI582" s="182">
        <v>7.1428571428571425E-2</v>
      </c>
      <c r="HJ582" s="183">
        <v>0</v>
      </c>
      <c r="HK582" s="140">
        <v>0</v>
      </c>
      <c r="HL582" s="140">
        <v>0</v>
      </c>
      <c r="HM582" s="1" t="s">
        <v>427</v>
      </c>
      <c r="HN582" s="1" t="s">
        <v>427</v>
      </c>
      <c r="HO582" t="s">
        <v>458</v>
      </c>
      <c r="HP582" s="284" t="s">
        <v>458</v>
      </c>
      <c r="HQ582" s="284">
        <v>0</v>
      </c>
      <c r="HR582" s="284">
        <v>0</v>
      </c>
      <c r="HS582" s="284">
        <v>0</v>
      </c>
      <c r="HT582" s="284" t="s">
        <v>427</v>
      </c>
      <c r="HU582" s="284" t="s">
        <v>427</v>
      </c>
      <c r="HV582" s="284" t="s">
        <v>427</v>
      </c>
      <c r="HW582" s="284" t="s">
        <v>427</v>
      </c>
      <c r="HX582" s="284">
        <v>0</v>
      </c>
      <c r="HY582" s="284">
        <v>0</v>
      </c>
      <c r="HZ582" s="284">
        <v>213155</v>
      </c>
      <c r="IA582" s="284"/>
      <c r="IB582" s="284"/>
    </row>
    <row r="583" spans="1:236" x14ac:dyDescent="0.25">
      <c r="A583" s="2">
        <f>IF('Table 1'!$L$2="All Regions",1,IF('Table 1'!$L$2='DATA TEMPLATE 1516'!L583,1,0))</f>
        <v>1</v>
      </c>
      <c r="B583" s="2">
        <f>IF('Table 1'!$L$3="All Disciplines",1,IF('Table 1'!$L$3='DATA TEMPLATE 1516'!M583,1,0))</f>
        <v>1</v>
      </c>
      <c r="C583" s="2">
        <f>IF('Table 1'!$L$4="All Organisations",1,IF('Table 1'!$L$4='DATA TEMPLATE 1516'!N583,1,0))</f>
        <v>1</v>
      </c>
      <c r="D583" s="2">
        <f t="shared" si="18"/>
        <v>3</v>
      </c>
      <c r="E583" s="236">
        <f>IFERROR(IF('Table 2'!$L$2="All Diverse Led",$HQ583,IF('Table 2'!$L$2='DATA TEMPLATE 1516'!HX583,4,0)),"0")</f>
        <v>2</v>
      </c>
      <c r="F583" s="236">
        <f>IFERROR(IF('Table 2'!$L$2="All Diverse Led",$HQ583,IF('Table 2'!$L$2='DATA TEMPLATE 1516'!HY583,4,0)), 0)</f>
        <v>2</v>
      </c>
      <c r="G583" s="237">
        <f t="shared" si="19"/>
        <v>4</v>
      </c>
      <c r="H583" s="1" t="s">
        <v>471</v>
      </c>
      <c r="I583" s="1">
        <v>0</v>
      </c>
      <c r="J583" s="1" t="b">
        <v>0</v>
      </c>
      <c r="K583" s="284">
        <v>581</v>
      </c>
      <c r="L583" t="s">
        <v>435</v>
      </c>
      <c r="M583" t="s">
        <v>443</v>
      </c>
      <c r="N583" t="s">
        <v>458</v>
      </c>
      <c r="O583" s="76">
        <v>39073</v>
      </c>
      <c r="P583" s="76">
        <v>125034</v>
      </c>
      <c r="Q583" s="76">
        <v>0</v>
      </c>
      <c r="R583" s="76">
        <v>4020</v>
      </c>
      <c r="S583" s="76">
        <v>0</v>
      </c>
      <c r="T583" s="76">
        <v>168127</v>
      </c>
      <c r="U583">
        <v>61194</v>
      </c>
      <c r="V583">
        <v>0</v>
      </c>
      <c r="W583">
        <v>0</v>
      </c>
      <c r="X583">
        <v>0</v>
      </c>
      <c r="Y583">
        <v>0</v>
      </c>
      <c r="Z583">
        <v>0</v>
      </c>
      <c r="AA583">
        <v>0</v>
      </c>
      <c r="AB583">
        <v>89398</v>
      </c>
      <c r="AC583">
        <v>16768</v>
      </c>
      <c r="AD583">
        <v>0</v>
      </c>
      <c r="AE583">
        <v>167360</v>
      </c>
      <c r="AF583" s="1">
        <v>28</v>
      </c>
      <c r="AG583">
        <v>29</v>
      </c>
      <c r="AH583">
        <v>3627</v>
      </c>
      <c r="AI583">
        <v>304</v>
      </c>
      <c r="AJ583">
        <v>0</v>
      </c>
      <c r="AK583">
        <v>0</v>
      </c>
      <c r="AL583">
        <v>0</v>
      </c>
      <c r="AM583">
        <v>0</v>
      </c>
      <c r="AN583">
        <v>2</v>
      </c>
      <c r="AO583">
        <v>2</v>
      </c>
      <c r="AP583">
        <v>400</v>
      </c>
      <c r="AQ583">
        <v>0</v>
      </c>
      <c r="AR583">
        <v>4</v>
      </c>
      <c r="AS583">
        <v>4</v>
      </c>
      <c r="AT583">
        <v>0</v>
      </c>
      <c r="AU583">
        <v>270</v>
      </c>
      <c r="AV583">
        <v>0</v>
      </c>
      <c r="AW583">
        <v>0</v>
      </c>
      <c r="AX583">
        <v>0</v>
      </c>
      <c r="AY583">
        <v>0</v>
      </c>
      <c r="AZ583">
        <v>0</v>
      </c>
      <c r="BA583">
        <v>0</v>
      </c>
      <c r="BB583">
        <v>0</v>
      </c>
      <c r="BC583">
        <v>0</v>
      </c>
      <c r="BD583" s="284">
        <v>2</v>
      </c>
      <c r="BE583" s="284">
        <v>2</v>
      </c>
      <c r="BF583" s="284">
        <v>400</v>
      </c>
      <c r="BG583" s="284">
        <v>0</v>
      </c>
      <c r="BH583" s="168">
        <v>4</v>
      </c>
      <c r="BI583" s="169">
        <v>4</v>
      </c>
      <c r="BJ583" s="169">
        <v>0</v>
      </c>
      <c r="BK583" s="170">
        <v>270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v>0</v>
      </c>
      <c r="CJ583" s="1">
        <v>0</v>
      </c>
      <c r="CK583" s="1">
        <v>0</v>
      </c>
      <c r="CL583" s="1">
        <v>0</v>
      </c>
      <c r="CM583" s="1">
        <v>0</v>
      </c>
      <c r="CN583" s="168">
        <v>0</v>
      </c>
      <c r="CO583" s="169">
        <v>0</v>
      </c>
      <c r="CP583" s="169">
        <v>0</v>
      </c>
      <c r="CQ583" s="170">
        <v>0</v>
      </c>
      <c r="CR583" s="1">
        <v>9</v>
      </c>
      <c r="CS583" s="1">
        <v>9</v>
      </c>
      <c r="CT583" s="1">
        <v>3136</v>
      </c>
      <c r="CU583" s="1">
        <v>0</v>
      </c>
      <c r="CV583">
        <v>0</v>
      </c>
      <c r="CW583">
        <v>0</v>
      </c>
      <c r="CX583">
        <v>0</v>
      </c>
      <c r="CY583">
        <v>0</v>
      </c>
      <c r="CZ583">
        <v>0</v>
      </c>
      <c r="DA583">
        <v>0</v>
      </c>
      <c r="DB583">
        <v>0</v>
      </c>
      <c r="DC583">
        <v>0</v>
      </c>
      <c r="DD583">
        <v>0</v>
      </c>
      <c r="DE583">
        <v>0</v>
      </c>
      <c r="DF583">
        <v>0</v>
      </c>
      <c r="DG583">
        <v>0</v>
      </c>
      <c r="DH583">
        <v>0</v>
      </c>
      <c r="DI583">
        <v>0</v>
      </c>
      <c r="DJ583">
        <v>0</v>
      </c>
      <c r="DK583">
        <v>0</v>
      </c>
      <c r="DL583">
        <v>0</v>
      </c>
      <c r="DM583">
        <v>0</v>
      </c>
      <c r="DN583">
        <v>0</v>
      </c>
      <c r="DO583">
        <v>0</v>
      </c>
      <c r="DP583" s="284">
        <v>0</v>
      </c>
      <c r="DQ583" s="284">
        <v>0</v>
      </c>
      <c r="DR583" s="284">
        <v>0</v>
      </c>
      <c r="DS583" s="284">
        <v>0</v>
      </c>
      <c r="DT583" s="168">
        <v>0</v>
      </c>
      <c r="DU583" s="169">
        <v>0</v>
      </c>
      <c r="DV583" s="169">
        <v>0</v>
      </c>
      <c r="DW583" s="170">
        <v>0</v>
      </c>
      <c r="DX583">
        <v>4</v>
      </c>
      <c r="DY583">
        <v>4</v>
      </c>
      <c r="DZ583">
        <v>3156</v>
      </c>
      <c r="EA583">
        <v>650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v>0</v>
      </c>
      <c r="EV583" s="1">
        <v>0</v>
      </c>
      <c r="EW583" s="1">
        <v>0</v>
      </c>
      <c r="EX583" s="1">
        <v>0</v>
      </c>
      <c r="EY583" s="1">
        <v>0</v>
      </c>
      <c r="EZ583" s="168">
        <v>0</v>
      </c>
      <c r="FA583" s="169">
        <v>0</v>
      </c>
      <c r="FB583" s="169">
        <v>0</v>
      </c>
      <c r="FC583" s="170">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4</v>
      </c>
      <c r="GG583">
        <v>0</v>
      </c>
      <c r="GH583">
        <v>0</v>
      </c>
      <c r="GI583">
        <v>0</v>
      </c>
      <c r="GJ583" t="s">
        <v>470</v>
      </c>
      <c r="GK583">
        <v>6400</v>
      </c>
      <c r="GL583" t="s">
        <v>470</v>
      </c>
      <c r="GM583">
        <v>60</v>
      </c>
      <c r="GN583">
        <v>0</v>
      </c>
      <c r="GO583">
        <v>0</v>
      </c>
      <c r="GP583">
        <v>0</v>
      </c>
      <c r="GQ583">
        <v>0</v>
      </c>
      <c r="GR583">
        <v>0</v>
      </c>
      <c r="GS583">
        <v>0</v>
      </c>
      <c r="GT583">
        <v>0</v>
      </c>
      <c r="GU583">
        <v>0</v>
      </c>
      <c r="GV583">
        <v>0</v>
      </c>
      <c r="GW583">
        <v>0</v>
      </c>
      <c r="GX583">
        <v>0</v>
      </c>
      <c r="GY583">
        <v>0</v>
      </c>
      <c r="GZ583">
        <v>0</v>
      </c>
      <c r="HA583">
        <v>0</v>
      </c>
      <c r="HB583">
        <v>0</v>
      </c>
      <c r="HC583" s="139">
        <v>1</v>
      </c>
      <c r="HD583" s="141">
        <v>0</v>
      </c>
      <c r="HE583" s="139">
        <v>0</v>
      </c>
      <c r="HF583" s="141">
        <v>0</v>
      </c>
      <c r="HG583" s="180">
        <v>2</v>
      </c>
      <c r="HH583" s="182">
        <v>0.5</v>
      </c>
      <c r="HI583" s="182">
        <v>0</v>
      </c>
      <c r="HJ583" s="183">
        <v>0</v>
      </c>
      <c r="HK583" s="140">
        <v>0</v>
      </c>
      <c r="HL583" s="140">
        <v>0</v>
      </c>
      <c r="HM583" s="1">
        <v>0</v>
      </c>
      <c r="HN583" s="1">
        <v>0</v>
      </c>
      <c r="HO583" t="s">
        <v>458</v>
      </c>
      <c r="HP583" s="284" t="s">
        <v>458</v>
      </c>
      <c r="HQ583" s="284">
        <v>2</v>
      </c>
      <c r="HR583" s="284" t="s">
        <v>541</v>
      </c>
      <c r="HS583" s="284">
        <v>0</v>
      </c>
      <c r="HT583" s="284" t="s">
        <v>426</v>
      </c>
      <c r="HU583" s="284" t="s">
        <v>427</v>
      </c>
      <c r="HV583" s="284" t="s">
        <v>427</v>
      </c>
      <c r="HW583" s="284" t="s">
        <v>426</v>
      </c>
      <c r="HX583" s="284" t="s">
        <v>541</v>
      </c>
      <c r="HY583" s="284">
        <v>0</v>
      </c>
      <c r="HZ583" s="284">
        <v>191723</v>
      </c>
      <c r="IA583" s="284"/>
      <c r="IB583" s="284"/>
    </row>
    <row r="584" spans="1:236" x14ac:dyDescent="0.25">
      <c r="A584" s="2">
        <f>IF('Table 1'!$L$2="All Regions",1,IF('Table 1'!$L$2='DATA TEMPLATE 1516'!L584,1,0))</f>
        <v>1</v>
      </c>
      <c r="B584" s="2">
        <f>IF('Table 1'!$L$3="All Disciplines",1,IF('Table 1'!$L$3='DATA TEMPLATE 1516'!M584,1,0))</f>
        <v>1</v>
      </c>
      <c r="C584" s="2">
        <f>IF('Table 1'!$L$4="All Organisations",1,IF('Table 1'!$L$4='DATA TEMPLATE 1516'!N584,1,0))</f>
        <v>1</v>
      </c>
      <c r="D584" s="2">
        <f t="shared" si="18"/>
        <v>3</v>
      </c>
      <c r="E584" s="236">
        <f>IFERROR(IF('Table 2'!$L$2="All Diverse Led",$HQ584,IF('Table 2'!$L$2='DATA TEMPLATE 1516'!HX584,4,0)),"0")</f>
        <v>0</v>
      </c>
      <c r="F584" s="236">
        <f>IFERROR(IF('Table 2'!$L$2="All Diverse Led",$HQ584,IF('Table 2'!$L$2='DATA TEMPLATE 1516'!HY584,4,0)), 0)</f>
        <v>0</v>
      </c>
      <c r="G584" s="237">
        <f t="shared" si="19"/>
        <v>0</v>
      </c>
      <c r="H584" s="1" t="s">
        <v>471</v>
      </c>
      <c r="I584" s="1">
        <v>0</v>
      </c>
      <c r="J584" s="1" t="b">
        <v>1</v>
      </c>
      <c r="K584" s="284">
        <v>582</v>
      </c>
      <c r="L584" t="s">
        <v>435</v>
      </c>
      <c r="M584" t="s">
        <v>451</v>
      </c>
      <c r="N584" t="s">
        <v>460</v>
      </c>
      <c r="O584" s="76">
        <v>4523491</v>
      </c>
      <c r="P584" s="76">
        <v>1221425</v>
      </c>
      <c r="Q584" s="76">
        <v>164799</v>
      </c>
      <c r="R584" s="76">
        <v>0</v>
      </c>
      <c r="S584" s="76">
        <v>75601</v>
      </c>
      <c r="T584" s="76">
        <v>5985316</v>
      </c>
      <c r="U584">
        <v>1067764</v>
      </c>
      <c r="V584">
        <v>51022</v>
      </c>
      <c r="W584">
        <v>0</v>
      </c>
      <c r="X584">
        <v>0</v>
      </c>
      <c r="Y584">
        <v>75601</v>
      </c>
      <c r="Z584">
        <v>13240</v>
      </c>
      <c r="AA584">
        <v>0</v>
      </c>
      <c r="AB584">
        <v>2896505</v>
      </c>
      <c r="AC584">
        <v>1640109</v>
      </c>
      <c r="AD584">
        <v>116477</v>
      </c>
      <c r="AE584">
        <v>5860718</v>
      </c>
      <c r="AF584" s="1">
        <v>0</v>
      </c>
      <c r="AG584">
        <v>0</v>
      </c>
      <c r="AH584">
        <v>0</v>
      </c>
      <c r="AI584">
        <v>0</v>
      </c>
      <c r="AJ584">
        <v>0</v>
      </c>
      <c r="AK584">
        <v>0</v>
      </c>
      <c r="AL584">
        <v>0</v>
      </c>
      <c r="AM584">
        <v>0</v>
      </c>
      <c r="AN584">
        <v>0</v>
      </c>
      <c r="AO584">
        <v>0</v>
      </c>
      <c r="AP584">
        <v>0</v>
      </c>
      <c r="AQ584">
        <v>0</v>
      </c>
      <c r="AR584">
        <v>0</v>
      </c>
      <c r="AS584">
        <v>0</v>
      </c>
      <c r="AT584">
        <v>0</v>
      </c>
      <c r="AU584">
        <v>0</v>
      </c>
      <c r="AV584">
        <v>0</v>
      </c>
      <c r="AW584">
        <v>0</v>
      </c>
      <c r="AX584">
        <v>0</v>
      </c>
      <c r="AY584">
        <v>0</v>
      </c>
      <c r="AZ584">
        <v>0</v>
      </c>
      <c r="BA584">
        <v>0</v>
      </c>
      <c r="BB584">
        <v>0</v>
      </c>
      <c r="BC584">
        <v>0</v>
      </c>
      <c r="BD584" s="284">
        <v>0</v>
      </c>
      <c r="BE584" s="284">
        <v>0</v>
      </c>
      <c r="BF584" s="284">
        <v>0</v>
      </c>
      <c r="BG584" s="284">
        <v>0</v>
      </c>
      <c r="BH584" s="168">
        <v>0</v>
      </c>
      <c r="BI584" s="169">
        <v>0</v>
      </c>
      <c r="BJ584" s="169">
        <v>0</v>
      </c>
      <c r="BK584" s="170">
        <v>0</v>
      </c>
      <c r="BL584">
        <v>2</v>
      </c>
      <c r="BM584">
        <v>236</v>
      </c>
      <c r="BN584">
        <v>0</v>
      </c>
      <c r="BO584">
        <v>8969</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v>0</v>
      </c>
      <c r="CJ584" s="1">
        <v>0</v>
      </c>
      <c r="CK584" s="1">
        <v>0</v>
      </c>
      <c r="CL584" s="1">
        <v>0</v>
      </c>
      <c r="CM584" s="1">
        <v>0</v>
      </c>
      <c r="CN584" s="168">
        <v>0</v>
      </c>
      <c r="CO584" s="169">
        <v>0</v>
      </c>
      <c r="CP584" s="169">
        <v>0</v>
      </c>
      <c r="CQ584" s="170">
        <v>0</v>
      </c>
      <c r="CR584" s="1">
        <v>0</v>
      </c>
      <c r="CS584" s="1">
        <v>0</v>
      </c>
      <c r="CT584" s="1">
        <v>0</v>
      </c>
      <c r="CU584" s="1">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v>0</v>
      </c>
      <c r="DP584" s="284">
        <v>0</v>
      </c>
      <c r="DQ584" s="284">
        <v>0</v>
      </c>
      <c r="DR584" s="284">
        <v>0</v>
      </c>
      <c r="DS584" s="284">
        <v>0</v>
      </c>
      <c r="DT584" s="168">
        <v>0</v>
      </c>
      <c r="DU584" s="169">
        <v>0</v>
      </c>
      <c r="DV584" s="169">
        <v>0</v>
      </c>
      <c r="DW584" s="170">
        <v>0</v>
      </c>
      <c r="DX584">
        <v>2</v>
      </c>
      <c r="DY584">
        <v>2</v>
      </c>
      <c r="DZ584">
        <v>0</v>
      </c>
      <c r="EA584">
        <v>13300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v>0</v>
      </c>
      <c r="EV584" s="1">
        <v>0</v>
      </c>
      <c r="EW584" s="1">
        <v>0</v>
      </c>
      <c r="EX584" s="1">
        <v>0</v>
      </c>
      <c r="EY584" s="1">
        <v>0</v>
      </c>
      <c r="EZ584" s="168">
        <v>0</v>
      </c>
      <c r="FA584" s="169">
        <v>0</v>
      </c>
      <c r="FB584" s="169">
        <v>0</v>
      </c>
      <c r="FC584" s="170">
        <v>0</v>
      </c>
      <c r="FD584">
        <v>0</v>
      </c>
      <c r="FE584">
        <v>0</v>
      </c>
      <c r="FF584">
        <v>0</v>
      </c>
      <c r="FG584">
        <v>0</v>
      </c>
      <c r="FH584">
        <v>0</v>
      </c>
      <c r="FI584">
        <v>0</v>
      </c>
      <c r="FJ584">
        <v>0</v>
      </c>
      <c r="FK584">
        <v>0</v>
      </c>
      <c r="FL584">
        <v>0</v>
      </c>
      <c r="FM584">
        <v>0</v>
      </c>
      <c r="FN584">
        <v>1</v>
      </c>
      <c r="FO584">
        <v>750</v>
      </c>
      <c r="FP584">
        <v>700</v>
      </c>
      <c r="FQ584">
        <v>0</v>
      </c>
      <c r="FR584">
        <v>0</v>
      </c>
      <c r="FS584">
        <v>0</v>
      </c>
      <c r="FT584">
        <v>0</v>
      </c>
      <c r="FU584">
        <v>0</v>
      </c>
      <c r="FV584">
        <v>0</v>
      </c>
      <c r="FW584">
        <v>0</v>
      </c>
      <c r="FX584">
        <v>0</v>
      </c>
      <c r="FY584">
        <v>0</v>
      </c>
      <c r="FZ584">
        <v>0</v>
      </c>
      <c r="GA584">
        <v>0</v>
      </c>
      <c r="GB584">
        <v>0</v>
      </c>
      <c r="GC584">
        <v>0</v>
      </c>
      <c r="GD584">
        <v>9</v>
      </c>
      <c r="GE584" t="s">
        <v>617</v>
      </c>
      <c r="GF584">
        <v>13</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0</v>
      </c>
      <c r="GZ584">
        <v>0</v>
      </c>
      <c r="HA584">
        <v>0</v>
      </c>
      <c r="HB584">
        <v>0</v>
      </c>
      <c r="HC584" s="139">
        <v>0</v>
      </c>
      <c r="HD584" s="141">
        <v>0</v>
      </c>
      <c r="HE584" s="139">
        <v>1</v>
      </c>
      <c r="HF584" s="141">
        <v>0</v>
      </c>
      <c r="HG584" s="180">
        <v>19</v>
      </c>
      <c r="HH584" s="182">
        <v>0</v>
      </c>
      <c r="HI584" s="182">
        <v>5.2631578947368418E-2</v>
      </c>
      <c r="HJ584" s="183">
        <v>0</v>
      </c>
      <c r="HK584" s="140">
        <v>0</v>
      </c>
      <c r="HL584" s="140">
        <v>0</v>
      </c>
      <c r="HM584" s="1" t="s">
        <v>427</v>
      </c>
      <c r="HN584" s="1" t="s">
        <v>427</v>
      </c>
      <c r="HO584" t="s">
        <v>460</v>
      </c>
      <c r="HP584" s="284" t="s">
        <v>460</v>
      </c>
      <c r="HQ584" s="284">
        <v>0</v>
      </c>
      <c r="HR584" s="284">
        <v>0</v>
      </c>
      <c r="HS584" s="284">
        <v>0</v>
      </c>
      <c r="HT584" s="284" t="s">
        <v>427</v>
      </c>
      <c r="HU584" s="284" t="s">
        <v>427</v>
      </c>
      <c r="HV584" s="284" t="s">
        <v>427</v>
      </c>
      <c r="HW584" s="284" t="s">
        <v>427</v>
      </c>
      <c r="HX584" s="284">
        <v>0</v>
      </c>
      <c r="HY584" s="284">
        <v>0</v>
      </c>
      <c r="HZ584" s="284">
        <v>5829601</v>
      </c>
      <c r="IA584" s="284"/>
      <c r="IB584" s="284"/>
    </row>
    <row r="585" spans="1:236" x14ac:dyDescent="0.25">
      <c r="A585" s="2">
        <f>IF('Table 1'!$L$2="All Regions",1,IF('Table 1'!$L$2='DATA TEMPLATE 1516'!L585,1,0))</f>
        <v>1</v>
      </c>
      <c r="B585" s="2">
        <f>IF('Table 1'!$L$3="All Disciplines",1,IF('Table 1'!$L$3='DATA TEMPLATE 1516'!M585,1,0))</f>
        <v>1</v>
      </c>
      <c r="C585" s="2">
        <f>IF('Table 1'!$L$4="All Organisations",1,IF('Table 1'!$L$4='DATA TEMPLATE 1516'!N585,1,0))</f>
        <v>1</v>
      </c>
      <c r="D585" s="2">
        <f t="shared" si="18"/>
        <v>3</v>
      </c>
      <c r="E585" s="236">
        <f>IFERROR(IF('Table 2'!$L$2="All Diverse Led",$HQ585,IF('Table 2'!$L$2='DATA TEMPLATE 1516'!HX585,4,0)),"0")</f>
        <v>0</v>
      </c>
      <c r="F585" s="236">
        <f>IFERROR(IF('Table 2'!$L$2="All Diverse Led",$HQ585,IF('Table 2'!$L$2='DATA TEMPLATE 1516'!HY585,4,0)), 0)</f>
        <v>0</v>
      </c>
      <c r="G585" s="237">
        <f t="shared" si="19"/>
        <v>0</v>
      </c>
      <c r="H585" s="1" t="s">
        <v>471</v>
      </c>
      <c r="I585" s="1">
        <v>0</v>
      </c>
      <c r="J585" s="1" t="b">
        <v>1</v>
      </c>
      <c r="K585" s="284">
        <v>583</v>
      </c>
      <c r="L585" t="s">
        <v>448</v>
      </c>
      <c r="M585" t="s">
        <v>451</v>
      </c>
      <c r="N585" t="s">
        <v>460</v>
      </c>
      <c r="O585" s="76">
        <v>137048</v>
      </c>
      <c r="P585" s="76">
        <v>1102742</v>
      </c>
      <c r="Q585" s="76">
        <v>70845</v>
      </c>
      <c r="R585" s="76">
        <v>2207118</v>
      </c>
      <c r="S585" s="76">
        <v>35655</v>
      </c>
      <c r="T585" s="76">
        <v>3553408</v>
      </c>
      <c r="U585">
        <v>10971</v>
      </c>
      <c r="V585">
        <v>2880</v>
      </c>
      <c r="W585">
        <v>0</v>
      </c>
      <c r="X585">
        <v>0</v>
      </c>
      <c r="Y585">
        <v>91204</v>
      </c>
      <c r="Z585">
        <v>59002</v>
      </c>
      <c r="AA585">
        <v>750</v>
      </c>
      <c r="AB585">
        <v>1190570</v>
      </c>
      <c r="AC585">
        <v>1184235</v>
      </c>
      <c r="AD585">
        <v>475083</v>
      </c>
      <c r="AE585">
        <v>3014695</v>
      </c>
      <c r="AF585" s="1">
        <v>26</v>
      </c>
      <c r="AG585">
        <v>32</v>
      </c>
      <c r="AH585">
        <v>715</v>
      </c>
      <c r="AI585">
        <v>0</v>
      </c>
      <c r="AJ585">
        <v>0</v>
      </c>
      <c r="AK585">
        <v>0</v>
      </c>
      <c r="AL585">
        <v>0</v>
      </c>
      <c r="AM585">
        <v>0</v>
      </c>
      <c r="AN585">
        <v>0</v>
      </c>
      <c r="AO585">
        <v>0</v>
      </c>
      <c r="AP585">
        <v>0</v>
      </c>
      <c r="AQ585">
        <v>0</v>
      </c>
      <c r="AR585">
        <v>6</v>
      </c>
      <c r="AS585">
        <v>6</v>
      </c>
      <c r="AT585">
        <v>207</v>
      </c>
      <c r="AU585">
        <v>0</v>
      </c>
      <c r="AV585">
        <v>0</v>
      </c>
      <c r="AW585">
        <v>0</v>
      </c>
      <c r="AX585">
        <v>0</v>
      </c>
      <c r="AY585">
        <v>0</v>
      </c>
      <c r="AZ585">
        <v>0</v>
      </c>
      <c r="BA585">
        <v>0</v>
      </c>
      <c r="BB585">
        <v>0</v>
      </c>
      <c r="BC585">
        <v>0</v>
      </c>
      <c r="BD585" s="284">
        <v>0</v>
      </c>
      <c r="BE585" s="284">
        <v>0</v>
      </c>
      <c r="BF585" s="284">
        <v>0</v>
      </c>
      <c r="BG585" s="284">
        <v>0</v>
      </c>
      <c r="BH585" s="168">
        <v>6</v>
      </c>
      <c r="BI585" s="169">
        <v>6</v>
      </c>
      <c r="BJ585" s="169">
        <v>207</v>
      </c>
      <c r="BK585" s="170">
        <v>0</v>
      </c>
      <c r="BL585">
        <v>28</v>
      </c>
      <c r="BM585">
        <v>2208</v>
      </c>
      <c r="BN585">
        <v>0</v>
      </c>
      <c r="BO585">
        <v>1628094</v>
      </c>
      <c r="BP585">
        <v>0</v>
      </c>
      <c r="BQ585">
        <v>0</v>
      </c>
      <c r="BR585">
        <v>0</v>
      </c>
      <c r="BS585">
        <v>0</v>
      </c>
      <c r="BT585">
        <v>0</v>
      </c>
      <c r="BU585">
        <v>0</v>
      </c>
      <c r="BV585">
        <v>0</v>
      </c>
      <c r="BW585">
        <v>0</v>
      </c>
      <c r="BX585">
        <v>0</v>
      </c>
      <c r="BY585">
        <v>0</v>
      </c>
      <c r="BZ585">
        <v>0</v>
      </c>
      <c r="CA585">
        <v>729</v>
      </c>
      <c r="CB585">
        <v>0</v>
      </c>
      <c r="CC585">
        <v>0</v>
      </c>
      <c r="CD585">
        <v>0</v>
      </c>
      <c r="CE585">
        <v>0</v>
      </c>
      <c r="CF585">
        <v>0</v>
      </c>
      <c r="CG585">
        <v>0</v>
      </c>
      <c r="CH585">
        <v>0</v>
      </c>
      <c r="CI585">
        <v>0</v>
      </c>
      <c r="CJ585" s="1">
        <v>0</v>
      </c>
      <c r="CK585" s="1">
        <v>0</v>
      </c>
      <c r="CL585" s="1">
        <v>0</v>
      </c>
      <c r="CM585" s="1">
        <v>0</v>
      </c>
      <c r="CN585" s="168">
        <v>0</v>
      </c>
      <c r="CO585" s="169">
        <v>0</v>
      </c>
      <c r="CP585" s="169">
        <v>0</v>
      </c>
      <c r="CQ585" s="170">
        <v>729</v>
      </c>
      <c r="CR585" s="1">
        <v>0</v>
      </c>
      <c r="CS585" s="1">
        <v>0</v>
      </c>
      <c r="CT585" s="1">
        <v>0</v>
      </c>
      <c r="CU585" s="1">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v>0</v>
      </c>
      <c r="DP585" s="284">
        <v>0</v>
      </c>
      <c r="DQ585" s="284">
        <v>0</v>
      </c>
      <c r="DR585" s="284">
        <v>0</v>
      </c>
      <c r="DS585" s="284">
        <v>0</v>
      </c>
      <c r="DT585" s="168">
        <v>0</v>
      </c>
      <c r="DU585" s="169">
        <v>0</v>
      </c>
      <c r="DV585" s="169">
        <v>0</v>
      </c>
      <c r="DW585" s="170">
        <v>0</v>
      </c>
      <c r="DX585">
        <v>4</v>
      </c>
      <c r="DY585">
        <v>48</v>
      </c>
      <c r="DZ585">
        <v>0</v>
      </c>
      <c r="EA585">
        <v>23649</v>
      </c>
      <c r="EB585">
        <v>0</v>
      </c>
      <c r="EC585">
        <v>0</v>
      </c>
      <c r="ED585">
        <v>0</v>
      </c>
      <c r="EE585">
        <v>0</v>
      </c>
      <c r="EF585">
        <v>0</v>
      </c>
      <c r="EG585">
        <v>0</v>
      </c>
      <c r="EH585">
        <v>0</v>
      </c>
      <c r="EI585">
        <v>0</v>
      </c>
      <c r="EJ585">
        <v>0</v>
      </c>
      <c r="EK585">
        <v>0</v>
      </c>
      <c r="EL585">
        <v>0</v>
      </c>
      <c r="EM585">
        <v>3133</v>
      </c>
      <c r="EN585">
        <v>0</v>
      </c>
      <c r="EO585">
        <v>0</v>
      </c>
      <c r="EP585">
        <v>0</v>
      </c>
      <c r="EQ585">
        <v>0</v>
      </c>
      <c r="ER585">
        <v>0</v>
      </c>
      <c r="ES585">
        <v>0</v>
      </c>
      <c r="ET585">
        <v>0</v>
      </c>
      <c r="EU585">
        <v>0</v>
      </c>
      <c r="EV585" s="1">
        <v>0</v>
      </c>
      <c r="EW585" s="1">
        <v>0</v>
      </c>
      <c r="EX585" s="1">
        <v>0</v>
      </c>
      <c r="EY585" s="1">
        <v>0</v>
      </c>
      <c r="EZ585" s="168">
        <v>0</v>
      </c>
      <c r="FA585" s="169">
        <v>0</v>
      </c>
      <c r="FB585" s="169">
        <v>0</v>
      </c>
      <c r="FC585" s="170">
        <v>3133</v>
      </c>
      <c r="FD585">
        <v>0</v>
      </c>
      <c r="FE585">
        <v>0</v>
      </c>
      <c r="FF585">
        <v>0</v>
      </c>
      <c r="FG585">
        <v>1</v>
      </c>
      <c r="FH585">
        <v>0</v>
      </c>
      <c r="FI585">
        <v>25714</v>
      </c>
      <c r="FJ585">
        <v>11</v>
      </c>
      <c r="FK585">
        <v>2267</v>
      </c>
      <c r="FL585">
        <v>0</v>
      </c>
      <c r="FM585">
        <v>0</v>
      </c>
      <c r="FN585">
        <v>0</v>
      </c>
      <c r="FO585">
        <v>0</v>
      </c>
      <c r="FP585">
        <v>1</v>
      </c>
      <c r="FQ585">
        <v>5</v>
      </c>
      <c r="FR585">
        <v>0</v>
      </c>
      <c r="FS585">
        <v>0</v>
      </c>
      <c r="FT585">
        <v>0</v>
      </c>
      <c r="FU585">
        <v>0</v>
      </c>
      <c r="FV585">
        <v>0</v>
      </c>
      <c r="FW585">
        <v>0</v>
      </c>
      <c r="FX585">
        <v>0</v>
      </c>
      <c r="FY585">
        <v>0</v>
      </c>
      <c r="FZ585">
        <v>1</v>
      </c>
      <c r="GA585">
        <v>0</v>
      </c>
      <c r="GB585">
        <v>0</v>
      </c>
      <c r="GC585">
        <v>0</v>
      </c>
      <c r="GD585">
        <v>2</v>
      </c>
      <c r="GE585">
        <v>15020</v>
      </c>
      <c r="GF585">
        <v>4</v>
      </c>
      <c r="GG585">
        <v>60000</v>
      </c>
      <c r="GH585">
        <v>0</v>
      </c>
      <c r="GI585">
        <v>0</v>
      </c>
      <c r="GJ585">
        <v>0</v>
      </c>
      <c r="GK585">
        <v>0</v>
      </c>
      <c r="GL585">
        <v>0</v>
      </c>
      <c r="GM585">
        <v>0</v>
      </c>
      <c r="GN585">
        <v>19</v>
      </c>
      <c r="GO585">
        <v>0</v>
      </c>
      <c r="GP585">
        <v>16</v>
      </c>
      <c r="GQ585">
        <v>2267</v>
      </c>
      <c r="GR585">
        <v>1</v>
      </c>
      <c r="GS585">
        <v>304</v>
      </c>
      <c r="GT585">
        <v>5</v>
      </c>
      <c r="GU585">
        <v>5</v>
      </c>
      <c r="GV585">
        <v>2</v>
      </c>
      <c r="GW585">
        <v>2</v>
      </c>
      <c r="GX585">
        <v>20</v>
      </c>
      <c r="GY585">
        <v>20</v>
      </c>
      <c r="GZ585">
        <v>0</v>
      </c>
      <c r="HA585">
        <v>0</v>
      </c>
      <c r="HB585">
        <v>0</v>
      </c>
      <c r="HC585" s="139">
        <v>0</v>
      </c>
      <c r="HD585" s="141">
        <v>0</v>
      </c>
      <c r="HE585" s="139">
        <v>0</v>
      </c>
      <c r="HF585" s="141">
        <v>0</v>
      </c>
      <c r="HG585" s="180">
        <v>40</v>
      </c>
      <c r="HH585" s="182">
        <v>0</v>
      </c>
      <c r="HI585" s="182">
        <v>0</v>
      </c>
      <c r="HJ585" s="183">
        <v>0</v>
      </c>
      <c r="HK585" s="140">
        <v>0</v>
      </c>
      <c r="HL585" s="140">
        <v>0</v>
      </c>
      <c r="HM585" s="1" t="s">
        <v>427</v>
      </c>
      <c r="HN585" s="1" t="s">
        <v>427</v>
      </c>
      <c r="HO585" t="s">
        <v>460</v>
      </c>
      <c r="HP585" s="284" t="s">
        <v>460</v>
      </c>
      <c r="HQ585" s="284">
        <v>0</v>
      </c>
      <c r="HR585" s="284">
        <v>0</v>
      </c>
      <c r="HS585" s="284">
        <v>0</v>
      </c>
      <c r="HT585" s="284" t="s">
        <v>427</v>
      </c>
      <c r="HU585" s="284" t="s">
        <v>427</v>
      </c>
      <c r="HV585" s="284" t="s">
        <v>427</v>
      </c>
      <c r="HW585" s="284" t="s">
        <v>427</v>
      </c>
      <c r="HX585" s="284">
        <v>0</v>
      </c>
      <c r="HY585" s="284">
        <v>0</v>
      </c>
      <c r="HZ585" s="284">
        <v>3767705</v>
      </c>
      <c r="IA585" s="284"/>
      <c r="IB585" s="284"/>
    </row>
    <row r="586" spans="1:236" x14ac:dyDescent="0.25">
      <c r="A586" s="2">
        <f>IF('Table 1'!$L$2="All Regions",1,IF('Table 1'!$L$2='DATA TEMPLATE 1516'!L586,1,0))</f>
        <v>1</v>
      </c>
      <c r="B586" s="2">
        <f>IF('Table 1'!$L$3="All Disciplines",1,IF('Table 1'!$L$3='DATA TEMPLATE 1516'!M586,1,0))</f>
        <v>1</v>
      </c>
      <c r="C586" s="2">
        <f>IF('Table 1'!$L$4="All Organisations",1,IF('Table 1'!$L$4='DATA TEMPLATE 1516'!N586,1,0))</f>
        <v>1</v>
      </c>
      <c r="D586" s="2">
        <f t="shared" si="18"/>
        <v>3</v>
      </c>
      <c r="E586" s="236">
        <f>IFERROR(IF('Table 2'!$L$2="All Diverse Led",$HQ586,IF('Table 2'!$L$2='DATA TEMPLATE 1516'!HX586,4,0)),"0")</f>
        <v>0</v>
      </c>
      <c r="F586" s="236">
        <f>IFERROR(IF('Table 2'!$L$2="All Diverse Led",$HQ586,IF('Table 2'!$L$2='DATA TEMPLATE 1516'!HY586,4,0)), 0)</f>
        <v>0</v>
      </c>
      <c r="G586" s="237">
        <f t="shared" si="19"/>
        <v>0</v>
      </c>
      <c r="H586" s="1" t="s">
        <v>471</v>
      </c>
      <c r="I586" s="1">
        <v>0</v>
      </c>
      <c r="J586" s="1" t="b">
        <v>0</v>
      </c>
      <c r="K586" s="284">
        <v>584</v>
      </c>
      <c r="L586" t="s">
        <v>447</v>
      </c>
      <c r="M586" t="s">
        <v>440</v>
      </c>
      <c r="N586" t="s">
        <v>458</v>
      </c>
      <c r="O586" s="76">
        <v>84853</v>
      </c>
      <c r="P586" s="76">
        <v>224319</v>
      </c>
      <c r="Q586" s="76">
        <v>54546</v>
      </c>
      <c r="R586" s="76">
        <v>4800</v>
      </c>
      <c r="S586" s="76">
        <v>9100</v>
      </c>
      <c r="T586" s="76">
        <v>377618</v>
      </c>
      <c r="U586">
        <v>0</v>
      </c>
      <c r="V586">
        <v>0</v>
      </c>
      <c r="W586">
        <v>0</v>
      </c>
      <c r="X586">
        <v>0</v>
      </c>
      <c r="Y586">
        <v>0</v>
      </c>
      <c r="Z586">
        <v>0</v>
      </c>
      <c r="AA586">
        <v>0</v>
      </c>
      <c r="AB586">
        <v>252198</v>
      </c>
      <c r="AC586">
        <v>22617</v>
      </c>
      <c r="AD586">
        <v>47929</v>
      </c>
      <c r="AE586">
        <v>322744</v>
      </c>
      <c r="AF586" s="1">
        <v>1</v>
      </c>
      <c r="AG586">
        <v>1</v>
      </c>
      <c r="AH586">
        <v>0</v>
      </c>
      <c r="AI586">
        <v>500</v>
      </c>
      <c r="AJ586">
        <v>0</v>
      </c>
      <c r="AK586">
        <v>0</v>
      </c>
      <c r="AL586">
        <v>0</v>
      </c>
      <c r="AM586">
        <v>0</v>
      </c>
      <c r="AN586">
        <v>0</v>
      </c>
      <c r="AO586">
        <v>0</v>
      </c>
      <c r="AP586">
        <v>0</v>
      </c>
      <c r="AQ586">
        <v>0</v>
      </c>
      <c r="AR586">
        <v>0</v>
      </c>
      <c r="AS586">
        <v>0</v>
      </c>
      <c r="AT586">
        <v>0</v>
      </c>
      <c r="AU586">
        <v>0</v>
      </c>
      <c r="AV586">
        <v>0</v>
      </c>
      <c r="AW586">
        <v>0</v>
      </c>
      <c r="AX586">
        <v>0</v>
      </c>
      <c r="AY586">
        <v>0</v>
      </c>
      <c r="AZ586">
        <v>0</v>
      </c>
      <c r="BA586">
        <v>0</v>
      </c>
      <c r="BB586">
        <v>0</v>
      </c>
      <c r="BC586">
        <v>0</v>
      </c>
      <c r="BD586" s="284">
        <v>0</v>
      </c>
      <c r="BE586" s="284">
        <v>0</v>
      </c>
      <c r="BF586" s="284">
        <v>0</v>
      </c>
      <c r="BG586" s="284">
        <v>0</v>
      </c>
      <c r="BH586" s="168">
        <v>0</v>
      </c>
      <c r="BI586" s="169">
        <v>0</v>
      </c>
      <c r="BJ586" s="169">
        <v>0</v>
      </c>
      <c r="BK586" s="170">
        <v>0</v>
      </c>
      <c r="BL586">
        <v>1</v>
      </c>
      <c r="BM586">
        <v>7</v>
      </c>
      <c r="BN586">
        <v>0</v>
      </c>
      <c r="BO586">
        <v>13279</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v>0</v>
      </c>
      <c r="CJ586" s="1">
        <v>0</v>
      </c>
      <c r="CK586" s="1">
        <v>0</v>
      </c>
      <c r="CL586" s="1">
        <v>0</v>
      </c>
      <c r="CM586" s="1">
        <v>0</v>
      </c>
      <c r="CN586" s="168">
        <v>0</v>
      </c>
      <c r="CO586" s="169">
        <v>0</v>
      </c>
      <c r="CP586" s="169">
        <v>0</v>
      </c>
      <c r="CQ586" s="170">
        <v>0</v>
      </c>
      <c r="CR586" s="1">
        <v>8</v>
      </c>
      <c r="CS586" s="1">
        <v>87</v>
      </c>
      <c r="CT586" s="1">
        <v>0</v>
      </c>
      <c r="CU586" s="1">
        <v>10000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v>0</v>
      </c>
      <c r="DP586" s="284">
        <v>0</v>
      </c>
      <c r="DQ586" s="284">
        <v>0</v>
      </c>
      <c r="DR586" s="284">
        <v>0</v>
      </c>
      <c r="DS586" s="284">
        <v>0</v>
      </c>
      <c r="DT586" s="168">
        <v>0</v>
      </c>
      <c r="DU586" s="169">
        <v>0</v>
      </c>
      <c r="DV586" s="169">
        <v>0</v>
      </c>
      <c r="DW586" s="170">
        <v>0</v>
      </c>
      <c r="DX586">
        <v>1</v>
      </c>
      <c r="DY586">
        <v>1</v>
      </c>
      <c r="DZ586">
        <v>190</v>
      </c>
      <c r="EA586">
        <v>250</v>
      </c>
      <c r="EB586">
        <v>0</v>
      </c>
      <c r="EC586">
        <v>0</v>
      </c>
      <c r="ED586">
        <v>0</v>
      </c>
      <c r="EE586">
        <v>0</v>
      </c>
      <c r="EF586">
        <v>0</v>
      </c>
      <c r="EG586">
        <v>0</v>
      </c>
      <c r="EH586">
        <v>0</v>
      </c>
      <c r="EI586">
        <v>0</v>
      </c>
      <c r="EJ586">
        <v>0</v>
      </c>
      <c r="EK586">
        <v>0</v>
      </c>
      <c r="EL586">
        <v>100</v>
      </c>
      <c r="EM586" s="317">
        <v>0</v>
      </c>
      <c r="EN586">
        <v>0</v>
      </c>
      <c r="EO586">
        <v>0</v>
      </c>
      <c r="EP586">
        <v>0</v>
      </c>
      <c r="EQ586">
        <v>0</v>
      </c>
      <c r="ER586">
        <v>0</v>
      </c>
      <c r="ES586">
        <v>0</v>
      </c>
      <c r="ET586">
        <v>0</v>
      </c>
      <c r="EU586">
        <v>0</v>
      </c>
      <c r="EV586" s="1">
        <v>0</v>
      </c>
      <c r="EW586" s="1">
        <v>0</v>
      </c>
      <c r="EX586" s="1">
        <v>0</v>
      </c>
      <c r="EY586" s="1">
        <v>0</v>
      </c>
      <c r="EZ586" s="168">
        <v>0</v>
      </c>
      <c r="FA586" s="169">
        <v>0</v>
      </c>
      <c r="FB586" s="169">
        <v>100</v>
      </c>
      <c r="FC586" s="170">
        <v>0</v>
      </c>
      <c r="FD586">
        <v>0</v>
      </c>
      <c r="FE586">
        <v>0</v>
      </c>
      <c r="FF586">
        <v>0</v>
      </c>
      <c r="FG586">
        <v>0</v>
      </c>
      <c r="FH586">
        <v>0</v>
      </c>
      <c r="FI586">
        <v>0</v>
      </c>
      <c r="FJ586">
        <v>0</v>
      </c>
      <c r="FK586">
        <v>0</v>
      </c>
      <c r="FL586">
        <v>0</v>
      </c>
      <c r="FM586">
        <v>0</v>
      </c>
      <c r="FN586">
        <v>0</v>
      </c>
      <c r="FO586">
        <v>0</v>
      </c>
      <c r="FP586">
        <v>0</v>
      </c>
      <c r="FQ586">
        <v>0</v>
      </c>
      <c r="FR586">
        <v>0</v>
      </c>
      <c r="FS586">
        <v>0</v>
      </c>
      <c r="FT586">
        <v>1</v>
      </c>
      <c r="FU586">
        <v>1000</v>
      </c>
      <c r="FV586">
        <v>0</v>
      </c>
      <c r="FW586">
        <v>0</v>
      </c>
      <c r="FX586">
        <v>1</v>
      </c>
      <c r="FY586">
        <v>500</v>
      </c>
      <c r="FZ586">
        <v>2</v>
      </c>
      <c r="GA586">
        <v>668</v>
      </c>
      <c r="GB586">
        <v>12</v>
      </c>
      <c r="GC586">
        <v>249</v>
      </c>
      <c r="GD586">
        <v>0</v>
      </c>
      <c r="GE586">
        <v>0</v>
      </c>
      <c r="GF586">
        <v>0</v>
      </c>
      <c r="GG586">
        <v>0</v>
      </c>
      <c r="GH586">
        <v>0</v>
      </c>
      <c r="GI586">
        <v>0</v>
      </c>
      <c r="GJ586">
        <v>0</v>
      </c>
      <c r="GK586">
        <v>0</v>
      </c>
      <c r="GL586">
        <v>0</v>
      </c>
      <c r="GM586">
        <v>0</v>
      </c>
      <c r="GN586">
        <v>25</v>
      </c>
      <c r="GO586">
        <v>363</v>
      </c>
      <c r="GP586">
        <v>22</v>
      </c>
      <c r="GQ586">
        <v>1757</v>
      </c>
      <c r="GR586">
        <v>0</v>
      </c>
      <c r="GS586">
        <v>0</v>
      </c>
      <c r="GT586">
        <v>0</v>
      </c>
      <c r="GU586">
        <v>0</v>
      </c>
      <c r="GV586">
        <v>1</v>
      </c>
      <c r="GW586">
        <v>1</v>
      </c>
      <c r="GX586">
        <v>0</v>
      </c>
      <c r="GY586">
        <v>0</v>
      </c>
      <c r="GZ586">
        <v>0</v>
      </c>
      <c r="HA586">
        <v>0</v>
      </c>
      <c r="HB586">
        <v>0</v>
      </c>
      <c r="HC586" s="139">
        <v>0</v>
      </c>
      <c r="HD586" s="141">
        <v>0</v>
      </c>
      <c r="HE586" s="139">
        <v>0</v>
      </c>
      <c r="HF586" s="141">
        <v>2</v>
      </c>
      <c r="HG586" s="180">
        <v>11</v>
      </c>
      <c r="HH586" s="182">
        <v>0.18181818181818182</v>
      </c>
      <c r="HI586" s="182">
        <v>0</v>
      </c>
      <c r="HJ586" s="183">
        <v>0</v>
      </c>
      <c r="HK586" s="140">
        <v>0</v>
      </c>
      <c r="HL586" s="140">
        <v>0</v>
      </c>
      <c r="HM586" s="1" t="s">
        <v>427</v>
      </c>
      <c r="HN586" s="1" t="s">
        <v>427</v>
      </c>
      <c r="HO586" t="s">
        <v>458</v>
      </c>
      <c r="HP586" s="284" t="s">
        <v>459</v>
      </c>
      <c r="HQ586" s="284">
        <v>0</v>
      </c>
      <c r="HR586" s="284">
        <v>0</v>
      </c>
      <c r="HS586" s="284">
        <v>0</v>
      </c>
      <c r="HT586" s="284" t="s">
        <v>427</v>
      </c>
      <c r="HU586" s="284" t="s">
        <v>427</v>
      </c>
      <c r="HV586" s="284" t="s">
        <v>427</v>
      </c>
      <c r="HW586" s="284" t="s">
        <v>426</v>
      </c>
      <c r="HX586" s="284">
        <v>0</v>
      </c>
      <c r="HY586" s="284">
        <v>0</v>
      </c>
      <c r="HZ586" s="284">
        <v>313057</v>
      </c>
      <c r="IA586" s="284"/>
      <c r="IB586" s="284"/>
    </row>
    <row r="587" spans="1:236" x14ac:dyDescent="0.25">
      <c r="A587" s="2">
        <f>IF('Table 1'!$L$2="All Regions",1,IF('Table 1'!$L$2='DATA TEMPLATE 1516'!L587,1,0))</f>
        <v>1</v>
      </c>
      <c r="B587" s="2">
        <f>IF('Table 1'!$L$3="All Disciplines",1,IF('Table 1'!$L$3='DATA TEMPLATE 1516'!M587,1,0))</f>
        <v>1</v>
      </c>
      <c r="C587" s="2">
        <f>IF('Table 1'!$L$4="All Organisations",1,IF('Table 1'!$L$4='DATA TEMPLATE 1516'!N587,1,0))</f>
        <v>1</v>
      </c>
      <c r="D587" s="2">
        <f t="shared" si="18"/>
        <v>3</v>
      </c>
      <c r="E587" s="236">
        <f>IFERROR(IF('Table 2'!$L$2="All Diverse Led",$HQ587,IF('Table 2'!$L$2='DATA TEMPLATE 1516'!HX587,4,0)),"0")</f>
        <v>0</v>
      </c>
      <c r="F587" s="236">
        <f>IFERROR(IF('Table 2'!$L$2="All Diverse Led",$HQ587,IF('Table 2'!$L$2='DATA TEMPLATE 1516'!HY587,4,0)), 0)</f>
        <v>0</v>
      </c>
      <c r="G587" s="237">
        <f t="shared" si="19"/>
        <v>0</v>
      </c>
      <c r="H587" s="1" t="s">
        <v>471</v>
      </c>
      <c r="I587" s="1">
        <v>0</v>
      </c>
      <c r="J587" s="1" t="b">
        <v>0</v>
      </c>
      <c r="K587" s="284">
        <v>585</v>
      </c>
      <c r="L587" t="s">
        <v>439</v>
      </c>
      <c r="M587" t="s">
        <v>442</v>
      </c>
      <c r="N587" t="s">
        <v>458</v>
      </c>
      <c r="O587" s="76">
        <v>47814</v>
      </c>
      <c r="P587" s="76">
        <v>45000</v>
      </c>
      <c r="Q587" s="76">
        <v>0</v>
      </c>
      <c r="R587" s="76">
        <v>0</v>
      </c>
      <c r="S587" s="76">
        <v>0</v>
      </c>
      <c r="T587" s="76">
        <v>92814</v>
      </c>
      <c r="U587">
        <v>52137</v>
      </c>
      <c r="V587">
        <v>0</v>
      </c>
      <c r="W587">
        <v>0</v>
      </c>
      <c r="X587">
        <v>0</v>
      </c>
      <c r="Y587">
        <v>0</v>
      </c>
      <c r="Z587">
        <v>0</v>
      </c>
      <c r="AA587">
        <v>0</v>
      </c>
      <c r="AB587">
        <v>27837</v>
      </c>
      <c r="AC587">
        <v>11449</v>
      </c>
      <c r="AD587">
        <v>0</v>
      </c>
      <c r="AE587">
        <v>91423</v>
      </c>
      <c r="AF587" s="1">
        <v>4</v>
      </c>
      <c r="AG587">
        <v>20</v>
      </c>
      <c r="AH587">
        <v>0</v>
      </c>
      <c r="AI587">
        <v>1500</v>
      </c>
      <c r="AJ587">
        <v>0</v>
      </c>
      <c r="AK587">
        <v>0</v>
      </c>
      <c r="AL587">
        <v>0</v>
      </c>
      <c r="AM587">
        <v>0</v>
      </c>
      <c r="AN587">
        <v>1</v>
      </c>
      <c r="AO587">
        <v>4</v>
      </c>
      <c r="AP587">
        <v>0</v>
      </c>
      <c r="AQ587">
        <v>500</v>
      </c>
      <c r="AR587">
        <v>0</v>
      </c>
      <c r="AS587">
        <v>0</v>
      </c>
      <c r="AT587">
        <v>0</v>
      </c>
      <c r="AU587">
        <v>0</v>
      </c>
      <c r="AV587">
        <v>0</v>
      </c>
      <c r="AW587">
        <v>0</v>
      </c>
      <c r="AX587">
        <v>0</v>
      </c>
      <c r="AY587">
        <v>0</v>
      </c>
      <c r="AZ587">
        <v>0</v>
      </c>
      <c r="BA587">
        <v>0</v>
      </c>
      <c r="BB587">
        <v>0</v>
      </c>
      <c r="BC587">
        <v>0</v>
      </c>
      <c r="BD587" s="284">
        <v>1</v>
      </c>
      <c r="BE587" s="284">
        <v>4</v>
      </c>
      <c r="BF587" s="284">
        <v>0</v>
      </c>
      <c r="BG587" s="284">
        <v>500</v>
      </c>
      <c r="BH587" s="168">
        <v>0</v>
      </c>
      <c r="BI587" s="169">
        <v>0</v>
      </c>
      <c r="BJ587" s="169">
        <v>0</v>
      </c>
      <c r="BK587" s="170">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v>0</v>
      </c>
      <c r="CJ587" s="1">
        <v>0</v>
      </c>
      <c r="CK587" s="1">
        <v>0</v>
      </c>
      <c r="CL587" s="1">
        <v>0</v>
      </c>
      <c r="CM587" s="1">
        <v>0</v>
      </c>
      <c r="CN587" s="168">
        <v>0</v>
      </c>
      <c r="CO587" s="169">
        <v>0</v>
      </c>
      <c r="CP587" s="169">
        <v>0</v>
      </c>
      <c r="CQ587" s="170">
        <v>0</v>
      </c>
      <c r="CR587" s="1">
        <v>0</v>
      </c>
      <c r="CS587" s="1">
        <v>0</v>
      </c>
      <c r="CT587" s="1">
        <v>0</v>
      </c>
      <c r="CU587" s="1">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v>0</v>
      </c>
      <c r="DP587" s="284">
        <v>0</v>
      </c>
      <c r="DQ587" s="284">
        <v>0</v>
      </c>
      <c r="DR587" s="284">
        <v>0</v>
      </c>
      <c r="DS587" s="284">
        <v>0</v>
      </c>
      <c r="DT587" s="168">
        <v>0</v>
      </c>
      <c r="DU587" s="169">
        <v>0</v>
      </c>
      <c r="DV587" s="169">
        <v>0</v>
      </c>
      <c r="DW587" s="170">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v>0</v>
      </c>
      <c r="EV587" s="1">
        <v>0</v>
      </c>
      <c r="EW587" s="1">
        <v>0</v>
      </c>
      <c r="EX587" s="1">
        <v>0</v>
      </c>
      <c r="EY587" s="1">
        <v>0</v>
      </c>
      <c r="EZ587" s="168">
        <v>0</v>
      </c>
      <c r="FA587" s="169">
        <v>0</v>
      </c>
      <c r="FB587" s="169">
        <v>0</v>
      </c>
      <c r="FC587" s="170">
        <v>0</v>
      </c>
      <c r="FD587">
        <v>0</v>
      </c>
      <c r="FE587">
        <v>0</v>
      </c>
      <c r="FF587">
        <v>0</v>
      </c>
      <c r="FG587">
        <v>0</v>
      </c>
      <c r="FH587">
        <v>0</v>
      </c>
      <c r="FI587">
        <v>0</v>
      </c>
      <c r="FJ587">
        <v>1</v>
      </c>
      <c r="FK587">
        <v>80000</v>
      </c>
      <c r="FL587">
        <v>0</v>
      </c>
      <c r="FM587">
        <v>0</v>
      </c>
      <c r="FN587">
        <v>10</v>
      </c>
      <c r="FO587">
        <v>4000</v>
      </c>
      <c r="FP587">
        <v>2580</v>
      </c>
      <c r="FQ587">
        <v>0</v>
      </c>
      <c r="FR587">
        <v>0</v>
      </c>
      <c r="FS587">
        <v>0</v>
      </c>
      <c r="FT587">
        <v>47</v>
      </c>
      <c r="FU587">
        <v>25000</v>
      </c>
      <c r="FV587">
        <v>2726</v>
      </c>
      <c r="FW587">
        <v>0</v>
      </c>
      <c r="FX587">
        <v>0</v>
      </c>
      <c r="FY587">
        <v>0</v>
      </c>
      <c r="FZ587">
        <v>0</v>
      </c>
      <c r="GA587">
        <v>0</v>
      </c>
      <c r="GB587">
        <v>0</v>
      </c>
      <c r="GC587">
        <v>2</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s="139">
        <v>0</v>
      </c>
      <c r="HD587" s="141">
        <v>0</v>
      </c>
      <c r="HE587" s="139">
        <v>0</v>
      </c>
      <c r="HF587" s="141">
        <v>0</v>
      </c>
      <c r="HG587" s="180">
        <v>7</v>
      </c>
      <c r="HH587" s="182">
        <v>0</v>
      </c>
      <c r="HI587" s="182">
        <v>0</v>
      </c>
      <c r="HJ587" s="183">
        <v>0</v>
      </c>
      <c r="HK587" s="140">
        <v>0</v>
      </c>
      <c r="HL587" s="140">
        <v>0</v>
      </c>
      <c r="HM587" s="1" t="s">
        <v>427</v>
      </c>
      <c r="HN587" s="1" t="s">
        <v>427</v>
      </c>
      <c r="HO587" t="s">
        <v>458</v>
      </c>
      <c r="HP587" s="284" t="s">
        <v>458</v>
      </c>
      <c r="HQ587" s="284">
        <v>0</v>
      </c>
      <c r="HR587" s="284">
        <v>0</v>
      </c>
      <c r="HS587" s="284">
        <v>0</v>
      </c>
      <c r="HT587" s="284" t="s">
        <v>427</v>
      </c>
      <c r="HU587" s="284" t="s">
        <v>427</v>
      </c>
      <c r="HV587" s="284" t="s">
        <v>427</v>
      </c>
      <c r="HW587" s="284" t="s">
        <v>427</v>
      </c>
      <c r="HX587" s="284">
        <v>0</v>
      </c>
      <c r="HY587" s="284">
        <v>0</v>
      </c>
      <c r="HZ587" s="284">
        <v>133073</v>
      </c>
      <c r="IA587" s="284"/>
      <c r="IB587" s="284"/>
    </row>
    <row r="588" spans="1:236" x14ac:dyDescent="0.25">
      <c r="A588" s="2">
        <f>IF('Table 1'!$L$2="All Regions",1,IF('Table 1'!$L$2='DATA TEMPLATE 1516'!L588,1,0))</f>
        <v>1</v>
      </c>
      <c r="B588" s="2">
        <f>IF('Table 1'!$L$3="All Disciplines",1,IF('Table 1'!$L$3='DATA TEMPLATE 1516'!M588,1,0))</f>
        <v>1</v>
      </c>
      <c r="C588" s="2">
        <f>IF('Table 1'!$L$4="All Organisations",1,IF('Table 1'!$L$4='DATA TEMPLATE 1516'!N588,1,0))</f>
        <v>1</v>
      </c>
      <c r="D588" s="2">
        <f t="shared" si="18"/>
        <v>3</v>
      </c>
      <c r="E588" s="236">
        <f>IFERROR(IF('Table 2'!$L$2="All Diverse Led",$HQ588,IF('Table 2'!$L$2='DATA TEMPLATE 1516'!HX588,4,0)),"0")</f>
        <v>0</v>
      </c>
      <c r="F588" s="236">
        <f>IFERROR(IF('Table 2'!$L$2="All Diverse Led",$HQ588,IF('Table 2'!$L$2='DATA TEMPLATE 1516'!HY588,4,0)), 0)</f>
        <v>0</v>
      </c>
      <c r="G588" s="237">
        <f t="shared" si="19"/>
        <v>0</v>
      </c>
      <c r="H588" s="1" t="s">
        <v>471</v>
      </c>
      <c r="I588" s="1">
        <v>0</v>
      </c>
      <c r="J588" s="1" t="b">
        <v>0</v>
      </c>
      <c r="K588" s="284">
        <v>586</v>
      </c>
      <c r="L588" t="s">
        <v>446</v>
      </c>
      <c r="M588" t="s">
        <v>437</v>
      </c>
      <c r="N588" t="s">
        <v>459</v>
      </c>
      <c r="O588" s="76">
        <v>10795</v>
      </c>
      <c r="P588" s="76">
        <v>171395</v>
      </c>
      <c r="Q588" s="76">
        <v>99664</v>
      </c>
      <c r="R588" s="76">
        <v>19250</v>
      </c>
      <c r="S588" s="76">
        <v>0</v>
      </c>
      <c r="T588" s="76">
        <v>301104</v>
      </c>
      <c r="U588">
        <v>108484</v>
      </c>
      <c r="V588">
        <v>0</v>
      </c>
      <c r="W588">
        <v>0</v>
      </c>
      <c r="X588">
        <v>0</v>
      </c>
      <c r="Y588">
        <v>0</v>
      </c>
      <c r="Z588">
        <v>0</v>
      </c>
      <c r="AA588">
        <v>0</v>
      </c>
      <c r="AB588">
        <v>136962</v>
      </c>
      <c r="AC588">
        <v>37679</v>
      </c>
      <c r="AD588">
        <v>3000</v>
      </c>
      <c r="AE588">
        <v>286125</v>
      </c>
      <c r="AF588" s="1">
        <v>48</v>
      </c>
      <c r="AG588">
        <v>0</v>
      </c>
      <c r="AH588">
        <v>3587</v>
      </c>
      <c r="AI588">
        <v>0</v>
      </c>
      <c r="AJ588">
        <v>5</v>
      </c>
      <c r="AK588">
        <v>0</v>
      </c>
      <c r="AL588">
        <v>288</v>
      </c>
      <c r="AM588">
        <v>0</v>
      </c>
      <c r="AN588">
        <v>0</v>
      </c>
      <c r="AO588">
        <v>0</v>
      </c>
      <c r="AP588">
        <v>0</v>
      </c>
      <c r="AQ588">
        <v>0</v>
      </c>
      <c r="AR588">
        <v>48</v>
      </c>
      <c r="AS588">
        <v>0</v>
      </c>
      <c r="AT588">
        <v>3587</v>
      </c>
      <c r="AU588">
        <v>0</v>
      </c>
      <c r="AV588">
        <v>5</v>
      </c>
      <c r="AW588">
        <v>0</v>
      </c>
      <c r="AX588">
        <v>288</v>
      </c>
      <c r="AY588">
        <v>0</v>
      </c>
      <c r="AZ588">
        <v>0</v>
      </c>
      <c r="BA588">
        <v>0</v>
      </c>
      <c r="BB588">
        <v>0</v>
      </c>
      <c r="BC588">
        <v>0</v>
      </c>
      <c r="BD588" s="284">
        <v>5</v>
      </c>
      <c r="BE588" s="284">
        <v>0</v>
      </c>
      <c r="BF588" s="284">
        <v>288</v>
      </c>
      <c r="BG588" s="284">
        <v>0</v>
      </c>
      <c r="BH588" s="168">
        <v>53</v>
      </c>
      <c r="BI588" s="169">
        <v>0</v>
      </c>
      <c r="BJ588" s="169">
        <v>3875</v>
      </c>
      <c r="BK588" s="170">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v>0</v>
      </c>
      <c r="CJ588" s="1">
        <v>0</v>
      </c>
      <c r="CK588" s="1">
        <v>0</v>
      </c>
      <c r="CL588" s="1">
        <v>0</v>
      </c>
      <c r="CM588" s="1">
        <v>0</v>
      </c>
      <c r="CN588" s="168">
        <v>0</v>
      </c>
      <c r="CO588" s="169">
        <v>0</v>
      </c>
      <c r="CP588" s="169">
        <v>0</v>
      </c>
      <c r="CQ588" s="170">
        <v>0</v>
      </c>
      <c r="CR588" s="1">
        <v>0</v>
      </c>
      <c r="CS588" s="1">
        <v>0</v>
      </c>
      <c r="CT588" s="1">
        <v>0</v>
      </c>
      <c r="CU588" s="1">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v>0</v>
      </c>
      <c r="DP588" s="284">
        <v>0</v>
      </c>
      <c r="DQ588" s="284">
        <v>0</v>
      </c>
      <c r="DR588" s="284">
        <v>0</v>
      </c>
      <c r="DS588" s="284">
        <v>0</v>
      </c>
      <c r="DT588" s="168">
        <v>0</v>
      </c>
      <c r="DU588" s="169">
        <v>0</v>
      </c>
      <c r="DV588" s="169">
        <v>0</v>
      </c>
      <c r="DW588" s="170">
        <v>0</v>
      </c>
      <c r="DX588">
        <v>0</v>
      </c>
      <c r="DY588">
        <v>0</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v>0</v>
      </c>
      <c r="EV588" s="1">
        <v>0</v>
      </c>
      <c r="EW588" s="1">
        <v>0</v>
      </c>
      <c r="EX588" s="1">
        <v>0</v>
      </c>
      <c r="EY588" s="1">
        <v>0</v>
      </c>
      <c r="EZ588" s="168">
        <v>0</v>
      </c>
      <c r="FA588" s="169">
        <v>0</v>
      </c>
      <c r="FB588" s="169">
        <v>0</v>
      </c>
      <c r="FC588" s="170">
        <v>0</v>
      </c>
      <c r="FD588">
        <v>0</v>
      </c>
      <c r="FE588">
        <v>0</v>
      </c>
      <c r="FF588">
        <v>0</v>
      </c>
      <c r="FG588">
        <v>0</v>
      </c>
      <c r="FH588">
        <v>0</v>
      </c>
      <c r="FI588">
        <v>0</v>
      </c>
      <c r="FJ588">
        <v>0</v>
      </c>
      <c r="FK588">
        <v>0</v>
      </c>
      <c r="FL588">
        <v>0</v>
      </c>
      <c r="FM588">
        <v>0</v>
      </c>
      <c r="FN588">
        <v>1</v>
      </c>
      <c r="FO588">
        <v>800</v>
      </c>
      <c r="FP588">
        <v>54</v>
      </c>
      <c r="FQ588">
        <v>0</v>
      </c>
      <c r="FR588">
        <v>0</v>
      </c>
      <c r="FS588">
        <v>0</v>
      </c>
      <c r="FT588">
        <v>0</v>
      </c>
      <c r="FU588">
        <v>0</v>
      </c>
      <c r="FV588">
        <v>0</v>
      </c>
      <c r="FW588">
        <v>0</v>
      </c>
      <c r="FX588">
        <v>0</v>
      </c>
      <c r="FY588">
        <v>0</v>
      </c>
      <c r="FZ588">
        <v>0</v>
      </c>
      <c r="GA588">
        <v>0</v>
      </c>
      <c r="GB588">
        <v>0</v>
      </c>
      <c r="GC588">
        <v>0</v>
      </c>
      <c r="GD588">
        <v>0</v>
      </c>
      <c r="GE588">
        <v>0</v>
      </c>
      <c r="GF588">
        <v>0</v>
      </c>
      <c r="GG588">
        <v>0</v>
      </c>
      <c r="GH588">
        <v>0</v>
      </c>
      <c r="GI588">
        <v>0</v>
      </c>
      <c r="GJ588">
        <v>0</v>
      </c>
      <c r="GK588">
        <v>0</v>
      </c>
      <c r="GL588">
        <v>0</v>
      </c>
      <c r="GM588">
        <v>0</v>
      </c>
      <c r="GN588">
        <v>0</v>
      </c>
      <c r="GO588">
        <v>0</v>
      </c>
      <c r="GP588">
        <v>0</v>
      </c>
      <c r="GQ588">
        <v>0</v>
      </c>
      <c r="GR588">
        <v>0</v>
      </c>
      <c r="GS588">
        <v>0</v>
      </c>
      <c r="GT588">
        <v>0</v>
      </c>
      <c r="GU588">
        <v>0</v>
      </c>
      <c r="GV588">
        <v>0</v>
      </c>
      <c r="GW588">
        <v>0</v>
      </c>
      <c r="GX588">
        <v>0</v>
      </c>
      <c r="GY588">
        <v>0</v>
      </c>
      <c r="GZ588">
        <v>0</v>
      </c>
      <c r="HA588">
        <v>0</v>
      </c>
      <c r="HB588">
        <v>0</v>
      </c>
      <c r="HC588" s="139">
        <v>0</v>
      </c>
      <c r="HD588" s="141">
        <v>1</v>
      </c>
      <c r="HE588" s="139">
        <v>1</v>
      </c>
      <c r="HF588" s="141">
        <v>4</v>
      </c>
      <c r="HG588" s="180">
        <v>10</v>
      </c>
      <c r="HH588" s="182">
        <v>0.4</v>
      </c>
      <c r="HI588" s="182">
        <v>0.2</v>
      </c>
      <c r="HJ588" s="183">
        <v>0</v>
      </c>
      <c r="HK588" s="140">
        <v>0</v>
      </c>
      <c r="HL588" s="140">
        <v>0</v>
      </c>
      <c r="HM588" s="1" t="s">
        <v>426</v>
      </c>
      <c r="HN588" s="1">
        <v>0</v>
      </c>
      <c r="HO588" t="s">
        <v>459</v>
      </c>
      <c r="HP588" s="284" t="s">
        <v>459</v>
      </c>
      <c r="HQ588" s="284">
        <v>0</v>
      </c>
      <c r="HR588" s="284">
        <v>0</v>
      </c>
      <c r="HS588" s="284">
        <v>0</v>
      </c>
      <c r="HT588" s="284" t="s">
        <v>426</v>
      </c>
      <c r="HU588" s="284" t="s">
        <v>427</v>
      </c>
      <c r="HV588" s="284" t="s">
        <v>427</v>
      </c>
      <c r="HW588" s="284" t="s">
        <v>427</v>
      </c>
      <c r="HX588" s="284">
        <v>0</v>
      </c>
      <c r="HY588" s="284">
        <v>0</v>
      </c>
      <c r="HZ588" s="284">
        <v>374460</v>
      </c>
      <c r="IA588" s="284"/>
      <c r="IB588" s="284"/>
    </row>
    <row r="589" spans="1:236" x14ac:dyDescent="0.25">
      <c r="A589" s="2">
        <f>IF('Table 1'!$L$2="All Regions",1,IF('Table 1'!$L$2='DATA TEMPLATE 1516'!L589,1,0))</f>
        <v>1</v>
      </c>
      <c r="B589" s="2">
        <f>IF('Table 1'!$L$3="All Disciplines",1,IF('Table 1'!$L$3='DATA TEMPLATE 1516'!M589,1,0))</f>
        <v>1</v>
      </c>
      <c r="C589" s="2">
        <f>IF('Table 1'!$L$4="All Organisations",1,IF('Table 1'!$L$4='DATA TEMPLATE 1516'!N589,1,0))</f>
        <v>1</v>
      </c>
      <c r="D589" s="2">
        <f t="shared" si="18"/>
        <v>3</v>
      </c>
      <c r="E589" s="236">
        <f>IFERROR(IF('Table 2'!$L$2="All Diverse Led",$HQ589,IF('Table 2'!$L$2='DATA TEMPLATE 1516'!HX589,4,0)),"0")</f>
        <v>0</v>
      </c>
      <c r="F589" s="236">
        <f>IFERROR(IF('Table 2'!$L$2="All Diverse Led",$HQ589,IF('Table 2'!$L$2='DATA TEMPLATE 1516'!HY589,4,0)), 0)</f>
        <v>0</v>
      </c>
      <c r="G589" s="237">
        <f t="shared" si="19"/>
        <v>0</v>
      </c>
      <c r="H589" s="1" t="s">
        <v>471</v>
      </c>
      <c r="I589" s="1">
        <v>0</v>
      </c>
      <c r="J589" s="1" t="b">
        <v>0</v>
      </c>
      <c r="K589" s="284">
        <v>587</v>
      </c>
      <c r="L589" t="s">
        <v>435</v>
      </c>
      <c r="M589" t="s">
        <v>440</v>
      </c>
      <c r="N589" t="s">
        <v>459</v>
      </c>
      <c r="O589" s="76">
        <v>30654</v>
      </c>
      <c r="P589" s="76">
        <v>173752</v>
      </c>
      <c r="Q589" s="76">
        <v>0</v>
      </c>
      <c r="R589" s="76">
        <v>121500</v>
      </c>
      <c r="S589" s="76">
        <v>0</v>
      </c>
      <c r="T589" s="76">
        <v>325906</v>
      </c>
      <c r="U589">
        <v>0</v>
      </c>
      <c r="V589">
        <v>0</v>
      </c>
      <c r="W589">
        <v>0</v>
      </c>
      <c r="X589">
        <v>0</v>
      </c>
      <c r="Y589">
        <v>0</v>
      </c>
      <c r="Z589">
        <v>0</v>
      </c>
      <c r="AA589">
        <v>0</v>
      </c>
      <c r="AB589">
        <v>155960</v>
      </c>
      <c r="AC589">
        <v>68770</v>
      </c>
      <c r="AD589">
        <v>134734</v>
      </c>
      <c r="AE589">
        <v>359464</v>
      </c>
      <c r="AF589" s="1">
        <v>0</v>
      </c>
      <c r="AG589">
        <v>0</v>
      </c>
      <c r="AH589">
        <v>0</v>
      </c>
      <c r="AI589">
        <v>0</v>
      </c>
      <c r="AJ589">
        <v>0</v>
      </c>
      <c r="AK589">
        <v>0</v>
      </c>
      <c r="AL589">
        <v>0</v>
      </c>
      <c r="AM589">
        <v>0</v>
      </c>
      <c r="AN589">
        <v>0</v>
      </c>
      <c r="AO589">
        <v>0</v>
      </c>
      <c r="AP589">
        <v>0</v>
      </c>
      <c r="AQ589">
        <v>0</v>
      </c>
      <c r="AR589">
        <v>0</v>
      </c>
      <c r="AS589">
        <v>0</v>
      </c>
      <c r="AT589">
        <v>0</v>
      </c>
      <c r="AU589">
        <v>0</v>
      </c>
      <c r="AV589">
        <v>0</v>
      </c>
      <c r="AW589">
        <v>0</v>
      </c>
      <c r="AX589">
        <v>0</v>
      </c>
      <c r="AY589">
        <v>0</v>
      </c>
      <c r="AZ589">
        <v>0</v>
      </c>
      <c r="BA589">
        <v>0</v>
      </c>
      <c r="BB589">
        <v>0</v>
      </c>
      <c r="BC589">
        <v>0</v>
      </c>
      <c r="BD589" s="284">
        <v>0</v>
      </c>
      <c r="BE589" s="284">
        <v>0</v>
      </c>
      <c r="BF589" s="284">
        <v>0</v>
      </c>
      <c r="BG589" s="284">
        <v>0</v>
      </c>
      <c r="BH589" s="168">
        <v>0</v>
      </c>
      <c r="BI589" s="169">
        <v>0</v>
      </c>
      <c r="BJ589" s="169">
        <v>0</v>
      </c>
      <c r="BK589" s="170">
        <v>0</v>
      </c>
      <c r="BL589">
        <v>5</v>
      </c>
      <c r="BM589">
        <v>563</v>
      </c>
      <c r="BN589">
        <v>54173</v>
      </c>
      <c r="BO589">
        <v>5600</v>
      </c>
      <c r="BP589">
        <v>1</v>
      </c>
      <c r="BQ589">
        <v>57</v>
      </c>
      <c r="BR589">
        <v>2427</v>
      </c>
      <c r="BS589">
        <v>0</v>
      </c>
      <c r="BT589">
        <v>0</v>
      </c>
      <c r="BU589">
        <v>0</v>
      </c>
      <c r="BV589">
        <v>0</v>
      </c>
      <c r="BW589">
        <v>0</v>
      </c>
      <c r="BX589">
        <v>0</v>
      </c>
      <c r="BY589">
        <v>0</v>
      </c>
      <c r="BZ589">
        <v>0</v>
      </c>
      <c r="CA589">
        <v>0</v>
      </c>
      <c r="CB589">
        <v>0</v>
      </c>
      <c r="CC589">
        <v>0</v>
      </c>
      <c r="CD589">
        <v>0</v>
      </c>
      <c r="CE589">
        <v>0</v>
      </c>
      <c r="CF589">
        <v>0</v>
      </c>
      <c r="CG589">
        <v>0</v>
      </c>
      <c r="CH589">
        <v>0</v>
      </c>
      <c r="CI589">
        <v>0</v>
      </c>
      <c r="CJ589" s="1">
        <v>1</v>
      </c>
      <c r="CK589" s="1">
        <v>57</v>
      </c>
      <c r="CL589" s="1">
        <v>2427</v>
      </c>
      <c r="CM589" s="1">
        <v>0</v>
      </c>
      <c r="CN589" s="168">
        <v>0</v>
      </c>
      <c r="CO589" s="169">
        <v>0</v>
      </c>
      <c r="CP589" s="169">
        <v>0</v>
      </c>
      <c r="CQ589" s="170">
        <v>0</v>
      </c>
      <c r="CR589" s="1">
        <v>17</v>
      </c>
      <c r="CS589" s="1">
        <v>17</v>
      </c>
      <c r="CT589" s="1">
        <v>514</v>
      </c>
      <c r="CU589" s="1">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v>0</v>
      </c>
      <c r="DP589" s="284">
        <v>0</v>
      </c>
      <c r="DQ589" s="284">
        <v>0</v>
      </c>
      <c r="DR589" s="284">
        <v>0</v>
      </c>
      <c r="DS589" s="284">
        <v>0</v>
      </c>
      <c r="DT589" s="168">
        <v>0</v>
      </c>
      <c r="DU589" s="169">
        <v>0</v>
      </c>
      <c r="DV589" s="169">
        <v>0</v>
      </c>
      <c r="DW589" s="170">
        <v>0</v>
      </c>
      <c r="DX589">
        <v>0</v>
      </c>
      <c r="DY589">
        <v>0</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v>0</v>
      </c>
      <c r="EU589">
        <v>0</v>
      </c>
      <c r="EV589" s="1">
        <v>0</v>
      </c>
      <c r="EW589" s="1">
        <v>0</v>
      </c>
      <c r="EX589" s="1">
        <v>0</v>
      </c>
      <c r="EY589" s="1">
        <v>0</v>
      </c>
      <c r="EZ589" s="168">
        <v>0</v>
      </c>
      <c r="FA589" s="169">
        <v>0</v>
      </c>
      <c r="FB589" s="169">
        <v>0</v>
      </c>
      <c r="FC589" s="170">
        <v>0</v>
      </c>
      <c r="FD589">
        <v>0</v>
      </c>
      <c r="FE589">
        <v>0</v>
      </c>
      <c r="FF589">
        <v>0</v>
      </c>
      <c r="FG589">
        <v>0</v>
      </c>
      <c r="FH589">
        <v>0</v>
      </c>
      <c r="FI589">
        <v>0</v>
      </c>
      <c r="FJ589">
        <v>0</v>
      </c>
      <c r="FK589">
        <v>0</v>
      </c>
      <c r="FL589">
        <v>0</v>
      </c>
      <c r="FM589">
        <v>0</v>
      </c>
      <c r="FN589">
        <v>3</v>
      </c>
      <c r="FO589">
        <v>575</v>
      </c>
      <c r="FP589">
        <v>1</v>
      </c>
      <c r="FQ589">
        <v>147</v>
      </c>
      <c r="FR589">
        <v>3</v>
      </c>
      <c r="FS589">
        <v>313</v>
      </c>
      <c r="FT589">
        <v>0</v>
      </c>
      <c r="FU589">
        <v>0</v>
      </c>
      <c r="FV589">
        <v>0</v>
      </c>
      <c r="FW589">
        <v>0</v>
      </c>
      <c r="FX589">
        <v>0</v>
      </c>
      <c r="FY589">
        <v>0</v>
      </c>
      <c r="FZ589">
        <v>0</v>
      </c>
      <c r="GA589">
        <v>0</v>
      </c>
      <c r="GB589">
        <v>0</v>
      </c>
      <c r="GC589">
        <v>0</v>
      </c>
      <c r="GD589">
        <v>0</v>
      </c>
      <c r="GE589">
        <v>0</v>
      </c>
      <c r="GF589">
        <v>0</v>
      </c>
      <c r="GG589">
        <v>0</v>
      </c>
      <c r="GH589">
        <v>1</v>
      </c>
      <c r="GI589">
        <v>250</v>
      </c>
      <c r="GJ589">
        <v>0</v>
      </c>
      <c r="GK589">
        <v>0</v>
      </c>
      <c r="GL589">
        <v>5</v>
      </c>
      <c r="GM589">
        <v>141</v>
      </c>
      <c r="GN589">
        <v>0</v>
      </c>
      <c r="GO589">
        <v>0</v>
      </c>
      <c r="GP589">
        <v>7</v>
      </c>
      <c r="GQ589">
        <v>296</v>
      </c>
      <c r="GR589">
        <v>0</v>
      </c>
      <c r="GS589">
        <v>0</v>
      </c>
      <c r="GT589">
        <v>0</v>
      </c>
      <c r="GU589">
        <v>0</v>
      </c>
      <c r="GV589">
        <v>0</v>
      </c>
      <c r="GW589">
        <v>0</v>
      </c>
      <c r="GX589">
        <v>0</v>
      </c>
      <c r="GY589">
        <v>0</v>
      </c>
      <c r="GZ589">
        <v>0</v>
      </c>
      <c r="HA589">
        <v>0</v>
      </c>
      <c r="HB589">
        <v>0</v>
      </c>
      <c r="HC589" s="139">
        <v>0</v>
      </c>
      <c r="HD589" s="141">
        <v>0</v>
      </c>
      <c r="HE589" s="139">
        <v>1</v>
      </c>
      <c r="HF589" s="141">
        <v>3</v>
      </c>
      <c r="HG589" s="180">
        <v>11</v>
      </c>
      <c r="HH589" s="182">
        <v>0.27272727272727271</v>
      </c>
      <c r="HI589" s="182">
        <v>9.0909090909090912E-2</v>
      </c>
      <c r="HJ589" s="183">
        <v>0</v>
      </c>
      <c r="HK589" s="140">
        <v>0</v>
      </c>
      <c r="HL589" s="140">
        <v>0</v>
      </c>
      <c r="HM589" s="1" t="s">
        <v>427</v>
      </c>
      <c r="HN589" s="1" t="s">
        <v>427</v>
      </c>
      <c r="HO589" t="s">
        <v>459</v>
      </c>
      <c r="HP589" s="284" t="s">
        <v>459</v>
      </c>
      <c r="HQ589" s="284">
        <v>0</v>
      </c>
      <c r="HR589" s="284">
        <v>0</v>
      </c>
      <c r="HS589" s="284">
        <v>0</v>
      </c>
      <c r="HT589" s="284" t="s">
        <v>427</v>
      </c>
      <c r="HU589" s="284" t="s">
        <v>427</v>
      </c>
      <c r="HV589" s="284" t="s">
        <v>427</v>
      </c>
      <c r="HW589" s="284" t="s">
        <v>427</v>
      </c>
      <c r="HX589" s="284">
        <v>0</v>
      </c>
      <c r="HY589" s="284">
        <v>0</v>
      </c>
      <c r="HZ589" s="284">
        <v>282133</v>
      </c>
      <c r="IA589" s="284"/>
      <c r="IB589" s="284"/>
    </row>
    <row r="590" spans="1:236" x14ac:dyDescent="0.25">
      <c r="A590" s="2">
        <f>IF('Table 1'!$L$2="All Regions",1,IF('Table 1'!$L$2='DATA TEMPLATE 1516'!L590,1,0))</f>
        <v>1</v>
      </c>
      <c r="B590" s="2">
        <f>IF('Table 1'!$L$3="All Disciplines",1,IF('Table 1'!$L$3='DATA TEMPLATE 1516'!M590,1,0))</f>
        <v>1</v>
      </c>
      <c r="C590" s="2">
        <f>IF('Table 1'!$L$4="All Organisations",1,IF('Table 1'!$L$4='DATA TEMPLATE 1516'!N590,1,0))</f>
        <v>1</v>
      </c>
      <c r="D590" s="2">
        <f t="shared" si="18"/>
        <v>3</v>
      </c>
      <c r="E590" s="236">
        <f>IFERROR(IF('Table 2'!$L$2="All Diverse Led",$HQ590,IF('Table 2'!$L$2='DATA TEMPLATE 1516'!HX590,4,0)),"0")</f>
        <v>0</v>
      </c>
      <c r="F590" s="236">
        <f>IFERROR(IF('Table 2'!$L$2="All Diverse Led",$HQ590,IF('Table 2'!$L$2='DATA TEMPLATE 1516'!HY590,4,0)), 0)</f>
        <v>0</v>
      </c>
      <c r="G590" s="237">
        <f t="shared" si="19"/>
        <v>0</v>
      </c>
      <c r="H590" s="1" t="s">
        <v>471</v>
      </c>
      <c r="I590" s="1">
        <v>0</v>
      </c>
      <c r="J590" s="1" t="b">
        <v>0</v>
      </c>
      <c r="K590" s="284">
        <v>588</v>
      </c>
      <c r="L590" t="s">
        <v>444</v>
      </c>
      <c r="M590" t="s">
        <v>438</v>
      </c>
      <c r="N590" t="s">
        <v>459</v>
      </c>
      <c r="O590" s="76">
        <v>527090</v>
      </c>
      <c r="P590" s="76">
        <v>48418</v>
      </c>
      <c r="Q590" s="76">
        <v>0</v>
      </c>
      <c r="R590" s="76">
        <v>4536</v>
      </c>
      <c r="S590" s="76">
        <v>70562</v>
      </c>
      <c r="T590" s="76">
        <v>650606</v>
      </c>
      <c r="U590">
        <v>0</v>
      </c>
      <c r="V590">
        <v>0</v>
      </c>
      <c r="W590">
        <v>0</v>
      </c>
      <c r="X590">
        <v>0</v>
      </c>
      <c r="Y590">
        <v>0</v>
      </c>
      <c r="Z590">
        <v>0</v>
      </c>
      <c r="AA590">
        <v>0</v>
      </c>
      <c r="AB590">
        <v>525236</v>
      </c>
      <c r="AC590">
        <v>39652</v>
      </c>
      <c r="AD590">
        <v>0</v>
      </c>
      <c r="AE590">
        <v>564888</v>
      </c>
      <c r="AF590" s="1">
        <v>33</v>
      </c>
      <c r="AG590">
        <v>32</v>
      </c>
      <c r="AH590">
        <v>0</v>
      </c>
      <c r="AI590">
        <v>6057</v>
      </c>
      <c r="AJ590">
        <v>1</v>
      </c>
      <c r="AK590">
        <v>1</v>
      </c>
      <c r="AL590">
        <v>0</v>
      </c>
      <c r="AM590">
        <v>6000</v>
      </c>
      <c r="AN590">
        <v>0</v>
      </c>
      <c r="AO590">
        <v>0</v>
      </c>
      <c r="AP590">
        <v>0</v>
      </c>
      <c r="AQ590">
        <v>0</v>
      </c>
      <c r="AR590">
        <v>11</v>
      </c>
      <c r="AS590">
        <v>11</v>
      </c>
      <c r="AT590">
        <v>0</v>
      </c>
      <c r="AU590">
        <v>600</v>
      </c>
      <c r="AV590">
        <v>0</v>
      </c>
      <c r="AW590">
        <v>0</v>
      </c>
      <c r="AX590">
        <v>0</v>
      </c>
      <c r="AY590">
        <v>0</v>
      </c>
      <c r="AZ590">
        <v>0</v>
      </c>
      <c r="BA590">
        <v>0</v>
      </c>
      <c r="BB590">
        <v>0</v>
      </c>
      <c r="BC590">
        <v>0</v>
      </c>
      <c r="BD590" s="284">
        <v>1</v>
      </c>
      <c r="BE590" s="284">
        <v>1</v>
      </c>
      <c r="BF590" s="284">
        <v>0</v>
      </c>
      <c r="BG590" s="284">
        <v>6000</v>
      </c>
      <c r="BH590" s="168">
        <v>11</v>
      </c>
      <c r="BI590" s="169">
        <v>11</v>
      </c>
      <c r="BJ590" s="169">
        <v>0</v>
      </c>
      <c r="BK590" s="170">
        <v>600</v>
      </c>
      <c r="BL590">
        <v>0</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v>0</v>
      </c>
      <c r="CJ590" s="1">
        <v>0</v>
      </c>
      <c r="CK590" s="1">
        <v>0</v>
      </c>
      <c r="CL590" s="1">
        <v>0</v>
      </c>
      <c r="CM590" s="1">
        <v>0</v>
      </c>
      <c r="CN590" s="168">
        <v>0</v>
      </c>
      <c r="CO590" s="169">
        <v>0</v>
      </c>
      <c r="CP590" s="169">
        <v>0</v>
      </c>
      <c r="CQ590" s="170">
        <v>0</v>
      </c>
      <c r="CR590" s="1">
        <v>0</v>
      </c>
      <c r="CS590" s="1">
        <v>0</v>
      </c>
      <c r="CT590" s="1">
        <v>0</v>
      </c>
      <c r="CU590" s="1">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v>0</v>
      </c>
      <c r="DP590" s="284">
        <v>0</v>
      </c>
      <c r="DQ590" s="284">
        <v>0</v>
      </c>
      <c r="DR590" s="284">
        <v>0</v>
      </c>
      <c r="DS590" s="284">
        <v>0</v>
      </c>
      <c r="DT590" s="168">
        <v>0</v>
      </c>
      <c r="DU590" s="169">
        <v>0</v>
      </c>
      <c r="DV590" s="169">
        <v>0</v>
      </c>
      <c r="DW590" s="170">
        <v>0</v>
      </c>
      <c r="DX590">
        <v>0</v>
      </c>
      <c r="DY590">
        <v>0</v>
      </c>
      <c r="DZ590">
        <v>0</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v>0</v>
      </c>
      <c r="EU590">
        <v>0</v>
      </c>
      <c r="EV590" s="1">
        <v>0</v>
      </c>
      <c r="EW590" s="1">
        <v>0</v>
      </c>
      <c r="EX590" s="1">
        <v>0</v>
      </c>
      <c r="EY590" s="1">
        <v>0</v>
      </c>
      <c r="EZ590" s="168">
        <v>0</v>
      </c>
      <c r="FA590" s="169">
        <v>0</v>
      </c>
      <c r="FB590" s="169">
        <v>0</v>
      </c>
      <c r="FC590" s="17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0</v>
      </c>
      <c r="GE590">
        <v>0</v>
      </c>
      <c r="GF590">
        <v>0</v>
      </c>
      <c r="GG590">
        <v>0</v>
      </c>
      <c r="GH590">
        <v>0</v>
      </c>
      <c r="GI590">
        <v>0</v>
      </c>
      <c r="GJ590">
        <v>0</v>
      </c>
      <c r="GK590">
        <v>4</v>
      </c>
      <c r="GL590">
        <v>0</v>
      </c>
      <c r="GM590">
        <v>0</v>
      </c>
      <c r="GN590">
        <v>0</v>
      </c>
      <c r="GO590">
        <v>0</v>
      </c>
      <c r="GP590">
        <v>0</v>
      </c>
      <c r="GQ590">
        <v>0</v>
      </c>
      <c r="GR590">
        <v>0</v>
      </c>
      <c r="GS590">
        <v>0</v>
      </c>
      <c r="GT590">
        <v>0</v>
      </c>
      <c r="GU590">
        <v>0</v>
      </c>
      <c r="GV590">
        <v>0</v>
      </c>
      <c r="GW590">
        <v>0</v>
      </c>
      <c r="GX590">
        <v>0</v>
      </c>
      <c r="GY590">
        <v>0</v>
      </c>
      <c r="GZ590">
        <v>0</v>
      </c>
      <c r="HA590">
        <v>0</v>
      </c>
      <c r="HB590">
        <v>0</v>
      </c>
      <c r="HC590" s="139">
        <v>8</v>
      </c>
      <c r="HD590" s="141">
        <v>0</v>
      </c>
      <c r="HE590" s="139">
        <v>1</v>
      </c>
      <c r="HF590" s="141">
        <v>2</v>
      </c>
      <c r="HG590" s="180">
        <v>20</v>
      </c>
      <c r="HH590" s="182">
        <v>0.5</v>
      </c>
      <c r="HI590" s="182">
        <v>0.05</v>
      </c>
      <c r="HJ590" s="183">
        <v>0</v>
      </c>
      <c r="HK590" s="140">
        <v>0</v>
      </c>
      <c r="HL590" s="140">
        <v>0</v>
      </c>
      <c r="HM590" s="1" t="s">
        <v>426</v>
      </c>
      <c r="HN590" s="1" t="s">
        <v>427</v>
      </c>
      <c r="HO590" t="s">
        <v>459</v>
      </c>
      <c r="HP590" s="284" t="s">
        <v>459</v>
      </c>
      <c r="HQ590" s="284">
        <v>0</v>
      </c>
      <c r="HR590" s="284">
        <v>0</v>
      </c>
      <c r="HS590" s="284">
        <v>0</v>
      </c>
      <c r="HT590" s="284" t="s">
        <v>426</v>
      </c>
      <c r="HU590" s="284" t="s">
        <v>427</v>
      </c>
      <c r="HV590" s="284" t="s">
        <v>427</v>
      </c>
      <c r="HW590" s="284" t="s">
        <v>427</v>
      </c>
      <c r="HX590" s="284">
        <v>0</v>
      </c>
      <c r="HY590" s="284">
        <v>0</v>
      </c>
      <c r="HZ590" s="284">
        <v>578119</v>
      </c>
      <c r="IA590" s="284"/>
      <c r="IB590" s="284"/>
    </row>
    <row r="591" spans="1:236" x14ac:dyDescent="0.25">
      <c r="A591" s="2">
        <f>IF('Table 1'!$L$2="All Regions",1,IF('Table 1'!$L$2='DATA TEMPLATE 1516'!L591,1,0))</f>
        <v>1</v>
      </c>
      <c r="B591" s="2">
        <f>IF('Table 1'!$L$3="All Disciplines",1,IF('Table 1'!$L$3='DATA TEMPLATE 1516'!M591,1,0))</f>
        <v>1</v>
      </c>
      <c r="C591" s="2">
        <f>IF('Table 1'!$L$4="All Organisations",1,IF('Table 1'!$L$4='DATA TEMPLATE 1516'!N591,1,0))</f>
        <v>1</v>
      </c>
      <c r="D591" s="2">
        <f t="shared" si="18"/>
        <v>3</v>
      </c>
      <c r="E591" s="236">
        <f>IFERROR(IF('Table 2'!$L$2="All Diverse Led",$HQ591,IF('Table 2'!$L$2='DATA TEMPLATE 1516'!HX591,4,0)),"0")</f>
        <v>0</v>
      </c>
      <c r="F591" s="236">
        <f>IFERROR(IF('Table 2'!$L$2="All Diverse Led",$HQ591,IF('Table 2'!$L$2='DATA TEMPLATE 1516'!HY591,4,0)), 0)</f>
        <v>0</v>
      </c>
      <c r="G591" s="237">
        <f t="shared" si="19"/>
        <v>0</v>
      </c>
      <c r="H591" s="1" t="s">
        <v>471</v>
      </c>
      <c r="I591" s="1">
        <v>0</v>
      </c>
      <c r="J591" s="1" t="b">
        <v>0</v>
      </c>
      <c r="K591" s="284">
        <v>589</v>
      </c>
      <c r="L591" t="s">
        <v>439</v>
      </c>
      <c r="M591" t="s">
        <v>437</v>
      </c>
      <c r="N591" t="s">
        <v>458</v>
      </c>
      <c r="O591" s="76">
        <v>75356</v>
      </c>
      <c r="P591" s="76">
        <v>120818</v>
      </c>
      <c r="Q591" s="76">
        <v>19062</v>
      </c>
      <c r="R591" s="76">
        <v>0</v>
      </c>
      <c r="S591" s="76">
        <v>0</v>
      </c>
      <c r="T591" s="76">
        <v>215236</v>
      </c>
      <c r="U591">
        <v>0</v>
      </c>
      <c r="V591">
        <v>1468</v>
      </c>
      <c r="W591">
        <v>0</v>
      </c>
      <c r="X591">
        <v>0</v>
      </c>
      <c r="Y591">
        <v>0</v>
      </c>
      <c r="Z591">
        <v>0</v>
      </c>
      <c r="AA591">
        <v>0</v>
      </c>
      <c r="AB591">
        <v>92851</v>
      </c>
      <c r="AC591">
        <v>123220</v>
      </c>
      <c r="AD591">
        <v>0</v>
      </c>
      <c r="AE591">
        <v>217539</v>
      </c>
      <c r="AF591" s="1">
        <v>37</v>
      </c>
      <c r="AG591">
        <v>31</v>
      </c>
      <c r="AH591">
        <v>0</v>
      </c>
      <c r="AI591">
        <v>3593</v>
      </c>
      <c r="AJ591">
        <v>2</v>
      </c>
      <c r="AK591">
        <v>2</v>
      </c>
      <c r="AL591">
        <v>0</v>
      </c>
      <c r="AM591">
        <v>188</v>
      </c>
      <c r="AN591">
        <v>10</v>
      </c>
      <c r="AO591">
        <v>8</v>
      </c>
      <c r="AP591">
        <v>0</v>
      </c>
      <c r="AQ591">
        <v>1193</v>
      </c>
      <c r="AR591">
        <v>0</v>
      </c>
      <c r="AS591">
        <v>0</v>
      </c>
      <c r="AT591">
        <v>0</v>
      </c>
      <c r="AU591">
        <v>0</v>
      </c>
      <c r="AV591">
        <v>0</v>
      </c>
      <c r="AW591">
        <v>0</v>
      </c>
      <c r="AX591">
        <v>0</v>
      </c>
      <c r="AY591">
        <v>0</v>
      </c>
      <c r="AZ591">
        <v>0</v>
      </c>
      <c r="BA591">
        <v>0</v>
      </c>
      <c r="BB591">
        <v>0</v>
      </c>
      <c r="BC591">
        <v>0</v>
      </c>
      <c r="BD591" s="284">
        <v>12</v>
      </c>
      <c r="BE591" s="284">
        <v>10</v>
      </c>
      <c r="BF591" s="284">
        <v>0</v>
      </c>
      <c r="BG591" s="284">
        <v>1381</v>
      </c>
      <c r="BH591" s="168">
        <v>0</v>
      </c>
      <c r="BI591" s="169">
        <v>0</v>
      </c>
      <c r="BJ591" s="169">
        <v>0</v>
      </c>
      <c r="BK591" s="170">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v>0</v>
      </c>
      <c r="CJ591" s="1">
        <v>0</v>
      </c>
      <c r="CK591" s="1">
        <v>0</v>
      </c>
      <c r="CL591" s="1">
        <v>0</v>
      </c>
      <c r="CM591" s="1">
        <v>0</v>
      </c>
      <c r="CN591" s="168">
        <v>0</v>
      </c>
      <c r="CO591" s="169">
        <v>0</v>
      </c>
      <c r="CP591" s="169">
        <v>0</v>
      </c>
      <c r="CQ591" s="170">
        <v>0</v>
      </c>
      <c r="CR591" s="1">
        <v>0</v>
      </c>
      <c r="CS591" s="1">
        <v>0</v>
      </c>
      <c r="CT591" s="1">
        <v>0</v>
      </c>
      <c r="CU591" s="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v>0</v>
      </c>
      <c r="DP591" s="284">
        <v>0</v>
      </c>
      <c r="DQ591" s="284">
        <v>0</v>
      </c>
      <c r="DR591" s="284">
        <v>0</v>
      </c>
      <c r="DS591" s="284">
        <v>0</v>
      </c>
      <c r="DT591" s="168">
        <v>0</v>
      </c>
      <c r="DU591" s="169">
        <v>0</v>
      </c>
      <c r="DV591" s="169">
        <v>0</v>
      </c>
      <c r="DW591" s="170">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v>0</v>
      </c>
      <c r="EV591" s="1">
        <v>0</v>
      </c>
      <c r="EW591" s="1">
        <v>0</v>
      </c>
      <c r="EX591" s="1">
        <v>0</v>
      </c>
      <c r="EY591" s="1">
        <v>0</v>
      </c>
      <c r="EZ591" s="168">
        <v>0</v>
      </c>
      <c r="FA591" s="169">
        <v>0</v>
      </c>
      <c r="FB591" s="169">
        <v>0</v>
      </c>
      <c r="FC591" s="170">
        <v>0</v>
      </c>
      <c r="FD591">
        <v>0</v>
      </c>
      <c r="FE591">
        <v>0</v>
      </c>
      <c r="FF591">
        <v>0</v>
      </c>
      <c r="FG591">
        <v>0</v>
      </c>
      <c r="FH591">
        <v>0</v>
      </c>
      <c r="FI591">
        <v>0</v>
      </c>
      <c r="FJ591">
        <v>0</v>
      </c>
      <c r="FK591">
        <v>0</v>
      </c>
      <c r="FL591">
        <v>0</v>
      </c>
      <c r="FM591">
        <v>0</v>
      </c>
      <c r="FN591">
        <v>1</v>
      </c>
      <c r="FO591">
        <v>1</v>
      </c>
      <c r="FP591">
        <v>791</v>
      </c>
      <c r="FQ591">
        <v>1</v>
      </c>
      <c r="FR591">
        <v>300</v>
      </c>
      <c r="FS591">
        <v>0</v>
      </c>
      <c r="FT591">
        <v>0</v>
      </c>
      <c r="FU591">
        <v>0</v>
      </c>
      <c r="FV591">
        <v>0</v>
      </c>
      <c r="FW591">
        <v>0</v>
      </c>
      <c r="FX591">
        <v>0</v>
      </c>
      <c r="FY591">
        <v>0</v>
      </c>
      <c r="FZ591">
        <v>0</v>
      </c>
      <c r="GA591">
        <v>0</v>
      </c>
      <c r="GB591">
        <v>0</v>
      </c>
      <c r="GC591">
        <v>0</v>
      </c>
      <c r="GD591">
        <v>0</v>
      </c>
      <c r="GE591">
        <v>0</v>
      </c>
      <c r="GF591">
        <v>0</v>
      </c>
      <c r="GG591">
        <v>0</v>
      </c>
      <c r="GH591">
        <v>0</v>
      </c>
      <c r="GI591">
        <v>0</v>
      </c>
      <c r="GJ591">
        <v>0</v>
      </c>
      <c r="GK591">
        <v>0</v>
      </c>
      <c r="GL591">
        <v>0</v>
      </c>
      <c r="GM591">
        <v>0</v>
      </c>
      <c r="GN591">
        <v>0</v>
      </c>
      <c r="GO591">
        <v>0</v>
      </c>
      <c r="GP591">
        <v>0</v>
      </c>
      <c r="GQ591">
        <v>0</v>
      </c>
      <c r="GR591">
        <v>0</v>
      </c>
      <c r="GS591">
        <v>0</v>
      </c>
      <c r="GT591">
        <v>1</v>
      </c>
      <c r="GU591">
        <v>0</v>
      </c>
      <c r="GV591">
        <v>0</v>
      </c>
      <c r="GW591">
        <v>0</v>
      </c>
      <c r="GX591">
        <v>0</v>
      </c>
      <c r="GY591">
        <v>0</v>
      </c>
      <c r="GZ591">
        <v>0</v>
      </c>
      <c r="HA591">
        <v>0</v>
      </c>
      <c r="HB591">
        <v>0</v>
      </c>
      <c r="HC591" s="139">
        <v>0</v>
      </c>
      <c r="HD591" s="141">
        <v>0</v>
      </c>
      <c r="HE591" s="139">
        <v>0</v>
      </c>
      <c r="HF591" s="141">
        <v>0</v>
      </c>
      <c r="HG591" s="180">
        <v>0</v>
      </c>
      <c r="HH591" s="182">
        <v>0</v>
      </c>
      <c r="HI591" s="182">
        <v>0</v>
      </c>
      <c r="HJ591" s="183">
        <v>0</v>
      </c>
      <c r="HK591" s="140">
        <v>0</v>
      </c>
      <c r="HL591" s="140">
        <v>0</v>
      </c>
      <c r="HM591" s="1" t="s">
        <v>427</v>
      </c>
      <c r="HN591" s="1" t="s">
        <v>427</v>
      </c>
      <c r="HO591" t="s">
        <v>458</v>
      </c>
      <c r="HP591" s="284" t="s">
        <v>458</v>
      </c>
      <c r="HQ591" s="284">
        <v>0</v>
      </c>
      <c r="HR591" s="284">
        <v>0</v>
      </c>
      <c r="HS591" s="284">
        <v>0</v>
      </c>
      <c r="HT591" s="284" t="s">
        <v>427</v>
      </c>
      <c r="HU591" s="284" t="s">
        <v>427</v>
      </c>
      <c r="HV591" s="284" t="s">
        <v>427</v>
      </c>
      <c r="HW591" s="284" t="s">
        <v>427</v>
      </c>
      <c r="HX591" s="284">
        <v>0</v>
      </c>
      <c r="HY591" s="284">
        <v>0</v>
      </c>
      <c r="HZ591" s="284">
        <v>178100</v>
      </c>
      <c r="IA591" s="284"/>
      <c r="IB591" s="284"/>
    </row>
    <row r="592" spans="1:236" x14ac:dyDescent="0.25">
      <c r="A592" s="2">
        <f>IF('Table 1'!$L$2="All Regions",1,IF('Table 1'!$L$2='DATA TEMPLATE 1516'!L592,1,0))</f>
        <v>1</v>
      </c>
      <c r="B592" s="2">
        <f>IF('Table 1'!$L$3="All Disciplines",1,IF('Table 1'!$L$3='DATA TEMPLATE 1516'!M592,1,0))</f>
        <v>1</v>
      </c>
      <c r="C592" s="2">
        <f>IF('Table 1'!$L$4="All Organisations",1,IF('Table 1'!$L$4='DATA TEMPLATE 1516'!N592,1,0))</f>
        <v>1</v>
      </c>
      <c r="D592" s="2">
        <f t="shared" si="18"/>
        <v>3</v>
      </c>
      <c r="E592" s="236">
        <f>IFERROR(IF('Table 2'!$L$2="All Diverse Led",$HQ592,IF('Table 2'!$L$2='DATA TEMPLATE 1516'!HX592,4,0)),"0")</f>
        <v>0</v>
      </c>
      <c r="F592" s="236">
        <f>IFERROR(IF('Table 2'!$L$2="All Diverse Led",$HQ592,IF('Table 2'!$L$2='DATA TEMPLATE 1516'!HY592,4,0)), 0)</f>
        <v>0</v>
      </c>
      <c r="G592" s="237">
        <f t="shared" si="19"/>
        <v>0</v>
      </c>
      <c r="H592" s="1" t="s">
        <v>471</v>
      </c>
      <c r="I592" s="1">
        <v>0</v>
      </c>
      <c r="J592" s="1" t="b">
        <v>0</v>
      </c>
      <c r="K592" s="284">
        <v>590</v>
      </c>
      <c r="L592" t="s">
        <v>445</v>
      </c>
      <c r="M592" t="s">
        <v>437</v>
      </c>
      <c r="N592" t="s">
        <v>458</v>
      </c>
      <c r="O592" s="76">
        <v>25255</v>
      </c>
      <c r="P592" s="76">
        <v>166435</v>
      </c>
      <c r="Q592" s="76">
        <v>1010</v>
      </c>
      <c r="R592" s="76">
        <v>0</v>
      </c>
      <c r="S592" s="76">
        <v>0</v>
      </c>
      <c r="T592" s="76">
        <v>192700</v>
      </c>
      <c r="U592">
        <v>0</v>
      </c>
      <c r="V592">
        <v>0</v>
      </c>
      <c r="W592">
        <v>0</v>
      </c>
      <c r="X592">
        <v>0</v>
      </c>
      <c r="Y592">
        <v>0</v>
      </c>
      <c r="Z592">
        <v>0</v>
      </c>
      <c r="AA592">
        <v>0</v>
      </c>
      <c r="AB592">
        <v>70880</v>
      </c>
      <c r="AC592">
        <v>8407</v>
      </c>
      <c r="AD592">
        <v>113413</v>
      </c>
      <c r="AE592">
        <v>192700</v>
      </c>
      <c r="AF592" s="1">
        <v>4</v>
      </c>
      <c r="AG592">
        <v>15</v>
      </c>
      <c r="AH592">
        <v>128</v>
      </c>
      <c r="AI592">
        <v>280</v>
      </c>
      <c r="AJ592">
        <v>2</v>
      </c>
      <c r="AK592">
        <v>30</v>
      </c>
      <c r="AL592">
        <v>497</v>
      </c>
      <c r="AM592">
        <v>0</v>
      </c>
      <c r="AN592">
        <v>0</v>
      </c>
      <c r="AO592">
        <v>0</v>
      </c>
      <c r="AP592">
        <v>0</v>
      </c>
      <c r="AQ592">
        <v>0</v>
      </c>
      <c r="AR592">
        <v>0</v>
      </c>
      <c r="AS592">
        <v>0</v>
      </c>
      <c r="AT592">
        <v>0</v>
      </c>
      <c r="AU592">
        <v>0</v>
      </c>
      <c r="AV592">
        <v>0</v>
      </c>
      <c r="AW592">
        <v>0</v>
      </c>
      <c r="AX592">
        <v>0</v>
      </c>
      <c r="AY592">
        <v>0</v>
      </c>
      <c r="AZ592">
        <v>0</v>
      </c>
      <c r="BA592">
        <v>0</v>
      </c>
      <c r="BB592">
        <v>0</v>
      </c>
      <c r="BC592">
        <v>0</v>
      </c>
      <c r="BD592" s="284">
        <v>2</v>
      </c>
      <c r="BE592" s="284">
        <v>30</v>
      </c>
      <c r="BF592" s="284">
        <v>497</v>
      </c>
      <c r="BG592" s="284">
        <v>0</v>
      </c>
      <c r="BH592" s="168">
        <v>0</v>
      </c>
      <c r="BI592" s="169">
        <v>0</v>
      </c>
      <c r="BJ592" s="169">
        <v>0</v>
      </c>
      <c r="BK592" s="170">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v>0</v>
      </c>
      <c r="CJ592" s="1">
        <v>0</v>
      </c>
      <c r="CK592" s="1">
        <v>0</v>
      </c>
      <c r="CL592" s="1">
        <v>0</v>
      </c>
      <c r="CM592" s="1">
        <v>0</v>
      </c>
      <c r="CN592" s="168">
        <v>0</v>
      </c>
      <c r="CO592" s="169">
        <v>0</v>
      </c>
      <c r="CP592" s="169">
        <v>0</v>
      </c>
      <c r="CQ592" s="170">
        <v>0</v>
      </c>
      <c r="CR592" s="1">
        <v>0</v>
      </c>
      <c r="CS592" s="1">
        <v>0</v>
      </c>
      <c r="CT592" s="1">
        <v>0</v>
      </c>
      <c r="CU592" s="1">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v>0</v>
      </c>
      <c r="DP592" s="284">
        <v>0</v>
      </c>
      <c r="DQ592" s="284">
        <v>0</v>
      </c>
      <c r="DR592" s="284">
        <v>0</v>
      </c>
      <c r="DS592" s="284">
        <v>0</v>
      </c>
      <c r="DT592" s="168">
        <v>0</v>
      </c>
      <c r="DU592" s="169">
        <v>0</v>
      </c>
      <c r="DV592" s="169">
        <v>0</v>
      </c>
      <c r="DW592" s="170">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v>0</v>
      </c>
      <c r="EV592" s="1">
        <v>0</v>
      </c>
      <c r="EW592" s="1">
        <v>0</v>
      </c>
      <c r="EX592" s="1">
        <v>0</v>
      </c>
      <c r="EY592" s="1">
        <v>0</v>
      </c>
      <c r="EZ592" s="168">
        <v>0</v>
      </c>
      <c r="FA592" s="169">
        <v>0</v>
      </c>
      <c r="FB592" s="169">
        <v>0</v>
      </c>
      <c r="FC592" s="170">
        <v>0</v>
      </c>
      <c r="FD592">
        <v>0</v>
      </c>
      <c r="FE592">
        <v>0</v>
      </c>
      <c r="FF592">
        <v>0</v>
      </c>
      <c r="FG592">
        <v>0</v>
      </c>
      <c r="FH592">
        <v>0</v>
      </c>
      <c r="FI592">
        <v>0</v>
      </c>
      <c r="FJ592">
        <v>0</v>
      </c>
      <c r="FK592">
        <v>0</v>
      </c>
      <c r="FL592">
        <v>0</v>
      </c>
      <c r="FM592">
        <v>0</v>
      </c>
      <c r="FN592">
        <v>1</v>
      </c>
      <c r="FO592">
        <v>100</v>
      </c>
      <c r="FP592">
        <v>0</v>
      </c>
      <c r="FQ592">
        <v>0</v>
      </c>
      <c r="FR592">
        <v>0</v>
      </c>
      <c r="FS592">
        <v>0</v>
      </c>
      <c r="FT592">
        <v>0</v>
      </c>
      <c r="FU592">
        <v>0</v>
      </c>
      <c r="FV592">
        <v>0</v>
      </c>
      <c r="FW592">
        <v>0</v>
      </c>
      <c r="FX592">
        <v>0</v>
      </c>
      <c r="FY592">
        <v>0</v>
      </c>
      <c r="FZ592">
        <v>1</v>
      </c>
      <c r="GA592">
        <v>0</v>
      </c>
      <c r="GB592">
        <v>0</v>
      </c>
      <c r="GC592">
        <v>0</v>
      </c>
      <c r="GD592">
        <v>0</v>
      </c>
      <c r="GE592">
        <v>0</v>
      </c>
      <c r="GF592">
        <v>0</v>
      </c>
      <c r="GG592">
        <v>0</v>
      </c>
      <c r="GH592">
        <v>0</v>
      </c>
      <c r="GI592">
        <v>0</v>
      </c>
      <c r="GJ592">
        <v>0</v>
      </c>
      <c r="GK592">
        <v>0</v>
      </c>
      <c r="GL592">
        <v>0</v>
      </c>
      <c r="GM592">
        <v>0</v>
      </c>
      <c r="GN592">
        <v>0</v>
      </c>
      <c r="GO592">
        <v>0</v>
      </c>
      <c r="GP592">
        <v>0</v>
      </c>
      <c r="GQ592">
        <v>0</v>
      </c>
      <c r="GR592">
        <v>0</v>
      </c>
      <c r="GS592">
        <v>0</v>
      </c>
      <c r="GT592">
        <v>0</v>
      </c>
      <c r="GU592">
        <v>0</v>
      </c>
      <c r="GV592">
        <v>0</v>
      </c>
      <c r="GW592">
        <v>0</v>
      </c>
      <c r="GX592">
        <v>0</v>
      </c>
      <c r="GY592">
        <v>0</v>
      </c>
      <c r="GZ592">
        <v>0</v>
      </c>
      <c r="HA592">
        <v>0</v>
      </c>
      <c r="HB592">
        <v>0</v>
      </c>
      <c r="HC592" s="139">
        <v>0</v>
      </c>
      <c r="HD592" s="141">
        <v>0</v>
      </c>
      <c r="HE592" s="139">
        <v>4</v>
      </c>
      <c r="HF592" s="141">
        <v>0</v>
      </c>
      <c r="HG592" s="180">
        <v>6</v>
      </c>
      <c r="HH592" s="182">
        <v>0</v>
      </c>
      <c r="HI592" s="182">
        <v>0.66666666666666663</v>
      </c>
      <c r="HJ592" s="183">
        <v>0</v>
      </c>
      <c r="HK592" s="140">
        <v>0</v>
      </c>
      <c r="HL592" s="140">
        <v>0</v>
      </c>
      <c r="HM592" s="1" t="s">
        <v>426</v>
      </c>
      <c r="HN592" s="1" t="s">
        <v>427</v>
      </c>
      <c r="HO592" t="s">
        <v>458</v>
      </c>
      <c r="HP592" s="284" t="s">
        <v>458</v>
      </c>
      <c r="HQ592" s="284">
        <v>0</v>
      </c>
      <c r="HR592" s="284">
        <v>0</v>
      </c>
      <c r="HS592" s="284">
        <v>0</v>
      </c>
      <c r="HT592" s="284" t="s">
        <v>426</v>
      </c>
      <c r="HU592" s="284" t="s">
        <v>427</v>
      </c>
      <c r="HV592" s="284" t="s">
        <v>427</v>
      </c>
      <c r="HW592" s="284" t="s">
        <v>426</v>
      </c>
      <c r="HX592" s="284">
        <v>0</v>
      </c>
      <c r="HY592" s="284">
        <v>0</v>
      </c>
      <c r="HZ592" s="284">
        <v>177436</v>
      </c>
      <c r="IA592" s="284"/>
      <c r="IB592" s="284"/>
    </row>
    <row r="593" spans="1:236" x14ac:dyDescent="0.25">
      <c r="A593" s="2">
        <f>IF('Table 1'!$L$2="All Regions",1,IF('Table 1'!$L$2='DATA TEMPLATE 1516'!L593,1,0))</f>
        <v>1</v>
      </c>
      <c r="B593" s="2">
        <f>IF('Table 1'!$L$3="All Disciplines",1,IF('Table 1'!$L$3='DATA TEMPLATE 1516'!M593,1,0))</f>
        <v>1</v>
      </c>
      <c r="C593" s="2">
        <f>IF('Table 1'!$L$4="All Organisations",1,IF('Table 1'!$L$4='DATA TEMPLATE 1516'!N593,1,0))</f>
        <v>1</v>
      </c>
      <c r="D593" s="2">
        <f t="shared" si="18"/>
        <v>3</v>
      </c>
      <c r="E593" s="236">
        <f>IFERROR(IF('Table 2'!$L$2="All Diverse Led",$HQ593,IF('Table 2'!$L$2='DATA TEMPLATE 1516'!HX593,4,0)),"0")</f>
        <v>0</v>
      </c>
      <c r="F593" s="236">
        <f>IFERROR(IF('Table 2'!$L$2="All Diverse Led",$HQ593,IF('Table 2'!$L$2='DATA TEMPLATE 1516'!HY593,4,0)), 0)</f>
        <v>0</v>
      </c>
      <c r="G593" s="237">
        <f t="shared" si="19"/>
        <v>0</v>
      </c>
      <c r="H593" s="1" t="s">
        <v>471</v>
      </c>
      <c r="I593" s="1">
        <v>0</v>
      </c>
      <c r="J593" s="1" t="b">
        <v>0</v>
      </c>
      <c r="K593" s="284">
        <v>591</v>
      </c>
      <c r="L593" t="s">
        <v>444</v>
      </c>
      <c r="M593" t="s">
        <v>442</v>
      </c>
      <c r="N593" t="s">
        <v>459</v>
      </c>
      <c r="O593" s="76">
        <v>37482</v>
      </c>
      <c r="P593" s="76">
        <v>165725</v>
      </c>
      <c r="Q593" s="76">
        <v>5250</v>
      </c>
      <c r="R593" s="76">
        <v>0</v>
      </c>
      <c r="S593" s="76">
        <v>0</v>
      </c>
      <c r="T593" s="76">
        <v>208457</v>
      </c>
      <c r="U593">
        <v>46314</v>
      </c>
      <c r="V593">
        <v>10701</v>
      </c>
      <c r="W593">
        <v>0</v>
      </c>
      <c r="X593">
        <v>16286</v>
      </c>
      <c r="Y593">
        <v>0</v>
      </c>
      <c r="Z593">
        <v>0</v>
      </c>
      <c r="AA593">
        <v>0</v>
      </c>
      <c r="AB593">
        <v>122363</v>
      </c>
      <c r="AC593">
        <v>19312</v>
      </c>
      <c r="AD593">
        <v>0</v>
      </c>
      <c r="AE593">
        <v>214976</v>
      </c>
      <c r="AF593" s="1">
        <v>10</v>
      </c>
      <c r="AG593">
        <v>10</v>
      </c>
      <c r="AH593">
        <v>961</v>
      </c>
      <c r="AI593">
        <v>330</v>
      </c>
      <c r="AJ593">
        <v>0</v>
      </c>
      <c r="AK593">
        <v>0</v>
      </c>
      <c r="AL593">
        <v>0</v>
      </c>
      <c r="AM593">
        <v>0</v>
      </c>
      <c r="AN593">
        <v>0</v>
      </c>
      <c r="AO593">
        <v>0</v>
      </c>
      <c r="AP593">
        <v>0</v>
      </c>
      <c r="AQ593">
        <v>0</v>
      </c>
      <c r="AR593">
        <v>6</v>
      </c>
      <c r="AS593">
        <v>6</v>
      </c>
      <c r="AT593">
        <v>630</v>
      </c>
      <c r="AU593">
        <v>170</v>
      </c>
      <c r="AV593">
        <v>0</v>
      </c>
      <c r="AW593">
        <v>0</v>
      </c>
      <c r="AX593">
        <v>0</v>
      </c>
      <c r="AY593">
        <v>0</v>
      </c>
      <c r="AZ593">
        <v>0</v>
      </c>
      <c r="BA593">
        <v>0</v>
      </c>
      <c r="BB593">
        <v>0</v>
      </c>
      <c r="BC593">
        <v>0</v>
      </c>
      <c r="BD593" s="284">
        <v>0</v>
      </c>
      <c r="BE593" s="284">
        <v>0</v>
      </c>
      <c r="BF593" s="284">
        <v>0</v>
      </c>
      <c r="BG593" s="284">
        <v>0</v>
      </c>
      <c r="BH593" s="168">
        <v>6</v>
      </c>
      <c r="BI593" s="169">
        <v>6</v>
      </c>
      <c r="BJ593" s="169">
        <v>630</v>
      </c>
      <c r="BK593" s="170">
        <v>170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v>0</v>
      </c>
      <c r="CJ593" s="1">
        <v>0</v>
      </c>
      <c r="CK593" s="1">
        <v>0</v>
      </c>
      <c r="CL593" s="1">
        <v>0</v>
      </c>
      <c r="CM593" s="1">
        <v>0</v>
      </c>
      <c r="CN593" s="168">
        <v>0</v>
      </c>
      <c r="CO593" s="169">
        <v>0</v>
      </c>
      <c r="CP593" s="169">
        <v>0</v>
      </c>
      <c r="CQ593" s="170">
        <v>0</v>
      </c>
      <c r="CR593" s="1">
        <v>0</v>
      </c>
      <c r="CS593" s="1">
        <v>0</v>
      </c>
      <c r="CT593" s="1">
        <v>0</v>
      </c>
      <c r="CU593" s="1">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v>0</v>
      </c>
      <c r="DP593" s="284">
        <v>0</v>
      </c>
      <c r="DQ593" s="284">
        <v>0</v>
      </c>
      <c r="DR593" s="284">
        <v>0</v>
      </c>
      <c r="DS593" s="284">
        <v>0</v>
      </c>
      <c r="DT593" s="168">
        <v>0</v>
      </c>
      <c r="DU593" s="169">
        <v>0</v>
      </c>
      <c r="DV593" s="169">
        <v>0</v>
      </c>
      <c r="DW593" s="170">
        <v>0</v>
      </c>
      <c r="DX593">
        <v>0</v>
      </c>
      <c r="DY593">
        <v>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v>0</v>
      </c>
      <c r="EV593" s="1">
        <v>0</v>
      </c>
      <c r="EW593" s="1">
        <v>0</v>
      </c>
      <c r="EX593" s="1">
        <v>0</v>
      </c>
      <c r="EY593" s="1">
        <v>0</v>
      </c>
      <c r="EZ593" s="168">
        <v>0</v>
      </c>
      <c r="FA593" s="169">
        <v>0</v>
      </c>
      <c r="FB593" s="169">
        <v>0</v>
      </c>
      <c r="FC593" s="170">
        <v>0</v>
      </c>
      <c r="FD593">
        <v>0</v>
      </c>
      <c r="FE593">
        <v>0</v>
      </c>
      <c r="FF593">
        <v>0</v>
      </c>
      <c r="FG593">
        <v>0</v>
      </c>
      <c r="FH593">
        <v>0</v>
      </c>
      <c r="FI593">
        <v>0</v>
      </c>
      <c r="FJ593">
        <v>0</v>
      </c>
      <c r="FK593">
        <v>0</v>
      </c>
      <c r="FL593">
        <v>0</v>
      </c>
      <c r="FM593">
        <v>0</v>
      </c>
      <c r="FN593">
        <v>0</v>
      </c>
      <c r="FO593">
        <v>0</v>
      </c>
      <c r="FP593">
        <v>0</v>
      </c>
      <c r="FQ593">
        <v>0</v>
      </c>
      <c r="FR593">
        <v>0</v>
      </c>
      <c r="FS593">
        <v>0</v>
      </c>
      <c r="FT593">
        <v>0</v>
      </c>
      <c r="FU593">
        <v>0</v>
      </c>
      <c r="FV593">
        <v>0</v>
      </c>
      <c r="FW593">
        <v>0</v>
      </c>
      <c r="FX593">
        <v>0</v>
      </c>
      <c r="FY593">
        <v>0</v>
      </c>
      <c r="FZ593">
        <v>3</v>
      </c>
      <c r="GA593">
        <v>300</v>
      </c>
      <c r="GB593">
        <v>0</v>
      </c>
      <c r="GC593">
        <v>0</v>
      </c>
      <c r="GD593">
        <v>0</v>
      </c>
      <c r="GE593">
        <v>0</v>
      </c>
      <c r="GF593">
        <v>0</v>
      </c>
      <c r="GG593">
        <v>0</v>
      </c>
      <c r="GH593">
        <v>0</v>
      </c>
      <c r="GI593">
        <v>0</v>
      </c>
      <c r="GJ593">
        <v>0</v>
      </c>
      <c r="GK593">
        <v>0</v>
      </c>
      <c r="GL593">
        <v>0</v>
      </c>
      <c r="GM593">
        <v>0</v>
      </c>
      <c r="GN593">
        <v>0</v>
      </c>
      <c r="GO593">
        <v>0</v>
      </c>
      <c r="GP593">
        <v>3</v>
      </c>
      <c r="GQ593">
        <v>100</v>
      </c>
      <c r="GR593">
        <v>0</v>
      </c>
      <c r="GS593">
        <v>0</v>
      </c>
      <c r="GT593">
        <v>0</v>
      </c>
      <c r="GU593">
        <v>0</v>
      </c>
      <c r="GV593">
        <v>0</v>
      </c>
      <c r="GW593">
        <v>0</v>
      </c>
      <c r="GX593">
        <v>0</v>
      </c>
      <c r="GY593">
        <v>0</v>
      </c>
      <c r="GZ593">
        <v>0</v>
      </c>
      <c r="HA593">
        <v>0</v>
      </c>
      <c r="HB593">
        <v>0</v>
      </c>
      <c r="HC593" s="139">
        <v>6</v>
      </c>
      <c r="HD593" s="141">
        <v>0</v>
      </c>
      <c r="HE593" s="139">
        <v>0</v>
      </c>
      <c r="HF593" s="141">
        <v>3</v>
      </c>
      <c r="HG593" s="180">
        <v>17</v>
      </c>
      <c r="HH593" s="182">
        <v>0.52941176470588236</v>
      </c>
      <c r="HI593" s="182">
        <v>0</v>
      </c>
      <c r="HJ593" s="183">
        <v>0</v>
      </c>
      <c r="HK593" s="140">
        <v>0</v>
      </c>
      <c r="HL593" s="140">
        <v>0</v>
      </c>
      <c r="HM593" s="1" t="s">
        <v>427</v>
      </c>
      <c r="HN593" s="1" t="s">
        <v>427</v>
      </c>
      <c r="HO593" t="s">
        <v>459</v>
      </c>
      <c r="HP593" s="284" t="s">
        <v>458</v>
      </c>
      <c r="HQ593" s="284">
        <v>0</v>
      </c>
      <c r="HR593" s="284">
        <v>0</v>
      </c>
      <c r="HS593" s="284">
        <v>0</v>
      </c>
      <c r="HT593" s="284" t="s">
        <v>427</v>
      </c>
      <c r="HU593" s="284" t="s">
        <v>427</v>
      </c>
      <c r="HV593" s="284" t="s">
        <v>427</v>
      </c>
      <c r="HW593" s="284" t="s">
        <v>427</v>
      </c>
      <c r="HX593" s="284">
        <v>0</v>
      </c>
      <c r="HY593" s="284">
        <v>0</v>
      </c>
      <c r="HZ593" s="284">
        <v>229448</v>
      </c>
      <c r="IA593" s="284"/>
      <c r="IB593" s="284"/>
    </row>
    <row r="594" spans="1:236" x14ac:dyDescent="0.25">
      <c r="A594" s="2">
        <f>IF('Table 1'!$L$2="All Regions",1,IF('Table 1'!$L$2='DATA TEMPLATE 1516'!L594,1,0))</f>
        <v>1</v>
      </c>
      <c r="B594" s="2">
        <f>IF('Table 1'!$L$3="All Disciplines",1,IF('Table 1'!$L$3='DATA TEMPLATE 1516'!M594,1,0))</f>
        <v>1</v>
      </c>
      <c r="C594" s="2">
        <f>IF('Table 1'!$L$4="All Organisations",1,IF('Table 1'!$L$4='DATA TEMPLATE 1516'!N594,1,0))</f>
        <v>1</v>
      </c>
      <c r="D594" s="2">
        <f t="shared" si="18"/>
        <v>3</v>
      </c>
      <c r="E594" s="236">
        <f>IFERROR(IF('Table 2'!$L$2="All Diverse Led",$HQ594,IF('Table 2'!$L$2='DATA TEMPLATE 1516'!HX594,4,0)),"0")</f>
        <v>0</v>
      </c>
      <c r="F594" s="236">
        <f>IFERROR(IF('Table 2'!$L$2="All Diverse Led",$HQ594,IF('Table 2'!$L$2='DATA TEMPLATE 1516'!HY594,4,0)), 0)</f>
        <v>0</v>
      </c>
      <c r="G594" s="237">
        <f t="shared" si="19"/>
        <v>0</v>
      </c>
      <c r="H594" s="1" t="s">
        <v>471</v>
      </c>
      <c r="I594" s="1">
        <v>0</v>
      </c>
      <c r="J594" s="1" t="b">
        <v>1</v>
      </c>
      <c r="K594" s="284">
        <v>592</v>
      </c>
      <c r="L594" t="s">
        <v>439</v>
      </c>
      <c r="M594" t="s">
        <v>451</v>
      </c>
      <c r="N594" t="s">
        <v>460</v>
      </c>
      <c r="O594" s="76">
        <v>4602927</v>
      </c>
      <c r="P594" s="76">
        <v>1699256</v>
      </c>
      <c r="Q594" s="76">
        <v>1286394</v>
      </c>
      <c r="R594" s="76">
        <v>13397000</v>
      </c>
      <c r="S594" s="76">
        <v>163949</v>
      </c>
      <c r="T594" s="76">
        <v>21149526</v>
      </c>
      <c r="U594">
        <v>1448471</v>
      </c>
      <c r="V594">
        <v>76707</v>
      </c>
      <c r="W594">
        <v>0</v>
      </c>
      <c r="X594">
        <v>0</v>
      </c>
      <c r="Y594">
        <v>0</v>
      </c>
      <c r="Z594">
        <v>107964</v>
      </c>
      <c r="AA594">
        <v>125983</v>
      </c>
      <c r="AB594">
        <v>10381568</v>
      </c>
      <c r="AC594">
        <v>7187433</v>
      </c>
      <c r="AD594">
        <v>3923874</v>
      </c>
      <c r="AE594">
        <v>23252000</v>
      </c>
      <c r="AF594" s="1">
        <v>0</v>
      </c>
      <c r="AG594">
        <v>0</v>
      </c>
      <c r="AH594">
        <v>0</v>
      </c>
      <c r="AI594">
        <v>0</v>
      </c>
      <c r="AJ594">
        <v>0</v>
      </c>
      <c r="AK594">
        <v>0</v>
      </c>
      <c r="AL594">
        <v>0</v>
      </c>
      <c r="AM594">
        <v>0</v>
      </c>
      <c r="AN594">
        <v>0</v>
      </c>
      <c r="AO594">
        <v>0</v>
      </c>
      <c r="AP594">
        <v>0</v>
      </c>
      <c r="AQ594">
        <v>0</v>
      </c>
      <c r="AR594">
        <v>0</v>
      </c>
      <c r="AS594">
        <v>0</v>
      </c>
      <c r="AT594">
        <v>0</v>
      </c>
      <c r="AU594">
        <v>0</v>
      </c>
      <c r="AV594">
        <v>0</v>
      </c>
      <c r="AW594">
        <v>0</v>
      </c>
      <c r="AX594">
        <v>0</v>
      </c>
      <c r="AY594">
        <v>0</v>
      </c>
      <c r="AZ594">
        <v>0</v>
      </c>
      <c r="BA594">
        <v>0</v>
      </c>
      <c r="BB594">
        <v>0</v>
      </c>
      <c r="BC594">
        <v>0</v>
      </c>
      <c r="BD594" s="284">
        <v>0</v>
      </c>
      <c r="BE594" s="284">
        <v>0</v>
      </c>
      <c r="BF594" s="284">
        <v>0</v>
      </c>
      <c r="BG594" s="284">
        <v>0</v>
      </c>
      <c r="BH594" s="168">
        <v>0</v>
      </c>
      <c r="BI594" s="169">
        <v>0</v>
      </c>
      <c r="BJ594" s="169">
        <v>0</v>
      </c>
      <c r="BK594" s="170">
        <v>0</v>
      </c>
      <c r="BL594">
        <v>3</v>
      </c>
      <c r="BM594">
        <v>161</v>
      </c>
      <c r="BN594">
        <v>0</v>
      </c>
      <c r="BO594">
        <v>153528</v>
      </c>
      <c r="BP594">
        <v>0</v>
      </c>
      <c r="BQ594">
        <v>0</v>
      </c>
      <c r="BR594">
        <v>0</v>
      </c>
      <c r="BS594">
        <v>0</v>
      </c>
      <c r="BT594">
        <v>0</v>
      </c>
      <c r="BU594">
        <v>0</v>
      </c>
      <c r="BV594">
        <v>0</v>
      </c>
      <c r="BW594">
        <v>0</v>
      </c>
      <c r="BX594">
        <v>3</v>
      </c>
      <c r="BY594">
        <v>161</v>
      </c>
      <c r="BZ594">
        <v>0</v>
      </c>
      <c r="CA594">
        <v>28072</v>
      </c>
      <c r="CB594">
        <v>0</v>
      </c>
      <c r="CC594">
        <v>0</v>
      </c>
      <c r="CD594">
        <v>0</v>
      </c>
      <c r="CE594">
        <v>0</v>
      </c>
      <c r="CF594">
        <v>0</v>
      </c>
      <c r="CG594">
        <v>0</v>
      </c>
      <c r="CH594">
        <v>0</v>
      </c>
      <c r="CI594">
        <v>0</v>
      </c>
      <c r="CJ594" s="1">
        <v>0</v>
      </c>
      <c r="CK594" s="1">
        <v>0</v>
      </c>
      <c r="CL594" s="1">
        <v>0</v>
      </c>
      <c r="CM594" s="1">
        <v>0</v>
      </c>
      <c r="CN594" s="168">
        <v>3</v>
      </c>
      <c r="CO594" s="169">
        <v>161</v>
      </c>
      <c r="CP594" s="169">
        <v>0</v>
      </c>
      <c r="CQ594" s="170">
        <v>28072</v>
      </c>
      <c r="CR594" s="1">
        <v>0</v>
      </c>
      <c r="CS594" s="1">
        <v>0</v>
      </c>
      <c r="CT594" s="1">
        <v>0</v>
      </c>
      <c r="CU594" s="1">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v>0</v>
      </c>
      <c r="DP594" s="284">
        <v>0</v>
      </c>
      <c r="DQ594" s="284">
        <v>0</v>
      </c>
      <c r="DR594" s="284">
        <v>0</v>
      </c>
      <c r="DS594" s="284">
        <v>0</v>
      </c>
      <c r="DT594" s="168">
        <v>0</v>
      </c>
      <c r="DU594" s="169">
        <v>0</v>
      </c>
      <c r="DV594" s="169">
        <v>0</v>
      </c>
      <c r="DW594" s="170">
        <v>0</v>
      </c>
      <c r="DX594">
        <v>3</v>
      </c>
      <c r="DY594">
        <v>6</v>
      </c>
      <c r="DZ594">
        <v>2014</v>
      </c>
      <c r="EA594">
        <v>3022</v>
      </c>
      <c r="EB594">
        <v>0</v>
      </c>
      <c r="EC594">
        <v>0</v>
      </c>
      <c r="ED594">
        <v>0</v>
      </c>
      <c r="EE594">
        <v>0</v>
      </c>
      <c r="EF594">
        <v>0</v>
      </c>
      <c r="EG594">
        <v>0</v>
      </c>
      <c r="EH594">
        <v>0</v>
      </c>
      <c r="EI594">
        <v>0</v>
      </c>
      <c r="EJ594">
        <v>3</v>
      </c>
      <c r="EK594">
        <v>6</v>
      </c>
      <c r="EL594">
        <v>0</v>
      </c>
      <c r="EM594">
        <v>3022</v>
      </c>
      <c r="EN594">
        <v>0</v>
      </c>
      <c r="EO594">
        <v>0</v>
      </c>
      <c r="EP594">
        <v>0</v>
      </c>
      <c r="EQ594">
        <v>0</v>
      </c>
      <c r="ER594">
        <v>0</v>
      </c>
      <c r="ES594">
        <v>0</v>
      </c>
      <c r="ET594">
        <v>0</v>
      </c>
      <c r="EU594">
        <v>0</v>
      </c>
      <c r="EV594" s="1">
        <v>0</v>
      </c>
      <c r="EW594" s="1">
        <v>0</v>
      </c>
      <c r="EX594" s="1">
        <v>0</v>
      </c>
      <c r="EY594" s="1">
        <v>0</v>
      </c>
      <c r="EZ594" s="168">
        <v>3</v>
      </c>
      <c r="FA594" s="169">
        <v>6</v>
      </c>
      <c r="FB594" s="169">
        <v>0</v>
      </c>
      <c r="FC594" s="170">
        <v>3022</v>
      </c>
      <c r="FD594">
        <v>0</v>
      </c>
      <c r="FE594">
        <v>0</v>
      </c>
      <c r="FF594">
        <v>0</v>
      </c>
      <c r="FG594">
        <v>0</v>
      </c>
      <c r="FH594">
        <v>0</v>
      </c>
      <c r="FI594">
        <v>0</v>
      </c>
      <c r="FJ594">
        <v>0</v>
      </c>
      <c r="FK594">
        <v>0</v>
      </c>
      <c r="FL594">
        <v>0</v>
      </c>
      <c r="FM594">
        <v>0</v>
      </c>
      <c r="FN594">
        <v>2</v>
      </c>
      <c r="FO594">
        <v>16500</v>
      </c>
      <c r="FP594">
        <v>2</v>
      </c>
      <c r="FQ594">
        <v>11330</v>
      </c>
      <c r="FR594">
        <v>0</v>
      </c>
      <c r="FS594">
        <v>0</v>
      </c>
      <c r="FT594">
        <v>0</v>
      </c>
      <c r="FU594">
        <v>0</v>
      </c>
      <c r="FV594">
        <v>0</v>
      </c>
      <c r="FW594">
        <v>0</v>
      </c>
      <c r="FX594">
        <v>0</v>
      </c>
      <c r="FY594">
        <v>0</v>
      </c>
      <c r="FZ594">
        <v>0</v>
      </c>
      <c r="GA594">
        <v>0</v>
      </c>
      <c r="GB594">
        <v>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s="139">
        <v>2</v>
      </c>
      <c r="HD594" s="141">
        <v>1</v>
      </c>
      <c r="HE594" s="139">
        <v>0</v>
      </c>
      <c r="HF594" s="141">
        <v>0</v>
      </c>
      <c r="HG594" s="180">
        <v>40</v>
      </c>
      <c r="HH594" s="182">
        <v>0.05</v>
      </c>
      <c r="HI594" s="182">
        <v>2.5000000000000001E-2</v>
      </c>
      <c r="HJ594" s="183">
        <v>0</v>
      </c>
      <c r="HK594" s="140">
        <v>0</v>
      </c>
      <c r="HL594" s="140">
        <v>0</v>
      </c>
      <c r="HM594" s="1" t="s">
        <v>427</v>
      </c>
      <c r="HN594" s="1" t="s">
        <v>427</v>
      </c>
      <c r="HO594" t="s">
        <v>460</v>
      </c>
      <c r="HP594" s="284" t="s">
        <v>460</v>
      </c>
      <c r="HQ594" s="284">
        <v>0</v>
      </c>
      <c r="HR594" s="284">
        <v>0</v>
      </c>
      <c r="HS594" s="284">
        <v>0</v>
      </c>
      <c r="HT594" s="284" t="s">
        <v>427</v>
      </c>
      <c r="HU594" s="284" t="s">
        <v>427</v>
      </c>
      <c r="HV594" s="284" t="s">
        <v>427</v>
      </c>
      <c r="HW594" s="284" t="s">
        <v>427</v>
      </c>
      <c r="HX594" s="284">
        <v>0</v>
      </c>
      <c r="HY594" s="284">
        <v>0</v>
      </c>
      <c r="HZ594" s="284">
        <v>22156188</v>
      </c>
      <c r="IA594" s="284"/>
      <c r="IB594" s="284"/>
    </row>
    <row r="595" spans="1:236" x14ac:dyDescent="0.25">
      <c r="A595" s="2">
        <f>IF('Table 1'!$L$2="All Regions",1,IF('Table 1'!$L$2='DATA TEMPLATE 1516'!L595,1,0))</f>
        <v>1</v>
      </c>
      <c r="B595" s="2">
        <f>IF('Table 1'!$L$3="All Disciplines",1,IF('Table 1'!$L$3='DATA TEMPLATE 1516'!M595,1,0))</f>
        <v>1</v>
      </c>
      <c r="C595" s="2">
        <f>IF('Table 1'!$L$4="All Organisations",1,IF('Table 1'!$L$4='DATA TEMPLATE 1516'!N595,1,0))</f>
        <v>1</v>
      </c>
      <c r="D595" s="2">
        <f t="shared" si="18"/>
        <v>3</v>
      </c>
      <c r="E595" s="236">
        <f>IFERROR(IF('Table 2'!$L$2="All Diverse Led",$HQ595,IF('Table 2'!$L$2='DATA TEMPLATE 1516'!HX595,4,0)),"0")</f>
        <v>0</v>
      </c>
      <c r="F595" s="236">
        <f>IFERROR(IF('Table 2'!$L$2="All Diverse Led",$HQ595,IF('Table 2'!$L$2='DATA TEMPLATE 1516'!HY595,4,0)), 0)</f>
        <v>0</v>
      </c>
      <c r="G595" s="237">
        <f t="shared" si="19"/>
        <v>0</v>
      </c>
      <c r="H595" s="1" t="s">
        <v>471</v>
      </c>
      <c r="I595" s="1">
        <v>0</v>
      </c>
      <c r="J595" s="1" t="b">
        <v>0</v>
      </c>
      <c r="K595" s="284">
        <v>593</v>
      </c>
      <c r="L595" t="s">
        <v>441</v>
      </c>
      <c r="M595" t="s">
        <v>437</v>
      </c>
      <c r="N595" t="s">
        <v>459</v>
      </c>
      <c r="O595" s="76">
        <v>41053</v>
      </c>
      <c r="P595" s="76">
        <v>210304</v>
      </c>
      <c r="Q595" s="76">
        <v>319148</v>
      </c>
      <c r="R595" s="76">
        <v>0</v>
      </c>
      <c r="S595" s="76">
        <v>0</v>
      </c>
      <c r="T595" s="76">
        <v>570505</v>
      </c>
      <c r="U595">
        <v>25198</v>
      </c>
      <c r="V595">
        <v>1423</v>
      </c>
      <c r="W595">
        <v>0</v>
      </c>
      <c r="X595">
        <v>0</v>
      </c>
      <c r="Y595">
        <v>0</v>
      </c>
      <c r="Z595">
        <v>0</v>
      </c>
      <c r="AA595">
        <v>0</v>
      </c>
      <c r="AB595">
        <v>253615</v>
      </c>
      <c r="AC595">
        <v>70947</v>
      </c>
      <c r="AD595">
        <v>212922</v>
      </c>
      <c r="AE595">
        <v>564105</v>
      </c>
      <c r="AF595" s="1">
        <v>2</v>
      </c>
      <c r="AG595">
        <v>43</v>
      </c>
      <c r="AH595">
        <v>3821</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v>0</v>
      </c>
      <c r="BD595" s="284">
        <v>0</v>
      </c>
      <c r="BE595" s="284">
        <v>0</v>
      </c>
      <c r="BF595" s="284">
        <v>0</v>
      </c>
      <c r="BG595" s="284">
        <v>0</v>
      </c>
      <c r="BH595" s="168">
        <v>0</v>
      </c>
      <c r="BI595" s="169">
        <v>0</v>
      </c>
      <c r="BJ595" s="169">
        <v>0</v>
      </c>
      <c r="BK595" s="170">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v>0</v>
      </c>
      <c r="CJ595" s="1">
        <v>0</v>
      </c>
      <c r="CK595" s="1">
        <v>0</v>
      </c>
      <c r="CL595" s="1">
        <v>0</v>
      </c>
      <c r="CM595" s="1">
        <v>0</v>
      </c>
      <c r="CN595" s="168">
        <v>0</v>
      </c>
      <c r="CO595" s="169">
        <v>0</v>
      </c>
      <c r="CP595" s="169">
        <v>0</v>
      </c>
      <c r="CQ595" s="170">
        <v>0</v>
      </c>
      <c r="CR595" s="1">
        <v>0</v>
      </c>
      <c r="CS595" s="1">
        <v>0</v>
      </c>
      <c r="CT595" s="1">
        <v>0</v>
      </c>
      <c r="CU595" s="1">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v>0</v>
      </c>
      <c r="DP595" s="284">
        <v>0</v>
      </c>
      <c r="DQ595" s="284">
        <v>0</v>
      </c>
      <c r="DR595" s="284">
        <v>0</v>
      </c>
      <c r="DS595" s="284">
        <v>0</v>
      </c>
      <c r="DT595" s="168">
        <v>0</v>
      </c>
      <c r="DU595" s="169">
        <v>0</v>
      </c>
      <c r="DV595" s="169">
        <v>0</v>
      </c>
      <c r="DW595" s="170">
        <v>0</v>
      </c>
      <c r="DX595">
        <v>74</v>
      </c>
      <c r="DY595">
        <v>9</v>
      </c>
      <c r="DZ595">
        <v>3615</v>
      </c>
      <c r="EA595">
        <v>200</v>
      </c>
      <c r="EB595">
        <v>0</v>
      </c>
      <c r="EC595">
        <v>0</v>
      </c>
      <c r="ED595">
        <v>0</v>
      </c>
      <c r="EE595">
        <v>0</v>
      </c>
      <c r="EF595">
        <v>0</v>
      </c>
      <c r="EG595">
        <v>0</v>
      </c>
      <c r="EH595">
        <v>0</v>
      </c>
      <c r="EI595">
        <v>0</v>
      </c>
      <c r="EJ595">
        <v>0</v>
      </c>
      <c r="EK595">
        <v>0</v>
      </c>
      <c r="EL595">
        <v>0</v>
      </c>
      <c r="EM595">
        <v>0</v>
      </c>
      <c r="EN595">
        <v>0</v>
      </c>
      <c r="EO595">
        <v>0</v>
      </c>
      <c r="EP595">
        <v>0</v>
      </c>
      <c r="EQ595">
        <v>0</v>
      </c>
      <c r="ER595">
        <v>0</v>
      </c>
      <c r="ES595">
        <v>0</v>
      </c>
      <c r="ET595">
        <v>0</v>
      </c>
      <c r="EU595">
        <v>0</v>
      </c>
      <c r="EV595" s="1">
        <v>0</v>
      </c>
      <c r="EW595" s="1">
        <v>0</v>
      </c>
      <c r="EX595" s="1">
        <v>0</v>
      </c>
      <c r="EY595" s="1">
        <v>0</v>
      </c>
      <c r="EZ595" s="168">
        <v>0</v>
      </c>
      <c r="FA595" s="169">
        <v>0</v>
      </c>
      <c r="FB595" s="169">
        <v>0</v>
      </c>
      <c r="FC595" s="170">
        <v>0</v>
      </c>
      <c r="FD595">
        <v>0</v>
      </c>
      <c r="FE595">
        <v>0</v>
      </c>
      <c r="FF595">
        <v>0</v>
      </c>
      <c r="FG595">
        <v>0</v>
      </c>
      <c r="FH595">
        <v>0</v>
      </c>
      <c r="FI595">
        <v>0</v>
      </c>
      <c r="FJ595">
        <v>0</v>
      </c>
      <c r="FK595">
        <v>0</v>
      </c>
      <c r="FL595">
        <v>0</v>
      </c>
      <c r="FM595">
        <v>0</v>
      </c>
      <c r="FN595">
        <v>4</v>
      </c>
      <c r="FO595">
        <v>1200</v>
      </c>
      <c r="FP595">
        <v>760</v>
      </c>
      <c r="FQ595">
        <v>0</v>
      </c>
      <c r="FR595">
        <v>0</v>
      </c>
      <c r="FS595">
        <v>0</v>
      </c>
      <c r="FT595">
        <v>40</v>
      </c>
      <c r="FU595">
        <v>0</v>
      </c>
      <c r="FV595">
        <v>11</v>
      </c>
      <c r="FW595">
        <v>0</v>
      </c>
      <c r="FX595">
        <v>34</v>
      </c>
      <c r="FY595">
        <v>0</v>
      </c>
      <c r="FZ595">
        <v>45</v>
      </c>
      <c r="GA595">
        <v>5</v>
      </c>
      <c r="GB595">
        <v>0</v>
      </c>
      <c r="GC595">
        <v>0</v>
      </c>
      <c r="GD595">
        <v>0</v>
      </c>
      <c r="GE595">
        <v>0</v>
      </c>
      <c r="GF595">
        <v>0</v>
      </c>
      <c r="GG595">
        <v>0</v>
      </c>
      <c r="GH595">
        <v>0</v>
      </c>
      <c r="GI595">
        <v>0</v>
      </c>
      <c r="GJ595">
        <v>0</v>
      </c>
      <c r="GK595">
        <v>0</v>
      </c>
      <c r="GL595">
        <v>0</v>
      </c>
      <c r="GM595">
        <v>0</v>
      </c>
      <c r="GN595">
        <v>1</v>
      </c>
      <c r="GO595">
        <v>2000</v>
      </c>
      <c r="GP595">
        <v>0</v>
      </c>
      <c r="GQ595">
        <v>0</v>
      </c>
      <c r="GR595">
        <v>0</v>
      </c>
      <c r="GS595">
        <v>0</v>
      </c>
      <c r="GT595">
        <v>0</v>
      </c>
      <c r="GU595">
        <v>0</v>
      </c>
      <c r="GV595">
        <v>0</v>
      </c>
      <c r="GW595">
        <v>0</v>
      </c>
      <c r="GX595">
        <v>0</v>
      </c>
      <c r="GY595">
        <v>0</v>
      </c>
      <c r="GZ595">
        <v>0</v>
      </c>
      <c r="HA595">
        <v>0</v>
      </c>
      <c r="HB595">
        <v>0</v>
      </c>
      <c r="HC595" s="139">
        <v>0</v>
      </c>
      <c r="HD595" s="141">
        <v>0</v>
      </c>
      <c r="HE595" s="139">
        <v>0</v>
      </c>
      <c r="HF595" s="141">
        <v>0</v>
      </c>
      <c r="HG595" s="180">
        <v>16</v>
      </c>
      <c r="HH595" s="182">
        <v>0</v>
      </c>
      <c r="HI595" s="182">
        <v>0</v>
      </c>
      <c r="HJ595" s="183">
        <v>0</v>
      </c>
      <c r="HK595" s="140">
        <v>0</v>
      </c>
      <c r="HL595" s="140">
        <v>0</v>
      </c>
      <c r="HM595" s="1" t="s">
        <v>427</v>
      </c>
      <c r="HN595" s="1" t="s">
        <v>427</v>
      </c>
      <c r="HO595" t="s">
        <v>459</v>
      </c>
      <c r="HP595" s="284" t="s">
        <v>459</v>
      </c>
      <c r="HQ595" s="284">
        <v>0</v>
      </c>
      <c r="HR595" s="284">
        <v>0</v>
      </c>
      <c r="HS595" s="284">
        <v>0</v>
      </c>
      <c r="HT595" s="284" t="s">
        <v>427</v>
      </c>
      <c r="HU595" s="284" t="s">
        <v>427</v>
      </c>
      <c r="HV595" s="284" t="s">
        <v>427</v>
      </c>
      <c r="HW595" s="284" t="s">
        <v>427</v>
      </c>
      <c r="HX595" s="284">
        <v>0</v>
      </c>
      <c r="HY595" s="284">
        <v>0</v>
      </c>
      <c r="HZ595" s="284">
        <v>581401</v>
      </c>
      <c r="IA595" s="284"/>
      <c r="IB595" s="284"/>
    </row>
    <row r="596" spans="1:236" x14ac:dyDescent="0.25">
      <c r="A596" s="2">
        <f>IF('Table 1'!$L$2="All Regions",1,IF('Table 1'!$L$2='DATA TEMPLATE 1516'!L596,1,0))</f>
        <v>1</v>
      </c>
      <c r="B596" s="2">
        <f>IF('Table 1'!$L$3="All Disciplines",1,IF('Table 1'!$L$3='DATA TEMPLATE 1516'!M596,1,0))</f>
        <v>1</v>
      </c>
      <c r="C596" s="2">
        <f>IF('Table 1'!$L$4="All Organisations",1,IF('Table 1'!$L$4='DATA TEMPLATE 1516'!N596,1,0))</f>
        <v>1</v>
      </c>
      <c r="D596" s="2">
        <f t="shared" si="18"/>
        <v>3</v>
      </c>
      <c r="E596" s="236">
        <f>IFERROR(IF('Table 2'!$L$2="All Diverse Led",$HQ596,IF('Table 2'!$L$2='DATA TEMPLATE 1516'!HX596,4,0)),"0")</f>
        <v>0</v>
      </c>
      <c r="F596" s="236">
        <f>IFERROR(IF('Table 2'!$L$2="All Diverse Led",$HQ596,IF('Table 2'!$L$2='DATA TEMPLATE 1516'!HY596,4,0)), 0)</f>
        <v>0</v>
      </c>
      <c r="G596" s="237">
        <f t="shared" si="19"/>
        <v>0</v>
      </c>
      <c r="H596" s="1" t="s">
        <v>471</v>
      </c>
      <c r="I596" s="1">
        <v>0</v>
      </c>
      <c r="J596" s="1" t="b">
        <v>1</v>
      </c>
      <c r="K596" s="284">
        <v>594</v>
      </c>
      <c r="L596" t="s">
        <v>435</v>
      </c>
      <c r="M596" t="s">
        <v>451</v>
      </c>
      <c r="N596" t="s">
        <v>460</v>
      </c>
      <c r="O596" s="76">
        <v>4947727</v>
      </c>
      <c r="P596" s="76">
        <v>922360</v>
      </c>
      <c r="Q596" s="76">
        <v>200978</v>
      </c>
      <c r="R596" s="76">
        <v>0</v>
      </c>
      <c r="S596" s="76">
        <v>150250</v>
      </c>
      <c r="T596" s="76">
        <v>6221315</v>
      </c>
      <c r="U596">
        <v>1174185</v>
      </c>
      <c r="V596">
        <v>84303</v>
      </c>
      <c r="W596">
        <v>0</v>
      </c>
      <c r="X596">
        <v>764313</v>
      </c>
      <c r="Y596">
        <v>150250</v>
      </c>
      <c r="Z596">
        <v>3802</v>
      </c>
      <c r="AA596">
        <v>0</v>
      </c>
      <c r="AB596">
        <v>2788387</v>
      </c>
      <c r="AC596">
        <v>567943</v>
      </c>
      <c r="AD596">
        <v>73188</v>
      </c>
      <c r="AE596">
        <v>5606371</v>
      </c>
      <c r="AF596" s="1">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v>0</v>
      </c>
      <c r="BD596" s="284">
        <v>0</v>
      </c>
      <c r="BE596" s="284">
        <v>0</v>
      </c>
      <c r="BF596" s="284">
        <v>0</v>
      </c>
      <c r="BG596" s="284">
        <v>0</v>
      </c>
      <c r="BH596" s="168">
        <v>0</v>
      </c>
      <c r="BI596" s="169">
        <v>0</v>
      </c>
      <c r="BJ596" s="169">
        <v>0</v>
      </c>
      <c r="BK596" s="170">
        <v>0</v>
      </c>
      <c r="BL596">
        <v>0</v>
      </c>
      <c r="BM596">
        <v>0</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v>0</v>
      </c>
      <c r="CJ596" s="1">
        <v>0</v>
      </c>
      <c r="CK596" s="1">
        <v>0</v>
      </c>
      <c r="CL596" s="1">
        <v>0</v>
      </c>
      <c r="CM596" s="1">
        <v>0</v>
      </c>
      <c r="CN596" s="168">
        <v>0</v>
      </c>
      <c r="CO596" s="169">
        <v>0</v>
      </c>
      <c r="CP596" s="169">
        <v>0</v>
      </c>
      <c r="CQ596" s="170">
        <v>0</v>
      </c>
      <c r="CR596" s="1">
        <v>0</v>
      </c>
      <c r="CS596" s="1">
        <v>0</v>
      </c>
      <c r="CT596" s="1">
        <v>0</v>
      </c>
      <c r="CU596" s="1">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v>0</v>
      </c>
      <c r="DP596" s="284">
        <v>0</v>
      </c>
      <c r="DQ596" s="284">
        <v>0</v>
      </c>
      <c r="DR596" s="284">
        <v>0</v>
      </c>
      <c r="DS596" s="284">
        <v>0</v>
      </c>
      <c r="DT596" s="168">
        <v>0</v>
      </c>
      <c r="DU596" s="169">
        <v>0</v>
      </c>
      <c r="DV596" s="169">
        <v>0</v>
      </c>
      <c r="DW596" s="170">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v>0</v>
      </c>
      <c r="EV596" s="1">
        <v>0</v>
      </c>
      <c r="EW596" s="1">
        <v>0</v>
      </c>
      <c r="EX596" s="1">
        <v>0</v>
      </c>
      <c r="EY596" s="1">
        <v>0</v>
      </c>
      <c r="EZ596" s="168">
        <v>0</v>
      </c>
      <c r="FA596" s="169">
        <v>0</v>
      </c>
      <c r="FB596" s="169">
        <v>0</v>
      </c>
      <c r="FC596" s="170">
        <v>0</v>
      </c>
      <c r="FD596">
        <v>0</v>
      </c>
      <c r="FE596">
        <v>0</v>
      </c>
      <c r="FF596">
        <v>0</v>
      </c>
      <c r="FG596">
        <v>0</v>
      </c>
      <c r="FH596">
        <v>0</v>
      </c>
      <c r="FI596">
        <v>0</v>
      </c>
      <c r="FJ596">
        <v>0</v>
      </c>
      <c r="FK596">
        <v>0</v>
      </c>
      <c r="FL596">
        <v>0</v>
      </c>
      <c r="FM596">
        <v>0</v>
      </c>
      <c r="FN596">
        <v>0</v>
      </c>
      <c r="FO596">
        <v>0</v>
      </c>
      <c r="FP596">
        <v>0</v>
      </c>
      <c r="FQ596">
        <v>0</v>
      </c>
      <c r="FR596">
        <v>0</v>
      </c>
      <c r="FS596">
        <v>0</v>
      </c>
      <c r="FT596">
        <v>0</v>
      </c>
      <c r="FU596">
        <v>0</v>
      </c>
      <c r="FV596">
        <v>0</v>
      </c>
      <c r="FW596">
        <v>0</v>
      </c>
      <c r="FX596">
        <v>0</v>
      </c>
      <c r="FY596">
        <v>0</v>
      </c>
      <c r="FZ596">
        <v>0</v>
      </c>
      <c r="GA596">
        <v>0</v>
      </c>
      <c r="GB596">
        <v>0</v>
      </c>
      <c r="GC596">
        <v>0</v>
      </c>
      <c r="GD596">
        <v>0</v>
      </c>
      <c r="GE596">
        <v>0</v>
      </c>
      <c r="GF596">
        <v>0</v>
      </c>
      <c r="GG596">
        <v>0</v>
      </c>
      <c r="GH596">
        <v>0</v>
      </c>
      <c r="GI596">
        <v>0</v>
      </c>
      <c r="GJ596">
        <v>0</v>
      </c>
      <c r="GK596">
        <v>0</v>
      </c>
      <c r="GL596">
        <v>0</v>
      </c>
      <c r="GM596">
        <v>0</v>
      </c>
      <c r="GN596">
        <v>0</v>
      </c>
      <c r="GO596">
        <v>0</v>
      </c>
      <c r="GP596">
        <v>0</v>
      </c>
      <c r="GQ596">
        <v>0</v>
      </c>
      <c r="GR596">
        <v>0</v>
      </c>
      <c r="GS596">
        <v>0</v>
      </c>
      <c r="GT596">
        <v>0</v>
      </c>
      <c r="GU596">
        <v>0</v>
      </c>
      <c r="GV596">
        <v>0</v>
      </c>
      <c r="GW596">
        <v>0</v>
      </c>
      <c r="GX596">
        <v>0</v>
      </c>
      <c r="GY596">
        <v>0</v>
      </c>
      <c r="GZ596">
        <v>0</v>
      </c>
      <c r="HA596">
        <v>0</v>
      </c>
      <c r="HB596">
        <v>0</v>
      </c>
      <c r="HC596" s="139">
        <v>0</v>
      </c>
      <c r="HD596" s="141">
        <v>0</v>
      </c>
      <c r="HE596" s="139">
        <v>0</v>
      </c>
      <c r="HF596" s="141">
        <v>0</v>
      </c>
      <c r="HG596" s="180">
        <v>28</v>
      </c>
      <c r="HH596" s="182">
        <v>0</v>
      </c>
      <c r="HI596" s="182">
        <v>0</v>
      </c>
      <c r="HJ596" s="183">
        <v>0</v>
      </c>
      <c r="HK596" s="140">
        <v>0</v>
      </c>
      <c r="HL596" s="140">
        <v>0</v>
      </c>
      <c r="HM596" s="1" t="s">
        <v>427</v>
      </c>
      <c r="HN596" s="1" t="s">
        <v>427</v>
      </c>
      <c r="HO596" t="s">
        <v>460</v>
      </c>
      <c r="HP596" s="284" t="s">
        <v>460</v>
      </c>
      <c r="HQ596" s="284">
        <v>0</v>
      </c>
      <c r="HR596" s="284">
        <v>0</v>
      </c>
      <c r="HS596" s="284">
        <v>0</v>
      </c>
      <c r="HT596" s="284" t="s">
        <v>427</v>
      </c>
      <c r="HU596" s="284" t="s">
        <v>427</v>
      </c>
      <c r="HV596" s="284" t="s">
        <v>427</v>
      </c>
      <c r="HW596" s="284" t="s">
        <v>427</v>
      </c>
      <c r="HX596" s="284">
        <v>0</v>
      </c>
      <c r="HY596" s="284">
        <v>0</v>
      </c>
      <c r="HZ596" s="284">
        <v>6301882</v>
      </c>
      <c r="IA596" s="284"/>
      <c r="IB596" s="284"/>
    </row>
    <row r="597" spans="1:236" x14ac:dyDescent="0.25">
      <c r="A597" s="2">
        <f>IF('Table 1'!$L$2="All Regions",1,IF('Table 1'!$L$2='DATA TEMPLATE 1516'!L597,1,0))</f>
        <v>1</v>
      </c>
      <c r="B597" s="2">
        <f>IF('Table 1'!$L$3="All Disciplines",1,IF('Table 1'!$L$3='DATA TEMPLATE 1516'!M597,1,0))</f>
        <v>1</v>
      </c>
      <c r="C597" s="2">
        <f>IF('Table 1'!$L$4="All Organisations",1,IF('Table 1'!$L$4='DATA TEMPLATE 1516'!N597,1,0))</f>
        <v>1</v>
      </c>
      <c r="D597" s="2">
        <f t="shared" si="18"/>
        <v>3</v>
      </c>
      <c r="E597" s="236">
        <f>IFERROR(IF('Table 2'!$L$2="All Diverse Led",$HQ597,IF('Table 2'!$L$2='DATA TEMPLATE 1516'!HX597,4,0)),"0")</f>
        <v>2</v>
      </c>
      <c r="F597" s="236">
        <f>IFERROR(IF('Table 2'!$L$2="All Diverse Led",$HQ597,IF('Table 2'!$L$2='DATA TEMPLATE 1516'!HY597,4,0)), 0)</f>
        <v>2</v>
      </c>
      <c r="G597" s="237">
        <f t="shared" si="19"/>
        <v>4</v>
      </c>
      <c r="H597" s="1" t="s">
        <v>471</v>
      </c>
      <c r="I597" s="1">
        <v>0</v>
      </c>
      <c r="J597" s="1" t="b">
        <v>0</v>
      </c>
      <c r="K597" s="284">
        <v>595</v>
      </c>
      <c r="L597" t="s">
        <v>439</v>
      </c>
      <c r="M597" t="s">
        <v>438</v>
      </c>
      <c r="N597" t="s">
        <v>459</v>
      </c>
      <c r="O597" s="76">
        <v>70635</v>
      </c>
      <c r="P597" s="76">
        <v>216452</v>
      </c>
      <c r="Q597" s="76">
        <v>52250</v>
      </c>
      <c r="R597" s="76">
        <v>0</v>
      </c>
      <c r="S597" s="76">
        <v>0</v>
      </c>
      <c r="T597" s="76">
        <v>339337</v>
      </c>
      <c r="U597">
        <v>5094</v>
      </c>
      <c r="V597">
        <v>37099</v>
      </c>
      <c r="W597">
        <v>0</v>
      </c>
      <c r="X597">
        <v>0</v>
      </c>
      <c r="Y597">
        <v>0</v>
      </c>
      <c r="Z597">
        <v>0</v>
      </c>
      <c r="AA597">
        <v>0</v>
      </c>
      <c r="AB597">
        <v>211172</v>
      </c>
      <c r="AC597">
        <v>66816</v>
      </c>
      <c r="AD597">
        <v>40849</v>
      </c>
      <c r="AE597">
        <v>361030</v>
      </c>
      <c r="AF597" s="1">
        <v>3</v>
      </c>
      <c r="AG597">
        <v>3</v>
      </c>
      <c r="AH597">
        <v>300</v>
      </c>
      <c r="AI597" s="317">
        <v>0</v>
      </c>
      <c r="AJ597">
        <v>0</v>
      </c>
      <c r="AK597">
        <v>0</v>
      </c>
      <c r="AL597">
        <v>0</v>
      </c>
      <c r="AM597">
        <v>0</v>
      </c>
      <c r="AN597">
        <v>0</v>
      </c>
      <c r="AO597">
        <v>0</v>
      </c>
      <c r="AP597">
        <v>0</v>
      </c>
      <c r="AQ597">
        <v>0</v>
      </c>
      <c r="AR597">
        <v>0</v>
      </c>
      <c r="AS597">
        <v>0</v>
      </c>
      <c r="AT597">
        <v>0</v>
      </c>
      <c r="AU597">
        <v>0</v>
      </c>
      <c r="AV597">
        <v>0</v>
      </c>
      <c r="AW597">
        <v>0</v>
      </c>
      <c r="AX597">
        <v>0</v>
      </c>
      <c r="AY597">
        <v>0</v>
      </c>
      <c r="AZ597">
        <v>0</v>
      </c>
      <c r="BA597">
        <v>0</v>
      </c>
      <c r="BB597">
        <v>0</v>
      </c>
      <c r="BC597">
        <v>0</v>
      </c>
      <c r="BD597" s="284">
        <v>0</v>
      </c>
      <c r="BE597" s="284">
        <v>0</v>
      </c>
      <c r="BF597" s="284">
        <v>0</v>
      </c>
      <c r="BG597" s="284">
        <v>0</v>
      </c>
      <c r="BH597" s="168">
        <v>0</v>
      </c>
      <c r="BI597" s="169">
        <v>0</v>
      </c>
      <c r="BJ597" s="169">
        <v>0</v>
      </c>
      <c r="BK597" s="170">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v>0</v>
      </c>
      <c r="CJ597" s="1">
        <v>0</v>
      </c>
      <c r="CK597" s="1">
        <v>0</v>
      </c>
      <c r="CL597" s="1">
        <v>0</v>
      </c>
      <c r="CM597" s="1">
        <v>0</v>
      </c>
      <c r="CN597" s="168">
        <v>0</v>
      </c>
      <c r="CO597" s="169">
        <v>0</v>
      </c>
      <c r="CP597" s="169">
        <v>0</v>
      </c>
      <c r="CQ597" s="170">
        <v>0</v>
      </c>
      <c r="CR597" s="1">
        <v>0</v>
      </c>
      <c r="CS597" s="1">
        <v>0</v>
      </c>
      <c r="CT597" s="1">
        <v>0</v>
      </c>
      <c r="CU597" s="1">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v>0</v>
      </c>
      <c r="DP597" s="284">
        <v>0</v>
      </c>
      <c r="DQ597" s="284">
        <v>0</v>
      </c>
      <c r="DR597" s="284">
        <v>0</v>
      </c>
      <c r="DS597" s="284">
        <v>0</v>
      </c>
      <c r="DT597" s="168">
        <v>0</v>
      </c>
      <c r="DU597" s="169">
        <v>0</v>
      </c>
      <c r="DV597" s="169">
        <v>0</v>
      </c>
      <c r="DW597" s="170">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v>0</v>
      </c>
      <c r="EV597" s="1">
        <v>0</v>
      </c>
      <c r="EW597" s="1">
        <v>0</v>
      </c>
      <c r="EX597" s="1">
        <v>0</v>
      </c>
      <c r="EY597" s="1">
        <v>0</v>
      </c>
      <c r="EZ597" s="168">
        <v>0</v>
      </c>
      <c r="FA597" s="169">
        <v>0</v>
      </c>
      <c r="FB597" s="169">
        <v>0</v>
      </c>
      <c r="FC597" s="170">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0</v>
      </c>
      <c r="GD597">
        <v>0</v>
      </c>
      <c r="GE597">
        <v>0</v>
      </c>
      <c r="GF597">
        <v>0</v>
      </c>
      <c r="GG597">
        <v>0</v>
      </c>
      <c r="GH597">
        <v>0</v>
      </c>
      <c r="GI597">
        <v>0</v>
      </c>
      <c r="GJ597">
        <v>0</v>
      </c>
      <c r="GK597">
        <v>0</v>
      </c>
      <c r="GL597">
        <v>0</v>
      </c>
      <c r="GM597">
        <v>0</v>
      </c>
      <c r="GN597">
        <v>0</v>
      </c>
      <c r="GO597">
        <v>0</v>
      </c>
      <c r="GP597">
        <v>0</v>
      </c>
      <c r="GQ597">
        <v>0</v>
      </c>
      <c r="GR597">
        <v>0</v>
      </c>
      <c r="GS597">
        <v>0</v>
      </c>
      <c r="GT597">
        <v>0</v>
      </c>
      <c r="GU597">
        <v>0</v>
      </c>
      <c r="GV597">
        <v>0</v>
      </c>
      <c r="GW597">
        <v>0</v>
      </c>
      <c r="GX597">
        <v>0</v>
      </c>
      <c r="GY597">
        <v>0</v>
      </c>
      <c r="GZ597">
        <v>0</v>
      </c>
      <c r="HA597">
        <v>0</v>
      </c>
      <c r="HB597">
        <v>0</v>
      </c>
      <c r="HC597" s="139">
        <v>1</v>
      </c>
      <c r="HD597" s="141">
        <v>3</v>
      </c>
      <c r="HE597" s="139">
        <v>2</v>
      </c>
      <c r="HF597" s="141">
        <v>2</v>
      </c>
      <c r="HG597" s="180">
        <v>4</v>
      </c>
      <c r="HH597" s="182">
        <v>0.75</v>
      </c>
      <c r="HI597" s="182">
        <v>1.25</v>
      </c>
      <c r="HJ597" s="183">
        <v>2</v>
      </c>
      <c r="HK597" s="140">
        <v>0</v>
      </c>
      <c r="HL597" s="140" t="s">
        <v>476</v>
      </c>
      <c r="HM597" s="1">
        <v>0</v>
      </c>
      <c r="HN597" s="1" t="s">
        <v>426</v>
      </c>
      <c r="HO597" t="s">
        <v>459</v>
      </c>
      <c r="HP597" s="284" t="s">
        <v>459</v>
      </c>
      <c r="HQ597" s="284">
        <v>2</v>
      </c>
      <c r="HR597" s="284">
        <v>0</v>
      </c>
      <c r="HS597" s="284" t="s">
        <v>476</v>
      </c>
      <c r="HT597" s="284" t="s">
        <v>427</v>
      </c>
      <c r="HU597" s="284" t="s">
        <v>426</v>
      </c>
      <c r="HV597" s="284" t="s">
        <v>427</v>
      </c>
      <c r="HW597" s="284" t="s">
        <v>427</v>
      </c>
      <c r="HX597" s="284">
        <v>0</v>
      </c>
      <c r="HY597" s="284" t="s">
        <v>476</v>
      </c>
      <c r="HZ597" s="284">
        <v>357422</v>
      </c>
      <c r="IA597" s="284"/>
      <c r="IB597" s="284"/>
    </row>
    <row r="598" spans="1:236" x14ac:dyDescent="0.25">
      <c r="A598" s="2">
        <f>IF('Table 1'!$L$2="All Regions",1,IF('Table 1'!$L$2='DATA TEMPLATE 1516'!L598,1,0))</f>
        <v>1</v>
      </c>
      <c r="B598" s="2">
        <f>IF('Table 1'!$L$3="All Disciplines",1,IF('Table 1'!$L$3='DATA TEMPLATE 1516'!M598,1,0))</f>
        <v>1</v>
      </c>
      <c r="C598" s="2">
        <f>IF('Table 1'!$L$4="All Organisations",1,IF('Table 1'!$L$4='DATA TEMPLATE 1516'!N598,1,0))</f>
        <v>1</v>
      </c>
      <c r="D598" s="2">
        <f t="shared" si="18"/>
        <v>3</v>
      </c>
      <c r="E598" s="236">
        <f>IFERROR(IF('Table 2'!$L$2="All Diverse Led",$HQ598,IF('Table 2'!$L$2='DATA TEMPLATE 1516'!HX598,4,0)),"0")</f>
        <v>0</v>
      </c>
      <c r="F598" s="236">
        <f>IFERROR(IF('Table 2'!$L$2="All Diverse Led",$HQ598,IF('Table 2'!$L$2='DATA TEMPLATE 1516'!HY598,4,0)), 0)</f>
        <v>0</v>
      </c>
      <c r="G598" s="237">
        <f t="shared" si="19"/>
        <v>0</v>
      </c>
      <c r="H598" s="1" t="s">
        <v>471</v>
      </c>
      <c r="I598" s="1">
        <v>0</v>
      </c>
      <c r="J598" s="1" t="b">
        <v>0</v>
      </c>
      <c r="K598" s="284">
        <v>596</v>
      </c>
      <c r="L598" t="s">
        <v>445</v>
      </c>
      <c r="M598" t="s">
        <v>436</v>
      </c>
      <c r="N598" t="s">
        <v>458</v>
      </c>
      <c r="O598" s="76">
        <v>6012</v>
      </c>
      <c r="P598" s="76">
        <v>47913</v>
      </c>
      <c r="Q598" s="76">
        <v>53526</v>
      </c>
      <c r="R598" s="76">
        <v>5000</v>
      </c>
      <c r="S598" s="76">
        <v>28966</v>
      </c>
      <c r="T598" s="76">
        <v>141417</v>
      </c>
      <c r="U598">
        <v>40642</v>
      </c>
      <c r="V598">
        <v>0</v>
      </c>
      <c r="W598">
        <v>0</v>
      </c>
      <c r="X598">
        <v>0</v>
      </c>
      <c r="Y598">
        <v>0</v>
      </c>
      <c r="Z598">
        <v>0</v>
      </c>
      <c r="AA598">
        <v>0</v>
      </c>
      <c r="AB598">
        <v>42892</v>
      </c>
      <c r="AC598">
        <v>11222</v>
      </c>
      <c r="AD598">
        <v>46649</v>
      </c>
      <c r="AE598">
        <v>141405</v>
      </c>
      <c r="AF598" s="1">
        <v>0</v>
      </c>
      <c r="AG598">
        <v>0</v>
      </c>
      <c r="AH598">
        <v>0</v>
      </c>
      <c r="AI598">
        <v>0</v>
      </c>
      <c r="AJ598">
        <v>0</v>
      </c>
      <c r="AK598">
        <v>0</v>
      </c>
      <c r="AL598">
        <v>0</v>
      </c>
      <c r="AM598">
        <v>0</v>
      </c>
      <c r="AN598">
        <v>0</v>
      </c>
      <c r="AO598">
        <v>0</v>
      </c>
      <c r="AP598">
        <v>0</v>
      </c>
      <c r="AQ598">
        <v>0</v>
      </c>
      <c r="AR598">
        <v>0</v>
      </c>
      <c r="AS598">
        <v>0</v>
      </c>
      <c r="AT598">
        <v>0</v>
      </c>
      <c r="AU598">
        <v>0</v>
      </c>
      <c r="AV598">
        <v>0</v>
      </c>
      <c r="AW598">
        <v>0</v>
      </c>
      <c r="AX598">
        <v>0</v>
      </c>
      <c r="AY598">
        <v>0</v>
      </c>
      <c r="AZ598">
        <v>0</v>
      </c>
      <c r="BA598">
        <v>0</v>
      </c>
      <c r="BB598">
        <v>0</v>
      </c>
      <c r="BC598">
        <v>0</v>
      </c>
      <c r="BD598" s="284">
        <v>0</v>
      </c>
      <c r="BE598" s="284">
        <v>0</v>
      </c>
      <c r="BF598" s="284">
        <v>0</v>
      </c>
      <c r="BG598" s="284">
        <v>0</v>
      </c>
      <c r="BH598" s="168">
        <v>0</v>
      </c>
      <c r="BI598" s="169">
        <v>0</v>
      </c>
      <c r="BJ598" s="169">
        <v>0</v>
      </c>
      <c r="BK598" s="170">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v>0</v>
      </c>
      <c r="CJ598" s="1">
        <v>0</v>
      </c>
      <c r="CK598" s="1">
        <v>0</v>
      </c>
      <c r="CL598" s="1">
        <v>0</v>
      </c>
      <c r="CM598" s="1">
        <v>0</v>
      </c>
      <c r="CN598" s="168">
        <v>0</v>
      </c>
      <c r="CO598" s="169">
        <v>0</v>
      </c>
      <c r="CP598" s="169">
        <v>0</v>
      </c>
      <c r="CQ598" s="170">
        <v>0</v>
      </c>
      <c r="CR598" s="1">
        <v>0</v>
      </c>
      <c r="CS598" s="1">
        <v>0</v>
      </c>
      <c r="CT598" s="1">
        <v>0</v>
      </c>
      <c r="CU598" s="1">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v>0</v>
      </c>
      <c r="DP598" s="284">
        <v>0</v>
      </c>
      <c r="DQ598" s="284">
        <v>0</v>
      </c>
      <c r="DR598" s="284">
        <v>0</v>
      </c>
      <c r="DS598" s="284">
        <v>0</v>
      </c>
      <c r="DT598" s="168">
        <v>0</v>
      </c>
      <c r="DU598" s="169">
        <v>0</v>
      </c>
      <c r="DV598" s="169">
        <v>0</v>
      </c>
      <c r="DW598" s="170">
        <v>0</v>
      </c>
      <c r="DX598">
        <v>1</v>
      </c>
      <c r="DY598">
        <v>5</v>
      </c>
      <c r="DZ598">
        <v>8544</v>
      </c>
      <c r="EA598">
        <v>0</v>
      </c>
      <c r="EB598">
        <v>0</v>
      </c>
      <c r="EC598">
        <v>0</v>
      </c>
      <c r="ED598">
        <v>0</v>
      </c>
      <c r="EE598">
        <v>0</v>
      </c>
      <c r="EF598">
        <v>0</v>
      </c>
      <c r="EG598">
        <v>0</v>
      </c>
      <c r="EH598">
        <v>0</v>
      </c>
      <c r="EI598">
        <v>0</v>
      </c>
      <c r="EJ598">
        <v>7</v>
      </c>
      <c r="EK598">
        <v>4</v>
      </c>
      <c r="EL598">
        <v>8544</v>
      </c>
      <c r="EM598">
        <v>0</v>
      </c>
      <c r="EN598">
        <v>0</v>
      </c>
      <c r="EO598">
        <v>0</v>
      </c>
      <c r="EP598">
        <v>0</v>
      </c>
      <c r="EQ598">
        <v>0</v>
      </c>
      <c r="ER598">
        <v>0</v>
      </c>
      <c r="ES598">
        <v>0</v>
      </c>
      <c r="ET598">
        <v>0</v>
      </c>
      <c r="EU598">
        <v>0</v>
      </c>
      <c r="EV598" s="1">
        <v>0</v>
      </c>
      <c r="EW598" s="1">
        <v>0</v>
      </c>
      <c r="EX598" s="1">
        <v>0</v>
      </c>
      <c r="EY598" s="1">
        <v>0</v>
      </c>
      <c r="EZ598" s="168">
        <v>7</v>
      </c>
      <c r="FA598" s="169">
        <v>4</v>
      </c>
      <c r="FB598" s="169">
        <v>8544</v>
      </c>
      <c r="FC598" s="170">
        <v>0</v>
      </c>
      <c r="FD598">
        <v>0</v>
      </c>
      <c r="FE598">
        <v>0</v>
      </c>
      <c r="FF598">
        <v>0</v>
      </c>
      <c r="FG598">
        <v>0</v>
      </c>
      <c r="FH598">
        <v>0</v>
      </c>
      <c r="FI598">
        <v>0</v>
      </c>
      <c r="FJ598">
        <v>1</v>
      </c>
      <c r="FK598">
        <v>30</v>
      </c>
      <c r="FL598">
        <v>0</v>
      </c>
      <c r="FM598">
        <v>0</v>
      </c>
      <c r="FN598">
        <v>1</v>
      </c>
      <c r="FO598">
        <v>1500</v>
      </c>
      <c r="FP598">
        <v>0</v>
      </c>
      <c r="FQ598">
        <v>0</v>
      </c>
      <c r="FR598">
        <v>1</v>
      </c>
      <c r="FS598">
        <v>1500</v>
      </c>
      <c r="FT598">
        <v>0</v>
      </c>
      <c r="FU598">
        <v>0</v>
      </c>
      <c r="FV598">
        <v>0</v>
      </c>
      <c r="FW598">
        <v>0</v>
      </c>
      <c r="FX598">
        <v>0</v>
      </c>
      <c r="FY598">
        <v>0</v>
      </c>
      <c r="FZ598">
        <v>0</v>
      </c>
      <c r="GA598">
        <v>0</v>
      </c>
      <c r="GB598">
        <v>0</v>
      </c>
      <c r="GC598">
        <v>0</v>
      </c>
      <c r="GD598">
        <v>0</v>
      </c>
      <c r="GE598">
        <v>0</v>
      </c>
      <c r="GF598">
        <v>0</v>
      </c>
      <c r="GG598">
        <v>0</v>
      </c>
      <c r="GH598">
        <v>0</v>
      </c>
      <c r="GI598">
        <v>0</v>
      </c>
      <c r="GJ598">
        <v>0</v>
      </c>
      <c r="GK598">
        <v>0</v>
      </c>
      <c r="GL598">
        <v>0</v>
      </c>
      <c r="GM598">
        <v>0</v>
      </c>
      <c r="GN598">
        <v>0</v>
      </c>
      <c r="GO598">
        <v>0</v>
      </c>
      <c r="GP598">
        <v>0</v>
      </c>
      <c r="GQ598">
        <v>0</v>
      </c>
      <c r="GR598">
        <v>0</v>
      </c>
      <c r="GS598">
        <v>0</v>
      </c>
      <c r="GT598">
        <v>0</v>
      </c>
      <c r="GU598">
        <v>0</v>
      </c>
      <c r="GV598">
        <v>0</v>
      </c>
      <c r="GW598">
        <v>0</v>
      </c>
      <c r="GX598">
        <v>12</v>
      </c>
      <c r="GY598">
        <v>0</v>
      </c>
      <c r="GZ598">
        <v>0</v>
      </c>
      <c r="HA598">
        <v>0</v>
      </c>
      <c r="HB598">
        <v>0</v>
      </c>
      <c r="HC598" s="139">
        <v>0</v>
      </c>
      <c r="HD598" s="141">
        <v>0</v>
      </c>
      <c r="HE598" s="139">
        <v>0</v>
      </c>
      <c r="HF598" s="141">
        <v>1</v>
      </c>
      <c r="HG598" s="180">
        <v>1</v>
      </c>
      <c r="HH598" s="182">
        <v>1</v>
      </c>
      <c r="HI598" s="182">
        <v>0</v>
      </c>
      <c r="HJ598" s="183">
        <v>0</v>
      </c>
      <c r="HK598" s="140">
        <v>0</v>
      </c>
      <c r="HL598" s="140">
        <v>0</v>
      </c>
      <c r="HM598" s="1" t="s">
        <v>427</v>
      </c>
      <c r="HN598" s="1" t="s">
        <v>427</v>
      </c>
      <c r="HO598" t="s">
        <v>458</v>
      </c>
      <c r="HP598" s="284" t="s">
        <v>458</v>
      </c>
      <c r="HQ598" s="284">
        <v>0</v>
      </c>
      <c r="HR598" s="284">
        <v>0</v>
      </c>
      <c r="HS598" s="284">
        <v>0</v>
      </c>
      <c r="HT598" s="284" t="s">
        <v>427</v>
      </c>
      <c r="HU598" s="284" t="s">
        <v>427</v>
      </c>
      <c r="HV598" s="284" t="s">
        <v>427</v>
      </c>
      <c r="HW598" s="284" t="s">
        <v>427</v>
      </c>
      <c r="HX598" s="284">
        <v>0</v>
      </c>
      <c r="HY598" s="284">
        <v>0</v>
      </c>
      <c r="HZ598" s="284">
        <v>149447</v>
      </c>
      <c r="IA598" s="284"/>
      <c r="IB598" s="284"/>
    </row>
    <row r="599" spans="1:236" x14ac:dyDescent="0.25">
      <c r="A599" s="2">
        <f>IF('Table 1'!$L$2="All Regions",1,IF('Table 1'!$L$2='DATA TEMPLATE 1516'!L599,1,0))</f>
        <v>1</v>
      </c>
      <c r="B599" s="2">
        <f>IF('Table 1'!$L$3="All Disciplines",1,IF('Table 1'!$L$3='DATA TEMPLATE 1516'!M599,1,0))</f>
        <v>1</v>
      </c>
      <c r="C599" s="2">
        <f>IF('Table 1'!$L$4="All Organisations",1,IF('Table 1'!$L$4='DATA TEMPLATE 1516'!N599,1,0))</f>
        <v>1</v>
      </c>
      <c r="D599" s="2">
        <f t="shared" si="18"/>
        <v>3</v>
      </c>
      <c r="E599" s="236">
        <f>IFERROR(IF('Table 2'!$L$2="All Diverse Led",$HQ599,IF('Table 2'!$L$2='DATA TEMPLATE 1516'!HX599,4,0)),"0")</f>
        <v>0</v>
      </c>
      <c r="F599" s="236">
        <f>IFERROR(IF('Table 2'!$L$2="All Diverse Led",$HQ599,IF('Table 2'!$L$2='DATA TEMPLATE 1516'!HY599,4,0)), 0)</f>
        <v>0</v>
      </c>
      <c r="G599" s="237">
        <f t="shared" si="19"/>
        <v>0</v>
      </c>
      <c r="H599" s="1" t="s">
        <v>471</v>
      </c>
      <c r="I599" s="1">
        <v>0</v>
      </c>
      <c r="J599" s="1" t="b">
        <v>0</v>
      </c>
      <c r="K599" s="284">
        <v>597</v>
      </c>
      <c r="L599" t="s">
        <v>441</v>
      </c>
      <c r="M599" t="s">
        <v>437</v>
      </c>
      <c r="N599" t="s">
        <v>459</v>
      </c>
      <c r="O599" s="76">
        <v>283278</v>
      </c>
      <c r="P599" s="76">
        <v>223353</v>
      </c>
      <c r="Q599" s="76">
        <v>51</v>
      </c>
      <c r="R599" s="76">
        <v>8250</v>
      </c>
      <c r="S599" s="76">
        <v>0</v>
      </c>
      <c r="T599" s="76">
        <v>514932</v>
      </c>
      <c r="U599">
        <v>217453</v>
      </c>
      <c r="V599">
        <v>5991</v>
      </c>
      <c r="W599">
        <v>108942</v>
      </c>
      <c r="X599">
        <v>0</v>
      </c>
      <c r="Y599">
        <v>0</v>
      </c>
      <c r="Z599">
        <v>0</v>
      </c>
      <c r="AA599">
        <v>0</v>
      </c>
      <c r="AB599">
        <v>126535</v>
      </c>
      <c r="AC599">
        <v>90826</v>
      </c>
      <c r="AD599">
        <v>0</v>
      </c>
      <c r="AE599">
        <v>549747</v>
      </c>
      <c r="AF599" s="1">
        <v>10</v>
      </c>
      <c r="AG599">
        <v>0</v>
      </c>
      <c r="AH599">
        <v>2283</v>
      </c>
      <c r="AI599">
        <v>0</v>
      </c>
      <c r="AJ599">
        <v>1</v>
      </c>
      <c r="AK599">
        <v>25</v>
      </c>
      <c r="AL599">
        <v>5974</v>
      </c>
      <c r="AM599">
        <v>0</v>
      </c>
      <c r="AN599">
        <v>21</v>
      </c>
      <c r="AO599">
        <v>0</v>
      </c>
      <c r="AP599">
        <v>0</v>
      </c>
      <c r="AQ599">
        <v>11007</v>
      </c>
      <c r="AR599">
        <v>0</v>
      </c>
      <c r="AS599">
        <v>0</v>
      </c>
      <c r="AT599">
        <v>0</v>
      </c>
      <c r="AU599">
        <v>0</v>
      </c>
      <c r="AV599">
        <v>0</v>
      </c>
      <c r="AW599">
        <v>0</v>
      </c>
      <c r="AX599">
        <v>0</v>
      </c>
      <c r="AY599">
        <v>0</v>
      </c>
      <c r="AZ599">
        <v>0</v>
      </c>
      <c r="BA599">
        <v>0</v>
      </c>
      <c r="BB599">
        <v>0</v>
      </c>
      <c r="BC599">
        <v>0</v>
      </c>
      <c r="BD599" s="284">
        <v>22</v>
      </c>
      <c r="BE599" s="284">
        <v>25</v>
      </c>
      <c r="BF599" s="284">
        <v>5974</v>
      </c>
      <c r="BG599" s="284">
        <v>11007</v>
      </c>
      <c r="BH599" s="168">
        <v>0</v>
      </c>
      <c r="BI599" s="169">
        <v>0</v>
      </c>
      <c r="BJ599" s="169">
        <v>0</v>
      </c>
      <c r="BK599" s="170">
        <v>0</v>
      </c>
      <c r="BL599">
        <v>0</v>
      </c>
      <c r="BM599">
        <v>0</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v>0</v>
      </c>
      <c r="CI599">
        <v>0</v>
      </c>
      <c r="CJ599" s="1">
        <v>0</v>
      </c>
      <c r="CK599" s="1">
        <v>0</v>
      </c>
      <c r="CL599" s="1">
        <v>0</v>
      </c>
      <c r="CM599" s="1">
        <v>0</v>
      </c>
      <c r="CN599" s="168">
        <v>0</v>
      </c>
      <c r="CO599" s="169">
        <v>0</v>
      </c>
      <c r="CP599" s="169">
        <v>0</v>
      </c>
      <c r="CQ599" s="170">
        <v>0</v>
      </c>
      <c r="CR599" s="1">
        <v>1</v>
      </c>
      <c r="CS599" s="1">
        <v>1</v>
      </c>
      <c r="CT599" s="1">
        <v>0</v>
      </c>
      <c r="CU599" s="1">
        <v>75</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v>0</v>
      </c>
      <c r="DP599" s="284">
        <v>0</v>
      </c>
      <c r="DQ599" s="284">
        <v>0</v>
      </c>
      <c r="DR599" s="284">
        <v>0</v>
      </c>
      <c r="DS599" s="284">
        <v>0</v>
      </c>
      <c r="DT599" s="168">
        <v>0</v>
      </c>
      <c r="DU599" s="169">
        <v>0</v>
      </c>
      <c r="DV599" s="169">
        <v>0</v>
      </c>
      <c r="DW599" s="170">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v>0</v>
      </c>
      <c r="EU599">
        <v>0</v>
      </c>
      <c r="EV599" s="1">
        <v>0</v>
      </c>
      <c r="EW599" s="1">
        <v>0</v>
      </c>
      <c r="EX599" s="1">
        <v>0</v>
      </c>
      <c r="EY599" s="1">
        <v>0</v>
      </c>
      <c r="EZ599" s="168">
        <v>0</v>
      </c>
      <c r="FA599" s="169">
        <v>0</v>
      </c>
      <c r="FB599" s="169">
        <v>0</v>
      </c>
      <c r="FC599" s="170">
        <v>0</v>
      </c>
      <c r="FD599">
        <v>1</v>
      </c>
      <c r="FE599">
        <v>76000</v>
      </c>
      <c r="FF599">
        <v>0</v>
      </c>
      <c r="FG599">
        <v>0</v>
      </c>
      <c r="FH599">
        <v>0</v>
      </c>
      <c r="FI599">
        <v>0</v>
      </c>
      <c r="FJ599">
        <v>1</v>
      </c>
      <c r="FK599">
        <v>14600</v>
      </c>
      <c r="FL599">
        <v>0</v>
      </c>
      <c r="FM599">
        <v>0</v>
      </c>
      <c r="FN599">
        <v>0</v>
      </c>
      <c r="FO599">
        <v>0</v>
      </c>
      <c r="FP599">
        <v>0</v>
      </c>
      <c r="FQ599">
        <v>0</v>
      </c>
      <c r="FR599">
        <v>0</v>
      </c>
      <c r="FS599">
        <v>0</v>
      </c>
      <c r="FT599">
        <v>0</v>
      </c>
      <c r="FU599">
        <v>0</v>
      </c>
      <c r="FV599">
        <v>0</v>
      </c>
      <c r="FW599">
        <v>0</v>
      </c>
      <c r="FX599">
        <v>0</v>
      </c>
      <c r="FY599">
        <v>0</v>
      </c>
      <c r="FZ599">
        <v>0</v>
      </c>
      <c r="GA599">
        <v>0</v>
      </c>
      <c r="GB599">
        <v>0</v>
      </c>
      <c r="GC599">
        <v>0</v>
      </c>
      <c r="GD599">
        <v>0</v>
      </c>
      <c r="GE599">
        <v>0</v>
      </c>
      <c r="GF599">
        <v>0</v>
      </c>
      <c r="GG599">
        <v>0</v>
      </c>
      <c r="GH599">
        <v>0</v>
      </c>
      <c r="GI599">
        <v>0</v>
      </c>
      <c r="GJ599">
        <v>0</v>
      </c>
      <c r="GK599">
        <v>0</v>
      </c>
      <c r="GL599">
        <v>0</v>
      </c>
      <c r="GM599">
        <v>0</v>
      </c>
      <c r="GN599">
        <v>0</v>
      </c>
      <c r="GO599">
        <v>0</v>
      </c>
      <c r="GP599">
        <v>0</v>
      </c>
      <c r="GQ599">
        <v>0</v>
      </c>
      <c r="GR599">
        <v>0</v>
      </c>
      <c r="GS599">
        <v>0</v>
      </c>
      <c r="GT599">
        <v>0</v>
      </c>
      <c r="GU599">
        <v>0</v>
      </c>
      <c r="GV599">
        <v>0</v>
      </c>
      <c r="GW599">
        <v>0</v>
      </c>
      <c r="GX599">
        <v>0</v>
      </c>
      <c r="GY599">
        <v>0</v>
      </c>
      <c r="GZ599">
        <v>0</v>
      </c>
      <c r="HA599">
        <v>0</v>
      </c>
      <c r="HB599">
        <v>0</v>
      </c>
      <c r="HC599" s="139">
        <v>0</v>
      </c>
      <c r="HD599" s="141">
        <v>0</v>
      </c>
      <c r="HE599" s="139">
        <v>0</v>
      </c>
      <c r="HF599" s="141">
        <v>0</v>
      </c>
      <c r="HG599" s="180">
        <v>9</v>
      </c>
      <c r="HH599" s="182">
        <v>0</v>
      </c>
      <c r="HI599" s="182">
        <v>0</v>
      </c>
      <c r="HJ599" s="183">
        <v>0</v>
      </c>
      <c r="HK599" s="140">
        <v>0</v>
      </c>
      <c r="HL599" s="140">
        <v>0</v>
      </c>
      <c r="HM599" s="1" t="s">
        <v>427</v>
      </c>
      <c r="HN599" s="1" t="s">
        <v>427</v>
      </c>
      <c r="HO599" t="s">
        <v>459</v>
      </c>
      <c r="HP599" s="284" t="s">
        <v>459</v>
      </c>
      <c r="HQ599" s="284">
        <v>0</v>
      </c>
      <c r="HR599" s="284">
        <v>0</v>
      </c>
      <c r="HS599" s="284" t="s">
        <v>476</v>
      </c>
      <c r="HT599" s="284" t="s">
        <v>427</v>
      </c>
      <c r="HU599" s="284" t="s">
        <v>427</v>
      </c>
      <c r="HV599" s="284" t="s">
        <v>427</v>
      </c>
      <c r="HW599" s="284" t="s">
        <v>427</v>
      </c>
      <c r="HX599" s="284">
        <v>0</v>
      </c>
      <c r="HY599" s="284">
        <v>0</v>
      </c>
      <c r="HZ599" s="284">
        <v>563395</v>
      </c>
      <c r="IA599" s="284"/>
      <c r="IB599" s="284"/>
    </row>
    <row r="600" spans="1:236" x14ac:dyDescent="0.25">
      <c r="A600" s="2">
        <f>IF('Table 1'!$L$2="All Regions",1,IF('Table 1'!$L$2='DATA TEMPLATE 1516'!L600,1,0))</f>
        <v>1</v>
      </c>
      <c r="B600" s="2">
        <f>IF('Table 1'!$L$3="All Disciplines",1,IF('Table 1'!$L$3='DATA TEMPLATE 1516'!M600,1,0))</f>
        <v>1</v>
      </c>
      <c r="C600" s="2">
        <f>IF('Table 1'!$L$4="All Organisations",1,IF('Table 1'!$L$4='DATA TEMPLATE 1516'!N600,1,0))</f>
        <v>1</v>
      </c>
      <c r="D600" s="2">
        <f t="shared" si="18"/>
        <v>3</v>
      </c>
      <c r="E600" s="236">
        <f>IFERROR(IF('Table 2'!$L$2="All Diverse Led",$HQ600,IF('Table 2'!$L$2='DATA TEMPLATE 1516'!HX600,4,0)),"0")</f>
        <v>0</v>
      </c>
      <c r="F600" s="236">
        <f>IFERROR(IF('Table 2'!$L$2="All Diverse Led",$HQ600,IF('Table 2'!$L$2='DATA TEMPLATE 1516'!HY600,4,0)), 0)</f>
        <v>0</v>
      </c>
      <c r="G600" s="237">
        <f t="shared" si="19"/>
        <v>0</v>
      </c>
      <c r="H600" s="1" t="s">
        <v>471</v>
      </c>
      <c r="I600" s="1">
        <v>0</v>
      </c>
      <c r="J600" s="1" t="b">
        <v>0</v>
      </c>
      <c r="K600" s="284">
        <v>598</v>
      </c>
      <c r="L600" t="s">
        <v>441</v>
      </c>
      <c r="M600" t="s">
        <v>450</v>
      </c>
      <c r="N600" t="s">
        <v>460</v>
      </c>
      <c r="O600" s="76">
        <v>533758</v>
      </c>
      <c r="P600" s="76">
        <v>2132061</v>
      </c>
      <c r="Q600" s="76">
        <v>335467</v>
      </c>
      <c r="R600" s="76">
        <v>0</v>
      </c>
      <c r="S600" s="76">
        <v>833612</v>
      </c>
      <c r="T600" s="76">
        <v>3834898</v>
      </c>
      <c r="U600">
        <v>132972</v>
      </c>
      <c r="V600">
        <v>335467</v>
      </c>
      <c r="W600">
        <v>0</v>
      </c>
      <c r="X600">
        <v>2132061</v>
      </c>
      <c r="Y600">
        <v>0</v>
      </c>
      <c r="Z600">
        <v>0</v>
      </c>
      <c r="AA600">
        <v>0</v>
      </c>
      <c r="AB600">
        <v>944574</v>
      </c>
      <c r="AC600">
        <v>364534</v>
      </c>
      <c r="AD600">
        <v>279176</v>
      </c>
      <c r="AE600">
        <v>4188784</v>
      </c>
      <c r="AF600" s="1">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v>0</v>
      </c>
      <c r="BD600" s="284">
        <v>0</v>
      </c>
      <c r="BE600" s="284">
        <v>0</v>
      </c>
      <c r="BF600" s="284">
        <v>0</v>
      </c>
      <c r="BG600" s="284">
        <v>0</v>
      </c>
      <c r="BH600" s="168">
        <v>0</v>
      </c>
      <c r="BI600" s="169">
        <v>0</v>
      </c>
      <c r="BJ600" s="169">
        <v>0</v>
      </c>
      <c r="BK600" s="170">
        <v>0</v>
      </c>
      <c r="BL600">
        <v>0</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v>0</v>
      </c>
      <c r="CJ600" s="1">
        <v>0</v>
      </c>
      <c r="CK600" s="1">
        <v>0</v>
      </c>
      <c r="CL600" s="1">
        <v>0</v>
      </c>
      <c r="CM600" s="1">
        <v>0</v>
      </c>
      <c r="CN600" s="168">
        <v>0</v>
      </c>
      <c r="CO600" s="169">
        <v>0</v>
      </c>
      <c r="CP600" s="169">
        <v>0</v>
      </c>
      <c r="CQ600" s="170">
        <v>0</v>
      </c>
      <c r="CR600" s="1">
        <v>0</v>
      </c>
      <c r="CS600" s="1">
        <v>0</v>
      </c>
      <c r="CT600" s="1">
        <v>0</v>
      </c>
      <c r="CU600" s="1">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v>0</v>
      </c>
      <c r="DP600" s="284">
        <v>0</v>
      </c>
      <c r="DQ600" s="284">
        <v>0</v>
      </c>
      <c r="DR600" s="284">
        <v>0</v>
      </c>
      <c r="DS600" s="284">
        <v>0</v>
      </c>
      <c r="DT600" s="168">
        <v>0</v>
      </c>
      <c r="DU600" s="169">
        <v>0</v>
      </c>
      <c r="DV600" s="169">
        <v>0</v>
      </c>
      <c r="DW600" s="170">
        <v>0</v>
      </c>
      <c r="DX600">
        <v>0</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v>0</v>
      </c>
      <c r="EU600">
        <v>0</v>
      </c>
      <c r="EV600" s="1">
        <v>0</v>
      </c>
      <c r="EW600" s="1">
        <v>0</v>
      </c>
      <c r="EX600" s="1">
        <v>0</v>
      </c>
      <c r="EY600" s="1">
        <v>0</v>
      </c>
      <c r="EZ600" s="168">
        <v>0</v>
      </c>
      <c r="FA600" s="169">
        <v>0</v>
      </c>
      <c r="FB600" s="169">
        <v>0</v>
      </c>
      <c r="FC600" s="17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0</v>
      </c>
      <c r="FZ600">
        <v>0</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s="139">
        <v>2</v>
      </c>
      <c r="HD600" s="141">
        <v>0</v>
      </c>
      <c r="HE600" s="139">
        <v>0</v>
      </c>
      <c r="HF600" s="141">
        <v>0</v>
      </c>
      <c r="HG600" s="180">
        <v>20</v>
      </c>
      <c r="HH600" s="182">
        <v>0.1</v>
      </c>
      <c r="HI600" s="182">
        <v>0</v>
      </c>
      <c r="HJ600" s="183">
        <v>0</v>
      </c>
      <c r="HK600" s="140">
        <v>0</v>
      </c>
      <c r="HL600" s="140">
        <v>0</v>
      </c>
      <c r="HM600" s="1" t="s">
        <v>427</v>
      </c>
      <c r="HN600" s="1" t="s">
        <v>427</v>
      </c>
      <c r="HO600" t="s">
        <v>460</v>
      </c>
      <c r="HP600" s="284" t="s">
        <v>460</v>
      </c>
      <c r="HQ600" s="284">
        <v>0</v>
      </c>
      <c r="HR600" s="284">
        <v>0</v>
      </c>
      <c r="HS600" s="284">
        <v>0</v>
      </c>
      <c r="HT600" s="284" t="s">
        <v>427</v>
      </c>
      <c r="HU600" s="284" t="s">
        <v>427</v>
      </c>
      <c r="HV600" s="284" t="s">
        <v>427</v>
      </c>
      <c r="HW600" s="284" t="s">
        <v>427</v>
      </c>
      <c r="HX600" s="284">
        <v>0</v>
      </c>
      <c r="HY600" s="284">
        <v>0</v>
      </c>
      <c r="HZ600" s="284">
        <v>1866106</v>
      </c>
      <c r="IA600" s="284"/>
      <c r="IB600" s="284"/>
    </row>
    <row r="601" spans="1:236" x14ac:dyDescent="0.25">
      <c r="A601" s="2">
        <f>IF('Table 1'!$L$2="All Regions",1,IF('Table 1'!$L$2='DATA TEMPLATE 1516'!L601,1,0))</f>
        <v>1</v>
      </c>
      <c r="B601" s="2">
        <f>IF('Table 1'!$L$3="All Disciplines",1,IF('Table 1'!$L$3='DATA TEMPLATE 1516'!M601,1,0))</f>
        <v>1</v>
      </c>
      <c r="C601" s="2">
        <f>IF('Table 1'!$L$4="All Organisations",1,IF('Table 1'!$L$4='DATA TEMPLATE 1516'!N601,1,0))</f>
        <v>1</v>
      </c>
      <c r="D601" s="2">
        <f t="shared" si="18"/>
        <v>3</v>
      </c>
      <c r="E601" s="236">
        <f>IFERROR(IF('Table 2'!$L$2="All Diverse Led",$HQ601,IF('Table 2'!$L$2='DATA TEMPLATE 1516'!HX601,4,0)),"0")</f>
        <v>0</v>
      </c>
      <c r="F601" s="236">
        <f>IFERROR(IF('Table 2'!$L$2="All Diverse Led",$HQ601,IF('Table 2'!$L$2='DATA TEMPLATE 1516'!HY601,4,0)), 0)</f>
        <v>0</v>
      </c>
      <c r="G601" s="237">
        <f t="shared" si="19"/>
        <v>0</v>
      </c>
      <c r="H601" s="1" t="s">
        <v>471</v>
      </c>
      <c r="I601" s="1">
        <v>0</v>
      </c>
      <c r="J601" s="1" t="b">
        <v>0</v>
      </c>
      <c r="K601" s="284">
        <v>599</v>
      </c>
      <c r="L601" t="s">
        <v>439</v>
      </c>
      <c r="M601" t="s">
        <v>440</v>
      </c>
      <c r="N601" t="s">
        <v>460</v>
      </c>
      <c r="O601" s="76">
        <v>59205</v>
      </c>
      <c r="P601" s="76">
        <v>1923959</v>
      </c>
      <c r="Q601" s="76">
        <v>106718</v>
      </c>
      <c r="R601" s="76">
        <v>69517</v>
      </c>
      <c r="S601" s="76">
        <v>161065</v>
      </c>
      <c r="T601" s="76">
        <v>2320464</v>
      </c>
      <c r="U601">
        <v>31358</v>
      </c>
      <c r="V601">
        <v>71233</v>
      </c>
      <c r="W601">
        <v>0</v>
      </c>
      <c r="X601">
        <v>729164</v>
      </c>
      <c r="Y601">
        <v>82235</v>
      </c>
      <c r="Z601">
        <v>0</v>
      </c>
      <c r="AA601">
        <v>0</v>
      </c>
      <c r="AB601">
        <v>786291</v>
      </c>
      <c r="AC601">
        <v>352032</v>
      </c>
      <c r="AD601">
        <v>11273</v>
      </c>
      <c r="AE601">
        <v>2063586</v>
      </c>
      <c r="AF601" s="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v>0</v>
      </c>
      <c r="BD601" s="284">
        <v>0</v>
      </c>
      <c r="BE601" s="284">
        <v>0</v>
      </c>
      <c r="BF601" s="284">
        <v>0</v>
      </c>
      <c r="BG601" s="284">
        <v>0</v>
      </c>
      <c r="BH601" s="168">
        <v>0</v>
      </c>
      <c r="BI601" s="169">
        <v>0</v>
      </c>
      <c r="BJ601" s="169">
        <v>0</v>
      </c>
      <c r="BK601" s="170">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v>0</v>
      </c>
      <c r="CJ601" s="1">
        <v>0</v>
      </c>
      <c r="CK601" s="1">
        <v>0</v>
      </c>
      <c r="CL601" s="1">
        <v>0</v>
      </c>
      <c r="CM601" s="1">
        <v>0</v>
      </c>
      <c r="CN601" s="168">
        <v>0</v>
      </c>
      <c r="CO601" s="169">
        <v>0</v>
      </c>
      <c r="CP601" s="169">
        <v>0</v>
      </c>
      <c r="CQ601" s="170">
        <v>0</v>
      </c>
      <c r="CR601" s="1">
        <v>0</v>
      </c>
      <c r="CS601" s="1">
        <v>0</v>
      </c>
      <c r="CT601" s="1">
        <v>0</v>
      </c>
      <c r="CU601" s="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v>0</v>
      </c>
      <c r="DP601" s="284">
        <v>0</v>
      </c>
      <c r="DQ601" s="284">
        <v>0</v>
      </c>
      <c r="DR601" s="284">
        <v>0</v>
      </c>
      <c r="DS601" s="284">
        <v>0</v>
      </c>
      <c r="DT601" s="168">
        <v>0</v>
      </c>
      <c r="DU601" s="169">
        <v>0</v>
      </c>
      <c r="DV601" s="169">
        <v>0</v>
      </c>
      <c r="DW601" s="170">
        <v>0</v>
      </c>
      <c r="DX601">
        <v>0</v>
      </c>
      <c r="DY601">
        <v>0</v>
      </c>
      <c r="DZ601">
        <v>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v>0</v>
      </c>
      <c r="EU601">
        <v>0</v>
      </c>
      <c r="EV601" s="1">
        <v>0</v>
      </c>
      <c r="EW601" s="1">
        <v>0</v>
      </c>
      <c r="EX601" s="1">
        <v>0</v>
      </c>
      <c r="EY601" s="1">
        <v>0</v>
      </c>
      <c r="EZ601" s="168">
        <v>0</v>
      </c>
      <c r="FA601" s="169">
        <v>0</v>
      </c>
      <c r="FB601" s="169">
        <v>0</v>
      </c>
      <c r="FC601" s="170">
        <v>0</v>
      </c>
      <c r="FD601">
        <v>0</v>
      </c>
      <c r="FE601">
        <v>0</v>
      </c>
      <c r="FF601">
        <v>0</v>
      </c>
      <c r="FG601">
        <v>0</v>
      </c>
      <c r="FH601">
        <v>0</v>
      </c>
      <c r="FI601">
        <v>0</v>
      </c>
      <c r="FJ601">
        <v>0</v>
      </c>
      <c r="FK601">
        <v>0</v>
      </c>
      <c r="FL601">
        <v>0</v>
      </c>
      <c r="FM601">
        <v>0</v>
      </c>
      <c r="FN601">
        <v>2</v>
      </c>
      <c r="FO601">
        <v>1200</v>
      </c>
      <c r="FP601">
        <v>0</v>
      </c>
      <c r="FQ601">
        <v>0</v>
      </c>
      <c r="FR601">
        <v>0</v>
      </c>
      <c r="FS601">
        <v>0</v>
      </c>
      <c r="FT601">
        <v>0</v>
      </c>
      <c r="FU601">
        <v>0</v>
      </c>
      <c r="FV601">
        <v>0</v>
      </c>
      <c r="FW601">
        <v>0</v>
      </c>
      <c r="FX601">
        <v>0</v>
      </c>
      <c r="FY601">
        <v>0</v>
      </c>
      <c r="FZ601">
        <v>0</v>
      </c>
      <c r="GA601">
        <v>0</v>
      </c>
      <c r="GB601">
        <v>0</v>
      </c>
      <c r="GC601">
        <v>0</v>
      </c>
      <c r="GD601">
        <v>16</v>
      </c>
      <c r="GE601">
        <v>0</v>
      </c>
      <c r="GF601">
        <v>0</v>
      </c>
      <c r="GG601">
        <v>0</v>
      </c>
      <c r="GH601">
        <v>0</v>
      </c>
      <c r="GI601">
        <v>0</v>
      </c>
      <c r="GJ601">
        <v>0</v>
      </c>
      <c r="GK601">
        <v>78492</v>
      </c>
      <c r="GL601">
        <v>0</v>
      </c>
      <c r="GM601">
        <v>0</v>
      </c>
      <c r="GN601">
        <v>0</v>
      </c>
      <c r="GO601">
        <v>0</v>
      </c>
      <c r="GP601">
        <v>6</v>
      </c>
      <c r="GQ601">
        <v>697</v>
      </c>
      <c r="GR601">
        <v>0</v>
      </c>
      <c r="GS601">
        <v>0</v>
      </c>
      <c r="GT601">
        <v>0</v>
      </c>
      <c r="GU601">
        <v>0</v>
      </c>
      <c r="GV601">
        <v>0</v>
      </c>
      <c r="GW601">
        <v>0</v>
      </c>
      <c r="GX601">
        <v>0</v>
      </c>
      <c r="GY601">
        <v>0</v>
      </c>
      <c r="GZ601">
        <v>0</v>
      </c>
      <c r="HA601">
        <v>0</v>
      </c>
      <c r="HB601">
        <v>0</v>
      </c>
      <c r="HC601" s="139">
        <v>0</v>
      </c>
      <c r="HD601" s="141">
        <v>4</v>
      </c>
      <c r="HE601" s="139">
        <v>0</v>
      </c>
      <c r="HF601" s="141">
        <v>3</v>
      </c>
      <c r="HG601" s="180">
        <v>25</v>
      </c>
      <c r="HH601" s="182">
        <v>0.12</v>
      </c>
      <c r="HI601" s="182">
        <v>0.16</v>
      </c>
      <c r="HJ601" s="183">
        <v>0</v>
      </c>
      <c r="HK601" s="140">
        <v>0</v>
      </c>
      <c r="HL601" s="140">
        <v>0</v>
      </c>
      <c r="HM601" s="1" t="s">
        <v>427</v>
      </c>
      <c r="HN601" s="1" t="s">
        <v>427</v>
      </c>
      <c r="HO601" t="s">
        <v>460</v>
      </c>
      <c r="HP601" s="284" t="s">
        <v>460</v>
      </c>
      <c r="HQ601" s="284">
        <v>0</v>
      </c>
      <c r="HR601" s="284">
        <v>0</v>
      </c>
      <c r="HS601" s="284">
        <v>0</v>
      </c>
      <c r="HT601" s="284" t="s">
        <v>427</v>
      </c>
      <c r="HU601" s="284" t="s">
        <v>427</v>
      </c>
      <c r="HV601" s="284" t="s">
        <v>427</v>
      </c>
      <c r="HW601" s="284" t="s">
        <v>427</v>
      </c>
      <c r="HX601" s="284">
        <v>0</v>
      </c>
      <c r="HY601" s="284">
        <v>0</v>
      </c>
      <c r="HZ601" s="284">
        <v>2531606</v>
      </c>
      <c r="IA601" s="284"/>
      <c r="IB601" s="284"/>
    </row>
    <row r="602" spans="1:236" x14ac:dyDescent="0.25">
      <c r="A602" s="2">
        <f>IF('Table 1'!$L$2="All Regions",1,IF('Table 1'!$L$2='DATA TEMPLATE 1516'!L602,1,0))</f>
        <v>1</v>
      </c>
      <c r="B602" s="2">
        <f>IF('Table 1'!$L$3="All Disciplines",1,IF('Table 1'!$L$3='DATA TEMPLATE 1516'!M602,1,0))</f>
        <v>1</v>
      </c>
      <c r="C602" s="2">
        <f>IF('Table 1'!$L$4="All Organisations",1,IF('Table 1'!$L$4='DATA TEMPLATE 1516'!N602,1,0))</f>
        <v>1</v>
      </c>
      <c r="D602" s="2">
        <f t="shared" si="18"/>
        <v>3</v>
      </c>
      <c r="E602" s="236">
        <f>IFERROR(IF('Table 2'!$L$2="All Diverse Led",$HQ602,IF('Table 2'!$L$2='DATA TEMPLATE 1516'!HX602,4,0)),"0")</f>
        <v>0</v>
      </c>
      <c r="F602" s="236">
        <f>IFERROR(IF('Table 2'!$L$2="All Diverse Led",$HQ602,IF('Table 2'!$L$2='DATA TEMPLATE 1516'!HY602,4,0)), 0)</f>
        <v>0</v>
      </c>
      <c r="G602" s="237">
        <f t="shared" si="19"/>
        <v>0</v>
      </c>
      <c r="H602" s="1" t="s">
        <v>471</v>
      </c>
      <c r="I602" s="1">
        <v>0</v>
      </c>
      <c r="J602" s="1" t="b">
        <v>0</v>
      </c>
      <c r="K602" s="284">
        <v>600</v>
      </c>
      <c r="L602" t="s">
        <v>439</v>
      </c>
      <c r="M602" t="s">
        <v>442</v>
      </c>
      <c r="N602" t="s">
        <v>460</v>
      </c>
      <c r="O602" s="76">
        <v>402629</v>
      </c>
      <c r="P602" s="76">
        <v>349567</v>
      </c>
      <c r="Q602" s="76">
        <v>338092</v>
      </c>
      <c r="R602" s="76">
        <v>0</v>
      </c>
      <c r="S602" s="76">
        <v>0</v>
      </c>
      <c r="T602" s="76">
        <v>1090288</v>
      </c>
      <c r="U602">
        <v>203156</v>
      </c>
      <c r="V602">
        <v>2499</v>
      </c>
      <c r="W602">
        <v>0</v>
      </c>
      <c r="X602">
        <v>386370</v>
      </c>
      <c r="Y602">
        <v>217207</v>
      </c>
      <c r="Z602">
        <v>0</v>
      </c>
      <c r="AA602">
        <v>0</v>
      </c>
      <c r="AB602">
        <v>122124</v>
      </c>
      <c r="AC602">
        <v>46943</v>
      </c>
      <c r="AD602">
        <v>6208</v>
      </c>
      <c r="AE602">
        <v>984507</v>
      </c>
      <c r="AF602" s="1">
        <v>26</v>
      </c>
      <c r="AG602">
        <v>26</v>
      </c>
      <c r="AH602">
        <v>1463</v>
      </c>
      <c r="AI602">
        <v>0</v>
      </c>
      <c r="AJ602">
        <v>0</v>
      </c>
      <c r="AK602">
        <v>0</v>
      </c>
      <c r="AL602">
        <v>0</v>
      </c>
      <c r="AM602">
        <v>0</v>
      </c>
      <c r="AN602">
        <v>0</v>
      </c>
      <c r="AO602">
        <v>0</v>
      </c>
      <c r="AP602">
        <v>0</v>
      </c>
      <c r="AQ602">
        <v>0</v>
      </c>
      <c r="AR602">
        <v>0</v>
      </c>
      <c r="AS602">
        <v>0</v>
      </c>
      <c r="AT602">
        <v>0</v>
      </c>
      <c r="AU602">
        <v>0</v>
      </c>
      <c r="AV602">
        <v>0</v>
      </c>
      <c r="AW602">
        <v>0</v>
      </c>
      <c r="AX602">
        <v>0</v>
      </c>
      <c r="AY602">
        <v>0</v>
      </c>
      <c r="AZ602">
        <v>0</v>
      </c>
      <c r="BA602">
        <v>0</v>
      </c>
      <c r="BB602">
        <v>0</v>
      </c>
      <c r="BC602">
        <v>0</v>
      </c>
      <c r="BD602" s="284">
        <v>0</v>
      </c>
      <c r="BE602" s="284">
        <v>0</v>
      </c>
      <c r="BF602" s="284">
        <v>0</v>
      </c>
      <c r="BG602" s="284">
        <v>0</v>
      </c>
      <c r="BH602" s="168">
        <v>0</v>
      </c>
      <c r="BI602" s="169">
        <v>0</v>
      </c>
      <c r="BJ602" s="169">
        <v>0</v>
      </c>
      <c r="BK602" s="170">
        <v>0</v>
      </c>
      <c r="BL602">
        <v>4</v>
      </c>
      <c r="BM602">
        <v>365</v>
      </c>
      <c r="BN602">
        <v>0</v>
      </c>
      <c r="BO602">
        <v>7400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v>0</v>
      </c>
      <c r="CJ602" s="1">
        <v>0</v>
      </c>
      <c r="CK602" s="1">
        <v>0</v>
      </c>
      <c r="CL602" s="1">
        <v>0</v>
      </c>
      <c r="CM602" s="1">
        <v>0</v>
      </c>
      <c r="CN602" s="168">
        <v>0</v>
      </c>
      <c r="CO602" s="169">
        <v>0</v>
      </c>
      <c r="CP602" s="169">
        <v>0</v>
      </c>
      <c r="CQ602" s="170">
        <v>0</v>
      </c>
      <c r="CR602" s="1">
        <v>1</v>
      </c>
      <c r="CS602" s="1">
        <v>1</v>
      </c>
      <c r="CT602" s="1">
        <v>109</v>
      </c>
      <c r="CU602" s="1">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v>0</v>
      </c>
      <c r="DP602" s="284">
        <v>0</v>
      </c>
      <c r="DQ602" s="284">
        <v>0</v>
      </c>
      <c r="DR602" s="284">
        <v>0</v>
      </c>
      <c r="DS602" s="284">
        <v>0</v>
      </c>
      <c r="DT602" s="168">
        <v>0</v>
      </c>
      <c r="DU602" s="169">
        <v>0</v>
      </c>
      <c r="DV602" s="169">
        <v>0</v>
      </c>
      <c r="DW602" s="170">
        <v>0</v>
      </c>
      <c r="DX602">
        <v>4</v>
      </c>
      <c r="DY602">
        <v>7</v>
      </c>
      <c r="DZ602">
        <v>971</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v>0</v>
      </c>
      <c r="EV602" s="1">
        <v>0</v>
      </c>
      <c r="EW602" s="1">
        <v>0</v>
      </c>
      <c r="EX602" s="1">
        <v>0</v>
      </c>
      <c r="EY602" s="1">
        <v>0</v>
      </c>
      <c r="EZ602" s="168">
        <v>0</v>
      </c>
      <c r="FA602" s="169">
        <v>0</v>
      </c>
      <c r="FB602" s="169">
        <v>0</v>
      </c>
      <c r="FC602" s="170">
        <v>0</v>
      </c>
      <c r="FD602">
        <v>0</v>
      </c>
      <c r="FE602">
        <v>0</v>
      </c>
      <c r="FF602">
        <v>0</v>
      </c>
      <c r="FG602">
        <v>0</v>
      </c>
      <c r="FH602">
        <v>0</v>
      </c>
      <c r="FI602">
        <v>0</v>
      </c>
      <c r="FJ602">
        <v>0</v>
      </c>
      <c r="FK602">
        <v>0</v>
      </c>
      <c r="FL602">
        <v>0</v>
      </c>
      <c r="FM602">
        <v>0</v>
      </c>
      <c r="FN602">
        <v>0</v>
      </c>
      <c r="FO602">
        <v>0</v>
      </c>
      <c r="FP602">
        <v>0</v>
      </c>
      <c r="FQ602">
        <v>0</v>
      </c>
      <c r="FR602">
        <v>0</v>
      </c>
      <c r="FS602">
        <v>0</v>
      </c>
      <c r="FT602">
        <v>0</v>
      </c>
      <c r="FU602">
        <v>0</v>
      </c>
      <c r="FV602">
        <v>0</v>
      </c>
      <c r="FW602">
        <v>0</v>
      </c>
      <c r="FX602">
        <v>0</v>
      </c>
      <c r="FY602">
        <v>0</v>
      </c>
      <c r="FZ602">
        <v>1</v>
      </c>
      <c r="GA602">
        <v>327</v>
      </c>
      <c r="GB602">
        <v>0</v>
      </c>
      <c r="GC602">
        <v>0</v>
      </c>
      <c r="GD602">
        <v>0</v>
      </c>
      <c r="GE602">
        <v>0</v>
      </c>
      <c r="GF602">
        <v>0</v>
      </c>
      <c r="GG602">
        <v>0</v>
      </c>
      <c r="GH602">
        <v>0</v>
      </c>
      <c r="GI602">
        <v>0</v>
      </c>
      <c r="GJ602">
        <v>0</v>
      </c>
      <c r="GK602">
        <v>0</v>
      </c>
      <c r="GL602">
        <v>0</v>
      </c>
      <c r="GM602">
        <v>0</v>
      </c>
      <c r="GN602">
        <v>384</v>
      </c>
      <c r="GO602">
        <v>4149</v>
      </c>
      <c r="GP602">
        <v>44</v>
      </c>
      <c r="GQ602">
        <v>7833</v>
      </c>
      <c r="GR602">
        <v>0</v>
      </c>
      <c r="GS602">
        <v>0</v>
      </c>
      <c r="GT602">
        <v>0</v>
      </c>
      <c r="GU602">
        <v>0</v>
      </c>
      <c r="GV602">
        <v>1</v>
      </c>
      <c r="GW602" t="s">
        <v>618</v>
      </c>
      <c r="GX602">
        <v>0</v>
      </c>
      <c r="GY602">
        <v>0</v>
      </c>
      <c r="GZ602">
        <v>0</v>
      </c>
      <c r="HA602">
        <v>0</v>
      </c>
      <c r="HB602">
        <v>0.66</v>
      </c>
      <c r="HC602" s="139">
        <v>0</v>
      </c>
      <c r="HD602" s="141">
        <v>0</v>
      </c>
      <c r="HE602" s="139">
        <v>0</v>
      </c>
      <c r="HF602" s="141">
        <v>0</v>
      </c>
      <c r="HG602" s="180">
        <v>5</v>
      </c>
      <c r="HH602" s="182">
        <v>0</v>
      </c>
      <c r="HI602" s="182">
        <v>0</v>
      </c>
      <c r="HJ602" s="183">
        <v>0</v>
      </c>
      <c r="HK602" s="140">
        <v>0</v>
      </c>
      <c r="HL602" s="140">
        <v>0</v>
      </c>
      <c r="HM602" s="1">
        <v>0</v>
      </c>
      <c r="HN602" s="1">
        <v>0</v>
      </c>
      <c r="HO602" t="s">
        <v>460</v>
      </c>
      <c r="HP602" s="284" t="s">
        <v>460</v>
      </c>
      <c r="HQ602" s="284">
        <v>0</v>
      </c>
      <c r="HR602" s="284">
        <v>0</v>
      </c>
      <c r="HS602" s="284">
        <v>0</v>
      </c>
      <c r="HT602" s="284" t="s">
        <v>427</v>
      </c>
      <c r="HU602" s="284" t="s">
        <v>427</v>
      </c>
      <c r="HV602" s="284" t="s">
        <v>427</v>
      </c>
      <c r="HW602" s="284" t="s">
        <v>427</v>
      </c>
      <c r="HX602" s="284">
        <v>0</v>
      </c>
      <c r="HY602" s="284">
        <v>0</v>
      </c>
      <c r="HZ602" s="284">
        <v>1053199</v>
      </c>
      <c r="IA602" s="284"/>
      <c r="IB602" s="284"/>
    </row>
    <row r="603" spans="1:236" x14ac:dyDescent="0.25">
      <c r="A603" s="2">
        <f>IF('Table 1'!$L$2="All Regions",1,IF('Table 1'!$L$2='DATA TEMPLATE 1516'!L603,1,0))</f>
        <v>1</v>
      </c>
      <c r="B603" s="2">
        <f>IF('Table 1'!$L$3="All Disciplines",1,IF('Table 1'!$L$3='DATA TEMPLATE 1516'!M603,1,0))</f>
        <v>1</v>
      </c>
      <c r="C603" s="2">
        <f>IF('Table 1'!$L$4="All Organisations",1,IF('Table 1'!$L$4='DATA TEMPLATE 1516'!N603,1,0))</f>
        <v>1</v>
      </c>
      <c r="D603" s="2">
        <f t="shared" si="18"/>
        <v>3</v>
      </c>
      <c r="E603" s="236">
        <f>IFERROR(IF('Table 2'!$L$2="All Diverse Led",$HQ603,IF('Table 2'!$L$2='DATA TEMPLATE 1516'!HX603,4,0)),"0")</f>
        <v>2</v>
      </c>
      <c r="F603" s="236">
        <f>IFERROR(IF('Table 2'!$L$2="All Diverse Led",$HQ603,IF('Table 2'!$L$2='DATA TEMPLATE 1516'!HY603,4,0)), 0)</f>
        <v>2</v>
      </c>
      <c r="G603" s="237">
        <f t="shared" si="19"/>
        <v>4</v>
      </c>
      <c r="H603" s="1" t="s">
        <v>471</v>
      </c>
      <c r="I603" s="1">
        <v>0</v>
      </c>
      <c r="J603" s="1" t="b">
        <v>0</v>
      </c>
      <c r="K603" s="284">
        <v>601</v>
      </c>
      <c r="L603" t="s">
        <v>446</v>
      </c>
      <c r="M603" t="s">
        <v>443</v>
      </c>
      <c r="N603" t="s">
        <v>459</v>
      </c>
      <c r="O603" s="76">
        <v>74962</v>
      </c>
      <c r="P603" s="76">
        <v>196235</v>
      </c>
      <c r="Q603" s="76">
        <v>13046</v>
      </c>
      <c r="R603" s="76">
        <v>3000</v>
      </c>
      <c r="S603" s="76">
        <v>0</v>
      </c>
      <c r="T603" s="76">
        <v>287243</v>
      </c>
      <c r="U603">
        <v>62392</v>
      </c>
      <c r="V603">
        <v>2719</v>
      </c>
      <c r="W603">
        <v>9563</v>
      </c>
      <c r="X603">
        <v>163000</v>
      </c>
      <c r="Y603">
        <v>3000</v>
      </c>
      <c r="Z603">
        <v>0</v>
      </c>
      <c r="AA603">
        <v>0</v>
      </c>
      <c r="AB603">
        <v>0</v>
      </c>
      <c r="AC603">
        <v>8147</v>
      </c>
      <c r="AD603">
        <v>0</v>
      </c>
      <c r="AE603">
        <v>248821</v>
      </c>
      <c r="AF603" s="1">
        <v>38</v>
      </c>
      <c r="AG603">
        <v>26</v>
      </c>
      <c r="AH603">
        <v>11695</v>
      </c>
      <c r="AI603">
        <v>3215</v>
      </c>
      <c r="AJ603">
        <v>16</v>
      </c>
      <c r="AK603">
        <v>14</v>
      </c>
      <c r="AL603">
        <v>451</v>
      </c>
      <c r="AM603">
        <v>600</v>
      </c>
      <c r="AN603">
        <v>10</v>
      </c>
      <c r="AO603">
        <v>8</v>
      </c>
      <c r="AP603">
        <v>786</v>
      </c>
      <c r="AQ603">
        <v>3500</v>
      </c>
      <c r="AR603">
        <v>0</v>
      </c>
      <c r="AS603">
        <v>0</v>
      </c>
      <c r="AT603">
        <v>0</v>
      </c>
      <c r="AU603">
        <v>0</v>
      </c>
      <c r="AV603">
        <v>0</v>
      </c>
      <c r="AW603">
        <v>0</v>
      </c>
      <c r="AX603">
        <v>0</v>
      </c>
      <c r="AY603">
        <v>0</v>
      </c>
      <c r="AZ603">
        <v>0</v>
      </c>
      <c r="BA603">
        <v>0</v>
      </c>
      <c r="BB603">
        <v>0</v>
      </c>
      <c r="BC603">
        <v>0</v>
      </c>
      <c r="BD603" s="284">
        <v>26</v>
      </c>
      <c r="BE603" s="284">
        <v>22</v>
      </c>
      <c r="BF603" s="284">
        <v>1237</v>
      </c>
      <c r="BG603" s="284">
        <v>4100</v>
      </c>
      <c r="BH603" s="168">
        <v>0</v>
      </c>
      <c r="BI603" s="169">
        <v>0</v>
      </c>
      <c r="BJ603" s="169">
        <v>0</v>
      </c>
      <c r="BK603" s="170">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v>0</v>
      </c>
      <c r="CJ603" s="1">
        <v>0</v>
      </c>
      <c r="CK603" s="1">
        <v>0</v>
      </c>
      <c r="CL603" s="1">
        <v>0</v>
      </c>
      <c r="CM603" s="1">
        <v>0</v>
      </c>
      <c r="CN603" s="168">
        <v>0</v>
      </c>
      <c r="CO603" s="169">
        <v>0</v>
      </c>
      <c r="CP603" s="169">
        <v>0</v>
      </c>
      <c r="CQ603" s="170">
        <v>0</v>
      </c>
      <c r="CR603" s="1">
        <v>0</v>
      </c>
      <c r="CS603" s="1">
        <v>0</v>
      </c>
      <c r="CT603" s="1">
        <v>0</v>
      </c>
      <c r="CU603" s="1">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v>0</v>
      </c>
      <c r="DP603" s="284">
        <v>0</v>
      </c>
      <c r="DQ603" s="284">
        <v>0</v>
      </c>
      <c r="DR603" s="284">
        <v>0</v>
      </c>
      <c r="DS603" s="284">
        <v>0</v>
      </c>
      <c r="DT603" s="168">
        <v>0</v>
      </c>
      <c r="DU603" s="169">
        <v>0</v>
      </c>
      <c r="DV603" s="169">
        <v>0</v>
      </c>
      <c r="DW603" s="170">
        <v>0</v>
      </c>
      <c r="DX603">
        <v>7</v>
      </c>
      <c r="DY603">
        <v>0</v>
      </c>
      <c r="DZ603">
        <v>0</v>
      </c>
      <c r="EA603">
        <v>0</v>
      </c>
      <c r="EB603">
        <v>2</v>
      </c>
      <c r="EC603">
        <v>0</v>
      </c>
      <c r="ED603">
        <v>0</v>
      </c>
      <c r="EE603">
        <v>0</v>
      </c>
      <c r="EF603">
        <v>5</v>
      </c>
      <c r="EG603">
        <v>0</v>
      </c>
      <c r="EH603">
        <v>0</v>
      </c>
      <c r="EI603">
        <v>0</v>
      </c>
      <c r="EJ603">
        <v>0</v>
      </c>
      <c r="EK603">
        <v>0</v>
      </c>
      <c r="EL603">
        <v>0</v>
      </c>
      <c r="EM603">
        <v>0</v>
      </c>
      <c r="EN603">
        <v>0</v>
      </c>
      <c r="EO603">
        <v>0</v>
      </c>
      <c r="EP603">
        <v>0</v>
      </c>
      <c r="EQ603">
        <v>0</v>
      </c>
      <c r="ER603">
        <v>0</v>
      </c>
      <c r="ES603">
        <v>0</v>
      </c>
      <c r="ET603">
        <v>0</v>
      </c>
      <c r="EU603">
        <v>0</v>
      </c>
      <c r="EV603" s="1">
        <v>7</v>
      </c>
      <c r="EW603" s="1">
        <v>0</v>
      </c>
      <c r="EX603" s="1">
        <v>0</v>
      </c>
      <c r="EY603" s="1">
        <v>0</v>
      </c>
      <c r="EZ603" s="168">
        <v>0</v>
      </c>
      <c r="FA603" s="169">
        <v>0</v>
      </c>
      <c r="FB603" s="169">
        <v>0</v>
      </c>
      <c r="FC603" s="170">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0</v>
      </c>
      <c r="FZ603">
        <v>0</v>
      </c>
      <c r="GA603">
        <v>0</v>
      </c>
      <c r="GB603">
        <v>0</v>
      </c>
      <c r="GC603">
        <v>0</v>
      </c>
      <c r="GD603">
        <v>1</v>
      </c>
      <c r="GE603">
        <v>1032</v>
      </c>
      <c r="GF603">
        <v>15</v>
      </c>
      <c r="GG603">
        <v>1032</v>
      </c>
      <c r="GH603">
        <v>0</v>
      </c>
      <c r="GI603">
        <v>0</v>
      </c>
      <c r="GJ603">
        <v>0</v>
      </c>
      <c r="GK603">
        <v>0</v>
      </c>
      <c r="GL603">
        <v>0</v>
      </c>
      <c r="GM603">
        <v>0</v>
      </c>
      <c r="GN603">
        <v>0</v>
      </c>
      <c r="GO603">
        <v>0</v>
      </c>
      <c r="GP603">
        <v>11</v>
      </c>
      <c r="GQ603">
        <v>12612</v>
      </c>
      <c r="GR603">
        <v>0</v>
      </c>
      <c r="GS603">
        <v>0</v>
      </c>
      <c r="GT603">
        <v>0</v>
      </c>
      <c r="GU603">
        <v>0</v>
      </c>
      <c r="GV603">
        <v>0</v>
      </c>
      <c r="GW603">
        <v>0</v>
      </c>
      <c r="GX603">
        <v>0</v>
      </c>
      <c r="GY603">
        <v>0</v>
      </c>
      <c r="GZ603">
        <v>0</v>
      </c>
      <c r="HA603">
        <v>0</v>
      </c>
      <c r="HB603">
        <v>0</v>
      </c>
      <c r="HC603" s="139">
        <v>2</v>
      </c>
      <c r="HD603" s="141">
        <v>0</v>
      </c>
      <c r="HE603" s="139">
        <v>0</v>
      </c>
      <c r="HF603" s="141">
        <v>2</v>
      </c>
      <c r="HG603" s="180">
        <v>7</v>
      </c>
      <c r="HH603" s="182">
        <v>0.5714285714285714</v>
      </c>
      <c r="HI603" s="182">
        <v>0</v>
      </c>
      <c r="HJ603" s="183">
        <v>2</v>
      </c>
      <c r="HK603" s="140" t="s">
        <v>541</v>
      </c>
      <c r="HL603" s="140">
        <v>0</v>
      </c>
      <c r="HM603" s="1" t="s">
        <v>426</v>
      </c>
      <c r="HN603" s="1" t="s">
        <v>427</v>
      </c>
      <c r="HO603" t="s">
        <v>459</v>
      </c>
      <c r="HP603" s="284" t="s">
        <v>459</v>
      </c>
      <c r="HQ603" s="284">
        <v>2</v>
      </c>
      <c r="HR603" s="284" t="s">
        <v>541</v>
      </c>
      <c r="HS603" s="284">
        <v>0</v>
      </c>
      <c r="HT603" s="284" t="s">
        <v>426</v>
      </c>
      <c r="HU603" s="284" t="s">
        <v>427</v>
      </c>
      <c r="HV603" s="284" t="s">
        <v>427</v>
      </c>
      <c r="HW603" s="284" t="s">
        <v>427</v>
      </c>
      <c r="HX603" s="284" t="s">
        <v>541</v>
      </c>
      <c r="HY603" s="284">
        <v>0</v>
      </c>
      <c r="HZ603" s="284">
        <v>309485</v>
      </c>
      <c r="IA603" s="284"/>
      <c r="IB603" s="284"/>
    </row>
    <row r="604" spans="1:236" x14ac:dyDescent="0.25">
      <c r="A604" s="2">
        <f>IF('Table 1'!$L$2="All Regions",1,IF('Table 1'!$L$2='DATA TEMPLATE 1516'!L604,1,0))</f>
        <v>1</v>
      </c>
      <c r="B604" s="2">
        <f>IF('Table 1'!$L$3="All Disciplines",1,IF('Table 1'!$L$3='DATA TEMPLATE 1516'!M604,1,0))</f>
        <v>1</v>
      </c>
      <c r="C604" s="2">
        <f>IF('Table 1'!$L$4="All Organisations",1,IF('Table 1'!$L$4='DATA TEMPLATE 1516'!N604,1,0))</f>
        <v>1</v>
      </c>
      <c r="D604" s="2">
        <f t="shared" si="18"/>
        <v>3</v>
      </c>
      <c r="E604" s="236">
        <f>IFERROR(IF('Table 2'!$L$2="All Diverse Led",$HQ604,IF('Table 2'!$L$2='DATA TEMPLATE 1516'!HX604,4,0)),"0")</f>
        <v>0</v>
      </c>
      <c r="F604" s="236">
        <f>IFERROR(IF('Table 2'!$L$2="All Diverse Led",$HQ604,IF('Table 2'!$L$2='DATA TEMPLATE 1516'!HY604,4,0)), 0)</f>
        <v>0</v>
      </c>
      <c r="G604" s="237">
        <f t="shared" si="19"/>
        <v>0</v>
      </c>
      <c r="H604" s="1" t="s">
        <v>471</v>
      </c>
      <c r="I604" s="1">
        <v>0</v>
      </c>
      <c r="J604" s="1" t="b">
        <v>0</v>
      </c>
      <c r="K604" s="284">
        <v>602</v>
      </c>
      <c r="L604" t="s">
        <v>449</v>
      </c>
      <c r="M604" t="s">
        <v>440</v>
      </c>
      <c r="N604" t="s">
        <v>460</v>
      </c>
      <c r="O604" s="76">
        <v>459035</v>
      </c>
      <c r="P604" s="76">
        <v>160000</v>
      </c>
      <c r="Q604" s="76">
        <v>11431</v>
      </c>
      <c r="R604" s="76">
        <v>153000</v>
      </c>
      <c r="S604" s="76">
        <v>0</v>
      </c>
      <c r="T604" s="76">
        <v>783466</v>
      </c>
      <c r="U604">
        <v>0</v>
      </c>
      <c r="V604">
        <v>0</v>
      </c>
      <c r="W604">
        <v>0</v>
      </c>
      <c r="X604">
        <v>160000</v>
      </c>
      <c r="Y604">
        <v>153000</v>
      </c>
      <c r="Z604">
        <v>0</v>
      </c>
      <c r="AA604">
        <v>0</v>
      </c>
      <c r="AB604">
        <v>250642</v>
      </c>
      <c r="AC604">
        <v>227365</v>
      </c>
      <c r="AD604">
        <v>0</v>
      </c>
      <c r="AE604">
        <v>791007</v>
      </c>
      <c r="AF604" s="1">
        <v>0</v>
      </c>
      <c r="AG604">
        <v>0</v>
      </c>
      <c r="AH604">
        <v>0</v>
      </c>
      <c r="AI604">
        <v>0</v>
      </c>
      <c r="AJ604">
        <v>0</v>
      </c>
      <c r="AK604">
        <v>0</v>
      </c>
      <c r="AL604">
        <v>0</v>
      </c>
      <c r="AM604">
        <v>0</v>
      </c>
      <c r="AN604">
        <v>0</v>
      </c>
      <c r="AO604">
        <v>0</v>
      </c>
      <c r="AP604">
        <v>0</v>
      </c>
      <c r="AQ604">
        <v>0</v>
      </c>
      <c r="AR604">
        <v>0</v>
      </c>
      <c r="AS604">
        <v>0</v>
      </c>
      <c r="AT604">
        <v>0</v>
      </c>
      <c r="AU604">
        <v>0</v>
      </c>
      <c r="AV604">
        <v>0</v>
      </c>
      <c r="AW604">
        <v>0</v>
      </c>
      <c r="AX604">
        <v>0</v>
      </c>
      <c r="AY604">
        <v>0</v>
      </c>
      <c r="AZ604">
        <v>0</v>
      </c>
      <c r="BA604">
        <v>0</v>
      </c>
      <c r="BB604">
        <v>0</v>
      </c>
      <c r="BC604">
        <v>0</v>
      </c>
      <c r="BD604" s="284">
        <v>0</v>
      </c>
      <c r="BE604" s="284">
        <v>0</v>
      </c>
      <c r="BF604" s="284">
        <v>0</v>
      </c>
      <c r="BG604" s="284">
        <v>0</v>
      </c>
      <c r="BH604" s="168">
        <v>0</v>
      </c>
      <c r="BI604" s="169">
        <v>0</v>
      </c>
      <c r="BJ604" s="169">
        <v>0</v>
      </c>
      <c r="BK604" s="170">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v>0</v>
      </c>
      <c r="CJ604" s="1">
        <v>0</v>
      </c>
      <c r="CK604" s="1">
        <v>0</v>
      </c>
      <c r="CL604" s="1">
        <v>0</v>
      </c>
      <c r="CM604" s="1">
        <v>0</v>
      </c>
      <c r="CN604" s="168">
        <v>0</v>
      </c>
      <c r="CO604" s="169">
        <v>0</v>
      </c>
      <c r="CP604" s="169">
        <v>0</v>
      </c>
      <c r="CQ604" s="170">
        <v>0</v>
      </c>
      <c r="CR604" s="1">
        <v>0</v>
      </c>
      <c r="CS604" s="1">
        <v>0</v>
      </c>
      <c r="CT604" s="1">
        <v>0</v>
      </c>
      <c r="CU604" s="1">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v>0</v>
      </c>
      <c r="DP604" s="284">
        <v>0</v>
      </c>
      <c r="DQ604" s="284">
        <v>0</v>
      </c>
      <c r="DR604" s="284">
        <v>0</v>
      </c>
      <c r="DS604" s="284">
        <v>0</v>
      </c>
      <c r="DT604" s="168">
        <v>0</v>
      </c>
      <c r="DU604" s="169">
        <v>0</v>
      </c>
      <c r="DV604" s="169">
        <v>0</v>
      </c>
      <c r="DW604" s="170">
        <v>0</v>
      </c>
      <c r="DX604">
        <v>0</v>
      </c>
      <c r="DY604">
        <v>0</v>
      </c>
      <c r="DZ604">
        <v>0</v>
      </c>
      <c r="EA604">
        <v>0</v>
      </c>
      <c r="EB604">
        <v>0</v>
      </c>
      <c r="EC604">
        <v>0</v>
      </c>
      <c r="ED604">
        <v>0</v>
      </c>
      <c r="EE604">
        <v>0</v>
      </c>
      <c r="EF604">
        <v>0</v>
      </c>
      <c r="EG604">
        <v>0</v>
      </c>
      <c r="EH604">
        <v>0</v>
      </c>
      <c r="EI604">
        <v>0</v>
      </c>
      <c r="EJ604">
        <v>0</v>
      </c>
      <c r="EK604">
        <v>0</v>
      </c>
      <c r="EL604">
        <v>0</v>
      </c>
      <c r="EM604">
        <v>0</v>
      </c>
      <c r="EN604">
        <v>0</v>
      </c>
      <c r="EO604">
        <v>0</v>
      </c>
      <c r="EP604">
        <v>0</v>
      </c>
      <c r="EQ604">
        <v>0</v>
      </c>
      <c r="ER604">
        <v>0</v>
      </c>
      <c r="ES604">
        <v>0</v>
      </c>
      <c r="ET604">
        <v>0</v>
      </c>
      <c r="EU604">
        <v>0</v>
      </c>
      <c r="EV604" s="1">
        <v>0</v>
      </c>
      <c r="EW604" s="1">
        <v>0</v>
      </c>
      <c r="EX604" s="1">
        <v>0</v>
      </c>
      <c r="EY604" s="1">
        <v>0</v>
      </c>
      <c r="EZ604" s="168">
        <v>0</v>
      </c>
      <c r="FA604" s="169">
        <v>0</v>
      </c>
      <c r="FB604" s="169">
        <v>0</v>
      </c>
      <c r="FC604" s="170">
        <v>0</v>
      </c>
      <c r="FD604">
        <v>0</v>
      </c>
      <c r="FE604">
        <v>0</v>
      </c>
      <c r="FF604">
        <v>0</v>
      </c>
      <c r="FG604">
        <v>0</v>
      </c>
      <c r="FH604">
        <v>0</v>
      </c>
      <c r="FI604">
        <v>0</v>
      </c>
      <c r="FJ604">
        <v>0</v>
      </c>
      <c r="FK604">
        <v>0</v>
      </c>
      <c r="FL604">
        <v>0</v>
      </c>
      <c r="FM604">
        <v>0</v>
      </c>
      <c r="FN604">
        <v>0</v>
      </c>
      <c r="FO604">
        <v>0</v>
      </c>
      <c r="FP604">
        <v>0</v>
      </c>
      <c r="FQ604">
        <v>0</v>
      </c>
      <c r="FR604">
        <v>0</v>
      </c>
      <c r="FS604">
        <v>0</v>
      </c>
      <c r="FT604">
        <v>0</v>
      </c>
      <c r="FU604">
        <v>0</v>
      </c>
      <c r="FV604">
        <v>0</v>
      </c>
      <c r="FW604">
        <v>0</v>
      </c>
      <c r="FX604">
        <v>0</v>
      </c>
      <c r="FY604">
        <v>0</v>
      </c>
      <c r="FZ604">
        <v>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s="139">
        <v>0</v>
      </c>
      <c r="HD604" s="141">
        <v>0</v>
      </c>
      <c r="HE604" s="139">
        <v>0</v>
      </c>
      <c r="HF604" s="141">
        <v>0</v>
      </c>
      <c r="HG604" s="180">
        <v>12</v>
      </c>
      <c r="HH604" s="182">
        <v>0</v>
      </c>
      <c r="HI604" s="182">
        <v>0</v>
      </c>
      <c r="HJ604" s="183">
        <v>0</v>
      </c>
      <c r="HK604" s="140">
        <v>0</v>
      </c>
      <c r="HL604" s="140">
        <v>0</v>
      </c>
      <c r="HM604" s="1" t="s">
        <v>427</v>
      </c>
      <c r="HN604" s="1" t="s">
        <v>427</v>
      </c>
      <c r="HO604" t="s">
        <v>460</v>
      </c>
      <c r="HP604" s="284" t="s">
        <v>460</v>
      </c>
      <c r="HQ604" s="284">
        <v>0</v>
      </c>
      <c r="HR604" s="284">
        <v>0</v>
      </c>
      <c r="HS604" s="284">
        <v>0</v>
      </c>
      <c r="HT604" s="284" t="s">
        <v>427</v>
      </c>
      <c r="HU604" s="284" t="s">
        <v>427</v>
      </c>
      <c r="HV604" s="284" t="s">
        <v>427</v>
      </c>
      <c r="HW604" s="284" t="s">
        <v>427</v>
      </c>
      <c r="HX604" s="284">
        <v>0</v>
      </c>
      <c r="HY604" s="284">
        <v>0</v>
      </c>
      <c r="HZ604" s="284">
        <v>967551</v>
      </c>
      <c r="IA604" s="284"/>
      <c r="IB604" s="284"/>
    </row>
    <row r="605" spans="1:236" x14ac:dyDescent="0.25">
      <c r="A605" s="2">
        <f>IF('Table 1'!$L$2="All Regions",1,IF('Table 1'!$L$2='DATA TEMPLATE 1516'!L605,1,0))</f>
        <v>1</v>
      </c>
      <c r="B605" s="2">
        <f>IF('Table 1'!$L$3="All Disciplines",1,IF('Table 1'!$L$3='DATA TEMPLATE 1516'!M605,1,0))</f>
        <v>1</v>
      </c>
      <c r="C605" s="2">
        <f>IF('Table 1'!$L$4="All Organisations",1,IF('Table 1'!$L$4='DATA TEMPLATE 1516'!N605,1,0))</f>
        <v>1</v>
      </c>
      <c r="D605" s="2">
        <f t="shared" si="18"/>
        <v>3</v>
      </c>
      <c r="E605" s="236">
        <f>IFERROR(IF('Table 2'!$L$2="All Diverse Led",$HQ605,IF('Table 2'!$L$2='DATA TEMPLATE 1516'!HX605,4,0)),"0")</f>
        <v>0</v>
      </c>
      <c r="F605" s="236">
        <f>IFERROR(IF('Table 2'!$L$2="All Diverse Led",$HQ605,IF('Table 2'!$L$2='DATA TEMPLATE 1516'!HY605,4,0)), 0)</f>
        <v>0</v>
      </c>
      <c r="G605" s="237">
        <f t="shared" si="19"/>
        <v>0</v>
      </c>
      <c r="H605" s="1" t="s">
        <v>471</v>
      </c>
      <c r="I605" s="1">
        <v>0</v>
      </c>
      <c r="J605" s="1" t="b">
        <v>0</v>
      </c>
      <c r="K605" s="284">
        <v>603</v>
      </c>
      <c r="L605" t="s">
        <v>446</v>
      </c>
      <c r="M605" t="s">
        <v>440</v>
      </c>
      <c r="N605" t="s">
        <v>460</v>
      </c>
      <c r="O605" s="76">
        <v>49844</v>
      </c>
      <c r="P605" s="76">
        <v>1474719</v>
      </c>
      <c r="Q605" s="76">
        <v>6115</v>
      </c>
      <c r="R605" s="76">
        <v>0</v>
      </c>
      <c r="S605" s="76">
        <v>6975</v>
      </c>
      <c r="T605" s="76">
        <v>1537653</v>
      </c>
      <c r="U605">
        <v>6493</v>
      </c>
      <c r="V605">
        <v>2698</v>
      </c>
      <c r="W605">
        <v>0</v>
      </c>
      <c r="X605">
        <v>598617</v>
      </c>
      <c r="Y605">
        <v>2621</v>
      </c>
      <c r="Z605">
        <v>0</v>
      </c>
      <c r="AA605">
        <v>0</v>
      </c>
      <c r="AB605">
        <v>588835</v>
      </c>
      <c r="AC605">
        <v>129781</v>
      </c>
      <c r="AD605">
        <v>0</v>
      </c>
      <c r="AE605">
        <v>1329045</v>
      </c>
      <c r="AF605" s="1">
        <v>0</v>
      </c>
      <c r="AG605">
        <v>0</v>
      </c>
      <c r="AH605">
        <v>0</v>
      </c>
      <c r="AI605">
        <v>0</v>
      </c>
      <c r="AJ605">
        <v>0</v>
      </c>
      <c r="AK605">
        <v>0</v>
      </c>
      <c r="AL605">
        <v>0</v>
      </c>
      <c r="AM605">
        <v>0</v>
      </c>
      <c r="AN605">
        <v>0</v>
      </c>
      <c r="AO605">
        <v>0</v>
      </c>
      <c r="AP605">
        <v>0</v>
      </c>
      <c r="AQ605">
        <v>0</v>
      </c>
      <c r="AR605">
        <v>0</v>
      </c>
      <c r="AS605">
        <v>0</v>
      </c>
      <c r="AT605">
        <v>0</v>
      </c>
      <c r="AU605">
        <v>0</v>
      </c>
      <c r="AV605">
        <v>0</v>
      </c>
      <c r="AW605">
        <v>0</v>
      </c>
      <c r="AX605">
        <v>0</v>
      </c>
      <c r="AY605">
        <v>0</v>
      </c>
      <c r="AZ605">
        <v>0</v>
      </c>
      <c r="BA605">
        <v>0</v>
      </c>
      <c r="BB605">
        <v>0</v>
      </c>
      <c r="BC605">
        <v>0</v>
      </c>
      <c r="BD605" s="284">
        <v>0</v>
      </c>
      <c r="BE605" s="284">
        <v>0</v>
      </c>
      <c r="BF605" s="284">
        <v>0</v>
      </c>
      <c r="BG605" s="284">
        <v>0</v>
      </c>
      <c r="BH605" s="168">
        <v>0</v>
      </c>
      <c r="BI605" s="169">
        <v>0</v>
      </c>
      <c r="BJ605" s="169">
        <v>0</v>
      </c>
      <c r="BK605" s="170">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v>0</v>
      </c>
      <c r="CJ605" s="1">
        <v>0</v>
      </c>
      <c r="CK605" s="1">
        <v>0</v>
      </c>
      <c r="CL605" s="1">
        <v>0</v>
      </c>
      <c r="CM605" s="1">
        <v>0</v>
      </c>
      <c r="CN605" s="168">
        <v>0</v>
      </c>
      <c r="CO605" s="169">
        <v>0</v>
      </c>
      <c r="CP605" s="169">
        <v>0</v>
      </c>
      <c r="CQ605" s="170">
        <v>0</v>
      </c>
      <c r="CR605" s="1">
        <v>0</v>
      </c>
      <c r="CS605" s="1">
        <v>0</v>
      </c>
      <c r="CT605" s="1">
        <v>0</v>
      </c>
      <c r="CU605" s="1">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v>0</v>
      </c>
      <c r="DP605" s="284">
        <v>0</v>
      </c>
      <c r="DQ605" s="284">
        <v>0</v>
      </c>
      <c r="DR605" s="284">
        <v>0</v>
      </c>
      <c r="DS605" s="284">
        <v>0</v>
      </c>
      <c r="DT605" s="168">
        <v>0</v>
      </c>
      <c r="DU605" s="169">
        <v>0</v>
      </c>
      <c r="DV605" s="169">
        <v>0</v>
      </c>
      <c r="DW605" s="170">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v>0</v>
      </c>
      <c r="EV605" s="1">
        <v>0</v>
      </c>
      <c r="EW605" s="1">
        <v>0</v>
      </c>
      <c r="EX605" s="1">
        <v>0</v>
      </c>
      <c r="EY605" s="1">
        <v>0</v>
      </c>
      <c r="EZ605" s="168">
        <v>0</v>
      </c>
      <c r="FA605" s="169">
        <v>0</v>
      </c>
      <c r="FB605" s="169">
        <v>0</v>
      </c>
      <c r="FC605" s="170">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0</v>
      </c>
      <c r="HA605">
        <v>0</v>
      </c>
      <c r="HB605">
        <v>0</v>
      </c>
      <c r="HC605" s="139">
        <v>1</v>
      </c>
      <c r="HD605" s="141">
        <v>0</v>
      </c>
      <c r="HE605" s="139">
        <v>0</v>
      </c>
      <c r="HF605" s="141">
        <v>0</v>
      </c>
      <c r="HG605" s="180">
        <v>16</v>
      </c>
      <c r="HH605" s="182">
        <v>6.25E-2</v>
      </c>
      <c r="HI605" s="182">
        <v>0</v>
      </c>
      <c r="HJ605" s="183">
        <v>0</v>
      </c>
      <c r="HK605" s="140">
        <v>0</v>
      </c>
      <c r="HL605" s="140">
        <v>0</v>
      </c>
      <c r="HM605" s="1" t="s">
        <v>427</v>
      </c>
      <c r="HN605" s="1" t="s">
        <v>427</v>
      </c>
      <c r="HO605" t="s">
        <v>460</v>
      </c>
      <c r="HP605" s="284" t="s">
        <v>460</v>
      </c>
      <c r="HQ605" s="284">
        <v>0</v>
      </c>
      <c r="HR605" s="284">
        <v>0</v>
      </c>
      <c r="HS605" s="284">
        <v>0</v>
      </c>
      <c r="HT605" s="284" t="s">
        <v>427</v>
      </c>
      <c r="HU605" s="284" t="s">
        <v>427</v>
      </c>
      <c r="HV605" s="284" t="s">
        <v>427</v>
      </c>
      <c r="HW605" s="284" t="s">
        <v>427</v>
      </c>
      <c r="HX605" s="284">
        <v>0</v>
      </c>
      <c r="HY605" s="284">
        <v>0</v>
      </c>
      <c r="HZ605" s="284">
        <v>1658204</v>
      </c>
      <c r="IA605" s="284"/>
      <c r="IB605" s="284"/>
    </row>
    <row r="606" spans="1:236" x14ac:dyDescent="0.25">
      <c r="A606" s="2">
        <f>IF('Table 1'!$L$2="All Regions",1,IF('Table 1'!$L$2='DATA TEMPLATE 1516'!L606,1,0))</f>
        <v>1</v>
      </c>
      <c r="B606" s="2">
        <f>IF('Table 1'!$L$3="All Disciplines",1,IF('Table 1'!$L$3='DATA TEMPLATE 1516'!M606,1,0))</f>
        <v>1</v>
      </c>
      <c r="C606" s="2">
        <f>IF('Table 1'!$L$4="All Organisations",1,IF('Table 1'!$L$4='DATA TEMPLATE 1516'!N606,1,0))</f>
        <v>1</v>
      </c>
      <c r="D606" s="2">
        <f t="shared" si="18"/>
        <v>3</v>
      </c>
      <c r="E606" s="236">
        <f>IFERROR(IF('Table 2'!$L$2="All Diverse Led",$HQ606,IF('Table 2'!$L$2='DATA TEMPLATE 1516'!HX606,4,0)),"0")</f>
        <v>0</v>
      </c>
      <c r="F606" s="236">
        <f>IFERROR(IF('Table 2'!$L$2="All Diverse Led",$HQ606,IF('Table 2'!$L$2='DATA TEMPLATE 1516'!HY606,4,0)), 0)</f>
        <v>0</v>
      </c>
      <c r="G606" s="237">
        <f t="shared" si="19"/>
        <v>0</v>
      </c>
      <c r="H606" s="1" t="s">
        <v>471</v>
      </c>
      <c r="I606" s="1">
        <v>0</v>
      </c>
      <c r="J606" s="1" t="b">
        <v>0</v>
      </c>
      <c r="K606" s="284">
        <v>604</v>
      </c>
      <c r="L606" t="s">
        <v>446</v>
      </c>
      <c r="M606" t="s">
        <v>440</v>
      </c>
      <c r="N606" t="s">
        <v>458</v>
      </c>
      <c r="O606" s="76">
        <v>33420</v>
      </c>
      <c r="P606" s="76">
        <v>464240</v>
      </c>
      <c r="Q606" s="76">
        <v>0</v>
      </c>
      <c r="R606" s="76">
        <v>3000</v>
      </c>
      <c r="S606" s="76">
        <v>45700</v>
      </c>
      <c r="T606" s="76">
        <v>546360</v>
      </c>
      <c r="U606">
        <v>0</v>
      </c>
      <c r="V606">
        <v>0</v>
      </c>
      <c r="W606">
        <v>4000</v>
      </c>
      <c r="X606">
        <v>282300</v>
      </c>
      <c r="Y606">
        <v>70870</v>
      </c>
      <c r="Z606">
        <v>0</v>
      </c>
      <c r="AA606">
        <v>0</v>
      </c>
      <c r="AB606">
        <v>117040</v>
      </c>
      <c r="AC606">
        <v>20240</v>
      </c>
      <c r="AD606">
        <v>0</v>
      </c>
      <c r="AE606">
        <v>494450</v>
      </c>
      <c r="AF606" s="1">
        <v>1</v>
      </c>
      <c r="AG606">
        <v>3</v>
      </c>
      <c r="AH606">
        <v>456</v>
      </c>
      <c r="AI606">
        <v>0</v>
      </c>
      <c r="AJ606">
        <v>0</v>
      </c>
      <c r="AK606">
        <v>0</v>
      </c>
      <c r="AL606">
        <v>0</v>
      </c>
      <c r="AM606">
        <v>0</v>
      </c>
      <c r="AN606">
        <v>1</v>
      </c>
      <c r="AO606">
        <v>1</v>
      </c>
      <c r="AP606">
        <v>0</v>
      </c>
      <c r="AQ606">
        <v>500</v>
      </c>
      <c r="AR606">
        <v>0</v>
      </c>
      <c r="AS606">
        <v>0</v>
      </c>
      <c r="AT606">
        <v>0</v>
      </c>
      <c r="AU606">
        <v>0</v>
      </c>
      <c r="AV606">
        <v>0</v>
      </c>
      <c r="AW606">
        <v>0</v>
      </c>
      <c r="AX606">
        <v>0</v>
      </c>
      <c r="AY606">
        <v>0</v>
      </c>
      <c r="AZ606">
        <v>0</v>
      </c>
      <c r="BA606">
        <v>0</v>
      </c>
      <c r="BB606">
        <v>0</v>
      </c>
      <c r="BC606">
        <v>0</v>
      </c>
      <c r="BD606" s="284">
        <v>1</v>
      </c>
      <c r="BE606" s="284">
        <v>1</v>
      </c>
      <c r="BF606" s="284">
        <v>0</v>
      </c>
      <c r="BG606" s="284">
        <v>500</v>
      </c>
      <c r="BH606" s="168">
        <v>0</v>
      </c>
      <c r="BI606" s="169">
        <v>0</v>
      </c>
      <c r="BJ606" s="169">
        <v>0</v>
      </c>
      <c r="BK606" s="170">
        <v>0</v>
      </c>
      <c r="BL606">
        <v>3</v>
      </c>
      <c r="BM606">
        <v>120</v>
      </c>
      <c r="BN606">
        <v>4500</v>
      </c>
      <c r="BO606">
        <v>7000</v>
      </c>
      <c r="BP606">
        <v>0</v>
      </c>
      <c r="BQ606">
        <v>0</v>
      </c>
      <c r="BR606">
        <v>0</v>
      </c>
      <c r="BS606">
        <v>0</v>
      </c>
      <c r="BT606">
        <v>0</v>
      </c>
      <c r="BU606">
        <v>2</v>
      </c>
      <c r="BV606">
        <v>39</v>
      </c>
      <c r="BW606">
        <v>800</v>
      </c>
      <c r="BX606">
        <v>2000</v>
      </c>
      <c r="BY606">
        <v>0</v>
      </c>
      <c r="BZ606">
        <v>0</v>
      </c>
      <c r="CA606">
        <v>0</v>
      </c>
      <c r="CB606">
        <v>0</v>
      </c>
      <c r="CC606">
        <v>0</v>
      </c>
      <c r="CD606">
        <v>0</v>
      </c>
      <c r="CE606">
        <v>0</v>
      </c>
      <c r="CF606">
        <v>0</v>
      </c>
      <c r="CG606">
        <v>0</v>
      </c>
      <c r="CH606">
        <v>0</v>
      </c>
      <c r="CI606">
        <v>0</v>
      </c>
      <c r="CJ606" s="1">
        <v>0</v>
      </c>
      <c r="CK606" s="1">
        <v>2</v>
      </c>
      <c r="CL606" s="1">
        <v>39</v>
      </c>
      <c r="CM606" s="1">
        <v>800</v>
      </c>
      <c r="CN606" s="168">
        <v>2000</v>
      </c>
      <c r="CO606" s="169">
        <v>0</v>
      </c>
      <c r="CP606" s="169">
        <v>0</v>
      </c>
      <c r="CQ606" s="170">
        <v>0</v>
      </c>
      <c r="CR606" s="1">
        <v>13</v>
      </c>
      <c r="CS606" s="1">
        <v>3</v>
      </c>
      <c r="CT606" s="1">
        <v>2420</v>
      </c>
      <c r="CU606" s="1">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v>0</v>
      </c>
      <c r="DP606" s="284">
        <v>0</v>
      </c>
      <c r="DQ606" s="284">
        <v>0</v>
      </c>
      <c r="DR606" s="284">
        <v>0</v>
      </c>
      <c r="DS606" s="284">
        <v>0</v>
      </c>
      <c r="DT606" s="168">
        <v>0</v>
      </c>
      <c r="DU606" s="169">
        <v>0</v>
      </c>
      <c r="DV606" s="169">
        <v>0</v>
      </c>
      <c r="DW606" s="170">
        <v>0</v>
      </c>
      <c r="DX606">
        <v>7</v>
      </c>
      <c r="DY606">
        <v>21</v>
      </c>
      <c r="DZ606">
        <v>18690</v>
      </c>
      <c r="EA606">
        <v>20000</v>
      </c>
      <c r="EB606">
        <v>0</v>
      </c>
      <c r="EC606">
        <v>0</v>
      </c>
      <c r="ED606">
        <v>0</v>
      </c>
      <c r="EE606">
        <v>0</v>
      </c>
      <c r="EF606">
        <v>1074</v>
      </c>
      <c r="EG606">
        <v>0</v>
      </c>
      <c r="EH606">
        <v>2850</v>
      </c>
      <c r="EI606">
        <v>0</v>
      </c>
      <c r="EJ606">
        <v>0</v>
      </c>
      <c r="EK606">
        <v>0</v>
      </c>
      <c r="EL606">
        <v>0</v>
      </c>
      <c r="EM606">
        <v>0</v>
      </c>
      <c r="EN606">
        <v>0</v>
      </c>
      <c r="EO606">
        <v>0</v>
      </c>
      <c r="EP606">
        <v>0</v>
      </c>
      <c r="EQ606">
        <v>0</v>
      </c>
      <c r="ER606">
        <v>0</v>
      </c>
      <c r="ES606">
        <v>0</v>
      </c>
      <c r="ET606">
        <v>0</v>
      </c>
      <c r="EU606">
        <v>0</v>
      </c>
      <c r="EV606" s="1">
        <v>1074</v>
      </c>
      <c r="EW606" s="1">
        <v>0</v>
      </c>
      <c r="EX606" s="1">
        <v>2850</v>
      </c>
      <c r="EY606" s="1">
        <v>0</v>
      </c>
      <c r="EZ606" s="168">
        <v>0</v>
      </c>
      <c r="FA606" s="169">
        <v>0</v>
      </c>
      <c r="FB606" s="169">
        <v>0</v>
      </c>
      <c r="FC606" s="170">
        <v>0</v>
      </c>
      <c r="FD606">
        <v>0</v>
      </c>
      <c r="FE606">
        <v>0</v>
      </c>
      <c r="FF606">
        <v>0</v>
      </c>
      <c r="FG606">
        <v>0</v>
      </c>
      <c r="FH606">
        <v>0</v>
      </c>
      <c r="FI606">
        <v>0</v>
      </c>
      <c r="FJ606">
        <v>1</v>
      </c>
      <c r="FK606">
        <v>160915</v>
      </c>
      <c r="FL606">
        <v>0</v>
      </c>
      <c r="FM606">
        <v>0</v>
      </c>
      <c r="FN606">
        <v>0</v>
      </c>
      <c r="FO606">
        <v>0</v>
      </c>
      <c r="FP606">
        <v>0</v>
      </c>
      <c r="FQ606">
        <v>0</v>
      </c>
      <c r="FR606">
        <v>0</v>
      </c>
      <c r="FS606">
        <v>0</v>
      </c>
      <c r="FT606">
        <v>0</v>
      </c>
      <c r="FU606">
        <v>0</v>
      </c>
      <c r="FV606">
        <v>0</v>
      </c>
      <c r="FW606">
        <v>0</v>
      </c>
      <c r="FX606">
        <v>0</v>
      </c>
      <c r="FY606">
        <v>0</v>
      </c>
      <c r="FZ606">
        <v>0</v>
      </c>
      <c r="GA606">
        <v>1</v>
      </c>
      <c r="GB606">
        <v>0</v>
      </c>
      <c r="GC606">
        <v>0</v>
      </c>
      <c r="GD606">
        <v>0</v>
      </c>
      <c r="GE606">
        <v>0</v>
      </c>
      <c r="GF606">
        <v>0</v>
      </c>
      <c r="GG606">
        <v>0</v>
      </c>
      <c r="GH606">
        <v>0</v>
      </c>
      <c r="GI606">
        <v>0</v>
      </c>
      <c r="GJ606">
        <v>0</v>
      </c>
      <c r="GK606">
        <v>0</v>
      </c>
      <c r="GL606">
        <v>0</v>
      </c>
      <c r="GM606">
        <v>0</v>
      </c>
      <c r="GN606">
        <v>0</v>
      </c>
      <c r="GO606">
        <v>0</v>
      </c>
      <c r="GP606">
        <v>0</v>
      </c>
      <c r="GQ606">
        <v>0</v>
      </c>
      <c r="GR606">
        <v>0</v>
      </c>
      <c r="GS606">
        <v>0</v>
      </c>
      <c r="GT606">
        <v>0</v>
      </c>
      <c r="GU606">
        <v>0</v>
      </c>
      <c r="GV606">
        <v>0</v>
      </c>
      <c r="GW606">
        <v>0</v>
      </c>
      <c r="GX606">
        <v>0</v>
      </c>
      <c r="GY606">
        <v>0</v>
      </c>
      <c r="GZ606">
        <v>0</v>
      </c>
      <c r="HA606">
        <v>0</v>
      </c>
      <c r="HB606">
        <v>0</v>
      </c>
      <c r="HC606" s="139">
        <v>5</v>
      </c>
      <c r="HD606" s="141">
        <v>0</v>
      </c>
      <c r="HE606" s="139">
        <v>0</v>
      </c>
      <c r="HF606" s="141">
        <v>0</v>
      </c>
      <c r="HG606" s="180">
        <v>12</v>
      </c>
      <c r="HH606" s="182">
        <v>0.41666666666666669</v>
      </c>
      <c r="HI606" s="182">
        <v>0</v>
      </c>
      <c r="HJ606" s="183">
        <v>0</v>
      </c>
      <c r="HK606" s="140">
        <v>0</v>
      </c>
      <c r="HL606" s="140">
        <v>0</v>
      </c>
      <c r="HM606" s="1" t="s">
        <v>427</v>
      </c>
      <c r="HN606" s="1" t="s">
        <v>427</v>
      </c>
      <c r="HO606" t="s">
        <v>458</v>
      </c>
      <c r="HP606" s="284" t="s">
        <v>459</v>
      </c>
      <c r="HQ606" s="284">
        <v>0</v>
      </c>
      <c r="HR606" s="284">
        <v>0</v>
      </c>
      <c r="HS606" s="284">
        <v>0</v>
      </c>
      <c r="HT606" s="284" t="s">
        <v>427</v>
      </c>
      <c r="HU606" s="284" t="s">
        <v>427</v>
      </c>
      <c r="HV606" s="284" t="s">
        <v>427</v>
      </c>
      <c r="HW606" s="284" t="s">
        <v>426</v>
      </c>
      <c r="HX606" s="284">
        <v>0</v>
      </c>
      <c r="HY606" s="284">
        <v>0</v>
      </c>
      <c r="HZ606" s="284">
        <v>412412</v>
      </c>
      <c r="IA606" s="284"/>
      <c r="IB606" s="284"/>
    </row>
    <row r="607" spans="1:236" x14ac:dyDescent="0.25">
      <c r="A607" s="2">
        <f>IF('Table 1'!$L$2="All Regions",1,IF('Table 1'!$L$2='DATA TEMPLATE 1516'!L607,1,0))</f>
        <v>1</v>
      </c>
      <c r="B607" s="2">
        <f>IF('Table 1'!$L$3="All Disciplines",1,IF('Table 1'!$L$3='DATA TEMPLATE 1516'!M607,1,0))</f>
        <v>1</v>
      </c>
      <c r="C607" s="2">
        <f>IF('Table 1'!$L$4="All Organisations",1,IF('Table 1'!$L$4='DATA TEMPLATE 1516'!N607,1,0))</f>
        <v>1</v>
      </c>
      <c r="D607" s="2">
        <f t="shared" si="18"/>
        <v>3</v>
      </c>
      <c r="E607" s="236">
        <f>IFERROR(IF('Table 2'!$L$2="All Diverse Led",$HQ607,IF('Table 2'!$L$2='DATA TEMPLATE 1516'!HX607,4,0)),"0")</f>
        <v>0</v>
      </c>
      <c r="F607" s="236">
        <f>IFERROR(IF('Table 2'!$L$2="All Diverse Led",$HQ607,IF('Table 2'!$L$2='DATA TEMPLATE 1516'!HY607,4,0)), 0)</f>
        <v>0</v>
      </c>
      <c r="G607" s="237">
        <f t="shared" si="19"/>
        <v>0</v>
      </c>
      <c r="H607" s="1" t="s">
        <v>471</v>
      </c>
      <c r="I607" s="1">
        <v>0</v>
      </c>
      <c r="J607" s="1" t="b">
        <v>0</v>
      </c>
      <c r="K607" s="284">
        <v>605</v>
      </c>
      <c r="L607" t="s">
        <v>444</v>
      </c>
      <c r="M607" t="s">
        <v>450</v>
      </c>
      <c r="N607" t="s">
        <v>460</v>
      </c>
      <c r="O607" s="76">
        <v>6052</v>
      </c>
      <c r="P607" s="76">
        <v>1032082</v>
      </c>
      <c r="Q607" s="76">
        <v>50391</v>
      </c>
      <c r="R607" s="76">
        <v>4000</v>
      </c>
      <c r="S607" s="76">
        <v>263601</v>
      </c>
      <c r="T607" s="76">
        <v>1356126</v>
      </c>
      <c r="U607">
        <v>0</v>
      </c>
      <c r="V607">
        <v>0</v>
      </c>
      <c r="W607">
        <v>0</v>
      </c>
      <c r="X607">
        <v>0</v>
      </c>
      <c r="Y607">
        <v>0</v>
      </c>
      <c r="Z607">
        <v>0</v>
      </c>
      <c r="AA607">
        <v>0</v>
      </c>
      <c r="AB607">
        <v>560478</v>
      </c>
      <c r="AC607">
        <v>106545</v>
      </c>
      <c r="AD607">
        <v>478354</v>
      </c>
      <c r="AE607">
        <v>1145377</v>
      </c>
      <c r="AF607" s="1">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v>0</v>
      </c>
      <c r="BD607" s="284">
        <v>0</v>
      </c>
      <c r="BE607" s="284">
        <v>0</v>
      </c>
      <c r="BF607" s="284">
        <v>0</v>
      </c>
      <c r="BG607" s="284">
        <v>0</v>
      </c>
      <c r="BH607" s="168">
        <v>0</v>
      </c>
      <c r="BI607" s="169">
        <v>0</v>
      </c>
      <c r="BJ607" s="169">
        <v>0</v>
      </c>
      <c r="BK607" s="170">
        <v>0</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v>0</v>
      </c>
      <c r="CJ607" s="1">
        <v>0</v>
      </c>
      <c r="CK607" s="1">
        <v>0</v>
      </c>
      <c r="CL607" s="1">
        <v>0</v>
      </c>
      <c r="CM607" s="1">
        <v>0</v>
      </c>
      <c r="CN607" s="168">
        <v>0</v>
      </c>
      <c r="CO607" s="169">
        <v>0</v>
      </c>
      <c r="CP607" s="169">
        <v>0</v>
      </c>
      <c r="CQ607" s="170">
        <v>0</v>
      </c>
      <c r="CR607" s="1">
        <v>0</v>
      </c>
      <c r="CS607" s="1">
        <v>0</v>
      </c>
      <c r="CT607" s="1">
        <v>0</v>
      </c>
      <c r="CU607" s="1">
        <v>0</v>
      </c>
      <c r="CV607">
        <v>0</v>
      </c>
      <c r="CW607">
        <v>0</v>
      </c>
      <c r="CX607">
        <v>0</v>
      </c>
      <c r="CY607">
        <v>0</v>
      </c>
      <c r="CZ607">
        <v>0</v>
      </c>
      <c r="DA607">
        <v>0</v>
      </c>
      <c r="DB607">
        <v>0</v>
      </c>
      <c r="DC607">
        <v>0</v>
      </c>
      <c r="DD607">
        <v>0</v>
      </c>
      <c r="DE607">
        <v>0</v>
      </c>
      <c r="DF607">
        <v>0</v>
      </c>
      <c r="DG607">
        <v>0</v>
      </c>
      <c r="DH607">
        <v>0</v>
      </c>
      <c r="DI607">
        <v>0</v>
      </c>
      <c r="DJ607">
        <v>0</v>
      </c>
      <c r="DK607">
        <v>0</v>
      </c>
      <c r="DL607">
        <v>0</v>
      </c>
      <c r="DM607">
        <v>0</v>
      </c>
      <c r="DN607">
        <v>0</v>
      </c>
      <c r="DO607">
        <v>0</v>
      </c>
      <c r="DP607" s="284">
        <v>0</v>
      </c>
      <c r="DQ607" s="284">
        <v>0</v>
      </c>
      <c r="DR607" s="284">
        <v>0</v>
      </c>
      <c r="DS607" s="284">
        <v>0</v>
      </c>
      <c r="DT607" s="168">
        <v>0</v>
      </c>
      <c r="DU607" s="169">
        <v>0</v>
      </c>
      <c r="DV607" s="169">
        <v>0</v>
      </c>
      <c r="DW607" s="170">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v>0</v>
      </c>
      <c r="EV607" s="1">
        <v>0</v>
      </c>
      <c r="EW607" s="1">
        <v>0</v>
      </c>
      <c r="EX607" s="1">
        <v>0</v>
      </c>
      <c r="EY607" s="1">
        <v>0</v>
      </c>
      <c r="EZ607" s="168">
        <v>0</v>
      </c>
      <c r="FA607" s="169">
        <v>0</v>
      </c>
      <c r="FB607" s="169">
        <v>0</v>
      </c>
      <c r="FC607" s="170">
        <v>0</v>
      </c>
      <c r="FD607">
        <v>0</v>
      </c>
      <c r="FE607">
        <v>0</v>
      </c>
      <c r="FF607">
        <v>0</v>
      </c>
      <c r="FG607">
        <v>0</v>
      </c>
      <c r="FH607">
        <v>0</v>
      </c>
      <c r="FI607">
        <v>0</v>
      </c>
      <c r="FJ607">
        <v>0</v>
      </c>
      <c r="FK607">
        <v>0</v>
      </c>
      <c r="FL607">
        <v>0</v>
      </c>
      <c r="FM607">
        <v>0</v>
      </c>
      <c r="FN607">
        <v>0</v>
      </c>
      <c r="FO607">
        <v>0</v>
      </c>
      <c r="FP607">
        <v>0</v>
      </c>
      <c r="FQ607">
        <v>0</v>
      </c>
      <c r="FR607">
        <v>0</v>
      </c>
      <c r="FS607">
        <v>0</v>
      </c>
      <c r="FT607">
        <v>1</v>
      </c>
      <c r="FU607">
        <v>1000</v>
      </c>
      <c r="FV607">
        <v>0</v>
      </c>
      <c r="FW607">
        <v>0</v>
      </c>
      <c r="FX607">
        <v>1</v>
      </c>
      <c r="FY607">
        <v>761</v>
      </c>
      <c r="FZ607">
        <v>2</v>
      </c>
      <c r="GA607">
        <v>0</v>
      </c>
      <c r="GB607">
        <v>0</v>
      </c>
      <c r="GC607">
        <v>0</v>
      </c>
      <c r="GD607">
        <v>20</v>
      </c>
      <c r="GE607">
        <v>0</v>
      </c>
      <c r="GF607">
        <v>6</v>
      </c>
      <c r="GG607">
        <v>0</v>
      </c>
      <c r="GH607">
        <v>33</v>
      </c>
      <c r="GI607">
        <v>0</v>
      </c>
      <c r="GJ607">
        <v>0</v>
      </c>
      <c r="GK607">
        <v>0</v>
      </c>
      <c r="GL607">
        <v>0</v>
      </c>
      <c r="GM607">
        <v>0</v>
      </c>
      <c r="GN607">
        <v>0</v>
      </c>
      <c r="GO607">
        <v>0</v>
      </c>
      <c r="GP607">
        <v>33</v>
      </c>
      <c r="GQ607">
        <v>0</v>
      </c>
      <c r="GR607">
        <v>0</v>
      </c>
      <c r="GS607">
        <v>0</v>
      </c>
      <c r="GT607">
        <v>0</v>
      </c>
      <c r="GU607">
        <v>0</v>
      </c>
      <c r="GV607">
        <v>0</v>
      </c>
      <c r="GW607">
        <v>0</v>
      </c>
      <c r="GX607">
        <v>0</v>
      </c>
      <c r="GY607">
        <v>0</v>
      </c>
      <c r="GZ607">
        <v>1</v>
      </c>
      <c r="HA607">
        <v>0</v>
      </c>
      <c r="HB607">
        <v>0</v>
      </c>
      <c r="HC607" s="139">
        <v>0</v>
      </c>
      <c r="HD607" s="141">
        <v>0</v>
      </c>
      <c r="HE607" s="139">
        <v>0</v>
      </c>
      <c r="HF607" s="141">
        <v>0</v>
      </c>
      <c r="HG607" s="180">
        <v>7</v>
      </c>
      <c r="HH607" s="182">
        <v>0</v>
      </c>
      <c r="HI607" s="182">
        <v>0</v>
      </c>
      <c r="HJ607" s="183">
        <v>0</v>
      </c>
      <c r="HK607" s="140">
        <v>0</v>
      </c>
      <c r="HL607" s="140">
        <v>0</v>
      </c>
      <c r="HM607" s="1">
        <v>0</v>
      </c>
      <c r="HN607" s="1">
        <v>0</v>
      </c>
      <c r="HO607" t="s">
        <v>460</v>
      </c>
      <c r="HP607" s="284" t="s">
        <v>460</v>
      </c>
      <c r="HQ607" s="284">
        <v>0</v>
      </c>
      <c r="HR607" s="284">
        <v>0</v>
      </c>
      <c r="HS607" s="284">
        <v>0</v>
      </c>
      <c r="HT607" s="284" t="s">
        <v>427</v>
      </c>
      <c r="HU607" s="284" t="s">
        <v>427</v>
      </c>
      <c r="HV607" s="284" t="s">
        <v>427</v>
      </c>
      <c r="HW607" s="284" t="s">
        <v>427</v>
      </c>
      <c r="HX607" s="284">
        <v>0</v>
      </c>
      <c r="HY607" s="284">
        <v>0</v>
      </c>
      <c r="HZ607" s="284">
        <v>1314956</v>
      </c>
      <c r="IA607" s="284"/>
      <c r="IB607" s="284"/>
    </row>
    <row r="608" spans="1:236" x14ac:dyDescent="0.25">
      <c r="A608" s="2">
        <f>IF('Table 1'!$L$2="All Regions",1,IF('Table 1'!$L$2='DATA TEMPLATE 1516'!L608,1,0))</f>
        <v>1</v>
      </c>
      <c r="B608" s="2">
        <f>IF('Table 1'!$L$3="All Disciplines",1,IF('Table 1'!$L$3='DATA TEMPLATE 1516'!M608,1,0))</f>
        <v>1</v>
      </c>
      <c r="C608" s="2">
        <f>IF('Table 1'!$L$4="All Organisations",1,IF('Table 1'!$L$4='DATA TEMPLATE 1516'!N608,1,0))</f>
        <v>1</v>
      </c>
      <c r="D608" s="2">
        <f t="shared" si="18"/>
        <v>3</v>
      </c>
      <c r="E608" s="236">
        <f>IFERROR(IF('Table 2'!$L$2="All Diverse Led",$HQ608,IF('Table 2'!$L$2='DATA TEMPLATE 1516'!HX608,4,0)),"0")</f>
        <v>0</v>
      </c>
      <c r="F608" s="236">
        <f>IFERROR(IF('Table 2'!$L$2="All Diverse Led",$HQ608,IF('Table 2'!$L$2='DATA TEMPLATE 1516'!HY608,4,0)), 0)</f>
        <v>0</v>
      </c>
      <c r="G608" s="237">
        <f t="shared" si="19"/>
        <v>0</v>
      </c>
      <c r="H608" s="1" t="s">
        <v>471</v>
      </c>
      <c r="I608" s="1">
        <v>0</v>
      </c>
      <c r="J608" s="1" t="b">
        <v>0</v>
      </c>
      <c r="K608" s="284">
        <v>606</v>
      </c>
      <c r="L608" t="s">
        <v>446</v>
      </c>
      <c r="M608" t="s">
        <v>438</v>
      </c>
      <c r="N608" t="s">
        <v>458</v>
      </c>
      <c r="O608" s="76">
        <v>27626</v>
      </c>
      <c r="P608" s="76">
        <v>40232</v>
      </c>
      <c r="Q608" s="76">
        <v>8737</v>
      </c>
      <c r="R608" s="76">
        <v>2000</v>
      </c>
      <c r="S608" s="76">
        <v>0</v>
      </c>
      <c r="T608" s="76">
        <v>78595</v>
      </c>
      <c r="U608">
        <v>62841</v>
      </c>
      <c r="V608">
        <v>0</v>
      </c>
      <c r="W608">
        <v>0</v>
      </c>
      <c r="X608">
        <v>2400</v>
      </c>
      <c r="Y608">
        <v>0</v>
      </c>
      <c r="Z608">
        <v>0</v>
      </c>
      <c r="AA608">
        <v>0</v>
      </c>
      <c r="AB608">
        <v>5000</v>
      </c>
      <c r="AC608">
        <v>6432</v>
      </c>
      <c r="AD608">
        <v>0</v>
      </c>
      <c r="AE608">
        <v>76673</v>
      </c>
      <c r="AF608" s="1">
        <v>70</v>
      </c>
      <c r="AG608">
        <v>104</v>
      </c>
      <c r="AH608">
        <v>806</v>
      </c>
      <c r="AI608">
        <v>282</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v>0</v>
      </c>
      <c r="BD608" s="284">
        <v>0</v>
      </c>
      <c r="BE608" s="284">
        <v>0</v>
      </c>
      <c r="BF608" s="284">
        <v>0</v>
      </c>
      <c r="BG608" s="284">
        <v>0</v>
      </c>
      <c r="BH608" s="168">
        <v>0</v>
      </c>
      <c r="BI608" s="169">
        <v>0</v>
      </c>
      <c r="BJ608" s="169">
        <v>0</v>
      </c>
      <c r="BK608" s="170">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v>0</v>
      </c>
      <c r="CJ608" s="1">
        <v>0</v>
      </c>
      <c r="CK608" s="1">
        <v>0</v>
      </c>
      <c r="CL608" s="1">
        <v>0</v>
      </c>
      <c r="CM608" s="1">
        <v>0</v>
      </c>
      <c r="CN608" s="168">
        <v>0</v>
      </c>
      <c r="CO608" s="169">
        <v>0</v>
      </c>
      <c r="CP608" s="169">
        <v>0</v>
      </c>
      <c r="CQ608" s="170">
        <v>0</v>
      </c>
      <c r="CR608" s="1">
        <v>2</v>
      </c>
      <c r="CS608" s="1">
        <v>4</v>
      </c>
      <c r="CT608" s="1">
        <v>84</v>
      </c>
      <c r="CU608" s="1">
        <v>22</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v>0</v>
      </c>
      <c r="DP608" s="284">
        <v>0</v>
      </c>
      <c r="DQ608" s="284">
        <v>0</v>
      </c>
      <c r="DR608" s="284">
        <v>0</v>
      </c>
      <c r="DS608" s="284">
        <v>0</v>
      </c>
      <c r="DT608" s="168">
        <v>0</v>
      </c>
      <c r="DU608" s="169">
        <v>0</v>
      </c>
      <c r="DV608" s="169">
        <v>0</v>
      </c>
      <c r="DW608" s="170">
        <v>0</v>
      </c>
      <c r="DX608">
        <v>1</v>
      </c>
      <c r="DY608">
        <v>3</v>
      </c>
      <c r="DZ608">
        <v>314</v>
      </c>
      <c r="EA608">
        <v>54</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v>0</v>
      </c>
      <c r="EV608" s="1">
        <v>0</v>
      </c>
      <c r="EW608" s="1">
        <v>0</v>
      </c>
      <c r="EX608" s="1">
        <v>0</v>
      </c>
      <c r="EY608" s="1">
        <v>0</v>
      </c>
      <c r="EZ608" s="168">
        <v>0</v>
      </c>
      <c r="FA608" s="169">
        <v>0</v>
      </c>
      <c r="FB608" s="169">
        <v>0</v>
      </c>
      <c r="FC608" s="170">
        <v>0</v>
      </c>
      <c r="FD608">
        <v>0</v>
      </c>
      <c r="FE608">
        <v>0</v>
      </c>
      <c r="FF608">
        <v>0</v>
      </c>
      <c r="FG608">
        <v>0</v>
      </c>
      <c r="FH608">
        <v>0</v>
      </c>
      <c r="FI608">
        <v>0</v>
      </c>
      <c r="FJ608">
        <v>0</v>
      </c>
      <c r="FK608">
        <v>0</v>
      </c>
      <c r="FL608">
        <v>0</v>
      </c>
      <c r="FM608">
        <v>0</v>
      </c>
      <c r="FN608">
        <v>0</v>
      </c>
      <c r="FO608">
        <v>0</v>
      </c>
      <c r="FP608">
        <v>0</v>
      </c>
      <c r="FQ608">
        <v>0</v>
      </c>
      <c r="FR608">
        <v>0</v>
      </c>
      <c r="FS608">
        <v>0</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0</v>
      </c>
      <c r="GM608">
        <v>0</v>
      </c>
      <c r="GN608">
        <v>0</v>
      </c>
      <c r="GO608">
        <v>0</v>
      </c>
      <c r="GP608">
        <v>0</v>
      </c>
      <c r="GQ608">
        <v>0</v>
      </c>
      <c r="GR608">
        <v>0</v>
      </c>
      <c r="GS608">
        <v>0</v>
      </c>
      <c r="GT608">
        <v>0</v>
      </c>
      <c r="GU608">
        <v>0</v>
      </c>
      <c r="GV608">
        <v>0</v>
      </c>
      <c r="GW608">
        <v>0</v>
      </c>
      <c r="GX608">
        <v>0</v>
      </c>
      <c r="GY608">
        <v>0</v>
      </c>
      <c r="GZ608">
        <v>0</v>
      </c>
      <c r="HA608">
        <v>0</v>
      </c>
      <c r="HB608">
        <v>0</v>
      </c>
      <c r="HC608" s="139">
        <v>3</v>
      </c>
      <c r="HD608" s="141">
        <v>2</v>
      </c>
      <c r="HE608" s="139">
        <v>4</v>
      </c>
      <c r="HF608" s="141">
        <v>1</v>
      </c>
      <c r="HG608" s="180">
        <v>19</v>
      </c>
      <c r="HH608" s="182">
        <v>0.21052631578947367</v>
      </c>
      <c r="HI608" s="182">
        <v>0.31578947368421051</v>
      </c>
      <c r="HJ608" s="183">
        <v>0</v>
      </c>
      <c r="HK608" s="140">
        <v>0</v>
      </c>
      <c r="HL608" s="140">
        <v>0</v>
      </c>
      <c r="HM608" s="1" t="s">
        <v>427</v>
      </c>
      <c r="HN608" s="1" t="s">
        <v>427</v>
      </c>
      <c r="HO608" t="s">
        <v>458</v>
      </c>
      <c r="HP608" s="284" t="s">
        <v>458</v>
      </c>
      <c r="HQ608" s="284">
        <v>0</v>
      </c>
      <c r="HR608" s="284">
        <v>0</v>
      </c>
      <c r="HS608" s="284">
        <v>0</v>
      </c>
      <c r="HT608" s="284" t="s">
        <v>427</v>
      </c>
      <c r="HU608" s="284" t="s">
        <v>427</v>
      </c>
      <c r="HV608" s="284" t="s">
        <v>427</v>
      </c>
      <c r="HW608" s="284" t="s">
        <v>427</v>
      </c>
      <c r="HX608" s="284">
        <v>0</v>
      </c>
      <c r="HY608" s="284">
        <v>0</v>
      </c>
      <c r="HZ608" s="284">
        <v>67597</v>
      </c>
      <c r="IA608" s="284"/>
      <c r="IB608" s="284"/>
    </row>
    <row r="609" spans="1:236" x14ac:dyDescent="0.25">
      <c r="A609" s="2">
        <f>IF('Table 1'!$L$2="All Regions",1,IF('Table 1'!$L$2='DATA TEMPLATE 1516'!L609,1,0))</f>
        <v>1</v>
      </c>
      <c r="B609" s="2">
        <f>IF('Table 1'!$L$3="All Disciplines",1,IF('Table 1'!$L$3='DATA TEMPLATE 1516'!M609,1,0))</f>
        <v>1</v>
      </c>
      <c r="C609" s="2">
        <f>IF('Table 1'!$L$4="All Organisations",1,IF('Table 1'!$L$4='DATA TEMPLATE 1516'!N609,1,0))</f>
        <v>1</v>
      </c>
      <c r="D609" s="2">
        <f t="shared" si="18"/>
        <v>3</v>
      </c>
      <c r="E609" s="236">
        <f>IFERROR(IF('Table 2'!$L$2="All Diverse Led",$HQ609,IF('Table 2'!$L$2='DATA TEMPLATE 1516'!HX609,4,0)),"0")</f>
        <v>0</v>
      </c>
      <c r="F609" s="236">
        <f>IFERROR(IF('Table 2'!$L$2="All Diverse Led",$HQ609,IF('Table 2'!$L$2='DATA TEMPLATE 1516'!HY609,4,0)), 0)</f>
        <v>0</v>
      </c>
      <c r="G609" s="237">
        <f t="shared" si="19"/>
        <v>0</v>
      </c>
      <c r="H609" s="1" t="s">
        <v>471</v>
      </c>
      <c r="I609" s="1">
        <v>0</v>
      </c>
      <c r="J609" s="1" t="b">
        <v>0</v>
      </c>
      <c r="K609" s="284">
        <v>607</v>
      </c>
      <c r="L609" t="s">
        <v>448</v>
      </c>
      <c r="M609" t="s">
        <v>436</v>
      </c>
      <c r="N609" t="s">
        <v>459</v>
      </c>
      <c r="O609" s="76">
        <v>418754</v>
      </c>
      <c r="P609" s="76">
        <v>50754</v>
      </c>
      <c r="Q609" s="76">
        <v>14339</v>
      </c>
      <c r="R609" s="76">
        <v>5000</v>
      </c>
      <c r="S609" s="76">
        <v>0</v>
      </c>
      <c r="T609" s="76">
        <v>488847</v>
      </c>
      <c r="U609">
        <v>0</v>
      </c>
      <c r="V609">
        <v>0</v>
      </c>
      <c r="W609">
        <v>0</v>
      </c>
      <c r="X609">
        <v>0</v>
      </c>
      <c r="Y609">
        <v>0</v>
      </c>
      <c r="Z609">
        <v>0</v>
      </c>
      <c r="AA609">
        <v>0</v>
      </c>
      <c r="AB609">
        <v>219061</v>
      </c>
      <c r="AC609">
        <v>88464</v>
      </c>
      <c r="AD609">
        <v>179411</v>
      </c>
      <c r="AE609">
        <v>486936</v>
      </c>
      <c r="AF609" s="1">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v>0</v>
      </c>
      <c r="BD609" s="284">
        <v>0</v>
      </c>
      <c r="BE609" s="284">
        <v>0</v>
      </c>
      <c r="BF609" s="284">
        <v>0</v>
      </c>
      <c r="BG609" s="284">
        <v>0</v>
      </c>
      <c r="BH609" s="168">
        <v>0</v>
      </c>
      <c r="BI609" s="169">
        <v>0</v>
      </c>
      <c r="BJ609" s="169">
        <v>0</v>
      </c>
      <c r="BK609" s="170">
        <v>0</v>
      </c>
      <c r="BL609">
        <v>8</v>
      </c>
      <c r="BM609">
        <v>364</v>
      </c>
      <c r="BN609">
        <v>12800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v>0</v>
      </c>
      <c r="CJ609" s="1">
        <v>0</v>
      </c>
      <c r="CK609" s="1">
        <v>0</v>
      </c>
      <c r="CL609" s="1">
        <v>0</v>
      </c>
      <c r="CM609" s="1">
        <v>0</v>
      </c>
      <c r="CN609" s="168">
        <v>0</v>
      </c>
      <c r="CO609" s="169">
        <v>0</v>
      </c>
      <c r="CP609" s="169">
        <v>0</v>
      </c>
      <c r="CQ609" s="170">
        <v>0</v>
      </c>
      <c r="CR609" s="1">
        <v>0</v>
      </c>
      <c r="CS609" s="1">
        <v>0</v>
      </c>
      <c r="CT609" s="1">
        <v>0</v>
      </c>
      <c r="CU609" s="1">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v>0</v>
      </c>
      <c r="DP609" s="284">
        <v>0</v>
      </c>
      <c r="DQ609" s="284">
        <v>0</v>
      </c>
      <c r="DR609" s="284">
        <v>0</v>
      </c>
      <c r="DS609" s="284">
        <v>0</v>
      </c>
      <c r="DT609" s="168">
        <v>0</v>
      </c>
      <c r="DU609" s="169">
        <v>0</v>
      </c>
      <c r="DV609" s="169">
        <v>0</v>
      </c>
      <c r="DW609" s="170">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v>0</v>
      </c>
      <c r="EV609" s="1">
        <v>0</v>
      </c>
      <c r="EW609" s="1">
        <v>0</v>
      </c>
      <c r="EX609" s="1">
        <v>0</v>
      </c>
      <c r="EY609" s="1">
        <v>0</v>
      </c>
      <c r="EZ609" s="168">
        <v>0</v>
      </c>
      <c r="FA609" s="169">
        <v>0</v>
      </c>
      <c r="FB609" s="169">
        <v>0</v>
      </c>
      <c r="FC609" s="170">
        <v>0</v>
      </c>
      <c r="FD609">
        <v>0</v>
      </c>
      <c r="FE609">
        <v>0</v>
      </c>
      <c r="FF609">
        <v>0</v>
      </c>
      <c r="FG609">
        <v>0</v>
      </c>
      <c r="FH609">
        <v>0</v>
      </c>
      <c r="FI609">
        <v>0</v>
      </c>
      <c r="FJ609">
        <v>0</v>
      </c>
      <c r="FK609">
        <v>0</v>
      </c>
      <c r="FL609">
        <v>0</v>
      </c>
      <c r="FM609">
        <v>0</v>
      </c>
      <c r="FN609">
        <v>2</v>
      </c>
      <c r="FO609">
        <v>5000</v>
      </c>
      <c r="FP609">
        <v>74</v>
      </c>
      <c r="FQ609">
        <v>0</v>
      </c>
      <c r="FR609">
        <v>11</v>
      </c>
      <c r="FS609">
        <v>0</v>
      </c>
      <c r="FT609">
        <v>1</v>
      </c>
      <c r="FU609">
        <v>0</v>
      </c>
      <c r="FV609">
        <v>2</v>
      </c>
      <c r="FW609">
        <v>0</v>
      </c>
      <c r="FX609">
        <v>0</v>
      </c>
      <c r="FY609">
        <v>0</v>
      </c>
      <c r="FZ609">
        <v>0</v>
      </c>
      <c r="GA609">
        <v>0</v>
      </c>
      <c r="GB609">
        <v>0</v>
      </c>
      <c r="GC609">
        <v>0</v>
      </c>
      <c r="GD609">
        <v>1</v>
      </c>
      <c r="GE609">
        <v>350</v>
      </c>
      <c r="GF609">
        <v>2</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s="139">
        <v>0</v>
      </c>
      <c r="HD609" s="141">
        <v>0</v>
      </c>
      <c r="HE609" s="139">
        <v>0</v>
      </c>
      <c r="HF609" s="141">
        <v>0</v>
      </c>
      <c r="HG609" s="180">
        <v>11</v>
      </c>
      <c r="HH609" s="182">
        <v>0</v>
      </c>
      <c r="HI609" s="182">
        <v>0</v>
      </c>
      <c r="HJ609" s="183">
        <v>0</v>
      </c>
      <c r="HK609" s="140">
        <v>0</v>
      </c>
      <c r="HL609" s="140">
        <v>0</v>
      </c>
      <c r="HM609" s="1" t="s">
        <v>427</v>
      </c>
      <c r="HN609" s="1" t="s">
        <v>427</v>
      </c>
      <c r="HO609" t="s">
        <v>459</v>
      </c>
      <c r="HP609" s="284" t="s">
        <v>459</v>
      </c>
      <c r="HQ609" s="284">
        <v>0</v>
      </c>
      <c r="HR609" s="284">
        <v>0</v>
      </c>
      <c r="HS609" s="284">
        <v>0</v>
      </c>
      <c r="HT609" s="284">
        <v>0</v>
      </c>
      <c r="HU609" s="284">
        <v>0</v>
      </c>
      <c r="HV609" s="284">
        <v>0</v>
      </c>
      <c r="HW609" s="284" t="s">
        <v>426</v>
      </c>
      <c r="HX609" s="284">
        <v>0</v>
      </c>
      <c r="HY609" s="284">
        <v>0</v>
      </c>
      <c r="HZ609" s="284">
        <v>353530</v>
      </c>
      <c r="IA609" s="284"/>
      <c r="IB609" s="284"/>
    </row>
    <row r="610" spans="1:236" x14ac:dyDescent="0.25">
      <c r="A610" s="2">
        <f>IF('Table 1'!$L$2="All Regions",1,IF('Table 1'!$L$2='DATA TEMPLATE 1516'!L610,1,0))</f>
        <v>1</v>
      </c>
      <c r="B610" s="2">
        <f>IF('Table 1'!$L$3="All Disciplines",1,IF('Table 1'!$L$3='DATA TEMPLATE 1516'!M610,1,0))</f>
        <v>1</v>
      </c>
      <c r="C610" s="2">
        <f>IF('Table 1'!$L$4="All Organisations",1,IF('Table 1'!$L$4='DATA TEMPLATE 1516'!N610,1,0))</f>
        <v>1</v>
      </c>
      <c r="D610" s="2">
        <f t="shared" si="18"/>
        <v>3</v>
      </c>
      <c r="E610" s="236">
        <f>IFERROR(IF('Table 2'!$L$2="All Diverse Led",$HQ610,IF('Table 2'!$L$2='DATA TEMPLATE 1516'!HX610,4,0)),"0")</f>
        <v>0</v>
      </c>
      <c r="F610" s="236">
        <f>IFERROR(IF('Table 2'!$L$2="All Diverse Led",$HQ610,IF('Table 2'!$L$2='DATA TEMPLATE 1516'!HY610,4,0)), 0)</f>
        <v>0</v>
      </c>
      <c r="G610" s="237">
        <f t="shared" si="19"/>
        <v>0</v>
      </c>
      <c r="H610" s="1" t="s">
        <v>471</v>
      </c>
      <c r="I610" s="1">
        <v>0</v>
      </c>
      <c r="J610" s="1" t="b">
        <v>0</v>
      </c>
      <c r="K610" s="284">
        <v>608</v>
      </c>
      <c r="L610" t="s">
        <v>448</v>
      </c>
      <c r="M610" t="s">
        <v>442</v>
      </c>
      <c r="N610" t="s">
        <v>459</v>
      </c>
      <c r="O610" s="76">
        <v>3160</v>
      </c>
      <c r="P610" s="76">
        <v>186482</v>
      </c>
      <c r="Q610" s="76">
        <v>25692</v>
      </c>
      <c r="R610" s="76">
        <v>0</v>
      </c>
      <c r="S610" s="76">
        <v>8110</v>
      </c>
      <c r="T610" s="76">
        <v>223444</v>
      </c>
      <c r="U610">
        <v>111258</v>
      </c>
      <c r="V610">
        <v>3562</v>
      </c>
      <c r="W610">
        <v>0</v>
      </c>
      <c r="X610">
        <v>5225</v>
      </c>
      <c r="Y610">
        <v>0</v>
      </c>
      <c r="Z610">
        <v>0</v>
      </c>
      <c r="AA610">
        <v>0</v>
      </c>
      <c r="AB610">
        <v>71090</v>
      </c>
      <c r="AC610">
        <v>32308</v>
      </c>
      <c r="AD610">
        <v>120</v>
      </c>
      <c r="AE610">
        <v>223563</v>
      </c>
      <c r="AF610" s="1">
        <v>103</v>
      </c>
      <c r="AG610">
        <v>70</v>
      </c>
      <c r="AH610">
        <v>875</v>
      </c>
      <c r="AI610">
        <v>1331</v>
      </c>
      <c r="AJ610">
        <v>0</v>
      </c>
      <c r="AK610">
        <v>0</v>
      </c>
      <c r="AL610">
        <v>0</v>
      </c>
      <c r="AM610">
        <v>0</v>
      </c>
      <c r="AN610">
        <v>0</v>
      </c>
      <c r="AO610">
        <v>0</v>
      </c>
      <c r="AP610">
        <v>0</v>
      </c>
      <c r="AQ610">
        <v>0</v>
      </c>
      <c r="AR610">
        <v>0</v>
      </c>
      <c r="AS610">
        <v>0</v>
      </c>
      <c r="AT610">
        <v>0</v>
      </c>
      <c r="AU610">
        <v>0</v>
      </c>
      <c r="AV610">
        <v>0</v>
      </c>
      <c r="AW610">
        <v>0</v>
      </c>
      <c r="AX610">
        <v>0</v>
      </c>
      <c r="AY610">
        <v>0</v>
      </c>
      <c r="AZ610">
        <v>0</v>
      </c>
      <c r="BA610">
        <v>0</v>
      </c>
      <c r="BB610">
        <v>0</v>
      </c>
      <c r="BC610">
        <v>0</v>
      </c>
      <c r="BD610" s="284">
        <v>0</v>
      </c>
      <c r="BE610" s="284">
        <v>0</v>
      </c>
      <c r="BF610" s="284">
        <v>0</v>
      </c>
      <c r="BG610" s="284">
        <v>0</v>
      </c>
      <c r="BH610" s="168">
        <v>0</v>
      </c>
      <c r="BI610" s="169">
        <v>0</v>
      </c>
      <c r="BJ610" s="169">
        <v>0</v>
      </c>
      <c r="BK610" s="17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v>0</v>
      </c>
      <c r="CJ610" s="1">
        <v>0</v>
      </c>
      <c r="CK610" s="1">
        <v>0</v>
      </c>
      <c r="CL610" s="1">
        <v>0</v>
      </c>
      <c r="CM610" s="1">
        <v>0</v>
      </c>
      <c r="CN610" s="168">
        <v>0</v>
      </c>
      <c r="CO610" s="169">
        <v>0</v>
      </c>
      <c r="CP610" s="169">
        <v>0</v>
      </c>
      <c r="CQ610" s="170">
        <v>0</v>
      </c>
      <c r="CR610" s="1">
        <v>0</v>
      </c>
      <c r="CS610" s="1">
        <v>0</v>
      </c>
      <c r="CT610" s="1">
        <v>0</v>
      </c>
      <c r="CU610" s="1">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v>0</v>
      </c>
      <c r="DP610" s="284">
        <v>0</v>
      </c>
      <c r="DQ610" s="284">
        <v>0</v>
      </c>
      <c r="DR610" s="284">
        <v>0</v>
      </c>
      <c r="DS610" s="284">
        <v>0</v>
      </c>
      <c r="DT610" s="168">
        <v>0</v>
      </c>
      <c r="DU610" s="169">
        <v>0</v>
      </c>
      <c r="DV610" s="169">
        <v>0</v>
      </c>
      <c r="DW610" s="170">
        <v>0</v>
      </c>
      <c r="DX610">
        <v>2</v>
      </c>
      <c r="DY610">
        <v>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v>0</v>
      </c>
      <c r="EV610" s="1">
        <v>0</v>
      </c>
      <c r="EW610" s="1">
        <v>0</v>
      </c>
      <c r="EX610" s="1">
        <v>0</v>
      </c>
      <c r="EY610" s="1">
        <v>0</v>
      </c>
      <c r="EZ610" s="168">
        <v>0</v>
      </c>
      <c r="FA610" s="169">
        <v>0</v>
      </c>
      <c r="FB610" s="169">
        <v>0</v>
      </c>
      <c r="FC610" s="170">
        <v>0</v>
      </c>
      <c r="FD610">
        <v>0</v>
      </c>
      <c r="FE610">
        <v>0</v>
      </c>
      <c r="FF610">
        <v>0</v>
      </c>
      <c r="FG610">
        <v>0</v>
      </c>
      <c r="FH610">
        <v>0</v>
      </c>
      <c r="FI610">
        <v>0</v>
      </c>
      <c r="FJ610">
        <v>0</v>
      </c>
      <c r="FK610">
        <v>0</v>
      </c>
      <c r="FL610">
        <v>0</v>
      </c>
      <c r="FM610">
        <v>0</v>
      </c>
      <c r="FN610">
        <v>0</v>
      </c>
      <c r="FO610">
        <v>0</v>
      </c>
      <c r="FP610">
        <v>0</v>
      </c>
      <c r="FQ610">
        <v>0</v>
      </c>
      <c r="FR610" t="s">
        <v>550</v>
      </c>
      <c r="FS610">
        <v>0</v>
      </c>
      <c r="FT610">
        <v>0</v>
      </c>
      <c r="FU610">
        <v>0</v>
      </c>
      <c r="FV610">
        <v>0</v>
      </c>
      <c r="FW610">
        <v>0</v>
      </c>
      <c r="FX610">
        <v>0</v>
      </c>
      <c r="FY610">
        <v>0</v>
      </c>
      <c r="FZ610" t="s">
        <v>550</v>
      </c>
      <c r="GA610" t="s">
        <v>550</v>
      </c>
      <c r="GB610">
        <v>0</v>
      </c>
      <c r="GC610">
        <v>0</v>
      </c>
      <c r="GD610">
        <v>0</v>
      </c>
      <c r="GE610">
        <v>0</v>
      </c>
      <c r="GF610">
        <v>12</v>
      </c>
      <c r="GG610">
        <v>0</v>
      </c>
      <c r="GH610">
        <v>0</v>
      </c>
      <c r="GI610">
        <v>0</v>
      </c>
      <c r="GJ610">
        <v>0</v>
      </c>
      <c r="GK610">
        <v>1050</v>
      </c>
      <c r="GL610">
        <v>0</v>
      </c>
      <c r="GM610">
        <v>0</v>
      </c>
      <c r="GN610">
        <v>0</v>
      </c>
      <c r="GO610">
        <v>0</v>
      </c>
      <c r="GP610">
        <v>0</v>
      </c>
      <c r="GQ610">
        <v>0</v>
      </c>
      <c r="GR610">
        <v>0</v>
      </c>
      <c r="GS610">
        <v>0</v>
      </c>
      <c r="GT610">
        <v>0</v>
      </c>
      <c r="GU610">
        <v>0</v>
      </c>
      <c r="GV610">
        <v>0</v>
      </c>
      <c r="GW610">
        <v>0</v>
      </c>
      <c r="GX610">
        <v>0</v>
      </c>
      <c r="GY610">
        <v>0</v>
      </c>
      <c r="GZ610">
        <v>0</v>
      </c>
      <c r="HA610">
        <v>0</v>
      </c>
      <c r="HB610">
        <v>0</v>
      </c>
      <c r="HC610" s="139">
        <v>1</v>
      </c>
      <c r="HD610" s="141">
        <v>0</v>
      </c>
      <c r="HE610" s="139">
        <v>0</v>
      </c>
      <c r="HF610" s="141">
        <v>0</v>
      </c>
      <c r="HG610" s="180">
        <v>11</v>
      </c>
      <c r="HH610" s="182">
        <v>9.0909090909090912E-2</v>
      </c>
      <c r="HI610" s="182">
        <v>0</v>
      </c>
      <c r="HJ610" s="183">
        <v>0</v>
      </c>
      <c r="HK610" s="140">
        <v>0</v>
      </c>
      <c r="HL610" s="140">
        <v>0</v>
      </c>
      <c r="HM610" s="1" t="s">
        <v>427</v>
      </c>
      <c r="HN610" s="1" t="s">
        <v>427</v>
      </c>
      <c r="HO610" t="s">
        <v>459</v>
      </c>
      <c r="HP610" s="284" t="s">
        <v>458</v>
      </c>
      <c r="HQ610" s="284">
        <v>0</v>
      </c>
      <c r="HR610" s="284">
        <v>0</v>
      </c>
      <c r="HS610" s="284">
        <v>0</v>
      </c>
      <c r="HT610" s="284" t="s">
        <v>427</v>
      </c>
      <c r="HU610" s="284" t="s">
        <v>427</v>
      </c>
      <c r="HV610" s="284" t="s">
        <v>427</v>
      </c>
      <c r="HW610" s="284" t="s">
        <v>426</v>
      </c>
      <c r="HX610" s="284">
        <v>0</v>
      </c>
      <c r="HY610" s="284">
        <v>0</v>
      </c>
      <c r="HZ610" s="284">
        <v>182388</v>
      </c>
      <c r="IA610" s="284"/>
      <c r="IB610" s="284"/>
    </row>
    <row r="611" spans="1:236" x14ac:dyDescent="0.25">
      <c r="A611" s="2">
        <f>IF('Table 1'!$L$2="All Regions",1,IF('Table 1'!$L$2='DATA TEMPLATE 1516'!L611,1,0))</f>
        <v>1</v>
      </c>
      <c r="B611" s="2">
        <f>IF('Table 1'!$L$3="All Disciplines",1,IF('Table 1'!$L$3='DATA TEMPLATE 1516'!M611,1,0))</f>
        <v>1</v>
      </c>
      <c r="C611" s="2">
        <f>IF('Table 1'!$L$4="All Organisations",1,IF('Table 1'!$L$4='DATA TEMPLATE 1516'!N611,1,0))</f>
        <v>1</v>
      </c>
      <c r="D611" s="2">
        <f t="shared" si="18"/>
        <v>3</v>
      </c>
      <c r="E611" s="236">
        <f>IFERROR(IF('Table 2'!$L$2="All Diverse Led",$HQ611,IF('Table 2'!$L$2='DATA TEMPLATE 1516'!HX611,4,0)),"0")</f>
        <v>0</v>
      </c>
      <c r="F611" s="236">
        <f>IFERROR(IF('Table 2'!$L$2="All Diverse Led",$HQ611,IF('Table 2'!$L$2='DATA TEMPLATE 1516'!HY611,4,0)), 0)</f>
        <v>0</v>
      </c>
      <c r="G611" s="237">
        <f t="shared" si="19"/>
        <v>0</v>
      </c>
      <c r="H611" s="1" t="s">
        <v>471</v>
      </c>
      <c r="I611" s="1">
        <v>0</v>
      </c>
      <c r="J611" s="1" t="b">
        <v>0</v>
      </c>
      <c r="K611" s="284">
        <v>609</v>
      </c>
      <c r="L611" t="s">
        <v>439</v>
      </c>
      <c r="M611" t="s">
        <v>438</v>
      </c>
      <c r="N611" t="s">
        <v>460</v>
      </c>
      <c r="O611" s="76">
        <v>473904</v>
      </c>
      <c r="P611" s="76">
        <v>91829</v>
      </c>
      <c r="Q611" s="76">
        <v>328423</v>
      </c>
      <c r="R611" s="76">
        <v>0</v>
      </c>
      <c r="S611" s="76">
        <v>0</v>
      </c>
      <c r="T611" s="76">
        <v>894156</v>
      </c>
      <c r="U611">
        <v>614967</v>
      </c>
      <c r="V611">
        <v>14367</v>
      </c>
      <c r="W611">
        <v>0</v>
      </c>
      <c r="X611">
        <v>4500</v>
      </c>
      <c r="Y611">
        <v>0</v>
      </c>
      <c r="Z611">
        <v>0</v>
      </c>
      <c r="AA611">
        <v>0</v>
      </c>
      <c r="AB611">
        <v>220356</v>
      </c>
      <c r="AC611">
        <v>24244</v>
      </c>
      <c r="AD611">
        <v>33380</v>
      </c>
      <c r="AE611">
        <v>911814</v>
      </c>
      <c r="AF611" s="1">
        <v>93</v>
      </c>
      <c r="AG611">
        <v>50</v>
      </c>
      <c r="AH611">
        <v>18212</v>
      </c>
      <c r="AI611">
        <v>4000</v>
      </c>
      <c r="AJ611">
        <v>1</v>
      </c>
      <c r="AK611">
        <v>1</v>
      </c>
      <c r="AL611">
        <v>218</v>
      </c>
      <c r="AM611">
        <v>0</v>
      </c>
      <c r="AN611">
        <v>1</v>
      </c>
      <c r="AO611">
        <v>1</v>
      </c>
      <c r="AP611">
        <v>0</v>
      </c>
      <c r="AQ611">
        <v>3000</v>
      </c>
      <c r="AR611">
        <v>45</v>
      </c>
      <c r="AS611">
        <v>18</v>
      </c>
      <c r="AT611">
        <v>6625</v>
      </c>
      <c r="AU611">
        <v>4000</v>
      </c>
      <c r="AV611">
        <v>0</v>
      </c>
      <c r="AW611">
        <v>0</v>
      </c>
      <c r="AX611">
        <v>0</v>
      </c>
      <c r="AY611">
        <v>0</v>
      </c>
      <c r="AZ611">
        <v>0</v>
      </c>
      <c r="BA611">
        <v>0</v>
      </c>
      <c r="BB611">
        <v>0</v>
      </c>
      <c r="BC611">
        <v>0</v>
      </c>
      <c r="BD611" s="284">
        <v>2</v>
      </c>
      <c r="BE611" s="284">
        <v>2</v>
      </c>
      <c r="BF611" s="284">
        <v>218</v>
      </c>
      <c r="BG611" s="284">
        <v>3000</v>
      </c>
      <c r="BH611" s="168">
        <v>45</v>
      </c>
      <c r="BI611" s="169">
        <v>18</v>
      </c>
      <c r="BJ611" s="169">
        <v>6625</v>
      </c>
      <c r="BK611" s="170">
        <v>4000</v>
      </c>
      <c r="BL611">
        <v>0</v>
      </c>
      <c r="BM611">
        <v>0</v>
      </c>
      <c r="BN611">
        <v>0</v>
      </c>
      <c r="BO611">
        <v>0</v>
      </c>
      <c r="BP611">
        <v>0</v>
      </c>
      <c r="BQ611">
        <v>0</v>
      </c>
      <c r="BR611">
        <v>0</v>
      </c>
      <c r="BS611">
        <v>0</v>
      </c>
      <c r="BT611">
        <v>0</v>
      </c>
      <c r="BU611">
        <v>0</v>
      </c>
      <c r="BV611">
        <v>0</v>
      </c>
      <c r="BW611">
        <v>0</v>
      </c>
      <c r="BX611">
        <v>0</v>
      </c>
      <c r="BY611">
        <v>0</v>
      </c>
      <c r="BZ611">
        <v>0</v>
      </c>
      <c r="CA611">
        <v>0</v>
      </c>
      <c r="CB611">
        <v>0</v>
      </c>
      <c r="CC611">
        <v>0</v>
      </c>
      <c r="CD611">
        <v>0</v>
      </c>
      <c r="CE611">
        <v>0</v>
      </c>
      <c r="CF611">
        <v>0</v>
      </c>
      <c r="CG611">
        <v>0</v>
      </c>
      <c r="CH611">
        <v>0</v>
      </c>
      <c r="CI611">
        <v>0</v>
      </c>
      <c r="CJ611" s="1">
        <v>0</v>
      </c>
      <c r="CK611" s="1">
        <v>0</v>
      </c>
      <c r="CL611" s="1">
        <v>0</v>
      </c>
      <c r="CM611" s="1">
        <v>0</v>
      </c>
      <c r="CN611" s="168">
        <v>0</v>
      </c>
      <c r="CO611" s="169">
        <v>0</v>
      </c>
      <c r="CP611" s="169">
        <v>0</v>
      </c>
      <c r="CQ611" s="170">
        <v>0</v>
      </c>
      <c r="CR611" s="1">
        <v>0</v>
      </c>
      <c r="CS611" s="1">
        <v>0</v>
      </c>
      <c r="CT611" s="1">
        <v>0</v>
      </c>
      <c r="CU611" s="1">
        <v>0</v>
      </c>
      <c r="CV611">
        <v>0</v>
      </c>
      <c r="CW611">
        <v>0</v>
      </c>
      <c r="CX611">
        <v>0</v>
      </c>
      <c r="CY611">
        <v>0</v>
      </c>
      <c r="CZ611">
        <v>0</v>
      </c>
      <c r="DA611">
        <v>0</v>
      </c>
      <c r="DB611">
        <v>0</v>
      </c>
      <c r="DC611">
        <v>0</v>
      </c>
      <c r="DD611">
        <v>0</v>
      </c>
      <c r="DE611">
        <v>0</v>
      </c>
      <c r="DF611">
        <v>0</v>
      </c>
      <c r="DG611">
        <v>0</v>
      </c>
      <c r="DH611">
        <v>0</v>
      </c>
      <c r="DI611">
        <v>0</v>
      </c>
      <c r="DJ611">
        <v>0</v>
      </c>
      <c r="DK611">
        <v>0</v>
      </c>
      <c r="DL611">
        <v>0</v>
      </c>
      <c r="DM611">
        <v>0</v>
      </c>
      <c r="DN611">
        <v>0</v>
      </c>
      <c r="DO611">
        <v>0</v>
      </c>
      <c r="DP611" s="284">
        <v>0</v>
      </c>
      <c r="DQ611" s="284">
        <v>0</v>
      </c>
      <c r="DR611" s="284">
        <v>0</v>
      </c>
      <c r="DS611" s="284">
        <v>0</v>
      </c>
      <c r="DT611" s="168">
        <v>0</v>
      </c>
      <c r="DU611" s="169">
        <v>0</v>
      </c>
      <c r="DV611" s="169">
        <v>0</v>
      </c>
      <c r="DW611" s="170">
        <v>0</v>
      </c>
      <c r="DX611">
        <v>0</v>
      </c>
      <c r="DY611">
        <v>0</v>
      </c>
      <c r="DZ611">
        <v>0</v>
      </c>
      <c r="EA611">
        <v>0</v>
      </c>
      <c r="EB611">
        <v>0</v>
      </c>
      <c r="EC611">
        <v>0</v>
      </c>
      <c r="ED611">
        <v>0</v>
      </c>
      <c r="EE611">
        <v>0</v>
      </c>
      <c r="EF611">
        <v>0</v>
      </c>
      <c r="EG611">
        <v>0</v>
      </c>
      <c r="EH611">
        <v>0</v>
      </c>
      <c r="EI611">
        <v>0</v>
      </c>
      <c r="EJ611">
        <v>0</v>
      </c>
      <c r="EK611">
        <v>0</v>
      </c>
      <c r="EL611">
        <v>0</v>
      </c>
      <c r="EM611">
        <v>0</v>
      </c>
      <c r="EN611">
        <v>0</v>
      </c>
      <c r="EO611">
        <v>0</v>
      </c>
      <c r="EP611">
        <v>0</v>
      </c>
      <c r="EQ611">
        <v>0</v>
      </c>
      <c r="ER611">
        <v>0</v>
      </c>
      <c r="ES611">
        <v>0</v>
      </c>
      <c r="ET611">
        <v>0</v>
      </c>
      <c r="EU611">
        <v>0</v>
      </c>
      <c r="EV611" s="1">
        <v>0</v>
      </c>
      <c r="EW611" s="1">
        <v>0</v>
      </c>
      <c r="EX611" s="1">
        <v>0</v>
      </c>
      <c r="EY611" s="1">
        <v>0</v>
      </c>
      <c r="EZ611" s="168">
        <v>0</v>
      </c>
      <c r="FA611" s="169">
        <v>0</v>
      </c>
      <c r="FB611" s="169">
        <v>0</v>
      </c>
      <c r="FC611" s="170">
        <v>0</v>
      </c>
      <c r="FD611">
        <v>0</v>
      </c>
      <c r="FE611">
        <v>0</v>
      </c>
      <c r="FF611">
        <v>0</v>
      </c>
      <c r="FG611">
        <v>4</v>
      </c>
      <c r="FH611">
        <v>0</v>
      </c>
      <c r="FI611">
        <v>0</v>
      </c>
      <c r="FJ611">
        <v>0</v>
      </c>
      <c r="FK611">
        <v>0</v>
      </c>
      <c r="FL611">
        <v>0</v>
      </c>
      <c r="FM611">
        <v>0</v>
      </c>
      <c r="FN611">
        <v>0</v>
      </c>
      <c r="FO611">
        <v>0</v>
      </c>
      <c r="FP611">
        <v>0</v>
      </c>
      <c r="FQ611">
        <v>0</v>
      </c>
      <c r="FR611">
        <v>0</v>
      </c>
      <c r="FS611">
        <v>0</v>
      </c>
      <c r="FT611">
        <v>0</v>
      </c>
      <c r="FU611">
        <v>0</v>
      </c>
      <c r="FV611">
        <v>0</v>
      </c>
      <c r="FW611">
        <v>0</v>
      </c>
      <c r="FX611">
        <v>0</v>
      </c>
      <c r="FY611">
        <v>0</v>
      </c>
      <c r="FZ611">
        <v>0</v>
      </c>
      <c r="GA611">
        <v>0</v>
      </c>
      <c r="GB611">
        <v>0</v>
      </c>
      <c r="GC611">
        <v>0</v>
      </c>
      <c r="GD611">
        <v>0</v>
      </c>
      <c r="GE611">
        <v>0</v>
      </c>
      <c r="GF611">
        <v>0</v>
      </c>
      <c r="GG611">
        <v>0</v>
      </c>
      <c r="GH611">
        <v>1</v>
      </c>
      <c r="GI611">
        <v>2500</v>
      </c>
      <c r="GJ611">
        <v>0</v>
      </c>
      <c r="GK611">
        <v>0</v>
      </c>
      <c r="GL611">
        <v>814</v>
      </c>
      <c r="GM611">
        <v>2500</v>
      </c>
      <c r="GN611">
        <v>14</v>
      </c>
      <c r="GO611">
        <v>370</v>
      </c>
      <c r="GP611">
        <v>0</v>
      </c>
      <c r="GQ611">
        <v>0</v>
      </c>
      <c r="GR611">
        <v>0</v>
      </c>
      <c r="GS611">
        <v>0</v>
      </c>
      <c r="GT611">
        <v>0</v>
      </c>
      <c r="GU611">
        <v>0</v>
      </c>
      <c r="GV611">
        <v>0</v>
      </c>
      <c r="GW611">
        <v>0</v>
      </c>
      <c r="GX611">
        <v>0</v>
      </c>
      <c r="GY611">
        <v>0</v>
      </c>
      <c r="GZ611">
        <v>0</v>
      </c>
      <c r="HA611">
        <v>0</v>
      </c>
      <c r="HB611">
        <v>0</v>
      </c>
      <c r="HC611" s="139">
        <v>0</v>
      </c>
      <c r="HD611" s="141">
        <v>0</v>
      </c>
      <c r="HE611" s="139">
        <v>0</v>
      </c>
      <c r="HF611" s="141">
        <v>0</v>
      </c>
      <c r="HG611" s="180">
        <v>13</v>
      </c>
      <c r="HH611" s="182">
        <v>0</v>
      </c>
      <c r="HI611" s="182">
        <v>0</v>
      </c>
      <c r="HJ611" s="183">
        <v>0</v>
      </c>
      <c r="HK611" s="140">
        <v>0</v>
      </c>
      <c r="HL611" s="140">
        <v>0</v>
      </c>
      <c r="HM611" s="1" t="s">
        <v>427</v>
      </c>
      <c r="HN611" s="1" t="s">
        <v>427</v>
      </c>
      <c r="HO611" t="s">
        <v>460</v>
      </c>
      <c r="HP611" s="284" t="s">
        <v>460</v>
      </c>
      <c r="HQ611" s="284">
        <v>0</v>
      </c>
      <c r="HR611" s="284">
        <v>0</v>
      </c>
      <c r="HS611" s="284">
        <v>0</v>
      </c>
      <c r="HT611" s="284" t="s">
        <v>427</v>
      </c>
      <c r="HU611" s="284" t="s">
        <v>427</v>
      </c>
      <c r="HV611" s="284" t="s">
        <v>427</v>
      </c>
      <c r="HW611" s="284" t="s">
        <v>427</v>
      </c>
      <c r="HX611" s="284">
        <v>0</v>
      </c>
      <c r="HY611" s="284">
        <v>0</v>
      </c>
      <c r="HZ611" s="284">
        <v>931447</v>
      </c>
      <c r="IA611" s="284"/>
      <c r="IB611" s="284"/>
    </row>
    <row r="612" spans="1:236" x14ac:dyDescent="0.25">
      <c r="A612" s="2">
        <f>IF('Table 1'!$L$2="All Regions",1,IF('Table 1'!$L$2='DATA TEMPLATE 1516'!L612,1,0))</f>
        <v>1</v>
      </c>
      <c r="B612" s="2">
        <f>IF('Table 1'!$L$3="All Disciplines",1,IF('Table 1'!$L$3='DATA TEMPLATE 1516'!M612,1,0))</f>
        <v>1</v>
      </c>
      <c r="C612" s="2">
        <f>IF('Table 1'!$L$4="All Organisations",1,IF('Table 1'!$L$4='DATA TEMPLATE 1516'!N612,1,0))</f>
        <v>1</v>
      </c>
      <c r="D612" s="2">
        <f t="shared" si="18"/>
        <v>3</v>
      </c>
      <c r="E612" s="236">
        <f>IFERROR(IF('Table 2'!$L$2="All Diverse Led",$HQ612,IF('Table 2'!$L$2='DATA TEMPLATE 1516'!HX612,4,0)),"0")</f>
        <v>0</v>
      </c>
      <c r="F612" s="236">
        <f>IFERROR(IF('Table 2'!$L$2="All Diverse Led",$HQ612,IF('Table 2'!$L$2='DATA TEMPLATE 1516'!HY612,4,0)), 0)</f>
        <v>0</v>
      </c>
      <c r="G612" s="237">
        <f t="shared" si="19"/>
        <v>0</v>
      </c>
      <c r="H612" s="1" t="s">
        <v>471</v>
      </c>
      <c r="I612" s="1">
        <v>0</v>
      </c>
      <c r="J612" s="1" t="b">
        <v>0</v>
      </c>
      <c r="K612" s="284">
        <v>610</v>
      </c>
      <c r="L612" t="s">
        <v>448</v>
      </c>
      <c r="M612" t="s">
        <v>440</v>
      </c>
      <c r="N612" t="s">
        <v>458</v>
      </c>
      <c r="O612" s="76">
        <v>18025</v>
      </c>
      <c r="P612" s="76">
        <v>143651</v>
      </c>
      <c r="Q612" s="76">
        <v>0</v>
      </c>
      <c r="R612" s="76">
        <v>0</v>
      </c>
      <c r="S612" s="76">
        <v>0</v>
      </c>
      <c r="T612" s="76">
        <v>161676</v>
      </c>
      <c r="U612">
        <v>0</v>
      </c>
      <c r="V612">
        <v>0</v>
      </c>
      <c r="W612">
        <v>0</v>
      </c>
      <c r="X612">
        <v>38413</v>
      </c>
      <c r="Y612">
        <v>0</v>
      </c>
      <c r="Z612">
        <v>0</v>
      </c>
      <c r="AA612">
        <v>0</v>
      </c>
      <c r="AB612">
        <v>77611</v>
      </c>
      <c r="AC612">
        <v>8011</v>
      </c>
      <c r="AD612">
        <v>0</v>
      </c>
      <c r="AE612">
        <v>124035</v>
      </c>
      <c r="AF612" s="1">
        <v>0</v>
      </c>
      <c r="AG612">
        <v>0</v>
      </c>
      <c r="AH612">
        <v>0</v>
      </c>
      <c r="AI612">
        <v>0</v>
      </c>
      <c r="AJ612">
        <v>0</v>
      </c>
      <c r="AK612">
        <v>0</v>
      </c>
      <c r="AL612">
        <v>0</v>
      </c>
      <c r="AM612">
        <v>0</v>
      </c>
      <c r="AN612">
        <v>0</v>
      </c>
      <c r="AO612">
        <v>0</v>
      </c>
      <c r="AP612">
        <v>0</v>
      </c>
      <c r="AQ612">
        <v>0</v>
      </c>
      <c r="AR612">
        <v>0</v>
      </c>
      <c r="AS612">
        <v>0</v>
      </c>
      <c r="AT612">
        <v>0</v>
      </c>
      <c r="AU612">
        <v>0</v>
      </c>
      <c r="AV612">
        <v>0</v>
      </c>
      <c r="AW612">
        <v>0</v>
      </c>
      <c r="AX612">
        <v>0</v>
      </c>
      <c r="AY612">
        <v>0</v>
      </c>
      <c r="AZ612">
        <v>0</v>
      </c>
      <c r="BA612">
        <v>0</v>
      </c>
      <c r="BB612">
        <v>0</v>
      </c>
      <c r="BC612">
        <v>0</v>
      </c>
      <c r="BD612" s="284">
        <v>0</v>
      </c>
      <c r="BE612" s="284">
        <v>0</v>
      </c>
      <c r="BF612" s="284">
        <v>0</v>
      </c>
      <c r="BG612" s="284">
        <v>0</v>
      </c>
      <c r="BH612" s="168">
        <v>0</v>
      </c>
      <c r="BI612" s="169">
        <v>0</v>
      </c>
      <c r="BJ612" s="169">
        <v>0</v>
      </c>
      <c r="BK612" s="170">
        <v>0</v>
      </c>
      <c r="BL612">
        <v>0</v>
      </c>
      <c r="BM612">
        <v>0</v>
      </c>
      <c r="BN612">
        <v>0</v>
      </c>
      <c r="BO612">
        <v>0</v>
      </c>
      <c r="BP612">
        <v>0</v>
      </c>
      <c r="BQ612">
        <v>0</v>
      </c>
      <c r="BR612">
        <v>0</v>
      </c>
      <c r="BS612">
        <v>0</v>
      </c>
      <c r="BT612">
        <v>0</v>
      </c>
      <c r="BU612">
        <v>0</v>
      </c>
      <c r="BV612">
        <v>0</v>
      </c>
      <c r="BW612">
        <v>0</v>
      </c>
      <c r="BX612">
        <v>0</v>
      </c>
      <c r="BY612">
        <v>0</v>
      </c>
      <c r="BZ612">
        <v>0</v>
      </c>
      <c r="CA612">
        <v>0</v>
      </c>
      <c r="CB612">
        <v>0</v>
      </c>
      <c r="CC612">
        <v>0</v>
      </c>
      <c r="CD612">
        <v>0</v>
      </c>
      <c r="CE612">
        <v>0</v>
      </c>
      <c r="CF612">
        <v>0</v>
      </c>
      <c r="CG612">
        <v>0</v>
      </c>
      <c r="CH612">
        <v>0</v>
      </c>
      <c r="CI612">
        <v>0</v>
      </c>
      <c r="CJ612" s="1">
        <v>0</v>
      </c>
      <c r="CK612" s="1">
        <v>0</v>
      </c>
      <c r="CL612" s="1">
        <v>0</v>
      </c>
      <c r="CM612" s="1">
        <v>0</v>
      </c>
      <c r="CN612" s="168">
        <v>0</v>
      </c>
      <c r="CO612" s="169">
        <v>0</v>
      </c>
      <c r="CP612" s="169">
        <v>0</v>
      </c>
      <c r="CQ612" s="170">
        <v>0</v>
      </c>
      <c r="CR612" s="1">
        <v>0</v>
      </c>
      <c r="CS612" s="1">
        <v>0</v>
      </c>
      <c r="CT612" s="1">
        <v>0</v>
      </c>
      <c r="CU612" s="1">
        <v>0</v>
      </c>
      <c r="CV612">
        <v>0</v>
      </c>
      <c r="CW612">
        <v>0</v>
      </c>
      <c r="CX612">
        <v>0</v>
      </c>
      <c r="CY612">
        <v>0</v>
      </c>
      <c r="CZ612">
        <v>0</v>
      </c>
      <c r="DA612">
        <v>0</v>
      </c>
      <c r="DB612">
        <v>0</v>
      </c>
      <c r="DC612">
        <v>0</v>
      </c>
      <c r="DD612">
        <v>0</v>
      </c>
      <c r="DE612">
        <v>0</v>
      </c>
      <c r="DF612">
        <v>0</v>
      </c>
      <c r="DG612">
        <v>0</v>
      </c>
      <c r="DH612">
        <v>0</v>
      </c>
      <c r="DI612">
        <v>0</v>
      </c>
      <c r="DJ612">
        <v>0</v>
      </c>
      <c r="DK612">
        <v>0</v>
      </c>
      <c r="DL612">
        <v>0</v>
      </c>
      <c r="DM612">
        <v>0</v>
      </c>
      <c r="DN612">
        <v>0</v>
      </c>
      <c r="DO612">
        <v>0</v>
      </c>
      <c r="DP612" s="284">
        <v>0</v>
      </c>
      <c r="DQ612" s="284">
        <v>0</v>
      </c>
      <c r="DR612" s="284">
        <v>0</v>
      </c>
      <c r="DS612" s="284">
        <v>0</v>
      </c>
      <c r="DT612" s="168">
        <v>0</v>
      </c>
      <c r="DU612" s="169">
        <v>0</v>
      </c>
      <c r="DV612" s="169">
        <v>0</v>
      </c>
      <c r="DW612" s="170">
        <v>0</v>
      </c>
      <c r="DX612">
        <v>0</v>
      </c>
      <c r="DY612">
        <v>0</v>
      </c>
      <c r="DZ612">
        <v>0</v>
      </c>
      <c r="EA612">
        <v>0</v>
      </c>
      <c r="EB612">
        <v>0</v>
      </c>
      <c r="EC612">
        <v>0</v>
      </c>
      <c r="ED612">
        <v>0</v>
      </c>
      <c r="EE612">
        <v>0</v>
      </c>
      <c r="EF612">
        <v>0</v>
      </c>
      <c r="EG612">
        <v>0</v>
      </c>
      <c r="EH612">
        <v>0</v>
      </c>
      <c r="EI612">
        <v>0</v>
      </c>
      <c r="EJ612">
        <v>0</v>
      </c>
      <c r="EK612">
        <v>0</v>
      </c>
      <c r="EL612">
        <v>0</v>
      </c>
      <c r="EM612">
        <v>0</v>
      </c>
      <c r="EN612">
        <v>0</v>
      </c>
      <c r="EO612">
        <v>0</v>
      </c>
      <c r="EP612">
        <v>0</v>
      </c>
      <c r="EQ612">
        <v>0</v>
      </c>
      <c r="ER612">
        <v>0</v>
      </c>
      <c r="ES612">
        <v>0</v>
      </c>
      <c r="ET612">
        <v>0</v>
      </c>
      <c r="EU612">
        <v>0</v>
      </c>
      <c r="EV612" s="1">
        <v>0</v>
      </c>
      <c r="EW612" s="1">
        <v>0</v>
      </c>
      <c r="EX612" s="1">
        <v>0</v>
      </c>
      <c r="EY612" s="1">
        <v>0</v>
      </c>
      <c r="EZ612" s="168">
        <v>0</v>
      </c>
      <c r="FA612" s="169">
        <v>0</v>
      </c>
      <c r="FB612" s="169">
        <v>0</v>
      </c>
      <c r="FC612" s="170">
        <v>0</v>
      </c>
      <c r="FD612">
        <v>0</v>
      </c>
      <c r="FE612">
        <v>0</v>
      </c>
      <c r="FF612">
        <v>0</v>
      </c>
      <c r="FG612">
        <v>0</v>
      </c>
      <c r="FH612">
        <v>0</v>
      </c>
      <c r="FI612">
        <v>0</v>
      </c>
      <c r="FJ612">
        <v>0</v>
      </c>
      <c r="FK612">
        <v>0</v>
      </c>
      <c r="FL612">
        <v>0</v>
      </c>
      <c r="FM612">
        <v>0</v>
      </c>
      <c r="FN612">
        <v>0</v>
      </c>
      <c r="FO612">
        <v>0</v>
      </c>
      <c r="FP612">
        <v>0</v>
      </c>
      <c r="FQ612">
        <v>0</v>
      </c>
      <c r="FR612">
        <v>0</v>
      </c>
      <c r="FS612">
        <v>0</v>
      </c>
      <c r="FT612">
        <v>0</v>
      </c>
      <c r="FU612">
        <v>0</v>
      </c>
      <c r="FV612">
        <v>0</v>
      </c>
      <c r="FW612">
        <v>0</v>
      </c>
      <c r="FX612">
        <v>0</v>
      </c>
      <c r="FY612">
        <v>0</v>
      </c>
      <c r="FZ612">
        <v>0</v>
      </c>
      <c r="GA612">
        <v>0</v>
      </c>
      <c r="GB612">
        <v>0</v>
      </c>
      <c r="GC612">
        <v>0</v>
      </c>
      <c r="GD612">
        <v>4</v>
      </c>
      <c r="GE612">
        <v>750</v>
      </c>
      <c r="GF612">
        <v>0</v>
      </c>
      <c r="GG612">
        <v>0</v>
      </c>
      <c r="GH612">
        <v>0</v>
      </c>
      <c r="GI612">
        <v>0</v>
      </c>
      <c r="GJ612">
        <v>0</v>
      </c>
      <c r="GK612">
        <v>0</v>
      </c>
      <c r="GL612">
        <v>0</v>
      </c>
      <c r="GM612">
        <v>0</v>
      </c>
      <c r="GN612">
        <v>0</v>
      </c>
      <c r="GO612">
        <v>0</v>
      </c>
      <c r="GP612">
        <v>0</v>
      </c>
      <c r="GQ612">
        <v>0</v>
      </c>
      <c r="GR612">
        <v>0</v>
      </c>
      <c r="GS612">
        <v>0</v>
      </c>
      <c r="GT612">
        <v>0</v>
      </c>
      <c r="GU612">
        <v>0</v>
      </c>
      <c r="GV612">
        <v>0</v>
      </c>
      <c r="GW612">
        <v>0</v>
      </c>
      <c r="GX612">
        <v>0</v>
      </c>
      <c r="GY612">
        <v>0</v>
      </c>
      <c r="GZ612">
        <v>0</v>
      </c>
      <c r="HA612">
        <v>0</v>
      </c>
      <c r="HB612">
        <v>0</v>
      </c>
      <c r="HC612" s="139">
        <v>0</v>
      </c>
      <c r="HD612" s="141">
        <v>0</v>
      </c>
      <c r="HE612" s="139">
        <v>0</v>
      </c>
      <c r="HF612" s="141">
        <v>0</v>
      </c>
      <c r="HG612" s="180">
        <v>16</v>
      </c>
      <c r="HH612" s="182">
        <v>0</v>
      </c>
      <c r="HI612" s="182">
        <v>0</v>
      </c>
      <c r="HJ612" s="183">
        <v>0</v>
      </c>
      <c r="HK612" s="140">
        <v>0</v>
      </c>
      <c r="HL612" s="140">
        <v>0</v>
      </c>
      <c r="HM612" s="1" t="s">
        <v>427</v>
      </c>
      <c r="HN612" s="1" t="s">
        <v>427</v>
      </c>
      <c r="HO612" t="s">
        <v>458</v>
      </c>
      <c r="HP612" s="284" t="s">
        <v>458</v>
      </c>
      <c r="HQ612" s="284">
        <v>0</v>
      </c>
      <c r="HR612" s="284">
        <v>0</v>
      </c>
      <c r="HS612" s="284">
        <v>0</v>
      </c>
      <c r="HT612" s="284" t="s">
        <v>427</v>
      </c>
      <c r="HU612" s="284" t="s">
        <v>427</v>
      </c>
      <c r="HV612" s="284" t="s">
        <v>427</v>
      </c>
      <c r="HW612" s="284" t="s">
        <v>427</v>
      </c>
      <c r="HX612" s="284">
        <v>0</v>
      </c>
      <c r="HY612" s="284">
        <v>0</v>
      </c>
      <c r="HZ612" s="284">
        <v>163090</v>
      </c>
      <c r="IA612" s="284"/>
      <c r="IB612" s="284"/>
    </row>
    <row r="613" spans="1:236" x14ac:dyDescent="0.25">
      <c r="A613" s="2">
        <f>IF('Table 1'!$L$2="All Regions",1,IF('Table 1'!$L$2='DATA TEMPLATE 1516'!L613,1,0))</f>
        <v>1</v>
      </c>
      <c r="B613" s="2">
        <f>IF('Table 1'!$L$3="All Disciplines",1,IF('Table 1'!$L$3='DATA TEMPLATE 1516'!M613,1,0))</f>
        <v>1</v>
      </c>
      <c r="C613" s="2">
        <f>IF('Table 1'!$L$4="All Organisations",1,IF('Table 1'!$L$4='DATA TEMPLATE 1516'!N613,1,0))</f>
        <v>1</v>
      </c>
      <c r="D613" s="2">
        <f t="shared" si="18"/>
        <v>3</v>
      </c>
      <c r="E613" s="236">
        <f>IFERROR(IF('Table 2'!$L$2="All Diverse Led",$HQ613,IF('Table 2'!$L$2='DATA TEMPLATE 1516'!HX613,4,0)),"0")</f>
        <v>0</v>
      </c>
      <c r="F613" s="236">
        <f>IFERROR(IF('Table 2'!$L$2="All Diverse Led",$HQ613,IF('Table 2'!$L$2='DATA TEMPLATE 1516'!HY613,4,0)), 0)</f>
        <v>0</v>
      </c>
      <c r="G613" s="237">
        <f t="shared" si="19"/>
        <v>0</v>
      </c>
      <c r="H613" s="1" t="s">
        <v>471</v>
      </c>
      <c r="I613" s="1">
        <v>0</v>
      </c>
      <c r="J613" s="1" t="b">
        <v>0</v>
      </c>
      <c r="K613" s="284">
        <v>611</v>
      </c>
      <c r="L613" t="s">
        <v>439</v>
      </c>
      <c r="M613" t="s">
        <v>438</v>
      </c>
      <c r="N613" t="s">
        <v>460</v>
      </c>
      <c r="O613" s="76">
        <v>670170</v>
      </c>
      <c r="P613" s="76">
        <v>250000</v>
      </c>
      <c r="Q613" s="76">
        <v>935551</v>
      </c>
      <c r="R613" s="76">
        <v>0</v>
      </c>
      <c r="S613" s="76">
        <v>0</v>
      </c>
      <c r="T613" s="76">
        <v>1855721</v>
      </c>
      <c r="U613">
        <v>1197922</v>
      </c>
      <c r="V613">
        <v>63371</v>
      </c>
      <c r="W613">
        <v>0</v>
      </c>
      <c r="X613">
        <v>7411</v>
      </c>
      <c r="Y613">
        <v>0</v>
      </c>
      <c r="Z613">
        <v>0</v>
      </c>
      <c r="AA613">
        <v>0</v>
      </c>
      <c r="AB613">
        <v>587738</v>
      </c>
      <c r="AC613">
        <v>231222</v>
      </c>
      <c r="AD613">
        <v>56741</v>
      </c>
      <c r="AE613">
        <v>2144405</v>
      </c>
      <c r="AF613" s="1">
        <v>8</v>
      </c>
      <c r="AG613">
        <v>8</v>
      </c>
      <c r="AH613">
        <v>13359</v>
      </c>
      <c r="AI613">
        <v>0</v>
      </c>
      <c r="AJ613">
        <v>0</v>
      </c>
      <c r="AK613">
        <v>0</v>
      </c>
      <c r="AL613">
        <v>0</v>
      </c>
      <c r="AM613">
        <v>0</v>
      </c>
      <c r="AN613">
        <v>0</v>
      </c>
      <c r="AO613">
        <v>0</v>
      </c>
      <c r="AP613">
        <v>0</v>
      </c>
      <c r="AQ613">
        <v>0</v>
      </c>
      <c r="AR613">
        <v>0</v>
      </c>
      <c r="AS613">
        <v>0</v>
      </c>
      <c r="AT613">
        <v>0</v>
      </c>
      <c r="AU613">
        <v>0</v>
      </c>
      <c r="AV613">
        <v>0</v>
      </c>
      <c r="AW613">
        <v>0</v>
      </c>
      <c r="AX613">
        <v>0</v>
      </c>
      <c r="AY613">
        <v>0</v>
      </c>
      <c r="AZ613">
        <v>0</v>
      </c>
      <c r="BA613">
        <v>0</v>
      </c>
      <c r="BB613">
        <v>0</v>
      </c>
      <c r="BC613">
        <v>0</v>
      </c>
      <c r="BD613" s="284">
        <v>0</v>
      </c>
      <c r="BE613" s="284">
        <v>0</v>
      </c>
      <c r="BF613" s="284">
        <v>0</v>
      </c>
      <c r="BG613" s="284">
        <v>0</v>
      </c>
      <c r="BH613" s="168">
        <v>0</v>
      </c>
      <c r="BI613" s="169">
        <v>0</v>
      </c>
      <c r="BJ613" s="169">
        <v>0</v>
      </c>
      <c r="BK613" s="170">
        <v>0</v>
      </c>
      <c r="BL613">
        <v>0</v>
      </c>
      <c r="BM613">
        <v>0</v>
      </c>
      <c r="BN613">
        <v>0</v>
      </c>
      <c r="BO613">
        <v>0</v>
      </c>
      <c r="BP613">
        <v>0</v>
      </c>
      <c r="BQ613">
        <v>0</v>
      </c>
      <c r="BR613">
        <v>0</v>
      </c>
      <c r="BS613">
        <v>0</v>
      </c>
      <c r="BT613">
        <v>0</v>
      </c>
      <c r="BU613">
        <v>0</v>
      </c>
      <c r="BV613">
        <v>0</v>
      </c>
      <c r="BW613">
        <v>0</v>
      </c>
      <c r="BX613">
        <v>0</v>
      </c>
      <c r="BY613">
        <v>0</v>
      </c>
      <c r="BZ613">
        <v>0</v>
      </c>
      <c r="CA613">
        <v>0</v>
      </c>
      <c r="CB613">
        <v>0</v>
      </c>
      <c r="CC613">
        <v>0</v>
      </c>
      <c r="CD613">
        <v>0</v>
      </c>
      <c r="CE613">
        <v>0</v>
      </c>
      <c r="CF613">
        <v>0</v>
      </c>
      <c r="CG613">
        <v>0</v>
      </c>
      <c r="CH613">
        <v>0</v>
      </c>
      <c r="CI613">
        <v>0</v>
      </c>
      <c r="CJ613" s="1">
        <v>0</v>
      </c>
      <c r="CK613" s="1">
        <v>0</v>
      </c>
      <c r="CL613" s="1">
        <v>0</v>
      </c>
      <c r="CM613" s="1">
        <v>0</v>
      </c>
      <c r="CN613" s="168">
        <v>0</v>
      </c>
      <c r="CO613" s="169">
        <v>0</v>
      </c>
      <c r="CP613" s="169">
        <v>0</v>
      </c>
      <c r="CQ613" s="170">
        <v>0</v>
      </c>
      <c r="CR613" s="1">
        <v>0</v>
      </c>
      <c r="CS613" s="1">
        <v>0</v>
      </c>
      <c r="CT613" s="1">
        <v>0</v>
      </c>
      <c r="CU613" s="1">
        <v>0</v>
      </c>
      <c r="CV613">
        <v>0</v>
      </c>
      <c r="CW613">
        <v>0</v>
      </c>
      <c r="CX613">
        <v>0</v>
      </c>
      <c r="CY613">
        <v>0</v>
      </c>
      <c r="CZ613">
        <v>0</v>
      </c>
      <c r="DA613">
        <v>0</v>
      </c>
      <c r="DB613">
        <v>0</v>
      </c>
      <c r="DC613">
        <v>0</v>
      </c>
      <c r="DD613">
        <v>0</v>
      </c>
      <c r="DE613">
        <v>0</v>
      </c>
      <c r="DF613">
        <v>0</v>
      </c>
      <c r="DG613">
        <v>0</v>
      </c>
      <c r="DH613">
        <v>0</v>
      </c>
      <c r="DI613">
        <v>0</v>
      </c>
      <c r="DJ613">
        <v>0</v>
      </c>
      <c r="DK613">
        <v>0</v>
      </c>
      <c r="DL613">
        <v>0</v>
      </c>
      <c r="DM613">
        <v>0</v>
      </c>
      <c r="DN613">
        <v>0</v>
      </c>
      <c r="DO613">
        <v>0</v>
      </c>
      <c r="DP613" s="284">
        <v>0</v>
      </c>
      <c r="DQ613" s="284">
        <v>0</v>
      </c>
      <c r="DR613" s="284">
        <v>0</v>
      </c>
      <c r="DS613" s="284">
        <v>0</v>
      </c>
      <c r="DT613" s="168">
        <v>0</v>
      </c>
      <c r="DU613" s="169">
        <v>0</v>
      </c>
      <c r="DV613" s="169">
        <v>0</v>
      </c>
      <c r="DW613" s="170">
        <v>0</v>
      </c>
      <c r="DX613">
        <v>0</v>
      </c>
      <c r="DY613">
        <v>0</v>
      </c>
      <c r="DZ613">
        <v>0</v>
      </c>
      <c r="EA613">
        <v>0</v>
      </c>
      <c r="EB613">
        <v>0</v>
      </c>
      <c r="EC613">
        <v>0</v>
      </c>
      <c r="ED613">
        <v>0</v>
      </c>
      <c r="EE613">
        <v>0</v>
      </c>
      <c r="EF613">
        <v>1</v>
      </c>
      <c r="EG613">
        <v>1</v>
      </c>
      <c r="EH613">
        <v>0</v>
      </c>
      <c r="EI613">
        <v>1350</v>
      </c>
      <c r="EJ613">
        <v>0</v>
      </c>
      <c r="EK613">
        <v>0</v>
      </c>
      <c r="EL613">
        <v>0</v>
      </c>
      <c r="EM613">
        <v>0</v>
      </c>
      <c r="EN613">
        <v>0</v>
      </c>
      <c r="EO613">
        <v>0</v>
      </c>
      <c r="EP613">
        <v>0</v>
      </c>
      <c r="EQ613">
        <v>0</v>
      </c>
      <c r="ER613">
        <v>0</v>
      </c>
      <c r="ES613">
        <v>0</v>
      </c>
      <c r="ET613">
        <v>0</v>
      </c>
      <c r="EU613">
        <v>0</v>
      </c>
      <c r="EV613" s="1">
        <v>1</v>
      </c>
      <c r="EW613" s="1">
        <v>1</v>
      </c>
      <c r="EX613" s="1">
        <v>0</v>
      </c>
      <c r="EY613" s="1">
        <v>1350</v>
      </c>
      <c r="EZ613" s="168">
        <v>0</v>
      </c>
      <c r="FA613" s="169">
        <v>0</v>
      </c>
      <c r="FB613" s="169">
        <v>0</v>
      </c>
      <c r="FC613" s="170">
        <v>0</v>
      </c>
      <c r="FD613">
        <v>1</v>
      </c>
      <c r="FE613">
        <v>111000</v>
      </c>
      <c r="FF613">
        <v>0</v>
      </c>
      <c r="FG613">
        <v>1</v>
      </c>
      <c r="FH613">
        <v>0</v>
      </c>
      <c r="FI613">
        <v>200000</v>
      </c>
      <c r="FJ613">
        <v>0</v>
      </c>
      <c r="FK613">
        <v>0</v>
      </c>
      <c r="FL613">
        <v>0</v>
      </c>
      <c r="FM613">
        <v>0</v>
      </c>
      <c r="FN613">
        <v>0</v>
      </c>
      <c r="FO613">
        <v>0</v>
      </c>
      <c r="FP613">
        <v>0</v>
      </c>
      <c r="FQ613">
        <v>0</v>
      </c>
      <c r="FR613">
        <v>0</v>
      </c>
      <c r="FS613">
        <v>0</v>
      </c>
      <c r="FT613">
        <v>0</v>
      </c>
      <c r="FU613">
        <v>0</v>
      </c>
      <c r="FV613">
        <v>0</v>
      </c>
      <c r="FW613">
        <v>0</v>
      </c>
      <c r="FX613">
        <v>0</v>
      </c>
      <c r="FY613">
        <v>0</v>
      </c>
      <c r="FZ613">
        <v>0</v>
      </c>
      <c r="GA613">
        <v>0</v>
      </c>
      <c r="GB613">
        <v>0</v>
      </c>
      <c r="GC613">
        <v>0</v>
      </c>
      <c r="GD613">
        <v>0</v>
      </c>
      <c r="GE613">
        <v>0</v>
      </c>
      <c r="GF613">
        <v>0</v>
      </c>
      <c r="GG613">
        <v>0</v>
      </c>
      <c r="GH613">
        <v>0</v>
      </c>
      <c r="GI613">
        <v>0</v>
      </c>
      <c r="GJ613">
        <v>0</v>
      </c>
      <c r="GK613">
        <v>0</v>
      </c>
      <c r="GL613">
        <v>0</v>
      </c>
      <c r="GM613">
        <v>0</v>
      </c>
      <c r="GN613">
        <v>0</v>
      </c>
      <c r="GO613">
        <v>0</v>
      </c>
      <c r="GP613">
        <v>0</v>
      </c>
      <c r="GQ613">
        <v>0</v>
      </c>
      <c r="GR613">
        <v>0</v>
      </c>
      <c r="GS613">
        <v>0</v>
      </c>
      <c r="GT613">
        <v>0</v>
      </c>
      <c r="GU613">
        <v>0</v>
      </c>
      <c r="GV613">
        <v>0</v>
      </c>
      <c r="GW613">
        <v>0</v>
      </c>
      <c r="GX613">
        <v>0</v>
      </c>
      <c r="GY613">
        <v>0</v>
      </c>
      <c r="GZ613">
        <v>0</v>
      </c>
      <c r="HA613">
        <v>0</v>
      </c>
      <c r="HB613">
        <v>0</v>
      </c>
      <c r="HC613" s="139">
        <v>2</v>
      </c>
      <c r="HD613" s="141">
        <v>1</v>
      </c>
      <c r="HE613" s="139">
        <v>0</v>
      </c>
      <c r="HF613" s="141">
        <v>1</v>
      </c>
      <c r="HG613" s="180">
        <v>16</v>
      </c>
      <c r="HH613" s="182">
        <v>0.1875</v>
      </c>
      <c r="HI613" s="182">
        <v>6.25E-2</v>
      </c>
      <c r="HJ613" s="183">
        <v>0</v>
      </c>
      <c r="HK613" s="140">
        <v>0</v>
      </c>
      <c r="HL613" s="140">
        <v>0</v>
      </c>
      <c r="HM613" s="1" t="s">
        <v>427</v>
      </c>
      <c r="HN613" s="1" t="s">
        <v>427</v>
      </c>
      <c r="HO613" t="s">
        <v>460</v>
      </c>
      <c r="HP613" s="284" t="s">
        <v>460</v>
      </c>
      <c r="HQ613" s="284">
        <v>0</v>
      </c>
      <c r="HR613" s="284">
        <v>0</v>
      </c>
      <c r="HS613" s="284">
        <v>0</v>
      </c>
      <c r="HT613" s="284" t="s">
        <v>427</v>
      </c>
      <c r="HU613" s="284" t="s">
        <v>427</v>
      </c>
      <c r="HV613" s="284" t="s">
        <v>427</v>
      </c>
      <c r="HW613" s="284" t="s">
        <v>427</v>
      </c>
      <c r="HX613" s="284">
        <v>0</v>
      </c>
      <c r="HY613" s="284">
        <v>0</v>
      </c>
      <c r="HZ613" s="284">
        <v>1708341</v>
      </c>
      <c r="IA613" s="284"/>
      <c r="IB613" s="284"/>
    </row>
    <row r="614" spans="1:236" x14ac:dyDescent="0.25">
      <c r="A614" s="2">
        <f>IF('Table 1'!$L$2="All Regions",1,IF('Table 1'!$L$2='DATA TEMPLATE 1516'!L614,1,0))</f>
        <v>1</v>
      </c>
      <c r="B614" s="2">
        <f>IF('Table 1'!$L$3="All Disciplines",1,IF('Table 1'!$L$3='DATA TEMPLATE 1516'!M614,1,0))</f>
        <v>1</v>
      </c>
      <c r="C614" s="2">
        <f>IF('Table 1'!$L$4="All Organisations",1,IF('Table 1'!$L$4='DATA TEMPLATE 1516'!N614,1,0))</f>
        <v>1</v>
      </c>
      <c r="D614" s="2">
        <f t="shared" si="18"/>
        <v>3</v>
      </c>
      <c r="E614" s="236" t="str">
        <f>IFERROR(IF('Table 2'!$L$2="All Diverse Led",$HQ614,IF('Table 2'!$L$2='DATA TEMPLATE 1516'!HX614,4,0)),"0")</f>
        <v>-</v>
      </c>
      <c r="F614" s="236" t="str">
        <f>IFERROR(IF('Table 2'!$L$2="All Diverse Led",$HQ614,IF('Table 2'!$L$2='DATA TEMPLATE 1516'!HY614,4,0)), 0)</f>
        <v>-</v>
      </c>
      <c r="G614" s="237">
        <f t="shared" si="19"/>
        <v>0</v>
      </c>
      <c r="H614" s="1">
        <v>0</v>
      </c>
      <c r="I614" s="1">
        <v>0</v>
      </c>
      <c r="J614" s="1" t="b">
        <v>0</v>
      </c>
      <c r="K614" s="284">
        <v>612</v>
      </c>
      <c r="L614" t="s">
        <v>439</v>
      </c>
      <c r="M614" t="s">
        <v>438</v>
      </c>
      <c r="N614" t="s">
        <v>458</v>
      </c>
      <c r="O614" s="76">
        <v>85000</v>
      </c>
      <c r="P614" s="76">
        <v>102639</v>
      </c>
      <c r="Q614" s="76">
        <v>4344</v>
      </c>
      <c r="R614" s="76">
        <v>1170</v>
      </c>
      <c r="S614" s="76">
        <v>5475</v>
      </c>
      <c r="T614" s="76">
        <v>198628</v>
      </c>
      <c r="U614">
        <v>35494</v>
      </c>
      <c r="V614">
        <v>14811</v>
      </c>
      <c r="W614">
        <v>0</v>
      </c>
      <c r="X614">
        <v>9013</v>
      </c>
      <c r="Y614">
        <v>0</v>
      </c>
      <c r="Z614">
        <v>0</v>
      </c>
      <c r="AA614">
        <v>0</v>
      </c>
      <c r="AB614">
        <v>0</v>
      </c>
      <c r="AC614">
        <v>0</v>
      </c>
      <c r="AD614">
        <v>0</v>
      </c>
      <c r="AE614">
        <v>59318</v>
      </c>
      <c r="AF614" s="1">
        <v>12</v>
      </c>
      <c r="AG614">
        <v>12</v>
      </c>
      <c r="AH614">
        <v>0</v>
      </c>
      <c r="AI614">
        <v>1800</v>
      </c>
      <c r="AJ614">
        <v>0</v>
      </c>
      <c r="AK614">
        <v>0</v>
      </c>
      <c r="AL614">
        <v>0</v>
      </c>
      <c r="AM614">
        <v>0</v>
      </c>
      <c r="AN614">
        <v>0</v>
      </c>
      <c r="AO614">
        <v>0</v>
      </c>
      <c r="AP614">
        <v>0</v>
      </c>
      <c r="AQ614">
        <v>0</v>
      </c>
      <c r="AR614">
        <v>12</v>
      </c>
      <c r="AS614">
        <v>12</v>
      </c>
      <c r="AT614">
        <v>0</v>
      </c>
      <c r="AU614">
        <v>1800</v>
      </c>
      <c r="AV614">
        <v>0</v>
      </c>
      <c r="AW614">
        <v>0</v>
      </c>
      <c r="AX614">
        <v>0</v>
      </c>
      <c r="AY614">
        <v>0</v>
      </c>
      <c r="AZ614">
        <v>0</v>
      </c>
      <c r="BA614">
        <v>0</v>
      </c>
      <c r="BB614">
        <v>0</v>
      </c>
      <c r="BC614">
        <v>0</v>
      </c>
      <c r="BD614" s="284">
        <v>0</v>
      </c>
      <c r="BE614" s="284">
        <v>0</v>
      </c>
      <c r="BF614" s="284">
        <v>0</v>
      </c>
      <c r="BG614" s="284">
        <v>0</v>
      </c>
      <c r="BH614" s="168">
        <v>12</v>
      </c>
      <c r="BI614" s="169">
        <v>12</v>
      </c>
      <c r="BJ614" s="169">
        <v>0</v>
      </c>
      <c r="BK614" s="170">
        <v>1800</v>
      </c>
      <c r="BL614">
        <v>12</v>
      </c>
      <c r="BM614">
        <v>336</v>
      </c>
      <c r="BN614">
        <v>0</v>
      </c>
      <c r="BO614">
        <v>4800</v>
      </c>
      <c r="BP614">
        <v>0</v>
      </c>
      <c r="BQ614">
        <v>0</v>
      </c>
      <c r="BR614">
        <v>0</v>
      </c>
      <c r="BS614">
        <v>0</v>
      </c>
      <c r="BT614">
        <v>0</v>
      </c>
      <c r="BU614">
        <v>0</v>
      </c>
      <c r="BV614">
        <v>0</v>
      </c>
      <c r="BW614">
        <v>0</v>
      </c>
      <c r="BX614">
        <v>12</v>
      </c>
      <c r="BY614">
        <v>336</v>
      </c>
      <c r="BZ614">
        <v>0</v>
      </c>
      <c r="CA614">
        <v>4800</v>
      </c>
      <c r="CB614">
        <v>0</v>
      </c>
      <c r="CC614">
        <v>0</v>
      </c>
      <c r="CD614">
        <v>0</v>
      </c>
      <c r="CE614">
        <v>0</v>
      </c>
      <c r="CF614">
        <v>0</v>
      </c>
      <c r="CG614">
        <v>0</v>
      </c>
      <c r="CH614">
        <v>0</v>
      </c>
      <c r="CI614">
        <v>0</v>
      </c>
      <c r="CJ614" s="1">
        <v>0</v>
      </c>
      <c r="CK614" s="1">
        <v>0</v>
      </c>
      <c r="CL614" s="1">
        <v>0</v>
      </c>
      <c r="CM614" s="1">
        <v>0</v>
      </c>
      <c r="CN614" s="168">
        <v>12</v>
      </c>
      <c r="CO614" s="169">
        <v>336</v>
      </c>
      <c r="CP614" s="169">
        <v>0</v>
      </c>
      <c r="CQ614" s="170">
        <v>4800</v>
      </c>
      <c r="CR614" s="1">
        <v>3</v>
      </c>
      <c r="CS614" s="1">
        <v>3</v>
      </c>
      <c r="CT614" s="1">
        <v>0</v>
      </c>
      <c r="CU614" s="1">
        <v>300</v>
      </c>
      <c r="CV614">
        <v>0</v>
      </c>
      <c r="CW614">
        <v>0</v>
      </c>
      <c r="CX614">
        <v>0</v>
      </c>
      <c r="CY614">
        <v>0</v>
      </c>
      <c r="CZ614">
        <v>0</v>
      </c>
      <c r="DA614">
        <v>0</v>
      </c>
      <c r="DB614">
        <v>0</v>
      </c>
      <c r="DC614">
        <v>0</v>
      </c>
      <c r="DD614">
        <v>3</v>
      </c>
      <c r="DE614">
        <v>3</v>
      </c>
      <c r="DF614">
        <v>0</v>
      </c>
      <c r="DG614">
        <v>300</v>
      </c>
      <c r="DH614">
        <v>0</v>
      </c>
      <c r="DI614">
        <v>0</v>
      </c>
      <c r="DJ614">
        <v>0</v>
      </c>
      <c r="DK614">
        <v>0</v>
      </c>
      <c r="DL614">
        <v>0</v>
      </c>
      <c r="DM614">
        <v>0</v>
      </c>
      <c r="DN614">
        <v>0</v>
      </c>
      <c r="DO614">
        <v>0</v>
      </c>
      <c r="DP614" s="284">
        <v>0</v>
      </c>
      <c r="DQ614" s="284">
        <v>0</v>
      </c>
      <c r="DR614" s="284">
        <v>0</v>
      </c>
      <c r="DS614" s="284">
        <v>0</v>
      </c>
      <c r="DT614" s="168">
        <v>3</v>
      </c>
      <c r="DU614" s="169">
        <v>3</v>
      </c>
      <c r="DV614" s="169">
        <v>0</v>
      </c>
      <c r="DW614" s="170">
        <v>300</v>
      </c>
      <c r="DX614">
        <v>12</v>
      </c>
      <c r="DY614">
        <v>12</v>
      </c>
      <c r="DZ614">
        <v>0</v>
      </c>
      <c r="EA614">
        <v>4000</v>
      </c>
      <c r="EB614">
        <v>0</v>
      </c>
      <c r="EC614">
        <v>0</v>
      </c>
      <c r="ED614">
        <v>0</v>
      </c>
      <c r="EE614">
        <v>0</v>
      </c>
      <c r="EF614">
        <v>0</v>
      </c>
      <c r="EG614">
        <v>0</v>
      </c>
      <c r="EH614">
        <v>0</v>
      </c>
      <c r="EI614">
        <v>0</v>
      </c>
      <c r="EJ614">
        <v>12</v>
      </c>
      <c r="EK614">
        <v>12</v>
      </c>
      <c r="EL614">
        <v>0</v>
      </c>
      <c r="EM614">
        <v>4000</v>
      </c>
      <c r="EN614">
        <v>0</v>
      </c>
      <c r="EO614">
        <v>0</v>
      </c>
      <c r="EP614">
        <v>0</v>
      </c>
      <c r="EQ614">
        <v>0</v>
      </c>
      <c r="ER614">
        <v>0</v>
      </c>
      <c r="ES614">
        <v>0</v>
      </c>
      <c r="ET614">
        <v>0</v>
      </c>
      <c r="EU614">
        <v>0</v>
      </c>
      <c r="EV614" s="1">
        <v>0</v>
      </c>
      <c r="EW614" s="1">
        <v>0</v>
      </c>
      <c r="EX614" s="1">
        <v>0</v>
      </c>
      <c r="EY614" s="1">
        <v>0</v>
      </c>
      <c r="EZ614" s="168">
        <v>12</v>
      </c>
      <c r="FA614" s="169">
        <v>12</v>
      </c>
      <c r="FB614" s="169">
        <v>0</v>
      </c>
      <c r="FC614" s="170">
        <v>4000</v>
      </c>
      <c r="FD614">
        <v>0</v>
      </c>
      <c r="FE614">
        <v>0</v>
      </c>
      <c r="FF614">
        <v>0</v>
      </c>
      <c r="FG614">
        <v>0</v>
      </c>
      <c r="FH614">
        <v>0</v>
      </c>
      <c r="FI614">
        <v>0</v>
      </c>
      <c r="FJ614">
        <v>0</v>
      </c>
      <c r="FK614">
        <v>0</v>
      </c>
      <c r="FL614">
        <v>0</v>
      </c>
      <c r="FM614">
        <v>0</v>
      </c>
      <c r="FN614">
        <v>0</v>
      </c>
      <c r="FO614">
        <v>0</v>
      </c>
      <c r="FP614">
        <v>0</v>
      </c>
      <c r="FQ614">
        <v>0</v>
      </c>
      <c r="FR614">
        <v>0</v>
      </c>
      <c r="FS614">
        <v>0</v>
      </c>
      <c r="FT614">
        <v>0</v>
      </c>
      <c r="FU614">
        <v>0</v>
      </c>
      <c r="FV614">
        <v>0</v>
      </c>
      <c r="FW614">
        <v>0</v>
      </c>
      <c r="FX614">
        <v>0</v>
      </c>
      <c r="FY614">
        <v>0</v>
      </c>
      <c r="FZ614">
        <v>0</v>
      </c>
      <c r="GA614">
        <v>0</v>
      </c>
      <c r="GB614">
        <v>0</v>
      </c>
      <c r="GC614">
        <v>0</v>
      </c>
      <c r="GD614">
        <v>0</v>
      </c>
      <c r="GE614">
        <v>0</v>
      </c>
      <c r="GF614">
        <v>0</v>
      </c>
      <c r="GG614">
        <v>0</v>
      </c>
      <c r="GH614">
        <v>0</v>
      </c>
      <c r="GI614">
        <v>0</v>
      </c>
      <c r="GJ614">
        <v>0</v>
      </c>
      <c r="GK614">
        <v>0</v>
      </c>
      <c r="GL614">
        <v>0</v>
      </c>
      <c r="GM614">
        <v>0</v>
      </c>
      <c r="GN614">
        <v>0</v>
      </c>
      <c r="GO614">
        <v>0</v>
      </c>
      <c r="GP614">
        <v>0</v>
      </c>
      <c r="GQ614">
        <v>0</v>
      </c>
      <c r="GR614">
        <v>0</v>
      </c>
      <c r="GS614">
        <v>0</v>
      </c>
      <c r="GT614">
        <v>0</v>
      </c>
      <c r="GU614">
        <v>0</v>
      </c>
      <c r="GV614">
        <v>0</v>
      </c>
      <c r="GW614">
        <v>0</v>
      </c>
      <c r="GX614">
        <v>0</v>
      </c>
      <c r="GY614">
        <v>0</v>
      </c>
      <c r="GZ614">
        <v>0</v>
      </c>
      <c r="HA614">
        <v>0</v>
      </c>
      <c r="HB614">
        <v>0</v>
      </c>
      <c r="HC614" s="139">
        <v>1</v>
      </c>
      <c r="HD614" s="141">
        <v>0</v>
      </c>
      <c r="HE614" s="139">
        <v>0</v>
      </c>
      <c r="HF614" s="141">
        <v>2</v>
      </c>
      <c r="HG614" s="180">
        <v>5</v>
      </c>
      <c r="HH614" s="182">
        <v>0.6</v>
      </c>
      <c r="HI614" s="182">
        <v>0</v>
      </c>
      <c r="HJ614" s="183">
        <v>2</v>
      </c>
      <c r="HK614" s="140" t="s">
        <v>541</v>
      </c>
      <c r="HL614" s="140">
        <v>0</v>
      </c>
      <c r="HM614" s="1" t="s">
        <v>426</v>
      </c>
      <c r="HN614" s="1" t="s">
        <v>427</v>
      </c>
      <c r="HO614" t="s">
        <v>458</v>
      </c>
      <c r="HP614" t="e">
        <v>#N/A</v>
      </c>
      <c r="HQ614" s="403" t="s">
        <v>605</v>
      </c>
      <c r="HR614" s="403" t="s">
        <v>605</v>
      </c>
      <c r="HS614" s="403" t="s">
        <v>605</v>
      </c>
      <c r="HT614" s="403" t="s">
        <v>605</v>
      </c>
      <c r="HU614" s="403" t="s">
        <v>605</v>
      </c>
      <c r="HV614" s="403" t="s">
        <v>605</v>
      </c>
      <c r="HW614" s="403" t="s">
        <v>605</v>
      </c>
      <c r="HX614" s="403" t="s">
        <v>605</v>
      </c>
      <c r="HY614" s="403" t="s">
        <v>605</v>
      </c>
      <c r="HZ614" s="403" t="s">
        <v>605</v>
      </c>
      <c r="IA614" s="284"/>
      <c r="IB614" s="284"/>
    </row>
    <row r="615" spans="1:236" x14ac:dyDescent="0.25">
      <c r="A615" s="2">
        <f>IF('Table 1'!$L$2="All Regions",1,IF('Table 1'!$L$2='DATA TEMPLATE 1516'!L615,1,0))</f>
        <v>1</v>
      </c>
      <c r="B615" s="2">
        <f>IF('Table 1'!$L$3="All Disciplines",1,IF('Table 1'!$L$3='DATA TEMPLATE 1516'!M615,1,0))</f>
        <v>1</v>
      </c>
      <c r="C615" s="2">
        <f>IF('Table 1'!$L$4="All Organisations",1,IF('Table 1'!$L$4='DATA TEMPLATE 1516'!N615,1,0))</f>
        <v>1</v>
      </c>
      <c r="D615" s="2">
        <f t="shared" si="18"/>
        <v>3</v>
      </c>
      <c r="E615" s="236">
        <f>IFERROR(IF('Table 2'!$L$2="All Diverse Led",$HQ615,IF('Table 2'!$L$2='DATA TEMPLATE 1516'!HX615,4,0)),"0")</f>
        <v>0</v>
      </c>
      <c r="F615" s="236">
        <f>IFERROR(IF('Table 2'!$L$2="All Diverse Led",$HQ615,IF('Table 2'!$L$2='DATA TEMPLATE 1516'!HY615,4,0)), 0)</f>
        <v>0</v>
      </c>
      <c r="G615" s="237">
        <f t="shared" si="19"/>
        <v>0</v>
      </c>
      <c r="H615" s="1" t="s">
        <v>471</v>
      </c>
      <c r="I615" s="1">
        <v>0</v>
      </c>
      <c r="J615" s="1" t="b">
        <v>0</v>
      </c>
      <c r="K615" s="284">
        <v>613</v>
      </c>
      <c r="L615" t="s">
        <v>448</v>
      </c>
      <c r="M615" t="s">
        <v>440</v>
      </c>
      <c r="N615" t="s">
        <v>458</v>
      </c>
      <c r="O615" s="76">
        <v>60585</v>
      </c>
      <c r="P615" s="76">
        <v>76661</v>
      </c>
      <c r="Q615" s="76">
        <v>9315</v>
      </c>
      <c r="R615" s="76">
        <v>6250</v>
      </c>
      <c r="S615" s="76">
        <v>9900</v>
      </c>
      <c r="T615" s="76">
        <v>162711</v>
      </c>
      <c r="U615">
        <v>18000</v>
      </c>
      <c r="V615">
        <v>0</v>
      </c>
      <c r="W615">
        <v>5000</v>
      </c>
      <c r="X615">
        <v>20000</v>
      </c>
      <c r="Y615">
        <v>5000</v>
      </c>
      <c r="Z615">
        <v>0</v>
      </c>
      <c r="AA615">
        <v>0</v>
      </c>
      <c r="AB615">
        <v>91000</v>
      </c>
      <c r="AC615">
        <v>22500</v>
      </c>
      <c r="AD615">
        <v>0</v>
      </c>
      <c r="AE615">
        <v>161500</v>
      </c>
      <c r="AF615" s="1">
        <v>5</v>
      </c>
      <c r="AG615">
        <v>5</v>
      </c>
      <c r="AH615">
        <v>0</v>
      </c>
      <c r="AI615">
        <v>250000</v>
      </c>
      <c r="AJ615">
        <v>0</v>
      </c>
      <c r="AK615">
        <v>0</v>
      </c>
      <c r="AL615">
        <v>0</v>
      </c>
      <c r="AM615">
        <v>0</v>
      </c>
      <c r="AN615">
        <v>0</v>
      </c>
      <c r="AO615">
        <v>0</v>
      </c>
      <c r="AP615">
        <v>0</v>
      </c>
      <c r="AQ615">
        <v>0</v>
      </c>
      <c r="AR615">
        <v>0</v>
      </c>
      <c r="AS615">
        <v>0</v>
      </c>
      <c r="AT615">
        <v>0</v>
      </c>
      <c r="AU615">
        <v>0</v>
      </c>
      <c r="AV615">
        <v>0</v>
      </c>
      <c r="AW615">
        <v>0</v>
      </c>
      <c r="AX615">
        <v>0</v>
      </c>
      <c r="AY615">
        <v>0</v>
      </c>
      <c r="AZ615">
        <v>0</v>
      </c>
      <c r="BA615">
        <v>0</v>
      </c>
      <c r="BB615">
        <v>0</v>
      </c>
      <c r="BC615">
        <v>0</v>
      </c>
      <c r="BD615" s="284">
        <v>0</v>
      </c>
      <c r="BE615" s="284">
        <v>0</v>
      </c>
      <c r="BF615" s="284">
        <v>0</v>
      </c>
      <c r="BG615" s="284">
        <v>0</v>
      </c>
      <c r="BH615" s="168">
        <v>0</v>
      </c>
      <c r="BI615" s="169">
        <v>0</v>
      </c>
      <c r="BJ615" s="169">
        <v>0</v>
      </c>
      <c r="BK615" s="170">
        <v>0</v>
      </c>
      <c r="BL615">
        <v>0</v>
      </c>
      <c r="BM615">
        <v>0</v>
      </c>
      <c r="BN615">
        <v>0</v>
      </c>
      <c r="BO615">
        <v>0</v>
      </c>
      <c r="BP615">
        <v>0</v>
      </c>
      <c r="BQ615">
        <v>0</v>
      </c>
      <c r="BR615">
        <v>0</v>
      </c>
      <c r="BS615">
        <v>0</v>
      </c>
      <c r="BT615">
        <v>0</v>
      </c>
      <c r="BU615">
        <v>0</v>
      </c>
      <c r="BV615">
        <v>0</v>
      </c>
      <c r="BW615">
        <v>0</v>
      </c>
      <c r="BX615">
        <v>0</v>
      </c>
      <c r="BY615">
        <v>0</v>
      </c>
      <c r="BZ615">
        <v>0</v>
      </c>
      <c r="CA615">
        <v>0</v>
      </c>
      <c r="CB615">
        <v>0</v>
      </c>
      <c r="CC615">
        <v>0</v>
      </c>
      <c r="CD615">
        <v>0</v>
      </c>
      <c r="CE615">
        <v>0</v>
      </c>
      <c r="CF615">
        <v>0</v>
      </c>
      <c r="CG615">
        <v>0</v>
      </c>
      <c r="CH615">
        <v>0</v>
      </c>
      <c r="CI615">
        <v>0</v>
      </c>
      <c r="CJ615" s="1">
        <v>0</v>
      </c>
      <c r="CK615" s="1">
        <v>0</v>
      </c>
      <c r="CL615" s="1">
        <v>0</v>
      </c>
      <c r="CM615" s="1">
        <v>0</v>
      </c>
      <c r="CN615" s="168">
        <v>0</v>
      </c>
      <c r="CO615" s="169">
        <v>0</v>
      </c>
      <c r="CP615" s="169">
        <v>0</v>
      </c>
      <c r="CQ615" s="170">
        <v>0</v>
      </c>
      <c r="CR615" s="1">
        <v>0</v>
      </c>
      <c r="CS615" s="1">
        <v>0</v>
      </c>
      <c r="CT615" s="1">
        <v>0</v>
      </c>
      <c r="CU615" s="1">
        <v>0</v>
      </c>
      <c r="CV615">
        <v>0</v>
      </c>
      <c r="CW615">
        <v>0</v>
      </c>
      <c r="CX615">
        <v>0</v>
      </c>
      <c r="CY615">
        <v>0</v>
      </c>
      <c r="CZ615">
        <v>0</v>
      </c>
      <c r="DA615">
        <v>0</v>
      </c>
      <c r="DB615">
        <v>0</v>
      </c>
      <c r="DC615">
        <v>0</v>
      </c>
      <c r="DD615">
        <v>0</v>
      </c>
      <c r="DE615">
        <v>0</v>
      </c>
      <c r="DF615">
        <v>0</v>
      </c>
      <c r="DG615">
        <v>0</v>
      </c>
      <c r="DH615">
        <v>0</v>
      </c>
      <c r="DI615">
        <v>0</v>
      </c>
      <c r="DJ615">
        <v>0</v>
      </c>
      <c r="DK615">
        <v>0</v>
      </c>
      <c r="DL615">
        <v>0</v>
      </c>
      <c r="DM615">
        <v>0</v>
      </c>
      <c r="DN615">
        <v>0</v>
      </c>
      <c r="DO615">
        <v>0</v>
      </c>
      <c r="DP615" s="284">
        <v>0</v>
      </c>
      <c r="DQ615" s="284">
        <v>0</v>
      </c>
      <c r="DR615" s="284">
        <v>0</v>
      </c>
      <c r="DS615" s="284">
        <v>0</v>
      </c>
      <c r="DT615" s="168">
        <v>0</v>
      </c>
      <c r="DU615" s="169">
        <v>0</v>
      </c>
      <c r="DV615" s="169">
        <v>0</v>
      </c>
      <c r="DW615" s="170">
        <v>0</v>
      </c>
      <c r="DX615">
        <v>0</v>
      </c>
      <c r="DY615">
        <v>0</v>
      </c>
      <c r="DZ615">
        <v>0</v>
      </c>
      <c r="EA615">
        <v>0</v>
      </c>
      <c r="EB615">
        <v>0</v>
      </c>
      <c r="EC615">
        <v>0</v>
      </c>
      <c r="ED615">
        <v>0</v>
      </c>
      <c r="EE615">
        <v>0</v>
      </c>
      <c r="EF615">
        <v>0</v>
      </c>
      <c r="EG615">
        <v>0</v>
      </c>
      <c r="EH615">
        <v>0</v>
      </c>
      <c r="EI615">
        <v>0</v>
      </c>
      <c r="EJ615">
        <v>0</v>
      </c>
      <c r="EK615">
        <v>0</v>
      </c>
      <c r="EL615">
        <v>0</v>
      </c>
      <c r="EM615">
        <v>0</v>
      </c>
      <c r="EN615">
        <v>0</v>
      </c>
      <c r="EO615">
        <v>0</v>
      </c>
      <c r="EP615">
        <v>0</v>
      </c>
      <c r="EQ615">
        <v>0</v>
      </c>
      <c r="ER615">
        <v>0</v>
      </c>
      <c r="ES615">
        <v>0</v>
      </c>
      <c r="ET615">
        <v>0</v>
      </c>
      <c r="EU615">
        <v>0</v>
      </c>
      <c r="EV615" s="1">
        <v>0</v>
      </c>
      <c r="EW615" s="1">
        <v>0</v>
      </c>
      <c r="EX615" s="1">
        <v>0</v>
      </c>
      <c r="EY615" s="1">
        <v>0</v>
      </c>
      <c r="EZ615" s="168">
        <v>0</v>
      </c>
      <c r="FA615" s="169">
        <v>0</v>
      </c>
      <c r="FB615" s="169">
        <v>0</v>
      </c>
      <c r="FC615" s="170">
        <v>0</v>
      </c>
      <c r="FD615">
        <v>0</v>
      </c>
      <c r="FE615">
        <v>0</v>
      </c>
      <c r="FF615">
        <v>0</v>
      </c>
      <c r="FG615">
        <v>0</v>
      </c>
      <c r="FH615">
        <v>0</v>
      </c>
      <c r="FI615">
        <v>0</v>
      </c>
      <c r="FJ615">
        <v>0</v>
      </c>
      <c r="FK615">
        <v>0</v>
      </c>
      <c r="FL615">
        <v>0</v>
      </c>
      <c r="FM615">
        <v>0</v>
      </c>
      <c r="FN615">
        <v>0</v>
      </c>
      <c r="FO615">
        <v>0</v>
      </c>
      <c r="FP615">
        <v>0</v>
      </c>
      <c r="FQ615">
        <v>0</v>
      </c>
      <c r="FR615">
        <v>0</v>
      </c>
      <c r="FS615">
        <v>0</v>
      </c>
      <c r="FT615">
        <v>0</v>
      </c>
      <c r="FU615">
        <v>0</v>
      </c>
      <c r="FV615">
        <v>0</v>
      </c>
      <c r="FW615">
        <v>0</v>
      </c>
      <c r="FX615">
        <v>0</v>
      </c>
      <c r="FY615">
        <v>0</v>
      </c>
      <c r="FZ615">
        <v>0</v>
      </c>
      <c r="GA615">
        <v>0</v>
      </c>
      <c r="GB615">
        <v>0</v>
      </c>
      <c r="GC615">
        <v>0</v>
      </c>
      <c r="GD615">
        <v>0</v>
      </c>
      <c r="GE615">
        <v>0</v>
      </c>
      <c r="GF615">
        <v>0</v>
      </c>
      <c r="GG615">
        <v>0</v>
      </c>
      <c r="GH615">
        <v>0</v>
      </c>
      <c r="GI615">
        <v>0</v>
      </c>
      <c r="GJ615">
        <v>0</v>
      </c>
      <c r="GK615">
        <v>0</v>
      </c>
      <c r="GL615">
        <v>0</v>
      </c>
      <c r="GM615">
        <v>0</v>
      </c>
      <c r="GN615">
        <v>0</v>
      </c>
      <c r="GO615">
        <v>0</v>
      </c>
      <c r="GP615">
        <v>0</v>
      </c>
      <c r="GQ615">
        <v>0</v>
      </c>
      <c r="GR615">
        <v>0</v>
      </c>
      <c r="GS615">
        <v>0</v>
      </c>
      <c r="GT615">
        <v>0</v>
      </c>
      <c r="GU615">
        <v>0</v>
      </c>
      <c r="GV615">
        <v>0</v>
      </c>
      <c r="GW615">
        <v>0</v>
      </c>
      <c r="GX615">
        <v>8</v>
      </c>
      <c r="GY615">
        <v>0</v>
      </c>
      <c r="GZ615">
        <v>0</v>
      </c>
      <c r="HA615">
        <v>0</v>
      </c>
      <c r="HB615">
        <v>0</v>
      </c>
      <c r="HC615" s="139">
        <v>0</v>
      </c>
      <c r="HD615" s="141">
        <v>1</v>
      </c>
      <c r="HE615" s="139">
        <v>1</v>
      </c>
      <c r="HF615" s="141">
        <v>0</v>
      </c>
      <c r="HG615" s="180">
        <v>11</v>
      </c>
      <c r="HH615" s="182">
        <v>0</v>
      </c>
      <c r="HI615" s="182">
        <v>0.18181818181818182</v>
      </c>
      <c r="HJ615" s="183">
        <v>0</v>
      </c>
      <c r="HK615" s="140">
        <v>0</v>
      </c>
      <c r="HL615" s="140">
        <v>0</v>
      </c>
      <c r="HM615" s="1">
        <v>0</v>
      </c>
      <c r="HN615" s="1">
        <v>0</v>
      </c>
      <c r="HO615" t="s">
        <v>458</v>
      </c>
      <c r="HP615" s="284" t="s">
        <v>458</v>
      </c>
      <c r="HQ615" s="284">
        <v>0</v>
      </c>
      <c r="HR615" s="284">
        <v>0</v>
      </c>
      <c r="HS615" s="284">
        <v>0</v>
      </c>
      <c r="HT615" s="284" t="s">
        <v>427</v>
      </c>
      <c r="HU615" s="284" t="s">
        <v>427</v>
      </c>
      <c r="HV615" s="284" t="s">
        <v>427</v>
      </c>
      <c r="HW615" s="284" t="s">
        <v>427</v>
      </c>
      <c r="HX615" s="284">
        <v>0</v>
      </c>
      <c r="HY615" s="284">
        <v>0</v>
      </c>
      <c r="HZ615" s="284">
        <v>173414</v>
      </c>
      <c r="IA615" s="284"/>
      <c r="IB615" s="284"/>
    </row>
    <row r="616" spans="1:236" x14ac:dyDescent="0.25">
      <c r="A616" s="2">
        <f>IF('Table 1'!$L$2="All Regions",1,IF('Table 1'!$L$2='DATA TEMPLATE 1516'!L616,1,0))</f>
        <v>1</v>
      </c>
      <c r="B616" s="2">
        <f>IF('Table 1'!$L$3="All Disciplines",1,IF('Table 1'!$L$3='DATA TEMPLATE 1516'!M616,1,0))</f>
        <v>1</v>
      </c>
      <c r="C616" s="2">
        <f>IF('Table 1'!$L$4="All Organisations",1,IF('Table 1'!$L$4='DATA TEMPLATE 1516'!N616,1,0))</f>
        <v>1</v>
      </c>
      <c r="D616" s="2">
        <f t="shared" si="18"/>
        <v>3</v>
      </c>
      <c r="E616" s="236">
        <f>IFERROR(IF('Table 2'!$L$2="All Diverse Led",$HQ616,IF('Table 2'!$L$2='DATA TEMPLATE 1516'!HX616,4,0)),"0")</f>
        <v>0</v>
      </c>
      <c r="F616" s="236">
        <f>IFERROR(IF('Table 2'!$L$2="All Diverse Led",$HQ616,IF('Table 2'!$L$2='DATA TEMPLATE 1516'!HY616,4,0)), 0)</f>
        <v>0</v>
      </c>
      <c r="G616" s="237">
        <f t="shared" si="19"/>
        <v>0</v>
      </c>
      <c r="H616" s="1" t="s">
        <v>471</v>
      </c>
      <c r="I616" s="1">
        <v>0</v>
      </c>
      <c r="J616" s="1" t="b">
        <v>0</v>
      </c>
      <c r="K616" s="284">
        <v>614</v>
      </c>
      <c r="L616" t="s">
        <v>439</v>
      </c>
      <c r="M616" t="s">
        <v>442</v>
      </c>
      <c r="N616" t="s">
        <v>459</v>
      </c>
      <c r="O616" s="76">
        <v>21585</v>
      </c>
      <c r="P616" s="76">
        <v>122945</v>
      </c>
      <c r="Q616" s="76">
        <v>243794</v>
      </c>
      <c r="R616" s="76">
        <v>0</v>
      </c>
      <c r="S616" s="76">
        <v>65000</v>
      </c>
      <c r="T616" s="76">
        <v>453324</v>
      </c>
      <c r="U616">
        <v>0</v>
      </c>
      <c r="V616">
        <v>10033</v>
      </c>
      <c r="W616">
        <v>0</v>
      </c>
      <c r="X616">
        <v>2500</v>
      </c>
      <c r="Y616">
        <v>0</v>
      </c>
      <c r="Z616">
        <v>0</v>
      </c>
      <c r="AA616">
        <v>0</v>
      </c>
      <c r="AB616">
        <v>291510</v>
      </c>
      <c r="AC616">
        <v>72630</v>
      </c>
      <c r="AD616">
        <v>128440</v>
      </c>
      <c r="AE616">
        <v>505113</v>
      </c>
      <c r="AF616" s="1">
        <v>3</v>
      </c>
      <c r="AG616">
        <v>3</v>
      </c>
      <c r="AH616">
        <v>87</v>
      </c>
      <c r="AI616">
        <v>0</v>
      </c>
      <c r="AJ616">
        <v>0</v>
      </c>
      <c r="AK616">
        <v>0</v>
      </c>
      <c r="AL616">
        <v>0</v>
      </c>
      <c r="AM616">
        <v>0</v>
      </c>
      <c r="AN616">
        <v>0</v>
      </c>
      <c r="AO616">
        <v>0</v>
      </c>
      <c r="AP616">
        <v>0</v>
      </c>
      <c r="AQ616">
        <v>0</v>
      </c>
      <c r="AR616">
        <v>3</v>
      </c>
      <c r="AS616">
        <v>3</v>
      </c>
      <c r="AT616">
        <v>87</v>
      </c>
      <c r="AU616">
        <v>0</v>
      </c>
      <c r="AV616">
        <v>0</v>
      </c>
      <c r="AW616">
        <v>0</v>
      </c>
      <c r="AX616">
        <v>0</v>
      </c>
      <c r="AY616">
        <v>0</v>
      </c>
      <c r="AZ616">
        <v>0</v>
      </c>
      <c r="BA616">
        <v>0</v>
      </c>
      <c r="BB616">
        <v>0</v>
      </c>
      <c r="BC616">
        <v>0</v>
      </c>
      <c r="BD616" s="284">
        <v>0</v>
      </c>
      <c r="BE616" s="284">
        <v>0</v>
      </c>
      <c r="BF616" s="284">
        <v>0</v>
      </c>
      <c r="BG616" s="284">
        <v>0</v>
      </c>
      <c r="BH616" s="168">
        <v>3</v>
      </c>
      <c r="BI616" s="169">
        <v>3</v>
      </c>
      <c r="BJ616" s="169">
        <v>87</v>
      </c>
      <c r="BK616" s="170">
        <v>0</v>
      </c>
      <c r="BL616">
        <v>0</v>
      </c>
      <c r="BM616">
        <v>0</v>
      </c>
      <c r="BN616">
        <v>0</v>
      </c>
      <c r="BO616">
        <v>0</v>
      </c>
      <c r="BP616">
        <v>0</v>
      </c>
      <c r="BQ616">
        <v>0</v>
      </c>
      <c r="BR616">
        <v>0</v>
      </c>
      <c r="BS616">
        <v>0</v>
      </c>
      <c r="BT616">
        <v>0</v>
      </c>
      <c r="BU616">
        <v>0</v>
      </c>
      <c r="BV616">
        <v>0</v>
      </c>
      <c r="BW616">
        <v>0</v>
      </c>
      <c r="BX616">
        <v>0</v>
      </c>
      <c r="BY616">
        <v>0</v>
      </c>
      <c r="BZ616">
        <v>0</v>
      </c>
      <c r="CA616">
        <v>0</v>
      </c>
      <c r="CB616">
        <v>0</v>
      </c>
      <c r="CC616">
        <v>0</v>
      </c>
      <c r="CD616">
        <v>0</v>
      </c>
      <c r="CE616">
        <v>0</v>
      </c>
      <c r="CF616">
        <v>0</v>
      </c>
      <c r="CG616">
        <v>0</v>
      </c>
      <c r="CH616">
        <v>0</v>
      </c>
      <c r="CI616">
        <v>0</v>
      </c>
      <c r="CJ616" s="1">
        <v>0</v>
      </c>
      <c r="CK616" s="1">
        <v>0</v>
      </c>
      <c r="CL616" s="1">
        <v>0</v>
      </c>
      <c r="CM616" s="1">
        <v>0</v>
      </c>
      <c r="CN616" s="168">
        <v>0</v>
      </c>
      <c r="CO616" s="169">
        <v>0</v>
      </c>
      <c r="CP616" s="169">
        <v>0</v>
      </c>
      <c r="CQ616" s="170">
        <v>0</v>
      </c>
      <c r="CR616" s="1">
        <v>1</v>
      </c>
      <c r="CS616" s="1">
        <v>1</v>
      </c>
      <c r="CT616" s="1">
        <v>11</v>
      </c>
      <c r="CU616" s="1">
        <v>0</v>
      </c>
      <c r="CV616">
        <v>0</v>
      </c>
      <c r="CW616">
        <v>0</v>
      </c>
      <c r="CX616">
        <v>0</v>
      </c>
      <c r="CY616">
        <v>0</v>
      </c>
      <c r="CZ616">
        <v>0</v>
      </c>
      <c r="DA616">
        <v>0</v>
      </c>
      <c r="DB616">
        <v>0</v>
      </c>
      <c r="DC616">
        <v>0</v>
      </c>
      <c r="DD616">
        <v>0</v>
      </c>
      <c r="DE616">
        <v>0</v>
      </c>
      <c r="DF616">
        <v>0</v>
      </c>
      <c r="DG616">
        <v>0</v>
      </c>
      <c r="DH616">
        <v>0</v>
      </c>
      <c r="DI616">
        <v>0</v>
      </c>
      <c r="DJ616">
        <v>0</v>
      </c>
      <c r="DK616">
        <v>0</v>
      </c>
      <c r="DL616">
        <v>0</v>
      </c>
      <c r="DM616">
        <v>0</v>
      </c>
      <c r="DN616">
        <v>0</v>
      </c>
      <c r="DO616">
        <v>0</v>
      </c>
      <c r="DP616" s="284">
        <v>0</v>
      </c>
      <c r="DQ616" s="284">
        <v>0</v>
      </c>
      <c r="DR616" s="284">
        <v>0</v>
      </c>
      <c r="DS616" s="284">
        <v>0</v>
      </c>
      <c r="DT616" s="168">
        <v>0</v>
      </c>
      <c r="DU616" s="169">
        <v>0</v>
      </c>
      <c r="DV616" s="169">
        <v>0</v>
      </c>
      <c r="DW616" s="170">
        <v>0</v>
      </c>
      <c r="DX616">
        <v>0</v>
      </c>
      <c r="DY616">
        <v>0</v>
      </c>
      <c r="DZ616">
        <v>0</v>
      </c>
      <c r="EA616">
        <v>0</v>
      </c>
      <c r="EB616">
        <v>0</v>
      </c>
      <c r="EC616">
        <v>0</v>
      </c>
      <c r="ED616">
        <v>0</v>
      </c>
      <c r="EE616">
        <v>0</v>
      </c>
      <c r="EF616">
        <v>0</v>
      </c>
      <c r="EG616">
        <v>0</v>
      </c>
      <c r="EH616">
        <v>0</v>
      </c>
      <c r="EI616">
        <v>0</v>
      </c>
      <c r="EJ616">
        <v>0</v>
      </c>
      <c r="EK616">
        <v>0</v>
      </c>
      <c r="EL616">
        <v>0</v>
      </c>
      <c r="EM616">
        <v>0</v>
      </c>
      <c r="EN616">
        <v>0</v>
      </c>
      <c r="EO616">
        <v>0</v>
      </c>
      <c r="EP616">
        <v>0</v>
      </c>
      <c r="EQ616">
        <v>0</v>
      </c>
      <c r="ER616">
        <v>0</v>
      </c>
      <c r="ES616">
        <v>0</v>
      </c>
      <c r="ET616">
        <v>0</v>
      </c>
      <c r="EU616">
        <v>0</v>
      </c>
      <c r="EV616" s="1">
        <v>0</v>
      </c>
      <c r="EW616" s="1">
        <v>0</v>
      </c>
      <c r="EX616" s="1">
        <v>0</v>
      </c>
      <c r="EY616" s="1">
        <v>0</v>
      </c>
      <c r="EZ616" s="168">
        <v>0</v>
      </c>
      <c r="FA616" s="169">
        <v>0</v>
      </c>
      <c r="FB616" s="169">
        <v>0</v>
      </c>
      <c r="FC616" s="170">
        <v>0</v>
      </c>
      <c r="FD616">
        <v>0</v>
      </c>
      <c r="FE616">
        <v>0</v>
      </c>
      <c r="FF616">
        <v>0</v>
      </c>
      <c r="FG616">
        <v>0</v>
      </c>
      <c r="FH616">
        <v>0</v>
      </c>
      <c r="FI616">
        <v>0</v>
      </c>
      <c r="FJ616">
        <v>0</v>
      </c>
      <c r="FK616">
        <v>0</v>
      </c>
      <c r="FL616">
        <v>0</v>
      </c>
      <c r="FM616">
        <v>0</v>
      </c>
      <c r="FN616">
        <v>11</v>
      </c>
      <c r="FO616">
        <v>66</v>
      </c>
      <c r="FP616">
        <v>0</v>
      </c>
      <c r="FQ616">
        <v>0</v>
      </c>
      <c r="FR616">
        <v>66</v>
      </c>
      <c r="FS616">
        <v>0</v>
      </c>
      <c r="FT616">
        <v>5</v>
      </c>
      <c r="FU616">
        <v>236</v>
      </c>
      <c r="FV616">
        <v>236</v>
      </c>
      <c r="FW616">
        <v>0</v>
      </c>
      <c r="FX616">
        <v>0</v>
      </c>
      <c r="FY616">
        <v>0</v>
      </c>
      <c r="FZ616">
        <v>0</v>
      </c>
      <c r="GA616">
        <v>0</v>
      </c>
      <c r="GB616">
        <v>0</v>
      </c>
      <c r="GC616">
        <v>0</v>
      </c>
      <c r="GD616">
        <v>0</v>
      </c>
      <c r="GE616">
        <v>0</v>
      </c>
      <c r="GF616">
        <v>0</v>
      </c>
      <c r="GG616">
        <v>0</v>
      </c>
      <c r="GH616">
        <v>0</v>
      </c>
      <c r="GI616">
        <v>0</v>
      </c>
      <c r="GJ616">
        <v>0</v>
      </c>
      <c r="GK616">
        <v>0</v>
      </c>
      <c r="GL616">
        <v>0</v>
      </c>
      <c r="GM616">
        <v>0</v>
      </c>
      <c r="GN616">
        <v>0</v>
      </c>
      <c r="GO616">
        <v>0</v>
      </c>
      <c r="GP616">
        <v>0</v>
      </c>
      <c r="GQ616">
        <v>0</v>
      </c>
      <c r="GR616">
        <v>0</v>
      </c>
      <c r="GS616">
        <v>0</v>
      </c>
      <c r="GT616">
        <v>11</v>
      </c>
      <c r="GU616">
        <v>0</v>
      </c>
      <c r="GV616">
        <v>0</v>
      </c>
      <c r="GW616">
        <v>0</v>
      </c>
      <c r="GX616">
        <v>0</v>
      </c>
      <c r="GY616">
        <v>0</v>
      </c>
      <c r="GZ616">
        <v>0</v>
      </c>
      <c r="HA616">
        <v>0</v>
      </c>
      <c r="HB616">
        <v>0</v>
      </c>
      <c r="HC616" s="139">
        <v>0</v>
      </c>
      <c r="HD616" s="141">
        <v>0</v>
      </c>
      <c r="HE616" s="139">
        <v>0</v>
      </c>
      <c r="HF616" s="141">
        <v>2</v>
      </c>
      <c r="HG616" s="180">
        <v>15</v>
      </c>
      <c r="HH616" s="182">
        <v>0.13333333333333333</v>
      </c>
      <c r="HI616" s="182">
        <v>0</v>
      </c>
      <c r="HJ616" s="183">
        <v>0</v>
      </c>
      <c r="HK616" s="140">
        <v>0</v>
      </c>
      <c r="HL616" s="140">
        <v>0</v>
      </c>
      <c r="HM616" s="1" t="s">
        <v>427</v>
      </c>
      <c r="HN616" s="1" t="s">
        <v>427</v>
      </c>
      <c r="HO616" t="s">
        <v>459</v>
      </c>
      <c r="HP616" s="284" t="s">
        <v>459</v>
      </c>
      <c r="HQ616" s="284">
        <v>0</v>
      </c>
      <c r="HR616" s="284">
        <v>0</v>
      </c>
      <c r="HS616" s="284">
        <v>0</v>
      </c>
      <c r="HT616" s="284" t="s">
        <v>427</v>
      </c>
      <c r="HU616" s="284" t="s">
        <v>427</v>
      </c>
      <c r="HV616" s="284" t="s">
        <v>427</v>
      </c>
      <c r="HW616" s="284" t="s">
        <v>427</v>
      </c>
      <c r="HX616" s="284">
        <v>0</v>
      </c>
      <c r="HY616" s="284">
        <v>0</v>
      </c>
      <c r="HZ616" s="284">
        <v>382441</v>
      </c>
      <c r="IA616" s="284"/>
      <c r="IB616" s="284"/>
    </row>
    <row r="617" spans="1:236" x14ac:dyDescent="0.25">
      <c r="A617" s="2">
        <f>IF('Table 1'!$L$2="All Regions",1,IF('Table 1'!$L$2='DATA TEMPLATE 1516'!L617,1,0))</f>
        <v>1</v>
      </c>
      <c r="B617" s="2">
        <f>IF('Table 1'!$L$3="All Disciplines",1,IF('Table 1'!$L$3='DATA TEMPLATE 1516'!M617,1,0))</f>
        <v>1</v>
      </c>
      <c r="C617" s="2">
        <f>IF('Table 1'!$L$4="All Organisations",1,IF('Table 1'!$L$4='DATA TEMPLATE 1516'!N617,1,0))</f>
        <v>1</v>
      </c>
      <c r="D617" s="2">
        <f t="shared" si="18"/>
        <v>3</v>
      </c>
      <c r="E617" s="236">
        <f>IFERROR(IF('Table 2'!$L$2="All Diverse Led",$HQ617,IF('Table 2'!$L$2='DATA TEMPLATE 1516'!HX617,4,0)),"0")</f>
        <v>0</v>
      </c>
      <c r="F617" s="236">
        <f>IFERROR(IF('Table 2'!$L$2="All Diverse Led",$HQ617,IF('Table 2'!$L$2='DATA TEMPLATE 1516'!HY617,4,0)), 0)</f>
        <v>0</v>
      </c>
      <c r="G617" s="237">
        <f t="shared" si="19"/>
        <v>0</v>
      </c>
      <c r="H617" s="1" t="s">
        <v>471</v>
      </c>
      <c r="I617" s="1">
        <v>0</v>
      </c>
      <c r="J617" s="1" t="b">
        <v>0</v>
      </c>
      <c r="K617" s="284">
        <v>615</v>
      </c>
      <c r="L617" t="s">
        <v>445</v>
      </c>
      <c r="M617" t="s">
        <v>437</v>
      </c>
      <c r="N617" t="s">
        <v>458</v>
      </c>
      <c r="O617" s="76">
        <v>75661</v>
      </c>
      <c r="P617" s="76">
        <v>100678</v>
      </c>
      <c r="Q617" s="76">
        <v>19789</v>
      </c>
      <c r="R617" s="76">
        <v>0</v>
      </c>
      <c r="S617" s="76">
        <v>0</v>
      </c>
      <c r="T617" s="76">
        <v>196128</v>
      </c>
      <c r="U617">
        <v>0</v>
      </c>
      <c r="V617">
        <v>2250</v>
      </c>
      <c r="W617">
        <v>0</v>
      </c>
      <c r="X617">
        <v>87498</v>
      </c>
      <c r="Y617">
        <v>0</v>
      </c>
      <c r="Z617">
        <v>0</v>
      </c>
      <c r="AA617">
        <v>0</v>
      </c>
      <c r="AB617">
        <v>82972</v>
      </c>
      <c r="AC617">
        <v>17064</v>
      </c>
      <c r="AD617">
        <v>0</v>
      </c>
      <c r="AE617">
        <v>189784</v>
      </c>
      <c r="AF617" s="1">
        <v>15</v>
      </c>
      <c r="AG617">
        <v>0</v>
      </c>
      <c r="AH617">
        <v>24</v>
      </c>
      <c r="AI617">
        <v>9500</v>
      </c>
      <c r="AJ617">
        <v>0</v>
      </c>
      <c r="AK617">
        <v>0</v>
      </c>
      <c r="AL617">
        <v>0</v>
      </c>
      <c r="AM617">
        <v>0</v>
      </c>
      <c r="AN617">
        <v>0</v>
      </c>
      <c r="AO617">
        <v>0</v>
      </c>
      <c r="AP617">
        <v>0</v>
      </c>
      <c r="AQ617">
        <v>0</v>
      </c>
      <c r="AR617">
        <v>0</v>
      </c>
      <c r="AS617">
        <v>0</v>
      </c>
      <c r="AT617">
        <v>0</v>
      </c>
      <c r="AU617">
        <v>0</v>
      </c>
      <c r="AV617">
        <v>0</v>
      </c>
      <c r="AW617">
        <v>0</v>
      </c>
      <c r="AX617">
        <v>0</v>
      </c>
      <c r="AY617">
        <v>0</v>
      </c>
      <c r="AZ617">
        <v>0</v>
      </c>
      <c r="BA617">
        <v>0</v>
      </c>
      <c r="BB617">
        <v>0</v>
      </c>
      <c r="BC617">
        <v>0</v>
      </c>
      <c r="BD617" s="284">
        <v>0</v>
      </c>
      <c r="BE617" s="284">
        <v>0</v>
      </c>
      <c r="BF617" s="284">
        <v>0</v>
      </c>
      <c r="BG617" s="284">
        <v>0</v>
      </c>
      <c r="BH617" s="168">
        <v>0</v>
      </c>
      <c r="BI617" s="169">
        <v>0</v>
      </c>
      <c r="BJ617" s="169">
        <v>0</v>
      </c>
      <c r="BK617" s="170">
        <v>0</v>
      </c>
      <c r="BL617">
        <v>2</v>
      </c>
      <c r="BM617">
        <v>296</v>
      </c>
      <c r="BN617">
        <v>0</v>
      </c>
      <c r="BO617">
        <v>163772</v>
      </c>
      <c r="BP617">
        <v>0</v>
      </c>
      <c r="BQ617">
        <v>0</v>
      </c>
      <c r="BR617">
        <v>0</v>
      </c>
      <c r="BS617">
        <v>0</v>
      </c>
      <c r="BT617">
        <v>0</v>
      </c>
      <c r="BU617">
        <v>0</v>
      </c>
      <c r="BV617">
        <v>0</v>
      </c>
      <c r="BW617">
        <v>0</v>
      </c>
      <c r="BX617">
        <v>0</v>
      </c>
      <c r="BY617">
        <v>0</v>
      </c>
      <c r="BZ617">
        <v>0</v>
      </c>
      <c r="CA617">
        <v>0</v>
      </c>
      <c r="CB617">
        <v>0</v>
      </c>
      <c r="CC617">
        <v>0</v>
      </c>
      <c r="CD617">
        <v>0</v>
      </c>
      <c r="CE617">
        <v>0</v>
      </c>
      <c r="CF617">
        <v>0</v>
      </c>
      <c r="CG617">
        <v>0</v>
      </c>
      <c r="CH617">
        <v>0</v>
      </c>
      <c r="CI617">
        <v>0</v>
      </c>
      <c r="CJ617" s="1">
        <v>0</v>
      </c>
      <c r="CK617" s="1">
        <v>0</v>
      </c>
      <c r="CL617" s="1">
        <v>0</v>
      </c>
      <c r="CM617" s="1">
        <v>0</v>
      </c>
      <c r="CN617" s="168">
        <v>0</v>
      </c>
      <c r="CO617" s="169">
        <v>0</v>
      </c>
      <c r="CP617" s="169">
        <v>0</v>
      </c>
      <c r="CQ617" s="170">
        <v>0</v>
      </c>
      <c r="CR617" s="1">
        <v>1</v>
      </c>
      <c r="CS617" s="1">
        <v>1</v>
      </c>
      <c r="CT617" s="1">
        <v>25</v>
      </c>
      <c r="CU617" s="1">
        <v>0</v>
      </c>
      <c r="CV617">
        <v>0</v>
      </c>
      <c r="CW617">
        <v>0</v>
      </c>
      <c r="CX617">
        <v>0</v>
      </c>
      <c r="CY617">
        <v>0</v>
      </c>
      <c r="CZ617">
        <v>0</v>
      </c>
      <c r="DA617">
        <v>0</v>
      </c>
      <c r="DB617">
        <v>0</v>
      </c>
      <c r="DC617">
        <v>0</v>
      </c>
      <c r="DD617">
        <v>0</v>
      </c>
      <c r="DE617">
        <v>0</v>
      </c>
      <c r="DF617">
        <v>0</v>
      </c>
      <c r="DG617">
        <v>0</v>
      </c>
      <c r="DH617">
        <v>0</v>
      </c>
      <c r="DI617">
        <v>0</v>
      </c>
      <c r="DJ617">
        <v>0</v>
      </c>
      <c r="DK617">
        <v>0</v>
      </c>
      <c r="DL617">
        <v>0</v>
      </c>
      <c r="DM617">
        <v>0</v>
      </c>
      <c r="DN617">
        <v>0</v>
      </c>
      <c r="DO617">
        <v>0</v>
      </c>
      <c r="DP617" s="284">
        <v>0</v>
      </c>
      <c r="DQ617" s="284">
        <v>0</v>
      </c>
      <c r="DR617" s="284">
        <v>0</v>
      </c>
      <c r="DS617" s="284">
        <v>0</v>
      </c>
      <c r="DT617" s="168">
        <v>0</v>
      </c>
      <c r="DU617" s="169">
        <v>0</v>
      </c>
      <c r="DV617" s="169">
        <v>0</v>
      </c>
      <c r="DW617" s="170">
        <v>0</v>
      </c>
      <c r="DX617">
        <v>0</v>
      </c>
      <c r="DY617">
        <v>0</v>
      </c>
      <c r="DZ617">
        <v>0</v>
      </c>
      <c r="EA617">
        <v>0</v>
      </c>
      <c r="EB617">
        <v>0</v>
      </c>
      <c r="EC617">
        <v>0</v>
      </c>
      <c r="ED617">
        <v>0</v>
      </c>
      <c r="EE617">
        <v>0</v>
      </c>
      <c r="EF617">
        <v>0</v>
      </c>
      <c r="EG617">
        <v>0</v>
      </c>
      <c r="EH617">
        <v>0</v>
      </c>
      <c r="EI617">
        <v>0</v>
      </c>
      <c r="EJ617">
        <v>0</v>
      </c>
      <c r="EK617">
        <v>0</v>
      </c>
      <c r="EL617">
        <v>0</v>
      </c>
      <c r="EM617">
        <v>0</v>
      </c>
      <c r="EN617">
        <v>0</v>
      </c>
      <c r="EO617">
        <v>0</v>
      </c>
      <c r="EP617">
        <v>0</v>
      </c>
      <c r="EQ617">
        <v>0</v>
      </c>
      <c r="ER617">
        <v>0</v>
      </c>
      <c r="ES617">
        <v>0</v>
      </c>
      <c r="ET617">
        <v>0</v>
      </c>
      <c r="EU617">
        <v>0</v>
      </c>
      <c r="EV617" s="1">
        <v>0</v>
      </c>
      <c r="EW617" s="1">
        <v>0</v>
      </c>
      <c r="EX617" s="1">
        <v>0</v>
      </c>
      <c r="EY617" s="1">
        <v>0</v>
      </c>
      <c r="EZ617" s="168">
        <v>0</v>
      </c>
      <c r="FA617" s="169">
        <v>0</v>
      </c>
      <c r="FB617" s="169">
        <v>0</v>
      </c>
      <c r="FC617" s="170">
        <v>0</v>
      </c>
      <c r="FD617">
        <v>0</v>
      </c>
      <c r="FE617">
        <v>0</v>
      </c>
      <c r="FF617">
        <v>0</v>
      </c>
      <c r="FG617">
        <v>0</v>
      </c>
      <c r="FH617">
        <v>0</v>
      </c>
      <c r="FI617">
        <v>0</v>
      </c>
      <c r="FJ617">
        <v>0</v>
      </c>
      <c r="FK617">
        <v>0</v>
      </c>
      <c r="FL617">
        <v>0</v>
      </c>
      <c r="FM617">
        <v>0</v>
      </c>
      <c r="FN617">
        <v>0</v>
      </c>
      <c r="FO617">
        <v>0</v>
      </c>
      <c r="FP617">
        <v>0</v>
      </c>
      <c r="FQ617">
        <v>0</v>
      </c>
      <c r="FR617">
        <v>0</v>
      </c>
      <c r="FS617">
        <v>0</v>
      </c>
      <c r="FT617">
        <v>0</v>
      </c>
      <c r="FU617">
        <v>0</v>
      </c>
      <c r="FV617">
        <v>0</v>
      </c>
      <c r="FW617">
        <v>0</v>
      </c>
      <c r="FX617">
        <v>0</v>
      </c>
      <c r="FY617">
        <v>0</v>
      </c>
      <c r="FZ617">
        <v>0</v>
      </c>
      <c r="GA617">
        <v>0</v>
      </c>
      <c r="GB617">
        <v>0</v>
      </c>
      <c r="GC617">
        <v>0</v>
      </c>
      <c r="GD617">
        <v>0</v>
      </c>
      <c r="GE617">
        <v>0</v>
      </c>
      <c r="GF617">
        <v>0</v>
      </c>
      <c r="GG617">
        <v>0</v>
      </c>
      <c r="GH617">
        <v>0</v>
      </c>
      <c r="GI617">
        <v>0</v>
      </c>
      <c r="GJ617">
        <v>0</v>
      </c>
      <c r="GK617">
        <v>0</v>
      </c>
      <c r="GL617">
        <v>0</v>
      </c>
      <c r="GM617">
        <v>0</v>
      </c>
      <c r="GN617">
        <v>1</v>
      </c>
      <c r="GO617">
        <v>278</v>
      </c>
      <c r="GP617">
        <v>3</v>
      </c>
      <c r="GQ617">
        <v>234</v>
      </c>
      <c r="GR617">
        <v>0</v>
      </c>
      <c r="GS617">
        <v>0</v>
      </c>
      <c r="GT617">
        <v>0</v>
      </c>
      <c r="GU617">
        <v>0</v>
      </c>
      <c r="GV617">
        <v>0</v>
      </c>
      <c r="GW617">
        <v>0</v>
      </c>
      <c r="GX617">
        <v>0</v>
      </c>
      <c r="GY617">
        <v>0</v>
      </c>
      <c r="GZ617">
        <v>2</v>
      </c>
      <c r="HA617">
        <v>0</v>
      </c>
      <c r="HB617">
        <v>0</v>
      </c>
      <c r="HC617" s="139">
        <v>0</v>
      </c>
      <c r="HD617" s="141">
        <v>0</v>
      </c>
      <c r="HE617" s="139">
        <v>1</v>
      </c>
      <c r="HF617" s="141">
        <v>0</v>
      </c>
      <c r="HG617" s="180">
        <v>14</v>
      </c>
      <c r="HH617" s="182">
        <v>0</v>
      </c>
      <c r="HI617" s="182">
        <v>7.1428571428571425E-2</v>
      </c>
      <c r="HJ617" s="183">
        <v>0</v>
      </c>
      <c r="HK617" s="140">
        <v>0</v>
      </c>
      <c r="HL617" s="140">
        <v>0</v>
      </c>
      <c r="HM617" s="1" t="s">
        <v>426</v>
      </c>
      <c r="HN617" s="1" t="s">
        <v>426</v>
      </c>
      <c r="HO617" t="s">
        <v>458</v>
      </c>
      <c r="HP617" s="284" t="s">
        <v>458</v>
      </c>
      <c r="HQ617" s="284">
        <v>0</v>
      </c>
      <c r="HR617" s="284">
        <v>0</v>
      </c>
      <c r="HS617" s="284">
        <v>0</v>
      </c>
      <c r="HT617" s="284" t="s">
        <v>427</v>
      </c>
      <c r="HU617" s="284" t="s">
        <v>427</v>
      </c>
      <c r="HV617" s="284" t="s">
        <v>427</v>
      </c>
      <c r="HW617" s="284" t="s">
        <v>426</v>
      </c>
      <c r="HX617" s="284">
        <v>0</v>
      </c>
      <c r="HY617" s="284">
        <v>0</v>
      </c>
      <c r="HZ617" s="284">
        <v>225557</v>
      </c>
      <c r="IA617" s="284"/>
      <c r="IB617" s="284"/>
    </row>
    <row r="618" spans="1:236" x14ac:dyDescent="0.25">
      <c r="A618" s="2">
        <f>IF('Table 1'!$L$2="All Regions",1,IF('Table 1'!$L$2='DATA TEMPLATE 1516'!L618,1,0))</f>
        <v>1</v>
      </c>
      <c r="B618" s="2">
        <f>IF('Table 1'!$L$3="All Disciplines",1,IF('Table 1'!$L$3='DATA TEMPLATE 1516'!M618,1,0))</f>
        <v>1</v>
      </c>
      <c r="C618" s="2">
        <f>IF('Table 1'!$L$4="All Organisations",1,IF('Table 1'!$L$4='DATA TEMPLATE 1516'!N618,1,0))</f>
        <v>1</v>
      </c>
      <c r="D618" s="2">
        <f t="shared" si="18"/>
        <v>3</v>
      </c>
      <c r="E618" s="236">
        <f>IFERROR(IF('Table 2'!$L$2="All Diverse Led",$HQ618,IF('Table 2'!$L$2='DATA TEMPLATE 1516'!HX618,4,0)),"0")</f>
        <v>0</v>
      </c>
      <c r="F618" s="236">
        <f>IFERROR(IF('Table 2'!$L$2="All Diverse Led",$HQ618,IF('Table 2'!$L$2='DATA TEMPLATE 1516'!HY618,4,0)), 0)</f>
        <v>0</v>
      </c>
      <c r="G618" s="237">
        <f t="shared" si="19"/>
        <v>0</v>
      </c>
      <c r="H618" s="1" t="s">
        <v>471</v>
      </c>
      <c r="I618" s="1">
        <v>0</v>
      </c>
      <c r="J618" s="1" t="b">
        <v>0</v>
      </c>
      <c r="K618" s="284">
        <v>616</v>
      </c>
      <c r="L618" t="s">
        <v>439</v>
      </c>
      <c r="M618" t="s">
        <v>436</v>
      </c>
      <c r="N618" t="s">
        <v>458</v>
      </c>
      <c r="O618" s="76">
        <v>7593</v>
      </c>
      <c r="P618" s="76">
        <v>64800</v>
      </c>
      <c r="Q618" s="76">
        <v>8121</v>
      </c>
      <c r="R618" s="76">
        <v>0</v>
      </c>
      <c r="S618" s="76">
        <v>0</v>
      </c>
      <c r="T618" s="76">
        <v>80514</v>
      </c>
      <c r="U618">
        <v>0</v>
      </c>
      <c r="V618">
        <v>0</v>
      </c>
      <c r="W618">
        <v>0</v>
      </c>
      <c r="X618">
        <v>0</v>
      </c>
      <c r="Y618">
        <v>0</v>
      </c>
      <c r="Z618">
        <v>0</v>
      </c>
      <c r="AA618">
        <v>0</v>
      </c>
      <c r="AB618">
        <v>53170</v>
      </c>
      <c r="AC618">
        <v>18409</v>
      </c>
      <c r="AD618">
        <v>0</v>
      </c>
      <c r="AE618">
        <v>71579</v>
      </c>
      <c r="AF618" s="1">
        <v>6</v>
      </c>
      <c r="AG618">
        <v>6</v>
      </c>
      <c r="AH618">
        <v>95</v>
      </c>
      <c r="AI618">
        <v>45</v>
      </c>
      <c r="AJ618">
        <v>0</v>
      </c>
      <c r="AK618">
        <v>0</v>
      </c>
      <c r="AL618">
        <v>0</v>
      </c>
      <c r="AM618">
        <v>0</v>
      </c>
      <c r="AN618">
        <v>3</v>
      </c>
      <c r="AO618">
        <v>3</v>
      </c>
      <c r="AP618">
        <v>230</v>
      </c>
      <c r="AQ618">
        <v>60</v>
      </c>
      <c r="AR618">
        <v>0</v>
      </c>
      <c r="AS618">
        <v>0</v>
      </c>
      <c r="AT618">
        <v>0</v>
      </c>
      <c r="AU618">
        <v>0</v>
      </c>
      <c r="AV618">
        <v>0</v>
      </c>
      <c r="AW618">
        <v>0</v>
      </c>
      <c r="AX618">
        <v>0</v>
      </c>
      <c r="AY618">
        <v>0</v>
      </c>
      <c r="AZ618">
        <v>0</v>
      </c>
      <c r="BA618">
        <v>0</v>
      </c>
      <c r="BB618">
        <v>0</v>
      </c>
      <c r="BC618">
        <v>0</v>
      </c>
      <c r="BD618" s="284">
        <v>3</v>
      </c>
      <c r="BE618" s="284">
        <v>3</v>
      </c>
      <c r="BF618" s="284">
        <v>230</v>
      </c>
      <c r="BG618" s="284">
        <v>60</v>
      </c>
      <c r="BH618" s="168">
        <v>0</v>
      </c>
      <c r="BI618" s="169">
        <v>0</v>
      </c>
      <c r="BJ618" s="169">
        <v>0</v>
      </c>
      <c r="BK618" s="170">
        <v>0</v>
      </c>
      <c r="BL618">
        <v>4</v>
      </c>
      <c r="BM618">
        <v>216</v>
      </c>
      <c r="BN618">
        <v>14667</v>
      </c>
      <c r="BO618">
        <v>0</v>
      </c>
      <c r="BP618">
        <v>0</v>
      </c>
      <c r="BQ618">
        <v>0</v>
      </c>
      <c r="BR618">
        <v>0</v>
      </c>
      <c r="BS618">
        <v>0</v>
      </c>
      <c r="BT618">
        <v>9</v>
      </c>
      <c r="BU618">
        <v>236</v>
      </c>
      <c r="BV618">
        <v>122404</v>
      </c>
      <c r="BW618">
        <v>47700</v>
      </c>
      <c r="BX618">
        <v>0</v>
      </c>
      <c r="BY618">
        <v>0</v>
      </c>
      <c r="BZ618">
        <v>0</v>
      </c>
      <c r="CA618">
        <v>0</v>
      </c>
      <c r="CB618">
        <v>0</v>
      </c>
      <c r="CC618">
        <v>0</v>
      </c>
      <c r="CD618">
        <v>0</v>
      </c>
      <c r="CE618">
        <v>0</v>
      </c>
      <c r="CF618">
        <v>0</v>
      </c>
      <c r="CG618">
        <v>0</v>
      </c>
      <c r="CH618">
        <v>0</v>
      </c>
      <c r="CI618">
        <v>0</v>
      </c>
      <c r="CJ618" s="1">
        <v>9</v>
      </c>
      <c r="CK618" s="1">
        <v>236</v>
      </c>
      <c r="CL618" s="1">
        <v>122404</v>
      </c>
      <c r="CM618" s="1">
        <v>47700</v>
      </c>
      <c r="CN618" s="168">
        <v>0</v>
      </c>
      <c r="CO618" s="169">
        <v>0</v>
      </c>
      <c r="CP618" s="169">
        <v>0</v>
      </c>
      <c r="CQ618" s="170">
        <v>0</v>
      </c>
      <c r="CR618" s="1">
        <v>0</v>
      </c>
      <c r="CS618" s="1">
        <v>0</v>
      </c>
      <c r="CT618" s="1">
        <v>0</v>
      </c>
      <c r="CU618" s="1">
        <v>0</v>
      </c>
      <c r="CV618">
        <v>0</v>
      </c>
      <c r="CW618">
        <v>0</v>
      </c>
      <c r="CX618">
        <v>0</v>
      </c>
      <c r="CY618">
        <v>0</v>
      </c>
      <c r="CZ618">
        <v>1</v>
      </c>
      <c r="DA618">
        <v>2</v>
      </c>
      <c r="DB618">
        <v>0</v>
      </c>
      <c r="DC618">
        <v>400</v>
      </c>
      <c r="DD618">
        <v>0</v>
      </c>
      <c r="DE618">
        <v>0</v>
      </c>
      <c r="DF618">
        <v>0</v>
      </c>
      <c r="DG618">
        <v>0</v>
      </c>
      <c r="DH618">
        <v>0</v>
      </c>
      <c r="DI618">
        <v>0</v>
      </c>
      <c r="DJ618">
        <v>0</v>
      </c>
      <c r="DK618">
        <v>0</v>
      </c>
      <c r="DL618">
        <v>0</v>
      </c>
      <c r="DM618">
        <v>0</v>
      </c>
      <c r="DN618">
        <v>0</v>
      </c>
      <c r="DO618">
        <v>0</v>
      </c>
      <c r="DP618" s="284">
        <v>1</v>
      </c>
      <c r="DQ618" s="284">
        <v>2</v>
      </c>
      <c r="DR618" s="284">
        <v>0</v>
      </c>
      <c r="DS618" s="284">
        <v>400</v>
      </c>
      <c r="DT618" s="168">
        <v>0</v>
      </c>
      <c r="DU618" s="169">
        <v>0</v>
      </c>
      <c r="DV618" s="169">
        <v>0</v>
      </c>
      <c r="DW618" s="170">
        <v>0</v>
      </c>
      <c r="DX618">
        <v>0</v>
      </c>
      <c r="DY618">
        <v>0</v>
      </c>
      <c r="DZ618">
        <v>0</v>
      </c>
      <c r="EA618">
        <v>0</v>
      </c>
      <c r="EB618">
        <v>0</v>
      </c>
      <c r="EC618">
        <v>0</v>
      </c>
      <c r="ED618">
        <v>0</v>
      </c>
      <c r="EE618">
        <v>0</v>
      </c>
      <c r="EF618">
        <v>0</v>
      </c>
      <c r="EG618">
        <v>0</v>
      </c>
      <c r="EH618">
        <v>0</v>
      </c>
      <c r="EI618">
        <v>0</v>
      </c>
      <c r="EJ618">
        <v>0</v>
      </c>
      <c r="EK618">
        <v>0</v>
      </c>
      <c r="EL618">
        <v>0</v>
      </c>
      <c r="EM618">
        <v>0</v>
      </c>
      <c r="EN618">
        <v>0</v>
      </c>
      <c r="EO618">
        <v>0</v>
      </c>
      <c r="EP618">
        <v>0</v>
      </c>
      <c r="EQ618">
        <v>0</v>
      </c>
      <c r="ER618">
        <v>0</v>
      </c>
      <c r="ES618">
        <v>0</v>
      </c>
      <c r="ET618">
        <v>0</v>
      </c>
      <c r="EU618">
        <v>0</v>
      </c>
      <c r="EV618" s="1">
        <v>0</v>
      </c>
      <c r="EW618" s="1">
        <v>0</v>
      </c>
      <c r="EX618" s="1">
        <v>0</v>
      </c>
      <c r="EY618" s="1">
        <v>0</v>
      </c>
      <c r="EZ618" s="168">
        <v>0</v>
      </c>
      <c r="FA618" s="169">
        <v>0</v>
      </c>
      <c r="FB618" s="169">
        <v>0</v>
      </c>
      <c r="FC618" s="170">
        <v>0</v>
      </c>
      <c r="FD618">
        <v>0</v>
      </c>
      <c r="FE618">
        <v>0</v>
      </c>
      <c r="FF618">
        <v>0</v>
      </c>
      <c r="FG618">
        <v>2</v>
      </c>
      <c r="FH618">
        <v>0</v>
      </c>
      <c r="FI618">
        <v>2400</v>
      </c>
      <c r="FJ618">
        <v>0</v>
      </c>
      <c r="FK618">
        <v>0</v>
      </c>
      <c r="FL618">
        <v>0</v>
      </c>
      <c r="FM618">
        <v>0</v>
      </c>
      <c r="FN618">
        <v>0</v>
      </c>
      <c r="FO618">
        <v>0</v>
      </c>
      <c r="FP618">
        <v>0</v>
      </c>
      <c r="FQ618">
        <v>0</v>
      </c>
      <c r="FR618">
        <v>0</v>
      </c>
      <c r="FS618">
        <v>0</v>
      </c>
      <c r="FT618">
        <v>0</v>
      </c>
      <c r="FU618">
        <v>0</v>
      </c>
      <c r="FV618">
        <v>0</v>
      </c>
      <c r="FW618">
        <v>0</v>
      </c>
      <c r="FX618">
        <v>0</v>
      </c>
      <c r="FY618">
        <v>0</v>
      </c>
      <c r="FZ618">
        <v>0</v>
      </c>
      <c r="GA618">
        <v>0</v>
      </c>
      <c r="GB618">
        <v>0</v>
      </c>
      <c r="GC618">
        <v>0</v>
      </c>
      <c r="GD618">
        <v>1</v>
      </c>
      <c r="GE618">
        <v>0</v>
      </c>
      <c r="GF618">
        <v>13</v>
      </c>
      <c r="GG618">
        <v>0</v>
      </c>
      <c r="GH618">
        <v>0</v>
      </c>
      <c r="GI618">
        <v>0</v>
      </c>
      <c r="GJ618">
        <v>0</v>
      </c>
      <c r="GK618">
        <v>0</v>
      </c>
      <c r="GL618">
        <v>0</v>
      </c>
      <c r="GM618">
        <v>0</v>
      </c>
      <c r="GN618">
        <v>0</v>
      </c>
      <c r="GO618">
        <v>0</v>
      </c>
      <c r="GP618">
        <v>0</v>
      </c>
      <c r="GQ618">
        <v>0</v>
      </c>
      <c r="GR618">
        <v>0</v>
      </c>
      <c r="GS618">
        <v>0</v>
      </c>
      <c r="GT618">
        <v>0</v>
      </c>
      <c r="GU618">
        <v>0</v>
      </c>
      <c r="GV618">
        <v>0</v>
      </c>
      <c r="GW618">
        <v>0</v>
      </c>
      <c r="GX618">
        <v>0</v>
      </c>
      <c r="GY618">
        <v>0</v>
      </c>
      <c r="GZ618">
        <v>0</v>
      </c>
      <c r="HA618">
        <v>0</v>
      </c>
      <c r="HB618">
        <v>0</v>
      </c>
      <c r="HC618" s="139">
        <v>0</v>
      </c>
      <c r="HD618" s="141">
        <v>0</v>
      </c>
      <c r="HE618" s="139">
        <v>0</v>
      </c>
      <c r="HF618" s="141">
        <v>1</v>
      </c>
      <c r="HG618" s="180">
        <v>4</v>
      </c>
      <c r="HH618" s="182">
        <v>0.25</v>
      </c>
      <c r="HI618" s="182">
        <v>0</v>
      </c>
      <c r="HJ618" s="183">
        <v>0</v>
      </c>
      <c r="HK618" s="140">
        <v>0</v>
      </c>
      <c r="HL618" s="140">
        <v>0</v>
      </c>
      <c r="HM618" s="1" t="s">
        <v>427</v>
      </c>
      <c r="HN618" s="1" t="s">
        <v>427</v>
      </c>
      <c r="HO618" t="s">
        <v>458</v>
      </c>
      <c r="HP618" s="284" t="s">
        <v>458</v>
      </c>
      <c r="HQ618" s="284">
        <v>0</v>
      </c>
      <c r="HR618" s="284">
        <v>0</v>
      </c>
      <c r="HS618" s="284">
        <v>0</v>
      </c>
      <c r="HT618" s="284" t="s">
        <v>427</v>
      </c>
      <c r="HU618" s="284" t="s">
        <v>427</v>
      </c>
      <c r="HV618" s="284" t="s">
        <v>427</v>
      </c>
      <c r="HW618" s="284" t="s">
        <v>426</v>
      </c>
      <c r="HX618" s="284">
        <v>0</v>
      </c>
      <c r="HY618" s="284">
        <v>0</v>
      </c>
      <c r="HZ618" s="284">
        <v>113434</v>
      </c>
      <c r="IA618" s="284"/>
      <c r="IB618" s="284"/>
    </row>
    <row r="619" spans="1:236" x14ac:dyDescent="0.25">
      <c r="A619" s="2">
        <f>IF('Table 1'!$L$2="All Regions",1,IF('Table 1'!$L$2='DATA TEMPLATE 1516'!L619,1,0))</f>
        <v>1</v>
      </c>
      <c r="B619" s="2">
        <f>IF('Table 1'!$L$3="All Disciplines",1,IF('Table 1'!$L$3='DATA TEMPLATE 1516'!M619,1,0))</f>
        <v>1</v>
      </c>
      <c r="C619" s="2">
        <f>IF('Table 1'!$L$4="All Organisations",1,IF('Table 1'!$L$4='DATA TEMPLATE 1516'!N619,1,0))</f>
        <v>1</v>
      </c>
      <c r="D619" s="2">
        <f t="shared" si="18"/>
        <v>3</v>
      </c>
      <c r="E619" s="236">
        <f>IFERROR(IF('Table 2'!$L$2="All Diverse Led",$HQ619,IF('Table 2'!$L$2='DATA TEMPLATE 1516'!HX619,4,0)),"0")</f>
        <v>0</v>
      </c>
      <c r="F619" s="236">
        <f>IFERROR(IF('Table 2'!$L$2="All Diverse Led",$HQ619,IF('Table 2'!$L$2='DATA TEMPLATE 1516'!HY619,4,0)), 0)</f>
        <v>0</v>
      </c>
      <c r="G619" s="237">
        <f t="shared" si="19"/>
        <v>0</v>
      </c>
      <c r="H619" s="1" t="s">
        <v>471</v>
      </c>
      <c r="I619" s="1">
        <v>0</v>
      </c>
      <c r="J619" s="1" t="b">
        <v>0</v>
      </c>
      <c r="K619" s="284">
        <v>617</v>
      </c>
      <c r="L619" t="s">
        <v>447</v>
      </c>
      <c r="M619" t="s">
        <v>442</v>
      </c>
      <c r="N619" t="s">
        <v>458</v>
      </c>
      <c r="O619" s="76">
        <v>92247</v>
      </c>
      <c r="P619" s="76">
        <v>40000</v>
      </c>
      <c r="Q619" s="76">
        <v>19687</v>
      </c>
      <c r="R619" s="76">
        <v>0</v>
      </c>
      <c r="S619" s="76">
        <v>0</v>
      </c>
      <c r="T619" s="76">
        <v>151934</v>
      </c>
      <c r="U619">
        <v>90774</v>
      </c>
      <c r="V619">
        <v>0</v>
      </c>
      <c r="W619">
        <v>34792</v>
      </c>
      <c r="X619">
        <v>0</v>
      </c>
      <c r="Y619">
        <v>0</v>
      </c>
      <c r="Z619">
        <v>0</v>
      </c>
      <c r="AA619">
        <v>0</v>
      </c>
      <c r="AB619">
        <v>41060</v>
      </c>
      <c r="AC619">
        <v>0</v>
      </c>
      <c r="AD619">
        <v>0</v>
      </c>
      <c r="AE619">
        <v>166626</v>
      </c>
      <c r="AF619" s="1">
        <v>2</v>
      </c>
      <c r="AG619">
        <v>40</v>
      </c>
      <c r="AH619">
        <v>0</v>
      </c>
      <c r="AI619">
        <v>1200</v>
      </c>
      <c r="AJ619">
        <v>2</v>
      </c>
      <c r="AK619">
        <v>0</v>
      </c>
      <c r="AL619">
        <v>0</v>
      </c>
      <c r="AM619">
        <v>60</v>
      </c>
      <c r="AN619">
        <v>0</v>
      </c>
      <c r="AO619">
        <v>12</v>
      </c>
      <c r="AP619">
        <v>0</v>
      </c>
      <c r="AQ619">
        <v>360</v>
      </c>
      <c r="AR619">
        <v>0</v>
      </c>
      <c r="AS619">
        <v>0</v>
      </c>
      <c r="AT619">
        <v>0</v>
      </c>
      <c r="AU619">
        <v>0</v>
      </c>
      <c r="AV619">
        <v>0</v>
      </c>
      <c r="AW619">
        <v>0</v>
      </c>
      <c r="AX619">
        <v>0</v>
      </c>
      <c r="AY619">
        <v>0</v>
      </c>
      <c r="AZ619">
        <v>0</v>
      </c>
      <c r="BA619">
        <v>0</v>
      </c>
      <c r="BB619">
        <v>0</v>
      </c>
      <c r="BC619">
        <v>0</v>
      </c>
      <c r="BD619" s="284">
        <v>2</v>
      </c>
      <c r="BE619" s="284">
        <v>12</v>
      </c>
      <c r="BF619" s="284">
        <v>0</v>
      </c>
      <c r="BG619" s="284">
        <v>420</v>
      </c>
      <c r="BH619" s="168">
        <v>0</v>
      </c>
      <c r="BI619" s="169">
        <v>0</v>
      </c>
      <c r="BJ619" s="169">
        <v>0</v>
      </c>
      <c r="BK619" s="170">
        <v>0</v>
      </c>
      <c r="BL619">
        <v>0</v>
      </c>
      <c r="BM619">
        <v>0</v>
      </c>
      <c r="BN619">
        <v>0</v>
      </c>
      <c r="BO619">
        <v>0</v>
      </c>
      <c r="BP619">
        <v>0</v>
      </c>
      <c r="BQ619">
        <v>0</v>
      </c>
      <c r="BR619">
        <v>0</v>
      </c>
      <c r="BS619">
        <v>0</v>
      </c>
      <c r="BT619">
        <v>0</v>
      </c>
      <c r="BU619">
        <v>0</v>
      </c>
      <c r="BV619">
        <v>0</v>
      </c>
      <c r="BW619">
        <v>0</v>
      </c>
      <c r="BX619">
        <v>0</v>
      </c>
      <c r="BY619">
        <v>0</v>
      </c>
      <c r="BZ619">
        <v>0</v>
      </c>
      <c r="CA619">
        <v>0</v>
      </c>
      <c r="CB619">
        <v>0</v>
      </c>
      <c r="CC619">
        <v>0</v>
      </c>
      <c r="CD619">
        <v>0</v>
      </c>
      <c r="CE619">
        <v>0</v>
      </c>
      <c r="CF619">
        <v>0</v>
      </c>
      <c r="CG619">
        <v>0</v>
      </c>
      <c r="CH619">
        <v>0</v>
      </c>
      <c r="CI619">
        <v>0</v>
      </c>
      <c r="CJ619" s="1">
        <v>0</v>
      </c>
      <c r="CK619" s="1">
        <v>0</v>
      </c>
      <c r="CL619" s="1">
        <v>0</v>
      </c>
      <c r="CM619" s="1">
        <v>0</v>
      </c>
      <c r="CN619" s="168">
        <v>0</v>
      </c>
      <c r="CO619" s="169">
        <v>0</v>
      </c>
      <c r="CP619" s="169">
        <v>0</v>
      </c>
      <c r="CQ619" s="170">
        <v>0</v>
      </c>
      <c r="CR619" s="1">
        <v>0</v>
      </c>
      <c r="CS619" s="1">
        <v>0</v>
      </c>
      <c r="CT619" s="1">
        <v>0</v>
      </c>
      <c r="CU619" s="1">
        <v>0</v>
      </c>
      <c r="CV619">
        <v>0</v>
      </c>
      <c r="CW619">
        <v>0</v>
      </c>
      <c r="CX619">
        <v>0</v>
      </c>
      <c r="CY619">
        <v>0</v>
      </c>
      <c r="CZ619">
        <v>0</v>
      </c>
      <c r="DA619">
        <v>0</v>
      </c>
      <c r="DB619">
        <v>0</v>
      </c>
      <c r="DC619">
        <v>0</v>
      </c>
      <c r="DD619">
        <v>0</v>
      </c>
      <c r="DE619">
        <v>0</v>
      </c>
      <c r="DF619">
        <v>0</v>
      </c>
      <c r="DG619">
        <v>0</v>
      </c>
      <c r="DH619">
        <v>0</v>
      </c>
      <c r="DI619">
        <v>0</v>
      </c>
      <c r="DJ619">
        <v>0</v>
      </c>
      <c r="DK619">
        <v>0</v>
      </c>
      <c r="DL619">
        <v>0</v>
      </c>
      <c r="DM619">
        <v>0</v>
      </c>
      <c r="DN619">
        <v>0</v>
      </c>
      <c r="DO619">
        <v>0</v>
      </c>
      <c r="DP619" s="284">
        <v>0</v>
      </c>
      <c r="DQ619" s="284">
        <v>0</v>
      </c>
      <c r="DR619" s="284">
        <v>0</v>
      </c>
      <c r="DS619" s="284">
        <v>0</v>
      </c>
      <c r="DT619" s="168">
        <v>0</v>
      </c>
      <c r="DU619" s="169">
        <v>0</v>
      </c>
      <c r="DV619" s="169">
        <v>0</v>
      </c>
      <c r="DW619" s="170">
        <v>0</v>
      </c>
      <c r="DX619">
        <v>3</v>
      </c>
      <c r="DY619">
        <v>3</v>
      </c>
      <c r="DZ619">
        <v>0</v>
      </c>
      <c r="EA619">
        <v>180</v>
      </c>
      <c r="EB619">
        <v>9</v>
      </c>
      <c r="EC619">
        <v>9</v>
      </c>
      <c r="ED619">
        <v>0</v>
      </c>
      <c r="EE619">
        <v>800</v>
      </c>
      <c r="EF619">
        <v>8</v>
      </c>
      <c r="EG619">
        <v>8</v>
      </c>
      <c r="EH619">
        <v>0</v>
      </c>
      <c r="EI619">
        <v>1200</v>
      </c>
      <c r="EJ619">
        <v>0</v>
      </c>
      <c r="EK619">
        <v>0</v>
      </c>
      <c r="EL619">
        <v>0</v>
      </c>
      <c r="EM619">
        <v>0</v>
      </c>
      <c r="EN619">
        <v>0</v>
      </c>
      <c r="EO619">
        <v>0</v>
      </c>
      <c r="EP619">
        <v>0</v>
      </c>
      <c r="EQ619">
        <v>0</v>
      </c>
      <c r="ER619">
        <v>0</v>
      </c>
      <c r="ES619">
        <v>0</v>
      </c>
      <c r="ET619">
        <v>0</v>
      </c>
      <c r="EU619">
        <v>0</v>
      </c>
      <c r="EV619" s="1">
        <v>17</v>
      </c>
      <c r="EW619" s="1">
        <v>17</v>
      </c>
      <c r="EX619" s="1">
        <v>0</v>
      </c>
      <c r="EY619" s="1">
        <v>2000</v>
      </c>
      <c r="EZ619" s="168">
        <v>0</v>
      </c>
      <c r="FA619" s="169">
        <v>0</v>
      </c>
      <c r="FB619" s="169">
        <v>0</v>
      </c>
      <c r="FC619" s="170">
        <v>0</v>
      </c>
      <c r="FD619">
        <v>0</v>
      </c>
      <c r="FE619">
        <v>0</v>
      </c>
      <c r="FF619">
        <v>0</v>
      </c>
      <c r="FG619">
        <v>9</v>
      </c>
      <c r="FH619">
        <v>0</v>
      </c>
      <c r="FI619">
        <v>135000</v>
      </c>
      <c r="FJ619">
        <v>70000</v>
      </c>
      <c r="FK619">
        <v>0</v>
      </c>
      <c r="FL619">
        <v>0</v>
      </c>
      <c r="FM619">
        <v>0</v>
      </c>
      <c r="FN619">
        <v>12</v>
      </c>
      <c r="FO619">
        <v>44000</v>
      </c>
      <c r="FP619">
        <v>31000</v>
      </c>
      <c r="FQ619">
        <v>3</v>
      </c>
      <c r="FR619">
        <v>39000</v>
      </c>
      <c r="FS619">
        <v>0</v>
      </c>
      <c r="FT619">
        <v>30</v>
      </c>
      <c r="FU619">
        <v>14000</v>
      </c>
      <c r="FV619">
        <v>15000</v>
      </c>
      <c r="FW619">
        <v>3</v>
      </c>
      <c r="FX619">
        <v>17000</v>
      </c>
      <c r="FY619">
        <v>0</v>
      </c>
      <c r="FZ619">
        <v>12</v>
      </c>
      <c r="GA619">
        <v>1500</v>
      </c>
      <c r="GB619">
        <v>30</v>
      </c>
      <c r="GC619">
        <v>5000</v>
      </c>
      <c r="GD619">
        <v>0</v>
      </c>
      <c r="GE619">
        <v>0</v>
      </c>
      <c r="GF619">
        <v>0</v>
      </c>
      <c r="GG619">
        <v>3</v>
      </c>
      <c r="GH619">
        <v>0</v>
      </c>
      <c r="GI619">
        <v>0</v>
      </c>
      <c r="GJ619">
        <v>0</v>
      </c>
      <c r="GK619">
        <v>0</v>
      </c>
      <c r="GL619">
        <v>0</v>
      </c>
      <c r="GM619">
        <v>0</v>
      </c>
      <c r="GN619">
        <v>0</v>
      </c>
      <c r="GO619">
        <v>0</v>
      </c>
      <c r="GP619">
        <v>4</v>
      </c>
      <c r="GQ619">
        <v>3500</v>
      </c>
      <c r="GR619">
        <v>0</v>
      </c>
      <c r="GS619">
        <v>0</v>
      </c>
      <c r="GT619">
        <v>0</v>
      </c>
      <c r="GU619">
        <v>0</v>
      </c>
      <c r="GV619">
        <v>0</v>
      </c>
      <c r="GW619">
        <v>0</v>
      </c>
      <c r="GX619">
        <v>0</v>
      </c>
      <c r="GY619">
        <v>0</v>
      </c>
      <c r="GZ619">
        <v>0</v>
      </c>
      <c r="HA619">
        <v>0</v>
      </c>
      <c r="HB619">
        <v>9</v>
      </c>
      <c r="HC619" s="139">
        <v>0</v>
      </c>
      <c r="HD619" s="141">
        <v>0</v>
      </c>
      <c r="HE619" s="139">
        <v>8</v>
      </c>
      <c r="HF619" s="141">
        <v>4</v>
      </c>
      <c r="HG619" s="180">
        <v>8</v>
      </c>
      <c r="HH619" s="182">
        <v>0.5</v>
      </c>
      <c r="HI619" s="182">
        <v>1</v>
      </c>
      <c r="HJ619" s="183">
        <v>0</v>
      </c>
      <c r="HK619" s="140">
        <v>0</v>
      </c>
      <c r="HL619" s="140">
        <v>0</v>
      </c>
      <c r="HM619" s="1" t="s">
        <v>427</v>
      </c>
      <c r="HN619" s="1" t="s">
        <v>427</v>
      </c>
      <c r="HO619" t="s">
        <v>458</v>
      </c>
      <c r="HP619" s="284" t="s">
        <v>458</v>
      </c>
      <c r="HQ619" s="284">
        <v>0</v>
      </c>
      <c r="HR619" s="284">
        <v>0</v>
      </c>
      <c r="HS619" s="284">
        <v>0</v>
      </c>
      <c r="HT619" s="284" t="s">
        <v>427</v>
      </c>
      <c r="HU619" s="284" t="s">
        <v>427</v>
      </c>
      <c r="HV619" s="284" t="s">
        <v>427</v>
      </c>
      <c r="HW619" s="284" t="s">
        <v>427</v>
      </c>
      <c r="HX619" s="284">
        <v>0</v>
      </c>
      <c r="HY619" s="284">
        <v>0</v>
      </c>
      <c r="HZ619" s="284">
        <v>169508</v>
      </c>
      <c r="IA619" s="284"/>
      <c r="IB619" s="284"/>
    </row>
    <row r="620" spans="1:236" x14ac:dyDescent="0.25">
      <c r="A620" s="2">
        <f>IF('Table 1'!$L$2="All Regions",1,IF('Table 1'!$L$2='DATA TEMPLATE 1516'!L620,1,0))</f>
        <v>1</v>
      </c>
      <c r="B620" s="2">
        <f>IF('Table 1'!$L$3="All Disciplines",1,IF('Table 1'!$L$3='DATA TEMPLATE 1516'!M620,1,0))</f>
        <v>1</v>
      </c>
      <c r="C620" s="2">
        <f>IF('Table 1'!$L$4="All Organisations",1,IF('Table 1'!$L$4='DATA TEMPLATE 1516'!N620,1,0))</f>
        <v>1</v>
      </c>
      <c r="D620" s="2">
        <f t="shared" si="18"/>
        <v>3</v>
      </c>
      <c r="E620" s="236">
        <f>IFERROR(IF('Table 2'!$L$2="All Diverse Led",$HQ620,IF('Table 2'!$L$2='DATA TEMPLATE 1516'!HX620,4,0)),"0")</f>
        <v>0</v>
      </c>
      <c r="F620" s="236">
        <f>IFERROR(IF('Table 2'!$L$2="All Diverse Led",$HQ620,IF('Table 2'!$L$2='DATA TEMPLATE 1516'!HY620,4,0)), 0)</f>
        <v>0</v>
      </c>
      <c r="G620" s="237">
        <f t="shared" si="19"/>
        <v>0</v>
      </c>
      <c r="H620" s="1" t="s">
        <v>471</v>
      </c>
      <c r="I620" s="1">
        <v>0</v>
      </c>
      <c r="J620" s="1" t="b">
        <v>0</v>
      </c>
      <c r="K620" s="284">
        <v>618</v>
      </c>
      <c r="L620" t="s">
        <v>448</v>
      </c>
      <c r="M620" t="s">
        <v>436</v>
      </c>
      <c r="N620" t="s">
        <v>459</v>
      </c>
      <c r="O620" s="76">
        <v>57813</v>
      </c>
      <c r="P620" s="76">
        <v>233911</v>
      </c>
      <c r="Q620" s="76">
        <v>3000</v>
      </c>
      <c r="R620" s="76">
        <v>18000</v>
      </c>
      <c r="S620" s="76">
        <v>0</v>
      </c>
      <c r="T620" s="76">
        <v>312724</v>
      </c>
      <c r="U620">
        <v>29684</v>
      </c>
      <c r="V620">
        <v>9869</v>
      </c>
      <c r="W620">
        <v>31898</v>
      </c>
      <c r="X620">
        <v>147417</v>
      </c>
      <c r="Y620">
        <v>0</v>
      </c>
      <c r="Z620">
        <v>0</v>
      </c>
      <c r="AA620">
        <v>0</v>
      </c>
      <c r="AB620">
        <v>19358</v>
      </c>
      <c r="AC620">
        <v>15295</v>
      </c>
      <c r="AD620">
        <v>5532</v>
      </c>
      <c r="AE620">
        <v>259053</v>
      </c>
      <c r="AF620" s="1">
        <v>2</v>
      </c>
      <c r="AG620">
        <v>69</v>
      </c>
      <c r="AH620">
        <v>94</v>
      </c>
      <c r="AI620">
        <v>0</v>
      </c>
      <c r="AJ620">
        <v>1</v>
      </c>
      <c r="AK620">
        <v>1</v>
      </c>
      <c r="AL620">
        <v>0</v>
      </c>
      <c r="AM620">
        <v>85</v>
      </c>
      <c r="AN620">
        <v>0</v>
      </c>
      <c r="AO620">
        <v>0</v>
      </c>
      <c r="AP620">
        <v>0</v>
      </c>
      <c r="AQ620">
        <v>0</v>
      </c>
      <c r="AR620">
        <v>0</v>
      </c>
      <c r="AS620">
        <v>0</v>
      </c>
      <c r="AT620">
        <v>0</v>
      </c>
      <c r="AU620">
        <v>0</v>
      </c>
      <c r="AV620">
        <v>0</v>
      </c>
      <c r="AW620">
        <v>0</v>
      </c>
      <c r="AX620">
        <v>0</v>
      </c>
      <c r="AY620">
        <v>0</v>
      </c>
      <c r="AZ620">
        <v>0</v>
      </c>
      <c r="BA620">
        <v>0</v>
      </c>
      <c r="BB620">
        <v>0</v>
      </c>
      <c r="BC620">
        <v>0</v>
      </c>
      <c r="BD620" s="284">
        <v>1</v>
      </c>
      <c r="BE620" s="284">
        <v>1</v>
      </c>
      <c r="BF620" s="284">
        <v>0</v>
      </c>
      <c r="BG620" s="284">
        <v>85</v>
      </c>
      <c r="BH620" s="168">
        <v>0</v>
      </c>
      <c r="BI620" s="169">
        <v>0</v>
      </c>
      <c r="BJ620" s="169">
        <v>0</v>
      </c>
      <c r="BK620" s="170">
        <v>0</v>
      </c>
      <c r="BL620">
        <v>0</v>
      </c>
      <c r="BM620">
        <v>0</v>
      </c>
      <c r="BN620">
        <v>0</v>
      </c>
      <c r="BO620">
        <v>0</v>
      </c>
      <c r="BP620">
        <v>0</v>
      </c>
      <c r="BQ620">
        <v>0</v>
      </c>
      <c r="BR620">
        <v>0</v>
      </c>
      <c r="BS620">
        <v>0</v>
      </c>
      <c r="BT620">
        <v>0</v>
      </c>
      <c r="BU620">
        <v>0</v>
      </c>
      <c r="BV620">
        <v>0</v>
      </c>
      <c r="BW620">
        <v>0</v>
      </c>
      <c r="BX620">
        <v>0</v>
      </c>
      <c r="BY620">
        <v>0</v>
      </c>
      <c r="BZ620">
        <v>0</v>
      </c>
      <c r="CA620">
        <v>0</v>
      </c>
      <c r="CB620">
        <v>0</v>
      </c>
      <c r="CC620">
        <v>0</v>
      </c>
      <c r="CD620">
        <v>0</v>
      </c>
      <c r="CE620">
        <v>0</v>
      </c>
      <c r="CF620">
        <v>0</v>
      </c>
      <c r="CG620">
        <v>0</v>
      </c>
      <c r="CH620">
        <v>0</v>
      </c>
      <c r="CI620">
        <v>0</v>
      </c>
      <c r="CJ620" s="1">
        <v>0</v>
      </c>
      <c r="CK620" s="1">
        <v>0</v>
      </c>
      <c r="CL620" s="1">
        <v>0</v>
      </c>
      <c r="CM620" s="1">
        <v>0</v>
      </c>
      <c r="CN620" s="168">
        <v>0</v>
      </c>
      <c r="CO620" s="169">
        <v>0</v>
      </c>
      <c r="CP620" s="169">
        <v>0</v>
      </c>
      <c r="CQ620" s="170">
        <v>0</v>
      </c>
      <c r="CR620" s="1">
        <v>0</v>
      </c>
      <c r="CS620" s="1">
        <v>0</v>
      </c>
      <c r="CT620" s="1">
        <v>0</v>
      </c>
      <c r="CU620" s="1">
        <v>0</v>
      </c>
      <c r="CV620">
        <v>0</v>
      </c>
      <c r="CW620">
        <v>0</v>
      </c>
      <c r="CX620">
        <v>0</v>
      </c>
      <c r="CY620">
        <v>0</v>
      </c>
      <c r="CZ620">
        <v>0</v>
      </c>
      <c r="DA620">
        <v>0</v>
      </c>
      <c r="DB620">
        <v>0</v>
      </c>
      <c r="DC620">
        <v>0</v>
      </c>
      <c r="DD620">
        <v>0</v>
      </c>
      <c r="DE620">
        <v>0</v>
      </c>
      <c r="DF620">
        <v>0</v>
      </c>
      <c r="DG620">
        <v>0</v>
      </c>
      <c r="DH620">
        <v>0</v>
      </c>
      <c r="DI620">
        <v>0</v>
      </c>
      <c r="DJ620">
        <v>0</v>
      </c>
      <c r="DK620">
        <v>0</v>
      </c>
      <c r="DL620">
        <v>0</v>
      </c>
      <c r="DM620">
        <v>0</v>
      </c>
      <c r="DN620">
        <v>0</v>
      </c>
      <c r="DO620">
        <v>0</v>
      </c>
      <c r="DP620" s="284">
        <v>0</v>
      </c>
      <c r="DQ620" s="284">
        <v>0</v>
      </c>
      <c r="DR620" s="284">
        <v>0</v>
      </c>
      <c r="DS620" s="284">
        <v>0</v>
      </c>
      <c r="DT620" s="168">
        <v>0</v>
      </c>
      <c r="DU620" s="169">
        <v>0</v>
      </c>
      <c r="DV620" s="169">
        <v>0</v>
      </c>
      <c r="DW620" s="170">
        <v>0</v>
      </c>
      <c r="DX620">
        <v>0</v>
      </c>
      <c r="DY620">
        <v>0</v>
      </c>
      <c r="DZ620">
        <v>0</v>
      </c>
      <c r="EA620">
        <v>0</v>
      </c>
      <c r="EB620">
        <v>0</v>
      </c>
      <c r="EC620">
        <v>0</v>
      </c>
      <c r="ED620">
        <v>0</v>
      </c>
      <c r="EE620">
        <v>0</v>
      </c>
      <c r="EF620">
        <v>0</v>
      </c>
      <c r="EG620">
        <v>0</v>
      </c>
      <c r="EH620">
        <v>0</v>
      </c>
      <c r="EI620">
        <v>0</v>
      </c>
      <c r="EJ620">
        <v>0</v>
      </c>
      <c r="EK620">
        <v>0</v>
      </c>
      <c r="EL620">
        <v>0</v>
      </c>
      <c r="EM620">
        <v>0</v>
      </c>
      <c r="EN620">
        <v>0</v>
      </c>
      <c r="EO620">
        <v>0</v>
      </c>
      <c r="EP620">
        <v>0</v>
      </c>
      <c r="EQ620">
        <v>0</v>
      </c>
      <c r="ER620">
        <v>0</v>
      </c>
      <c r="ES620">
        <v>0</v>
      </c>
      <c r="ET620">
        <v>0</v>
      </c>
      <c r="EU620">
        <v>0</v>
      </c>
      <c r="EV620" s="1">
        <v>0</v>
      </c>
      <c r="EW620" s="1">
        <v>0</v>
      </c>
      <c r="EX620" s="1">
        <v>0</v>
      </c>
      <c r="EY620" s="1">
        <v>0</v>
      </c>
      <c r="EZ620" s="168">
        <v>0</v>
      </c>
      <c r="FA620" s="169">
        <v>0</v>
      </c>
      <c r="FB620" s="169">
        <v>0</v>
      </c>
      <c r="FC620" s="170">
        <v>0</v>
      </c>
      <c r="FD620">
        <v>0</v>
      </c>
      <c r="FE620">
        <v>0</v>
      </c>
      <c r="FF620">
        <v>0</v>
      </c>
      <c r="FG620">
        <v>0</v>
      </c>
      <c r="FH620">
        <v>0</v>
      </c>
      <c r="FI620">
        <v>0</v>
      </c>
      <c r="FJ620">
        <v>0</v>
      </c>
      <c r="FK620">
        <v>0</v>
      </c>
      <c r="FL620">
        <v>0</v>
      </c>
      <c r="FM620">
        <v>0</v>
      </c>
      <c r="FN620">
        <v>0</v>
      </c>
      <c r="FO620">
        <v>0</v>
      </c>
      <c r="FP620">
        <v>0</v>
      </c>
      <c r="FQ620">
        <v>0</v>
      </c>
      <c r="FR620">
        <v>0</v>
      </c>
      <c r="FS620">
        <v>0</v>
      </c>
      <c r="FT620">
        <v>0</v>
      </c>
      <c r="FU620">
        <v>0</v>
      </c>
      <c r="FV620">
        <v>0</v>
      </c>
      <c r="FW620">
        <v>0</v>
      </c>
      <c r="FX620">
        <v>0</v>
      </c>
      <c r="FY620">
        <v>0</v>
      </c>
      <c r="FZ620">
        <v>0</v>
      </c>
      <c r="GA620">
        <v>0</v>
      </c>
      <c r="GB620">
        <v>0</v>
      </c>
      <c r="GC620">
        <v>0</v>
      </c>
      <c r="GD620">
        <v>0</v>
      </c>
      <c r="GE620">
        <v>0</v>
      </c>
      <c r="GF620">
        <v>12</v>
      </c>
      <c r="GG620">
        <v>0</v>
      </c>
      <c r="GH620">
        <v>0</v>
      </c>
      <c r="GI620">
        <v>0</v>
      </c>
      <c r="GJ620">
        <v>0</v>
      </c>
      <c r="GK620">
        <v>5958</v>
      </c>
      <c r="GL620">
        <v>0</v>
      </c>
      <c r="GM620">
        <v>0</v>
      </c>
      <c r="GN620">
        <v>0</v>
      </c>
      <c r="GO620">
        <v>0</v>
      </c>
      <c r="GP620">
        <v>4</v>
      </c>
      <c r="GQ620">
        <v>22339</v>
      </c>
      <c r="GR620">
        <v>0</v>
      </c>
      <c r="GS620">
        <v>0</v>
      </c>
      <c r="GT620">
        <v>0</v>
      </c>
      <c r="GU620">
        <v>0</v>
      </c>
      <c r="GV620">
        <v>0</v>
      </c>
      <c r="GW620">
        <v>0</v>
      </c>
      <c r="GX620">
        <v>0</v>
      </c>
      <c r="GY620">
        <v>0</v>
      </c>
      <c r="GZ620">
        <v>1</v>
      </c>
      <c r="HA620">
        <v>0</v>
      </c>
      <c r="HB620">
        <v>0</v>
      </c>
      <c r="HC620" s="139">
        <v>0</v>
      </c>
      <c r="HD620" s="141">
        <v>0</v>
      </c>
      <c r="HE620" s="139">
        <v>0</v>
      </c>
      <c r="HF620" s="141">
        <v>0</v>
      </c>
      <c r="HG620" s="180">
        <v>7</v>
      </c>
      <c r="HH620" s="182">
        <v>0</v>
      </c>
      <c r="HI620" s="182">
        <v>0</v>
      </c>
      <c r="HJ620" s="183">
        <v>0</v>
      </c>
      <c r="HK620" s="140">
        <v>0</v>
      </c>
      <c r="HL620" s="140">
        <v>0</v>
      </c>
      <c r="HM620" s="1" t="s">
        <v>427</v>
      </c>
      <c r="HN620" s="1" t="s">
        <v>427</v>
      </c>
      <c r="HO620" t="s">
        <v>459</v>
      </c>
      <c r="HP620" s="284" t="s">
        <v>459</v>
      </c>
      <c r="HQ620" s="284">
        <v>0</v>
      </c>
      <c r="HR620" s="284">
        <v>0</v>
      </c>
      <c r="HS620" s="284">
        <v>0</v>
      </c>
      <c r="HT620" s="284" t="s">
        <v>427</v>
      </c>
      <c r="HU620" s="284" t="s">
        <v>427</v>
      </c>
      <c r="HV620" s="284" t="s">
        <v>427</v>
      </c>
      <c r="HW620" s="284" t="s">
        <v>427</v>
      </c>
      <c r="HX620" s="284">
        <v>0</v>
      </c>
      <c r="HY620" s="284">
        <v>0</v>
      </c>
      <c r="HZ620" s="284">
        <v>544166</v>
      </c>
      <c r="IA620" s="284"/>
      <c r="IB620" s="284"/>
    </row>
    <row r="621" spans="1:236" x14ac:dyDescent="0.25">
      <c r="A621" s="2">
        <f>IF('Table 1'!$L$2="All Regions",1,IF('Table 1'!$L$2='DATA TEMPLATE 1516'!L621,1,0))</f>
        <v>1</v>
      </c>
      <c r="B621" s="2">
        <f>IF('Table 1'!$L$3="All Disciplines",1,IF('Table 1'!$L$3='DATA TEMPLATE 1516'!M621,1,0))</f>
        <v>1</v>
      </c>
      <c r="C621" s="2">
        <f>IF('Table 1'!$L$4="All Organisations",1,IF('Table 1'!$L$4='DATA TEMPLATE 1516'!N621,1,0))</f>
        <v>1</v>
      </c>
      <c r="D621" s="2">
        <f t="shared" si="18"/>
        <v>3</v>
      </c>
      <c r="E621" s="236">
        <f>IFERROR(IF('Table 2'!$L$2="All Diverse Led",$HQ621,IF('Table 2'!$L$2='DATA TEMPLATE 1516'!HX621,4,0)),"0")</f>
        <v>0</v>
      </c>
      <c r="F621" s="236">
        <f>IFERROR(IF('Table 2'!$L$2="All Diverse Led",$HQ621,IF('Table 2'!$L$2='DATA TEMPLATE 1516'!HY621,4,0)), 0)</f>
        <v>0</v>
      </c>
      <c r="G621" s="237">
        <f t="shared" si="19"/>
        <v>0</v>
      </c>
      <c r="H621" s="1" t="s">
        <v>471</v>
      </c>
      <c r="I621" s="1">
        <v>0</v>
      </c>
      <c r="J621" s="1" t="b">
        <v>0</v>
      </c>
      <c r="K621" s="284">
        <v>619</v>
      </c>
      <c r="L621" t="s">
        <v>439</v>
      </c>
      <c r="M621" t="s">
        <v>440</v>
      </c>
      <c r="N621" t="s">
        <v>460</v>
      </c>
      <c r="O621" s="76">
        <v>61260</v>
      </c>
      <c r="P621" s="76">
        <v>150000</v>
      </c>
      <c r="Q621" s="76">
        <v>383919</v>
      </c>
      <c r="R621" s="76">
        <v>340885</v>
      </c>
      <c r="S621" s="76">
        <v>122251</v>
      </c>
      <c r="T621" s="76">
        <v>1058315</v>
      </c>
      <c r="U621">
        <v>6983</v>
      </c>
      <c r="V621">
        <v>183749</v>
      </c>
      <c r="W621">
        <v>0</v>
      </c>
      <c r="X621">
        <v>150000</v>
      </c>
      <c r="Y621">
        <v>347803</v>
      </c>
      <c r="Z621">
        <v>0</v>
      </c>
      <c r="AA621">
        <v>0</v>
      </c>
      <c r="AB621">
        <v>370372</v>
      </c>
      <c r="AC621">
        <v>36049</v>
      </c>
      <c r="AD621">
        <v>0</v>
      </c>
      <c r="AE621">
        <v>1094956</v>
      </c>
      <c r="AF621" s="1">
        <v>62</v>
      </c>
      <c r="AG621">
        <v>62</v>
      </c>
      <c r="AH621">
        <v>1100</v>
      </c>
      <c r="AI621">
        <v>3454</v>
      </c>
      <c r="AJ621">
        <v>0</v>
      </c>
      <c r="AK621">
        <v>0</v>
      </c>
      <c r="AL621">
        <v>0</v>
      </c>
      <c r="AM621">
        <v>0</v>
      </c>
      <c r="AN621">
        <v>0</v>
      </c>
      <c r="AO621">
        <v>0</v>
      </c>
      <c r="AP621">
        <v>0</v>
      </c>
      <c r="AQ621">
        <v>0</v>
      </c>
      <c r="AR621">
        <v>1</v>
      </c>
      <c r="AS621">
        <v>1</v>
      </c>
      <c r="AT621">
        <v>100</v>
      </c>
      <c r="AU621">
        <v>454</v>
      </c>
      <c r="AV621">
        <v>0</v>
      </c>
      <c r="AW621">
        <v>0</v>
      </c>
      <c r="AX621">
        <v>0</v>
      </c>
      <c r="AY621">
        <v>0</v>
      </c>
      <c r="AZ621">
        <v>0</v>
      </c>
      <c r="BA621">
        <v>0</v>
      </c>
      <c r="BB621">
        <v>0</v>
      </c>
      <c r="BC621">
        <v>0</v>
      </c>
      <c r="BD621" s="284">
        <v>0</v>
      </c>
      <c r="BE621" s="284">
        <v>0</v>
      </c>
      <c r="BF621" s="284">
        <v>0</v>
      </c>
      <c r="BG621" s="284">
        <v>0</v>
      </c>
      <c r="BH621" s="168">
        <v>1</v>
      </c>
      <c r="BI621" s="169">
        <v>1</v>
      </c>
      <c r="BJ621" s="169">
        <v>100</v>
      </c>
      <c r="BK621" s="170">
        <v>454</v>
      </c>
      <c r="BL621">
        <v>5</v>
      </c>
      <c r="BM621">
        <v>158</v>
      </c>
      <c r="BN621">
        <v>0</v>
      </c>
      <c r="BO621">
        <v>112410</v>
      </c>
      <c r="BP621">
        <v>0</v>
      </c>
      <c r="BQ621">
        <v>0</v>
      </c>
      <c r="BR621">
        <v>0</v>
      </c>
      <c r="BS621">
        <v>0</v>
      </c>
      <c r="BT621">
        <v>0</v>
      </c>
      <c r="BU621">
        <v>0</v>
      </c>
      <c r="BV621">
        <v>0</v>
      </c>
      <c r="BW621">
        <v>0</v>
      </c>
      <c r="BX621">
        <v>0</v>
      </c>
      <c r="BY621">
        <v>0</v>
      </c>
      <c r="BZ621">
        <v>0</v>
      </c>
      <c r="CA621">
        <v>0</v>
      </c>
      <c r="CB621">
        <v>0</v>
      </c>
      <c r="CC621">
        <v>0</v>
      </c>
      <c r="CD621">
        <v>0</v>
      </c>
      <c r="CE621">
        <v>0</v>
      </c>
      <c r="CF621">
        <v>0</v>
      </c>
      <c r="CG621">
        <v>0</v>
      </c>
      <c r="CH621">
        <v>0</v>
      </c>
      <c r="CI621">
        <v>0</v>
      </c>
      <c r="CJ621" s="1">
        <v>0</v>
      </c>
      <c r="CK621" s="1">
        <v>0</v>
      </c>
      <c r="CL621" s="1">
        <v>0</v>
      </c>
      <c r="CM621" s="1">
        <v>0</v>
      </c>
      <c r="CN621" s="168">
        <v>0</v>
      </c>
      <c r="CO621" s="169">
        <v>0</v>
      </c>
      <c r="CP621" s="169">
        <v>0</v>
      </c>
      <c r="CQ621" s="170">
        <v>0</v>
      </c>
      <c r="CR621" s="1">
        <v>2</v>
      </c>
      <c r="CS621" s="1">
        <v>2</v>
      </c>
      <c r="CT621" s="1">
        <v>0</v>
      </c>
      <c r="CU621" s="1">
        <v>2000</v>
      </c>
      <c r="CV621">
        <v>0</v>
      </c>
      <c r="CW621">
        <v>0</v>
      </c>
      <c r="CX621">
        <v>0</v>
      </c>
      <c r="CY621">
        <v>0</v>
      </c>
      <c r="CZ621">
        <v>0</v>
      </c>
      <c r="DA621">
        <v>0</v>
      </c>
      <c r="DB621">
        <v>0</v>
      </c>
      <c r="DC621">
        <v>0</v>
      </c>
      <c r="DD621">
        <v>1</v>
      </c>
      <c r="DE621">
        <v>1</v>
      </c>
      <c r="DF621">
        <v>0</v>
      </c>
      <c r="DG621">
        <v>100</v>
      </c>
      <c r="DH621">
        <v>0</v>
      </c>
      <c r="DI621">
        <v>0</v>
      </c>
      <c r="DJ621">
        <v>0</v>
      </c>
      <c r="DK621">
        <v>0</v>
      </c>
      <c r="DL621">
        <v>0</v>
      </c>
      <c r="DM621">
        <v>0</v>
      </c>
      <c r="DN621">
        <v>0</v>
      </c>
      <c r="DO621">
        <v>0</v>
      </c>
      <c r="DP621" s="284">
        <v>0</v>
      </c>
      <c r="DQ621" s="284">
        <v>0</v>
      </c>
      <c r="DR621" s="284">
        <v>0</v>
      </c>
      <c r="DS621" s="284">
        <v>0</v>
      </c>
      <c r="DT621" s="168">
        <v>1</v>
      </c>
      <c r="DU621" s="169">
        <v>1</v>
      </c>
      <c r="DV621" s="169">
        <v>0</v>
      </c>
      <c r="DW621" s="170">
        <v>100</v>
      </c>
      <c r="DX621">
        <v>2</v>
      </c>
      <c r="DY621">
        <v>2</v>
      </c>
      <c r="DZ621">
        <v>25</v>
      </c>
      <c r="EA621">
        <v>2430</v>
      </c>
      <c r="EB621">
        <v>0</v>
      </c>
      <c r="EC621">
        <v>0</v>
      </c>
      <c r="ED621">
        <v>0</v>
      </c>
      <c r="EE621">
        <v>0</v>
      </c>
      <c r="EF621">
        <v>0</v>
      </c>
      <c r="EG621">
        <v>0</v>
      </c>
      <c r="EH621">
        <v>0</v>
      </c>
      <c r="EI621">
        <v>0</v>
      </c>
      <c r="EJ621">
        <v>2</v>
      </c>
      <c r="EK621">
        <v>2</v>
      </c>
      <c r="EL621">
        <v>25</v>
      </c>
      <c r="EM621">
        <v>0</v>
      </c>
      <c r="EN621">
        <v>0</v>
      </c>
      <c r="EO621">
        <v>0</v>
      </c>
      <c r="EP621">
        <v>0</v>
      </c>
      <c r="EQ621">
        <v>0</v>
      </c>
      <c r="ER621">
        <v>0</v>
      </c>
      <c r="ES621">
        <v>0</v>
      </c>
      <c r="ET621">
        <v>0</v>
      </c>
      <c r="EU621">
        <v>0</v>
      </c>
      <c r="EV621" s="1">
        <v>0</v>
      </c>
      <c r="EW621" s="1">
        <v>0</v>
      </c>
      <c r="EX621" s="1">
        <v>0</v>
      </c>
      <c r="EY621" s="1">
        <v>0</v>
      </c>
      <c r="EZ621" s="168">
        <v>2</v>
      </c>
      <c r="FA621" s="169">
        <v>2</v>
      </c>
      <c r="FB621" s="169">
        <v>25</v>
      </c>
      <c r="FC621" s="170">
        <v>0</v>
      </c>
      <c r="FD621">
        <v>0</v>
      </c>
      <c r="FE621">
        <v>0</v>
      </c>
      <c r="FF621">
        <v>0</v>
      </c>
      <c r="FG621">
        <v>0</v>
      </c>
      <c r="FH621">
        <v>0</v>
      </c>
      <c r="FI621">
        <v>0</v>
      </c>
      <c r="FJ621">
        <v>0</v>
      </c>
      <c r="FK621">
        <v>0</v>
      </c>
      <c r="FL621">
        <v>0</v>
      </c>
      <c r="FM621">
        <v>0</v>
      </c>
      <c r="FN621">
        <v>0</v>
      </c>
      <c r="FO621">
        <v>0</v>
      </c>
      <c r="FP621">
        <v>0</v>
      </c>
      <c r="FQ621">
        <v>0</v>
      </c>
      <c r="FR621">
        <v>0</v>
      </c>
      <c r="FS621">
        <v>0</v>
      </c>
      <c r="FT621">
        <v>0</v>
      </c>
      <c r="FU621">
        <v>0</v>
      </c>
      <c r="FV621">
        <v>0</v>
      </c>
      <c r="FW621">
        <v>0</v>
      </c>
      <c r="FX621">
        <v>0</v>
      </c>
      <c r="FY621">
        <v>0</v>
      </c>
      <c r="FZ621">
        <v>45</v>
      </c>
      <c r="GA621">
        <v>5</v>
      </c>
      <c r="GB621">
        <v>0</v>
      </c>
      <c r="GC621">
        <v>0</v>
      </c>
      <c r="GD621">
        <v>0</v>
      </c>
      <c r="GE621">
        <v>0</v>
      </c>
      <c r="GF621">
        <v>0</v>
      </c>
      <c r="GG621">
        <v>0</v>
      </c>
      <c r="GH621">
        <v>0</v>
      </c>
      <c r="GI621">
        <v>0</v>
      </c>
      <c r="GJ621">
        <v>0</v>
      </c>
      <c r="GK621">
        <v>0</v>
      </c>
      <c r="GL621">
        <v>0</v>
      </c>
      <c r="GM621">
        <v>0</v>
      </c>
      <c r="GN621">
        <v>0</v>
      </c>
      <c r="GO621">
        <v>0</v>
      </c>
      <c r="GP621">
        <v>0</v>
      </c>
      <c r="GQ621">
        <v>0</v>
      </c>
      <c r="GR621">
        <v>0</v>
      </c>
      <c r="GS621">
        <v>0</v>
      </c>
      <c r="GT621">
        <v>1</v>
      </c>
      <c r="GU621">
        <v>0</v>
      </c>
      <c r="GV621">
        <v>0</v>
      </c>
      <c r="GW621">
        <v>0</v>
      </c>
      <c r="GX621">
        <v>4</v>
      </c>
      <c r="GY621">
        <v>0</v>
      </c>
      <c r="GZ621">
        <v>0</v>
      </c>
      <c r="HA621">
        <v>0</v>
      </c>
      <c r="HB621">
        <v>0</v>
      </c>
      <c r="HC621" s="139">
        <v>1</v>
      </c>
      <c r="HD621" s="141">
        <v>1</v>
      </c>
      <c r="HE621" s="139">
        <v>2</v>
      </c>
      <c r="HF621" s="141">
        <v>0</v>
      </c>
      <c r="HG621" s="180">
        <v>18</v>
      </c>
      <c r="HH621" s="182">
        <v>5.5555555555555552E-2</v>
      </c>
      <c r="HI621" s="182">
        <v>0.16666666666666666</v>
      </c>
      <c r="HJ621" s="183">
        <v>0</v>
      </c>
      <c r="HK621" s="140">
        <v>0</v>
      </c>
      <c r="HL621" s="140">
        <v>0</v>
      </c>
      <c r="HM621" s="1" t="s">
        <v>427</v>
      </c>
      <c r="HN621" s="1" t="s">
        <v>427</v>
      </c>
      <c r="HO621" t="s">
        <v>460</v>
      </c>
      <c r="HP621" s="284" t="s">
        <v>460</v>
      </c>
      <c r="HQ621" s="284">
        <v>0</v>
      </c>
      <c r="HR621" s="284">
        <v>0</v>
      </c>
      <c r="HS621" s="284">
        <v>0</v>
      </c>
      <c r="HT621" s="284" t="s">
        <v>427</v>
      </c>
      <c r="HU621" s="284" t="s">
        <v>427</v>
      </c>
      <c r="HV621" s="284" t="s">
        <v>427</v>
      </c>
      <c r="HW621" s="284" t="s">
        <v>427</v>
      </c>
      <c r="HX621" s="284">
        <v>0</v>
      </c>
      <c r="HY621" s="284">
        <v>0</v>
      </c>
      <c r="HZ621" s="284">
        <v>893624</v>
      </c>
      <c r="IA621" s="284"/>
      <c r="IB621" s="284"/>
    </row>
    <row r="622" spans="1:236" x14ac:dyDescent="0.25">
      <c r="A622" s="2">
        <f>IF('Table 1'!$L$2="All Regions",1,IF('Table 1'!$L$2='DATA TEMPLATE 1516'!L622,1,0))</f>
        <v>1</v>
      </c>
      <c r="B622" s="2">
        <f>IF('Table 1'!$L$3="All Disciplines",1,IF('Table 1'!$L$3='DATA TEMPLATE 1516'!M622,1,0))</f>
        <v>1</v>
      </c>
      <c r="C622" s="2">
        <f>IF('Table 1'!$L$4="All Organisations",1,IF('Table 1'!$L$4='DATA TEMPLATE 1516'!N622,1,0))</f>
        <v>1</v>
      </c>
      <c r="D622" s="2">
        <f t="shared" si="18"/>
        <v>3</v>
      </c>
      <c r="E622" s="236">
        <f>IFERROR(IF('Table 2'!$L$2="All Diverse Led",$HQ622,IF('Table 2'!$L$2='DATA TEMPLATE 1516'!HX622,4,0)),"0")</f>
        <v>0</v>
      </c>
      <c r="F622" s="236">
        <f>IFERROR(IF('Table 2'!$L$2="All Diverse Led",$HQ622,IF('Table 2'!$L$2='DATA TEMPLATE 1516'!HY622,4,0)), 0)</f>
        <v>0</v>
      </c>
      <c r="G622" s="237">
        <f t="shared" si="19"/>
        <v>0</v>
      </c>
      <c r="H622" s="1" t="s">
        <v>471</v>
      </c>
      <c r="I622" s="1">
        <v>0</v>
      </c>
      <c r="J622" s="1" t="b">
        <v>0</v>
      </c>
      <c r="K622" s="284">
        <v>620</v>
      </c>
      <c r="L622" t="s">
        <v>444</v>
      </c>
      <c r="M622" t="s">
        <v>437</v>
      </c>
      <c r="N622" t="s">
        <v>460</v>
      </c>
      <c r="O622" s="76">
        <v>1390560</v>
      </c>
      <c r="P622" s="76">
        <v>500000</v>
      </c>
      <c r="Q622" s="76">
        <v>256789</v>
      </c>
      <c r="R622" s="76">
        <v>0</v>
      </c>
      <c r="S622" s="76">
        <v>500000</v>
      </c>
      <c r="T622" s="76">
        <v>2647349</v>
      </c>
      <c r="U622">
        <v>1153298</v>
      </c>
      <c r="V622">
        <v>159176</v>
      </c>
      <c r="W622">
        <v>0</v>
      </c>
      <c r="X622">
        <v>0</v>
      </c>
      <c r="Y622">
        <v>0</v>
      </c>
      <c r="Z622">
        <v>0</v>
      </c>
      <c r="AA622">
        <v>0</v>
      </c>
      <c r="AB622">
        <v>639298</v>
      </c>
      <c r="AC622">
        <v>488241</v>
      </c>
      <c r="AD622">
        <v>45856</v>
      </c>
      <c r="AE622">
        <v>2485869</v>
      </c>
      <c r="AF622" s="1">
        <v>100</v>
      </c>
      <c r="AG622">
        <v>331</v>
      </c>
      <c r="AH622">
        <v>69783</v>
      </c>
      <c r="AI622">
        <v>0</v>
      </c>
      <c r="AJ622">
        <v>0</v>
      </c>
      <c r="AK622">
        <v>0</v>
      </c>
      <c r="AL622">
        <v>0</v>
      </c>
      <c r="AM622">
        <v>0</v>
      </c>
      <c r="AN622">
        <v>0</v>
      </c>
      <c r="AO622">
        <v>0</v>
      </c>
      <c r="AP622">
        <v>0</v>
      </c>
      <c r="AQ622">
        <v>0</v>
      </c>
      <c r="AR622">
        <v>34</v>
      </c>
      <c r="AS622">
        <v>142</v>
      </c>
      <c r="AT622">
        <v>29793</v>
      </c>
      <c r="AU622">
        <v>0</v>
      </c>
      <c r="AV622">
        <v>0</v>
      </c>
      <c r="AW622">
        <v>0</v>
      </c>
      <c r="AX622">
        <v>0</v>
      </c>
      <c r="AY622">
        <v>0</v>
      </c>
      <c r="AZ622">
        <v>0</v>
      </c>
      <c r="BA622">
        <v>0</v>
      </c>
      <c r="BB622">
        <v>0</v>
      </c>
      <c r="BC622">
        <v>0</v>
      </c>
      <c r="BD622" s="284">
        <v>0</v>
      </c>
      <c r="BE622" s="284">
        <v>0</v>
      </c>
      <c r="BF622" s="284">
        <v>0</v>
      </c>
      <c r="BG622" s="284">
        <v>0</v>
      </c>
      <c r="BH622" s="168">
        <v>34</v>
      </c>
      <c r="BI622" s="169">
        <v>142</v>
      </c>
      <c r="BJ622" s="169">
        <v>29793</v>
      </c>
      <c r="BK622" s="170">
        <v>0</v>
      </c>
      <c r="BL622">
        <v>0</v>
      </c>
      <c r="BM622">
        <v>0</v>
      </c>
      <c r="BN622">
        <v>0</v>
      </c>
      <c r="BO622">
        <v>0</v>
      </c>
      <c r="BP622">
        <v>0</v>
      </c>
      <c r="BQ622">
        <v>0</v>
      </c>
      <c r="BR622">
        <v>0</v>
      </c>
      <c r="BS622">
        <v>0</v>
      </c>
      <c r="BT622">
        <v>0</v>
      </c>
      <c r="BU622">
        <v>0</v>
      </c>
      <c r="BV622">
        <v>0</v>
      </c>
      <c r="BW622">
        <v>0</v>
      </c>
      <c r="BX622">
        <v>0</v>
      </c>
      <c r="BY622">
        <v>0</v>
      </c>
      <c r="BZ622">
        <v>0</v>
      </c>
      <c r="CA622">
        <v>0</v>
      </c>
      <c r="CB622">
        <v>0</v>
      </c>
      <c r="CC622">
        <v>0</v>
      </c>
      <c r="CD622">
        <v>0</v>
      </c>
      <c r="CE622">
        <v>0</v>
      </c>
      <c r="CF622">
        <v>0</v>
      </c>
      <c r="CG622">
        <v>0</v>
      </c>
      <c r="CH622">
        <v>0</v>
      </c>
      <c r="CI622">
        <v>0</v>
      </c>
      <c r="CJ622" s="1">
        <v>0</v>
      </c>
      <c r="CK622" s="1">
        <v>0</v>
      </c>
      <c r="CL622" s="1">
        <v>0</v>
      </c>
      <c r="CM622" s="1">
        <v>0</v>
      </c>
      <c r="CN622" s="168">
        <v>0</v>
      </c>
      <c r="CO622" s="169">
        <v>0</v>
      </c>
      <c r="CP622" s="169">
        <v>0</v>
      </c>
      <c r="CQ622" s="170">
        <v>0</v>
      </c>
      <c r="CR622" s="1">
        <v>0</v>
      </c>
      <c r="CS622" s="1">
        <v>0</v>
      </c>
      <c r="CT622" s="1">
        <v>0</v>
      </c>
      <c r="CU622" s="1">
        <v>0</v>
      </c>
      <c r="CV622">
        <v>0</v>
      </c>
      <c r="CW622">
        <v>0</v>
      </c>
      <c r="CX622">
        <v>0</v>
      </c>
      <c r="CY622">
        <v>0</v>
      </c>
      <c r="CZ622">
        <v>0</v>
      </c>
      <c r="DA622">
        <v>0</v>
      </c>
      <c r="DB622">
        <v>0</v>
      </c>
      <c r="DC622">
        <v>0</v>
      </c>
      <c r="DD622">
        <v>0</v>
      </c>
      <c r="DE622">
        <v>0</v>
      </c>
      <c r="DF622">
        <v>0</v>
      </c>
      <c r="DG622">
        <v>0</v>
      </c>
      <c r="DH622">
        <v>0</v>
      </c>
      <c r="DI622">
        <v>0</v>
      </c>
      <c r="DJ622">
        <v>0</v>
      </c>
      <c r="DK622">
        <v>0</v>
      </c>
      <c r="DL622">
        <v>0</v>
      </c>
      <c r="DM622">
        <v>0</v>
      </c>
      <c r="DN622">
        <v>0</v>
      </c>
      <c r="DO622">
        <v>0</v>
      </c>
      <c r="DP622" s="284">
        <v>0</v>
      </c>
      <c r="DQ622" s="284">
        <v>0</v>
      </c>
      <c r="DR622" s="284">
        <v>0</v>
      </c>
      <c r="DS622" s="284">
        <v>0</v>
      </c>
      <c r="DT622" s="168">
        <v>0</v>
      </c>
      <c r="DU622" s="169">
        <v>0</v>
      </c>
      <c r="DV622" s="169">
        <v>0</v>
      </c>
      <c r="DW622" s="170">
        <v>0</v>
      </c>
      <c r="DX622">
        <v>1</v>
      </c>
      <c r="DY622">
        <v>4</v>
      </c>
      <c r="DZ622">
        <v>786</v>
      </c>
      <c r="EA622">
        <v>0</v>
      </c>
      <c r="EB622">
        <v>0</v>
      </c>
      <c r="EC622">
        <v>0</v>
      </c>
      <c r="ED622">
        <v>0</v>
      </c>
      <c r="EE622">
        <v>0</v>
      </c>
      <c r="EF622">
        <v>0</v>
      </c>
      <c r="EG622">
        <v>0</v>
      </c>
      <c r="EH622">
        <v>0</v>
      </c>
      <c r="EI622">
        <v>0</v>
      </c>
      <c r="EJ622">
        <v>0</v>
      </c>
      <c r="EK622">
        <v>0</v>
      </c>
      <c r="EL622">
        <v>1</v>
      </c>
      <c r="EM622">
        <v>0</v>
      </c>
      <c r="EN622">
        <v>0</v>
      </c>
      <c r="EO622">
        <v>0</v>
      </c>
      <c r="EP622">
        <v>0</v>
      </c>
      <c r="EQ622">
        <v>0</v>
      </c>
      <c r="ER622">
        <v>0</v>
      </c>
      <c r="ES622">
        <v>0</v>
      </c>
      <c r="ET622">
        <v>0</v>
      </c>
      <c r="EU622">
        <v>0</v>
      </c>
      <c r="EV622" s="1">
        <v>0</v>
      </c>
      <c r="EW622" s="1">
        <v>0</v>
      </c>
      <c r="EX622" s="1">
        <v>0</v>
      </c>
      <c r="EY622" s="1">
        <v>0</v>
      </c>
      <c r="EZ622" s="168">
        <v>0</v>
      </c>
      <c r="FA622" s="169">
        <v>0</v>
      </c>
      <c r="FB622" s="169">
        <v>1</v>
      </c>
      <c r="FC622" s="170">
        <v>0</v>
      </c>
      <c r="FD622">
        <v>0</v>
      </c>
      <c r="FE622">
        <v>0</v>
      </c>
      <c r="FF622">
        <v>0</v>
      </c>
      <c r="FG622">
        <v>0</v>
      </c>
      <c r="FH622">
        <v>0</v>
      </c>
      <c r="FI622">
        <v>0</v>
      </c>
      <c r="FJ622">
        <v>0</v>
      </c>
      <c r="FK622">
        <v>0</v>
      </c>
      <c r="FL622">
        <v>0</v>
      </c>
      <c r="FM622">
        <v>0</v>
      </c>
      <c r="FN622">
        <v>0</v>
      </c>
      <c r="FO622">
        <v>0</v>
      </c>
      <c r="FP622">
        <v>0</v>
      </c>
      <c r="FQ622">
        <v>0</v>
      </c>
      <c r="FR622">
        <v>0</v>
      </c>
      <c r="FS622">
        <v>0</v>
      </c>
      <c r="FT622">
        <v>0</v>
      </c>
      <c r="FU622">
        <v>0</v>
      </c>
      <c r="FV622">
        <v>0</v>
      </c>
      <c r="FW622">
        <v>0</v>
      </c>
      <c r="FX622">
        <v>0</v>
      </c>
      <c r="FY622">
        <v>0</v>
      </c>
      <c r="FZ622">
        <v>45</v>
      </c>
      <c r="GA622">
        <v>5</v>
      </c>
      <c r="GB622">
        <v>0</v>
      </c>
      <c r="GC622">
        <v>0</v>
      </c>
      <c r="GD622">
        <v>0</v>
      </c>
      <c r="GE622">
        <v>0</v>
      </c>
      <c r="GF622">
        <v>0</v>
      </c>
      <c r="GG622">
        <v>0</v>
      </c>
      <c r="GH622">
        <v>0</v>
      </c>
      <c r="GI622">
        <v>0</v>
      </c>
      <c r="GJ622">
        <v>0</v>
      </c>
      <c r="GK622">
        <v>0</v>
      </c>
      <c r="GL622">
        <v>0</v>
      </c>
      <c r="GM622">
        <v>0</v>
      </c>
      <c r="GN622">
        <v>0</v>
      </c>
      <c r="GO622">
        <v>0</v>
      </c>
      <c r="GP622">
        <v>0</v>
      </c>
      <c r="GQ622">
        <v>0</v>
      </c>
      <c r="GR622">
        <v>0</v>
      </c>
      <c r="GS622">
        <v>0</v>
      </c>
      <c r="GT622">
        <v>0</v>
      </c>
      <c r="GU622">
        <v>0</v>
      </c>
      <c r="GV622">
        <v>0</v>
      </c>
      <c r="GW622">
        <v>0</v>
      </c>
      <c r="GX622">
        <v>0</v>
      </c>
      <c r="GY622">
        <v>0</v>
      </c>
      <c r="GZ622">
        <v>0</v>
      </c>
      <c r="HA622">
        <v>0</v>
      </c>
      <c r="HB622">
        <v>0</v>
      </c>
      <c r="HC622" s="139">
        <v>1</v>
      </c>
      <c r="HD622" s="141">
        <v>1</v>
      </c>
      <c r="HE622" s="139">
        <v>1</v>
      </c>
      <c r="HF622" s="141">
        <v>1</v>
      </c>
      <c r="HG622" s="180">
        <v>15</v>
      </c>
      <c r="HH622" s="182">
        <v>0.13333333333333333</v>
      </c>
      <c r="HI622" s="182">
        <v>0.13333333333333333</v>
      </c>
      <c r="HJ622" s="183">
        <v>0</v>
      </c>
      <c r="HK622" s="140">
        <v>0</v>
      </c>
      <c r="HL622" s="140">
        <v>0</v>
      </c>
      <c r="HM622" s="1" t="s">
        <v>427</v>
      </c>
      <c r="HN622" s="1" t="s">
        <v>427</v>
      </c>
      <c r="HO622" t="s">
        <v>460</v>
      </c>
      <c r="HP622" s="284" t="s">
        <v>460</v>
      </c>
      <c r="HQ622" s="284">
        <v>0</v>
      </c>
      <c r="HR622" s="284">
        <v>0</v>
      </c>
      <c r="HS622" s="284">
        <v>0</v>
      </c>
      <c r="HT622" s="284" t="s">
        <v>427</v>
      </c>
      <c r="HU622" s="284" t="s">
        <v>427</v>
      </c>
      <c r="HV622" s="284" t="s">
        <v>427</v>
      </c>
      <c r="HW622" s="284" t="s">
        <v>427</v>
      </c>
      <c r="HX622" s="284">
        <v>0</v>
      </c>
      <c r="HY622" s="284">
        <v>0</v>
      </c>
      <c r="HZ622" s="284">
        <v>3242474</v>
      </c>
      <c r="IA622" s="284"/>
      <c r="IB622" s="284"/>
    </row>
    <row r="623" spans="1:236" x14ac:dyDescent="0.25">
      <c r="A623" s="2">
        <f>IF('Table 1'!$L$2="All Regions",1,IF('Table 1'!$L$2='DATA TEMPLATE 1516'!L623,1,0))</f>
        <v>1</v>
      </c>
      <c r="B623" s="2">
        <f>IF('Table 1'!$L$3="All Disciplines",1,IF('Table 1'!$L$3='DATA TEMPLATE 1516'!M623,1,0))</f>
        <v>1</v>
      </c>
      <c r="C623" s="2">
        <f>IF('Table 1'!$L$4="All Organisations",1,IF('Table 1'!$L$4='DATA TEMPLATE 1516'!N623,1,0))</f>
        <v>1</v>
      </c>
      <c r="D623" s="2">
        <f t="shared" si="18"/>
        <v>3</v>
      </c>
      <c r="E623" s="236">
        <f>IFERROR(IF('Table 2'!$L$2="All Diverse Led",$HQ623,IF('Table 2'!$L$2='DATA TEMPLATE 1516'!HX623,4,0)),"0")</f>
        <v>0</v>
      </c>
      <c r="F623" s="236">
        <f>IFERROR(IF('Table 2'!$L$2="All Diverse Led",$HQ623,IF('Table 2'!$L$2='DATA TEMPLATE 1516'!HY623,4,0)), 0)</f>
        <v>0</v>
      </c>
      <c r="G623" s="237">
        <f t="shared" si="19"/>
        <v>0</v>
      </c>
      <c r="H623" s="1" t="s">
        <v>471</v>
      </c>
      <c r="I623" s="1">
        <v>0</v>
      </c>
      <c r="J623" s="1" t="b">
        <v>0</v>
      </c>
      <c r="K623" s="284">
        <v>621</v>
      </c>
      <c r="L623" t="s">
        <v>448</v>
      </c>
      <c r="M623" t="s">
        <v>437</v>
      </c>
      <c r="N623" t="s">
        <v>459</v>
      </c>
      <c r="O623" s="76">
        <v>146860</v>
      </c>
      <c r="P623" s="76">
        <v>75000</v>
      </c>
      <c r="Q623" s="76">
        <v>102733</v>
      </c>
      <c r="R623" s="76">
        <v>15000</v>
      </c>
      <c r="S623" s="76">
        <v>0</v>
      </c>
      <c r="T623" s="76">
        <v>339593</v>
      </c>
      <c r="U623">
        <v>40026</v>
      </c>
      <c r="V623">
        <v>0</v>
      </c>
      <c r="W623">
        <v>0</v>
      </c>
      <c r="X623">
        <v>36437</v>
      </c>
      <c r="Y623">
        <v>0</v>
      </c>
      <c r="Z623">
        <v>0</v>
      </c>
      <c r="AA623">
        <v>0</v>
      </c>
      <c r="AB623">
        <v>114420</v>
      </c>
      <c r="AC623">
        <v>41867</v>
      </c>
      <c r="AD623">
        <v>3016</v>
      </c>
      <c r="AE623">
        <v>235766</v>
      </c>
      <c r="AF623" s="1">
        <v>144</v>
      </c>
      <c r="AG623">
        <v>160</v>
      </c>
      <c r="AH623">
        <v>11102</v>
      </c>
      <c r="AI623">
        <v>350</v>
      </c>
      <c r="AJ623">
        <v>0</v>
      </c>
      <c r="AK623">
        <v>0</v>
      </c>
      <c r="AL623">
        <v>0</v>
      </c>
      <c r="AM623">
        <v>0</v>
      </c>
      <c r="AN623">
        <v>0</v>
      </c>
      <c r="AO623">
        <v>0</v>
      </c>
      <c r="AP623">
        <v>0</v>
      </c>
      <c r="AQ623">
        <v>0</v>
      </c>
      <c r="AR623">
        <v>5</v>
      </c>
      <c r="AS623">
        <v>61</v>
      </c>
      <c r="AT623">
        <v>3435</v>
      </c>
      <c r="AU623">
        <v>0</v>
      </c>
      <c r="AV623">
        <v>0</v>
      </c>
      <c r="AW623">
        <v>0</v>
      </c>
      <c r="AX623">
        <v>0</v>
      </c>
      <c r="AY623">
        <v>0</v>
      </c>
      <c r="AZ623">
        <v>0</v>
      </c>
      <c r="BA623">
        <v>0</v>
      </c>
      <c r="BB623">
        <v>0</v>
      </c>
      <c r="BC623">
        <v>0</v>
      </c>
      <c r="BD623" s="284">
        <v>0</v>
      </c>
      <c r="BE623" s="284">
        <v>0</v>
      </c>
      <c r="BF623" s="284">
        <v>0</v>
      </c>
      <c r="BG623" s="284">
        <v>0</v>
      </c>
      <c r="BH623" s="168">
        <v>5</v>
      </c>
      <c r="BI623" s="169">
        <v>61</v>
      </c>
      <c r="BJ623" s="169">
        <v>3435</v>
      </c>
      <c r="BK623" s="170">
        <v>0</v>
      </c>
      <c r="BL623">
        <v>0</v>
      </c>
      <c r="BM623">
        <v>0</v>
      </c>
      <c r="BN623">
        <v>0</v>
      </c>
      <c r="BO623">
        <v>0</v>
      </c>
      <c r="BP623">
        <v>0</v>
      </c>
      <c r="BQ623">
        <v>0</v>
      </c>
      <c r="BR623">
        <v>0</v>
      </c>
      <c r="BS623">
        <v>0</v>
      </c>
      <c r="BT623">
        <v>0</v>
      </c>
      <c r="BU623">
        <v>0</v>
      </c>
      <c r="BV623">
        <v>0</v>
      </c>
      <c r="BW623">
        <v>0</v>
      </c>
      <c r="BX623">
        <v>0</v>
      </c>
      <c r="BY623">
        <v>0</v>
      </c>
      <c r="BZ623">
        <v>0</v>
      </c>
      <c r="CA623">
        <v>0</v>
      </c>
      <c r="CB623">
        <v>0</v>
      </c>
      <c r="CC623">
        <v>0</v>
      </c>
      <c r="CD623">
        <v>0</v>
      </c>
      <c r="CE623">
        <v>0</v>
      </c>
      <c r="CF623">
        <v>0</v>
      </c>
      <c r="CG623">
        <v>0</v>
      </c>
      <c r="CH623">
        <v>0</v>
      </c>
      <c r="CI623">
        <v>0</v>
      </c>
      <c r="CJ623" s="1">
        <v>0</v>
      </c>
      <c r="CK623" s="1">
        <v>0</v>
      </c>
      <c r="CL623" s="1">
        <v>0</v>
      </c>
      <c r="CM623" s="1">
        <v>0</v>
      </c>
      <c r="CN623" s="168">
        <v>0</v>
      </c>
      <c r="CO623" s="169">
        <v>0</v>
      </c>
      <c r="CP623" s="169">
        <v>0</v>
      </c>
      <c r="CQ623" s="170">
        <v>0</v>
      </c>
      <c r="CR623" s="1">
        <v>15</v>
      </c>
      <c r="CS623" s="1">
        <v>15</v>
      </c>
      <c r="CT623" s="1">
        <v>0</v>
      </c>
      <c r="CU623" s="1">
        <v>225</v>
      </c>
      <c r="CV623">
        <v>0</v>
      </c>
      <c r="CW623">
        <v>0</v>
      </c>
      <c r="CX623">
        <v>0</v>
      </c>
      <c r="CY623">
        <v>0</v>
      </c>
      <c r="CZ623">
        <v>0</v>
      </c>
      <c r="DA623">
        <v>0</v>
      </c>
      <c r="DB623">
        <v>0</v>
      </c>
      <c r="DC623">
        <v>0</v>
      </c>
      <c r="DD623">
        <v>0</v>
      </c>
      <c r="DE623">
        <v>0</v>
      </c>
      <c r="DF623">
        <v>0</v>
      </c>
      <c r="DG623">
        <v>0</v>
      </c>
      <c r="DH623">
        <v>0</v>
      </c>
      <c r="DI623">
        <v>0</v>
      </c>
      <c r="DJ623">
        <v>0</v>
      </c>
      <c r="DK623">
        <v>0</v>
      </c>
      <c r="DL623">
        <v>0</v>
      </c>
      <c r="DM623">
        <v>0</v>
      </c>
      <c r="DN623">
        <v>0</v>
      </c>
      <c r="DO623">
        <v>0</v>
      </c>
      <c r="DP623" s="284">
        <v>0</v>
      </c>
      <c r="DQ623" s="284">
        <v>0</v>
      </c>
      <c r="DR623" s="284">
        <v>0</v>
      </c>
      <c r="DS623" s="284">
        <v>0</v>
      </c>
      <c r="DT623" s="168">
        <v>0</v>
      </c>
      <c r="DU623" s="169">
        <v>0</v>
      </c>
      <c r="DV623" s="169">
        <v>0</v>
      </c>
      <c r="DW623" s="170">
        <v>0</v>
      </c>
      <c r="DX623">
        <v>2</v>
      </c>
      <c r="DY623">
        <v>19</v>
      </c>
      <c r="DZ623">
        <v>870</v>
      </c>
      <c r="EA623">
        <v>0</v>
      </c>
      <c r="EB623">
        <v>0</v>
      </c>
      <c r="EC623">
        <v>0</v>
      </c>
      <c r="ED623">
        <v>0</v>
      </c>
      <c r="EE623">
        <v>0</v>
      </c>
      <c r="EF623">
        <v>0</v>
      </c>
      <c r="EG623">
        <v>0</v>
      </c>
      <c r="EH623">
        <v>0</v>
      </c>
      <c r="EI623">
        <v>0</v>
      </c>
      <c r="EJ623">
        <v>0</v>
      </c>
      <c r="EK623">
        <v>0</v>
      </c>
      <c r="EL623">
        <v>0</v>
      </c>
      <c r="EM623">
        <v>0</v>
      </c>
      <c r="EN623">
        <v>0</v>
      </c>
      <c r="EO623">
        <v>0</v>
      </c>
      <c r="EP623">
        <v>0</v>
      </c>
      <c r="EQ623">
        <v>0</v>
      </c>
      <c r="ER623">
        <v>0</v>
      </c>
      <c r="ES623">
        <v>0</v>
      </c>
      <c r="ET623">
        <v>0</v>
      </c>
      <c r="EU623">
        <v>0</v>
      </c>
      <c r="EV623" s="1">
        <v>0</v>
      </c>
      <c r="EW623" s="1">
        <v>0</v>
      </c>
      <c r="EX623" s="1">
        <v>0</v>
      </c>
      <c r="EY623" s="1">
        <v>0</v>
      </c>
      <c r="EZ623" s="168">
        <v>0</v>
      </c>
      <c r="FA623" s="169">
        <v>0</v>
      </c>
      <c r="FB623" s="169">
        <v>0</v>
      </c>
      <c r="FC623" s="170">
        <v>0</v>
      </c>
      <c r="FD623">
        <v>0</v>
      </c>
      <c r="FE623">
        <v>0</v>
      </c>
      <c r="FF623">
        <v>0</v>
      </c>
      <c r="FG623">
        <v>0</v>
      </c>
      <c r="FH623">
        <v>0</v>
      </c>
      <c r="FI623">
        <v>0</v>
      </c>
      <c r="FJ623">
        <v>0</v>
      </c>
      <c r="FK623">
        <v>0</v>
      </c>
      <c r="FL623">
        <v>0</v>
      </c>
      <c r="FM623">
        <v>0</v>
      </c>
      <c r="FN623">
        <v>0</v>
      </c>
      <c r="FO623">
        <v>0</v>
      </c>
      <c r="FP623">
        <v>0</v>
      </c>
      <c r="FQ623">
        <v>0</v>
      </c>
      <c r="FR623">
        <v>0</v>
      </c>
      <c r="FS623">
        <v>0</v>
      </c>
      <c r="FT623">
        <v>0</v>
      </c>
      <c r="FU623">
        <v>0</v>
      </c>
      <c r="FV623">
        <v>0</v>
      </c>
      <c r="FW623">
        <v>0</v>
      </c>
      <c r="FX623">
        <v>0</v>
      </c>
      <c r="FY623">
        <v>0</v>
      </c>
      <c r="FZ623">
        <v>0</v>
      </c>
      <c r="GA623">
        <v>0</v>
      </c>
      <c r="GB623">
        <v>0</v>
      </c>
      <c r="GC623">
        <v>0</v>
      </c>
      <c r="GD623">
        <v>0</v>
      </c>
      <c r="GE623">
        <v>0</v>
      </c>
      <c r="GF623">
        <v>0</v>
      </c>
      <c r="GG623">
        <v>0</v>
      </c>
      <c r="GH623">
        <v>0</v>
      </c>
      <c r="GI623">
        <v>0</v>
      </c>
      <c r="GJ623">
        <v>0</v>
      </c>
      <c r="GK623">
        <v>0</v>
      </c>
      <c r="GL623">
        <v>0</v>
      </c>
      <c r="GM623">
        <v>0</v>
      </c>
      <c r="GN623">
        <v>0</v>
      </c>
      <c r="GO623">
        <v>0</v>
      </c>
      <c r="GP623">
        <v>0</v>
      </c>
      <c r="GQ623">
        <v>0</v>
      </c>
      <c r="GR623">
        <v>0</v>
      </c>
      <c r="GS623">
        <v>0</v>
      </c>
      <c r="GT623">
        <v>0</v>
      </c>
      <c r="GU623">
        <v>0</v>
      </c>
      <c r="GV623">
        <v>0</v>
      </c>
      <c r="GW623">
        <v>0</v>
      </c>
      <c r="GX623">
        <v>0</v>
      </c>
      <c r="GY623">
        <v>0</v>
      </c>
      <c r="GZ623">
        <v>0</v>
      </c>
      <c r="HA623">
        <v>0</v>
      </c>
      <c r="HB623">
        <v>0</v>
      </c>
      <c r="HC623" s="139">
        <v>1</v>
      </c>
      <c r="HD623" s="141">
        <v>3</v>
      </c>
      <c r="HE623" s="139">
        <v>0</v>
      </c>
      <c r="HF623" s="141">
        <v>0</v>
      </c>
      <c r="HG623" s="180">
        <v>12</v>
      </c>
      <c r="HH623" s="182">
        <v>8.3333333333333329E-2</v>
      </c>
      <c r="HI623" s="182">
        <v>0.25</v>
      </c>
      <c r="HJ623" s="183">
        <v>0</v>
      </c>
      <c r="HK623" s="140">
        <v>0</v>
      </c>
      <c r="HL623" s="140">
        <v>0</v>
      </c>
      <c r="HM623" s="1" t="s">
        <v>427</v>
      </c>
      <c r="HN623" s="1" t="s">
        <v>427</v>
      </c>
      <c r="HO623" t="s">
        <v>459</v>
      </c>
      <c r="HP623" s="284" t="s">
        <v>459</v>
      </c>
      <c r="HQ623" s="284">
        <v>0</v>
      </c>
      <c r="HR623" s="284">
        <v>0</v>
      </c>
      <c r="HS623" s="284">
        <v>0</v>
      </c>
      <c r="HT623" s="284" t="s">
        <v>427</v>
      </c>
      <c r="HU623" s="284" t="s">
        <v>427</v>
      </c>
      <c r="HV623" s="284" t="s">
        <v>427</v>
      </c>
      <c r="HW623" s="284" t="s">
        <v>427</v>
      </c>
      <c r="HX623" s="284">
        <v>0</v>
      </c>
      <c r="HY623" s="284">
        <v>0</v>
      </c>
      <c r="HZ623" s="284">
        <v>321614</v>
      </c>
      <c r="IA623" s="284"/>
      <c r="IB623" s="284"/>
    </row>
    <row r="624" spans="1:236" x14ac:dyDescent="0.25">
      <c r="A624" s="2">
        <f>IF('Table 1'!$L$2="All Regions",1,IF('Table 1'!$L$2='DATA TEMPLATE 1516'!L624,1,0))</f>
        <v>1</v>
      </c>
      <c r="B624" s="2">
        <f>IF('Table 1'!$L$3="All Disciplines",1,IF('Table 1'!$L$3='DATA TEMPLATE 1516'!M624,1,0))</f>
        <v>1</v>
      </c>
      <c r="C624" s="2">
        <f>IF('Table 1'!$L$4="All Organisations",1,IF('Table 1'!$L$4='DATA TEMPLATE 1516'!N624,1,0))</f>
        <v>1</v>
      </c>
      <c r="D624" s="2">
        <f t="shared" si="18"/>
        <v>3</v>
      </c>
      <c r="E624" s="236">
        <f>IFERROR(IF('Table 2'!$L$2="All Diverse Led",$HQ624,IF('Table 2'!$L$2='DATA TEMPLATE 1516'!HX624,4,0)),"0")</f>
        <v>0</v>
      </c>
      <c r="F624" s="236">
        <f>IFERROR(IF('Table 2'!$L$2="All Diverse Led",$HQ624,IF('Table 2'!$L$2='DATA TEMPLATE 1516'!HY624,4,0)), 0)</f>
        <v>0</v>
      </c>
      <c r="G624" s="237">
        <f t="shared" si="19"/>
        <v>0</v>
      </c>
      <c r="H624" s="1" t="s">
        <v>471</v>
      </c>
      <c r="I624" s="1">
        <v>0</v>
      </c>
      <c r="J624" s="1" t="b">
        <v>0</v>
      </c>
      <c r="K624" s="284">
        <v>622</v>
      </c>
      <c r="L624" t="s">
        <v>449</v>
      </c>
      <c r="M624" t="s">
        <v>437</v>
      </c>
      <c r="N624" t="s">
        <v>458</v>
      </c>
      <c r="O624" s="76">
        <v>121377</v>
      </c>
      <c r="P624" s="76">
        <v>275588</v>
      </c>
      <c r="Q624" s="76">
        <v>5882</v>
      </c>
      <c r="R624" s="76">
        <v>0</v>
      </c>
      <c r="S624" s="76">
        <v>48850</v>
      </c>
      <c r="T624" s="76">
        <v>451697</v>
      </c>
      <c r="U624">
        <v>257736</v>
      </c>
      <c r="V624">
        <v>875</v>
      </c>
      <c r="W624">
        <v>0</v>
      </c>
      <c r="X624">
        <v>625</v>
      </c>
      <c r="Y624">
        <v>5550</v>
      </c>
      <c r="Z624">
        <v>0</v>
      </c>
      <c r="AA624">
        <v>0</v>
      </c>
      <c r="AB624">
        <v>48811</v>
      </c>
      <c r="AC624">
        <v>17904</v>
      </c>
      <c r="AD624">
        <v>65539</v>
      </c>
      <c r="AE624">
        <v>397040</v>
      </c>
      <c r="AF624" s="1">
        <v>59</v>
      </c>
      <c r="AG624">
        <v>59</v>
      </c>
      <c r="AH624">
        <v>0</v>
      </c>
      <c r="AI624">
        <v>8552</v>
      </c>
      <c r="AJ624">
        <v>0</v>
      </c>
      <c r="AK624">
        <v>0</v>
      </c>
      <c r="AL624">
        <v>0</v>
      </c>
      <c r="AM624">
        <v>0</v>
      </c>
      <c r="AN624">
        <v>0</v>
      </c>
      <c r="AO624">
        <v>0</v>
      </c>
      <c r="AP624">
        <v>0</v>
      </c>
      <c r="AQ624">
        <v>0</v>
      </c>
      <c r="AR624">
        <v>0</v>
      </c>
      <c r="AS624">
        <v>0</v>
      </c>
      <c r="AT624">
        <v>0</v>
      </c>
      <c r="AU624">
        <v>0</v>
      </c>
      <c r="AV624">
        <v>0</v>
      </c>
      <c r="AW624">
        <v>0</v>
      </c>
      <c r="AX624">
        <v>0</v>
      </c>
      <c r="AY624">
        <v>0</v>
      </c>
      <c r="AZ624">
        <v>0</v>
      </c>
      <c r="BA624">
        <v>0</v>
      </c>
      <c r="BB624">
        <v>0</v>
      </c>
      <c r="BC624">
        <v>0</v>
      </c>
      <c r="BD624" s="284">
        <v>0</v>
      </c>
      <c r="BE624" s="284">
        <v>0</v>
      </c>
      <c r="BF624" s="284">
        <v>0</v>
      </c>
      <c r="BG624" s="284">
        <v>0</v>
      </c>
      <c r="BH624" s="168">
        <v>0</v>
      </c>
      <c r="BI624" s="169">
        <v>0</v>
      </c>
      <c r="BJ624" s="169">
        <v>0</v>
      </c>
      <c r="BK624" s="170">
        <v>0</v>
      </c>
      <c r="BL624">
        <v>0</v>
      </c>
      <c r="BM624">
        <v>0</v>
      </c>
      <c r="BN624">
        <v>0</v>
      </c>
      <c r="BO624">
        <v>0</v>
      </c>
      <c r="BP624">
        <v>0</v>
      </c>
      <c r="BQ624">
        <v>0</v>
      </c>
      <c r="BR624">
        <v>0</v>
      </c>
      <c r="BS624">
        <v>0</v>
      </c>
      <c r="BT624">
        <v>0</v>
      </c>
      <c r="BU624">
        <v>0</v>
      </c>
      <c r="BV624">
        <v>0</v>
      </c>
      <c r="BW624">
        <v>0</v>
      </c>
      <c r="BX624">
        <v>0</v>
      </c>
      <c r="BY624">
        <v>0</v>
      </c>
      <c r="BZ624">
        <v>0</v>
      </c>
      <c r="CA624">
        <v>0</v>
      </c>
      <c r="CB624">
        <v>0</v>
      </c>
      <c r="CC624">
        <v>0</v>
      </c>
      <c r="CD624">
        <v>0</v>
      </c>
      <c r="CE624">
        <v>0</v>
      </c>
      <c r="CF624">
        <v>0</v>
      </c>
      <c r="CG624">
        <v>0</v>
      </c>
      <c r="CH624">
        <v>0</v>
      </c>
      <c r="CI624">
        <v>0</v>
      </c>
      <c r="CJ624" s="1">
        <v>0</v>
      </c>
      <c r="CK624" s="1">
        <v>0</v>
      </c>
      <c r="CL624" s="1">
        <v>0</v>
      </c>
      <c r="CM624" s="1">
        <v>0</v>
      </c>
      <c r="CN624" s="168">
        <v>0</v>
      </c>
      <c r="CO624" s="169">
        <v>0</v>
      </c>
      <c r="CP624" s="169">
        <v>0</v>
      </c>
      <c r="CQ624" s="170">
        <v>0</v>
      </c>
      <c r="CR624" s="1">
        <v>1</v>
      </c>
      <c r="CS624" s="1">
        <v>1</v>
      </c>
      <c r="CT624" s="1">
        <v>80</v>
      </c>
      <c r="CU624" s="1">
        <v>0</v>
      </c>
      <c r="CV624">
        <v>0</v>
      </c>
      <c r="CW624">
        <v>0</v>
      </c>
      <c r="CX624">
        <v>0</v>
      </c>
      <c r="CY624">
        <v>0</v>
      </c>
      <c r="CZ624">
        <v>0</v>
      </c>
      <c r="DA624">
        <v>0</v>
      </c>
      <c r="DB624">
        <v>0</v>
      </c>
      <c r="DC624">
        <v>0</v>
      </c>
      <c r="DD624">
        <v>0</v>
      </c>
      <c r="DE624">
        <v>0</v>
      </c>
      <c r="DF624">
        <v>0</v>
      </c>
      <c r="DG624">
        <v>0</v>
      </c>
      <c r="DH624">
        <v>0</v>
      </c>
      <c r="DI624">
        <v>0</v>
      </c>
      <c r="DJ624">
        <v>0</v>
      </c>
      <c r="DK624">
        <v>0</v>
      </c>
      <c r="DL624">
        <v>0</v>
      </c>
      <c r="DM624">
        <v>0</v>
      </c>
      <c r="DN624">
        <v>0</v>
      </c>
      <c r="DO624">
        <v>0</v>
      </c>
      <c r="DP624" s="284">
        <v>0</v>
      </c>
      <c r="DQ624" s="284">
        <v>0</v>
      </c>
      <c r="DR624" s="284">
        <v>0</v>
      </c>
      <c r="DS624" s="284">
        <v>0</v>
      </c>
      <c r="DT624" s="168">
        <v>0</v>
      </c>
      <c r="DU624" s="169">
        <v>0</v>
      </c>
      <c r="DV624" s="169">
        <v>0</v>
      </c>
      <c r="DW624" s="170">
        <v>0</v>
      </c>
      <c r="DX624">
        <v>1</v>
      </c>
      <c r="DY624">
        <v>1</v>
      </c>
      <c r="DZ624">
        <v>87</v>
      </c>
      <c r="EA624">
        <v>0</v>
      </c>
      <c r="EB624">
        <v>0</v>
      </c>
      <c r="EC624">
        <v>0</v>
      </c>
      <c r="ED624">
        <v>0</v>
      </c>
      <c r="EE624">
        <v>0</v>
      </c>
      <c r="EF624">
        <v>0</v>
      </c>
      <c r="EG624">
        <v>0</v>
      </c>
      <c r="EH624">
        <v>0</v>
      </c>
      <c r="EI624">
        <v>0</v>
      </c>
      <c r="EJ624">
        <v>0</v>
      </c>
      <c r="EK624">
        <v>0</v>
      </c>
      <c r="EL624">
        <v>0</v>
      </c>
      <c r="EM624">
        <v>0</v>
      </c>
      <c r="EN624">
        <v>0</v>
      </c>
      <c r="EO624">
        <v>0</v>
      </c>
      <c r="EP624">
        <v>0</v>
      </c>
      <c r="EQ624">
        <v>0</v>
      </c>
      <c r="ER624">
        <v>0</v>
      </c>
      <c r="ES624">
        <v>0</v>
      </c>
      <c r="ET624">
        <v>0</v>
      </c>
      <c r="EU624">
        <v>0</v>
      </c>
      <c r="EV624" s="1">
        <v>0</v>
      </c>
      <c r="EW624" s="1">
        <v>0</v>
      </c>
      <c r="EX624" s="1">
        <v>0</v>
      </c>
      <c r="EY624" s="1">
        <v>0</v>
      </c>
      <c r="EZ624" s="168">
        <v>0</v>
      </c>
      <c r="FA624" s="169">
        <v>0</v>
      </c>
      <c r="FB624" s="169">
        <v>0</v>
      </c>
      <c r="FC624" s="170">
        <v>0</v>
      </c>
      <c r="FD624">
        <v>0</v>
      </c>
      <c r="FE624">
        <v>0</v>
      </c>
      <c r="FF624">
        <v>0</v>
      </c>
      <c r="FG624">
        <v>0</v>
      </c>
      <c r="FH624">
        <v>0</v>
      </c>
      <c r="FI624">
        <v>0</v>
      </c>
      <c r="FJ624">
        <v>0</v>
      </c>
      <c r="FK624">
        <v>0</v>
      </c>
      <c r="FL624">
        <v>0</v>
      </c>
      <c r="FM624">
        <v>0</v>
      </c>
      <c r="FN624">
        <v>0</v>
      </c>
      <c r="FO624">
        <v>0</v>
      </c>
      <c r="FP624">
        <v>0</v>
      </c>
      <c r="FQ624">
        <v>0</v>
      </c>
      <c r="FR624">
        <v>0</v>
      </c>
      <c r="FS624">
        <v>0</v>
      </c>
      <c r="FT624">
        <v>0</v>
      </c>
      <c r="FU624">
        <v>0</v>
      </c>
      <c r="FV624">
        <v>0</v>
      </c>
      <c r="FW624">
        <v>0</v>
      </c>
      <c r="FX624">
        <v>0</v>
      </c>
      <c r="FY624">
        <v>0</v>
      </c>
      <c r="FZ624">
        <v>0</v>
      </c>
      <c r="GA624">
        <v>0</v>
      </c>
      <c r="GB624">
        <v>0</v>
      </c>
      <c r="GC624">
        <v>0</v>
      </c>
      <c r="GD624">
        <v>0</v>
      </c>
      <c r="GE624">
        <v>0</v>
      </c>
      <c r="GF624">
        <v>19</v>
      </c>
      <c r="GG624">
        <v>0</v>
      </c>
      <c r="GH624">
        <v>0</v>
      </c>
      <c r="GI624">
        <v>0</v>
      </c>
      <c r="GJ624">
        <v>0</v>
      </c>
      <c r="GK624">
        <v>27153</v>
      </c>
      <c r="GL624">
        <v>0</v>
      </c>
      <c r="GM624">
        <v>0</v>
      </c>
      <c r="GN624">
        <v>0</v>
      </c>
      <c r="GO624">
        <v>0</v>
      </c>
      <c r="GP624">
        <v>0</v>
      </c>
      <c r="GQ624">
        <v>0</v>
      </c>
      <c r="GR624">
        <v>0</v>
      </c>
      <c r="GS624">
        <v>0</v>
      </c>
      <c r="GT624">
        <v>0</v>
      </c>
      <c r="GU624">
        <v>0</v>
      </c>
      <c r="GV624">
        <v>0</v>
      </c>
      <c r="GW624">
        <v>0</v>
      </c>
      <c r="GX624">
        <v>0</v>
      </c>
      <c r="GY624">
        <v>0</v>
      </c>
      <c r="GZ624">
        <v>0</v>
      </c>
      <c r="HA624">
        <v>0</v>
      </c>
      <c r="HB624">
        <v>0</v>
      </c>
      <c r="HC624" s="139">
        <v>1</v>
      </c>
      <c r="HD624" s="141">
        <v>0</v>
      </c>
      <c r="HE624" s="139">
        <v>4</v>
      </c>
      <c r="HF624" s="141">
        <v>3</v>
      </c>
      <c r="HG624" s="180">
        <v>7</v>
      </c>
      <c r="HH624" s="182">
        <v>0.5714285714285714</v>
      </c>
      <c r="HI624" s="182">
        <v>0.5714285714285714</v>
      </c>
      <c r="HJ624" s="183">
        <v>2</v>
      </c>
      <c r="HK624" s="140" t="s">
        <v>541</v>
      </c>
      <c r="HL624" s="140">
        <v>0</v>
      </c>
      <c r="HM624" s="1" t="s">
        <v>426</v>
      </c>
      <c r="HN624" s="1" t="s">
        <v>427</v>
      </c>
      <c r="HO624" t="s">
        <v>458</v>
      </c>
      <c r="HP624" s="284" t="s">
        <v>459</v>
      </c>
      <c r="HQ624" s="284">
        <v>0</v>
      </c>
      <c r="HR624" s="284">
        <v>0</v>
      </c>
      <c r="HS624" s="284">
        <v>0</v>
      </c>
      <c r="HT624" s="284" t="s">
        <v>426</v>
      </c>
      <c r="HU624" s="284" t="s">
        <v>427</v>
      </c>
      <c r="HV624" s="284" t="s">
        <v>427</v>
      </c>
      <c r="HW624" s="284" t="s">
        <v>426</v>
      </c>
      <c r="HX624" s="284">
        <v>0</v>
      </c>
      <c r="HY624" s="284">
        <v>0</v>
      </c>
      <c r="HZ624" s="284">
        <v>475290</v>
      </c>
      <c r="IA624" s="284"/>
      <c r="IB624" s="284"/>
    </row>
    <row r="625" spans="1:236" x14ac:dyDescent="0.25">
      <c r="A625" s="2">
        <f>IF('Table 1'!$L$2="All Regions",1,IF('Table 1'!$L$2='DATA TEMPLATE 1516'!L625,1,0))</f>
        <v>1</v>
      </c>
      <c r="B625" s="2">
        <f>IF('Table 1'!$L$3="All Disciplines",1,IF('Table 1'!$L$3='DATA TEMPLATE 1516'!M625,1,0))</f>
        <v>1</v>
      </c>
      <c r="C625" s="2">
        <f>IF('Table 1'!$L$4="All Organisations",1,IF('Table 1'!$L$4='DATA TEMPLATE 1516'!N625,1,0))</f>
        <v>1</v>
      </c>
      <c r="D625" s="2">
        <f t="shared" si="18"/>
        <v>3</v>
      </c>
      <c r="E625" s="236">
        <f>IFERROR(IF('Table 2'!$L$2="All Diverse Led",$HQ625,IF('Table 2'!$L$2='DATA TEMPLATE 1516'!HX625,4,0)),"0")</f>
        <v>2</v>
      </c>
      <c r="F625" s="236">
        <f>IFERROR(IF('Table 2'!$L$2="All Diverse Led",$HQ625,IF('Table 2'!$L$2='DATA TEMPLATE 1516'!HY625,4,0)), 0)</f>
        <v>2</v>
      </c>
      <c r="G625" s="237">
        <f t="shared" si="19"/>
        <v>4</v>
      </c>
      <c r="H625" s="1" t="s">
        <v>471</v>
      </c>
      <c r="I625" s="1">
        <v>0</v>
      </c>
      <c r="J625" s="1" t="b">
        <v>0</v>
      </c>
      <c r="K625" s="284">
        <v>623</v>
      </c>
      <c r="L625" t="s">
        <v>448</v>
      </c>
      <c r="M625" t="s">
        <v>437</v>
      </c>
      <c r="N625" t="s">
        <v>458</v>
      </c>
      <c r="O625" s="76">
        <v>7750</v>
      </c>
      <c r="P625" s="76">
        <v>113905</v>
      </c>
      <c r="Q625" s="76">
        <v>625</v>
      </c>
      <c r="R625" s="76">
        <v>0</v>
      </c>
      <c r="S625" s="76">
        <v>0</v>
      </c>
      <c r="T625" s="76">
        <v>122280</v>
      </c>
      <c r="U625">
        <v>43463</v>
      </c>
      <c r="V625">
        <v>500</v>
      </c>
      <c r="W625">
        <v>0</v>
      </c>
      <c r="X625">
        <v>3000</v>
      </c>
      <c r="Y625">
        <v>0</v>
      </c>
      <c r="Z625">
        <v>0</v>
      </c>
      <c r="AA625">
        <v>0</v>
      </c>
      <c r="AB625">
        <v>14243</v>
      </c>
      <c r="AC625">
        <v>6022</v>
      </c>
      <c r="AD625">
        <v>6455</v>
      </c>
      <c r="AE625">
        <v>73683</v>
      </c>
      <c r="AF625" s="1">
        <v>1</v>
      </c>
      <c r="AG625">
        <v>20</v>
      </c>
      <c r="AH625">
        <v>1504</v>
      </c>
      <c r="AI625">
        <v>0</v>
      </c>
      <c r="AJ625">
        <v>0</v>
      </c>
      <c r="AK625">
        <v>0</v>
      </c>
      <c r="AL625">
        <v>0</v>
      </c>
      <c r="AM625">
        <v>0</v>
      </c>
      <c r="AN625">
        <v>0</v>
      </c>
      <c r="AO625">
        <v>0</v>
      </c>
      <c r="AP625">
        <v>0</v>
      </c>
      <c r="AQ625">
        <v>0</v>
      </c>
      <c r="AR625">
        <v>1</v>
      </c>
      <c r="AS625">
        <v>17</v>
      </c>
      <c r="AT625">
        <v>1379</v>
      </c>
      <c r="AU625">
        <v>0</v>
      </c>
      <c r="AV625">
        <v>0</v>
      </c>
      <c r="AW625">
        <v>0</v>
      </c>
      <c r="AX625">
        <v>0</v>
      </c>
      <c r="AY625">
        <v>0</v>
      </c>
      <c r="AZ625">
        <v>0</v>
      </c>
      <c r="BA625">
        <v>0</v>
      </c>
      <c r="BB625">
        <v>0</v>
      </c>
      <c r="BC625">
        <v>0</v>
      </c>
      <c r="BD625" s="284">
        <v>0</v>
      </c>
      <c r="BE625" s="284">
        <v>0</v>
      </c>
      <c r="BF625" s="284">
        <v>0</v>
      </c>
      <c r="BG625" s="284">
        <v>0</v>
      </c>
      <c r="BH625" s="168">
        <v>1</v>
      </c>
      <c r="BI625" s="169">
        <v>17</v>
      </c>
      <c r="BJ625" s="169">
        <v>1379</v>
      </c>
      <c r="BK625" s="170">
        <v>0</v>
      </c>
      <c r="BL625">
        <v>1</v>
      </c>
      <c r="BM625">
        <v>1</v>
      </c>
      <c r="BN625">
        <v>104</v>
      </c>
      <c r="BO625">
        <v>0</v>
      </c>
      <c r="BP625">
        <v>0</v>
      </c>
      <c r="BQ625">
        <v>0</v>
      </c>
      <c r="BR625">
        <v>0</v>
      </c>
      <c r="BS625">
        <v>0</v>
      </c>
      <c r="BT625">
        <v>0</v>
      </c>
      <c r="BU625">
        <v>0</v>
      </c>
      <c r="BV625">
        <v>0</v>
      </c>
      <c r="BW625">
        <v>0</v>
      </c>
      <c r="BX625">
        <v>0</v>
      </c>
      <c r="BY625">
        <v>0</v>
      </c>
      <c r="BZ625">
        <v>0</v>
      </c>
      <c r="CA625">
        <v>0</v>
      </c>
      <c r="CB625">
        <v>0</v>
      </c>
      <c r="CC625">
        <v>0</v>
      </c>
      <c r="CD625">
        <v>0</v>
      </c>
      <c r="CE625">
        <v>0</v>
      </c>
      <c r="CF625">
        <v>0</v>
      </c>
      <c r="CG625">
        <v>0</v>
      </c>
      <c r="CH625">
        <v>0</v>
      </c>
      <c r="CI625">
        <v>0</v>
      </c>
      <c r="CJ625" s="1">
        <v>0</v>
      </c>
      <c r="CK625" s="1">
        <v>0</v>
      </c>
      <c r="CL625" s="1">
        <v>0</v>
      </c>
      <c r="CM625" s="1">
        <v>0</v>
      </c>
      <c r="CN625" s="168">
        <v>0</v>
      </c>
      <c r="CO625" s="169">
        <v>0</v>
      </c>
      <c r="CP625" s="169">
        <v>0</v>
      </c>
      <c r="CQ625" s="170">
        <v>0</v>
      </c>
      <c r="CR625" s="1">
        <v>0</v>
      </c>
      <c r="CS625" s="1">
        <v>0</v>
      </c>
      <c r="CT625" s="1">
        <v>0</v>
      </c>
      <c r="CU625" s="1">
        <v>0</v>
      </c>
      <c r="CV625">
        <v>0</v>
      </c>
      <c r="CW625">
        <v>0</v>
      </c>
      <c r="CX625">
        <v>0</v>
      </c>
      <c r="CY625">
        <v>0</v>
      </c>
      <c r="CZ625">
        <v>0</v>
      </c>
      <c r="DA625">
        <v>0</v>
      </c>
      <c r="DB625">
        <v>0</v>
      </c>
      <c r="DC625">
        <v>0</v>
      </c>
      <c r="DD625">
        <v>0</v>
      </c>
      <c r="DE625">
        <v>0</v>
      </c>
      <c r="DF625">
        <v>0</v>
      </c>
      <c r="DG625">
        <v>0</v>
      </c>
      <c r="DH625">
        <v>0</v>
      </c>
      <c r="DI625">
        <v>0</v>
      </c>
      <c r="DJ625">
        <v>0</v>
      </c>
      <c r="DK625">
        <v>0</v>
      </c>
      <c r="DL625">
        <v>0</v>
      </c>
      <c r="DM625">
        <v>0</v>
      </c>
      <c r="DN625">
        <v>0</v>
      </c>
      <c r="DO625">
        <v>0</v>
      </c>
      <c r="DP625" s="284">
        <v>0</v>
      </c>
      <c r="DQ625" s="284">
        <v>0</v>
      </c>
      <c r="DR625" s="284">
        <v>0</v>
      </c>
      <c r="DS625" s="284">
        <v>0</v>
      </c>
      <c r="DT625" s="168">
        <v>0</v>
      </c>
      <c r="DU625" s="169">
        <v>0</v>
      </c>
      <c r="DV625" s="169">
        <v>0</v>
      </c>
      <c r="DW625" s="170">
        <v>0</v>
      </c>
      <c r="DX625">
        <v>0</v>
      </c>
      <c r="DY625">
        <v>0</v>
      </c>
      <c r="DZ625">
        <v>0</v>
      </c>
      <c r="EA625">
        <v>0</v>
      </c>
      <c r="EB625">
        <v>0</v>
      </c>
      <c r="EC625">
        <v>0</v>
      </c>
      <c r="ED625">
        <v>0</v>
      </c>
      <c r="EE625">
        <v>0</v>
      </c>
      <c r="EF625">
        <v>0</v>
      </c>
      <c r="EG625">
        <v>0</v>
      </c>
      <c r="EH625">
        <v>0</v>
      </c>
      <c r="EI625">
        <v>0</v>
      </c>
      <c r="EJ625">
        <v>0</v>
      </c>
      <c r="EK625">
        <v>0</v>
      </c>
      <c r="EL625">
        <v>0</v>
      </c>
      <c r="EM625">
        <v>0</v>
      </c>
      <c r="EN625">
        <v>0</v>
      </c>
      <c r="EO625">
        <v>0</v>
      </c>
      <c r="EP625">
        <v>0</v>
      </c>
      <c r="EQ625">
        <v>0</v>
      </c>
      <c r="ER625">
        <v>0</v>
      </c>
      <c r="ES625">
        <v>0</v>
      </c>
      <c r="ET625">
        <v>0</v>
      </c>
      <c r="EU625">
        <v>0</v>
      </c>
      <c r="EV625" s="1">
        <v>0</v>
      </c>
      <c r="EW625" s="1">
        <v>0</v>
      </c>
      <c r="EX625" s="1">
        <v>0</v>
      </c>
      <c r="EY625" s="1">
        <v>0</v>
      </c>
      <c r="EZ625" s="168">
        <v>0</v>
      </c>
      <c r="FA625" s="169">
        <v>0</v>
      </c>
      <c r="FB625" s="169">
        <v>0</v>
      </c>
      <c r="FC625" s="170">
        <v>0</v>
      </c>
      <c r="FD625">
        <v>0</v>
      </c>
      <c r="FE625">
        <v>0</v>
      </c>
      <c r="FF625">
        <v>0</v>
      </c>
      <c r="FG625">
        <v>0</v>
      </c>
      <c r="FH625">
        <v>0</v>
      </c>
      <c r="FI625">
        <v>0</v>
      </c>
      <c r="FJ625">
        <v>0</v>
      </c>
      <c r="FK625">
        <v>0</v>
      </c>
      <c r="FL625">
        <v>0</v>
      </c>
      <c r="FM625">
        <v>0</v>
      </c>
      <c r="FN625">
        <v>0</v>
      </c>
      <c r="FO625">
        <v>0</v>
      </c>
      <c r="FP625">
        <v>0</v>
      </c>
      <c r="FQ625">
        <v>0</v>
      </c>
      <c r="FR625">
        <v>0</v>
      </c>
      <c r="FS625">
        <v>0</v>
      </c>
      <c r="FT625">
        <v>0</v>
      </c>
      <c r="FU625">
        <v>0</v>
      </c>
      <c r="FV625">
        <v>0</v>
      </c>
      <c r="FW625">
        <v>0</v>
      </c>
      <c r="FX625">
        <v>0</v>
      </c>
      <c r="FY625">
        <v>0</v>
      </c>
      <c r="FZ625">
        <v>0</v>
      </c>
      <c r="GA625">
        <v>0</v>
      </c>
      <c r="GB625">
        <v>0</v>
      </c>
      <c r="GC625">
        <v>0</v>
      </c>
      <c r="GD625">
        <v>0</v>
      </c>
      <c r="GE625">
        <v>0</v>
      </c>
      <c r="GF625">
        <v>0</v>
      </c>
      <c r="GG625">
        <v>0</v>
      </c>
      <c r="GH625">
        <v>0</v>
      </c>
      <c r="GI625">
        <v>0</v>
      </c>
      <c r="GJ625">
        <v>0</v>
      </c>
      <c r="GK625">
        <v>0</v>
      </c>
      <c r="GL625">
        <v>0</v>
      </c>
      <c r="GM625">
        <v>0</v>
      </c>
      <c r="GN625">
        <v>0</v>
      </c>
      <c r="GO625">
        <v>0</v>
      </c>
      <c r="GP625">
        <v>0</v>
      </c>
      <c r="GQ625">
        <v>0</v>
      </c>
      <c r="GR625">
        <v>0</v>
      </c>
      <c r="GS625">
        <v>0</v>
      </c>
      <c r="GT625">
        <v>0</v>
      </c>
      <c r="GU625">
        <v>0</v>
      </c>
      <c r="GV625">
        <v>0</v>
      </c>
      <c r="GW625">
        <v>0</v>
      </c>
      <c r="GX625">
        <v>0</v>
      </c>
      <c r="GY625">
        <v>0</v>
      </c>
      <c r="GZ625">
        <v>0</v>
      </c>
      <c r="HA625">
        <v>0</v>
      </c>
      <c r="HB625">
        <v>0</v>
      </c>
      <c r="HC625" s="139">
        <v>0</v>
      </c>
      <c r="HD625" s="141">
        <v>0</v>
      </c>
      <c r="HE625" s="139">
        <v>0</v>
      </c>
      <c r="HF625" s="141">
        <v>2</v>
      </c>
      <c r="HG625" s="180">
        <v>4</v>
      </c>
      <c r="HH625" s="182">
        <v>0.5</v>
      </c>
      <c r="HI625" s="182">
        <v>0</v>
      </c>
      <c r="HJ625" s="183">
        <v>0</v>
      </c>
      <c r="HK625" s="140">
        <v>0</v>
      </c>
      <c r="HL625" s="140">
        <v>0</v>
      </c>
      <c r="HM625" s="1" t="s">
        <v>426</v>
      </c>
      <c r="HN625" s="1" t="s">
        <v>427</v>
      </c>
      <c r="HO625" t="s">
        <v>458</v>
      </c>
      <c r="HP625" s="284" t="s">
        <v>458</v>
      </c>
      <c r="HQ625" s="284">
        <v>2</v>
      </c>
      <c r="HR625" s="284" t="s">
        <v>541</v>
      </c>
      <c r="HS625" s="284">
        <v>0</v>
      </c>
      <c r="HT625" s="284" t="s">
        <v>426</v>
      </c>
      <c r="HU625" s="284" t="s">
        <v>427</v>
      </c>
      <c r="HV625" s="284" t="s">
        <v>427</v>
      </c>
      <c r="HW625" s="284" t="s">
        <v>426</v>
      </c>
      <c r="HX625" s="284" t="s">
        <v>541</v>
      </c>
      <c r="HY625" s="284">
        <v>0</v>
      </c>
      <c r="HZ625" s="284">
        <v>109104</v>
      </c>
      <c r="IA625" s="284"/>
      <c r="IB625" s="284"/>
    </row>
    <row r="626" spans="1:236" x14ac:dyDescent="0.25">
      <c r="A626" s="2">
        <f>IF('Table 1'!$L$2="All Regions",1,IF('Table 1'!$L$2='DATA TEMPLATE 1516'!L626,1,0))</f>
        <v>1</v>
      </c>
      <c r="B626" s="2">
        <f>IF('Table 1'!$L$3="All Disciplines",1,IF('Table 1'!$L$3='DATA TEMPLATE 1516'!M626,1,0))</f>
        <v>1</v>
      </c>
      <c r="C626" s="2">
        <f>IF('Table 1'!$L$4="All Organisations",1,IF('Table 1'!$L$4='DATA TEMPLATE 1516'!N626,1,0))</f>
        <v>1</v>
      </c>
      <c r="D626" s="2">
        <f t="shared" si="18"/>
        <v>3</v>
      </c>
      <c r="E626" s="236">
        <f>IFERROR(IF('Table 2'!$L$2="All Diverse Led",$HQ626,IF('Table 2'!$L$2='DATA TEMPLATE 1516'!HX626,4,0)),"0")</f>
        <v>0</v>
      </c>
      <c r="F626" s="236">
        <f>IFERROR(IF('Table 2'!$L$2="All Diverse Led",$HQ626,IF('Table 2'!$L$2='DATA TEMPLATE 1516'!HY626,4,0)), 0)</f>
        <v>0</v>
      </c>
      <c r="G626" s="237">
        <f t="shared" si="19"/>
        <v>0</v>
      </c>
      <c r="H626" s="1" t="s">
        <v>471</v>
      </c>
      <c r="I626" s="1">
        <v>0</v>
      </c>
      <c r="J626" s="1" t="b">
        <v>0</v>
      </c>
      <c r="K626" s="284">
        <v>624</v>
      </c>
      <c r="L626" t="s">
        <v>448</v>
      </c>
      <c r="M626" t="s">
        <v>437</v>
      </c>
      <c r="N626" t="s">
        <v>460</v>
      </c>
      <c r="O626" s="76">
        <v>1282682</v>
      </c>
      <c r="P626" s="76">
        <v>125000</v>
      </c>
      <c r="Q626" s="76">
        <v>312170</v>
      </c>
      <c r="R626" s="76">
        <v>62500</v>
      </c>
      <c r="S626" s="76">
        <v>0</v>
      </c>
      <c r="T626" s="76">
        <v>1782352</v>
      </c>
      <c r="U626">
        <v>968835</v>
      </c>
      <c r="V626">
        <v>2627</v>
      </c>
      <c r="W626">
        <v>0</v>
      </c>
      <c r="X626">
        <v>0</v>
      </c>
      <c r="Y626">
        <v>0</v>
      </c>
      <c r="Z626">
        <v>0</v>
      </c>
      <c r="AA626">
        <v>0</v>
      </c>
      <c r="AB626">
        <v>554588</v>
      </c>
      <c r="AC626">
        <v>164941</v>
      </c>
      <c r="AD626">
        <v>0</v>
      </c>
      <c r="AE626">
        <v>1690991</v>
      </c>
      <c r="AF626" s="1">
        <v>271</v>
      </c>
      <c r="AG626">
        <v>94</v>
      </c>
      <c r="AH626">
        <v>79069</v>
      </c>
      <c r="AI626">
        <v>0</v>
      </c>
      <c r="AJ626">
        <v>0</v>
      </c>
      <c r="AK626">
        <v>0</v>
      </c>
      <c r="AL626">
        <v>0</v>
      </c>
      <c r="AM626">
        <v>0</v>
      </c>
      <c r="AN626">
        <v>0</v>
      </c>
      <c r="AO626">
        <v>0</v>
      </c>
      <c r="AP626">
        <v>0</v>
      </c>
      <c r="AQ626">
        <v>0</v>
      </c>
      <c r="AR626">
        <v>93</v>
      </c>
      <c r="AS626">
        <v>57</v>
      </c>
      <c r="AT626">
        <v>28811</v>
      </c>
      <c r="AU626">
        <v>0</v>
      </c>
      <c r="AV626">
        <v>0</v>
      </c>
      <c r="AW626">
        <v>0</v>
      </c>
      <c r="AX626">
        <v>0</v>
      </c>
      <c r="AY626">
        <v>0</v>
      </c>
      <c r="AZ626">
        <v>0</v>
      </c>
      <c r="BA626">
        <v>0</v>
      </c>
      <c r="BB626">
        <v>0</v>
      </c>
      <c r="BC626">
        <v>0</v>
      </c>
      <c r="BD626" s="284">
        <v>0</v>
      </c>
      <c r="BE626" s="284">
        <v>0</v>
      </c>
      <c r="BF626" s="284">
        <v>0</v>
      </c>
      <c r="BG626" s="284">
        <v>0</v>
      </c>
      <c r="BH626" s="168">
        <v>93</v>
      </c>
      <c r="BI626" s="169">
        <v>57</v>
      </c>
      <c r="BJ626" s="169">
        <v>28811</v>
      </c>
      <c r="BK626" s="170">
        <v>0</v>
      </c>
      <c r="BL626">
        <v>0</v>
      </c>
      <c r="BM626">
        <v>0</v>
      </c>
      <c r="BN626">
        <v>0</v>
      </c>
      <c r="BO626">
        <v>0</v>
      </c>
      <c r="BP626">
        <v>0</v>
      </c>
      <c r="BQ626">
        <v>0</v>
      </c>
      <c r="BR626">
        <v>0</v>
      </c>
      <c r="BS626">
        <v>0</v>
      </c>
      <c r="BT626">
        <v>0</v>
      </c>
      <c r="BU626">
        <v>0</v>
      </c>
      <c r="BV626">
        <v>0</v>
      </c>
      <c r="BW626">
        <v>0</v>
      </c>
      <c r="BX626">
        <v>0</v>
      </c>
      <c r="BY626">
        <v>0</v>
      </c>
      <c r="BZ626">
        <v>0</v>
      </c>
      <c r="CA626">
        <v>0</v>
      </c>
      <c r="CB626">
        <v>0</v>
      </c>
      <c r="CC626">
        <v>0</v>
      </c>
      <c r="CD626">
        <v>0</v>
      </c>
      <c r="CE626">
        <v>0</v>
      </c>
      <c r="CF626">
        <v>0</v>
      </c>
      <c r="CG626">
        <v>0</v>
      </c>
      <c r="CH626">
        <v>0</v>
      </c>
      <c r="CI626">
        <v>0</v>
      </c>
      <c r="CJ626" s="1">
        <v>0</v>
      </c>
      <c r="CK626" s="1">
        <v>0</v>
      </c>
      <c r="CL626" s="1">
        <v>0</v>
      </c>
      <c r="CM626" s="1">
        <v>0</v>
      </c>
      <c r="CN626" s="168">
        <v>0</v>
      </c>
      <c r="CO626" s="169">
        <v>0</v>
      </c>
      <c r="CP626" s="169">
        <v>0</v>
      </c>
      <c r="CQ626" s="170">
        <v>0</v>
      </c>
      <c r="CR626" s="1">
        <v>0</v>
      </c>
      <c r="CS626" s="1">
        <v>0</v>
      </c>
      <c r="CT626" s="1">
        <v>0</v>
      </c>
      <c r="CU626" s="1">
        <v>0</v>
      </c>
      <c r="CV626">
        <v>0</v>
      </c>
      <c r="CW626">
        <v>0</v>
      </c>
      <c r="CX626">
        <v>0</v>
      </c>
      <c r="CY626">
        <v>0</v>
      </c>
      <c r="CZ626">
        <v>0</v>
      </c>
      <c r="DA626">
        <v>0</v>
      </c>
      <c r="DB626">
        <v>0</v>
      </c>
      <c r="DC626">
        <v>0</v>
      </c>
      <c r="DD626">
        <v>0</v>
      </c>
      <c r="DE626">
        <v>0</v>
      </c>
      <c r="DF626">
        <v>0</v>
      </c>
      <c r="DG626">
        <v>0</v>
      </c>
      <c r="DH626">
        <v>0</v>
      </c>
      <c r="DI626">
        <v>0</v>
      </c>
      <c r="DJ626">
        <v>0</v>
      </c>
      <c r="DK626">
        <v>0</v>
      </c>
      <c r="DL626">
        <v>0</v>
      </c>
      <c r="DM626">
        <v>0</v>
      </c>
      <c r="DN626">
        <v>0</v>
      </c>
      <c r="DO626">
        <v>0</v>
      </c>
      <c r="DP626" s="284">
        <v>0</v>
      </c>
      <c r="DQ626" s="284">
        <v>0</v>
      </c>
      <c r="DR626" s="284">
        <v>0</v>
      </c>
      <c r="DS626" s="284">
        <v>0</v>
      </c>
      <c r="DT626" s="168">
        <v>0</v>
      </c>
      <c r="DU626" s="169">
        <v>0</v>
      </c>
      <c r="DV626" s="169">
        <v>0</v>
      </c>
      <c r="DW626" s="170">
        <v>0</v>
      </c>
      <c r="DX626">
        <v>0</v>
      </c>
      <c r="DY626">
        <v>0</v>
      </c>
      <c r="DZ626">
        <v>0</v>
      </c>
      <c r="EA626">
        <v>0</v>
      </c>
      <c r="EB626">
        <v>0</v>
      </c>
      <c r="EC626">
        <v>0</v>
      </c>
      <c r="ED626">
        <v>0</v>
      </c>
      <c r="EE626">
        <v>0</v>
      </c>
      <c r="EF626">
        <v>0</v>
      </c>
      <c r="EG626">
        <v>0</v>
      </c>
      <c r="EH626">
        <v>0</v>
      </c>
      <c r="EI626">
        <v>0</v>
      </c>
      <c r="EJ626">
        <v>0</v>
      </c>
      <c r="EK626">
        <v>0</v>
      </c>
      <c r="EL626">
        <v>0</v>
      </c>
      <c r="EM626">
        <v>0</v>
      </c>
      <c r="EN626">
        <v>0</v>
      </c>
      <c r="EO626">
        <v>0</v>
      </c>
      <c r="EP626">
        <v>0</v>
      </c>
      <c r="EQ626">
        <v>0</v>
      </c>
      <c r="ER626">
        <v>0</v>
      </c>
      <c r="ES626">
        <v>0</v>
      </c>
      <c r="ET626">
        <v>0</v>
      </c>
      <c r="EU626">
        <v>0</v>
      </c>
      <c r="EV626" s="1">
        <v>0</v>
      </c>
      <c r="EW626" s="1">
        <v>0</v>
      </c>
      <c r="EX626" s="1">
        <v>0</v>
      </c>
      <c r="EY626" s="1">
        <v>0</v>
      </c>
      <c r="EZ626" s="168">
        <v>0</v>
      </c>
      <c r="FA626" s="169">
        <v>0</v>
      </c>
      <c r="FB626" s="169">
        <v>0</v>
      </c>
      <c r="FC626" s="170">
        <v>0</v>
      </c>
      <c r="FD626">
        <v>0</v>
      </c>
      <c r="FE626">
        <v>0</v>
      </c>
      <c r="FF626">
        <v>0</v>
      </c>
      <c r="FG626">
        <v>0</v>
      </c>
      <c r="FH626">
        <v>0</v>
      </c>
      <c r="FI626">
        <v>0</v>
      </c>
      <c r="FJ626">
        <v>0</v>
      </c>
      <c r="FK626">
        <v>0</v>
      </c>
      <c r="FL626">
        <v>0</v>
      </c>
      <c r="FM626">
        <v>0</v>
      </c>
      <c r="FN626">
        <v>0</v>
      </c>
      <c r="FO626">
        <v>0</v>
      </c>
      <c r="FP626">
        <v>0</v>
      </c>
      <c r="FQ626">
        <v>0</v>
      </c>
      <c r="FR626">
        <v>0</v>
      </c>
      <c r="FS626">
        <v>0</v>
      </c>
      <c r="FT626">
        <v>0</v>
      </c>
      <c r="FU626">
        <v>0</v>
      </c>
      <c r="FV626">
        <v>0</v>
      </c>
      <c r="FW626">
        <v>0</v>
      </c>
      <c r="FX626">
        <v>0</v>
      </c>
      <c r="FY626">
        <v>0</v>
      </c>
      <c r="FZ626">
        <v>0</v>
      </c>
      <c r="GA626">
        <v>0</v>
      </c>
      <c r="GB626">
        <v>0</v>
      </c>
      <c r="GC626">
        <v>0</v>
      </c>
      <c r="GD626">
        <v>0</v>
      </c>
      <c r="GE626">
        <v>0</v>
      </c>
      <c r="GF626">
        <v>0</v>
      </c>
      <c r="GG626">
        <v>0</v>
      </c>
      <c r="GH626">
        <v>0</v>
      </c>
      <c r="GI626">
        <v>0</v>
      </c>
      <c r="GJ626">
        <v>0</v>
      </c>
      <c r="GK626">
        <v>0</v>
      </c>
      <c r="GL626">
        <v>0</v>
      </c>
      <c r="GM626">
        <v>0</v>
      </c>
      <c r="GN626">
        <v>0</v>
      </c>
      <c r="GO626">
        <v>0</v>
      </c>
      <c r="GP626">
        <v>0</v>
      </c>
      <c r="GQ626">
        <v>0</v>
      </c>
      <c r="GR626">
        <v>0</v>
      </c>
      <c r="GS626">
        <v>0</v>
      </c>
      <c r="GT626">
        <v>0</v>
      </c>
      <c r="GU626">
        <v>0</v>
      </c>
      <c r="GV626">
        <v>0</v>
      </c>
      <c r="GW626">
        <v>0</v>
      </c>
      <c r="GX626">
        <v>0</v>
      </c>
      <c r="GY626">
        <v>0</v>
      </c>
      <c r="GZ626">
        <v>0</v>
      </c>
      <c r="HA626">
        <v>0</v>
      </c>
      <c r="HB626">
        <v>0</v>
      </c>
      <c r="HC626" s="139">
        <v>0</v>
      </c>
      <c r="HD626" s="141">
        <v>0</v>
      </c>
      <c r="HE626" s="139">
        <v>0</v>
      </c>
      <c r="HF626" s="141">
        <v>0</v>
      </c>
      <c r="HG626" s="180">
        <v>15</v>
      </c>
      <c r="HH626" s="182">
        <v>0</v>
      </c>
      <c r="HI626" s="182">
        <v>0</v>
      </c>
      <c r="HJ626" s="183">
        <v>0</v>
      </c>
      <c r="HK626" s="140">
        <v>0</v>
      </c>
      <c r="HL626" s="140">
        <v>0</v>
      </c>
      <c r="HM626" s="1" t="s">
        <v>427</v>
      </c>
      <c r="HN626" s="1" t="s">
        <v>427</v>
      </c>
      <c r="HO626" t="s">
        <v>460</v>
      </c>
      <c r="HP626" s="284" t="s">
        <v>460</v>
      </c>
      <c r="HQ626" s="284">
        <v>0</v>
      </c>
      <c r="HR626" s="284">
        <v>0</v>
      </c>
      <c r="HS626" s="284">
        <v>0</v>
      </c>
      <c r="HT626" s="284" t="s">
        <v>427</v>
      </c>
      <c r="HU626" s="284" t="s">
        <v>427</v>
      </c>
      <c r="HV626" s="284" t="s">
        <v>427</v>
      </c>
      <c r="HW626" s="284" t="s">
        <v>427</v>
      </c>
      <c r="HX626" s="284">
        <v>0</v>
      </c>
      <c r="HY626" s="284">
        <v>0</v>
      </c>
      <c r="HZ626" s="284">
        <v>2117508</v>
      </c>
      <c r="IA626" s="284"/>
      <c r="IB626" s="284"/>
    </row>
    <row r="627" spans="1:236" x14ac:dyDescent="0.25">
      <c r="A627" s="2">
        <f>IF('Table 1'!$L$2="All Regions",1,IF('Table 1'!$L$2='DATA TEMPLATE 1516'!L627,1,0))</f>
        <v>1</v>
      </c>
      <c r="B627" s="2">
        <f>IF('Table 1'!$L$3="All Disciplines",1,IF('Table 1'!$L$3='DATA TEMPLATE 1516'!M627,1,0))</f>
        <v>1</v>
      </c>
      <c r="C627" s="2">
        <f>IF('Table 1'!$L$4="All Organisations",1,IF('Table 1'!$L$4='DATA TEMPLATE 1516'!N627,1,0))</f>
        <v>1</v>
      </c>
      <c r="D627" s="2">
        <f t="shared" si="18"/>
        <v>3</v>
      </c>
      <c r="E627" s="236">
        <f>IFERROR(IF('Table 2'!$L$2="All Diverse Led",$HQ627,IF('Table 2'!$L$2='DATA TEMPLATE 1516'!HX627,4,0)),"0")</f>
        <v>0</v>
      </c>
      <c r="F627" s="236">
        <f>IFERROR(IF('Table 2'!$L$2="All Diverse Led",$HQ627,IF('Table 2'!$L$2='DATA TEMPLATE 1516'!HY627,4,0)), 0)</f>
        <v>0</v>
      </c>
      <c r="G627" s="237">
        <f t="shared" si="19"/>
        <v>0</v>
      </c>
      <c r="H627" s="1" t="s">
        <v>471</v>
      </c>
      <c r="I627" s="1">
        <v>0</v>
      </c>
      <c r="J627" s="1" t="b">
        <v>0</v>
      </c>
      <c r="K627" s="284">
        <v>625</v>
      </c>
      <c r="L627" t="s">
        <v>444</v>
      </c>
      <c r="M627" t="s">
        <v>440</v>
      </c>
      <c r="N627" t="s">
        <v>460</v>
      </c>
      <c r="O627" s="76">
        <v>226737</v>
      </c>
      <c r="P627" s="76">
        <v>207194</v>
      </c>
      <c r="Q627" s="76">
        <v>24586</v>
      </c>
      <c r="R627" s="76">
        <v>258257</v>
      </c>
      <c r="S627" s="76">
        <v>33425</v>
      </c>
      <c r="T627" s="76">
        <v>750199</v>
      </c>
      <c r="U627">
        <v>260024</v>
      </c>
      <c r="V627">
        <v>0</v>
      </c>
      <c r="W627">
        <v>0</v>
      </c>
      <c r="X627">
        <v>16083</v>
      </c>
      <c r="Y627">
        <v>13915</v>
      </c>
      <c r="Z627">
        <v>0</v>
      </c>
      <c r="AA627">
        <v>0</v>
      </c>
      <c r="AB627">
        <v>300448</v>
      </c>
      <c r="AC627">
        <v>141975</v>
      </c>
      <c r="AD627">
        <v>12357</v>
      </c>
      <c r="AE627">
        <v>744802</v>
      </c>
      <c r="AF627" s="1">
        <v>1088</v>
      </c>
      <c r="AG627">
        <v>668</v>
      </c>
      <c r="AH627">
        <v>152359</v>
      </c>
      <c r="AI627">
        <v>7625</v>
      </c>
      <c r="AJ627">
        <v>0</v>
      </c>
      <c r="AK627">
        <v>0</v>
      </c>
      <c r="AL627">
        <v>0</v>
      </c>
      <c r="AM627">
        <v>0</v>
      </c>
      <c r="AN627">
        <v>0</v>
      </c>
      <c r="AO627">
        <v>0</v>
      </c>
      <c r="AP627">
        <v>0</v>
      </c>
      <c r="AQ627">
        <v>0</v>
      </c>
      <c r="AR627">
        <v>297</v>
      </c>
      <c r="AS627">
        <v>297</v>
      </c>
      <c r="AT627">
        <v>48270</v>
      </c>
      <c r="AU627">
        <v>1960</v>
      </c>
      <c r="AV627">
        <v>0</v>
      </c>
      <c r="AW627">
        <v>0</v>
      </c>
      <c r="AX627">
        <v>0</v>
      </c>
      <c r="AY627">
        <v>0</v>
      </c>
      <c r="AZ627">
        <v>0</v>
      </c>
      <c r="BA627">
        <v>0</v>
      </c>
      <c r="BB627">
        <v>0</v>
      </c>
      <c r="BC627">
        <v>0</v>
      </c>
      <c r="BD627" s="284">
        <v>0</v>
      </c>
      <c r="BE627" s="284">
        <v>0</v>
      </c>
      <c r="BF627" s="284">
        <v>0</v>
      </c>
      <c r="BG627" s="284">
        <v>0</v>
      </c>
      <c r="BH627" s="168">
        <v>297</v>
      </c>
      <c r="BI627" s="169">
        <v>297</v>
      </c>
      <c r="BJ627" s="169">
        <v>48270</v>
      </c>
      <c r="BK627" s="170">
        <v>1960</v>
      </c>
      <c r="BL627">
        <v>0</v>
      </c>
      <c r="BM627">
        <v>0</v>
      </c>
      <c r="BN627">
        <v>0</v>
      </c>
      <c r="BO627">
        <v>0</v>
      </c>
      <c r="BP627">
        <v>0</v>
      </c>
      <c r="BQ627">
        <v>0</v>
      </c>
      <c r="BR627">
        <v>0</v>
      </c>
      <c r="BS627">
        <v>0</v>
      </c>
      <c r="BT627">
        <v>0</v>
      </c>
      <c r="BU627">
        <v>0</v>
      </c>
      <c r="BV627">
        <v>0</v>
      </c>
      <c r="BW627">
        <v>0</v>
      </c>
      <c r="BX627">
        <v>0</v>
      </c>
      <c r="BY627">
        <v>0</v>
      </c>
      <c r="BZ627">
        <v>0</v>
      </c>
      <c r="CA627">
        <v>0</v>
      </c>
      <c r="CB627">
        <v>0</v>
      </c>
      <c r="CC627">
        <v>0</v>
      </c>
      <c r="CD627">
        <v>0</v>
      </c>
      <c r="CE627">
        <v>0</v>
      </c>
      <c r="CF627">
        <v>0</v>
      </c>
      <c r="CG627">
        <v>0</v>
      </c>
      <c r="CH627">
        <v>0</v>
      </c>
      <c r="CI627">
        <v>0</v>
      </c>
      <c r="CJ627" s="1">
        <v>0</v>
      </c>
      <c r="CK627" s="1">
        <v>0</v>
      </c>
      <c r="CL627" s="1">
        <v>0</v>
      </c>
      <c r="CM627" s="1">
        <v>0</v>
      </c>
      <c r="CN627" s="168">
        <v>0</v>
      </c>
      <c r="CO627" s="169">
        <v>0</v>
      </c>
      <c r="CP627" s="169">
        <v>0</v>
      </c>
      <c r="CQ627" s="170">
        <v>0</v>
      </c>
      <c r="CR627" s="1">
        <v>921</v>
      </c>
      <c r="CS627" s="1">
        <v>394</v>
      </c>
      <c r="CT627" s="1">
        <v>77450</v>
      </c>
      <c r="CU627" s="1">
        <v>30</v>
      </c>
      <c r="CV627">
        <v>0</v>
      </c>
      <c r="CW627">
        <v>0</v>
      </c>
      <c r="CX627">
        <v>0</v>
      </c>
      <c r="CY627">
        <v>0</v>
      </c>
      <c r="CZ627">
        <v>0</v>
      </c>
      <c r="DA627">
        <v>0</v>
      </c>
      <c r="DB627">
        <v>0</v>
      </c>
      <c r="DC627">
        <v>0</v>
      </c>
      <c r="DD627">
        <v>0</v>
      </c>
      <c r="DE627">
        <v>0</v>
      </c>
      <c r="DF627">
        <v>17130</v>
      </c>
      <c r="DG627">
        <v>0</v>
      </c>
      <c r="DH627">
        <v>0</v>
      </c>
      <c r="DI627">
        <v>0</v>
      </c>
      <c r="DJ627">
        <v>0</v>
      </c>
      <c r="DK627">
        <v>0</v>
      </c>
      <c r="DL627">
        <v>0</v>
      </c>
      <c r="DM627">
        <v>0</v>
      </c>
      <c r="DN627">
        <v>0</v>
      </c>
      <c r="DO627">
        <v>0</v>
      </c>
      <c r="DP627" s="284">
        <v>0</v>
      </c>
      <c r="DQ627" s="284">
        <v>0</v>
      </c>
      <c r="DR627" s="284">
        <v>0</v>
      </c>
      <c r="DS627" s="284">
        <v>0</v>
      </c>
      <c r="DT627" s="168">
        <v>0</v>
      </c>
      <c r="DU627" s="169">
        <v>0</v>
      </c>
      <c r="DV627" s="169">
        <v>17130</v>
      </c>
      <c r="DW627" s="170">
        <v>0</v>
      </c>
      <c r="DX627">
        <v>0</v>
      </c>
      <c r="DY627">
        <v>0</v>
      </c>
      <c r="DZ627">
        <v>0</v>
      </c>
      <c r="EA627">
        <v>0</v>
      </c>
      <c r="EB627">
        <v>0</v>
      </c>
      <c r="EC627">
        <v>0</v>
      </c>
      <c r="ED627">
        <v>0</v>
      </c>
      <c r="EE627">
        <v>0</v>
      </c>
      <c r="EF627">
        <v>0</v>
      </c>
      <c r="EG627">
        <v>0</v>
      </c>
      <c r="EH627">
        <v>0</v>
      </c>
      <c r="EI627">
        <v>0</v>
      </c>
      <c r="EJ627">
        <v>0</v>
      </c>
      <c r="EK627">
        <v>0</v>
      </c>
      <c r="EL627">
        <v>0</v>
      </c>
      <c r="EM627">
        <v>0</v>
      </c>
      <c r="EN627">
        <v>0</v>
      </c>
      <c r="EO627">
        <v>0</v>
      </c>
      <c r="EP627">
        <v>0</v>
      </c>
      <c r="EQ627">
        <v>0</v>
      </c>
      <c r="ER627">
        <v>0</v>
      </c>
      <c r="ES627">
        <v>0</v>
      </c>
      <c r="ET627">
        <v>0</v>
      </c>
      <c r="EU627">
        <v>0</v>
      </c>
      <c r="EV627" s="1">
        <v>0</v>
      </c>
      <c r="EW627" s="1">
        <v>0</v>
      </c>
      <c r="EX627" s="1">
        <v>0</v>
      </c>
      <c r="EY627" s="1">
        <v>0</v>
      </c>
      <c r="EZ627" s="168">
        <v>0</v>
      </c>
      <c r="FA627" s="169">
        <v>0</v>
      </c>
      <c r="FB627" s="169">
        <v>0</v>
      </c>
      <c r="FC627" s="170">
        <v>0</v>
      </c>
      <c r="FD627">
        <v>0</v>
      </c>
      <c r="FE627">
        <v>0</v>
      </c>
      <c r="FF627">
        <v>0</v>
      </c>
      <c r="FG627">
        <v>0</v>
      </c>
      <c r="FH627">
        <v>0</v>
      </c>
      <c r="FI627">
        <v>0</v>
      </c>
      <c r="FJ627">
        <v>0</v>
      </c>
      <c r="FK627">
        <v>0</v>
      </c>
      <c r="FL627">
        <v>0</v>
      </c>
      <c r="FM627">
        <v>0</v>
      </c>
      <c r="FN627">
        <v>0</v>
      </c>
      <c r="FO627">
        <v>0</v>
      </c>
      <c r="FP627">
        <v>0</v>
      </c>
      <c r="FQ627">
        <v>0</v>
      </c>
      <c r="FR627">
        <v>0</v>
      </c>
      <c r="FS627">
        <v>0</v>
      </c>
      <c r="FT627">
        <v>0</v>
      </c>
      <c r="FU627">
        <v>0</v>
      </c>
      <c r="FV627">
        <v>0</v>
      </c>
      <c r="FW627">
        <v>0</v>
      </c>
      <c r="FX627">
        <v>0</v>
      </c>
      <c r="FY627">
        <v>0</v>
      </c>
      <c r="FZ627">
        <v>0</v>
      </c>
      <c r="GA627">
        <v>0</v>
      </c>
      <c r="GB627">
        <v>0</v>
      </c>
      <c r="GC627">
        <v>0</v>
      </c>
      <c r="GD627">
        <v>0</v>
      </c>
      <c r="GE627">
        <v>0</v>
      </c>
      <c r="GF627">
        <v>0</v>
      </c>
      <c r="GG627">
        <v>0</v>
      </c>
      <c r="GH627">
        <v>0</v>
      </c>
      <c r="GI627">
        <v>0</v>
      </c>
      <c r="GJ627">
        <v>0</v>
      </c>
      <c r="GK627">
        <v>0</v>
      </c>
      <c r="GL627">
        <v>0</v>
      </c>
      <c r="GM627">
        <v>0</v>
      </c>
      <c r="GN627">
        <v>0</v>
      </c>
      <c r="GO627">
        <v>0</v>
      </c>
      <c r="GP627">
        <v>0</v>
      </c>
      <c r="GQ627">
        <v>0</v>
      </c>
      <c r="GR627">
        <v>0</v>
      </c>
      <c r="GS627">
        <v>0</v>
      </c>
      <c r="GT627">
        <v>0</v>
      </c>
      <c r="GU627">
        <v>0</v>
      </c>
      <c r="GV627">
        <v>0</v>
      </c>
      <c r="GW627">
        <v>0</v>
      </c>
      <c r="GX627">
        <v>0</v>
      </c>
      <c r="GY627">
        <v>0</v>
      </c>
      <c r="GZ627">
        <v>0</v>
      </c>
      <c r="HA627">
        <v>0</v>
      </c>
      <c r="HB627">
        <v>0</v>
      </c>
      <c r="HC627" s="139">
        <v>0</v>
      </c>
      <c r="HD627" s="141">
        <v>0</v>
      </c>
      <c r="HE627" s="139">
        <v>0</v>
      </c>
      <c r="HF627" s="141">
        <v>0</v>
      </c>
      <c r="HG627" s="180">
        <v>16</v>
      </c>
      <c r="HH627" s="182">
        <v>0</v>
      </c>
      <c r="HI627" s="182">
        <v>0</v>
      </c>
      <c r="HJ627" s="183">
        <v>0</v>
      </c>
      <c r="HK627" s="140">
        <v>0</v>
      </c>
      <c r="HL627" s="140">
        <v>0</v>
      </c>
      <c r="HM627" s="1" t="s">
        <v>427</v>
      </c>
      <c r="HN627" s="1" t="s">
        <v>427</v>
      </c>
      <c r="HO627" t="s">
        <v>460</v>
      </c>
      <c r="HP627" s="284" t="s">
        <v>459</v>
      </c>
      <c r="HQ627" s="284">
        <v>0</v>
      </c>
      <c r="HR627" s="284">
        <v>0</v>
      </c>
      <c r="HS627" s="284">
        <v>0</v>
      </c>
      <c r="HT627" s="284" t="s">
        <v>427</v>
      </c>
      <c r="HU627" s="284" t="s">
        <v>427</v>
      </c>
      <c r="HV627" s="284" t="s">
        <v>426</v>
      </c>
      <c r="HW627" s="284" t="s">
        <v>427</v>
      </c>
      <c r="HX627" s="284">
        <v>0</v>
      </c>
      <c r="HY627" s="284">
        <v>0</v>
      </c>
      <c r="HZ627" s="284">
        <v>727173</v>
      </c>
      <c r="IA627" s="284"/>
      <c r="IB627" s="284"/>
    </row>
    <row r="628" spans="1:236" x14ac:dyDescent="0.25">
      <c r="A628" s="2">
        <f>IF('Table 1'!$L$2="All Regions",1,IF('Table 1'!$L$2='DATA TEMPLATE 1516'!L628,1,0))</f>
        <v>1</v>
      </c>
      <c r="B628" s="2">
        <f>IF('Table 1'!$L$3="All Disciplines",1,IF('Table 1'!$L$3='DATA TEMPLATE 1516'!M628,1,0))</f>
        <v>1</v>
      </c>
      <c r="C628" s="2">
        <f>IF('Table 1'!$L$4="All Organisations",1,IF('Table 1'!$L$4='DATA TEMPLATE 1516'!N628,1,0))</f>
        <v>1</v>
      </c>
      <c r="D628" s="2">
        <f t="shared" si="18"/>
        <v>3</v>
      </c>
      <c r="E628" s="236">
        <f>IFERROR(IF('Table 2'!$L$2="All Diverse Led",$HQ628,IF('Table 2'!$L$2='DATA TEMPLATE 1516'!HX628,4,0)),"0")</f>
        <v>0</v>
      </c>
      <c r="F628" s="236">
        <f>IFERROR(IF('Table 2'!$L$2="All Diverse Led",$HQ628,IF('Table 2'!$L$2='DATA TEMPLATE 1516'!HY628,4,0)), 0)</f>
        <v>0</v>
      </c>
      <c r="G628" s="237">
        <f t="shared" si="19"/>
        <v>0</v>
      </c>
      <c r="H628" s="1" t="s">
        <v>471</v>
      </c>
      <c r="I628" s="1">
        <v>0</v>
      </c>
      <c r="J628" s="1" t="b">
        <v>0</v>
      </c>
      <c r="K628" s="284">
        <v>626</v>
      </c>
      <c r="L628" t="s">
        <v>435</v>
      </c>
      <c r="M628" t="s">
        <v>440</v>
      </c>
      <c r="N628" t="s">
        <v>459</v>
      </c>
      <c r="O628" s="76">
        <v>63985</v>
      </c>
      <c r="P628" s="76">
        <v>145000</v>
      </c>
      <c r="Q628" s="76">
        <v>25867</v>
      </c>
      <c r="R628" s="76">
        <v>20000</v>
      </c>
      <c r="S628" s="76">
        <v>18869</v>
      </c>
      <c r="T628" s="76">
        <v>273721</v>
      </c>
      <c r="U628">
        <v>15000</v>
      </c>
      <c r="V628">
        <v>3000</v>
      </c>
      <c r="W628">
        <v>3000</v>
      </c>
      <c r="X628">
        <v>205028</v>
      </c>
      <c r="Y628">
        <v>28136</v>
      </c>
      <c r="Z628">
        <v>0</v>
      </c>
      <c r="AA628">
        <v>0</v>
      </c>
      <c r="AB628">
        <v>0</v>
      </c>
      <c r="AC628">
        <v>9815</v>
      </c>
      <c r="AD628">
        <v>9242</v>
      </c>
      <c r="AE628">
        <v>273221</v>
      </c>
      <c r="AF628" s="1">
        <v>26</v>
      </c>
      <c r="AG628">
        <v>49</v>
      </c>
      <c r="AH628">
        <v>3569</v>
      </c>
      <c r="AI628">
        <v>600</v>
      </c>
      <c r="AJ628">
        <v>3</v>
      </c>
      <c r="AK628">
        <v>1</v>
      </c>
      <c r="AL628">
        <v>26</v>
      </c>
      <c r="AM628">
        <v>0</v>
      </c>
      <c r="AN628">
        <v>3</v>
      </c>
      <c r="AO628">
        <v>6</v>
      </c>
      <c r="AP628">
        <v>1126</v>
      </c>
      <c r="AQ628">
        <v>0</v>
      </c>
      <c r="AR628">
        <v>0</v>
      </c>
      <c r="AS628">
        <v>0</v>
      </c>
      <c r="AT628">
        <v>0</v>
      </c>
      <c r="AU628">
        <v>0</v>
      </c>
      <c r="AV628">
        <v>0</v>
      </c>
      <c r="AW628">
        <v>0</v>
      </c>
      <c r="AX628">
        <v>0</v>
      </c>
      <c r="AY628">
        <v>0</v>
      </c>
      <c r="AZ628">
        <v>0</v>
      </c>
      <c r="BA628">
        <v>0</v>
      </c>
      <c r="BB628">
        <v>0</v>
      </c>
      <c r="BC628">
        <v>0</v>
      </c>
      <c r="BD628" s="284">
        <v>6</v>
      </c>
      <c r="BE628" s="284">
        <v>7</v>
      </c>
      <c r="BF628" s="284">
        <v>1152</v>
      </c>
      <c r="BG628" s="284">
        <v>0</v>
      </c>
      <c r="BH628" s="168">
        <v>0</v>
      </c>
      <c r="BI628" s="169">
        <v>0</v>
      </c>
      <c r="BJ628" s="169">
        <v>0</v>
      </c>
      <c r="BK628" s="170">
        <v>0</v>
      </c>
      <c r="BL628">
        <v>4</v>
      </c>
      <c r="BM628">
        <v>5</v>
      </c>
      <c r="BN628">
        <v>750</v>
      </c>
      <c r="BO628">
        <v>0</v>
      </c>
      <c r="BP628">
        <v>0</v>
      </c>
      <c r="BQ628">
        <v>0</v>
      </c>
      <c r="BR628">
        <v>0</v>
      </c>
      <c r="BS628">
        <v>0</v>
      </c>
      <c r="BT628">
        <v>0</v>
      </c>
      <c r="BU628">
        <v>0</v>
      </c>
      <c r="BV628">
        <v>0</v>
      </c>
      <c r="BW628">
        <v>0</v>
      </c>
      <c r="BX628">
        <v>0</v>
      </c>
      <c r="BY628">
        <v>0</v>
      </c>
      <c r="BZ628">
        <v>0</v>
      </c>
      <c r="CA628">
        <v>0</v>
      </c>
      <c r="CB628">
        <v>0</v>
      </c>
      <c r="CC628">
        <v>0</v>
      </c>
      <c r="CD628">
        <v>0</v>
      </c>
      <c r="CE628">
        <v>0</v>
      </c>
      <c r="CF628">
        <v>0</v>
      </c>
      <c r="CG628">
        <v>0</v>
      </c>
      <c r="CH628">
        <v>0</v>
      </c>
      <c r="CI628">
        <v>0</v>
      </c>
      <c r="CJ628" s="1">
        <v>0</v>
      </c>
      <c r="CK628" s="1">
        <v>0</v>
      </c>
      <c r="CL628" s="1">
        <v>0</v>
      </c>
      <c r="CM628" s="1">
        <v>0</v>
      </c>
      <c r="CN628" s="168">
        <v>0</v>
      </c>
      <c r="CO628" s="169">
        <v>0</v>
      </c>
      <c r="CP628" s="169">
        <v>0</v>
      </c>
      <c r="CQ628" s="170">
        <v>0</v>
      </c>
      <c r="CR628" s="1">
        <v>0</v>
      </c>
      <c r="CS628" s="1">
        <v>0</v>
      </c>
      <c r="CT628" s="1">
        <v>0</v>
      </c>
      <c r="CU628" s="1">
        <v>0</v>
      </c>
      <c r="CV628">
        <v>0</v>
      </c>
      <c r="CW628">
        <v>0</v>
      </c>
      <c r="CX628">
        <v>0</v>
      </c>
      <c r="CY628">
        <v>0</v>
      </c>
      <c r="CZ628">
        <v>0</v>
      </c>
      <c r="DA628">
        <v>0</v>
      </c>
      <c r="DB628">
        <v>0</v>
      </c>
      <c r="DC628">
        <v>0</v>
      </c>
      <c r="DD628">
        <v>0</v>
      </c>
      <c r="DE628">
        <v>0</v>
      </c>
      <c r="DF628">
        <v>0</v>
      </c>
      <c r="DG628">
        <v>0</v>
      </c>
      <c r="DH628">
        <v>0</v>
      </c>
      <c r="DI628">
        <v>0</v>
      </c>
      <c r="DJ628">
        <v>0</v>
      </c>
      <c r="DK628">
        <v>0</v>
      </c>
      <c r="DL628">
        <v>0</v>
      </c>
      <c r="DM628">
        <v>0</v>
      </c>
      <c r="DN628">
        <v>0</v>
      </c>
      <c r="DO628">
        <v>0</v>
      </c>
      <c r="DP628" s="284">
        <v>0</v>
      </c>
      <c r="DQ628" s="284">
        <v>0</v>
      </c>
      <c r="DR628" s="284">
        <v>0</v>
      </c>
      <c r="DS628" s="284">
        <v>0</v>
      </c>
      <c r="DT628" s="168">
        <v>0</v>
      </c>
      <c r="DU628" s="169">
        <v>0</v>
      </c>
      <c r="DV628" s="169">
        <v>0</v>
      </c>
      <c r="DW628" s="170">
        <v>0</v>
      </c>
      <c r="DX628">
        <v>0</v>
      </c>
      <c r="DY628">
        <v>0</v>
      </c>
      <c r="DZ628">
        <v>0</v>
      </c>
      <c r="EA628">
        <v>0</v>
      </c>
      <c r="EB628">
        <v>0</v>
      </c>
      <c r="EC628">
        <v>0</v>
      </c>
      <c r="ED628">
        <v>0</v>
      </c>
      <c r="EE628">
        <v>0</v>
      </c>
      <c r="EF628">
        <v>0</v>
      </c>
      <c r="EG628">
        <v>0</v>
      </c>
      <c r="EH628">
        <v>0</v>
      </c>
      <c r="EI628">
        <v>0</v>
      </c>
      <c r="EJ628">
        <v>0</v>
      </c>
      <c r="EK628">
        <v>0</v>
      </c>
      <c r="EL628">
        <v>0</v>
      </c>
      <c r="EM628">
        <v>0</v>
      </c>
      <c r="EN628">
        <v>0</v>
      </c>
      <c r="EO628">
        <v>0</v>
      </c>
      <c r="EP628">
        <v>0</v>
      </c>
      <c r="EQ628">
        <v>0</v>
      </c>
      <c r="ER628">
        <v>0</v>
      </c>
      <c r="ES628">
        <v>0</v>
      </c>
      <c r="ET628">
        <v>0</v>
      </c>
      <c r="EU628">
        <v>0</v>
      </c>
      <c r="EV628" s="1">
        <v>0</v>
      </c>
      <c r="EW628" s="1">
        <v>0</v>
      </c>
      <c r="EX628" s="1">
        <v>0</v>
      </c>
      <c r="EY628" s="1">
        <v>0</v>
      </c>
      <c r="EZ628" s="168">
        <v>0</v>
      </c>
      <c r="FA628" s="169">
        <v>0</v>
      </c>
      <c r="FB628" s="169">
        <v>0</v>
      </c>
      <c r="FC628" s="170">
        <v>0</v>
      </c>
      <c r="FD628">
        <v>0</v>
      </c>
      <c r="FE628">
        <v>0</v>
      </c>
      <c r="FF628">
        <v>0</v>
      </c>
      <c r="FG628">
        <v>0</v>
      </c>
      <c r="FH628">
        <v>0</v>
      </c>
      <c r="FI628">
        <v>0</v>
      </c>
      <c r="FJ628">
        <v>0</v>
      </c>
      <c r="FK628">
        <v>0</v>
      </c>
      <c r="FL628">
        <v>0</v>
      </c>
      <c r="FM628">
        <v>0</v>
      </c>
      <c r="FN628">
        <v>0</v>
      </c>
      <c r="FO628">
        <v>0</v>
      </c>
      <c r="FP628">
        <v>0</v>
      </c>
      <c r="FQ628">
        <v>2</v>
      </c>
      <c r="FR628">
        <v>0</v>
      </c>
      <c r="FS628">
        <v>0</v>
      </c>
      <c r="FT628">
        <v>0</v>
      </c>
      <c r="FU628">
        <v>0</v>
      </c>
      <c r="FV628">
        <v>0</v>
      </c>
      <c r="FW628">
        <v>2</v>
      </c>
      <c r="FX628">
        <v>0</v>
      </c>
      <c r="FY628">
        <v>0</v>
      </c>
      <c r="FZ628">
        <v>0</v>
      </c>
      <c r="GA628">
        <v>0</v>
      </c>
      <c r="GB628">
        <v>0</v>
      </c>
      <c r="GC628">
        <v>0</v>
      </c>
      <c r="GD628">
        <v>0</v>
      </c>
      <c r="GE628">
        <v>0</v>
      </c>
      <c r="GF628">
        <v>0</v>
      </c>
      <c r="GG628">
        <v>2</v>
      </c>
      <c r="GH628">
        <v>0</v>
      </c>
      <c r="GI628">
        <v>0</v>
      </c>
      <c r="GJ628">
        <v>0</v>
      </c>
      <c r="GK628">
        <v>0</v>
      </c>
      <c r="GL628">
        <v>0</v>
      </c>
      <c r="GM628">
        <v>0</v>
      </c>
      <c r="GN628">
        <v>0</v>
      </c>
      <c r="GO628">
        <v>0</v>
      </c>
      <c r="GP628">
        <v>0</v>
      </c>
      <c r="GQ628">
        <v>0</v>
      </c>
      <c r="GR628">
        <v>0</v>
      </c>
      <c r="GS628">
        <v>0</v>
      </c>
      <c r="GT628">
        <v>0</v>
      </c>
      <c r="GU628">
        <v>0</v>
      </c>
      <c r="GV628">
        <v>0</v>
      </c>
      <c r="GW628">
        <v>0</v>
      </c>
      <c r="GX628">
        <v>0</v>
      </c>
      <c r="GY628">
        <v>0</v>
      </c>
      <c r="GZ628">
        <v>0</v>
      </c>
      <c r="HA628">
        <v>0</v>
      </c>
      <c r="HB628">
        <v>0</v>
      </c>
      <c r="HC628" s="139">
        <v>2</v>
      </c>
      <c r="HD628" s="141">
        <v>0</v>
      </c>
      <c r="HE628" s="139">
        <v>5</v>
      </c>
      <c r="HF628" s="141">
        <v>0</v>
      </c>
      <c r="HG628" s="180">
        <v>8</v>
      </c>
      <c r="HH628" s="182">
        <v>0.25</v>
      </c>
      <c r="HI628" s="182">
        <v>0.625</v>
      </c>
      <c r="HJ628" s="183">
        <v>0</v>
      </c>
      <c r="HK628" s="140">
        <v>0</v>
      </c>
      <c r="HL628" s="140">
        <v>0</v>
      </c>
      <c r="HM628" s="1" t="s">
        <v>427</v>
      </c>
      <c r="HN628" s="1" t="s">
        <v>427</v>
      </c>
      <c r="HO628" t="s">
        <v>459</v>
      </c>
      <c r="HP628" s="284" t="s">
        <v>459</v>
      </c>
      <c r="HQ628" s="284">
        <v>0</v>
      </c>
      <c r="HR628" s="284">
        <v>0</v>
      </c>
      <c r="HS628" s="284">
        <v>0</v>
      </c>
      <c r="HT628" s="284" t="s">
        <v>427</v>
      </c>
      <c r="HU628" s="284" t="s">
        <v>427</v>
      </c>
      <c r="HV628" s="284" t="s">
        <v>427</v>
      </c>
      <c r="HW628" s="284" t="s">
        <v>427</v>
      </c>
      <c r="HX628" s="284">
        <v>0</v>
      </c>
      <c r="HY628" s="284">
        <v>0</v>
      </c>
      <c r="HZ628" s="284">
        <v>291569</v>
      </c>
      <c r="IA628" s="284"/>
      <c r="IB628" s="284"/>
    </row>
    <row r="629" spans="1:236" x14ac:dyDescent="0.25">
      <c r="A629" s="2">
        <f>IF('Table 1'!$L$2="All Regions",1,IF('Table 1'!$L$2='DATA TEMPLATE 1516'!L629,1,0))</f>
        <v>1</v>
      </c>
      <c r="B629" s="2">
        <f>IF('Table 1'!$L$3="All Disciplines",1,IF('Table 1'!$L$3='DATA TEMPLATE 1516'!M629,1,0))</f>
        <v>1</v>
      </c>
      <c r="C629" s="2">
        <f>IF('Table 1'!$L$4="All Organisations",1,IF('Table 1'!$L$4='DATA TEMPLATE 1516'!N629,1,0))</f>
        <v>1</v>
      </c>
      <c r="D629" s="2">
        <f t="shared" si="18"/>
        <v>3</v>
      </c>
      <c r="E629" s="236">
        <f>IFERROR(IF('Table 2'!$L$2="All Diverse Led",$HQ629,IF('Table 2'!$L$2='DATA TEMPLATE 1516'!HX629,4,0)),"0")</f>
        <v>2</v>
      </c>
      <c r="F629" s="236">
        <f>IFERROR(IF('Table 2'!$L$2="All Diverse Led",$HQ629,IF('Table 2'!$L$2='DATA TEMPLATE 1516'!HY629,4,0)), 0)</f>
        <v>2</v>
      </c>
      <c r="G629" s="237">
        <f t="shared" si="19"/>
        <v>4</v>
      </c>
      <c r="H629" s="1" t="s">
        <v>471</v>
      </c>
      <c r="I629" s="1">
        <v>0</v>
      </c>
      <c r="J629" s="1" t="b">
        <v>0</v>
      </c>
      <c r="K629" s="284">
        <v>627</v>
      </c>
      <c r="L629" t="s">
        <v>444</v>
      </c>
      <c r="M629" t="s">
        <v>440</v>
      </c>
      <c r="N629" t="s">
        <v>458</v>
      </c>
      <c r="O629" s="76">
        <v>375</v>
      </c>
      <c r="P629" s="76">
        <v>150725</v>
      </c>
      <c r="Q629" s="76">
        <v>0</v>
      </c>
      <c r="R629" s="76">
        <v>1000</v>
      </c>
      <c r="S629" s="76">
        <v>0</v>
      </c>
      <c r="T629" s="76">
        <v>152100</v>
      </c>
      <c r="U629">
        <v>0</v>
      </c>
      <c r="V629">
        <v>0</v>
      </c>
      <c r="W629">
        <v>0</v>
      </c>
      <c r="X629">
        <v>112545</v>
      </c>
      <c r="Y629">
        <v>0</v>
      </c>
      <c r="Z629">
        <v>0</v>
      </c>
      <c r="AA629">
        <v>0</v>
      </c>
      <c r="AB629">
        <v>31940</v>
      </c>
      <c r="AC629">
        <v>0</v>
      </c>
      <c r="AD629">
        <v>0</v>
      </c>
      <c r="AE629">
        <v>144485</v>
      </c>
      <c r="AF629" s="1">
        <v>1</v>
      </c>
      <c r="AG629">
        <v>1</v>
      </c>
      <c r="AH629">
        <v>330</v>
      </c>
      <c r="AI629">
        <v>0</v>
      </c>
      <c r="AJ629">
        <v>0</v>
      </c>
      <c r="AK629">
        <v>0</v>
      </c>
      <c r="AL629">
        <v>0</v>
      </c>
      <c r="AM629">
        <v>0</v>
      </c>
      <c r="AN629">
        <v>0</v>
      </c>
      <c r="AO629">
        <v>0</v>
      </c>
      <c r="AP629">
        <v>0</v>
      </c>
      <c r="AQ629">
        <v>0</v>
      </c>
      <c r="AR629">
        <v>0</v>
      </c>
      <c r="AS629">
        <v>0</v>
      </c>
      <c r="AT629">
        <v>0</v>
      </c>
      <c r="AU629">
        <v>0</v>
      </c>
      <c r="AV629">
        <v>0</v>
      </c>
      <c r="AW629">
        <v>0</v>
      </c>
      <c r="AX629">
        <v>0</v>
      </c>
      <c r="AY629">
        <v>0</v>
      </c>
      <c r="AZ629">
        <v>0</v>
      </c>
      <c r="BA629">
        <v>0</v>
      </c>
      <c r="BB629">
        <v>0</v>
      </c>
      <c r="BC629">
        <v>0</v>
      </c>
      <c r="BD629" s="284">
        <v>0</v>
      </c>
      <c r="BE629" s="284">
        <v>0</v>
      </c>
      <c r="BF629" s="284">
        <v>0</v>
      </c>
      <c r="BG629" s="284">
        <v>0</v>
      </c>
      <c r="BH629" s="168">
        <v>0</v>
      </c>
      <c r="BI629" s="169">
        <v>0</v>
      </c>
      <c r="BJ629" s="169">
        <v>0</v>
      </c>
      <c r="BK629" s="170">
        <v>0</v>
      </c>
      <c r="BL629">
        <v>0</v>
      </c>
      <c r="BM629">
        <v>0</v>
      </c>
      <c r="BN629">
        <v>0</v>
      </c>
      <c r="BO629">
        <v>0</v>
      </c>
      <c r="BP629">
        <v>0</v>
      </c>
      <c r="BQ629">
        <v>0</v>
      </c>
      <c r="BR629">
        <v>0</v>
      </c>
      <c r="BS629">
        <v>0</v>
      </c>
      <c r="BT629">
        <v>0</v>
      </c>
      <c r="BU629">
        <v>0</v>
      </c>
      <c r="BV629">
        <v>0</v>
      </c>
      <c r="BW629">
        <v>0</v>
      </c>
      <c r="BX629">
        <v>0</v>
      </c>
      <c r="BY629">
        <v>0</v>
      </c>
      <c r="BZ629">
        <v>0</v>
      </c>
      <c r="CA629">
        <v>0</v>
      </c>
      <c r="CB629">
        <v>0</v>
      </c>
      <c r="CC629">
        <v>0</v>
      </c>
      <c r="CD629">
        <v>0</v>
      </c>
      <c r="CE629">
        <v>0</v>
      </c>
      <c r="CF629">
        <v>0</v>
      </c>
      <c r="CG629">
        <v>0</v>
      </c>
      <c r="CH629">
        <v>0</v>
      </c>
      <c r="CI629">
        <v>0</v>
      </c>
      <c r="CJ629" s="1">
        <v>0</v>
      </c>
      <c r="CK629" s="1">
        <v>0</v>
      </c>
      <c r="CL629" s="1">
        <v>0</v>
      </c>
      <c r="CM629" s="1">
        <v>0</v>
      </c>
      <c r="CN629" s="168">
        <v>0</v>
      </c>
      <c r="CO629" s="169">
        <v>0</v>
      </c>
      <c r="CP629" s="169">
        <v>0</v>
      </c>
      <c r="CQ629" s="170">
        <v>0</v>
      </c>
      <c r="CR629" s="1">
        <v>0</v>
      </c>
      <c r="CS629" s="1">
        <v>0</v>
      </c>
      <c r="CT629" s="1">
        <v>0</v>
      </c>
      <c r="CU629" s="1">
        <v>0</v>
      </c>
      <c r="CV629">
        <v>0</v>
      </c>
      <c r="CW629">
        <v>0</v>
      </c>
      <c r="CX629">
        <v>0</v>
      </c>
      <c r="CY629">
        <v>0</v>
      </c>
      <c r="CZ629">
        <v>0</v>
      </c>
      <c r="DA629">
        <v>0</v>
      </c>
      <c r="DB629">
        <v>0</v>
      </c>
      <c r="DC629">
        <v>0</v>
      </c>
      <c r="DD629">
        <v>0</v>
      </c>
      <c r="DE629">
        <v>0</v>
      </c>
      <c r="DF629">
        <v>0</v>
      </c>
      <c r="DG629">
        <v>0</v>
      </c>
      <c r="DH629">
        <v>0</v>
      </c>
      <c r="DI629">
        <v>0</v>
      </c>
      <c r="DJ629">
        <v>0</v>
      </c>
      <c r="DK629">
        <v>0</v>
      </c>
      <c r="DL629">
        <v>0</v>
      </c>
      <c r="DM629">
        <v>0</v>
      </c>
      <c r="DN629">
        <v>0</v>
      </c>
      <c r="DO629">
        <v>0</v>
      </c>
      <c r="DP629" s="284">
        <v>0</v>
      </c>
      <c r="DQ629" s="284">
        <v>0</v>
      </c>
      <c r="DR629" s="284">
        <v>0</v>
      </c>
      <c r="DS629" s="284">
        <v>0</v>
      </c>
      <c r="DT629" s="168">
        <v>0</v>
      </c>
      <c r="DU629" s="169">
        <v>0</v>
      </c>
      <c r="DV629" s="169">
        <v>0</v>
      </c>
      <c r="DW629" s="170">
        <v>0</v>
      </c>
      <c r="DX629">
        <v>0</v>
      </c>
      <c r="DY629">
        <v>0</v>
      </c>
      <c r="DZ629">
        <v>0</v>
      </c>
      <c r="EA629">
        <v>0</v>
      </c>
      <c r="EB629">
        <v>0</v>
      </c>
      <c r="EC629">
        <v>0</v>
      </c>
      <c r="ED629">
        <v>0</v>
      </c>
      <c r="EE629">
        <v>0</v>
      </c>
      <c r="EF629">
        <v>0</v>
      </c>
      <c r="EG629">
        <v>0</v>
      </c>
      <c r="EH629">
        <v>0</v>
      </c>
      <c r="EI629">
        <v>0</v>
      </c>
      <c r="EJ629">
        <v>0</v>
      </c>
      <c r="EK629">
        <v>0</v>
      </c>
      <c r="EL629">
        <v>0</v>
      </c>
      <c r="EM629">
        <v>0</v>
      </c>
      <c r="EN629">
        <v>0</v>
      </c>
      <c r="EO629">
        <v>0</v>
      </c>
      <c r="EP629">
        <v>0</v>
      </c>
      <c r="EQ629">
        <v>0</v>
      </c>
      <c r="ER629">
        <v>0</v>
      </c>
      <c r="ES629">
        <v>0</v>
      </c>
      <c r="ET629">
        <v>0</v>
      </c>
      <c r="EU629">
        <v>0</v>
      </c>
      <c r="EV629" s="1">
        <v>0</v>
      </c>
      <c r="EW629" s="1">
        <v>0</v>
      </c>
      <c r="EX629" s="1">
        <v>0</v>
      </c>
      <c r="EY629" s="1">
        <v>0</v>
      </c>
      <c r="EZ629" s="168">
        <v>0</v>
      </c>
      <c r="FA629" s="169">
        <v>0</v>
      </c>
      <c r="FB629" s="169">
        <v>0</v>
      </c>
      <c r="FC629" s="170">
        <v>0</v>
      </c>
      <c r="FD629">
        <v>0</v>
      </c>
      <c r="FE629">
        <v>0</v>
      </c>
      <c r="FF629">
        <v>0</v>
      </c>
      <c r="FG629">
        <v>0</v>
      </c>
      <c r="FH629">
        <v>0</v>
      </c>
      <c r="FI629">
        <v>0</v>
      </c>
      <c r="FJ629">
        <v>1</v>
      </c>
      <c r="FK629">
        <v>1000</v>
      </c>
      <c r="FL629">
        <v>0</v>
      </c>
      <c r="FM629">
        <v>0</v>
      </c>
      <c r="FN629">
        <v>0</v>
      </c>
      <c r="FO629">
        <v>0</v>
      </c>
      <c r="FP629">
        <v>0</v>
      </c>
      <c r="FQ629">
        <v>0</v>
      </c>
      <c r="FR629">
        <v>0</v>
      </c>
      <c r="FS629">
        <v>0</v>
      </c>
      <c r="FT629">
        <v>0</v>
      </c>
      <c r="FU629">
        <v>0</v>
      </c>
      <c r="FV629">
        <v>0</v>
      </c>
      <c r="FW629">
        <v>0</v>
      </c>
      <c r="FX629">
        <v>0</v>
      </c>
      <c r="FY629">
        <v>0</v>
      </c>
      <c r="FZ629">
        <v>0</v>
      </c>
      <c r="GA629">
        <v>0</v>
      </c>
      <c r="GB629">
        <v>0</v>
      </c>
      <c r="GC629">
        <v>0</v>
      </c>
      <c r="GD629">
        <v>1</v>
      </c>
      <c r="GE629">
        <v>0</v>
      </c>
      <c r="GF629">
        <v>2500</v>
      </c>
      <c r="GG629">
        <v>0</v>
      </c>
      <c r="GH629">
        <v>1</v>
      </c>
      <c r="GI629">
        <v>0</v>
      </c>
      <c r="GJ629">
        <v>0</v>
      </c>
      <c r="GK629">
        <v>0</v>
      </c>
      <c r="GL629">
        <v>0</v>
      </c>
      <c r="GM629">
        <v>0</v>
      </c>
      <c r="GN629">
        <v>0</v>
      </c>
      <c r="GO629">
        <v>0</v>
      </c>
      <c r="GP629">
        <v>0</v>
      </c>
      <c r="GQ629">
        <v>0</v>
      </c>
      <c r="GR629">
        <v>0</v>
      </c>
      <c r="GS629">
        <v>0</v>
      </c>
      <c r="GT629">
        <v>0</v>
      </c>
      <c r="GU629">
        <v>0</v>
      </c>
      <c r="GV629">
        <v>0</v>
      </c>
      <c r="GW629">
        <v>0</v>
      </c>
      <c r="GX629">
        <v>0</v>
      </c>
      <c r="GY629">
        <v>0</v>
      </c>
      <c r="GZ629">
        <v>0</v>
      </c>
      <c r="HA629">
        <v>0</v>
      </c>
      <c r="HB629">
        <v>0</v>
      </c>
      <c r="HC629" s="139">
        <v>19</v>
      </c>
      <c r="HD629" s="141">
        <v>0</v>
      </c>
      <c r="HE629" s="139">
        <v>0</v>
      </c>
      <c r="HF629" s="141">
        <v>8</v>
      </c>
      <c r="HG629" s="180">
        <v>31</v>
      </c>
      <c r="HH629" s="182">
        <v>0.87096774193548387</v>
      </c>
      <c r="HI629" s="182">
        <v>0</v>
      </c>
      <c r="HJ629" s="183">
        <v>2</v>
      </c>
      <c r="HK629" s="140" t="s">
        <v>541</v>
      </c>
      <c r="HL629" s="140">
        <v>0</v>
      </c>
      <c r="HM629" s="1" t="s">
        <v>426</v>
      </c>
      <c r="HN629" s="1" t="s">
        <v>427</v>
      </c>
      <c r="HO629" t="s">
        <v>458</v>
      </c>
      <c r="HP629" s="284" t="s">
        <v>459</v>
      </c>
      <c r="HQ629" s="284">
        <v>2</v>
      </c>
      <c r="HR629" s="284" t="s">
        <v>541</v>
      </c>
      <c r="HS629" s="284">
        <v>0</v>
      </c>
      <c r="HT629" s="284" t="s">
        <v>426</v>
      </c>
      <c r="HU629" s="284" t="s">
        <v>427</v>
      </c>
      <c r="HV629" s="284" t="s">
        <v>427</v>
      </c>
      <c r="HW629" s="284" t="s">
        <v>427</v>
      </c>
      <c r="HX629" s="284" t="s">
        <v>541</v>
      </c>
      <c r="HY629" s="284">
        <v>0</v>
      </c>
      <c r="HZ629" s="284">
        <v>377772</v>
      </c>
      <c r="IA629" s="284"/>
      <c r="IB629" s="284"/>
    </row>
    <row r="630" spans="1:236" x14ac:dyDescent="0.25">
      <c r="A630" s="2">
        <f>IF('Table 1'!$L$2="All Regions",1,IF('Table 1'!$L$2='DATA TEMPLATE 1516'!L630,1,0))</f>
        <v>1</v>
      </c>
      <c r="B630" s="2">
        <f>IF('Table 1'!$L$3="All Disciplines",1,IF('Table 1'!$L$3='DATA TEMPLATE 1516'!M630,1,0))</f>
        <v>1</v>
      </c>
      <c r="C630" s="2">
        <f>IF('Table 1'!$L$4="All Organisations",1,IF('Table 1'!$L$4='DATA TEMPLATE 1516'!N630,1,0))</f>
        <v>1</v>
      </c>
      <c r="D630" s="2">
        <f t="shared" si="18"/>
        <v>3</v>
      </c>
      <c r="E630" s="236">
        <f>IFERROR(IF('Table 2'!$L$2="All Diverse Led",$HQ630,IF('Table 2'!$L$2='DATA TEMPLATE 1516'!HX630,4,0)),"0")</f>
        <v>0</v>
      </c>
      <c r="F630" s="236">
        <f>IFERROR(IF('Table 2'!$L$2="All Diverse Led",$HQ630,IF('Table 2'!$L$2='DATA TEMPLATE 1516'!HY630,4,0)), 0)</f>
        <v>0</v>
      </c>
      <c r="G630" s="237">
        <f t="shared" si="19"/>
        <v>0</v>
      </c>
      <c r="H630" s="1" t="s">
        <v>471</v>
      </c>
      <c r="I630" s="1">
        <v>0</v>
      </c>
      <c r="J630" s="1" t="b">
        <v>0</v>
      </c>
      <c r="K630" s="284">
        <v>628</v>
      </c>
      <c r="L630" t="s">
        <v>444</v>
      </c>
      <c r="M630" t="s">
        <v>440</v>
      </c>
      <c r="N630" t="s">
        <v>460</v>
      </c>
      <c r="O630" s="76">
        <v>436201</v>
      </c>
      <c r="P630" s="76">
        <v>140812</v>
      </c>
      <c r="Q630" s="76">
        <v>95755</v>
      </c>
      <c r="R630" s="76">
        <v>319000</v>
      </c>
      <c r="S630" s="76">
        <v>8000</v>
      </c>
      <c r="T630" s="76">
        <v>999768</v>
      </c>
      <c r="U630">
        <v>32580</v>
      </c>
      <c r="V630">
        <v>307901</v>
      </c>
      <c r="W630">
        <v>0</v>
      </c>
      <c r="X630">
        <v>0</v>
      </c>
      <c r="Y630">
        <v>0</v>
      </c>
      <c r="Z630">
        <v>0</v>
      </c>
      <c r="AA630">
        <v>0</v>
      </c>
      <c r="AB630">
        <v>367141</v>
      </c>
      <c r="AC630">
        <v>32491</v>
      </c>
      <c r="AD630">
        <v>208976</v>
      </c>
      <c r="AE630">
        <v>949089</v>
      </c>
      <c r="AF630" s="1">
        <v>1</v>
      </c>
      <c r="AG630">
        <v>10</v>
      </c>
      <c r="AH630">
        <v>2809</v>
      </c>
      <c r="AI630">
        <v>0</v>
      </c>
      <c r="AJ630">
        <v>0</v>
      </c>
      <c r="AK630">
        <v>0</v>
      </c>
      <c r="AL630">
        <v>0</v>
      </c>
      <c r="AM630">
        <v>0</v>
      </c>
      <c r="AN630">
        <v>0</v>
      </c>
      <c r="AO630">
        <v>0</v>
      </c>
      <c r="AP630">
        <v>0</v>
      </c>
      <c r="AQ630">
        <v>0</v>
      </c>
      <c r="AR630">
        <v>1</v>
      </c>
      <c r="AS630">
        <v>10</v>
      </c>
      <c r="AT630">
        <v>2809</v>
      </c>
      <c r="AU630">
        <v>0</v>
      </c>
      <c r="AV630">
        <v>0</v>
      </c>
      <c r="AW630">
        <v>0</v>
      </c>
      <c r="AX630">
        <v>0</v>
      </c>
      <c r="AY630">
        <v>0</v>
      </c>
      <c r="AZ630">
        <v>0</v>
      </c>
      <c r="BA630">
        <v>0</v>
      </c>
      <c r="BB630">
        <v>0</v>
      </c>
      <c r="BC630">
        <v>0</v>
      </c>
      <c r="BD630" s="284">
        <v>0</v>
      </c>
      <c r="BE630" s="284">
        <v>0</v>
      </c>
      <c r="BF630" s="284">
        <v>0</v>
      </c>
      <c r="BG630" s="284">
        <v>0</v>
      </c>
      <c r="BH630" s="168">
        <v>1</v>
      </c>
      <c r="BI630" s="169">
        <v>10</v>
      </c>
      <c r="BJ630" s="169">
        <v>2809</v>
      </c>
      <c r="BK630" s="170">
        <v>0</v>
      </c>
      <c r="BL630">
        <v>0</v>
      </c>
      <c r="BM630">
        <v>0</v>
      </c>
      <c r="BN630">
        <v>0</v>
      </c>
      <c r="BO630">
        <v>0</v>
      </c>
      <c r="BP630">
        <v>0</v>
      </c>
      <c r="BQ630">
        <v>0</v>
      </c>
      <c r="BR630">
        <v>0</v>
      </c>
      <c r="BS630">
        <v>0</v>
      </c>
      <c r="BT630">
        <v>0</v>
      </c>
      <c r="BU630">
        <v>0</v>
      </c>
      <c r="BV630">
        <v>0</v>
      </c>
      <c r="BW630">
        <v>0</v>
      </c>
      <c r="BX630">
        <v>0</v>
      </c>
      <c r="BY630">
        <v>0</v>
      </c>
      <c r="BZ630">
        <v>0</v>
      </c>
      <c r="CA630">
        <v>0</v>
      </c>
      <c r="CB630">
        <v>0</v>
      </c>
      <c r="CC630">
        <v>0</v>
      </c>
      <c r="CD630">
        <v>0</v>
      </c>
      <c r="CE630">
        <v>0</v>
      </c>
      <c r="CF630">
        <v>0</v>
      </c>
      <c r="CG630">
        <v>0</v>
      </c>
      <c r="CH630">
        <v>0</v>
      </c>
      <c r="CI630">
        <v>0</v>
      </c>
      <c r="CJ630" s="1">
        <v>0</v>
      </c>
      <c r="CK630" s="1">
        <v>0</v>
      </c>
      <c r="CL630" s="1">
        <v>0</v>
      </c>
      <c r="CM630" s="1">
        <v>0</v>
      </c>
      <c r="CN630" s="168">
        <v>0</v>
      </c>
      <c r="CO630" s="169">
        <v>0</v>
      </c>
      <c r="CP630" s="169">
        <v>0</v>
      </c>
      <c r="CQ630" s="170">
        <v>0</v>
      </c>
      <c r="CR630" s="1">
        <v>0</v>
      </c>
      <c r="CS630" s="1">
        <v>0</v>
      </c>
      <c r="CT630" s="1">
        <v>0</v>
      </c>
      <c r="CU630" s="1">
        <v>0</v>
      </c>
      <c r="CV630">
        <v>0</v>
      </c>
      <c r="CW630">
        <v>0</v>
      </c>
      <c r="CX630">
        <v>0</v>
      </c>
      <c r="CY630">
        <v>0</v>
      </c>
      <c r="CZ630">
        <v>0</v>
      </c>
      <c r="DA630">
        <v>0</v>
      </c>
      <c r="DB630">
        <v>0</v>
      </c>
      <c r="DC630">
        <v>0</v>
      </c>
      <c r="DD630">
        <v>0</v>
      </c>
      <c r="DE630">
        <v>0</v>
      </c>
      <c r="DF630">
        <v>0</v>
      </c>
      <c r="DG630">
        <v>0</v>
      </c>
      <c r="DH630">
        <v>0</v>
      </c>
      <c r="DI630">
        <v>0</v>
      </c>
      <c r="DJ630">
        <v>0</v>
      </c>
      <c r="DK630">
        <v>0</v>
      </c>
      <c r="DL630">
        <v>0</v>
      </c>
      <c r="DM630">
        <v>0</v>
      </c>
      <c r="DN630">
        <v>0</v>
      </c>
      <c r="DO630">
        <v>0</v>
      </c>
      <c r="DP630" s="284">
        <v>0</v>
      </c>
      <c r="DQ630" s="284">
        <v>0</v>
      </c>
      <c r="DR630" s="284">
        <v>0</v>
      </c>
      <c r="DS630" s="284">
        <v>0</v>
      </c>
      <c r="DT630" s="168">
        <v>0</v>
      </c>
      <c r="DU630" s="169">
        <v>0</v>
      </c>
      <c r="DV630" s="169">
        <v>0</v>
      </c>
      <c r="DW630" s="170">
        <v>0</v>
      </c>
      <c r="DX630">
        <v>0</v>
      </c>
      <c r="DY630">
        <v>0</v>
      </c>
      <c r="DZ630">
        <v>0</v>
      </c>
      <c r="EA630">
        <v>0</v>
      </c>
      <c r="EB630">
        <v>0</v>
      </c>
      <c r="EC630">
        <v>0</v>
      </c>
      <c r="ED630">
        <v>0</v>
      </c>
      <c r="EE630">
        <v>0</v>
      </c>
      <c r="EF630">
        <v>0</v>
      </c>
      <c r="EG630">
        <v>0</v>
      </c>
      <c r="EH630">
        <v>0</v>
      </c>
      <c r="EI630">
        <v>0</v>
      </c>
      <c r="EJ630">
        <v>0</v>
      </c>
      <c r="EK630">
        <v>0</v>
      </c>
      <c r="EL630">
        <v>0</v>
      </c>
      <c r="EM630">
        <v>0</v>
      </c>
      <c r="EN630">
        <v>0</v>
      </c>
      <c r="EO630">
        <v>0</v>
      </c>
      <c r="EP630">
        <v>0</v>
      </c>
      <c r="EQ630">
        <v>0</v>
      </c>
      <c r="ER630">
        <v>0</v>
      </c>
      <c r="ES630">
        <v>0</v>
      </c>
      <c r="ET630">
        <v>0</v>
      </c>
      <c r="EU630">
        <v>0</v>
      </c>
      <c r="EV630" s="1">
        <v>0</v>
      </c>
      <c r="EW630" s="1">
        <v>0</v>
      </c>
      <c r="EX630" s="1">
        <v>0</v>
      </c>
      <c r="EY630" s="1">
        <v>0</v>
      </c>
      <c r="EZ630" s="168">
        <v>0</v>
      </c>
      <c r="FA630" s="169">
        <v>0</v>
      </c>
      <c r="FB630" s="169">
        <v>0</v>
      </c>
      <c r="FC630" s="170">
        <v>0</v>
      </c>
      <c r="FD630">
        <v>0</v>
      </c>
      <c r="FE630">
        <v>0</v>
      </c>
      <c r="FF630">
        <v>0</v>
      </c>
      <c r="FG630">
        <v>0</v>
      </c>
      <c r="FH630">
        <v>0</v>
      </c>
      <c r="FI630">
        <v>0</v>
      </c>
      <c r="FJ630">
        <v>0</v>
      </c>
      <c r="FK630">
        <v>0</v>
      </c>
      <c r="FL630">
        <v>0</v>
      </c>
      <c r="FM630">
        <v>0</v>
      </c>
      <c r="FN630">
        <v>0</v>
      </c>
      <c r="FO630">
        <v>0</v>
      </c>
      <c r="FP630">
        <v>0</v>
      </c>
      <c r="FQ630">
        <v>0</v>
      </c>
      <c r="FR630">
        <v>0</v>
      </c>
      <c r="FS630">
        <v>0</v>
      </c>
      <c r="FT630">
        <v>0</v>
      </c>
      <c r="FU630">
        <v>0</v>
      </c>
      <c r="FV630">
        <v>0</v>
      </c>
      <c r="FW630">
        <v>0</v>
      </c>
      <c r="FX630">
        <v>0</v>
      </c>
      <c r="FY630">
        <v>0</v>
      </c>
      <c r="FZ630">
        <v>0</v>
      </c>
      <c r="GA630">
        <v>0</v>
      </c>
      <c r="GB630">
        <v>0</v>
      </c>
      <c r="GC630">
        <v>0</v>
      </c>
      <c r="GD630">
        <v>0</v>
      </c>
      <c r="GE630">
        <v>0</v>
      </c>
      <c r="GF630">
        <v>0</v>
      </c>
      <c r="GG630">
        <v>0</v>
      </c>
      <c r="GH630">
        <v>0</v>
      </c>
      <c r="GI630">
        <v>0</v>
      </c>
      <c r="GJ630">
        <v>0</v>
      </c>
      <c r="GK630">
        <v>0</v>
      </c>
      <c r="GL630">
        <v>0</v>
      </c>
      <c r="GM630">
        <v>0</v>
      </c>
      <c r="GN630">
        <v>0</v>
      </c>
      <c r="GO630">
        <v>0</v>
      </c>
      <c r="GP630">
        <v>0</v>
      </c>
      <c r="GQ630">
        <v>0</v>
      </c>
      <c r="GR630">
        <v>0</v>
      </c>
      <c r="GS630">
        <v>0</v>
      </c>
      <c r="GT630">
        <v>0</v>
      </c>
      <c r="GU630">
        <v>0</v>
      </c>
      <c r="GV630">
        <v>0</v>
      </c>
      <c r="GW630">
        <v>0</v>
      </c>
      <c r="GX630">
        <v>0</v>
      </c>
      <c r="GY630">
        <v>0</v>
      </c>
      <c r="GZ630">
        <v>0</v>
      </c>
      <c r="HA630">
        <v>0</v>
      </c>
      <c r="HB630">
        <v>0</v>
      </c>
      <c r="HC630" s="139">
        <v>0</v>
      </c>
      <c r="HD630" s="141">
        <v>0</v>
      </c>
      <c r="HE630" s="139">
        <v>1</v>
      </c>
      <c r="HF630" s="141">
        <v>0</v>
      </c>
      <c r="HG630" s="180">
        <v>8</v>
      </c>
      <c r="HH630" s="182">
        <v>0</v>
      </c>
      <c r="HI630" s="182">
        <v>0.125</v>
      </c>
      <c r="HJ630" s="183">
        <v>0</v>
      </c>
      <c r="HK630" s="140">
        <v>0</v>
      </c>
      <c r="HL630" s="140">
        <v>0</v>
      </c>
      <c r="HM630" s="1" t="s">
        <v>427</v>
      </c>
      <c r="HN630" s="1" t="s">
        <v>427</v>
      </c>
      <c r="HO630" t="s">
        <v>460</v>
      </c>
      <c r="HP630" s="284" t="s">
        <v>460</v>
      </c>
      <c r="HQ630" s="284">
        <v>0</v>
      </c>
      <c r="HR630" s="284">
        <v>0</v>
      </c>
      <c r="HS630" s="284">
        <v>0</v>
      </c>
      <c r="HT630" s="284" t="s">
        <v>427</v>
      </c>
      <c r="HU630" s="284" t="s">
        <v>427</v>
      </c>
      <c r="HV630" s="284" t="s">
        <v>427</v>
      </c>
      <c r="HW630" s="284" t="s">
        <v>427</v>
      </c>
      <c r="HX630" s="284">
        <v>0</v>
      </c>
      <c r="HY630" s="284">
        <v>0</v>
      </c>
      <c r="HZ630" s="284">
        <v>1051445</v>
      </c>
      <c r="IA630" s="284"/>
      <c r="IB630" s="284"/>
    </row>
    <row r="631" spans="1:236" x14ac:dyDescent="0.25">
      <c r="A631" s="2">
        <f>IF('Table 1'!$L$2="All Regions",1,IF('Table 1'!$L$2='DATA TEMPLATE 1516'!L631,1,0))</f>
        <v>1</v>
      </c>
      <c r="B631" s="2">
        <f>IF('Table 1'!$L$3="All Disciplines",1,IF('Table 1'!$L$3='DATA TEMPLATE 1516'!M631,1,0))</f>
        <v>1</v>
      </c>
      <c r="C631" s="2">
        <f>IF('Table 1'!$L$4="All Organisations",1,IF('Table 1'!$L$4='DATA TEMPLATE 1516'!N631,1,0))</f>
        <v>1</v>
      </c>
      <c r="D631" s="2">
        <f t="shared" si="18"/>
        <v>3</v>
      </c>
      <c r="E631" s="236">
        <f>IFERROR(IF('Table 2'!$L$2="All Diverse Led",$HQ631,IF('Table 2'!$L$2='DATA TEMPLATE 1516'!HX631,4,0)),"0")</f>
        <v>0</v>
      </c>
      <c r="F631" s="236">
        <f>IFERROR(IF('Table 2'!$L$2="All Diverse Led",$HQ631,IF('Table 2'!$L$2='DATA TEMPLATE 1516'!HY631,4,0)), 0)</f>
        <v>0</v>
      </c>
      <c r="G631" s="237">
        <f t="shared" si="19"/>
        <v>0</v>
      </c>
      <c r="H631" s="1" t="s">
        <v>471</v>
      </c>
      <c r="I631" s="1">
        <v>0</v>
      </c>
      <c r="J631" s="1" t="b">
        <v>0</v>
      </c>
      <c r="K631" s="284">
        <v>629</v>
      </c>
      <c r="L631" t="s">
        <v>439</v>
      </c>
      <c r="M631" t="s">
        <v>442</v>
      </c>
      <c r="N631" t="s">
        <v>459</v>
      </c>
      <c r="O631" s="76">
        <v>132321</v>
      </c>
      <c r="P631" s="76">
        <v>85203</v>
      </c>
      <c r="Q631" s="76">
        <v>164178</v>
      </c>
      <c r="R631" s="76">
        <v>0</v>
      </c>
      <c r="S631" s="76">
        <v>6695</v>
      </c>
      <c r="T631" s="76">
        <v>388397</v>
      </c>
      <c r="U631">
        <v>160128</v>
      </c>
      <c r="V631">
        <v>0</v>
      </c>
      <c r="W631">
        <v>0</v>
      </c>
      <c r="X631">
        <v>0</v>
      </c>
      <c r="Y631">
        <v>0</v>
      </c>
      <c r="Z631">
        <v>0</v>
      </c>
      <c r="AA631">
        <v>0</v>
      </c>
      <c r="AB631">
        <v>135627</v>
      </c>
      <c r="AC631">
        <v>32850</v>
      </c>
      <c r="AD631">
        <v>15152</v>
      </c>
      <c r="AE631">
        <v>343757</v>
      </c>
      <c r="AF631" s="1">
        <v>0</v>
      </c>
      <c r="AG631">
        <v>0</v>
      </c>
      <c r="AH631">
        <v>0</v>
      </c>
      <c r="AI631">
        <v>0</v>
      </c>
      <c r="AJ631">
        <v>0</v>
      </c>
      <c r="AK631">
        <v>0</v>
      </c>
      <c r="AL631">
        <v>0</v>
      </c>
      <c r="AM631">
        <v>0</v>
      </c>
      <c r="AN631">
        <v>0</v>
      </c>
      <c r="AO631">
        <v>0</v>
      </c>
      <c r="AP631">
        <v>0</v>
      </c>
      <c r="AQ631">
        <v>0</v>
      </c>
      <c r="AR631">
        <v>0</v>
      </c>
      <c r="AS631">
        <v>0</v>
      </c>
      <c r="AT631">
        <v>0</v>
      </c>
      <c r="AU631">
        <v>0</v>
      </c>
      <c r="AV631">
        <v>0</v>
      </c>
      <c r="AW631">
        <v>0</v>
      </c>
      <c r="AX631">
        <v>0</v>
      </c>
      <c r="AY631">
        <v>0</v>
      </c>
      <c r="AZ631">
        <v>0</v>
      </c>
      <c r="BA631">
        <v>0</v>
      </c>
      <c r="BB631">
        <v>0</v>
      </c>
      <c r="BC631">
        <v>0</v>
      </c>
      <c r="BD631" s="284">
        <v>0</v>
      </c>
      <c r="BE631" s="284">
        <v>0</v>
      </c>
      <c r="BF631" s="284">
        <v>0</v>
      </c>
      <c r="BG631" s="284">
        <v>0</v>
      </c>
      <c r="BH631" s="168">
        <v>0</v>
      </c>
      <c r="BI631" s="169">
        <v>0</v>
      </c>
      <c r="BJ631" s="169">
        <v>0</v>
      </c>
      <c r="BK631" s="170">
        <v>0</v>
      </c>
      <c r="BL631">
        <v>0</v>
      </c>
      <c r="BM631">
        <v>0</v>
      </c>
      <c r="BN631">
        <v>0</v>
      </c>
      <c r="BO631">
        <v>0</v>
      </c>
      <c r="BP631">
        <v>0</v>
      </c>
      <c r="BQ631">
        <v>0</v>
      </c>
      <c r="BR631">
        <v>0</v>
      </c>
      <c r="BS631">
        <v>0</v>
      </c>
      <c r="BT631">
        <v>0</v>
      </c>
      <c r="BU631">
        <v>0</v>
      </c>
      <c r="BV631">
        <v>0</v>
      </c>
      <c r="BW631">
        <v>0</v>
      </c>
      <c r="BX631">
        <v>0</v>
      </c>
      <c r="BY631">
        <v>0</v>
      </c>
      <c r="BZ631">
        <v>0</v>
      </c>
      <c r="CA631">
        <v>0</v>
      </c>
      <c r="CB631">
        <v>0</v>
      </c>
      <c r="CC631">
        <v>0</v>
      </c>
      <c r="CD631">
        <v>0</v>
      </c>
      <c r="CE631">
        <v>0</v>
      </c>
      <c r="CF631">
        <v>0</v>
      </c>
      <c r="CG631">
        <v>0</v>
      </c>
      <c r="CH631">
        <v>0</v>
      </c>
      <c r="CI631">
        <v>0</v>
      </c>
      <c r="CJ631" s="1">
        <v>0</v>
      </c>
      <c r="CK631" s="1">
        <v>0</v>
      </c>
      <c r="CL631" s="1">
        <v>0</v>
      </c>
      <c r="CM631" s="1">
        <v>0</v>
      </c>
      <c r="CN631" s="168">
        <v>0</v>
      </c>
      <c r="CO631" s="169">
        <v>0</v>
      </c>
      <c r="CP631" s="169">
        <v>0</v>
      </c>
      <c r="CQ631" s="170">
        <v>0</v>
      </c>
      <c r="CR631" s="1">
        <v>0</v>
      </c>
      <c r="CS631" s="1">
        <v>0</v>
      </c>
      <c r="CT631" s="1">
        <v>0</v>
      </c>
      <c r="CU631" s="1">
        <v>0</v>
      </c>
      <c r="CV631">
        <v>0</v>
      </c>
      <c r="CW631">
        <v>0</v>
      </c>
      <c r="CX631">
        <v>0</v>
      </c>
      <c r="CY631">
        <v>0</v>
      </c>
      <c r="CZ631">
        <v>0</v>
      </c>
      <c r="DA631">
        <v>0</v>
      </c>
      <c r="DB631">
        <v>0</v>
      </c>
      <c r="DC631">
        <v>0</v>
      </c>
      <c r="DD631">
        <v>0</v>
      </c>
      <c r="DE631">
        <v>0</v>
      </c>
      <c r="DF631">
        <v>0</v>
      </c>
      <c r="DG631">
        <v>0</v>
      </c>
      <c r="DH631">
        <v>0</v>
      </c>
      <c r="DI631">
        <v>0</v>
      </c>
      <c r="DJ631">
        <v>0</v>
      </c>
      <c r="DK631">
        <v>0</v>
      </c>
      <c r="DL631">
        <v>0</v>
      </c>
      <c r="DM631">
        <v>0</v>
      </c>
      <c r="DN631">
        <v>0</v>
      </c>
      <c r="DO631">
        <v>0</v>
      </c>
      <c r="DP631" s="284">
        <v>0</v>
      </c>
      <c r="DQ631" s="284">
        <v>0</v>
      </c>
      <c r="DR631" s="284">
        <v>0</v>
      </c>
      <c r="DS631" s="284">
        <v>0</v>
      </c>
      <c r="DT631" s="168">
        <v>0</v>
      </c>
      <c r="DU631" s="169">
        <v>0</v>
      </c>
      <c r="DV631" s="169">
        <v>0</v>
      </c>
      <c r="DW631" s="170">
        <v>0</v>
      </c>
      <c r="DX631">
        <v>0</v>
      </c>
      <c r="DY631">
        <v>0</v>
      </c>
      <c r="DZ631">
        <v>0</v>
      </c>
      <c r="EA631">
        <v>0</v>
      </c>
      <c r="EB631">
        <v>0</v>
      </c>
      <c r="EC631">
        <v>0</v>
      </c>
      <c r="ED631">
        <v>0</v>
      </c>
      <c r="EE631">
        <v>0</v>
      </c>
      <c r="EF631">
        <v>0</v>
      </c>
      <c r="EG631">
        <v>0</v>
      </c>
      <c r="EH631">
        <v>0</v>
      </c>
      <c r="EI631">
        <v>0</v>
      </c>
      <c r="EJ631">
        <v>0</v>
      </c>
      <c r="EK631">
        <v>0</v>
      </c>
      <c r="EL631">
        <v>0</v>
      </c>
      <c r="EM631">
        <v>0</v>
      </c>
      <c r="EN631">
        <v>0</v>
      </c>
      <c r="EO631">
        <v>0</v>
      </c>
      <c r="EP631">
        <v>0</v>
      </c>
      <c r="EQ631">
        <v>0</v>
      </c>
      <c r="ER631">
        <v>0</v>
      </c>
      <c r="ES631">
        <v>0</v>
      </c>
      <c r="ET631">
        <v>0</v>
      </c>
      <c r="EU631">
        <v>0</v>
      </c>
      <c r="EV631" s="1">
        <v>0</v>
      </c>
      <c r="EW631" s="1">
        <v>0</v>
      </c>
      <c r="EX631" s="1">
        <v>0</v>
      </c>
      <c r="EY631" s="1">
        <v>0</v>
      </c>
      <c r="EZ631" s="168">
        <v>0</v>
      </c>
      <c r="FA631" s="169">
        <v>0</v>
      </c>
      <c r="FB631" s="169">
        <v>0</v>
      </c>
      <c r="FC631" s="170">
        <v>0</v>
      </c>
      <c r="FD631">
        <v>0</v>
      </c>
      <c r="FE631">
        <v>0</v>
      </c>
      <c r="FF631">
        <v>0</v>
      </c>
      <c r="FG631">
        <v>0</v>
      </c>
      <c r="FH631">
        <v>0</v>
      </c>
      <c r="FI631">
        <v>0</v>
      </c>
      <c r="FJ631">
        <v>0</v>
      </c>
      <c r="FK631">
        <v>0</v>
      </c>
      <c r="FL631">
        <v>0</v>
      </c>
      <c r="FM631">
        <v>0</v>
      </c>
      <c r="FN631">
        <v>0</v>
      </c>
      <c r="FO631">
        <v>0</v>
      </c>
      <c r="FP631">
        <v>0</v>
      </c>
      <c r="FQ631">
        <v>0</v>
      </c>
      <c r="FR631">
        <v>0</v>
      </c>
      <c r="FS631">
        <v>0</v>
      </c>
      <c r="FT631">
        <v>0</v>
      </c>
      <c r="FU631">
        <v>0</v>
      </c>
      <c r="FV631">
        <v>0</v>
      </c>
      <c r="FW631">
        <v>0</v>
      </c>
      <c r="FX631">
        <v>0</v>
      </c>
      <c r="FY631">
        <v>0</v>
      </c>
      <c r="FZ631">
        <v>0</v>
      </c>
      <c r="GA631">
        <v>0</v>
      </c>
      <c r="GB631">
        <v>0</v>
      </c>
      <c r="GC631">
        <v>0</v>
      </c>
      <c r="GD631">
        <v>0</v>
      </c>
      <c r="GE631">
        <v>0</v>
      </c>
      <c r="GF631">
        <v>0</v>
      </c>
      <c r="GG631">
        <v>0</v>
      </c>
      <c r="GH631">
        <v>0</v>
      </c>
      <c r="GI631">
        <v>0</v>
      </c>
      <c r="GJ631">
        <v>0</v>
      </c>
      <c r="GK631">
        <v>0</v>
      </c>
      <c r="GL631">
        <v>0</v>
      </c>
      <c r="GM631">
        <v>0</v>
      </c>
      <c r="GN631">
        <v>0</v>
      </c>
      <c r="GO631">
        <v>0</v>
      </c>
      <c r="GP631">
        <v>0</v>
      </c>
      <c r="GQ631">
        <v>0</v>
      </c>
      <c r="GR631">
        <v>0</v>
      </c>
      <c r="GS631">
        <v>0</v>
      </c>
      <c r="GT631">
        <v>0</v>
      </c>
      <c r="GU631">
        <v>0</v>
      </c>
      <c r="GV631">
        <v>0</v>
      </c>
      <c r="GW631">
        <v>0</v>
      </c>
      <c r="GX631">
        <v>0</v>
      </c>
      <c r="GY631">
        <v>0</v>
      </c>
      <c r="GZ631">
        <v>0</v>
      </c>
      <c r="HA631">
        <v>0</v>
      </c>
      <c r="HB631">
        <v>0</v>
      </c>
      <c r="HC631" s="139">
        <v>1</v>
      </c>
      <c r="HD631" s="141">
        <v>0</v>
      </c>
      <c r="HE631" s="139">
        <v>0</v>
      </c>
      <c r="HF631" s="141">
        <v>3</v>
      </c>
      <c r="HG631" s="180">
        <v>8</v>
      </c>
      <c r="HH631" s="182">
        <v>0.5</v>
      </c>
      <c r="HI631" s="182">
        <v>0</v>
      </c>
      <c r="HJ631" s="183">
        <v>0</v>
      </c>
      <c r="HK631" s="140">
        <v>0</v>
      </c>
      <c r="HL631" s="140">
        <v>0</v>
      </c>
      <c r="HM631" s="1" t="s">
        <v>427</v>
      </c>
      <c r="HN631" s="1" t="s">
        <v>427</v>
      </c>
      <c r="HO631" t="s">
        <v>459</v>
      </c>
      <c r="HP631" s="284" t="s">
        <v>459</v>
      </c>
      <c r="HQ631" s="284">
        <v>0</v>
      </c>
      <c r="HR631" s="284">
        <v>0</v>
      </c>
      <c r="HS631" s="284">
        <v>0</v>
      </c>
      <c r="HT631" s="284" t="s">
        <v>427</v>
      </c>
      <c r="HU631" s="284" t="s">
        <v>427</v>
      </c>
      <c r="HV631" s="284" t="s">
        <v>427</v>
      </c>
      <c r="HW631" s="284" t="s">
        <v>426</v>
      </c>
      <c r="HX631" s="284">
        <v>0</v>
      </c>
      <c r="HY631" s="284">
        <v>0</v>
      </c>
      <c r="HZ631" s="284">
        <v>368224</v>
      </c>
      <c r="IA631" s="284"/>
      <c r="IB631" s="284"/>
    </row>
    <row r="632" spans="1:236" x14ac:dyDescent="0.25">
      <c r="A632" s="2">
        <f>IF('Table 1'!$L$2="All Regions",1,IF('Table 1'!$L$2='DATA TEMPLATE 1516'!L632,1,0))</f>
        <v>1</v>
      </c>
      <c r="B632" s="2">
        <f>IF('Table 1'!$L$3="All Disciplines",1,IF('Table 1'!$L$3='DATA TEMPLATE 1516'!M632,1,0))</f>
        <v>1</v>
      </c>
      <c r="C632" s="2">
        <f>IF('Table 1'!$L$4="All Organisations",1,IF('Table 1'!$L$4='DATA TEMPLATE 1516'!N632,1,0))</f>
        <v>1</v>
      </c>
      <c r="D632" s="2">
        <f t="shared" si="18"/>
        <v>3</v>
      </c>
      <c r="E632" s="236">
        <f>IFERROR(IF('Table 2'!$L$2="All Diverse Led",$HQ632,IF('Table 2'!$L$2='DATA TEMPLATE 1516'!HX632,4,0)),"0")</f>
        <v>0</v>
      </c>
      <c r="F632" s="236">
        <f>IFERROR(IF('Table 2'!$L$2="All Diverse Led",$HQ632,IF('Table 2'!$L$2='DATA TEMPLATE 1516'!HY632,4,0)), 0)</f>
        <v>0</v>
      </c>
      <c r="G632" s="237">
        <f t="shared" si="19"/>
        <v>0</v>
      </c>
      <c r="H632" s="1" t="s">
        <v>471</v>
      </c>
      <c r="I632" s="1">
        <v>0</v>
      </c>
      <c r="J632" s="1" t="b">
        <v>0</v>
      </c>
      <c r="K632" s="284">
        <v>630</v>
      </c>
      <c r="L632" t="s">
        <v>449</v>
      </c>
      <c r="M632" t="s">
        <v>436</v>
      </c>
      <c r="N632" t="s">
        <v>460</v>
      </c>
      <c r="O632" s="76">
        <v>519264</v>
      </c>
      <c r="P632" s="76">
        <v>951321</v>
      </c>
      <c r="Q632" s="76">
        <v>280969</v>
      </c>
      <c r="R632" s="76">
        <v>1240000</v>
      </c>
      <c r="S632" s="76">
        <v>0</v>
      </c>
      <c r="T632" s="76">
        <v>2991554</v>
      </c>
      <c r="U632">
        <v>340323</v>
      </c>
      <c r="V632">
        <v>409342</v>
      </c>
      <c r="W632">
        <v>0</v>
      </c>
      <c r="X632">
        <v>0</v>
      </c>
      <c r="Y632">
        <v>0</v>
      </c>
      <c r="Z632">
        <v>0</v>
      </c>
      <c r="AA632">
        <v>0</v>
      </c>
      <c r="AB632">
        <v>1364851</v>
      </c>
      <c r="AC632">
        <v>722625</v>
      </c>
      <c r="AD632">
        <v>105050</v>
      </c>
      <c r="AE632">
        <v>2942191</v>
      </c>
      <c r="AF632" s="1">
        <v>0</v>
      </c>
      <c r="AG632">
        <v>0</v>
      </c>
      <c r="AH632">
        <v>0</v>
      </c>
      <c r="AI632">
        <v>0</v>
      </c>
      <c r="AJ632">
        <v>0</v>
      </c>
      <c r="AK632">
        <v>0</v>
      </c>
      <c r="AL632">
        <v>0</v>
      </c>
      <c r="AM632">
        <v>0</v>
      </c>
      <c r="AN632">
        <v>0</v>
      </c>
      <c r="AO632">
        <v>0</v>
      </c>
      <c r="AP632">
        <v>0</v>
      </c>
      <c r="AQ632">
        <v>0</v>
      </c>
      <c r="AR632">
        <v>0</v>
      </c>
      <c r="AS632">
        <v>0</v>
      </c>
      <c r="AT632">
        <v>0</v>
      </c>
      <c r="AU632">
        <v>0</v>
      </c>
      <c r="AV632">
        <v>0</v>
      </c>
      <c r="AW632">
        <v>0</v>
      </c>
      <c r="AX632">
        <v>0</v>
      </c>
      <c r="AY632">
        <v>0</v>
      </c>
      <c r="AZ632">
        <v>0</v>
      </c>
      <c r="BA632">
        <v>0</v>
      </c>
      <c r="BB632">
        <v>0</v>
      </c>
      <c r="BC632">
        <v>0</v>
      </c>
      <c r="BD632" s="284">
        <v>0</v>
      </c>
      <c r="BE632" s="284">
        <v>0</v>
      </c>
      <c r="BF632" s="284">
        <v>0</v>
      </c>
      <c r="BG632" s="284">
        <v>0</v>
      </c>
      <c r="BH632" s="168">
        <v>0</v>
      </c>
      <c r="BI632" s="169">
        <v>0</v>
      </c>
      <c r="BJ632" s="169">
        <v>0</v>
      </c>
      <c r="BK632" s="170">
        <v>0</v>
      </c>
      <c r="BL632">
        <v>10</v>
      </c>
      <c r="BM632">
        <v>1452</v>
      </c>
      <c r="BN632">
        <v>736403</v>
      </c>
      <c r="BO632">
        <v>0</v>
      </c>
      <c r="BP632">
        <v>0</v>
      </c>
      <c r="BQ632">
        <v>0</v>
      </c>
      <c r="BR632">
        <v>0</v>
      </c>
      <c r="BS632">
        <v>0</v>
      </c>
      <c r="BT632">
        <v>0</v>
      </c>
      <c r="BU632">
        <v>0</v>
      </c>
      <c r="BV632">
        <v>0</v>
      </c>
      <c r="BW632">
        <v>0</v>
      </c>
      <c r="BX632">
        <v>0</v>
      </c>
      <c r="BY632">
        <v>0</v>
      </c>
      <c r="BZ632">
        <v>0</v>
      </c>
      <c r="CA632">
        <v>0</v>
      </c>
      <c r="CB632">
        <v>0</v>
      </c>
      <c r="CC632">
        <v>0</v>
      </c>
      <c r="CD632">
        <v>0</v>
      </c>
      <c r="CE632">
        <v>0</v>
      </c>
      <c r="CF632">
        <v>0</v>
      </c>
      <c r="CG632">
        <v>0</v>
      </c>
      <c r="CH632">
        <v>0</v>
      </c>
      <c r="CI632">
        <v>0</v>
      </c>
      <c r="CJ632" s="1">
        <v>0</v>
      </c>
      <c r="CK632" s="1">
        <v>0</v>
      </c>
      <c r="CL632" s="1">
        <v>0</v>
      </c>
      <c r="CM632" s="1">
        <v>0</v>
      </c>
      <c r="CN632" s="168">
        <v>0</v>
      </c>
      <c r="CO632" s="169">
        <v>0</v>
      </c>
      <c r="CP632" s="169">
        <v>0</v>
      </c>
      <c r="CQ632" s="170">
        <v>0</v>
      </c>
      <c r="CR632" s="1">
        <v>0</v>
      </c>
      <c r="CS632" s="1">
        <v>0</v>
      </c>
      <c r="CT632" s="1">
        <v>0</v>
      </c>
      <c r="CU632" s="1">
        <v>0</v>
      </c>
      <c r="CV632">
        <v>0</v>
      </c>
      <c r="CW632">
        <v>0</v>
      </c>
      <c r="CX632">
        <v>0</v>
      </c>
      <c r="CY632">
        <v>0</v>
      </c>
      <c r="CZ632">
        <v>0</v>
      </c>
      <c r="DA632">
        <v>0</v>
      </c>
      <c r="DB632">
        <v>0</v>
      </c>
      <c r="DC632">
        <v>0</v>
      </c>
      <c r="DD632">
        <v>0</v>
      </c>
      <c r="DE632">
        <v>0</v>
      </c>
      <c r="DF632">
        <v>0</v>
      </c>
      <c r="DG632">
        <v>0</v>
      </c>
      <c r="DH632">
        <v>0</v>
      </c>
      <c r="DI632">
        <v>0</v>
      </c>
      <c r="DJ632">
        <v>0</v>
      </c>
      <c r="DK632">
        <v>0</v>
      </c>
      <c r="DL632">
        <v>0</v>
      </c>
      <c r="DM632">
        <v>0</v>
      </c>
      <c r="DN632">
        <v>0</v>
      </c>
      <c r="DO632">
        <v>0</v>
      </c>
      <c r="DP632" s="284">
        <v>0</v>
      </c>
      <c r="DQ632" s="284">
        <v>0</v>
      </c>
      <c r="DR632" s="284">
        <v>0</v>
      </c>
      <c r="DS632" s="284">
        <v>0</v>
      </c>
      <c r="DT632" s="168">
        <v>0</v>
      </c>
      <c r="DU632" s="169">
        <v>0</v>
      </c>
      <c r="DV632" s="169">
        <v>0</v>
      </c>
      <c r="DW632" s="170">
        <v>0</v>
      </c>
      <c r="DX632">
        <v>0</v>
      </c>
      <c r="DY632">
        <v>0</v>
      </c>
      <c r="DZ632">
        <v>0</v>
      </c>
      <c r="EA632">
        <v>0</v>
      </c>
      <c r="EB632">
        <v>0</v>
      </c>
      <c r="EC632">
        <v>0</v>
      </c>
      <c r="ED632">
        <v>0</v>
      </c>
      <c r="EE632">
        <v>0</v>
      </c>
      <c r="EF632">
        <v>0</v>
      </c>
      <c r="EG632">
        <v>0</v>
      </c>
      <c r="EH632">
        <v>0</v>
      </c>
      <c r="EI632">
        <v>0</v>
      </c>
      <c r="EJ632">
        <v>0</v>
      </c>
      <c r="EK632">
        <v>0</v>
      </c>
      <c r="EL632">
        <v>0</v>
      </c>
      <c r="EM632">
        <v>0</v>
      </c>
      <c r="EN632">
        <v>0</v>
      </c>
      <c r="EO632">
        <v>0</v>
      </c>
      <c r="EP632">
        <v>0</v>
      </c>
      <c r="EQ632">
        <v>0</v>
      </c>
      <c r="ER632">
        <v>0</v>
      </c>
      <c r="ES632">
        <v>0</v>
      </c>
      <c r="ET632">
        <v>0</v>
      </c>
      <c r="EU632">
        <v>0</v>
      </c>
      <c r="EV632" s="1">
        <v>0</v>
      </c>
      <c r="EW632" s="1">
        <v>0</v>
      </c>
      <c r="EX632" s="1">
        <v>0</v>
      </c>
      <c r="EY632" s="1">
        <v>0</v>
      </c>
      <c r="EZ632" s="168">
        <v>0</v>
      </c>
      <c r="FA632" s="169">
        <v>0</v>
      </c>
      <c r="FB632" s="169">
        <v>0</v>
      </c>
      <c r="FC632" s="170">
        <v>0</v>
      </c>
      <c r="FD632">
        <v>0</v>
      </c>
      <c r="FE632">
        <v>0</v>
      </c>
      <c r="FF632">
        <v>0</v>
      </c>
      <c r="FG632">
        <v>0</v>
      </c>
      <c r="FH632">
        <v>0</v>
      </c>
      <c r="FI632">
        <v>0</v>
      </c>
      <c r="FJ632">
        <v>0</v>
      </c>
      <c r="FK632">
        <v>0</v>
      </c>
      <c r="FL632">
        <v>0</v>
      </c>
      <c r="FM632">
        <v>0</v>
      </c>
      <c r="FN632">
        <v>3</v>
      </c>
      <c r="FO632" t="s">
        <v>619</v>
      </c>
      <c r="FP632">
        <v>598</v>
      </c>
      <c r="FQ632">
        <v>0</v>
      </c>
      <c r="FR632">
        <v>71</v>
      </c>
      <c r="FS632">
        <v>0</v>
      </c>
      <c r="FT632">
        <v>1</v>
      </c>
      <c r="FU632">
        <v>0</v>
      </c>
      <c r="FV632">
        <v>10</v>
      </c>
      <c r="FW632">
        <v>0</v>
      </c>
      <c r="FX632">
        <v>0</v>
      </c>
      <c r="FY632">
        <v>0</v>
      </c>
      <c r="FZ632">
        <v>0</v>
      </c>
      <c r="GA632">
        <v>0</v>
      </c>
      <c r="GB632">
        <v>0</v>
      </c>
      <c r="GC632">
        <v>0</v>
      </c>
      <c r="GD632">
        <v>1</v>
      </c>
      <c r="GE632">
        <v>275</v>
      </c>
      <c r="GF632">
        <v>0</v>
      </c>
      <c r="GG632">
        <v>0</v>
      </c>
      <c r="GH632">
        <v>0</v>
      </c>
      <c r="GI632">
        <v>0</v>
      </c>
      <c r="GJ632">
        <v>173</v>
      </c>
      <c r="GK632">
        <v>50</v>
      </c>
      <c r="GL632">
        <v>0</v>
      </c>
      <c r="GM632">
        <v>0</v>
      </c>
      <c r="GN632">
        <v>0</v>
      </c>
      <c r="GO632">
        <v>0</v>
      </c>
      <c r="GP632">
        <v>0</v>
      </c>
      <c r="GQ632">
        <v>0</v>
      </c>
      <c r="GR632">
        <v>0</v>
      </c>
      <c r="GS632">
        <v>0</v>
      </c>
      <c r="GT632">
        <v>0</v>
      </c>
      <c r="GU632">
        <v>0</v>
      </c>
      <c r="GV632">
        <v>0</v>
      </c>
      <c r="GW632">
        <v>0</v>
      </c>
      <c r="GX632">
        <v>0</v>
      </c>
      <c r="GY632">
        <v>0</v>
      </c>
      <c r="GZ632">
        <v>0</v>
      </c>
      <c r="HA632">
        <v>0</v>
      </c>
      <c r="HB632">
        <v>0</v>
      </c>
      <c r="HC632" s="139">
        <v>1</v>
      </c>
      <c r="HD632" s="141">
        <v>1</v>
      </c>
      <c r="HE632" s="139">
        <v>0</v>
      </c>
      <c r="HF632" s="141">
        <v>0</v>
      </c>
      <c r="HG632" s="180">
        <v>22</v>
      </c>
      <c r="HH632" s="182">
        <v>4.5454545454545456E-2</v>
      </c>
      <c r="HI632" s="182">
        <v>4.5454545454545456E-2</v>
      </c>
      <c r="HJ632" s="183">
        <v>0</v>
      </c>
      <c r="HK632" s="140">
        <v>0</v>
      </c>
      <c r="HL632" s="140">
        <v>0</v>
      </c>
      <c r="HM632" s="1" t="s">
        <v>427</v>
      </c>
      <c r="HN632" s="1" t="s">
        <v>427</v>
      </c>
      <c r="HO632" t="s">
        <v>460</v>
      </c>
      <c r="HP632" s="284" t="s">
        <v>460</v>
      </c>
      <c r="HQ632" s="284">
        <v>0</v>
      </c>
      <c r="HR632" s="284">
        <v>0</v>
      </c>
      <c r="HS632" s="284">
        <v>0</v>
      </c>
      <c r="HT632" s="284" t="s">
        <v>427</v>
      </c>
      <c r="HU632" s="284" t="s">
        <v>427</v>
      </c>
      <c r="HV632" s="284" t="s">
        <v>427</v>
      </c>
      <c r="HW632" s="284" t="s">
        <v>427</v>
      </c>
      <c r="HX632" s="284">
        <v>0</v>
      </c>
      <c r="HY632" s="284">
        <v>0</v>
      </c>
      <c r="HZ632" s="284">
        <v>3854185</v>
      </c>
      <c r="IA632" s="284"/>
      <c r="IB632" s="284"/>
    </row>
    <row r="633" spans="1:236" x14ac:dyDescent="0.25">
      <c r="A633" s="2">
        <f>IF('Table 1'!$L$2="All Regions",1,IF('Table 1'!$L$2='DATA TEMPLATE 1516'!L633,1,0))</f>
        <v>1</v>
      </c>
      <c r="B633" s="2">
        <f>IF('Table 1'!$L$3="All Disciplines",1,IF('Table 1'!$L$3='DATA TEMPLATE 1516'!M633,1,0))</f>
        <v>1</v>
      </c>
      <c r="C633" s="2">
        <f>IF('Table 1'!$L$4="All Organisations",1,IF('Table 1'!$L$4='DATA TEMPLATE 1516'!N633,1,0))</f>
        <v>1</v>
      </c>
      <c r="D633" s="2">
        <f t="shared" si="18"/>
        <v>3</v>
      </c>
      <c r="E633" s="236">
        <f>IFERROR(IF('Table 2'!$L$2="All Diverse Led",$HQ633,IF('Table 2'!$L$2='DATA TEMPLATE 1516'!HX633,4,0)),"0")</f>
        <v>0</v>
      </c>
      <c r="F633" s="236">
        <f>IFERROR(IF('Table 2'!$L$2="All Diverse Led",$HQ633,IF('Table 2'!$L$2='DATA TEMPLATE 1516'!HY633,4,0)), 0)</f>
        <v>0</v>
      </c>
      <c r="G633" s="237">
        <f t="shared" si="19"/>
        <v>0</v>
      </c>
      <c r="H633" s="1" t="s">
        <v>471</v>
      </c>
      <c r="I633" s="1">
        <v>0</v>
      </c>
      <c r="J633" s="1" t="b">
        <v>0</v>
      </c>
      <c r="K633" s="284">
        <v>631</v>
      </c>
      <c r="L633" t="s">
        <v>439</v>
      </c>
      <c r="M633" t="s">
        <v>442</v>
      </c>
      <c r="N633" t="s">
        <v>458</v>
      </c>
      <c r="O633" s="76">
        <v>21298</v>
      </c>
      <c r="P633" s="76">
        <v>67079</v>
      </c>
      <c r="Q633" s="76">
        <v>34160</v>
      </c>
      <c r="R633" s="76">
        <v>0</v>
      </c>
      <c r="S633" s="76">
        <v>0</v>
      </c>
      <c r="T633" s="76">
        <v>122537</v>
      </c>
      <c r="U633">
        <v>40558</v>
      </c>
      <c r="V633">
        <v>0</v>
      </c>
      <c r="W633">
        <v>0</v>
      </c>
      <c r="X633">
        <v>400</v>
      </c>
      <c r="Y633">
        <v>0</v>
      </c>
      <c r="Z633">
        <v>0</v>
      </c>
      <c r="AA633">
        <v>0</v>
      </c>
      <c r="AB633">
        <v>62314</v>
      </c>
      <c r="AC633">
        <v>4094</v>
      </c>
      <c r="AD633">
        <v>0</v>
      </c>
      <c r="AE633">
        <v>107366</v>
      </c>
      <c r="AF633" s="1">
        <v>17</v>
      </c>
      <c r="AG633">
        <v>14</v>
      </c>
      <c r="AH633">
        <v>8638</v>
      </c>
      <c r="AI633">
        <v>0</v>
      </c>
      <c r="AJ633">
        <v>0</v>
      </c>
      <c r="AK633">
        <v>0</v>
      </c>
      <c r="AL633">
        <v>0</v>
      </c>
      <c r="AM633">
        <v>0</v>
      </c>
      <c r="AN633">
        <v>0</v>
      </c>
      <c r="AO633">
        <v>0</v>
      </c>
      <c r="AP633">
        <v>0</v>
      </c>
      <c r="AQ633">
        <v>0</v>
      </c>
      <c r="AR633">
        <v>15</v>
      </c>
      <c r="AS633">
        <v>15</v>
      </c>
      <c r="AT633">
        <v>8493</v>
      </c>
      <c r="AU633">
        <v>0</v>
      </c>
      <c r="AV633">
        <v>0</v>
      </c>
      <c r="AW633">
        <v>0</v>
      </c>
      <c r="AX633">
        <v>0</v>
      </c>
      <c r="AY633">
        <v>0</v>
      </c>
      <c r="AZ633">
        <v>0</v>
      </c>
      <c r="BA633">
        <v>0</v>
      </c>
      <c r="BB633">
        <v>0</v>
      </c>
      <c r="BC633">
        <v>0</v>
      </c>
      <c r="BD633" s="284">
        <v>0</v>
      </c>
      <c r="BE633" s="284">
        <v>0</v>
      </c>
      <c r="BF633" s="284">
        <v>0</v>
      </c>
      <c r="BG633" s="284">
        <v>0</v>
      </c>
      <c r="BH633" s="168">
        <v>15</v>
      </c>
      <c r="BI633" s="169">
        <v>15</v>
      </c>
      <c r="BJ633" s="169">
        <v>8493</v>
      </c>
      <c r="BK633" s="170">
        <v>0</v>
      </c>
      <c r="BL633">
        <v>0</v>
      </c>
      <c r="BM633">
        <v>0</v>
      </c>
      <c r="BN633">
        <v>0</v>
      </c>
      <c r="BO633">
        <v>0</v>
      </c>
      <c r="BP633">
        <v>0</v>
      </c>
      <c r="BQ633">
        <v>0</v>
      </c>
      <c r="BR633">
        <v>0</v>
      </c>
      <c r="BS633">
        <v>0</v>
      </c>
      <c r="BT633">
        <v>0</v>
      </c>
      <c r="BU633">
        <v>0</v>
      </c>
      <c r="BV633">
        <v>0</v>
      </c>
      <c r="BW633">
        <v>0</v>
      </c>
      <c r="BX633">
        <v>0</v>
      </c>
      <c r="BY633">
        <v>0</v>
      </c>
      <c r="BZ633">
        <v>0</v>
      </c>
      <c r="CA633">
        <v>0</v>
      </c>
      <c r="CB633">
        <v>0</v>
      </c>
      <c r="CC633">
        <v>0</v>
      </c>
      <c r="CD633">
        <v>0</v>
      </c>
      <c r="CE633">
        <v>0</v>
      </c>
      <c r="CF633">
        <v>0</v>
      </c>
      <c r="CG633">
        <v>0</v>
      </c>
      <c r="CH633">
        <v>0</v>
      </c>
      <c r="CI633">
        <v>0</v>
      </c>
      <c r="CJ633" s="1">
        <v>0</v>
      </c>
      <c r="CK633" s="1">
        <v>0</v>
      </c>
      <c r="CL633" s="1">
        <v>0</v>
      </c>
      <c r="CM633" s="1">
        <v>0</v>
      </c>
      <c r="CN633" s="168">
        <v>0</v>
      </c>
      <c r="CO633" s="169">
        <v>0</v>
      </c>
      <c r="CP633" s="169">
        <v>0</v>
      </c>
      <c r="CQ633" s="170">
        <v>0</v>
      </c>
      <c r="CR633" s="1">
        <v>0</v>
      </c>
      <c r="CS633" s="1">
        <v>0</v>
      </c>
      <c r="CT633" s="1">
        <v>0</v>
      </c>
      <c r="CU633" s="1">
        <v>0</v>
      </c>
      <c r="CV633">
        <v>0</v>
      </c>
      <c r="CW633">
        <v>0</v>
      </c>
      <c r="CX633">
        <v>0</v>
      </c>
      <c r="CY633">
        <v>0</v>
      </c>
      <c r="CZ633">
        <v>0</v>
      </c>
      <c r="DA633">
        <v>0</v>
      </c>
      <c r="DB633">
        <v>0</v>
      </c>
      <c r="DC633">
        <v>0</v>
      </c>
      <c r="DD633">
        <v>0</v>
      </c>
      <c r="DE633">
        <v>0</v>
      </c>
      <c r="DF633">
        <v>0</v>
      </c>
      <c r="DG633">
        <v>0</v>
      </c>
      <c r="DH633">
        <v>0</v>
      </c>
      <c r="DI633">
        <v>0</v>
      </c>
      <c r="DJ633">
        <v>0</v>
      </c>
      <c r="DK633">
        <v>0</v>
      </c>
      <c r="DL633">
        <v>0</v>
      </c>
      <c r="DM633">
        <v>0</v>
      </c>
      <c r="DN633">
        <v>0</v>
      </c>
      <c r="DO633">
        <v>0</v>
      </c>
      <c r="DP633" s="284">
        <v>0</v>
      </c>
      <c r="DQ633" s="284">
        <v>0</v>
      </c>
      <c r="DR633" s="284">
        <v>0</v>
      </c>
      <c r="DS633" s="284">
        <v>0</v>
      </c>
      <c r="DT633" s="168">
        <v>0</v>
      </c>
      <c r="DU633" s="169">
        <v>0</v>
      </c>
      <c r="DV633" s="169">
        <v>0</v>
      </c>
      <c r="DW633" s="170">
        <v>0</v>
      </c>
      <c r="DX633">
        <v>2</v>
      </c>
      <c r="DY633">
        <v>2</v>
      </c>
      <c r="DZ633">
        <v>1153</v>
      </c>
      <c r="EA633">
        <v>0</v>
      </c>
      <c r="EB633">
        <v>0</v>
      </c>
      <c r="EC633">
        <v>0</v>
      </c>
      <c r="ED633">
        <v>0</v>
      </c>
      <c r="EE633">
        <v>0</v>
      </c>
      <c r="EF633">
        <v>0</v>
      </c>
      <c r="EG633">
        <v>0</v>
      </c>
      <c r="EH633">
        <v>0</v>
      </c>
      <c r="EI633">
        <v>0</v>
      </c>
      <c r="EJ633">
        <v>2</v>
      </c>
      <c r="EK633">
        <v>2</v>
      </c>
      <c r="EL633">
        <v>1153</v>
      </c>
      <c r="EM633">
        <v>0</v>
      </c>
      <c r="EN633">
        <v>0</v>
      </c>
      <c r="EO633">
        <v>0</v>
      </c>
      <c r="EP633">
        <v>0</v>
      </c>
      <c r="EQ633">
        <v>0</v>
      </c>
      <c r="ER633">
        <v>0</v>
      </c>
      <c r="ES633">
        <v>0</v>
      </c>
      <c r="ET633">
        <v>0</v>
      </c>
      <c r="EU633">
        <v>0</v>
      </c>
      <c r="EV633" s="1">
        <v>0</v>
      </c>
      <c r="EW633" s="1">
        <v>0</v>
      </c>
      <c r="EX633" s="1">
        <v>0</v>
      </c>
      <c r="EY633" s="1">
        <v>0</v>
      </c>
      <c r="EZ633" s="168">
        <v>2</v>
      </c>
      <c r="FA633" s="169">
        <v>2</v>
      </c>
      <c r="FB633" s="169">
        <v>1153</v>
      </c>
      <c r="FC633" s="170">
        <v>0</v>
      </c>
      <c r="FD633">
        <v>0</v>
      </c>
      <c r="FE633">
        <v>0</v>
      </c>
      <c r="FF633">
        <v>0</v>
      </c>
      <c r="FG633">
        <v>0</v>
      </c>
      <c r="FH633">
        <v>0</v>
      </c>
      <c r="FI633">
        <v>0</v>
      </c>
      <c r="FJ633">
        <v>0</v>
      </c>
      <c r="FK633">
        <v>0</v>
      </c>
      <c r="FL633">
        <v>0</v>
      </c>
      <c r="FM633">
        <v>0</v>
      </c>
      <c r="FN633">
        <v>0</v>
      </c>
      <c r="FO633">
        <v>0</v>
      </c>
      <c r="FP633">
        <v>0</v>
      </c>
      <c r="FQ633">
        <v>0</v>
      </c>
      <c r="FR633">
        <v>0</v>
      </c>
      <c r="FS633">
        <v>0</v>
      </c>
      <c r="FT633">
        <v>0</v>
      </c>
      <c r="FU633">
        <v>0</v>
      </c>
      <c r="FV633">
        <v>0</v>
      </c>
      <c r="FW633">
        <v>0</v>
      </c>
      <c r="FX633">
        <v>0</v>
      </c>
      <c r="FY633">
        <v>0</v>
      </c>
      <c r="FZ633">
        <v>0</v>
      </c>
      <c r="GA633">
        <v>0</v>
      </c>
      <c r="GB633">
        <v>0</v>
      </c>
      <c r="GC633">
        <v>0</v>
      </c>
      <c r="GD633">
        <v>0</v>
      </c>
      <c r="GE633">
        <v>0</v>
      </c>
      <c r="GF633">
        <v>0</v>
      </c>
      <c r="GG633">
        <v>0</v>
      </c>
      <c r="GH633">
        <v>0</v>
      </c>
      <c r="GI633">
        <v>0</v>
      </c>
      <c r="GJ633">
        <v>0</v>
      </c>
      <c r="GK633">
        <v>0</v>
      </c>
      <c r="GL633">
        <v>0</v>
      </c>
      <c r="GM633">
        <v>0</v>
      </c>
      <c r="GN633">
        <v>0</v>
      </c>
      <c r="GO633">
        <v>0</v>
      </c>
      <c r="GP633">
        <v>0</v>
      </c>
      <c r="GQ633">
        <v>0</v>
      </c>
      <c r="GR633">
        <v>0</v>
      </c>
      <c r="GS633">
        <v>0</v>
      </c>
      <c r="GT633">
        <v>0</v>
      </c>
      <c r="GU633">
        <v>0</v>
      </c>
      <c r="GV633">
        <v>0</v>
      </c>
      <c r="GW633">
        <v>0</v>
      </c>
      <c r="GX633">
        <v>0</v>
      </c>
      <c r="GY633">
        <v>0</v>
      </c>
      <c r="GZ633">
        <v>0</v>
      </c>
      <c r="HA633">
        <v>0</v>
      </c>
      <c r="HB633">
        <v>0</v>
      </c>
      <c r="HC633" s="139">
        <v>0</v>
      </c>
      <c r="HD633" s="141">
        <v>0</v>
      </c>
      <c r="HE633" s="139">
        <v>0</v>
      </c>
      <c r="HF633" s="141">
        <v>0</v>
      </c>
      <c r="HG633" s="180">
        <v>0</v>
      </c>
      <c r="HH633" s="182">
        <v>0</v>
      </c>
      <c r="HI633" s="182">
        <v>0</v>
      </c>
      <c r="HJ633" s="183">
        <v>0</v>
      </c>
      <c r="HK633" s="140">
        <v>0</v>
      </c>
      <c r="HL633" s="140">
        <v>0</v>
      </c>
      <c r="HM633" s="1">
        <v>0</v>
      </c>
      <c r="HN633" s="1">
        <v>0</v>
      </c>
      <c r="HO633" t="s">
        <v>458</v>
      </c>
      <c r="HP633" s="284" t="s">
        <v>458</v>
      </c>
      <c r="HQ633" s="284">
        <v>0</v>
      </c>
      <c r="HR633" s="284">
        <v>0</v>
      </c>
      <c r="HS633" s="284">
        <v>0</v>
      </c>
      <c r="HT633" s="284" t="s">
        <v>427</v>
      </c>
      <c r="HU633" s="284" t="s">
        <v>427</v>
      </c>
      <c r="HV633" s="284" t="s">
        <v>427</v>
      </c>
      <c r="HW633" s="284" t="s">
        <v>427</v>
      </c>
      <c r="HX633" s="284">
        <v>0</v>
      </c>
      <c r="HY633" s="284">
        <v>0</v>
      </c>
      <c r="HZ633" s="284">
        <v>121007</v>
      </c>
      <c r="IA633" s="284"/>
      <c r="IB633" s="284"/>
    </row>
    <row r="634" spans="1:236" x14ac:dyDescent="0.25">
      <c r="A634" s="2">
        <f>IF('Table 1'!$L$2="All Regions",1,IF('Table 1'!$L$2='DATA TEMPLATE 1516'!L634,1,0))</f>
        <v>1</v>
      </c>
      <c r="B634" s="2">
        <f>IF('Table 1'!$L$3="All Disciplines",1,IF('Table 1'!$L$3='DATA TEMPLATE 1516'!M634,1,0))</f>
        <v>1</v>
      </c>
      <c r="C634" s="2">
        <f>IF('Table 1'!$L$4="All Organisations",1,IF('Table 1'!$L$4='DATA TEMPLATE 1516'!N634,1,0))</f>
        <v>1</v>
      </c>
      <c r="D634" s="2">
        <f t="shared" si="18"/>
        <v>3</v>
      </c>
      <c r="E634" s="236">
        <f>IFERROR(IF('Table 2'!$L$2="All Diverse Led",$HQ634,IF('Table 2'!$L$2='DATA TEMPLATE 1516'!HX634,4,0)),"0")</f>
        <v>0</v>
      </c>
      <c r="F634" s="236">
        <f>IFERROR(IF('Table 2'!$L$2="All Diverse Led",$HQ634,IF('Table 2'!$L$2='DATA TEMPLATE 1516'!HY634,4,0)), 0)</f>
        <v>0</v>
      </c>
      <c r="G634" s="237">
        <f t="shared" si="19"/>
        <v>0</v>
      </c>
      <c r="H634" s="1" t="s">
        <v>471</v>
      </c>
      <c r="I634" s="1">
        <v>0</v>
      </c>
      <c r="J634" s="1" t="b">
        <v>0</v>
      </c>
      <c r="K634" s="284">
        <v>632</v>
      </c>
      <c r="L634" t="s">
        <v>448</v>
      </c>
      <c r="M634" t="s">
        <v>438</v>
      </c>
      <c r="N634" t="s">
        <v>460</v>
      </c>
      <c r="O634" s="76">
        <v>5077696</v>
      </c>
      <c r="P634" s="76">
        <v>374972</v>
      </c>
      <c r="Q634" s="76">
        <v>332479</v>
      </c>
      <c r="R634" s="76">
        <v>1126000</v>
      </c>
      <c r="S634" s="76">
        <v>532416</v>
      </c>
      <c r="T634" s="76">
        <v>7443563</v>
      </c>
      <c r="U634">
        <v>3658495</v>
      </c>
      <c r="V634">
        <v>63962</v>
      </c>
      <c r="W634">
        <v>0</v>
      </c>
      <c r="X634">
        <v>0</v>
      </c>
      <c r="Y634">
        <v>0</v>
      </c>
      <c r="Z634">
        <v>0</v>
      </c>
      <c r="AA634">
        <v>0</v>
      </c>
      <c r="AB634">
        <v>2582319</v>
      </c>
      <c r="AC634">
        <v>1019464</v>
      </c>
      <c r="AD634">
        <v>0</v>
      </c>
      <c r="AE634">
        <v>7324240</v>
      </c>
      <c r="AF634" s="1">
        <v>393</v>
      </c>
      <c r="AG634">
        <v>215</v>
      </c>
      <c r="AH634">
        <v>65915</v>
      </c>
      <c r="AI634">
        <v>50000</v>
      </c>
      <c r="AJ634">
        <v>0</v>
      </c>
      <c r="AK634">
        <v>0</v>
      </c>
      <c r="AL634">
        <v>0</v>
      </c>
      <c r="AM634">
        <v>0</v>
      </c>
      <c r="AN634">
        <v>0</v>
      </c>
      <c r="AO634">
        <v>0</v>
      </c>
      <c r="AP634">
        <v>0</v>
      </c>
      <c r="AQ634">
        <v>0</v>
      </c>
      <c r="AR634">
        <v>0</v>
      </c>
      <c r="AS634">
        <v>0</v>
      </c>
      <c r="AT634">
        <v>0</v>
      </c>
      <c r="AU634">
        <v>24938</v>
      </c>
      <c r="AV634">
        <v>0</v>
      </c>
      <c r="AW634">
        <v>0</v>
      </c>
      <c r="AX634">
        <v>0</v>
      </c>
      <c r="AY634">
        <v>0</v>
      </c>
      <c r="AZ634">
        <v>0</v>
      </c>
      <c r="BA634">
        <v>0</v>
      </c>
      <c r="BB634">
        <v>0</v>
      </c>
      <c r="BC634">
        <v>0</v>
      </c>
      <c r="BD634" s="284">
        <v>0</v>
      </c>
      <c r="BE634" s="284">
        <v>0</v>
      </c>
      <c r="BF634" s="284">
        <v>0</v>
      </c>
      <c r="BG634" s="284">
        <v>0</v>
      </c>
      <c r="BH634" s="168">
        <v>0</v>
      </c>
      <c r="BI634" s="169">
        <v>0</v>
      </c>
      <c r="BJ634" s="169">
        <v>0</v>
      </c>
      <c r="BK634" s="170">
        <v>24938</v>
      </c>
      <c r="BL634">
        <v>2</v>
      </c>
      <c r="BM634">
        <v>60</v>
      </c>
      <c r="BN634">
        <v>0</v>
      </c>
      <c r="BO634">
        <v>2800</v>
      </c>
      <c r="BP634">
        <v>0</v>
      </c>
      <c r="BQ634">
        <v>0</v>
      </c>
      <c r="BR634">
        <v>0</v>
      </c>
      <c r="BS634">
        <v>0</v>
      </c>
      <c r="BT634">
        <v>0</v>
      </c>
      <c r="BU634">
        <v>0</v>
      </c>
      <c r="BV634">
        <v>0</v>
      </c>
      <c r="BW634">
        <v>0</v>
      </c>
      <c r="BX634">
        <v>0</v>
      </c>
      <c r="BY634">
        <v>0</v>
      </c>
      <c r="BZ634">
        <v>0</v>
      </c>
      <c r="CA634">
        <v>0</v>
      </c>
      <c r="CB634">
        <v>0</v>
      </c>
      <c r="CC634">
        <v>0</v>
      </c>
      <c r="CD634">
        <v>0</v>
      </c>
      <c r="CE634">
        <v>0</v>
      </c>
      <c r="CF634">
        <v>0</v>
      </c>
      <c r="CG634">
        <v>0</v>
      </c>
      <c r="CH634">
        <v>0</v>
      </c>
      <c r="CI634">
        <v>0</v>
      </c>
      <c r="CJ634" s="1">
        <v>0</v>
      </c>
      <c r="CK634" s="1">
        <v>0</v>
      </c>
      <c r="CL634" s="1">
        <v>0</v>
      </c>
      <c r="CM634" s="1">
        <v>0</v>
      </c>
      <c r="CN634" s="168">
        <v>0</v>
      </c>
      <c r="CO634" s="169">
        <v>0</v>
      </c>
      <c r="CP634" s="169">
        <v>0</v>
      </c>
      <c r="CQ634" s="170">
        <v>0</v>
      </c>
      <c r="CR634" s="1">
        <v>1</v>
      </c>
      <c r="CS634" s="1">
        <v>1</v>
      </c>
      <c r="CT634" s="1">
        <v>497</v>
      </c>
      <c r="CU634" s="1">
        <v>0</v>
      </c>
      <c r="CV634">
        <v>0</v>
      </c>
      <c r="CW634">
        <v>0</v>
      </c>
      <c r="CX634">
        <v>0</v>
      </c>
      <c r="CY634">
        <v>0</v>
      </c>
      <c r="CZ634">
        <v>0</v>
      </c>
      <c r="DA634">
        <v>0</v>
      </c>
      <c r="DB634">
        <v>0</v>
      </c>
      <c r="DC634">
        <v>0</v>
      </c>
      <c r="DD634">
        <v>0</v>
      </c>
      <c r="DE634">
        <v>0</v>
      </c>
      <c r="DF634">
        <v>0</v>
      </c>
      <c r="DG634">
        <v>0</v>
      </c>
      <c r="DH634">
        <v>0</v>
      </c>
      <c r="DI634">
        <v>0</v>
      </c>
      <c r="DJ634">
        <v>0</v>
      </c>
      <c r="DK634">
        <v>0</v>
      </c>
      <c r="DL634">
        <v>0</v>
      </c>
      <c r="DM634">
        <v>0</v>
      </c>
      <c r="DN634">
        <v>0</v>
      </c>
      <c r="DO634">
        <v>0</v>
      </c>
      <c r="DP634" s="284">
        <v>0</v>
      </c>
      <c r="DQ634" s="284">
        <v>0</v>
      </c>
      <c r="DR634" s="284">
        <v>0</v>
      </c>
      <c r="DS634" s="284">
        <v>0</v>
      </c>
      <c r="DT634" s="168">
        <v>0</v>
      </c>
      <c r="DU634" s="169">
        <v>0</v>
      </c>
      <c r="DV634" s="169">
        <v>0</v>
      </c>
      <c r="DW634" s="170">
        <v>0</v>
      </c>
      <c r="DX634">
        <v>2</v>
      </c>
      <c r="DY634">
        <v>6</v>
      </c>
      <c r="DZ634">
        <v>13979</v>
      </c>
      <c r="EA634">
        <v>0</v>
      </c>
      <c r="EB634">
        <v>0</v>
      </c>
      <c r="EC634">
        <v>0</v>
      </c>
      <c r="ED634">
        <v>0</v>
      </c>
      <c r="EE634">
        <v>0</v>
      </c>
      <c r="EF634">
        <v>0</v>
      </c>
      <c r="EG634">
        <v>0</v>
      </c>
      <c r="EH634">
        <v>0</v>
      </c>
      <c r="EI634">
        <v>0</v>
      </c>
      <c r="EJ634">
        <v>0</v>
      </c>
      <c r="EK634">
        <v>0</v>
      </c>
      <c r="EL634">
        <v>0</v>
      </c>
      <c r="EM634">
        <v>0</v>
      </c>
      <c r="EN634">
        <v>0</v>
      </c>
      <c r="EO634">
        <v>0</v>
      </c>
      <c r="EP634">
        <v>0</v>
      </c>
      <c r="EQ634">
        <v>0</v>
      </c>
      <c r="ER634">
        <v>0</v>
      </c>
      <c r="ES634">
        <v>0</v>
      </c>
      <c r="ET634">
        <v>0</v>
      </c>
      <c r="EU634">
        <v>0</v>
      </c>
      <c r="EV634" s="1">
        <v>0</v>
      </c>
      <c r="EW634" s="1">
        <v>0</v>
      </c>
      <c r="EX634" s="1">
        <v>0</v>
      </c>
      <c r="EY634" s="1">
        <v>0</v>
      </c>
      <c r="EZ634" s="168">
        <v>0</v>
      </c>
      <c r="FA634" s="169">
        <v>0</v>
      </c>
      <c r="FB634" s="169">
        <v>0</v>
      </c>
      <c r="FC634" s="170">
        <v>0</v>
      </c>
      <c r="FD634">
        <v>0</v>
      </c>
      <c r="FE634">
        <v>0</v>
      </c>
      <c r="FF634">
        <v>0</v>
      </c>
      <c r="FG634">
        <v>0</v>
      </c>
      <c r="FH634">
        <v>0</v>
      </c>
      <c r="FI634">
        <v>0</v>
      </c>
      <c r="FJ634">
        <v>0</v>
      </c>
      <c r="FK634">
        <v>0</v>
      </c>
      <c r="FL634">
        <v>0</v>
      </c>
      <c r="FM634">
        <v>0</v>
      </c>
      <c r="FN634">
        <v>0</v>
      </c>
      <c r="FO634">
        <v>0</v>
      </c>
      <c r="FP634">
        <v>0</v>
      </c>
      <c r="FQ634">
        <v>0</v>
      </c>
      <c r="FR634">
        <v>0</v>
      </c>
      <c r="FS634">
        <v>0</v>
      </c>
      <c r="FT634">
        <v>0</v>
      </c>
      <c r="FU634">
        <v>0</v>
      </c>
      <c r="FV634">
        <v>0</v>
      </c>
      <c r="FW634">
        <v>0</v>
      </c>
      <c r="FX634">
        <v>0</v>
      </c>
      <c r="FY634">
        <v>0</v>
      </c>
      <c r="FZ634">
        <v>0</v>
      </c>
      <c r="GA634">
        <v>0</v>
      </c>
      <c r="GB634">
        <v>0</v>
      </c>
      <c r="GC634">
        <v>0</v>
      </c>
      <c r="GD634">
        <v>0</v>
      </c>
      <c r="GE634">
        <v>0</v>
      </c>
      <c r="GF634">
        <v>0</v>
      </c>
      <c r="GG634">
        <v>0</v>
      </c>
      <c r="GH634">
        <v>0</v>
      </c>
      <c r="GI634">
        <v>0</v>
      </c>
      <c r="GJ634">
        <v>0</v>
      </c>
      <c r="GK634">
        <v>0</v>
      </c>
      <c r="GL634">
        <v>0</v>
      </c>
      <c r="GM634">
        <v>0</v>
      </c>
      <c r="GN634">
        <v>0</v>
      </c>
      <c r="GO634">
        <v>0</v>
      </c>
      <c r="GP634">
        <v>0</v>
      </c>
      <c r="GQ634">
        <v>0</v>
      </c>
      <c r="GR634">
        <v>0</v>
      </c>
      <c r="GS634">
        <v>0</v>
      </c>
      <c r="GT634">
        <v>0</v>
      </c>
      <c r="GU634">
        <v>0</v>
      </c>
      <c r="GV634">
        <v>0</v>
      </c>
      <c r="GW634">
        <v>0</v>
      </c>
      <c r="GX634">
        <v>0</v>
      </c>
      <c r="GY634">
        <v>0</v>
      </c>
      <c r="GZ634">
        <v>0</v>
      </c>
      <c r="HA634">
        <v>0</v>
      </c>
      <c r="HB634">
        <v>0</v>
      </c>
      <c r="HC634" s="139">
        <v>3</v>
      </c>
      <c r="HD634" s="141">
        <v>0</v>
      </c>
      <c r="HE634" s="139">
        <v>0</v>
      </c>
      <c r="HF634" s="141">
        <v>1</v>
      </c>
      <c r="HG634" s="180">
        <v>22</v>
      </c>
      <c r="HH634" s="182">
        <v>0.18181818181818182</v>
      </c>
      <c r="HI634" s="182">
        <v>0</v>
      </c>
      <c r="HJ634" s="183">
        <v>0</v>
      </c>
      <c r="HK634" s="140">
        <v>0</v>
      </c>
      <c r="HL634" s="140">
        <v>0</v>
      </c>
      <c r="HM634" s="1" t="s">
        <v>427</v>
      </c>
      <c r="HN634" s="1" t="s">
        <v>427</v>
      </c>
      <c r="HO634" t="s">
        <v>460</v>
      </c>
      <c r="HP634" s="284" t="s">
        <v>460</v>
      </c>
      <c r="HQ634" s="284">
        <v>0</v>
      </c>
      <c r="HR634" s="284">
        <v>0</v>
      </c>
      <c r="HS634" s="284">
        <v>0</v>
      </c>
      <c r="HT634" s="284" t="s">
        <v>427</v>
      </c>
      <c r="HU634" s="284" t="s">
        <v>427</v>
      </c>
      <c r="HV634" s="284" t="s">
        <v>427</v>
      </c>
      <c r="HW634" s="284" t="s">
        <v>427</v>
      </c>
      <c r="HX634" s="284">
        <v>0</v>
      </c>
      <c r="HY634" s="284">
        <v>0</v>
      </c>
      <c r="HZ634" s="284">
        <v>7706654</v>
      </c>
      <c r="IA634" s="284"/>
      <c r="IB634" s="284"/>
    </row>
    <row r="635" spans="1:236" x14ac:dyDescent="0.25">
      <c r="A635" s="2">
        <f>IF('Table 1'!$L$2="All Regions",1,IF('Table 1'!$L$2='DATA TEMPLATE 1516'!L635,1,0))</f>
        <v>1</v>
      </c>
      <c r="B635" s="2">
        <f>IF('Table 1'!$L$3="All Disciplines",1,IF('Table 1'!$L$3='DATA TEMPLATE 1516'!M635,1,0))</f>
        <v>1</v>
      </c>
      <c r="C635" s="2">
        <f>IF('Table 1'!$L$4="All Organisations",1,IF('Table 1'!$L$4='DATA TEMPLATE 1516'!N635,1,0))</f>
        <v>1</v>
      </c>
      <c r="D635" s="2">
        <f t="shared" si="18"/>
        <v>3</v>
      </c>
      <c r="E635" s="236">
        <f>IFERROR(IF('Table 2'!$L$2="All Diverse Led",$HQ635,IF('Table 2'!$L$2='DATA TEMPLATE 1516'!HX635,4,0)),"0")</f>
        <v>0</v>
      </c>
      <c r="F635" s="236">
        <f>IFERROR(IF('Table 2'!$L$2="All Diverse Led",$HQ635,IF('Table 2'!$L$2='DATA TEMPLATE 1516'!HY635,4,0)), 0)</f>
        <v>0</v>
      </c>
      <c r="G635" s="237">
        <f t="shared" si="19"/>
        <v>0</v>
      </c>
      <c r="H635" s="1" t="s">
        <v>471</v>
      </c>
      <c r="I635" s="1">
        <v>0</v>
      </c>
      <c r="J635" s="1" t="b">
        <v>0</v>
      </c>
      <c r="K635" s="284">
        <v>633</v>
      </c>
      <c r="L635" t="s">
        <v>439</v>
      </c>
      <c r="M635" t="s">
        <v>438</v>
      </c>
      <c r="N635" t="s">
        <v>459</v>
      </c>
      <c r="O635" s="76">
        <v>418417</v>
      </c>
      <c r="P635" s="76">
        <v>74933</v>
      </c>
      <c r="Q635" s="76">
        <v>44750</v>
      </c>
      <c r="R635" s="76">
        <v>0</v>
      </c>
      <c r="S635" s="76">
        <v>0</v>
      </c>
      <c r="T635" s="76">
        <v>538100</v>
      </c>
      <c r="U635">
        <v>380127</v>
      </c>
      <c r="V635">
        <v>0</v>
      </c>
      <c r="W635">
        <v>0</v>
      </c>
      <c r="X635">
        <v>0</v>
      </c>
      <c r="Y635">
        <v>0</v>
      </c>
      <c r="Z635">
        <v>0</v>
      </c>
      <c r="AA635">
        <v>0</v>
      </c>
      <c r="AB635">
        <v>128477</v>
      </c>
      <c r="AC635">
        <v>14510</v>
      </c>
      <c r="AD635">
        <v>0</v>
      </c>
      <c r="AE635">
        <v>523114</v>
      </c>
      <c r="AF635" s="1">
        <v>0</v>
      </c>
      <c r="AG635">
        <v>0</v>
      </c>
      <c r="AH635">
        <v>0</v>
      </c>
      <c r="AI635">
        <v>0</v>
      </c>
      <c r="AJ635">
        <v>0</v>
      </c>
      <c r="AK635">
        <v>0</v>
      </c>
      <c r="AL635">
        <v>0</v>
      </c>
      <c r="AM635">
        <v>0</v>
      </c>
      <c r="AN635">
        <v>0</v>
      </c>
      <c r="AO635">
        <v>0</v>
      </c>
      <c r="AP635">
        <v>0</v>
      </c>
      <c r="AQ635">
        <v>0</v>
      </c>
      <c r="AR635">
        <v>0</v>
      </c>
      <c r="AS635">
        <v>0</v>
      </c>
      <c r="AT635">
        <v>0</v>
      </c>
      <c r="AU635">
        <v>0</v>
      </c>
      <c r="AV635">
        <v>0</v>
      </c>
      <c r="AW635">
        <v>0</v>
      </c>
      <c r="AX635">
        <v>0</v>
      </c>
      <c r="AY635">
        <v>0</v>
      </c>
      <c r="AZ635">
        <v>0</v>
      </c>
      <c r="BA635">
        <v>0</v>
      </c>
      <c r="BB635">
        <v>0</v>
      </c>
      <c r="BC635">
        <v>0</v>
      </c>
      <c r="BD635" s="284">
        <v>0</v>
      </c>
      <c r="BE635" s="284">
        <v>0</v>
      </c>
      <c r="BF635" s="284">
        <v>0</v>
      </c>
      <c r="BG635" s="284">
        <v>0</v>
      </c>
      <c r="BH635" s="168">
        <v>0</v>
      </c>
      <c r="BI635" s="169">
        <v>0</v>
      </c>
      <c r="BJ635" s="169">
        <v>0</v>
      </c>
      <c r="BK635" s="170">
        <v>0</v>
      </c>
      <c r="BL635">
        <v>0</v>
      </c>
      <c r="BM635">
        <v>0</v>
      </c>
      <c r="BN635">
        <v>0</v>
      </c>
      <c r="BO635">
        <v>0</v>
      </c>
      <c r="BP635">
        <v>0</v>
      </c>
      <c r="BQ635">
        <v>0</v>
      </c>
      <c r="BR635">
        <v>0</v>
      </c>
      <c r="BS635">
        <v>0</v>
      </c>
      <c r="BT635">
        <v>0</v>
      </c>
      <c r="BU635">
        <v>0</v>
      </c>
      <c r="BV635">
        <v>0</v>
      </c>
      <c r="BW635">
        <v>0</v>
      </c>
      <c r="BX635">
        <v>0</v>
      </c>
      <c r="BY635">
        <v>0</v>
      </c>
      <c r="BZ635">
        <v>0</v>
      </c>
      <c r="CA635">
        <v>0</v>
      </c>
      <c r="CB635">
        <v>0</v>
      </c>
      <c r="CC635">
        <v>0</v>
      </c>
      <c r="CD635">
        <v>0</v>
      </c>
      <c r="CE635">
        <v>0</v>
      </c>
      <c r="CF635">
        <v>0</v>
      </c>
      <c r="CG635">
        <v>0</v>
      </c>
      <c r="CH635">
        <v>0</v>
      </c>
      <c r="CI635">
        <v>0</v>
      </c>
      <c r="CJ635" s="1">
        <v>0</v>
      </c>
      <c r="CK635" s="1">
        <v>0</v>
      </c>
      <c r="CL635" s="1">
        <v>0</v>
      </c>
      <c r="CM635" s="1">
        <v>0</v>
      </c>
      <c r="CN635" s="168">
        <v>0</v>
      </c>
      <c r="CO635" s="169">
        <v>0</v>
      </c>
      <c r="CP635" s="169">
        <v>0</v>
      </c>
      <c r="CQ635" s="170">
        <v>0</v>
      </c>
      <c r="CR635" s="1">
        <v>0</v>
      </c>
      <c r="CS635" s="1">
        <v>0</v>
      </c>
      <c r="CT635" s="1">
        <v>0</v>
      </c>
      <c r="CU635" s="1">
        <v>0</v>
      </c>
      <c r="CV635">
        <v>0</v>
      </c>
      <c r="CW635">
        <v>0</v>
      </c>
      <c r="CX635">
        <v>0</v>
      </c>
      <c r="CY635">
        <v>0</v>
      </c>
      <c r="CZ635">
        <v>0</v>
      </c>
      <c r="DA635">
        <v>0</v>
      </c>
      <c r="DB635">
        <v>0</v>
      </c>
      <c r="DC635">
        <v>0</v>
      </c>
      <c r="DD635">
        <v>0</v>
      </c>
      <c r="DE635">
        <v>0</v>
      </c>
      <c r="DF635">
        <v>0</v>
      </c>
      <c r="DG635">
        <v>0</v>
      </c>
      <c r="DH635">
        <v>0</v>
      </c>
      <c r="DI635">
        <v>0</v>
      </c>
      <c r="DJ635">
        <v>0</v>
      </c>
      <c r="DK635">
        <v>0</v>
      </c>
      <c r="DL635">
        <v>0</v>
      </c>
      <c r="DM635">
        <v>0</v>
      </c>
      <c r="DN635">
        <v>0</v>
      </c>
      <c r="DO635">
        <v>0</v>
      </c>
      <c r="DP635" s="284">
        <v>0</v>
      </c>
      <c r="DQ635" s="284">
        <v>0</v>
      </c>
      <c r="DR635" s="284">
        <v>0</v>
      </c>
      <c r="DS635" s="284">
        <v>0</v>
      </c>
      <c r="DT635" s="168">
        <v>0</v>
      </c>
      <c r="DU635" s="169">
        <v>0</v>
      </c>
      <c r="DV635" s="169">
        <v>0</v>
      </c>
      <c r="DW635" s="170">
        <v>0</v>
      </c>
      <c r="DX635">
        <v>0</v>
      </c>
      <c r="DY635">
        <v>0</v>
      </c>
      <c r="DZ635">
        <v>0</v>
      </c>
      <c r="EA635">
        <v>0</v>
      </c>
      <c r="EB635">
        <v>0</v>
      </c>
      <c r="EC635">
        <v>0</v>
      </c>
      <c r="ED635">
        <v>0</v>
      </c>
      <c r="EE635">
        <v>0</v>
      </c>
      <c r="EF635">
        <v>0</v>
      </c>
      <c r="EG635">
        <v>0</v>
      </c>
      <c r="EH635">
        <v>0</v>
      </c>
      <c r="EI635">
        <v>0</v>
      </c>
      <c r="EJ635">
        <v>0</v>
      </c>
      <c r="EK635">
        <v>0</v>
      </c>
      <c r="EL635">
        <v>0</v>
      </c>
      <c r="EM635">
        <v>0</v>
      </c>
      <c r="EN635">
        <v>0</v>
      </c>
      <c r="EO635">
        <v>0</v>
      </c>
      <c r="EP635">
        <v>0</v>
      </c>
      <c r="EQ635">
        <v>0</v>
      </c>
      <c r="ER635">
        <v>0</v>
      </c>
      <c r="ES635">
        <v>0</v>
      </c>
      <c r="ET635">
        <v>0</v>
      </c>
      <c r="EU635">
        <v>0</v>
      </c>
      <c r="EV635" s="1">
        <v>0</v>
      </c>
      <c r="EW635" s="1">
        <v>0</v>
      </c>
      <c r="EX635" s="1">
        <v>0</v>
      </c>
      <c r="EY635" s="1">
        <v>0</v>
      </c>
      <c r="EZ635" s="168">
        <v>0</v>
      </c>
      <c r="FA635" s="169">
        <v>0</v>
      </c>
      <c r="FB635" s="169">
        <v>0</v>
      </c>
      <c r="FC635" s="170">
        <v>0</v>
      </c>
      <c r="FD635">
        <v>0</v>
      </c>
      <c r="FE635">
        <v>0</v>
      </c>
      <c r="FF635">
        <v>0</v>
      </c>
      <c r="FG635">
        <v>0</v>
      </c>
      <c r="FH635">
        <v>0</v>
      </c>
      <c r="FI635">
        <v>0</v>
      </c>
      <c r="FJ635">
        <v>0</v>
      </c>
      <c r="FK635">
        <v>0</v>
      </c>
      <c r="FL635">
        <v>0</v>
      </c>
      <c r="FM635">
        <v>0</v>
      </c>
      <c r="FN635">
        <v>0</v>
      </c>
      <c r="FO635">
        <v>0</v>
      </c>
      <c r="FP635">
        <v>0</v>
      </c>
      <c r="FQ635">
        <v>0</v>
      </c>
      <c r="FR635">
        <v>0</v>
      </c>
      <c r="FS635">
        <v>0</v>
      </c>
      <c r="FT635">
        <v>0</v>
      </c>
      <c r="FU635">
        <v>0</v>
      </c>
      <c r="FV635">
        <v>0</v>
      </c>
      <c r="FW635">
        <v>0</v>
      </c>
      <c r="FX635">
        <v>0</v>
      </c>
      <c r="FY635">
        <v>0</v>
      </c>
      <c r="FZ635">
        <v>0</v>
      </c>
      <c r="GA635">
        <v>45</v>
      </c>
      <c r="GB635">
        <v>0</v>
      </c>
      <c r="GC635">
        <v>0</v>
      </c>
      <c r="GD635">
        <v>0</v>
      </c>
      <c r="GE635">
        <v>0</v>
      </c>
      <c r="GF635">
        <v>0</v>
      </c>
      <c r="GG635">
        <v>0</v>
      </c>
      <c r="GH635">
        <v>0</v>
      </c>
      <c r="GI635">
        <v>0</v>
      </c>
      <c r="GJ635">
        <v>0</v>
      </c>
      <c r="GK635">
        <v>0</v>
      </c>
      <c r="GL635">
        <v>0</v>
      </c>
      <c r="GM635">
        <v>0</v>
      </c>
      <c r="GN635">
        <v>45</v>
      </c>
      <c r="GO635">
        <v>3302</v>
      </c>
      <c r="GP635">
        <v>0</v>
      </c>
      <c r="GQ635">
        <v>0</v>
      </c>
      <c r="GR635">
        <v>0</v>
      </c>
      <c r="GS635">
        <v>0</v>
      </c>
      <c r="GT635">
        <v>0</v>
      </c>
      <c r="GU635">
        <v>0</v>
      </c>
      <c r="GV635">
        <v>0</v>
      </c>
      <c r="GW635">
        <v>0</v>
      </c>
      <c r="GX635">
        <v>0</v>
      </c>
      <c r="GY635">
        <v>0</v>
      </c>
      <c r="GZ635">
        <v>0</v>
      </c>
      <c r="HA635">
        <v>0</v>
      </c>
      <c r="HB635">
        <v>0</v>
      </c>
      <c r="HC635" s="139">
        <v>0</v>
      </c>
      <c r="HD635" s="141">
        <v>0</v>
      </c>
      <c r="HE635" s="139">
        <v>0</v>
      </c>
      <c r="HF635" s="141">
        <v>1</v>
      </c>
      <c r="HG635" s="180">
        <v>4</v>
      </c>
      <c r="HH635" s="182">
        <v>0.25</v>
      </c>
      <c r="HI635" s="182">
        <v>0</v>
      </c>
      <c r="HJ635" s="183">
        <v>0</v>
      </c>
      <c r="HK635" s="140">
        <v>0</v>
      </c>
      <c r="HL635" s="140">
        <v>0</v>
      </c>
      <c r="HM635" s="1" t="s">
        <v>427</v>
      </c>
      <c r="HN635" s="1" t="s">
        <v>427</v>
      </c>
      <c r="HO635" t="s">
        <v>459</v>
      </c>
      <c r="HP635" s="284" t="s">
        <v>459</v>
      </c>
      <c r="HQ635" s="284">
        <v>0</v>
      </c>
      <c r="HR635" s="284">
        <v>0</v>
      </c>
      <c r="HS635" s="284">
        <v>0</v>
      </c>
      <c r="HT635" s="284" t="s">
        <v>427</v>
      </c>
      <c r="HU635" s="284" t="s">
        <v>427</v>
      </c>
      <c r="HV635" s="284" t="s">
        <v>427</v>
      </c>
      <c r="HW635" s="284" t="s">
        <v>427</v>
      </c>
      <c r="HX635" s="284">
        <v>0</v>
      </c>
      <c r="HY635" s="284">
        <v>0</v>
      </c>
      <c r="HZ635" s="284">
        <v>520734</v>
      </c>
      <c r="IA635" s="284"/>
      <c r="IB635" s="284"/>
    </row>
    <row r="636" spans="1:236" x14ac:dyDescent="0.25">
      <c r="A636" s="2">
        <f>IF('Table 1'!$L$2="All Regions",1,IF('Table 1'!$L$2='DATA TEMPLATE 1516'!L636,1,0))</f>
        <v>1</v>
      </c>
      <c r="B636" s="2">
        <f>IF('Table 1'!$L$3="All Disciplines",1,IF('Table 1'!$L$3='DATA TEMPLATE 1516'!M636,1,0))</f>
        <v>1</v>
      </c>
      <c r="C636" s="2">
        <f>IF('Table 1'!$L$4="All Organisations",1,IF('Table 1'!$L$4='DATA TEMPLATE 1516'!N636,1,0))</f>
        <v>1</v>
      </c>
      <c r="D636" s="2">
        <f t="shared" si="18"/>
        <v>3</v>
      </c>
      <c r="E636" s="236">
        <f>IFERROR(IF('Table 2'!$L$2="All Diverse Led",$HQ636,IF('Table 2'!$L$2='DATA TEMPLATE 1516'!HX636,4,0)),"0")</f>
        <v>0</v>
      </c>
      <c r="F636" s="236">
        <f>IFERROR(IF('Table 2'!$L$2="All Diverse Led",$HQ636,IF('Table 2'!$L$2='DATA TEMPLATE 1516'!HY636,4,0)), 0)</f>
        <v>0</v>
      </c>
      <c r="G636" s="237">
        <f t="shared" si="19"/>
        <v>0</v>
      </c>
      <c r="H636" s="1" t="s">
        <v>471</v>
      </c>
      <c r="I636" s="1">
        <v>0</v>
      </c>
      <c r="J636" s="1" t="b">
        <v>0</v>
      </c>
      <c r="K636" s="284">
        <v>634</v>
      </c>
      <c r="L636" t="s">
        <v>439</v>
      </c>
      <c r="M636" t="s">
        <v>438</v>
      </c>
      <c r="N636" t="s">
        <v>458</v>
      </c>
      <c r="O636" s="76">
        <v>21870</v>
      </c>
      <c r="P636" s="76">
        <v>103856</v>
      </c>
      <c r="Q636" s="76">
        <v>1200</v>
      </c>
      <c r="R636" s="76">
        <v>0</v>
      </c>
      <c r="S636" s="76">
        <v>3000</v>
      </c>
      <c r="T636" s="76">
        <v>129926</v>
      </c>
      <c r="U636">
        <v>32692</v>
      </c>
      <c r="V636">
        <v>0</v>
      </c>
      <c r="W636">
        <v>0</v>
      </c>
      <c r="X636">
        <v>0</v>
      </c>
      <c r="Y636">
        <v>0</v>
      </c>
      <c r="Z636">
        <v>0</v>
      </c>
      <c r="AA636">
        <v>0</v>
      </c>
      <c r="AB636">
        <v>80580</v>
      </c>
      <c r="AC636">
        <v>6796</v>
      </c>
      <c r="AD636">
        <v>4848</v>
      </c>
      <c r="AE636">
        <v>124916</v>
      </c>
      <c r="AF636" s="1">
        <v>0</v>
      </c>
      <c r="AG636">
        <v>0</v>
      </c>
      <c r="AH636">
        <v>0</v>
      </c>
      <c r="AI636">
        <v>0</v>
      </c>
      <c r="AJ636">
        <v>0</v>
      </c>
      <c r="AK636">
        <v>0</v>
      </c>
      <c r="AL636">
        <v>0</v>
      </c>
      <c r="AM636">
        <v>0</v>
      </c>
      <c r="AN636">
        <v>0</v>
      </c>
      <c r="AO636">
        <v>0</v>
      </c>
      <c r="AP636">
        <v>0</v>
      </c>
      <c r="AQ636">
        <v>0</v>
      </c>
      <c r="AR636">
        <v>0</v>
      </c>
      <c r="AS636">
        <v>0</v>
      </c>
      <c r="AT636">
        <v>0</v>
      </c>
      <c r="AU636">
        <v>0</v>
      </c>
      <c r="AV636">
        <v>0</v>
      </c>
      <c r="AW636">
        <v>0</v>
      </c>
      <c r="AX636">
        <v>0</v>
      </c>
      <c r="AY636">
        <v>0</v>
      </c>
      <c r="AZ636">
        <v>0</v>
      </c>
      <c r="BA636">
        <v>0</v>
      </c>
      <c r="BB636">
        <v>0</v>
      </c>
      <c r="BC636">
        <v>0</v>
      </c>
      <c r="BD636" s="284">
        <v>0</v>
      </c>
      <c r="BE636" s="284">
        <v>0</v>
      </c>
      <c r="BF636" s="284">
        <v>0</v>
      </c>
      <c r="BG636" s="284">
        <v>0</v>
      </c>
      <c r="BH636" s="168">
        <v>0</v>
      </c>
      <c r="BI636" s="169">
        <v>0</v>
      </c>
      <c r="BJ636" s="169">
        <v>0</v>
      </c>
      <c r="BK636" s="170">
        <v>0</v>
      </c>
      <c r="BL636">
        <v>0</v>
      </c>
      <c r="BM636">
        <v>0</v>
      </c>
      <c r="BN636">
        <v>0</v>
      </c>
      <c r="BO636">
        <v>0</v>
      </c>
      <c r="BP636">
        <v>0</v>
      </c>
      <c r="BQ636">
        <v>0</v>
      </c>
      <c r="BR636">
        <v>0</v>
      </c>
      <c r="BS636">
        <v>0</v>
      </c>
      <c r="BT636">
        <v>0</v>
      </c>
      <c r="BU636">
        <v>0</v>
      </c>
      <c r="BV636">
        <v>0</v>
      </c>
      <c r="BW636">
        <v>0</v>
      </c>
      <c r="BX636">
        <v>0</v>
      </c>
      <c r="BY636">
        <v>0</v>
      </c>
      <c r="BZ636">
        <v>0</v>
      </c>
      <c r="CA636">
        <v>0</v>
      </c>
      <c r="CB636">
        <v>0</v>
      </c>
      <c r="CC636">
        <v>0</v>
      </c>
      <c r="CD636">
        <v>0</v>
      </c>
      <c r="CE636">
        <v>0</v>
      </c>
      <c r="CF636">
        <v>0</v>
      </c>
      <c r="CG636">
        <v>0</v>
      </c>
      <c r="CH636">
        <v>0</v>
      </c>
      <c r="CI636">
        <v>0</v>
      </c>
      <c r="CJ636" s="1">
        <v>0</v>
      </c>
      <c r="CK636" s="1">
        <v>0</v>
      </c>
      <c r="CL636" s="1">
        <v>0</v>
      </c>
      <c r="CM636" s="1">
        <v>0</v>
      </c>
      <c r="CN636" s="168">
        <v>0</v>
      </c>
      <c r="CO636" s="169">
        <v>0</v>
      </c>
      <c r="CP636" s="169">
        <v>0</v>
      </c>
      <c r="CQ636" s="170">
        <v>0</v>
      </c>
      <c r="CR636" s="1">
        <v>0</v>
      </c>
      <c r="CS636" s="1">
        <v>0</v>
      </c>
      <c r="CT636" s="1">
        <v>0</v>
      </c>
      <c r="CU636" s="1">
        <v>0</v>
      </c>
      <c r="CV636">
        <v>0</v>
      </c>
      <c r="CW636">
        <v>0</v>
      </c>
      <c r="CX636">
        <v>0</v>
      </c>
      <c r="CY636">
        <v>0</v>
      </c>
      <c r="CZ636">
        <v>0</v>
      </c>
      <c r="DA636">
        <v>0</v>
      </c>
      <c r="DB636">
        <v>0</v>
      </c>
      <c r="DC636">
        <v>0</v>
      </c>
      <c r="DD636">
        <v>0</v>
      </c>
      <c r="DE636">
        <v>0</v>
      </c>
      <c r="DF636">
        <v>0</v>
      </c>
      <c r="DG636">
        <v>0</v>
      </c>
      <c r="DH636">
        <v>0</v>
      </c>
      <c r="DI636">
        <v>0</v>
      </c>
      <c r="DJ636">
        <v>0</v>
      </c>
      <c r="DK636">
        <v>0</v>
      </c>
      <c r="DL636">
        <v>0</v>
      </c>
      <c r="DM636">
        <v>0</v>
      </c>
      <c r="DN636">
        <v>0</v>
      </c>
      <c r="DO636">
        <v>0</v>
      </c>
      <c r="DP636" s="284">
        <v>0</v>
      </c>
      <c r="DQ636" s="284">
        <v>0</v>
      </c>
      <c r="DR636" s="284">
        <v>0</v>
      </c>
      <c r="DS636" s="284">
        <v>0</v>
      </c>
      <c r="DT636" s="168">
        <v>0</v>
      </c>
      <c r="DU636" s="169">
        <v>0</v>
      </c>
      <c r="DV636" s="169">
        <v>0</v>
      </c>
      <c r="DW636" s="170">
        <v>0</v>
      </c>
      <c r="DX636">
        <v>0</v>
      </c>
      <c r="DY636">
        <v>0</v>
      </c>
      <c r="DZ636">
        <v>0</v>
      </c>
      <c r="EA636">
        <v>0</v>
      </c>
      <c r="EB636">
        <v>0</v>
      </c>
      <c r="EC636">
        <v>0</v>
      </c>
      <c r="ED636">
        <v>0</v>
      </c>
      <c r="EE636">
        <v>0</v>
      </c>
      <c r="EF636">
        <v>0</v>
      </c>
      <c r="EG636">
        <v>0</v>
      </c>
      <c r="EH636">
        <v>0</v>
      </c>
      <c r="EI636">
        <v>0</v>
      </c>
      <c r="EJ636">
        <v>0</v>
      </c>
      <c r="EK636">
        <v>0</v>
      </c>
      <c r="EL636">
        <v>0</v>
      </c>
      <c r="EM636">
        <v>0</v>
      </c>
      <c r="EN636">
        <v>0</v>
      </c>
      <c r="EO636">
        <v>0</v>
      </c>
      <c r="EP636">
        <v>0</v>
      </c>
      <c r="EQ636">
        <v>0</v>
      </c>
      <c r="ER636">
        <v>0</v>
      </c>
      <c r="ES636">
        <v>0</v>
      </c>
      <c r="ET636">
        <v>0</v>
      </c>
      <c r="EU636">
        <v>0</v>
      </c>
      <c r="EV636" s="1">
        <v>0</v>
      </c>
      <c r="EW636" s="1">
        <v>0</v>
      </c>
      <c r="EX636" s="1">
        <v>0</v>
      </c>
      <c r="EY636" s="1">
        <v>0</v>
      </c>
      <c r="EZ636" s="168">
        <v>0</v>
      </c>
      <c r="FA636" s="169">
        <v>0</v>
      </c>
      <c r="FB636" s="169">
        <v>0</v>
      </c>
      <c r="FC636" s="170">
        <v>0</v>
      </c>
      <c r="FD636">
        <v>0</v>
      </c>
      <c r="FE636">
        <v>0</v>
      </c>
      <c r="FF636">
        <v>0</v>
      </c>
      <c r="FG636">
        <v>0</v>
      </c>
      <c r="FH636">
        <v>0</v>
      </c>
      <c r="FI636">
        <v>0</v>
      </c>
      <c r="FJ636">
        <v>0</v>
      </c>
      <c r="FK636">
        <v>0</v>
      </c>
      <c r="FL636">
        <v>0</v>
      </c>
      <c r="FM636">
        <v>0</v>
      </c>
      <c r="FN636">
        <v>0</v>
      </c>
      <c r="FO636">
        <v>0</v>
      </c>
      <c r="FP636">
        <v>0</v>
      </c>
      <c r="FQ636">
        <v>0</v>
      </c>
      <c r="FR636">
        <v>0</v>
      </c>
      <c r="FS636">
        <v>0</v>
      </c>
      <c r="FT636">
        <v>0</v>
      </c>
      <c r="FU636">
        <v>0</v>
      </c>
      <c r="FV636">
        <v>0</v>
      </c>
      <c r="FW636">
        <v>0</v>
      </c>
      <c r="FX636">
        <v>0</v>
      </c>
      <c r="FY636">
        <v>0</v>
      </c>
      <c r="FZ636">
        <v>45</v>
      </c>
      <c r="GA636">
        <v>5</v>
      </c>
      <c r="GB636">
        <v>0</v>
      </c>
      <c r="GC636">
        <v>0</v>
      </c>
      <c r="GD636">
        <v>0</v>
      </c>
      <c r="GE636">
        <v>0</v>
      </c>
      <c r="GF636">
        <v>0</v>
      </c>
      <c r="GG636">
        <v>0</v>
      </c>
      <c r="GH636">
        <v>0</v>
      </c>
      <c r="GI636">
        <v>0</v>
      </c>
      <c r="GJ636">
        <v>0</v>
      </c>
      <c r="GK636">
        <v>0</v>
      </c>
      <c r="GL636">
        <v>0</v>
      </c>
      <c r="GM636">
        <v>0</v>
      </c>
      <c r="GN636">
        <v>0</v>
      </c>
      <c r="GO636">
        <v>0</v>
      </c>
      <c r="GP636">
        <v>0</v>
      </c>
      <c r="GQ636">
        <v>0</v>
      </c>
      <c r="GR636">
        <v>0</v>
      </c>
      <c r="GS636">
        <v>0</v>
      </c>
      <c r="GT636">
        <v>0</v>
      </c>
      <c r="GU636">
        <v>0</v>
      </c>
      <c r="GV636">
        <v>0</v>
      </c>
      <c r="GW636">
        <v>0</v>
      </c>
      <c r="GX636">
        <v>0</v>
      </c>
      <c r="GY636">
        <v>0</v>
      </c>
      <c r="GZ636">
        <v>0</v>
      </c>
      <c r="HA636">
        <v>0</v>
      </c>
      <c r="HB636">
        <v>0</v>
      </c>
      <c r="HC636" s="139">
        <v>0</v>
      </c>
      <c r="HD636" s="141">
        <v>0</v>
      </c>
      <c r="HE636" s="139">
        <v>0</v>
      </c>
      <c r="HF636" s="141">
        <v>3</v>
      </c>
      <c r="HG636" s="180">
        <v>8</v>
      </c>
      <c r="HH636" s="182">
        <v>0.375</v>
      </c>
      <c r="HI636" s="182">
        <v>0</v>
      </c>
      <c r="HJ636" s="183">
        <v>0</v>
      </c>
      <c r="HK636" s="140">
        <v>0</v>
      </c>
      <c r="HL636" s="140">
        <v>0</v>
      </c>
      <c r="HM636" s="1" t="s">
        <v>426</v>
      </c>
      <c r="HN636" s="1">
        <v>0</v>
      </c>
      <c r="HO636" t="s">
        <v>458</v>
      </c>
      <c r="HP636" s="284" t="s">
        <v>458</v>
      </c>
      <c r="HQ636" s="284">
        <v>0</v>
      </c>
      <c r="HR636" s="284">
        <v>0</v>
      </c>
      <c r="HS636" s="284">
        <v>0</v>
      </c>
      <c r="HT636" s="284" t="s">
        <v>426</v>
      </c>
      <c r="HU636" s="284" t="s">
        <v>427</v>
      </c>
      <c r="HV636" s="284" t="s">
        <v>427</v>
      </c>
      <c r="HW636" s="284" t="s">
        <v>426</v>
      </c>
      <c r="HX636" s="284">
        <v>0</v>
      </c>
      <c r="HY636" s="284">
        <v>0</v>
      </c>
      <c r="HZ636" s="284">
        <v>151722</v>
      </c>
      <c r="IA636" s="284"/>
      <c r="IB636" s="284"/>
    </row>
    <row r="637" spans="1:236" x14ac:dyDescent="0.25">
      <c r="A637" s="2">
        <f>IF('Table 1'!$L$2="All Regions",1,IF('Table 1'!$L$2='DATA TEMPLATE 1516'!L637,1,0))</f>
        <v>1</v>
      </c>
      <c r="B637" s="2">
        <f>IF('Table 1'!$L$3="All Disciplines",1,IF('Table 1'!$L$3='DATA TEMPLATE 1516'!M637,1,0))</f>
        <v>1</v>
      </c>
      <c r="C637" s="2">
        <f>IF('Table 1'!$L$4="All Organisations",1,IF('Table 1'!$L$4='DATA TEMPLATE 1516'!N637,1,0))</f>
        <v>1</v>
      </c>
      <c r="D637" s="2">
        <f t="shared" si="18"/>
        <v>3</v>
      </c>
      <c r="E637" s="236">
        <f>IFERROR(IF('Table 2'!$L$2="All Diverse Led",$HQ637,IF('Table 2'!$L$2='DATA TEMPLATE 1516'!HX637,4,0)),"0")</f>
        <v>0</v>
      </c>
      <c r="F637" s="236">
        <f>IFERROR(IF('Table 2'!$L$2="All Diverse Led",$HQ637,IF('Table 2'!$L$2='DATA TEMPLATE 1516'!HY637,4,0)), 0)</f>
        <v>0</v>
      </c>
      <c r="G637" s="237">
        <f t="shared" si="19"/>
        <v>0</v>
      </c>
      <c r="H637" s="1" t="s">
        <v>471</v>
      </c>
      <c r="I637" s="1">
        <v>0</v>
      </c>
      <c r="J637" s="1" t="b">
        <v>0</v>
      </c>
      <c r="K637" s="284">
        <v>635</v>
      </c>
      <c r="L637" t="s">
        <v>439</v>
      </c>
      <c r="M637" t="s">
        <v>437</v>
      </c>
      <c r="N637" t="s">
        <v>458</v>
      </c>
      <c r="O637" s="76">
        <v>101008</v>
      </c>
      <c r="P637" s="76">
        <v>100580</v>
      </c>
      <c r="Q637" s="76">
        <v>299</v>
      </c>
      <c r="R637" s="76">
        <v>0</v>
      </c>
      <c r="S637" s="76">
        <v>2399</v>
      </c>
      <c r="T637" s="76">
        <v>204286</v>
      </c>
      <c r="U637">
        <v>107707</v>
      </c>
      <c r="V637">
        <v>1200</v>
      </c>
      <c r="W637">
        <v>0</v>
      </c>
      <c r="X637">
        <v>0</v>
      </c>
      <c r="Y637">
        <v>0</v>
      </c>
      <c r="Z637">
        <v>0</v>
      </c>
      <c r="AA637">
        <v>0</v>
      </c>
      <c r="AB637">
        <v>65021</v>
      </c>
      <c r="AC637">
        <v>18371</v>
      </c>
      <c r="AD637">
        <v>0</v>
      </c>
      <c r="AE637">
        <v>192299</v>
      </c>
      <c r="AF637" s="1">
        <v>57</v>
      </c>
      <c r="AG637">
        <v>57</v>
      </c>
      <c r="AH637">
        <v>5102</v>
      </c>
      <c r="AI637">
        <v>0</v>
      </c>
      <c r="AJ637">
        <v>0</v>
      </c>
      <c r="AK637">
        <v>0</v>
      </c>
      <c r="AL637">
        <v>0</v>
      </c>
      <c r="AM637">
        <v>0</v>
      </c>
      <c r="AN637">
        <v>2</v>
      </c>
      <c r="AO637">
        <v>2</v>
      </c>
      <c r="AP637">
        <v>0</v>
      </c>
      <c r="AQ637">
        <v>100</v>
      </c>
      <c r="AR637">
        <v>0</v>
      </c>
      <c r="AS637">
        <v>36</v>
      </c>
      <c r="AT637">
        <v>3970</v>
      </c>
      <c r="AU637">
        <v>0</v>
      </c>
      <c r="AV637">
        <v>0</v>
      </c>
      <c r="AW637">
        <v>0</v>
      </c>
      <c r="AX637">
        <v>0</v>
      </c>
      <c r="AY637">
        <v>0</v>
      </c>
      <c r="AZ637">
        <v>0</v>
      </c>
      <c r="BA637">
        <v>0</v>
      </c>
      <c r="BB637">
        <v>0</v>
      </c>
      <c r="BC637">
        <v>0</v>
      </c>
      <c r="BD637" s="284">
        <v>2</v>
      </c>
      <c r="BE637" s="284">
        <v>2</v>
      </c>
      <c r="BF637" s="284">
        <v>0</v>
      </c>
      <c r="BG637" s="284">
        <v>100</v>
      </c>
      <c r="BH637" s="168">
        <v>0</v>
      </c>
      <c r="BI637" s="169">
        <v>36</v>
      </c>
      <c r="BJ637" s="169">
        <v>3970</v>
      </c>
      <c r="BK637" s="170">
        <v>0</v>
      </c>
      <c r="BL637">
        <v>0</v>
      </c>
      <c r="BM637">
        <v>0</v>
      </c>
      <c r="BN637">
        <v>0</v>
      </c>
      <c r="BO637">
        <v>0</v>
      </c>
      <c r="BP637">
        <v>0</v>
      </c>
      <c r="BQ637">
        <v>0</v>
      </c>
      <c r="BR637">
        <v>0</v>
      </c>
      <c r="BS637">
        <v>0</v>
      </c>
      <c r="BT637">
        <v>0</v>
      </c>
      <c r="BU637">
        <v>0</v>
      </c>
      <c r="BV637">
        <v>0</v>
      </c>
      <c r="BW637">
        <v>0</v>
      </c>
      <c r="BX637">
        <v>0</v>
      </c>
      <c r="BY637">
        <v>0</v>
      </c>
      <c r="BZ637">
        <v>0</v>
      </c>
      <c r="CA637">
        <v>0</v>
      </c>
      <c r="CB637">
        <v>0</v>
      </c>
      <c r="CC637">
        <v>0</v>
      </c>
      <c r="CD637">
        <v>0</v>
      </c>
      <c r="CE637">
        <v>0</v>
      </c>
      <c r="CF637">
        <v>0</v>
      </c>
      <c r="CG637">
        <v>0</v>
      </c>
      <c r="CH637">
        <v>0</v>
      </c>
      <c r="CI637">
        <v>0</v>
      </c>
      <c r="CJ637" s="1">
        <v>0</v>
      </c>
      <c r="CK637" s="1">
        <v>0</v>
      </c>
      <c r="CL637" s="1">
        <v>0</v>
      </c>
      <c r="CM637" s="1">
        <v>0</v>
      </c>
      <c r="CN637" s="168">
        <v>0</v>
      </c>
      <c r="CO637" s="169">
        <v>0</v>
      </c>
      <c r="CP637" s="169">
        <v>0</v>
      </c>
      <c r="CQ637" s="170">
        <v>0</v>
      </c>
      <c r="CR637" s="1">
        <v>0</v>
      </c>
      <c r="CS637" s="1">
        <v>0</v>
      </c>
      <c r="CT637" s="1">
        <v>0</v>
      </c>
      <c r="CU637" s="1">
        <v>0</v>
      </c>
      <c r="CV637">
        <v>0</v>
      </c>
      <c r="CW637">
        <v>0</v>
      </c>
      <c r="CX637">
        <v>0</v>
      </c>
      <c r="CY637">
        <v>0</v>
      </c>
      <c r="CZ637">
        <v>0</v>
      </c>
      <c r="DA637">
        <v>0</v>
      </c>
      <c r="DB637">
        <v>0</v>
      </c>
      <c r="DC637">
        <v>0</v>
      </c>
      <c r="DD637">
        <v>0</v>
      </c>
      <c r="DE637">
        <v>0</v>
      </c>
      <c r="DF637">
        <v>0</v>
      </c>
      <c r="DG637">
        <v>0</v>
      </c>
      <c r="DH637">
        <v>0</v>
      </c>
      <c r="DI637">
        <v>0</v>
      </c>
      <c r="DJ637">
        <v>0</v>
      </c>
      <c r="DK637">
        <v>0</v>
      </c>
      <c r="DL637">
        <v>0</v>
      </c>
      <c r="DM637">
        <v>0</v>
      </c>
      <c r="DN637">
        <v>0</v>
      </c>
      <c r="DO637">
        <v>0</v>
      </c>
      <c r="DP637" s="284">
        <v>0</v>
      </c>
      <c r="DQ637" s="284">
        <v>0</v>
      </c>
      <c r="DR637" s="284">
        <v>0</v>
      </c>
      <c r="DS637" s="284">
        <v>0</v>
      </c>
      <c r="DT637" s="168">
        <v>0</v>
      </c>
      <c r="DU637" s="169">
        <v>0</v>
      </c>
      <c r="DV637" s="169">
        <v>0</v>
      </c>
      <c r="DW637" s="170">
        <v>0</v>
      </c>
      <c r="DX637">
        <v>0</v>
      </c>
      <c r="DY637">
        <v>0</v>
      </c>
      <c r="DZ637">
        <v>0</v>
      </c>
      <c r="EA637">
        <v>0</v>
      </c>
      <c r="EB637">
        <v>0</v>
      </c>
      <c r="EC637">
        <v>0</v>
      </c>
      <c r="ED637">
        <v>0</v>
      </c>
      <c r="EE637">
        <v>0</v>
      </c>
      <c r="EF637">
        <v>0</v>
      </c>
      <c r="EG637">
        <v>0</v>
      </c>
      <c r="EH637">
        <v>0</v>
      </c>
      <c r="EI637">
        <v>0</v>
      </c>
      <c r="EJ637">
        <v>0</v>
      </c>
      <c r="EK637">
        <v>0</v>
      </c>
      <c r="EL637">
        <v>0</v>
      </c>
      <c r="EM637">
        <v>0</v>
      </c>
      <c r="EN637">
        <v>0</v>
      </c>
      <c r="EO637">
        <v>0</v>
      </c>
      <c r="EP637">
        <v>0</v>
      </c>
      <c r="EQ637">
        <v>0</v>
      </c>
      <c r="ER637">
        <v>0</v>
      </c>
      <c r="ES637">
        <v>0</v>
      </c>
      <c r="ET637">
        <v>0</v>
      </c>
      <c r="EU637">
        <v>0</v>
      </c>
      <c r="EV637" s="1">
        <v>0</v>
      </c>
      <c r="EW637" s="1">
        <v>0</v>
      </c>
      <c r="EX637" s="1">
        <v>0</v>
      </c>
      <c r="EY637" s="1">
        <v>0</v>
      </c>
      <c r="EZ637" s="168">
        <v>0</v>
      </c>
      <c r="FA637" s="169">
        <v>0</v>
      </c>
      <c r="FB637" s="169">
        <v>0</v>
      </c>
      <c r="FC637" s="170">
        <v>0</v>
      </c>
      <c r="FD637">
        <v>0</v>
      </c>
      <c r="FE637">
        <v>0</v>
      </c>
      <c r="FF637">
        <v>0</v>
      </c>
      <c r="FG637">
        <v>0</v>
      </c>
      <c r="FH637">
        <v>0</v>
      </c>
      <c r="FI637">
        <v>0</v>
      </c>
      <c r="FJ637">
        <v>0</v>
      </c>
      <c r="FK637">
        <v>0</v>
      </c>
      <c r="FL637">
        <v>0</v>
      </c>
      <c r="FM637">
        <v>0</v>
      </c>
      <c r="FN637">
        <v>0</v>
      </c>
      <c r="FO637">
        <v>0</v>
      </c>
      <c r="FP637">
        <v>0</v>
      </c>
      <c r="FQ637">
        <v>0</v>
      </c>
      <c r="FR637">
        <v>0</v>
      </c>
      <c r="FS637">
        <v>0</v>
      </c>
      <c r="FT637">
        <v>0</v>
      </c>
      <c r="FU637">
        <v>0</v>
      </c>
      <c r="FV637">
        <v>0</v>
      </c>
      <c r="FW637">
        <v>0</v>
      </c>
      <c r="FX637">
        <v>0</v>
      </c>
      <c r="FY637">
        <v>0</v>
      </c>
      <c r="FZ637">
        <v>0</v>
      </c>
      <c r="GA637">
        <v>0</v>
      </c>
      <c r="GB637">
        <v>0</v>
      </c>
      <c r="GC637">
        <v>0</v>
      </c>
      <c r="GD637">
        <v>8</v>
      </c>
      <c r="GE637">
        <v>0</v>
      </c>
      <c r="GF637">
        <v>8</v>
      </c>
      <c r="GG637">
        <v>0</v>
      </c>
      <c r="GH637">
        <v>1</v>
      </c>
      <c r="GI637">
        <v>0</v>
      </c>
      <c r="GJ637">
        <v>0</v>
      </c>
      <c r="GK637">
        <v>0</v>
      </c>
      <c r="GL637">
        <v>0</v>
      </c>
      <c r="GM637">
        <v>0</v>
      </c>
      <c r="GN637">
        <v>0</v>
      </c>
      <c r="GO637">
        <v>0</v>
      </c>
      <c r="GP637">
        <v>1</v>
      </c>
      <c r="GQ637">
        <v>0</v>
      </c>
      <c r="GR637">
        <v>0</v>
      </c>
      <c r="GS637">
        <v>0</v>
      </c>
      <c r="GT637">
        <v>0</v>
      </c>
      <c r="GU637">
        <v>0</v>
      </c>
      <c r="GV637">
        <v>0</v>
      </c>
      <c r="GW637">
        <v>0</v>
      </c>
      <c r="GX637">
        <v>0</v>
      </c>
      <c r="GY637">
        <v>0</v>
      </c>
      <c r="GZ637">
        <v>0</v>
      </c>
      <c r="HA637">
        <v>0</v>
      </c>
      <c r="HB637">
        <v>0</v>
      </c>
      <c r="HC637" s="139">
        <v>0</v>
      </c>
      <c r="HD637" s="141">
        <v>0</v>
      </c>
      <c r="HE637" s="139">
        <v>7</v>
      </c>
      <c r="HF637" s="141">
        <v>6</v>
      </c>
      <c r="HG637" s="180">
        <v>11</v>
      </c>
      <c r="HH637" s="182">
        <v>0.54545454545454541</v>
      </c>
      <c r="HI637" s="182">
        <v>0.63636363636363635</v>
      </c>
      <c r="HJ637" s="183">
        <v>2</v>
      </c>
      <c r="HK637" s="140">
        <v>0</v>
      </c>
      <c r="HL637" s="140" t="s">
        <v>476</v>
      </c>
      <c r="HM637" s="1">
        <v>0</v>
      </c>
      <c r="HN637" s="1" t="s">
        <v>426</v>
      </c>
      <c r="HO637" t="s">
        <v>458</v>
      </c>
      <c r="HP637" s="284" t="s">
        <v>458</v>
      </c>
      <c r="HQ637" s="284">
        <v>0</v>
      </c>
      <c r="HR637" s="284">
        <v>0</v>
      </c>
      <c r="HS637" s="284">
        <v>0</v>
      </c>
      <c r="HT637" s="284" t="s">
        <v>426</v>
      </c>
      <c r="HU637" s="284" t="s">
        <v>426</v>
      </c>
      <c r="HV637" s="284" t="s">
        <v>426</v>
      </c>
      <c r="HW637" s="284" t="s">
        <v>426</v>
      </c>
      <c r="HX637" s="284">
        <v>0</v>
      </c>
      <c r="HY637" s="284">
        <v>0</v>
      </c>
      <c r="HZ637" s="284">
        <v>139921</v>
      </c>
      <c r="IA637" s="284"/>
      <c r="IB637" s="284"/>
    </row>
    <row r="638" spans="1:236" x14ac:dyDescent="0.25">
      <c r="A638" s="2">
        <f>IF('Table 1'!$L$2="All Regions",1,IF('Table 1'!$L$2='DATA TEMPLATE 1516'!L638,1,0))</f>
        <v>1</v>
      </c>
      <c r="B638" s="2">
        <f>IF('Table 1'!$L$3="All Disciplines",1,IF('Table 1'!$L$3='DATA TEMPLATE 1516'!M638,1,0))</f>
        <v>1</v>
      </c>
      <c r="C638" s="2">
        <f>IF('Table 1'!$L$4="All Organisations",1,IF('Table 1'!$L$4='DATA TEMPLATE 1516'!N638,1,0))</f>
        <v>1</v>
      </c>
      <c r="D638" s="2">
        <f t="shared" si="18"/>
        <v>3</v>
      </c>
      <c r="E638" s="236">
        <f>IFERROR(IF('Table 2'!$L$2="All Diverse Led",$HQ638,IF('Table 2'!$L$2='DATA TEMPLATE 1516'!HX638,4,0)),"0")</f>
        <v>0</v>
      </c>
      <c r="F638" s="236">
        <f>IFERROR(IF('Table 2'!$L$2="All Diverse Led",$HQ638,IF('Table 2'!$L$2='DATA TEMPLATE 1516'!HY638,4,0)), 0)</f>
        <v>0</v>
      </c>
      <c r="G638" s="237">
        <f t="shared" si="19"/>
        <v>0</v>
      </c>
      <c r="H638" s="1" t="s">
        <v>471</v>
      </c>
      <c r="I638" s="1">
        <v>0</v>
      </c>
      <c r="J638" s="1" t="b">
        <v>0</v>
      </c>
      <c r="K638" s="284">
        <v>636</v>
      </c>
      <c r="L638" t="s">
        <v>448</v>
      </c>
      <c r="M638" t="s">
        <v>437</v>
      </c>
      <c r="N638" t="s">
        <v>458</v>
      </c>
      <c r="O638" s="76">
        <v>87063</v>
      </c>
      <c r="P638" s="76">
        <v>180472</v>
      </c>
      <c r="Q638" s="76">
        <v>19184</v>
      </c>
      <c r="R638" s="76">
        <v>15000</v>
      </c>
      <c r="S638" s="76">
        <v>0</v>
      </c>
      <c r="T638" s="76">
        <v>301719</v>
      </c>
      <c r="U638">
        <v>149331</v>
      </c>
      <c r="V638">
        <v>0</v>
      </c>
      <c r="W638">
        <v>0</v>
      </c>
      <c r="X638">
        <v>0</v>
      </c>
      <c r="Y638">
        <v>0</v>
      </c>
      <c r="Z638">
        <v>0</v>
      </c>
      <c r="AA638">
        <v>0</v>
      </c>
      <c r="AB638">
        <v>66843</v>
      </c>
      <c r="AC638">
        <v>13393</v>
      </c>
      <c r="AD638">
        <v>15984</v>
      </c>
      <c r="AE638">
        <v>245551</v>
      </c>
      <c r="AF638" s="1">
        <v>715</v>
      </c>
      <c r="AG638">
        <v>120</v>
      </c>
      <c r="AH638">
        <v>35077</v>
      </c>
      <c r="AI638">
        <v>600</v>
      </c>
      <c r="AJ638">
        <v>0</v>
      </c>
      <c r="AK638">
        <v>0</v>
      </c>
      <c r="AL638">
        <v>0</v>
      </c>
      <c r="AM638">
        <v>0</v>
      </c>
      <c r="AN638">
        <v>3</v>
      </c>
      <c r="AO638">
        <v>3</v>
      </c>
      <c r="AP638">
        <v>0</v>
      </c>
      <c r="AQ638">
        <v>40</v>
      </c>
      <c r="AR638">
        <v>4</v>
      </c>
      <c r="AS638">
        <v>2</v>
      </c>
      <c r="AT638">
        <v>318</v>
      </c>
      <c r="AU638">
        <v>0</v>
      </c>
      <c r="AV638">
        <v>0</v>
      </c>
      <c r="AW638">
        <v>0</v>
      </c>
      <c r="AX638">
        <v>0</v>
      </c>
      <c r="AY638">
        <v>0</v>
      </c>
      <c r="AZ638">
        <v>0</v>
      </c>
      <c r="BA638">
        <v>0</v>
      </c>
      <c r="BB638">
        <v>0</v>
      </c>
      <c r="BC638">
        <v>0</v>
      </c>
      <c r="BD638" s="284">
        <v>3</v>
      </c>
      <c r="BE638" s="284">
        <v>3</v>
      </c>
      <c r="BF638" s="284">
        <v>0</v>
      </c>
      <c r="BG638" s="284">
        <v>40</v>
      </c>
      <c r="BH638" s="168">
        <v>4</v>
      </c>
      <c r="BI638" s="169">
        <v>2</v>
      </c>
      <c r="BJ638" s="169">
        <v>318</v>
      </c>
      <c r="BK638" s="170">
        <v>0</v>
      </c>
      <c r="BL638">
        <v>1</v>
      </c>
      <c r="BM638">
        <v>3</v>
      </c>
      <c r="BN638">
        <v>0</v>
      </c>
      <c r="BO638">
        <v>1000</v>
      </c>
      <c r="BP638">
        <v>0</v>
      </c>
      <c r="BQ638">
        <v>0</v>
      </c>
      <c r="BR638">
        <v>0</v>
      </c>
      <c r="BS638">
        <v>0</v>
      </c>
      <c r="BT638">
        <v>0</v>
      </c>
      <c r="BU638">
        <v>0</v>
      </c>
      <c r="BV638">
        <v>0</v>
      </c>
      <c r="BW638">
        <v>0</v>
      </c>
      <c r="BX638">
        <v>0</v>
      </c>
      <c r="BY638">
        <v>0</v>
      </c>
      <c r="BZ638">
        <v>0</v>
      </c>
      <c r="CA638">
        <v>0</v>
      </c>
      <c r="CB638">
        <v>0</v>
      </c>
      <c r="CC638">
        <v>0</v>
      </c>
      <c r="CD638">
        <v>0</v>
      </c>
      <c r="CE638">
        <v>0</v>
      </c>
      <c r="CF638">
        <v>0</v>
      </c>
      <c r="CG638">
        <v>0</v>
      </c>
      <c r="CH638">
        <v>0</v>
      </c>
      <c r="CI638">
        <v>0</v>
      </c>
      <c r="CJ638" s="1">
        <v>0</v>
      </c>
      <c r="CK638" s="1">
        <v>0</v>
      </c>
      <c r="CL638" s="1">
        <v>0</v>
      </c>
      <c r="CM638" s="1">
        <v>0</v>
      </c>
      <c r="CN638" s="168">
        <v>0</v>
      </c>
      <c r="CO638" s="169">
        <v>0</v>
      </c>
      <c r="CP638" s="169">
        <v>0</v>
      </c>
      <c r="CQ638" s="170">
        <v>0</v>
      </c>
      <c r="CR638" s="1">
        <v>0</v>
      </c>
      <c r="CS638" s="1">
        <v>0</v>
      </c>
      <c r="CT638" s="1">
        <v>0</v>
      </c>
      <c r="CU638" s="1">
        <v>0</v>
      </c>
      <c r="CV638">
        <v>0</v>
      </c>
      <c r="CW638">
        <v>0</v>
      </c>
      <c r="CX638">
        <v>0</v>
      </c>
      <c r="CY638">
        <v>0</v>
      </c>
      <c r="CZ638">
        <v>0</v>
      </c>
      <c r="DA638">
        <v>0</v>
      </c>
      <c r="DB638">
        <v>0</v>
      </c>
      <c r="DC638">
        <v>0</v>
      </c>
      <c r="DD638">
        <v>0</v>
      </c>
      <c r="DE638">
        <v>0</v>
      </c>
      <c r="DF638">
        <v>0</v>
      </c>
      <c r="DG638">
        <v>0</v>
      </c>
      <c r="DH638">
        <v>0</v>
      </c>
      <c r="DI638">
        <v>0</v>
      </c>
      <c r="DJ638">
        <v>0</v>
      </c>
      <c r="DK638">
        <v>0</v>
      </c>
      <c r="DL638">
        <v>0</v>
      </c>
      <c r="DM638">
        <v>0</v>
      </c>
      <c r="DN638">
        <v>0</v>
      </c>
      <c r="DO638">
        <v>0</v>
      </c>
      <c r="DP638" s="284">
        <v>0</v>
      </c>
      <c r="DQ638" s="284">
        <v>0</v>
      </c>
      <c r="DR638" s="284">
        <v>0</v>
      </c>
      <c r="DS638" s="284">
        <v>0</v>
      </c>
      <c r="DT638" s="168">
        <v>0</v>
      </c>
      <c r="DU638" s="169">
        <v>0</v>
      </c>
      <c r="DV638" s="169">
        <v>0</v>
      </c>
      <c r="DW638" s="170">
        <v>0</v>
      </c>
      <c r="DX638">
        <v>1</v>
      </c>
      <c r="DY638">
        <v>11</v>
      </c>
      <c r="DZ638">
        <v>5342</v>
      </c>
      <c r="EA638">
        <v>7500</v>
      </c>
      <c r="EB638">
        <v>0</v>
      </c>
      <c r="EC638">
        <v>0</v>
      </c>
      <c r="ED638">
        <v>0</v>
      </c>
      <c r="EE638">
        <v>0</v>
      </c>
      <c r="EF638">
        <v>0</v>
      </c>
      <c r="EG638">
        <v>0</v>
      </c>
      <c r="EH638">
        <v>0</v>
      </c>
      <c r="EI638">
        <v>0</v>
      </c>
      <c r="EJ638">
        <v>0</v>
      </c>
      <c r="EK638">
        <v>0</v>
      </c>
      <c r="EL638">
        <v>0</v>
      </c>
      <c r="EM638">
        <v>0</v>
      </c>
      <c r="EN638">
        <v>0</v>
      </c>
      <c r="EO638">
        <v>0</v>
      </c>
      <c r="EP638">
        <v>0</v>
      </c>
      <c r="EQ638">
        <v>0</v>
      </c>
      <c r="ER638">
        <v>0</v>
      </c>
      <c r="ES638">
        <v>0</v>
      </c>
      <c r="ET638">
        <v>0</v>
      </c>
      <c r="EU638">
        <v>0</v>
      </c>
      <c r="EV638" s="1">
        <v>0</v>
      </c>
      <c r="EW638" s="1">
        <v>0</v>
      </c>
      <c r="EX638" s="1">
        <v>0</v>
      </c>
      <c r="EY638" s="1">
        <v>0</v>
      </c>
      <c r="EZ638" s="168">
        <v>0</v>
      </c>
      <c r="FA638" s="169">
        <v>0</v>
      </c>
      <c r="FB638" s="169">
        <v>0</v>
      </c>
      <c r="FC638" s="170">
        <v>0</v>
      </c>
      <c r="FD638">
        <v>0</v>
      </c>
      <c r="FE638">
        <v>0</v>
      </c>
      <c r="FF638">
        <v>0</v>
      </c>
      <c r="FG638">
        <v>0</v>
      </c>
      <c r="FH638">
        <v>0</v>
      </c>
      <c r="FI638">
        <v>0</v>
      </c>
      <c r="FJ638">
        <v>50</v>
      </c>
      <c r="FK638">
        <v>1500</v>
      </c>
      <c r="FL638">
        <v>0</v>
      </c>
      <c r="FM638">
        <v>0</v>
      </c>
      <c r="FN638">
        <v>0</v>
      </c>
      <c r="FO638">
        <v>0</v>
      </c>
      <c r="FP638">
        <v>0</v>
      </c>
      <c r="FQ638">
        <v>0</v>
      </c>
      <c r="FR638">
        <v>0</v>
      </c>
      <c r="FS638">
        <v>0</v>
      </c>
      <c r="FT638">
        <v>0</v>
      </c>
      <c r="FU638">
        <v>0</v>
      </c>
      <c r="FV638">
        <v>0</v>
      </c>
      <c r="FW638">
        <v>0</v>
      </c>
      <c r="FX638">
        <v>0</v>
      </c>
      <c r="FY638">
        <v>0</v>
      </c>
      <c r="FZ638">
        <v>0</v>
      </c>
      <c r="GA638">
        <v>0</v>
      </c>
      <c r="GB638">
        <v>0</v>
      </c>
      <c r="GC638">
        <v>0</v>
      </c>
      <c r="GD638">
        <v>0</v>
      </c>
      <c r="GE638">
        <v>0</v>
      </c>
      <c r="GF638">
        <v>0</v>
      </c>
      <c r="GG638">
        <v>0</v>
      </c>
      <c r="GH638">
        <v>0</v>
      </c>
      <c r="GI638">
        <v>0</v>
      </c>
      <c r="GJ638">
        <v>0</v>
      </c>
      <c r="GK638">
        <v>0</v>
      </c>
      <c r="GL638">
        <v>0</v>
      </c>
      <c r="GM638">
        <v>0</v>
      </c>
      <c r="GN638">
        <v>0</v>
      </c>
      <c r="GO638">
        <v>0</v>
      </c>
      <c r="GP638">
        <v>0</v>
      </c>
      <c r="GQ638">
        <v>0</v>
      </c>
      <c r="GR638">
        <v>0</v>
      </c>
      <c r="GS638">
        <v>0</v>
      </c>
      <c r="GT638">
        <v>0</v>
      </c>
      <c r="GU638">
        <v>0</v>
      </c>
      <c r="GV638">
        <v>0</v>
      </c>
      <c r="GW638">
        <v>0</v>
      </c>
      <c r="GX638">
        <v>0</v>
      </c>
      <c r="GY638">
        <v>0</v>
      </c>
      <c r="GZ638">
        <v>0</v>
      </c>
      <c r="HA638">
        <v>0</v>
      </c>
      <c r="HB638">
        <v>0</v>
      </c>
      <c r="HC638" s="139">
        <v>1</v>
      </c>
      <c r="HD638" s="141">
        <v>0</v>
      </c>
      <c r="HE638" s="139">
        <v>0</v>
      </c>
      <c r="HF638" s="141">
        <v>2</v>
      </c>
      <c r="HG638" s="180">
        <v>12</v>
      </c>
      <c r="HH638" s="182">
        <v>0.25</v>
      </c>
      <c r="HI638" s="182">
        <v>0</v>
      </c>
      <c r="HJ638" s="183">
        <v>0</v>
      </c>
      <c r="HK638" s="140">
        <v>0</v>
      </c>
      <c r="HL638" s="140">
        <v>0</v>
      </c>
      <c r="HM638" s="1" t="s">
        <v>427</v>
      </c>
      <c r="HN638" s="1" t="s">
        <v>427</v>
      </c>
      <c r="HO638" t="s">
        <v>458</v>
      </c>
      <c r="HP638" s="284" t="s">
        <v>458</v>
      </c>
      <c r="HQ638" s="284">
        <v>0</v>
      </c>
      <c r="HR638" s="284">
        <v>0</v>
      </c>
      <c r="HS638" s="284">
        <v>0</v>
      </c>
      <c r="HT638" s="284" t="s">
        <v>427</v>
      </c>
      <c r="HU638" s="284" t="s">
        <v>427</v>
      </c>
      <c r="HV638" s="284" t="s">
        <v>426</v>
      </c>
      <c r="HW638" s="284" t="s">
        <v>427</v>
      </c>
      <c r="HX638" s="284">
        <v>0</v>
      </c>
      <c r="HY638" s="284">
        <v>0</v>
      </c>
      <c r="HZ638" s="284">
        <v>223389</v>
      </c>
      <c r="IA638" s="284"/>
      <c r="IB638" s="284"/>
    </row>
    <row r="639" spans="1:236" x14ac:dyDescent="0.25">
      <c r="A639" s="2">
        <f>IF('Table 1'!$L$2="All Regions",1,IF('Table 1'!$L$2='DATA TEMPLATE 1516'!L639,1,0))</f>
        <v>1</v>
      </c>
      <c r="B639" s="2">
        <f>IF('Table 1'!$L$3="All Disciplines",1,IF('Table 1'!$L$3='DATA TEMPLATE 1516'!M639,1,0))</f>
        <v>1</v>
      </c>
      <c r="C639" s="2">
        <f>IF('Table 1'!$L$4="All Organisations",1,IF('Table 1'!$L$4='DATA TEMPLATE 1516'!N639,1,0))</f>
        <v>1</v>
      </c>
      <c r="D639" s="2">
        <f t="shared" si="18"/>
        <v>3</v>
      </c>
      <c r="E639" s="236">
        <f>IFERROR(IF('Table 2'!$L$2="All Diverse Led",$HQ639,IF('Table 2'!$L$2='DATA TEMPLATE 1516'!HX639,4,0)),"0")</f>
        <v>0</v>
      </c>
      <c r="F639" s="236">
        <f>IFERROR(IF('Table 2'!$L$2="All Diverse Led",$HQ639,IF('Table 2'!$L$2='DATA TEMPLATE 1516'!HY639,4,0)), 0)</f>
        <v>0</v>
      </c>
      <c r="G639" s="237">
        <f t="shared" si="19"/>
        <v>0</v>
      </c>
      <c r="H639" s="1" t="s">
        <v>471</v>
      </c>
      <c r="I639" s="1">
        <v>0</v>
      </c>
      <c r="J639" s="1" t="b">
        <v>1</v>
      </c>
      <c r="K639" s="284">
        <v>637</v>
      </c>
      <c r="L639" t="s">
        <v>449</v>
      </c>
      <c r="M639" t="s">
        <v>451</v>
      </c>
      <c r="N639" t="s">
        <v>460</v>
      </c>
      <c r="O639" s="76">
        <v>935223</v>
      </c>
      <c r="P639" s="76">
        <v>1659476</v>
      </c>
      <c r="Q639" s="76">
        <v>251720</v>
      </c>
      <c r="R639" s="76">
        <v>5625580</v>
      </c>
      <c r="S639" s="76">
        <v>7999</v>
      </c>
      <c r="T639" s="76">
        <v>8479998</v>
      </c>
      <c r="U639">
        <v>66035</v>
      </c>
      <c r="V639">
        <v>40018</v>
      </c>
      <c r="W639">
        <v>0</v>
      </c>
      <c r="X639">
        <v>0</v>
      </c>
      <c r="Y639">
        <v>0</v>
      </c>
      <c r="Z639">
        <v>558060</v>
      </c>
      <c r="AA639">
        <v>159574</v>
      </c>
      <c r="AB639">
        <v>4201260</v>
      </c>
      <c r="AC639">
        <v>2912851</v>
      </c>
      <c r="AD639">
        <v>27521</v>
      </c>
      <c r="AE639">
        <v>7965319</v>
      </c>
      <c r="AF639" s="1">
        <v>0</v>
      </c>
      <c r="AG639">
        <v>0</v>
      </c>
      <c r="AH639">
        <v>0</v>
      </c>
      <c r="AI639">
        <v>0</v>
      </c>
      <c r="AJ639">
        <v>0</v>
      </c>
      <c r="AK639">
        <v>0</v>
      </c>
      <c r="AL639">
        <v>0</v>
      </c>
      <c r="AM639">
        <v>0</v>
      </c>
      <c r="AN639">
        <v>0</v>
      </c>
      <c r="AO639">
        <v>0</v>
      </c>
      <c r="AP639">
        <v>0</v>
      </c>
      <c r="AQ639">
        <v>0</v>
      </c>
      <c r="AR639">
        <v>0</v>
      </c>
      <c r="AS639">
        <v>0</v>
      </c>
      <c r="AT639">
        <v>0</v>
      </c>
      <c r="AU639">
        <v>0</v>
      </c>
      <c r="AV639">
        <v>0</v>
      </c>
      <c r="AW639">
        <v>0</v>
      </c>
      <c r="AX639">
        <v>0</v>
      </c>
      <c r="AY639">
        <v>0</v>
      </c>
      <c r="AZ639">
        <v>0</v>
      </c>
      <c r="BA639">
        <v>0</v>
      </c>
      <c r="BB639">
        <v>0</v>
      </c>
      <c r="BC639">
        <v>0</v>
      </c>
      <c r="BD639" s="284">
        <v>0</v>
      </c>
      <c r="BE639" s="284">
        <v>0</v>
      </c>
      <c r="BF639" s="284">
        <v>0</v>
      </c>
      <c r="BG639" s="284">
        <v>0</v>
      </c>
      <c r="BH639" s="168">
        <v>0</v>
      </c>
      <c r="BI639" s="169">
        <v>0</v>
      </c>
      <c r="BJ639" s="169">
        <v>0</v>
      </c>
      <c r="BK639" s="170">
        <v>0</v>
      </c>
      <c r="BL639">
        <v>0</v>
      </c>
      <c r="BM639">
        <v>0</v>
      </c>
      <c r="BN639">
        <v>0</v>
      </c>
      <c r="BO639">
        <v>0</v>
      </c>
      <c r="BP639">
        <v>0</v>
      </c>
      <c r="BQ639">
        <v>0</v>
      </c>
      <c r="BR639">
        <v>0</v>
      </c>
      <c r="BS639">
        <v>0</v>
      </c>
      <c r="BT639">
        <v>0</v>
      </c>
      <c r="BU639">
        <v>0</v>
      </c>
      <c r="BV639">
        <v>0</v>
      </c>
      <c r="BW639">
        <v>0</v>
      </c>
      <c r="BX639">
        <v>0</v>
      </c>
      <c r="BY639">
        <v>0</v>
      </c>
      <c r="BZ639">
        <v>0</v>
      </c>
      <c r="CA639">
        <v>0</v>
      </c>
      <c r="CB639">
        <v>0</v>
      </c>
      <c r="CC639">
        <v>0</v>
      </c>
      <c r="CD639">
        <v>0</v>
      </c>
      <c r="CE639">
        <v>0</v>
      </c>
      <c r="CF639">
        <v>0</v>
      </c>
      <c r="CG639">
        <v>0</v>
      </c>
      <c r="CH639">
        <v>0</v>
      </c>
      <c r="CI639">
        <v>0</v>
      </c>
      <c r="CJ639" s="1">
        <v>0</v>
      </c>
      <c r="CK639" s="1">
        <v>0</v>
      </c>
      <c r="CL639" s="1">
        <v>0</v>
      </c>
      <c r="CM639" s="1">
        <v>0</v>
      </c>
      <c r="CN639" s="168">
        <v>0</v>
      </c>
      <c r="CO639" s="169">
        <v>0</v>
      </c>
      <c r="CP639" s="169">
        <v>0</v>
      </c>
      <c r="CQ639" s="170">
        <v>0</v>
      </c>
      <c r="CR639" s="1">
        <v>0</v>
      </c>
      <c r="CS639" s="1">
        <v>0</v>
      </c>
      <c r="CT639" s="1">
        <v>0</v>
      </c>
      <c r="CU639" s="1">
        <v>0</v>
      </c>
      <c r="CV639">
        <v>0</v>
      </c>
      <c r="CW639">
        <v>0</v>
      </c>
      <c r="CX639">
        <v>0</v>
      </c>
      <c r="CY639">
        <v>0</v>
      </c>
      <c r="CZ639">
        <v>0</v>
      </c>
      <c r="DA639">
        <v>0</v>
      </c>
      <c r="DB639">
        <v>0</v>
      </c>
      <c r="DC639">
        <v>0</v>
      </c>
      <c r="DD639">
        <v>0</v>
      </c>
      <c r="DE639">
        <v>0</v>
      </c>
      <c r="DF639">
        <v>0</v>
      </c>
      <c r="DG639">
        <v>0</v>
      </c>
      <c r="DH639">
        <v>0</v>
      </c>
      <c r="DI639">
        <v>0</v>
      </c>
      <c r="DJ639">
        <v>0</v>
      </c>
      <c r="DK639">
        <v>0</v>
      </c>
      <c r="DL639">
        <v>0</v>
      </c>
      <c r="DM639">
        <v>0</v>
      </c>
      <c r="DN639">
        <v>0</v>
      </c>
      <c r="DO639">
        <v>0</v>
      </c>
      <c r="DP639" s="284">
        <v>0</v>
      </c>
      <c r="DQ639" s="284">
        <v>0</v>
      </c>
      <c r="DR639" s="284">
        <v>0</v>
      </c>
      <c r="DS639" s="284">
        <v>0</v>
      </c>
      <c r="DT639" s="168">
        <v>0</v>
      </c>
      <c r="DU639" s="169">
        <v>0</v>
      </c>
      <c r="DV639" s="169">
        <v>0</v>
      </c>
      <c r="DW639" s="170">
        <v>0</v>
      </c>
      <c r="DX639">
        <v>0</v>
      </c>
      <c r="DY639">
        <v>0</v>
      </c>
      <c r="DZ639">
        <v>0</v>
      </c>
      <c r="EA639">
        <v>0</v>
      </c>
      <c r="EB639">
        <v>0</v>
      </c>
      <c r="EC639">
        <v>0</v>
      </c>
      <c r="ED639">
        <v>0</v>
      </c>
      <c r="EE639">
        <v>0</v>
      </c>
      <c r="EF639">
        <v>0</v>
      </c>
      <c r="EG639">
        <v>0</v>
      </c>
      <c r="EH639">
        <v>0</v>
      </c>
      <c r="EI639">
        <v>0</v>
      </c>
      <c r="EJ639">
        <v>0</v>
      </c>
      <c r="EK639">
        <v>0</v>
      </c>
      <c r="EL639">
        <v>0</v>
      </c>
      <c r="EM639">
        <v>0</v>
      </c>
      <c r="EN639">
        <v>0</v>
      </c>
      <c r="EO639">
        <v>0</v>
      </c>
      <c r="EP639">
        <v>0</v>
      </c>
      <c r="EQ639">
        <v>0</v>
      </c>
      <c r="ER639">
        <v>0</v>
      </c>
      <c r="ES639">
        <v>0</v>
      </c>
      <c r="ET639">
        <v>0</v>
      </c>
      <c r="EU639">
        <v>0</v>
      </c>
      <c r="EV639" s="1">
        <v>0</v>
      </c>
      <c r="EW639" s="1">
        <v>0</v>
      </c>
      <c r="EX639" s="1">
        <v>0</v>
      </c>
      <c r="EY639" s="1">
        <v>0</v>
      </c>
      <c r="EZ639" s="168">
        <v>0</v>
      </c>
      <c r="FA639" s="169">
        <v>0</v>
      </c>
      <c r="FB639" s="169">
        <v>0</v>
      </c>
      <c r="FC639" s="170">
        <v>0</v>
      </c>
      <c r="FD639">
        <v>0</v>
      </c>
      <c r="FE639">
        <v>0</v>
      </c>
      <c r="FF639">
        <v>0</v>
      </c>
      <c r="FG639">
        <v>0</v>
      </c>
      <c r="FH639">
        <v>0</v>
      </c>
      <c r="FI639">
        <v>0</v>
      </c>
      <c r="FJ639">
        <v>0</v>
      </c>
      <c r="FK639">
        <v>0</v>
      </c>
      <c r="FL639">
        <v>0</v>
      </c>
      <c r="FM639">
        <v>0</v>
      </c>
      <c r="FN639">
        <v>1</v>
      </c>
      <c r="FO639" t="s">
        <v>620</v>
      </c>
      <c r="FP639">
        <v>25</v>
      </c>
      <c r="FQ639">
        <v>0</v>
      </c>
      <c r="FR639">
        <v>12</v>
      </c>
      <c r="FS639">
        <v>0</v>
      </c>
      <c r="FT639">
        <v>0</v>
      </c>
      <c r="FU639">
        <v>0</v>
      </c>
      <c r="FV639">
        <v>0</v>
      </c>
      <c r="FW639">
        <v>0</v>
      </c>
      <c r="FX639">
        <v>39</v>
      </c>
      <c r="FY639">
        <v>0</v>
      </c>
      <c r="FZ639">
        <v>0</v>
      </c>
      <c r="GA639">
        <v>0</v>
      </c>
      <c r="GB639">
        <v>0</v>
      </c>
      <c r="GC639">
        <v>0</v>
      </c>
      <c r="GD639">
        <v>0</v>
      </c>
      <c r="GE639">
        <v>0</v>
      </c>
      <c r="GF639">
        <v>0</v>
      </c>
      <c r="GG639">
        <v>0</v>
      </c>
      <c r="GH639">
        <v>0</v>
      </c>
      <c r="GI639">
        <v>0</v>
      </c>
      <c r="GJ639">
        <v>0</v>
      </c>
      <c r="GK639">
        <v>0</v>
      </c>
      <c r="GL639">
        <v>0</v>
      </c>
      <c r="GM639">
        <v>0</v>
      </c>
      <c r="GN639">
        <v>0</v>
      </c>
      <c r="GO639">
        <v>0</v>
      </c>
      <c r="GP639">
        <v>0</v>
      </c>
      <c r="GQ639">
        <v>22969</v>
      </c>
      <c r="GR639">
        <v>0</v>
      </c>
      <c r="GS639">
        <v>0</v>
      </c>
      <c r="GT639">
        <v>0</v>
      </c>
      <c r="GU639">
        <v>0</v>
      </c>
      <c r="GV639">
        <v>0</v>
      </c>
      <c r="GW639">
        <v>0</v>
      </c>
      <c r="GX639">
        <v>0</v>
      </c>
      <c r="GY639">
        <v>0</v>
      </c>
      <c r="GZ639">
        <v>0</v>
      </c>
      <c r="HA639">
        <v>0</v>
      </c>
      <c r="HB639">
        <v>0</v>
      </c>
      <c r="HC639" s="139">
        <v>1</v>
      </c>
      <c r="HD639" s="141">
        <v>0</v>
      </c>
      <c r="HE639" s="139">
        <v>0</v>
      </c>
      <c r="HF639" s="141">
        <v>0</v>
      </c>
      <c r="HG639" s="180">
        <v>114</v>
      </c>
      <c r="HH639" s="182">
        <v>8.771929824561403E-3</v>
      </c>
      <c r="HI639" s="182">
        <v>0</v>
      </c>
      <c r="HJ639" s="183">
        <v>0</v>
      </c>
      <c r="HK639" s="140">
        <v>0</v>
      </c>
      <c r="HL639" s="140">
        <v>0</v>
      </c>
      <c r="HM639" s="1" t="s">
        <v>427</v>
      </c>
      <c r="HN639" s="1" t="s">
        <v>427</v>
      </c>
      <c r="HO639" t="s">
        <v>460</v>
      </c>
      <c r="HP639" s="284" t="s">
        <v>460</v>
      </c>
      <c r="HQ639" s="284">
        <v>0</v>
      </c>
      <c r="HR639" s="284">
        <v>0</v>
      </c>
      <c r="HS639" s="284">
        <v>0</v>
      </c>
      <c r="HT639" s="284" t="s">
        <v>427</v>
      </c>
      <c r="HU639" s="284" t="s">
        <v>427</v>
      </c>
      <c r="HV639" s="284" t="s">
        <v>427</v>
      </c>
      <c r="HW639" s="284" t="s">
        <v>427</v>
      </c>
      <c r="HX639" s="284">
        <v>0</v>
      </c>
      <c r="HY639" s="284">
        <v>0</v>
      </c>
      <c r="HZ639" s="284">
        <v>7123347</v>
      </c>
      <c r="IA639" s="284"/>
      <c r="IB639" s="284"/>
    </row>
    <row r="640" spans="1:236" x14ac:dyDescent="0.25">
      <c r="A640" s="2">
        <f>IF('Table 1'!$L$2="All Regions",1,IF('Table 1'!$L$2='DATA TEMPLATE 1516'!L640,1,0))</f>
        <v>1</v>
      </c>
      <c r="B640" s="2">
        <f>IF('Table 1'!$L$3="All Disciplines",1,IF('Table 1'!$L$3='DATA TEMPLATE 1516'!M640,1,0))</f>
        <v>1</v>
      </c>
      <c r="C640" s="2">
        <f>IF('Table 1'!$L$4="All Organisations",1,IF('Table 1'!$L$4='DATA TEMPLATE 1516'!N640,1,0))</f>
        <v>1</v>
      </c>
      <c r="D640" s="2">
        <f t="shared" si="18"/>
        <v>3</v>
      </c>
      <c r="E640" s="236">
        <f>IFERROR(IF('Table 2'!$L$2="All Diverse Led",$HQ640,IF('Table 2'!$L$2='DATA TEMPLATE 1516'!HX640,4,0)),"0")</f>
        <v>0</v>
      </c>
      <c r="F640" s="236">
        <f>IFERROR(IF('Table 2'!$L$2="All Diverse Led",$HQ640,IF('Table 2'!$L$2='DATA TEMPLATE 1516'!HY640,4,0)), 0)</f>
        <v>0</v>
      </c>
      <c r="G640" s="237">
        <f t="shared" si="19"/>
        <v>0</v>
      </c>
      <c r="H640" s="1" t="s">
        <v>471</v>
      </c>
      <c r="I640" s="1">
        <v>0</v>
      </c>
      <c r="J640" s="1" t="b">
        <v>1</v>
      </c>
      <c r="K640" s="284">
        <v>638</v>
      </c>
      <c r="L640" t="s">
        <v>445</v>
      </c>
      <c r="M640" t="s">
        <v>451</v>
      </c>
      <c r="N640" t="s">
        <v>460</v>
      </c>
      <c r="O640" s="76">
        <v>9484421</v>
      </c>
      <c r="P640" s="76">
        <v>1238042</v>
      </c>
      <c r="Q640" s="76">
        <v>350524</v>
      </c>
      <c r="R640" s="76">
        <v>53000</v>
      </c>
      <c r="S640" s="76">
        <v>25142</v>
      </c>
      <c r="T640" s="76">
        <v>11151129</v>
      </c>
      <c r="U640">
        <v>2865326</v>
      </c>
      <c r="V640">
        <v>85625</v>
      </c>
      <c r="W640">
        <v>0</v>
      </c>
      <c r="X640">
        <v>0</v>
      </c>
      <c r="Y640">
        <v>0</v>
      </c>
      <c r="Z640">
        <v>722400</v>
      </c>
      <c r="AA640">
        <v>0</v>
      </c>
      <c r="AB640">
        <v>5435212</v>
      </c>
      <c r="AC640">
        <v>1325623</v>
      </c>
      <c r="AD640">
        <v>295634</v>
      </c>
      <c r="AE640">
        <v>10729820</v>
      </c>
      <c r="AF640" s="1">
        <v>0</v>
      </c>
      <c r="AG640">
        <v>0</v>
      </c>
      <c r="AH640">
        <v>0</v>
      </c>
      <c r="AI640">
        <v>0</v>
      </c>
      <c r="AJ640">
        <v>0</v>
      </c>
      <c r="AK640">
        <v>0</v>
      </c>
      <c r="AL640">
        <v>0</v>
      </c>
      <c r="AM640">
        <v>0</v>
      </c>
      <c r="AN640">
        <v>0</v>
      </c>
      <c r="AO640">
        <v>0</v>
      </c>
      <c r="AP640">
        <v>0</v>
      </c>
      <c r="AQ640">
        <v>0</v>
      </c>
      <c r="AR640">
        <v>0</v>
      </c>
      <c r="AS640">
        <v>0</v>
      </c>
      <c r="AT640">
        <v>0</v>
      </c>
      <c r="AU640">
        <v>0</v>
      </c>
      <c r="AV640">
        <v>0</v>
      </c>
      <c r="AW640">
        <v>0</v>
      </c>
      <c r="AX640">
        <v>0</v>
      </c>
      <c r="AY640">
        <v>0</v>
      </c>
      <c r="AZ640">
        <v>0</v>
      </c>
      <c r="BA640">
        <v>0</v>
      </c>
      <c r="BB640">
        <v>0</v>
      </c>
      <c r="BC640">
        <v>0</v>
      </c>
      <c r="BD640" s="284">
        <v>0</v>
      </c>
      <c r="BE640" s="284">
        <v>0</v>
      </c>
      <c r="BF640" s="284">
        <v>0</v>
      </c>
      <c r="BG640" s="284">
        <v>0</v>
      </c>
      <c r="BH640" s="168">
        <v>0</v>
      </c>
      <c r="BI640" s="169">
        <v>0</v>
      </c>
      <c r="BJ640" s="169">
        <v>0</v>
      </c>
      <c r="BK640" s="170">
        <v>0</v>
      </c>
      <c r="BL640">
        <v>8</v>
      </c>
      <c r="BM640">
        <v>563</v>
      </c>
      <c r="BN640">
        <v>139938</v>
      </c>
      <c r="BO640">
        <v>0</v>
      </c>
      <c r="BP640">
        <v>0</v>
      </c>
      <c r="BQ640">
        <v>0</v>
      </c>
      <c r="BR640">
        <v>0</v>
      </c>
      <c r="BS640">
        <v>0</v>
      </c>
      <c r="BT640">
        <v>0</v>
      </c>
      <c r="BU640">
        <v>0</v>
      </c>
      <c r="BV640">
        <v>0</v>
      </c>
      <c r="BW640">
        <v>0</v>
      </c>
      <c r="BX640">
        <v>0</v>
      </c>
      <c r="BY640">
        <v>0</v>
      </c>
      <c r="BZ640">
        <v>0</v>
      </c>
      <c r="CA640">
        <v>0</v>
      </c>
      <c r="CB640">
        <v>0</v>
      </c>
      <c r="CC640">
        <v>0</v>
      </c>
      <c r="CD640">
        <v>0</v>
      </c>
      <c r="CE640">
        <v>0</v>
      </c>
      <c r="CF640">
        <v>0</v>
      </c>
      <c r="CG640">
        <v>0</v>
      </c>
      <c r="CH640">
        <v>0</v>
      </c>
      <c r="CI640">
        <v>0</v>
      </c>
      <c r="CJ640" s="1">
        <v>0</v>
      </c>
      <c r="CK640" s="1">
        <v>0</v>
      </c>
      <c r="CL640" s="1">
        <v>0</v>
      </c>
      <c r="CM640" s="1">
        <v>0</v>
      </c>
      <c r="CN640" s="168">
        <v>0</v>
      </c>
      <c r="CO640" s="169">
        <v>0</v>
      </c>
      <c r="CP640" s="169">
        <v>0</v>
      </c>
      <c r="CQ640" s="170">
        <v>0</v>
      </c>
      <c r="CR640" s="1">
        <v>7</v>
      </c>
      <c r="CS640" s="1">
        <v>7</v>
      </c>
      <c r="CT640" s="1">
        <v>235</v>
      </c>
      <c r="CU640" s="1">
        <v>0</v>
      </c>
      <c r="CV640">
        <v>0</v>
      </c>
      <c r="CW640">
        <v>0</v>
      </c>
      <c r="CX640">
        <v>0</v>
      </c>
      <c r="CY640">
        <v>0</v>
      </c>
      <c r="CZ640">
        <v>0</v>
      </c>
      <c r="DA640">
        <v>0</v>
      </c>
      <c r="DB640">
        <v>0</v>
      </c>
      <c r="DC640">
        <v>0</v>
      </c>
      <c r="DD640">
        <v>0</v>
      </c>
      <c r="DE640">
        <v>0</v>
      </c>
      <c r="DF640">
        <v>0</v>
      </c>
      <c r="DG640">
        <v>0</v>
      </c>
      <c r="DH640">
        <v>0</v>
      </c>
      <c r="DI640">
        <v>0</v>
      </c>
      <c r="DJ640">
        <v>0</v>
      </c>
      <c r="DK640">
        <v>0</v>
      </c>
      <c r="DL640">
        <v>0</v>
      </c>
      <c r="DM640">
        <v>0</v>
      </c>
      <c r="DN640">
        <v>0</v>
      </c>
      <c r="DO640">
        <v>0</v>
      </c>
      <c r="DP640" s="284">
        <v>0</v>
      </c>
      <c r="DQ640" s="284">
        <v>0</v>
      </c>
      <c r="DR640" s="284">
        <v>0</v>
      </c>
      <c r="DS640" s="284">
        <v>0</v>
      </c>
      <c r="DT640" s="168">
        <v>0</v>
      </c>
      <c r="DU640" s="169">
        <v>0</v>
      </c>
      <c r="DV640" s="169">
        <v>0</v>
      </c>
      <c r="DW640" s="170">
        <v>0</v>
      </c>
      <c r="DX640">
        <v>0</v>
      </c>
      <c r="DY640">
        <v>0</v>
      </c>
      <c r="DZ640">
        <v>0</v>
      </c>
      <c r="EA640">
        <v>0</v>
      </c>
      <c r="EB640">
        <v>0</v>
      </c>
      <c r="EC640">
        <v>0</v>
      </c>
      <c r="ED640">
        <v>0</v>
      </c>
      <c r="EE640">
        <v>0</v>
      </c>
      <c r="EF640">
        <v>0</v>
      </c>
      <c r="EG640">
        <v>0</v>
      </c>
      <c r="EH640">
        <v>0</v>
      </c>
      <c r="EI640">
        <v>0</v>
      </c>
      <c r="EJ640">
        <v>0</v>
      </c>
      <c r="EK640">
        <v>0</v>
      </c>
      <c r="EL640">
        <v>0</v>
      </c>
      <c r="EM640">
        <v>0</v>
      </c>
      <c r="EN640">
        <v>0</v>
      </c>
      <c r="EO640">
        <v>0</v>
      </c>
      <c r="EP640">
        <v>0</v>
      </c>
      <c r="EQ640">
        <v>0</v>
      </c>
      <c r="ER640">
        <v>0</v>
      </c>
      <c r="ES640">
        <v>0</v>
      </c>
      <c r="ET640">
        <v>0</v>
      </c>
      <c r="EU640">
        <v>0</v>
      </c>
      <c r="EV640" s="1">
        <v>0</v>
      </c>
      <c r="EW640" s="1">
        <v>0</v>
      </c>
      <c r="EX640" s="1">
        <v>0</v>
      </c>
      <c r="EY640" s="1">
        <v>0</v>
      </c>
      <c r="EZ640" s="168">
        <v>0</v>
      </c>
      <c r="FA640" s="169">
        <v>0</v>
      </c>
      <c r="FB640" s="169">
        <v>0</v>
      </c>
      <c r="FC640" s="170">
        <v>0</v>
      </c>
      <c r="FD640">
        <v>0</v>
      </c>
      <c r="FE640">
        <v>0</v>
      </c>
      <c r="FF640">
        <v>0</v>
      </c>
      <c r="FG640">
        <v>0</v>
      </c>
      <c r="FH640">
        <v>0</v>
      </c>
      <c r="FI640">
        <v>0</v>
      </c>
      <c r="FJ640">
        <v>0</v>
      </c>
      <c r="FK640">
        <v>0</v>
      </c>
      <c r="FL640">
        <v>0</v>
      </c>
      <c r="FM640">
        <v>0</v>
      </c>
      <c r="FN640">
        <v>0</v>
      </c>
      <c r="FO640">
        <v>0</v>
      </c>
      <c r="FP640">
        <v>1</v>
      </c>
      <c r="FQ640">
        <v>3000</v>
      </c>
      <c r="FR640">
        <v>1</v>
      </c>
      <c r="FS640">
        <v>2638</v>
      </c>
      <c r="FT640">
        <v>0</v>
      </c>
      <c r="FU640">
        <v>0</v>
      </c>
      <c r="FV640">
        <v>19883</v>
      </c>
      <c r="FW640">
        <v>0</v>
      </c>
      <c r="FX640">
        <v>19883</v>
      </c>
      <c r="FY640">
        <v>0</v>
      </c>
      <c r="FZ640">
        <v>0</v>
      </c>
      <c r="GA640">
        <v>0</v>
      </c>
      <c r="GB640">
        <v>0</v>
      </c>
      <c r="GC640">
        <v>0</v>
      </c>
      <c r="GD640">
        <v>5</v>
      </c>
      <c r="GE640">
        <v>39950</v>
      </c>
      <c r="GF640">
        <v>8</v>
      </c>
      <c r="GG640">
        <v>0</v>
      </c>
      <c r="GH640">
        <v>0</v>
      </c>
      <c r="GI640">
        <v>0</v>
      </c>
      <c r="GJ640">
        <v>788</v>
      </c>
      <c r="GK640">
        <v>12800</v>
      </c>
      <c r="GL640">
        <v>0</v>
      </c>
      <c r="GM640">
        <v>0</v>
      </c>
      <c r="GN640">
        <v>0</v>
      </c>
      <c r="GO640">
        <v>0</v>
      </c>
      <c r="GP640">
        <v>47</v>
      </c>
      <c r="GQ640">
        <v>0</v>
      </c>
      <c r="GR640">
        <v>0</v>
      </c>
      <c r="GS640">
        <v>0</v>
      </c>
      <c r="GT640">
        <v>0</v>
      </c>
      <c r="GU640">
        <v>0</v>
      </c>
      <c r="GV640">
        <v>0</v>
      </c>
      <c r="GW640">
        <v>0</v>
      </c>
      <c r="GX640">
        <v>2</v>
      </c>
      <c r="GY640">
        <v>0</v>
      </c>
      <c r="GZ640">
        <v>0</v>
      </c>
      <c r="HA640">
        <v>0</v>
      </c>
      <c r="HB640">
        <v>0</v>
      </c>
      <c r="HC640" s="139">
        <v>0</v>
      </c>
      <c r="HD640" s="141">
        <v>0</v>
      </c>
      <c r="HE640" s="139">
        <v>0</v>
      </c>
      <c r="HF640" s="141">
        <v>0</v>
      </c>
      <c r="HG640" s="180">
        <v>24</v>
      </c>
      <c r="HH640" s="182">
        <v>0</v>
      </c>
      <c r="HI640" s="182">
        <v>0</v>
      </c>
      <c r="HJ640" s="183">
        <v>0</v>
      </c>
      <c r="HK640" s="140">
        <v>0</v>
      </c>
      <c r="HL640" s="140">
        <v>0</v>
      </c>
      <c r="HM640" s="1" t="s">
        <v>427</v>
      </c>
      <c r="HN640" s="1" t="s">
        <v>427</v>
      </c>
      <c r="HO640" t="s">
        <v>460</v>
      </c>
      <c r="HP640" s="284" t="s">
        <v>460</v>
      </c>
      <c r="HQ640" s="284">
        <v>0</v>
      </c>
      <c r="HR640" s="284">
        <v>0</v>
      </c>
      <c r="HS640" s="284">
        <v>0</v>
      </c>
      <c r="HT640" s="284" t="s">
        <v>427</v>
      </c>
      <c r="HU640" s="284" t="s">
        <v>427</v>
      </c>
      <c r="HV640" s="284" t="s">
        <v>427</v>
      </c>
      <c r="HW640" s="284" t="s">
        <v>427</v>
      </c>
      <c r="HX640" s="284">
        <v>0</v>
      </c>
      <c r="HY640" s="284">
        <v>0</v>
      </c>
      <c r="HZ640" s="284">
        <v>11595328</v>
      </c>
      <c r="IA640" s="284"/>
      <c r="IB640" s="284"/>
    </row>
    <row r="641" spans="1:236" x14ac:dyDescent="0.25">
      <c r="A641" s="2">
        <f>IF('Table 1'!$L$2="All Regions",1,IF('Table 1'!$L$2='DATA TEMPLATE 1516'!L641,1,0))</f>
        <v>1</v>
      </c>
      <c r="B641" s="2">
        <f>IF('Table 1'!$L$3="All Disciplines",1,IF('Table 1'!$L$3='DATA TEMPLATE 1516'!M641,1,0))</f>
        <v>1</v>
      </c>
      <c r="C641" s="2">
        <f>IF('Table 1'!$L$4="All Organisations",1,IF('Table 1'!$L$4='DATA TEMPLATE 1516'!N641,1,0))</f>
        <v>1</v>
      </c>
      <c r="D641" s="2">
        <f t="shared" si="18"/>
        <v>3</v>
      </c>
      <c r="E641" s="236">
        <f>IFERROR(IF('Table 2'!$L$2="All Diverse Led",$HQ641,IF('Table 2'!$L$2='DATA TEMPLATE 1516'!HX641,4,0)),"0")</f>
        <v>0</v>
      </c>
      <c r="F641" s="236">
        <f>IFERROR(IF('Table 2'!$L$2="All Diverse Led",$HQ641,IF('Table 2'!$L$2='DATA TEMPLATE 1516'!HY641,4,0)), 0)</f>
        <v>0</v>
      </c>
      <c r="G641" s="237">
        <f t="shared" si="19"/>
        <v>0</v>
      </c>
      <c r="H641" s="1" t="s">
        <v>471</v>
      </c>
      <c r="I641" s="1">
        <v>0</v>
      </c>
      <c r="J641" s="1" t="b">
        <v>0</v>
      </c>
      <c r="K641" s="284">
        <v>639</v>
      </c>
      <c r="L641" t="s">
        <v>448</v>
      </c>
      <c r="M641" t="s">
        <v>437</v>
      </c>
      <c r="N641" t="s">
        <v>458</v>
      </c>
      <c r="O641" s="76">
        <v>32952</v>
      </c>
      <c r="P641" s="76">
        <v>110000</v>
      </c>
      <c r="Q641" s="76">
        <v>10000</v>
      </c>
      <c r="R641" s="76">
        <v>8000</v>
      </c>
      <c r="S641" s="76">
        <v>0</v>
      </c>
      <c r="T641" s="76">
        <v>160952</v>
      </c>
      <c r="U641">
        <v>71000</v>
      </c>
      <c r="V641">
        <v>0</v>
      </c>
      <c r="W641">
        <v>0</v>
      </c>
      <c r="X641">
        <v>0</v>
      </c>
      <c r="Y641">
        <v>0</v>
      </c>
      <c r="Z641">
        <v>0</v>
      </c>
      <c r="AA641">
        <v>0</v>
      </c>
      <c r="AB641">
        <v>91615</v>
      </c>
      <c r="AC641">
        <v>28133</v>
      </c>
      <c r="AD641">
        <v>0</v>
      </c>
      <c r="AE641">
        <v>190748</v>
      </c>
      <c r="AF641" s="1">
        <v>4</v>
      </c>
      <c r="AG641">
        <v>25</v>
      </c>
      <c r="AH641">
        <v>1548</v>
      </c>
      <c r="AI641">
        <v>0</v>
      </c>
      <c r="AJ641">
        <v>1</v>
      </c>
      <c r="AK641">
        <v>6</v>
      </c>
      <c r="AL641">
        <v>240</v>
      </c>
      <c r="AM641">
        <v>0</v>
      </c>
      <c r="AN641">
        <v>1</v>
      </c>
      <c r="AO641">
        <v>4</v>
      </c>
      <c r="AP641">
        <v>200</v>
      </c>
      <c r="AQ641">
        <v>0</v>
      </c>
      <c r="AR641">
        <v>2</v>
      </c>
      <c r="AS641">
        <v>7</v>
      </c>
      <c r="AT641">
        <v>812</v>
      </c>
      <c r="AU641">
        <v>0</v>
      </c>
      <c r="AV641">
        <v>0</v>
      </c>
      <c r="AW641">
        <v>0</v>
      </c>
      <c r="AX641">
        <v>0</v>
      </c>
      <c r="AY641">
        <v>0</v>
      </c>
      <c r="AZ641">
        <v>0</v>
      </c>
      <c r="BA641">
        <v>0</v>
      </c>
      <c r="BB641">
        <v>0</v>
      </c>
      <c r="BC641">
        <v>0</v>
      </c>
      <c r="BD641" s="284">
        <v>2</v>
      </c>
      <c r="BE641" s="284">
        <v>10</v>
      </c>
      <c r="BF641" s="284">
        <v>440</v>
      </c>
      <c r="BG641" s="284">
        <v>0</v>
      </c>
      <c r="BH641" s="168">
        <v>2</v>
      </c>
      <c r="BI641" s="169">
        <v>7</v>
      </c>
      <c r="BJ641" s="169">
        <v>812</v>
      </c>
      <c r="BK641" s="170">
        <v>0</v>
      </c>
      <c r="BL641">
        <v>1</v>
      </c>
      <c r="BM641">
        <v>1</v>
      </c>
      <c r="BN641">
        <v>35</v>
      </c>
      <c r="BO641">
        <v>0</v>
      </c>
      <c r="BP641">
        <v>0</v>
      </c>
      <c r="BQ641">
        <v>0</v>
      </c>
      <c r="BR641">
        <v>0</v>
      </c>
      <c r="BS641">
        <v>0</v>
      </c>
      <c r="BT641">
        <v>0</v>
      </c>
      <c r="BU641">
        <v>0</v>
      </c>
      <c r="BV641">
        <v>0</v>
      </c>
      <c r="BW641">
        <v>0</v>
      </c>
      <c r="BX641">
        <v>0</v>
      </c>
      <c r="BY641">
        <v>0</v>
      </c>
      <c r="BZ641">
        <v>0</v>
      </c>
      <c r="CA641">
        <v>0</v>
      </c>
      <c r="CB641">
        <v>0</v>
      </c>
      <c r="CC641">
        <v>0</v>
      </c>
      <c r="CD641">
        <v>0</v>
      </c>
      <c r="CE641">
        <v>0</v>
      </c>
      <c r="CF641">
        <v>0</v>
      </c>
      <c r="CG641">
        <v>0</v>
      </c>
      <c r="CH641">
        <v>0</v>
      </c>
      <c r="CI641">
        <v>0</v>
      </c>
      <c r="CJ641" s="1">
        <v>0</v>
      </c>
      <c r="CK641" s="1">
        <v>0</v>
      </c>
      <c r="CL641" s="1">
        <v>0</v>
      </c>
      <c r="CM641" s="1">
        <v>0</v>
      </c>
      <c r="CN641" s="168">
        <v>0</v>
      </c>
      <c r="CO641" s="169">
        <v>0</v>
      </c>
      <c r="CP641" s="169">
        <v>0</v>
      </c>
      <c r="CQ641" s="170">
        <v>0</v>
      </c>
      <c r="CR641" s="1">
        <v>0</v>
      </c>
      <c r="CS641" s="1">
        <v>0</v>
      </c>
      <c r="CT641" s="1">
        <v>0</v>
      </c>
      <c r="CU641" s="1">
        <v>0</v>
      </c>
      <c r="CV641">
        <v>0</v>
      </c>
      <c r="CW641">
        <v>0</v>
      </c>
      <c r="CX641">
        <v>0</v>
      </c>
      <c r="CY641">
        <v>0</v>
      </c>
      <c r="CZ641">
        <v>0</v>
      </c>
      <c r="DA641">
        <v>0</v>
      </c>
      <c r="DB641">
        <v>0</v>
      </c>
      <c r="DC641">
        <v>0</v>
      </c>
      <c r="DD641">
        <v>0</v>
      </c>
      <c r="DE641">
        <v>0</v>
      </c>
      <c r="DF641">
        <v>0</v>
      </c>
      <c r="DG641">
        <v>0</v>
      </c>
      <c r="DH641">
        <v>0</v>
      </c>
      <c r="DI641">
        <v>0</v>
      </c>
      <c r="DJ641">
        <v>0</v>
      </c>
      <c r="DK641">
        <v>0</v>
      </c>
      <c r="DL641">
        <v>0</v>
      </c>
      <c r="DM641">
        <v>0</v>
      </c>
      <c r="DN641">
        <v>0</v>
      </c>
      <c r="DO641">
        <v>0</v>
      </c>
      <c r="DP641" s="284">
        <v>0</v>
      </c>
      <c r="DQ641" s="284">
        <v>0</v>
      </c>
      <c r="DR641" s="284">
        <v>0</v>
      </c>
      <c r="DS641" s="284">
        <v>0</v>
      </c>
      <c r="DT641" s="168">
        <v>0</v>
      </c>
      <c r="DU641" s="169">
        <v>0</v>
      </c>
      <c r="DV641" s="169">
        <v>0</v>
      </c>
      <c r="DW641" s="170">
        <v>0</v>
      </c>
      <c r="DX641">
        <v>0</v>
      </c>
      <c r="DY641">
        <v>0</v>
      </c>
      <c r="DZ641">
        <v>0</v>
      </c>
      <c r="EA641">
        <v>0</v>
      </c>
      <c r="EB641">
        <v>0</v>
      </c>
      <c r="EC641">
        <v>0</v>
      </c>
      <c r="ED641">
        <v>0</v>
      </c>
      <c r="EE641">
        <v>0</v>
      </c>
      <c r="EF641">
        <v>0</v>
      </c>
      <c r="EG641">
        <v>0</v>
      </c>
      <c r="EH641">
        <v>0</v>
      </c>
      <c r="EI641">
        <v>0</v>
      </c>
      <c r="EJ641">
        <v>0</v>
      </c>
      <c r="EK641">
        <v>0</v>
      </c>
      <c r="EL641">
        <v>0</v>
      </c>
      <c r="EM641">
        <v>0</v>
      </c>
      <c r="EN641">
        <v>0</v>
      </c>
      <c r="EO641">
        <v>0</v>
      </c>
      <c r="EP641">
        <v>0</v>
      </c>
      <c r="EQ641">
        <v>0</v>
      </c>
      <c r="ER641">
        <v>0</v>
      </c>
      <c r="ES641">
        <v>0</v>
      </c>
      <c r="ET641">
        <v>0</v>
      </c>
      <c r="EU641">
        <v>0</v>
      </c>
      <c r="EV641" s="1">
        <v>0</v>
      </c>
      <c r="EW641" s="1">
        <v>0</v>
      </c>
      <c r="EX641" s="1">
        <v>0</v>
      </c>
      <c r="EY641" s="1">
        <v>0</v>
      </c>
      <c r="EZ641" s="168">
        <v>0</v>
      </c>
      <c r="FA641" s="169">
        <v>0</v>
      </c>
      <c r="FB641" s="169">
        <v>0</v>
      </c>
      <c r="FC641" s="170">
        <v>0</v>
      </c>
      <c r="FD641">
        <v>0</v>
      </c>
      <c r="FE641">
        <v>0</v>
      </c>
      <c r="FF641">
        <v>0</v>
      </c>
      <c r="FG641">
        <v>0</v>
      </c>
      <c r="FH641">
        <v>0</v>
      </c>
      <c r="FI641">
        <v>0</v>
      </c>
      <c r="FJ641">
        <v>0</v>
      </c>
      <c r="FK641">
        <v>0</v>
      </c>
      <c r="FL641">
        <v>0</v>
      </c>
      <c r="FM641">
        <v>0</v>
      </c>
      <c r="FN641">
        <v>1</v>
      </c>
      <c r="FO641">
        <v>500</v>
      </c>
      <c r="FP641">
        <v>0</v>
      </c>
      <c r="FQ641">
        <v>0</v>
      </c>
      <c r="FR641">
        <v>0</v>
      </c>
      <c r="FS641">
        <v>0</v>
      </c>
      <c r="FT641">
        <v>0</v>
      </c>
      <c r="FU641">
        <v>0</v>
      </c>
      <c r="FV641">
        <v>0</v>
      </c>
      <c r="FW641">
        <v>0</v>
      </c>
      <c r="FX641">
        <v>0</v>
      </c>
      <c r="FY641">
        <v>0</v>
      </c>
      <c r="FZ641">
        <v>0</v>
      </c>
      <c r="GA641">
        <v>0</v>
      </c>
      <c r="GB641">
        <v>0</v>
      </c>
      <c r="GC641">
        <v>0</v>
      </c>
      <c r="GD641">
        <v>0</v>
      </c>
      <c r="GE641">
        <v>0</v>
      </c>
      <c r="GF641">
        <v>0</v>
      </c>
      <c r="GG641">
        <v>0</v>
      </c>
      <c r="GH641">
        <v>0</v>
      </c>
      <c r="GI641">
        <v>0</v>
      </c>
      <c r="GJ641">
        <v>0</v>
      </c>
      <c r="GK641">
        <v>0</v>
      </c>
      <c r="GL641">
        <v>0</v>
      </c>
      <c r="GM641">
        <v>0</v>
      </c>
      <c r="GN641">
        <v>0</v>
      </c>
      <c r="GO641">
        <v>0</v>
      </c>
      <c r="GP641">
        <v>0</v>
      </c>
      <c r="GQ641">
        <v>0</v>
      </c>
      <c r="GR641">
        <v>0</v>
      </c>
      <c r="GS641">
        <v>0</v>
      </c>
      <c r="GT641">
        <v>1</v>
      </c>
      <c r="GU641">
        <v>0</v>
      </c>
      <c r="GV641">
        <v>0</v>
      </c>
      <c r="GW641">
        <v>0</v>
      </c>
      <c r="GX641">
        <v>0</v>
      </c>
      <c r="GY641">
        <v>0</v>
      </c>
      <c r="GZ641">
        <v>0</v>
      </c>
      <c r="HA641">
        <v>0</v>
      </c>
      <c r="HB641">
        <v>0</v>
      </c>
      <c r="HC641" s="139">
        <v>1</v>
      </c>
      <c r="HD641" s="141">
        <v>0</v>
      </c>
      <c r="HE641" s="139">
        <v>0</v>
      </c>
      <c r="HF641" s="141">
        <v>0</v>
      </c>
      <c r="HG641" s="180">
        <v>8</v>
      </c>
      <c r="HH641" s="182">
        <v>0.125</v>
      </c>
      <c r="HI641" s="182">
        <v>0</v>
      </c>
      <c r="HJ641" s="183">
        <v>0</v>
      </c>
      <c r="HK641" s="140">
        <v>0</v>
      </c>
      <c r="HL641" s="140">
        <v>0</v>
      </c>
      <c r="HM641" s="1" t="s">
        <v>427</v>
      </c>
      <c r="HN641" s="1" t="s">
        <v>427</v>
      </c>
      <c r="HO641" t="s">
        <v>458</v>
      </c>
      <c r="HP641" s="284" t="s">
        <v>458</v>
      </c>
      <c r="HQ641" s="284">
        <v>0</v>
      </c>
      <c r="HR641" s="284">
        <v>0</v>
      </c>
      <c r="HS641" s="284" t="s">
        <v>476</v>
      </c>
      <c r="HT641" s="284" t="s">
        <v>427</v>
      </c>
      <c r="HU641" s="284" t="s">
        <v>427</v>
      </c>
      <c r="HV641" s="284" t="s">
        <v>427</v>
      </c>
      <c r="HW641" s="284" t="s">
        <v>427</v>
      </c>
      <c r="HX641" s="284">
        <v>0</v>
      </c>
      <c r="HY641" s="284">
        <v>0</v>
      </c>
      <c r="HZ641" s="284">
        <v>223310</v>
      </c>
      <c r="IA641" s="284"/>
      <c r="IB641" s="284"/>
    </row>
    <row r="642" spans="1:236" x14ac:dyDescent="0.25">
      <c r="A642" s="2">
        <f>IF('Table 1'!$L$2="All Regions",1,IF('Table 1'!$L$2='DATA TEMPLATE 1516'!L642,1,0))</f>
        <v>1</v>
      </c>
      <c r="B642" s="2">
        <f>IF('Table 1'!$L$3="All Disciplines",1,IF('Table 1'!$L$3='DATA TEMPLATE 1516'!M642,1,0))</f>
        <v>1</v>
      </c>
      <c r="C642" s="2">
        <f>IF('Table 1'!$L$4="All Organisations",1,IF('Table 1'!$L$4='DATA TEMPLATE 1516'!N642,1,0))</f>
        <v>1</v>
      </c>
      <c r="D642" s="2">
        <f t="shared" si="18"/>
        <v>3</v>
      </c>
      <c r="E642" s="236">
        <f>IFERROR(IF('Table 2'!$L$2="All Diverse Led",$HQ642,IF('Table 2'!$L$2='DATA TEMPLATE 1516'!HX642,4,0)),"0")</f>
        <v>0</v>
      </c>
      <c r="F642" s="236">
        <f>IFERROR(IF('Table 2'!$L$2="All Diverse Led",$HQ642,IF('Table 2'!$L$2='DATA TEMPLATE 1516'!HY642,4,0)), 0)</f>
        <v>0</v>
      </c>
      <c r="G642" s="237">
        <f t="shared" si="19"/>
        <v>0</v>
      </c>
      <c r="H642" s="1" t="s">
        <v>471</v>
      </c>
      <c r="I642" s="1">
        <v>0</v>
      </c>
      <c r="J642" s="1" t="b">
        <v>0</v>
      </c>
      <c r="K642" s="284">
        <v>640</v>
      </c>
      <c r="L642" t="s">
        <v>449</v>
      </c>
      <c r="M642" t="s">
        <v>443</v>
      </c>
      <c r="N642" t="s">
        <v>458</v>
      </c>
      <c r="O642" s="76">
        <v>1566</v>
      </c>
      <c r="P642" s="76">
        <v>90000</v>
      </c>
      <c r="Q642" s="76">
        <v>35993</v>
      </c>
      <c r="R642" s="76">
        <v>40278</v>
      </c>
      <c r="S642" s="76">
        <v>23250</v>
      </c>
      <c r="T642" s="76">
        <v>191087</v>
      </c>
      <c r="U642">
        <v>0</v>
      </c>
      <c r="V642">
        <v>0</v>
      </c>
      <c r="W642">
        <v>0</v>
      </c>
      <c r="X642">
        <v>0</v>
      </c>
      <c r="Y642">
        <v>0</v>
      </c>
      <c r="Z642">
        <v>0</v>
      </c>
      <c r="AA642">
        <v>0</v>
      </c>
      <c r="AB642">
        <v>93312</v>
      </c>
      <c r="AC642">
        <v>30027</v>
      </c>
      <c r="AD642">
        <v>56533</v>
      </c>
      <c r="AE642">
        <v>179872</v>
      </c>
      <c r="AF642" s="1">
        <v>4</v>
      </c>
      <c r="AG642">
        <v>4</v>
      </c>
      <c r="AH642">
        <v>0</v>
      </c>
      <c r="AI642">
        <v>850</v>
      </c>
      <c r="AJ642">
        <v>0</v>
      </c>
      <c r="AK642">
        <v>0</v>
      </c>
      <c r="AL642">
        <v>0</v>
      </c>
      <c r="AM642">
        <v>0</v>
      </c>
      <c r="AN642">
        <v>0</v>
      </c>
      <c r="AO642">
        <v>0</v>
      </c>
      <c r="AP642">
        <v>0</v>
      </c>
      <c r="AQ642">
        <v>0</v>
      </c>
      <c r="AR642">
        <v>4</v>
      </c>
      <c r="AS642">
        <v>4</v>
      </c>
      <c r="AT642">
        <v>0</v>
      </c>
      <c r="AU642">
        <v>850</v>
      </c>
      <c r="AV642">
        <v>0</v>
      </c>
      <c r="AW642">
        <v>0</v>
      </c>
      <c r="AX642">
        <v>0</v>
      </c>
      <c r="AY642">
        <v>0</v>
      </c>
      <c r="AZ642">
        <v>0</v>
      </c>
      <c r="BA642">
        <v>0</v>
      </c>
      <c r="BB642">
        <v>0</v>
      </c>
      <c r="BC642">
        <v>0</v>
      </c>
      <c r="BD642" s="284">
        <v>0</v>
      </c>
      <c r="BE642" s="284">
        <v>0</v>
      </c>
      <c r="BF642" s="284">
        <v>0</v>
      </c>
      <c r="BG642" s="284">
        <v>0</v>
      </c>
      <c r="BH642" s="168">
        <v>4</v>
      </c>
      <c r="BI642" s="169">
        <v>4</v>
      </c>
      <c r="BJ642" s="169">
        <v>0</v>
      </c>
      <c r="BK642" s="170">
        <v>850</v>
      </c>
      <c r="BL642">
        <v>0</v>
      </c>
      <c r="BM642">
        <v>0</v>
      </c>
      <c r="BN642">
        <v>0</v>
      </c>
      <c r="BO642">
        <v>0</v>
      </c>
      <c r="BP642">
        <v>0</v>
      </c>
      <c r="BQ642">
        <v>0</v>
      </c>
      <c r="BR642">
        <v>0</v>
      </c>
      <c r="BS642">
        <v>0</v>
      </c>
      <c r="BT642">
        <v>0</v>
      </c>
      <c r="BU642">
        <v>0</v>
      </c>
      <c r="BV642">
        <v>0</v>
      </c>
      <c r="BW642">
        <v>0</v>
      </c>
      <c r="BX642">
        <v>0</v>
      </c>
      <c r="BY642">
        <v>0</v>
      </c>
      <c r="BZ642">
        <v>0</v>
      </c>
      <c r="CA642">
        <v>0</v>
      </c>
      <c r="CB642">
        <v>0</v>
      </c>
      <c r="CC642">
        <v>0</v>
      </c>
      <c r="CD642">
        <v>0</v>
      </c>
      <c r="CE642">
        <v>0</v>
      </c>
      <c r="CF642">
        <v>0</v>
      </c>
      <c r="CG642">
        <v>0</v>
      </c>
      <c r="CH642">
        <v>0</v>
      </c>
      <c r="CI642">
        <v>0</v>
      </c>
      <c r="CJ642" s="1">
        <v>0</v>
      </c>
      <c r="CK642" s="1">
        <v>0</v>
      </c>
      <c r="CL642" s="1">
        <v>0</v>
      </c>
      <c r="CM642" s="1">
        <v>0</v>
      </c>
      <c r="CN642" s="168">
        <v>0</v>
      </c>
      <c r="CO642" s="169">
        <v>0</v>
      </c>
      <c r="CP642" s="169">
        <v>0</v>
      </c>
      <c r="CQ642" s="170">
        <v>0</v>
      </c>
      <c r="CR642" s="1">
        <v>0</v>
      </c>
      <c r="CS642" s="1">
        <v>0</v>
      </c>
      <c r="CT642" s="1">
        <v>0</v>
      </c>
      <c r="CU642" s="1">
        <v>0</v>
      </c>
      <c r="CV642">
        <v>0</v>
      </c>
      <c r="CW642">
        <v>0</v>
      </c>
      <c r="CX642">
        <v>0</v>
      </c>
      <c r="CY642">
        <v>0</v>
      </c>
      <c r="CZ642">
        <v>0</v>
      </c>
      <c r="DA642">
        <v>0</v>
      </c>
      <c r="DB642">
        <v>0</v>
      </c>
      <c r="DC642">
        <v>0</v>
      </c>
      <c r="DD642">
        <v>0</v>
      </c>
      <c r="DE642">
        <v>0</v>
      </c>
      <c r="DF642">
        <v>0</v>
      </c>
      <c r="DG642">
        <v>0</v>
      </c>
      <c r="DH642">
        <v>0</v>
      </c>
      <c r="DI642">
        <v>0</v>
      </c>
      <c r="DJ642">
        <v>0</v>
      </c>
      <c r="DK642">
        <v>0</v>
      </c>
      <c r="DL642">
        <v>0</v>
      </c>
      <c r="DM642">
        <v>0</v>
      </c>
      <c r="DN642">
        <v>0</v>
      </c>
      <c r="DO642">
        <v>0</v>
      </c>
      <c r="DP642" s="284">
        <v>0</v>
      </c>
      <c r="DQ642" s="284">
        <v>0</v>
      </c>
      <c r="DR642" s="284">
        <v>0</v>
      </c>
      <c r="DS642" s="284">
        <v>0</v>
      </c>
      <c r="DT642" s="168">
        <v>0</v>
      </c>
      <c r="DU642" s="169">
        <v>0</v>
      </c>
      <c r="DV642" s="169">
        <v>0</v>
      </c>
      <c r="DW642" s="170">
        <v>0</v>
      </c>
      <c r="DX642">
        <v>6</v>
      </c>
      <c r="DY642">
        <v>6</v>
      </c>
      <c r="DZ642">
        <v>0</v>
      </c>
      <c r="EA642">
        <v>2550</v>
      </c>
      <c r="EB642">
        <v>0</v>
      </c>
      <c r="EC642">
        <v>0</v>
      </c>
      <c r="ED642">
        <v>0</v>
      </c>
      <c r="EE642">
        <v>0</v>
      </c>
      <c r="EF642">
        <v>0</v>
      </c>
      <c r="EG642">
        <v>0</v>
      </c>
      <c r="EH642">
        <v>0</v>
      </c>
      <c r="EI642">
        <v>0</v>
      </c>
      <c r="EJ642">
        <v>4</v>
      </c>
      <c r="EK642">
        <v>4</v>
      </c>
      <c r="EL642">
        <v>0</v>
      </c>
      <c r="EM642">
        <v>2400</v>
      </c>
      <c r="EN642">
        <v>0</v>
      </c>
      <c r="EO642">
        <v>0</v>
      </c>
      <c r="EP642">
        <v>0</v>
      </c>
      <c r="EQ642">
        <v>0</v>
      </c>
      <c r="ER642">
        <v>0</v>
      </c>
      <c r="ES642">
        <v>0</v>
      </c>
      <c r="ET642">
        <v>0</v>
      </c>
      <c r="EU642">
        <v>0</v>
      </c>
      <c r="EV642" s="1">
        <v>0</v>
      </c>
      <c r="EW642" s="1">
        <v>0</v>
      </c>
      <c r="EX642" s="1">
        <v>0</v>
      </c>
      <c r="EY642" s="1">
        <v>0</v>
      </c>
      <c r="EZ642" s="168">
        <v>4</v>
      </c>
      <c r="FA642" s="169">
        <v>4</v>
      </c>
      <c r="FB642" s="169">
        <v>0</v>
      </c>
      <c r="FC642" s="170">
        <v>2400</v>
      </c>
      <c r="FD642">
        <v>0</v>
      </c>
      <c r="FE642">
        <v>0</v>
      </c>
      <c r="FF642">
        <v>0</v>
      </c>
      <c r="FG642">
        <v>0</v>
      </c>
      <c r="FH642">
        <v>0</v>
      </c>
      <c r="FI642">
        <v>0</v>
      </c>
      <c r="FJ642">
        <v>0</v>
      </c>
      <c r="FK642">
        <v>0</v>
      </c>
      <c r="FL642">
        <v>0</v>
      </c>
      <c r="FM642">
        <v>0</v>
      </c>
      <c r="FN642">
        <v>0</v>
      </c>
      <c r="FO642">
        <v>0</v>
      </c>
      <c r="FP642">
        <v>0</v>
      </c>
      <c r="FQ642">
        <v>0</v>
      </c>
      <c r="FR642">
        <v>0</v>
      </c>
      <c r="FS642">
        <v>0</v>
      </c>
      <c r="FT642">
        <v>0</v>
      </c>
      <c r="FU642">
        <v>0</v>
      </c>
      <c r="FV642">
        <v>0</v>
      </c>
      <c r="FW642">
        <v>0</v>
      </c>
      <c r="FX642">
        <v>0</v>
      </c>
      <c r="FY642">
        <v>0</v>
      </c>
      <c r="FZ642">
        <v>0</v>
      </c>
      <c r="GA642">
        <v>0</v>
      </c>
      <c r="GB642">
        <v>0</v>
      </c>
      <c r="GC642">
        <v>0</v>
      </c>
      <c r="GD642">
        <v>0</v>
      </c>
      <c r="GE642">
        <v>0</v>
      </c>
      <c r="GF642">
        <v>0</v>
      </c>
      <c r="GG642">
        <v>0</v>
      </c>
      <c r="GH642">
        <v>4</v>
      </c>
      <c r="GI642">
        <v>200</v>
      </c>
      <c r="GJ642">
        <v>0</v>
      </c>
      <c r="GK642">
        <v>0</v>
      </c>
      <c r="GL642">
        <v>4</v>
      </c>
      <c r="GM642">
        <v>180</v>
      </c>
      <c r="GN642">
        <v>0</v>
      </c>
      <c r="GO642">
        <v>0</v>
      </c>
      <c r="GP642">
        <v>0</v>
      </c>
      <c r="GQ642">
        <v>0</v>
      </c>
      <c r="GR642">
        <v>0</v>
      </c>
      <c r="GS642">
        <v>0</v>
      </c>
      <c r="GT642">
        <v>0</v>
      </c>
      <c r="GU642">
        <v>0</v>
      </c>
      <c r="GV642">
        <v>0</v>
      </c>
      <c r="GW642">
        <v>0</v>
      </c>
      <c r="GX642">
        <v>0</v>
      </c>
      <c r="GY642">
        <v>0</v>
      </c>
      <c r="GZ642">
        <v>0</v>
      </c>
      <c r="HA642">
        <v>0</v>
      </c>
      <c r="HB642">
        <v>0</v>
      </c>
      <c r="HC642" s="139">
        <v>0</v>
      </c>
      <c r="HD642" s="141">
        <v>0</v>
      </c>
      <c r="HE642" s="139">
        <v>0</v>
      </c>
      <c r="HF642" s="141">
        <v>1</v>
      </c>
      <c r="HG642" s="180">
        <v>6</v>
      </c>
      <c r="HH642" s="182">
        <v>0.16666666666666666</v>
      </c>
      <c r="HI642" s="182">
        <v>0</v>
      </c>
      <c r="HJ642" s="183">
        <v>0</v>
      </c>
      <c r="HK642" s="140">
        <v>0</v>
      </c>
      <c r="HL642" s="140">
        <v>0</v>
      </c>
      <c r="HM642" s="1" t="s">
        <v>427</v>
      </c>
      <c r="HN642" s="1" t="s">
        <v>427</v>
      </c>
      <c r="HO642" t="s">
        <v>458</v>
      </c>
      <c r="HP642" s="284" t="s">
        <v>458</v>
      </c>
      <c r="HQ642" s="284">
        <v>0</v>
      </c>
      <c r="HR642" s="284">
        <v>0</v>
      </c>
      <c r="HS642" s="284">
        <v>0</v>
      </c>
      <c r="HT642" s="284" t="s">
        <v>427</v>
      </c>
      <c r="HU642" s="284" t="s">
        <v>427</v>
      </c>
      <c r="HV642" s="284" t="s">
        <v>427</v>
      </c>
      <c r="HW642" s="284" t="s">
        <v>427</v>
      </c>
      <c r="HX642" s="284">
        <v>0</v>
      </c>
      <c r="HY642" s="284">
        <v>0</v>
      </c>
      <c r="HZ642" s="284">
        <v>160763</v>
      </c>
      <c r="IA642" s="284"/>
      <c r="IB642" s="284"/>
    </row>
    <row r="643" spans="1:236" x14ac:dyDescent="0.25">
      <c r="A643" s="2">
        <f>IF('Table 1'!$L$2="All Regions",1,IF('Table 1'!$L$2='DATA TEMPLATE 1516'!L643,1,0))</f>
        <v>1</v>
      </c>
      <c r="B643" s="2">
        <f>IF('Table 1'!$L$3="All Disciplines",1,IF('Table 1'!$L$3='DATA TEMPLATE 1516'!M643,1,0))</f>
        <v>1</v>
      </c>
      <c r="C643" s="2">
        <f>IF('Table 1'!$L$4="All Organisations",1,IF('Table 1'!$L$4='DATA TEMPLATE 1516'!N643,1,0))</f>
        <v>1</v>
      </c>
      <c r="D643" s="2">
        <f t="shared" ref="D643:D654" si="20">SUM(A643:C643)</f>
        <v>3</v>
      </c>
      <c r="E643" s="236">
        <f>IFERROR(IF('Table 2'!$L$2="All Diverse Led",$HQ643,IF('Table 2'!$L$2='DATA TEMPLATE 1516'!HX643,4,0)),"0")</f>
        <v>0</v>
      </c>
      <c r="F643" s="236">
        <f>IFERROR(IF('Table 2'!$L$2="All Diverse Led",$HQ643,IF('Table 2'!$L$2='DATA TEMPLATE 1516'!HY643,4,0)), 0)</f>
        <v>0</v>
      </c>
      <c r="G643" s="237">
        <f t="shared" si="19"/>
        <v>0</v>
      </c>
      <c r="H643" s="1" t="s">
        <v>471</v>
      </c>
      <c r="I643" s="1">
        <v>0</v>
      </c>
      <c r="J643" s="1" t="b">
        <v>0</v>
      </c>
      <c r="K643" s="284">
        <v>641</v>
      </c>
      <c r="L643" t="s">
        <v>439</v>
      </c>
      <c r="M643" t="s">
        <v>440</v>
      </c>
      <c r="N643" t="s">
        <v>460</v>
      </c>
      <c r="O643" s="76">
        <v>504227</v>
      </c>
      <c r="P643" s="76">
        <v>353543</v>
      </c>
      <c r="Q643" s="76">
        <v>207445</v>
      </c>
      <c r="R643" s="76">
        <v>82063</v>
      </c>
      <c r="S643" s="76">
        <v>0</v>
      </c>
      <c r="T643" s="76">
        <v>1147278</v>
      </c>
      <c r="U643">
        <v>514876</v>
      </c>
      <c r="V643">
        <v>13366</v>
      </c>
      <c r="W643">
        <v>0</v>
      </c>
      <c r="X643">
        <v>0</v>
      </c>
      <c r="Y643">
        <v>43194</v>
      </c>
      <c r="Z643">
        <v>0</v>
      </c>
      <c r="AA643">
        <v>0</v>
      </c>
      <c r="AB643">
        <v>232694</v>
      </c>
      <c r="AC643">
        <v>286546</v>
      </c>
      <c r="AD643">
        <v>80955</v>
      </c>
      <c r="AE643">
        <v>1171631</v>
      </c>
      <c r="AF643" s="1">
        <v>26</v>
      </c>
      <c r="AG643">
        <v>0</v>
      </c>
      <c r="AH643">
        <v>6008</v>
      </c>
      <c r="AI643">
        <v>0</v>
      </c>
      <c r="AJ643">
        <v>0</v>
      </c>
      <c r="AK643">
        <v>0</v>
      </c>
      <c r="AL643">
        <v>0</v>
      </c>
      <c r="AM643">
        <v>0</v>
      </c>
      <c r="AN643">
        <v>0</v>
      </c>
      <c r="AO643">
        <v>0</v>
      </c>
      <c r="AP643">
        <v>0</v>
      </c>
      <c r="AQ643">
        <v>0</v>
      </c>
      <c r="AR643">
        <v>26</v>
      </c>
      <c r="AS643">
        <v>0</v>
      </c>
      <c r="AT643">
        <v>6008</v>
      </c>
      <c r="AU643">
        <v>0</v>
      </c>
      <c r="AV643">
        <v>0</v>
      </c>
      <c r="AW643">
        <v>0</v>
      </c>
      <c r="AX643">
        <v>0</v>
      </c>
      <c r="AY643">
        <v>0</v>
      </c>
      <c r="AZ643">
        <v>0</v>
      </c>
      <c r="BA643">
        <v>0</v>
      </c>
      <c r="BB643">
        <v>0</v>
      </c>
      <c r="BC643">
        <v>0</v>
      </c>
      <c r="BD643" s="284">
        <v>0</v>
      </c>
      <c r="BE643" s="284">
        <v>0</v>
      </c>
      <c r="BF643" s="284">
        <v>0</v>
      </c>
      <c r="BG643" s="284">
        <v>0</v>
      </c>
      <c r="BH643" s="168">
        <v>26</v>
      </c>
      <c r="BI643" s="169">
        <v>0</v>
      </c>
      <c r="BJ643" s="169">
        <v>6008</v>
      </c>
      <c r="BK643" s="170">
        <v>0</v>
      </c>
      <c r="BL643">
        <v>2</v>
      </c>
      <c r="BM643">
        <v>120</v>
      </c>
      <c r="BN643">
        <v>0</v>
      </c>
      <c r="BO643">
        <v>5378</v>
      </c>
      <c r="BP643">
        <v>0</v>
      </c>
      <c r="BQ643">
        <v>0</v>
      </c>
      <c r="BR643">
        <v>0</v>
      </c>
      <c r="BS643">
        <v>0</v>
      </c>
      <c r="BT643">
        <v>1</v>
      </c>
      <c r="BU643">
        <v>60</v>
      </c>
      <c r="BV643">
        <v>0</v>
      </c>
      <c r="BW643">
        <v>2636</v>
      </c>
      <c r="BX643">
        <v>0</v>
      </c>
      <c r="BY643">
        <v>0</v>
      </c>
      <c r="BZ643">
        <v>0</v>
      </c>
      <c r="CA643">
        <v>3496</v>
      </c>
      <c r="CB643">
        <v>0</v>
      </c>
      <c r="CC643">
        <v>0</v>
      </c>
      <c r="CD643">
        <v>0</v>
      </c>
      <c r="CE643">
        <v>0</v>
      </c>
      <c r="CF643">
        <v>0</v>
      </c>
      <c r="CG643">
        <v>0</v>
      </c>
      <c r="CH643">
        <v>0</v>
      </c>
      <c r="CI643">
        <v>1715</v>
      </c>
      <c r="CJ643" s="1">
        <v>1</v>
      </c>
      <c r="CK643" s="1">
        <v>60</v>
      </c>
      <c r="CL643" s="1">
        <v>0</v>
      </c>
      <c r="CM643" s="1">
        <v>2636</v>
      </c>
      <c r="CN643" s="168">
        <v>0</v>
      </c>
      <c r="CO643" s="169">
        <v>0</v>
      </c>
      <c r="CP643" s="169">
        <v>0</v>
      </c>
      <c r="CQ643" s="170">
        <v>5211</v>
      </c>
      <c r="CR643" s="1">
        <v>0</v>
      </c>
      <c r="CS643" s="1">
        <v>0</v>
      </c>
      <c r="CT643" s="1">
        <v>0</v>
      </c>
      <c r="CU643" s="1">
        <v>0</v>
      </c>
      <c r="CV643">
        <v>0</v>
      </c>
      <c r="CW643">
        <v>0</v>
      </c>
      <c r="CX643">
        <v>0</v>
      </c>
      <c r="CY643">
        <v>0</v>
      </c>
      <c r="CZ643">
        <v>0</v>
      </c>
      <c r="DA643">
        <v>0</v>
      </c>
      <c r="DB643">
        <v>0</v>
      </c>
      <c r="DC643">
        <v>0</v>
      </c>
      <c r="DD643">
        <v>0</v>
      </c>
      <c r="DE643">
        <v>0</v>
      </c>
      <c r="DF643">
        <v>0</v>
      </c>
      <c r="DG643">
        <v>0</v>
      </c>
      <c r="DH643">
        <v>0</v>
      </c>
      <c r="DI643">
        <v>0</v>
      </c>
      <c r="DJ643">
        <v>0</v>
      </c>
      <c r="DK643">
        <v>0</v>
      </c>
      <c r="DL643">
        <v>0</v>
      </c>
      <c r="DM643">
        <v>0</v>
      </c>
      <c r="DN643">
        <v>0</v>
      </c>
      <c r="DO643">
        <v>0</v>
      </c>
      <c r="DP643" s="284">
        <v>0</v>
      </c>
      <c r="DQ643" s="284">
        <v>0</v>
      </c>
      <c r="DR643" s="284">
        <v>0</v>
      </c>
      <c r="DS643" s="284">
        <v>0</v>
      </c>
      <c r="DT643" s="168">
        <v>0</v>
      </c>
      <c r="DU643" s="169">
        <v>0</v>
      </c>
      <c r="DV643" s="169">
        <v>0</v>
      </c>
      <c r="DW643" s="170">
        <v>0</v>
      </c>
      <c r="DX643">
        <v>5</v>
      </c>
      <c r="DY643">
        <v>3</v>
      </c>
      <c r="DZ643">
        <v>201</v>
      </c>
      <c r="EA643">
        <v>0</v>
      </c>
      <c r="EB643">
        <v>0</v>
      </c>
      <c r="EC643">
        <v>0</v>
      </c>
      <c r="ED643">
        <v>0</v>
      </c>
      <c r="EE643">
        <v>0</v>
      </c>
      <c r="EF643">
        <v>0</v>
      </c>
      <c r="EG643">
        <v>0</v>
      </c>
      <c r="EH643">
        <v>0</v>
      </c>
      <c r="EI643">
        <v>0</v>
      </c>
      <c r="EJ643">
        <v>0</v>
      </c>
      <c r="EK643">
        <v>0</v>
      </c>
      <c r="EL643">
        <v>97</v>
      </c>
      <c r="EM643">
        <v>0</v>
      </c>
      <c r="EN643">
        <v>0</v>
      </c>
      <c r="EO643">
        <v>0</v>
      </c>
      <c r="EP643">
        <v>0</v>
      </c>
      <c r="EQ643">
        <v>0</v>
      </c>
      <c r="ER643">
        <v>0</v>
      </c>
      <c r="ES643">
        <v>0</v>
      </c>
      <c r="ET643">
        <v>0</v>
      </c>
      <c r="EU643">
        <v>0</v>
      </c>
      <c r="EV643" s="1">
        <v>0</v>
      </c>
      <c r="EW643" s="1">
        <v>0</v>
      </c>
      <c r="EX643" s="1">
        <v>0</v>
      </c>
      <c r="EY643" s="1">
        <v>0</v>
      </c>
      <c r="EZ643" s="168">
        <v>0</v>
      </c>
      <c r="FA643" s="169">
        <v>0</v>
      </c>
      <c r="FB643" s="169">
        <v>97</v>
      </c>
      <c r="FC643" s="170">
        <v>0</v>
      </c>
      <c r="FD643">
        <v>0</v>
      </c>
      <c r="FE643">
        <v>0</v>
      </c>
      <c r="FF643">
        <v>0</v>
      </c>
      <c r="FG643">
        <v>0</v>
      </c>
      <c r="FH643">
        <v>0</v>
      </c>
      <c r="FI643">
        <v>0</v>
      </c>
      <c r="FJ643">
        <v>0</v>
      </c>
      <c r="FK643">
        <v>0</v>
      </c>
      <c r="FL643">
        <v>0</v>
      </c>
      <c r="FM643">
        <v>0</v>
      </c>
      <c r="FN643">
        <v>2</v>
      </c>
      <c r="FO643">
        <v>5030</v>
      </c>
      <c r="FP643">
        <v>0</v>
      </c>
      <c r="FQ643">
        <v>0</v>
      </c>
      <c r="FR643">
        <v>5030</v>
      </c>
      <c r="FS643">
        <v>0</v>
      </c>
      <c r="FT643">
        <v>0</v>
      </c>
      <c r="FU643">
        <v>0</v>
      </c>
      <c r="FV643">
        <v>0</v>
      </c>
      <c r="FW643">
        <v>0</v>
      </c>
      <c r="FX643">
        <v>0</v>
      </c>
      <c r="FY643">
        <v>0</v>
      </c>
      <c r="FZ643">
        <v>1</v>
      </c>
      <c r="GA643">
        <v>107</v>
      </c>
      <c r="GB643">
        <v>0</v>
      </c>
      <c r="GC643">
        <v>0</v>
      </c>
      <c r="GD643">
        <v>0</v>
      </c>
      <c r="GE643">
        <v>0</v>
      </c>
      <c r="GF643">
        <v>0</v>
      </c>
      <c r="GG643">
        <v>0</v>
      </c>
      <c r="GH643">
        <v>2</v>
      </c>
      <c r="GI643">
        <v>70</v>
      </c>
      <c r="GJ643">
        <v>0</v>
      </c>
      <c r="GK643">
        <v>0</v>
      </c>
      <c r="GL643">
        <v>0</v>
      </c>
      <c r="GM643">
        <v>70</v>
      </c>
      <c r="GN643">
        <v>2</v>
      </c>
      <c r="GO643">
        <v>0</v>
      </c>
      <c r="GP643">
        <v>24</v>
      </c>
      <c r="GQ643">
        <v>0</v>
      </c>
      <c r="GR643">
        <v>0</v>
      </c>
      <c r="GS643">
        <v>0</v>
      </c>
      <c r="GT643">
        <v>2</v>
      </c>
      <c r="GU643">
        <v>0</v>
      </c>
      <c r="GV643">
        <v>1</v>
      </c>
      <c r="GW643">
        <v>1</v>
      </c>
      <c r="GX643">
        <v>0</v>
      </c>
      <c r="GY643">
        <v>0</v>
      </c>
      <c r="GZ643">
        <v>12</v>
      </c>
      <c r="HA643">
        <v>7</v>
      </c>
      <c r="HB643">
        <v>0</v>
      </c>
      <c r="HC643" s="139">
        <v>2</v>
      </c>
      <c r="HD643" s="141">
        <v>0</v>
      </c>
      <c r="HE643" s="139">
        <v>0</v>
      </c>
      <c r="HF643" s="141">
        <v>3</v>
      </c>
      <c r="HG643" s="180">
        <v>12</v>
      </c>
      <c r="HH643" s="182">
        <v>0.41666666666666669</v>
      </c>
      <c r="HI643" s="182">
        <v>0</v>
      </c>
      <c r="HJ643" s="183">
        <v>0</v>
      </c>
      <c r="HK643" s="140">
        <v>0</v>
      </c>
      <c r="HL643" s="140">
        <v>0</v>
      </c>
      <c r="HM643" s="1" t="s">
        <v>427</v>
      </c>
      <c r="HN643" s="1" t="s">
        <v>427</v>
      </c>
      <c r="HO643" t="s">
        <v>460</v>
      </c>
      <c r="HP643" s="284" t="s">
        <v>460</v>
      </c>
      <c r="HQ643" s="284">
        <v>0</v>
      </c>
      <c r="HR643" s="284">
        <v>0</v>
      </c>
      <c r="HS643" s="284">
        <v>0</v>
      </c>
      <c r="HT643" s="284" t="s">
        <v>427</v>
      </c>
      <c r="HU643" s="284" t="s">
        <v>427</v>
      </c>
      <c r="HV643" s="284" t="s">
        <v>427</v>
      </c>
      <c r="HW643" s="284" t="s">
        <v>426</v>
      </c>
      <c r="HX643" s="284">
        <v>0</v>
      </c>
      <c r="HY643" s="284">
        <v>0</v>
      </c>
      <c r="HZ643" s="284">
        <v>1290597</v>
      </c>
      <c r="IA643" s="284"/>
      <c r="IB643" s="284"/>
    </row>
    <row r="644" spans="1:236" x14ac:dyDescent="0.25">
      <c r="A644" s="2">
        <f>IF('Table 1'!$L$2="All Regions",1,IF('Table 1'!$L$2='DATA TEMPLATE 1516'!L644,1,0))</f>
        <v>1</v>
      </c>
      <c r="B644" s="2">
        <f>IF('Table 1'!$L$3="All Disciplines",1,IF('Table 1'!$L$3='DATA TEMPLATE 1516'!M644,1,0))</f>
        <v>1</v>
      </c>
      <c r="C644" s="2">
        <f>IF('Table 1'!$L$4="All Organisations",1,IF('Table 1'!$L$4='DATA TEMPLATE 1516'!N644,1,0))</f>
        <v>1</v>
      </c>
      <c r="D644" s="2">
        <f t="shared" si="20"/>
        <v>3</v>
      </c>
      <c r="E644" s="236">
        <f>IFERROR(IF('Table 2'!$L$2="All Diverse Led",$HQ644,IF('Table 2'!$L$2='DATA TEMPLATE 1516'!HX644,4,0)),"0")</f>
        <v>0</v>
      </c>
      <c r="F644" s="236">
        <f>IFERROR(IF('Table 2'!$L$2="All Diverse Led",$HQ644,IF('Table 2'!$L$2='DATA TEMPLATE 1516'!HY644,4,0)), 0)</f>
        <v>0</v>
      </c>
      <c r="G644" s="237">
        <f t="shared" ref="G644:G654" si="21">SUM(E644:F644)</f>
        <v>0</v>
      </c>
      <c r="H644" s="1" t="s">
        <v>471</v>
      </c>
      <c r="I644" s="1">
        <v>0</v>
      </c>
      <c r="J644" s="1" t="b">
        <v>1</v>
      </c>
      <c r="K644" s="284">
        <v>642</v>
      </c>
      <c r="L644" t="s">
        <v>435</v>
      </c>
      <c r="M644" t="s">
        <v>451</v>
      </c>
      <c r="N644" t="s">
        <v>460</v>
      </c>
      <c r="O644" s="76">
        <v>4427641</v>
      </c>
      <c r="P644" s="76">
        <v>1164724</v>
      </c>
      <c r="Q644" s="76">
        <v>1417878</v>
      </c>
      <c r="R644" s="76">
        <v>5220698</v>
      </c>
      <c r="S644" s="76">
        <v>645576</v>
      </c>
      <c r="T644" s="76">
        <v>12876517</v>
      </c>
      <c r="U644">
        <v>2211571</v>
      </c>
      <c r="V644">
        <v>22538</v>
      </c>
      <c r="W644">
        <v>0</v>
      </c>
      <c r="X644">
        <v>0</v>
      </c>
      <c r="Y644">
        <v>0</v>
      </c>
      <c r="Z644">
        <v>17829</v>
      </c>
      <c r="AA644">
        <v>0</v>
      </c>
      <c r="AB644">
        <v>5440066</v>
      </c>
      <c r="AC644">
        <v>3933658</v>
      </c>
      <c r="AD644">
        <v>109023</v>
      </c>
      <c r="AE644">
        <v>11734685</v>
      </c>
      <c r="AF644" s="1">
        <v>0</v>
      </c>
      <c r="AG644">
        <v>0</v>
      </c>
      <c r="AH644">
        <v>0</v>
      </c>
      <c r="AI644">
        <v>0</v>
      </c>
      <c r="AJ644">
        <v>0</v>
      </c>
      <c r="AK644">
        <v>0</v>
      </c>
      <c r="AL644">
        <v>0</v>
      </c>
      <c r="AM644">
        <v>0</v>
      </c>
      <c r="AN644">
        <v>0</v>
      </c>
      <c r="AO644">
        <v>0</v>
      </c>
      <c r="AP644">
        <v>0</v>
      </c>
      <c r="AQ644">
        <v>0</v>
      </c>
      <c r="AR644">
        <v>0</v>
      </c>
      <c r="AS644">
        <v>0</v>
      </c>
      <c r="AT644">
        <v>0</v>
      </c>
      <c r="AU644">
        <v>0</v>
      </c>
      <c r="AV644">
        <v>0</v>
      </c>
      <c r="AW644">
        <v>0</v>
      </c>
      <c r="AX644">
        <v>0</v>
      </c>
      <c r="AY644">
        <v>0</v>
      </c>
      <c r="AZ644">
        <v>0</v>
      </c>
      <c r="BA644">
        <v>0</v>
      </c>
      <c r="BB644">
        <v>0</v>
      </c>
      <c r="BC644">
        <v>0</v>
      </c>
      <c r="BD644" s="284">
        <v>0</v>
      </c>
      <c r="BE644" s="284">
        <v>0</v>
      </c>
      <c r="BF644" s="284">
        <v>0</v>
      </c>
      <c r="BG644" s="284">
        <v>0</v>
      </c>
      <c r="BH644" s="168">
        <v>0</v>
      </c>
      <c r="BI644" s="169">
        <v>0</v>
      </c>
      <c r="BJ644" s="169">
        <v>0</v>
      </c>
      <c r="BK644" s="170">
        <v>0</v>
      </c>
      <c r="BL644">
        <v>3</v>
      </c>
      <c r="BM644">
        <v>342</v>
      </c>
      <c r="BN644">
        <v>39547</v>
      </c>
      <c r="BO644">
        <v>0</v>
      </c>
      <c r="BP644">
        <v>0</v>
      </c>
      <c r="BQ644">
        <v>0</v>
      </c>
      <c r="BR644">
        <v>0</v>
      </c>
      <c r="BS644">
        <v>0</v>
      </c>
      <c r="BT644">
        <v>0</v>
      </c>
      <c r="BU644">
        <v>0</v>
      </c>
      <c r="BV644">
        <v>0</v>
      </c>
      <c r="BW644">
        <v>0</v>
      </c>
      <c r="BX644">
        <v>0</v>
      </c>
      <c r="BY644">
        <v>0</v>
      </c>
      <c r="BZ644">
        <v>0</v>
      </c>
      <c r="CA644">
        <v>0</v>
      </c>
      <c r="CB644">
        <v>0</v>
      </c>
      <c r="CC644">
        <v>0</v>
      </c>
      <c r="CD644">
        <v>0</v>
      </c>
      <c r="CE644">
        <v>0</v>
      </c>
      <c r="CF644">
        <v>0</v>
      </c>
      <c r="CG644">
        <v>0</v>
      </c>
      <c r="CH644">
        <v>0</v>
      </c>
      <c r="CI644">
        <v>0</v>
      </c>
      <c r="CJ644" s="1">
        <v>0</v>
      </c>
      <c r="CK644" s="1">
        <v>0</v>
      </c>
      <c r="CL644" s="1">
        <v>0</v>
      </c>
      <c r="CM644" s="1">
        <v>0</v>
      </c>
      <c r="CN644" s="168">
        <v>0</v>
      </c>
      <c r="CO644" s="169">
        <v>0</v>
      </c>
      <c r="CP644" s="169">
        <v>0</v>
      </c>
      <c r="CQ644" s="170">
        <v>0</v>
      </c>
      <c r="CR644" s="1">
        <v>20</v>
      </c>
      <c r="CS644" s="1">
        <v>2418</v>
      </c>
      <c r="CT644" s="1">
        <v>118755</v>
      </c>
      <c r="CU644" s="1">
        <v>0</v>
      </c>
      <c r="CV644">
        <v>0</v>
      </c>
      <c r="CW644">
        <v>0</v>
      </c>
      <c r="CX644">
        <v>0</v>
      </c>
      <c r="CY644">
        <v>0</v>
      </c>
      <c r="CZ644">
        <v>0</v>
      </c>
      <c r="DA644">
        <v>0</v>
      </c>
      <c r="DB644">
        <v>0</v>
      </c>
      <c r="DC644">
        <v>0</v>
      </c>
      <c r="DD644">
        <v>0</v>
      </c>
      <c r="DE644">
        <v>0</v>
      </c>
      <c r="DF644">
        <v>0</v>
      </c>
      <c r="DG644">
        <v>0</v>
      </c>
      <c r="DH644">
        <v>0</v>
      </c>
      <c r="DI644">
        <v>0</v>
      </c>
      <c r="DJ644">
        <v>0</v>
      </c>
      <c r="DK644">
        <v>0</v>
      </c>
      <c r="DL644">
        <v>0</v>
      </c>
      <c r="DM644">
        <v>0</v>
      </c>
      <c r="DN644">
        <v>0</v>
      </c>
      <c r="DO644">
        <v>0</v>
      </c>
      <c r="DP644" s="284">
        <v>0</v>
      </c>
      <c r="DQ644" s="284">
        <v>0</v>
      </c>
      <c r="DR644" s="284">
        <v>0</v>
      </c>
      <c r="DS644" s="284">
        <v>0</v>
      </c>
      <c r="DT644" s="168">
        <v>0</v>
      </c>
      <c r="DU644" s="169">
        <v>0</v>
      </c>
      <c r="DV644" s="169">
        <v>0</v>
      </c>
      <c r="DW644" s="170">
        <v>0</v>
      </c>
      <c r="DX644">
        <v>0</v>
      </c>
      <c r="DY644">
        <v>0</v>
      </c>
      <c r="DZ644">
        <v>0</v>
      </c>
      <c r="EA644">
        <v>0</v>
      </c>
      <c r="EB644">
        <v>0</v>
      </c>
      <c r="EC644">
        <v>0</v>
      </c>
      <c r="ED644">
        <v>0</v>
      </c>
      <c r="EE644">
        <v>0</v>
      </c>
      <c r="EF644">
        <v>0</v>
      </c>
      <c r="EG644">
        <v>0</v>
      </c>
      <c r="EH644">
        <v>0</v>
      </c>
      <c r="EI644">
        <v>0</v>
      </c>
      <c r="EJ644">
        <v>0</v>
      </c>
      <c r="EK644">
        <v>0</v>
      </c>
      <c r="EL644">
        <v>0</v>
      </c>
      <c r="EM644">
        <v>0</v>
      </c>
      <c r="EN644">
        <v>0</v>
      </c>
      <c r="EO644">
        <v>0</v>
      </c>
      <c r="EP644">
        <v>0</v>
      </c>
      <c r="EQ644">
        <v>0</v>
      </c>
      <c r="ER644">
        <v>0</v>
      </c>
      <c r="ES644">
        <v>0</v>
      </c>
      <c r="ET644">
        <v>0</v>
      </c>
      <c r="EU644">
        <v>0</v>
      </c>
      <c r="EV644" s="1">
        <v>0</v>
      </c>
      <c r="EW644" s="1">
        <v>0</v>
      </c>
      <c r="EX644" s="1">
        <v>0</v>
      </c>
      <c r="EY644" s="1">
        <v>0</v>
      </c>
      <c r="EZ644" s="168">
        <v>0</v>
      </c>
      <c r="FA644" s="169">
        <v>0</v>
      </c>
      <c r="FB644" s="169">
        <v>0</v>
      </c>
      <c r="FC644" s="170">
        <v>0</v>
      </c>
      <c r="FD644">
        <v>0</v>
      </c>
      <c r="FE644">
        <v>0</v>
      </c>
      <c r="FF644">
        <v>0</v>
      </c>
      <c r="FG644">
        <v>0</v>
      </c>
      <c r="FH644">
        <v>0</v>
      </c>
      <c r="FI644">
        <v>0</v>
      </c>
      <c r="FJ644">
        <v>0</v>
      </c>
      <c r="FK644">
        <v>0</v>
      </c>
      <c r="FL644">
        <v>0</v>
      </c>
      <c r="FM644">
        <v>0</v>
      </c>
      <c r="FN644">
        <v>0</v>
      </c>
      <c r="FO644">
        <v>0</v>
      </c>
      <c r="FP644">
        <v>0</v>
      </c>
      <c r="FQ644">
        <v>0</v>
      </c>
      <c r="FR644">
        <v>0</v>
      </c>
      <c r="FS644">
        <v>0</v>
      </c>
      <c r="FT644">
        <v>0</v>
      </c>
      <c r="FU644">
        <v>0</v>
      </c>
      <c r="FV644">
        <v>0</v>
      </c>
      <c r="FW644">
        <v>0</v>
      </c>
      <c r="FX644">
        <v>0</v>
      </c>
      <c r="FY644">
        <v>0</v>
      </c>
      <c r="FZ644">
        <v>45</v>
      </c>
      <c r="GA644">
        <v>5</v>
      </c>
      <c r="GB644">
        <v>0</v>
      </c>
      <c r="GC644">
        <v>0</v>
      </c>
      <c r="GD644">
        <v>0</v>
      </c>
      <c r="GE644">
        <v>0</v>
      </c>
      <c r="GF644">
        <v>0</v>
      </c>
      <c r="GG644">
        <v>0</v>
      </c>
      <c r="GH644">
        <v>0</v>
      </c>
      <c r="GI644">
        <v>0</v>
      </c>
      <c r="GJ644">
        <v>0</v>
      </c>
      <c r="GK644">
        <v>0</v>
      </c>
      <c r="GL644">
        <v>0</v>
      </c>
      <c r="GM644">
        <v>0</v>
      </c>
      <c r="GN644">
        <v>0</v>
      </c>
      <c r="GO644">
        <v>0</v>
      </c>
      <c r="GP644">
        <v>0</v>
      </c>
      <c r="GQ644">
        <v>0</v>
      </c>
      <c r="GR644">
        <v>0</v>
      </c>
      <c r="GS644">
        <v>0</v>
      </c>
      <c r="GT644">
        <v>0</v>
      </c>
      <c r="GU644">
        <v>0</v>
      </c>
      <c r="GV644">
        <v>0</v>
      </c>
      <c r="GW644">
        <v>0</v>
      </c>
      <c r="GX644">
        <v>0</v>
      </c>
      <c r="GY644">
        <v>0</v>
      </c>
      <c r="GZ644">
        <v>0</v>
      </c>
      <c r="HA644">
        <v>0</v>
      </c>
      <c r="HB644">
        <v>0</v>
      </c>
      <c r="HC644" s="139">
        <v>4</v>
      </c>
      <c r="HD644" s="141">
        <v>0</v>
      </c>
      <c r="HE644" s="139">
        <v>1</v>
      </c>
      <c r="HF644" s="141">
        <v>2</v>
      </c>
      <c r="HG644" s="180">
        <v>29</v>
      </c>
      <c r="HH644" s="182">
        <v>0.20689655172413793</v>
      </c>
      <c r="HI644" s="182">
        <v>3.4482758620689655E-2</v>
      </c>
      <c r="HJ644" s="183">
        <v>0</v>
      </c>
      <c r="HK644" s="140">
        <v>0</v>
      </c>
      <c r="HL644" s="140">
        <v>0</v>
      </c>
      <c r="HM644" s="1" t="s">
        <v>427</v>
      </c>
      <c r="HN644" s="1" t="s">
        <v>427</v>
      </c>
      <c r="HO644" t="s">
        <v>460</v>
      </c>
      <c r="HP644" s="284" t="s">
        <v>460</v>
      </c>
      <c r="HQ644" s="284">
        <v>0</v>
      </c>
      <c r="HR644" s="284">
        <v>0</v>
      </c>
      <c r="HS644" s="284">
        <v>0</v>
      </c>
      <c r="HT644" s="284" t="s">
        <v>427</v>
      </c>
      <c r="HU644" s="284" t="s">
        <v>427</v>
      </c>
      <c r="HV644" s="284" t="s">
        <v>427</v>
      </c>
      <c r="HW644" s="284" t="s">
        <v>427</v>
      </c>
      <c r="HX644" s="284">
        <v>0</v>
      </c>
      <c r="HY644" s="284">
        <v>0</v>
      </c>
      <c r="HZ644" s="284">
        <v>11064696</v>
      </c>
      <c r="IA644" s="284"/>
      <c r="IB644" s="284"/>
    </row>
    <row r="645" spans="1:236" x14ac:dyDescent="0.25">
      <c r="A645" s="2">
        <f>IF('Table 1'!$L$2="All Regions",1,IF('Table 1'!$L$2='DATA TEMPLATE 1516'!L645,1,0))</f>
        <v>1</v>
      </c>
      <c r="B645" s="2">
        <f>IF('Table 1'!$L$3="All Disciplines",1,IF('Table 1'!$L$3='DATA TEMPLATE 1516'!M645,1,0))</f>
        <v>1</v>
      </c>
      <c r="C645" s="2">
        <f>IF('Table 1'!$L$4="All Organisations",1,IF('Table 1'!$L$4='DATA TEMPLATE 1516'!N645,1,0))</f>
        <v>1</v>
      </c>
      <c r="D645" s="2">
        <f t="shared" si="20"/>
        <v>3</v>
      </c>
      <c r="E645" s="236">
        <f>IFERROR(IF('Table 2'!$L$2="All Diverse Led",$HQ645,IF('Table 2'!$L$2='DATA TEMPLATE 1516'!HX645,4,0)),"0")</f>
        <v>0</v>
      </c>
      <c r="F645" s="236">
        <f>IFERROR(IF('Table 2'!$L$2="All Diverse Led",$HQ645,IF('Table 2'!$L$2='DATA TEMPLATE 1516'!HY645,4,0)), 0)</f>
        <v>0</v>
      </c>
      <c r="G645" s="237">
        <f t="shared" si="21"/>
        <v>0</v>
      </c>
      <c r="H645" s="1" t="s">
        <v>471</v>
      </c>
      <c r="I645" s="1">
        <v>0</v>
      </c>
      <c r="J645" s="1" t="b">
        <v>1</v>
      </c>
      <c r="K645" s="284">
        <v>643</v>
      </c>
      <c r="L645" t="s">
        <v>444</v>
      </c>
      <c r="M645" t="s">
        <v>451</v>
      </c>
      <c r="N645" t="s">
        <v>460</v>
      </c>
      <c r="O645" s="76">
        <v>174425</v>
      </c>
      <c r="P645" s="76">
        <v>950863</v>
      </c>
      <c r="Q645" s="76">
        <v>30545</v>
      </c>
      <c r="R645" s="76">
        <v>1135868</v>
      </c>
      <c r="S645" s="76">
        <v>40816</v>
      </c>
      <c r="T645" s="76">
        <v>2332517</v>
      </c>
      <c r="U645">
        <v>104061</v>
      </c>
      <c r="V645">
        <v>0</v>
      </c>
      <c r="W645">
        <v>0</v>
      </c>
      <c r="X645">
        <v>0</v>
      </c>
      <c r="Y645">
        <v>0</v>
      </c>
      <c r="Z645">
        <v>0</v>
      </c>
      <c r="AA645">
        <v>0</v>
      </c>
      <c r="AB645">
        <v>1257107</v>
      </c>
      <c r="AC645">
        <v>562368</v>
      </c>
      <c r="AD645">
        <v>461197</v>
      </c>
      <c r="AE645">
        <v>2384733</v>
      </c>
      <c r="AF645" s="1">
        <v>0</v>
      </c>
      <c r="AG645">
        <v>0</v>
      </c>
      <c r="AH645">
        <v>0</v>
      </c>
      <c r="AI645">
        <v>0</v>
      </c>
      <c r="AJ645">
        <v>0</v>
      </c>
      <c r="AK645">
        <v>0</v>
      </c>
      <c r="AL645">
        <v>0</v>
      </c>
      <c r="AM645">
        <v>0</v>
      </c>
      <c r="AN645">
        <v>0</v>
      </c>
      <c r="AO645">
        <v>0</v>
      </c>
      <c r="AP645">
        <v>0</v>
      </c>
      <c r="AQ645">
        <v>0</v>
      </c>
      <c r="AR645">
        <v>0</v>
      </c>
      <c r="AS645">
        <v>0</v>
      </c>
      <c r="AT645">
        <v>0</v>
      </c>
      <c r="AU645">
        <v>0</v>
      </c>
      <c r="AV645">
        <v>0</v>
      </c>
      <c r="AW645">
        <v>0</v>
      </c>
      <c r="AX645">
        <v>0</v>
      </c>
      <c r="AY645">
        <v>0</v>
      </c>
      <c r="AZ645">
        <v>0</v>
      </c>
      <c r="BA645">
        <v>0</v>
      </c>
      <c r="BB645">
        <v>0</v>
      </c>
      <c r="BC645">
        <v>0</v>
      </c>
      <c r="BD645" s="284">
        <v>0</v>
      </c>
      <c r="BE645" s="284">
        <v>0</v>
      </c>
      <c r="BF645" s="284">
        <v>0</v>
      </c>
      <c r="BG645" s="284">
        <v>0</v>
      </c>
      <c r="BH645" s="168">
        <v>0</v>
      </c>
      <c r="BI645" s="169">
        <v>0</v>
      </c>
      <c r="BJ645" s="169">
        <v>0</v>
      </c>
      <c r="BK645" s="170">
        <v>0</v>
      </c>
      <c r="BL645">
        <v>29</v>
      </c>
      <c r="BM645">
        <v>2624</v>
      </c>
      <c r="BN645">
        <v>0</v>
      </c>
      <c r="BO645">
        <v>400000</v>
      </c>
      <c r="BP645">
        <v>0</v>
      </c>
      <c r="BQ645">
        <v>0</v>
      </c>
      <c r="BR645">
        <v>0</v>
      </c>
      <c r="BS645">
        <v>0</v>
      </c>
      <c r="BT645">
        <v>0</v>
      </c>
      <c r="BU645">
        <v>0</v>
      </c>
      <c r="BV645">
        <v>0</v>
      </c>
      <c r="BW645">
        <v>0</v>
      </c>
      <c r="BX645">
        <v>0</v>
      </c>
      <c r="BY645">
        <v>0</v>
      </c>
      <c r="BZ645">
        <v>0</v>
      </c>
      <c r="CA645">
        <v>0</v>
      </c>
      <c r="CB645">
        <v>0</v>
      </c>
      <c r="CC645">
        <v>0</v>
      </c>
      <c r="CD645">
        <v>0</v>
      </c>
      <c r="CE645">
        <v>0</v>
      </c>
      <c r="CF645">
        <v>0</v>
      </c>
      <c r="CG645">
        <v>0</v>
      </c>
      <c r="CH645">
        <v>0</v>
      </c>
      <c r="CI645">
        <v>0</v>
      </c>
      <c r="CJ645" s="1">
        <v>0</v>
      </c>
      <c r="CK645" s="1">
        <v>0</v>
      </c>
      <c r="CL645" s="1">
        <v>0</v>
      </c>
      <c r="CM645" s="1">
        <v>0</v>
      </c>
      <c r="CN645" s="168">
        <v>0</v>
      </c>
      <c r="CO645" s="169">
        <v>0</v>
      </c>
      <c r="CP645" s="169">
        <v>0</v>
      </c>
      <c r="CQ645" s="170">
        <v>0</v>
      </c>
      <c r="CR645" s="1">
        <v>0</v>
      </c>
      <c r="CS645" s="1">
        <v>0</v>
      </c>
      <c r="CT645" s="1">
        <v>0</v>
      </c>
      <c r="CU645" s="1">
        <v>0</v>
      </c>
      <c r="CV645">
        <v>0</v>
      </c>
      <c r="CW645">
        <v>0</v>
      </c>
      <c r="CX645">
        <v>0</v>
      </c>
      <c r="CY645">
        <v>0</v>
      </c>
      <c r="CZ645">
        <v>0</v>
      </c>
      <c r="DA645">
        <v>0</v>
      </c>
      <c r="DB645">
        <v>0</v>
      </c>
      <c r="DC645">
        <v>0</v>
      </c>
      <c r="DD645">
        <v>0</v>
      </c>
      <c r="DE645">
        <v>0</v>
      </c>
      <c r="DF645">
        <v>0</v>
      </c>
      <c r="DG645">
        <v>0</v>
      </c>
      <c r="DH645">
        <v>0</v>
      </c>
      <c r="DI645">
        <v>0</v>
      </c>
      <c r="DJ645">
        <v>0</v>
      </c>
      <c r="DK645">
        <v>0</v>
      </c>
      <c r="DL645">
        <v>0</v>
      </c>
      <c r="DM645">
        <v>0</v>
      </c>
      <c r="DN645">
        <v>0</v>
      </c>
      <c r="DO645">
        <v>0</v>
      </c>
      <c r="DP645" s="284">
        <v>0</v>
      </c>
      <c r="DQ645" s="284">
        <v>0</v>
      </c>
      <c r="DR645" s="284">
        <v>0</v>
      </c>
      <c r="DS645" s="284">
        <v>0</v>
      </c>
      <c r="DT645" s="168">
        <v>0</v>
      </c>
      <c r="DU645" s="169">
        <v>0</v>
      </c>
      <c r="DV645" s="169">
        <v>0</v>
      </c>
      <c r="DW645" s="170">
        <v>0</v>
      </c>
      <c r="DX645">
        <v>1</v>
      </c>
      <c r="DY645">
        <v>1</v>
      </c>
      <c r="DZ645">
        <v>0</v>
      </c>
      <c r="EA645">
        <v>2500</v>
      </c>
      <c r="EB645">
        <v>0</v>
      </c>
      <c r="EC645">
        <v>0</v>
      </c>
      <c r="ED645">
        <v>0</v>
      </c>
      <c r="EE645">
        <v>0</v>
      </c>
      <c r="EF645">
        <v>0</v>
      </c>
      <c r="EG645">
        <v>0</v>
      </c>
      <c r="EH645">
        <v>0</v>
      </c>
      <c r="EI645">
        <v>0</v>
      </c>
      <c r="EJ645">
        <v>0</v>
      </c>
      <c r="EK645">
        <v>0</v>
      </c>
      <c r="EL645">
        <v>0</v>
      </c>
      <c r="EM645">
        <v>0</v>
      </c>
      <c r="EN645">
        <v>0</v>
      </c>
      <c r="EO645">
        <v>0</v>
      </c>
      <c r="EP645">
        <v>0</v>
      </c>
      <c r="EQ645">
        <v>0</v>
      </c>
      <c r="ER645">
        <v>0</v>
      </c>
      <c r="ES645">
        <v>0</v>
      </c>
      <c r="ET645">
        <v>0</v>
      </c>
      <c r="EU645">
        <v>0</v>
      </c>
      <c r="EV645" s="1">
        <v>0</v>
      </c>
      <c r="EW645" s="1">
        <v>0</v>
      </c>
      <c r="EX645" s="1">
        <v>0</v>
      </c>
      <c r="EY645" s="1">
        <v>0</v>
      </c>
      <c r="EZ645" s="168">
        <v>0</v>
      </c>
      <c r="FA645" s="169">
        <v>0</v>
      </c>
      <c r="FB645" s="169">
        <v>0</v>
      </c>
      <c r="FC645" s="170">
        <v>0</v>
      </c>
      <c r="FD645">
        <v>0</v>
      </c>
      <c r="FE645">
        <v>0</v>
      </c>
      <c r="FF645">
        <v>0</v>
      </c>
      <c r="FG645">
        <v>0</v>
      </c>
      <c r="FH645">
        <v>0</v>
      </c>
      <c r="FI645">
        <v>0</v>
      </c>
      <c r="FJ645">
        <v>0</v>
      </c>
      <c r="FK645">
        <v>0</v>
      </c>
      <c r="FL645">
        <v>0</v>
      </c>
      <c r="FM645">
        <v>0</v>
      </c>
      <c r="FN645">
        <v>3</v>
      </c>
      <c r="FO645">
        <v>2700</v>
      </c>
      <c r="FP645">
        <v>1</v>
      </c>
      <c r="FQ645">
        <v>0</v>
      </c>
      <c r="FR645">
        <v>0</v>
      </c>
      <c r="FS645">
        <v>0</v>
      </c>
      <c r="FT645">
        <v>0</v>
      </c>
      <c r="FU645">
        <v>0</v>
      </c>
      <c r="FV645">
        <v>0</v>
      </c>
      <c r="FW645">
        <v>0</v>
      </c>
      <c r="FX645">
        <v>0</v>
      </c>
      <c r="FY645">
        <v>0</v>
      </c>
      <c r="FZ645">
        <v>0</v>
      </c>
      <c r="GA645">
        <v>0</v>
      </c>
      <c r="GB645">
        <v>0</v>
      </c>
      <c r="GC645">
        <v>0</v>
      </c>
      <c r="GD645">
        <v>0</v>
      </c>
      <c r="GE645">
        <v>0</v>
      </c>
      <c r="GF645">
        <v>0</v>
      </c>
      <c r="GG645">
        <v>0</v>
      </c>
      <c r="GH645">
        <v>0</v>
      </c>
      <c r="GI645">
        <v>0</v>
      </c>
      <c r="GJ645">
        <v>0</v>
      </c>
      <c r="GK645">
        <v>0</v>
      </c>
      <c r="GL645">
        <v>0</v>
      </c>
      <c r="GM645">
        <v>0</v>
      </c>
      <c r="GN645">
        <v>0</v>
      </c>
      <c r="GO645">
        <v>0</v>
      </c>
      <c r="GP645">
        <v>0</v>
      </c>
      <c r="GQ645">
        <v>0</v>
      </c>
      <c r="GR645">
        <v>0</v>
      </c>
      <c r="GS645">
        <v>0</v>
      </c>
      <c r="GT645">
        <v>0</v>
      </c>
      <c r="GU645">
        <v>0</v>
      </c>
      <c r="GV645">
        <v>0</v>
      </c>
      <c r="GW645">
        <v>0</v>
      </c>
      <c r="GX645">
        <v>0</v>
      </c>
      <c r="GY645">
        <v>0</v>
      </c>
      <c r="GZ645">
        <v>0</v>
      </c>
      <c r="HA645">
        <v>0</v>
      </c>
      <c r="HB645">
        <v>0</v>
      </c>
      <c r="HC645" s="139">
        <v>1</v>
      </c>
      <c r="HD645" s="141">
        <v>0</v>
      </c>
      <c r="HE645" s="139">
        <v>0</v>
      </c>
      <c r="HF645" s="141">
        <v>1</v>
      </c>
      <c r="HG645" s="180">
        <v>19</v>
      </c>
      <c r="HH645" s="182">
        <v>0.10526315789473684</v>
      </c>
      <c r="HI645" s="182">
        <v>0</v>
      </c>
      <c r="HJ645" s="183">
        <v>0</v>
      </c>
      <c r="HK645" s="140">
        <v>0</v>
      </c>
      <c r="HL645" s="140">
        <v>0</v>
      </c>
      <c r="HM645" s="1" t="s">
        <v>427</v>
      </c>
      <c r="HN645" s="1" t="s">
        <v>427</v>
      </c>
      <c r="HO645" t="s">
        <v>460</v>
      </c>
      <c r="HP645" s="284" t="s">
        <v>460</v>
      </c>
      <c r="HQ645" s="284">
        <v>0</v>
      </c>
      <c r="HR645" s="284">
        <v>0</v>
      </c>
      <c r="HS645" s="284">
        <v>0</v>
      </c>
      <c r="HT645" s="284" t="s">
        <v>427</v>
      </c>
      <c r="HU645" s="284" t="s">
        <v>427</v>
      </c>
      <c r="HV645" s="284" t="s">
        <v>427</v>
      </c>
      <c r="HW645" s="284" t="s">
        <v>427</v>
      </c>
      <c r="HX645" s="284">
        <v>0</v>
      </c>
      <c r="HY645" s="284">
        <v>0</v>
      </c>
      <c r="HZ645" s="284">
        <v>3667627</v>
      </c>
      <c r="IA645" s="284"/>
      <c r="IB645" s="284"/>
    </row>
    <row r="646" spans="1:236" x14ac:dyDescent="0.25">
      <c r="A646" s="2">
        <f>IF('Table 1'!$L$2="All Regions",1,IF('Table 1'!$L$2='DATA TEMPLATE 1516'!L646,1,0))</f>
        <v>1</v>
      </c>
      <c r="B646" s="2">
        <f>IF('Table 1'!$L$3="All Disciplines",1,IF('Table 1'!$L$3='DATA TEMPLATE 1516'!M646,1,0))</f>
        <v>1</v>
      </c>
      <c r="C646" s="2">
        <f>IF('Table 1'!$L$4="All Organisations",1,IF('Table 1'!$L$4='DATA TEMPLATE 1516'!N646,1,0))</f>
        <v>1</v>
      </c>
      <c r="D646" s="2">
        <f t="shared" si="20"/>
        <v>3</v>
      </c>
      <c r="E646" s="236">
        <f>IFERROR(IF('Table 2'!$L$2="All Diverse Led",$HQ646,IF('Table 2'!$L$2='DATA TEMPLATE 1516'!HX646,4,0)),"0")</f>
        <v>0</v>
      </c>
      <c r="F646" s="236">
        <f>IFERROR(IF('Table 2'!$L$2="All Diverse Led",$HQ646,IF('Table 2'!$L$2='DATA TEMPLATE 1516'!HY646,4,0)), 0)</f>
        <v>0</v>
      </c>
      <c r="G646" s="237">
        <f t="shared" si="21"/>
        <v>0</v>
      </c>
      <c r="H646" s="1" t="s">
        <v>471</v>
      </c>
      <c r="I646" s="1">
        <v>0</v>
      </c>
      <c r="J646" s="1" t="b">
        <v>1</v>
      </c>
      <c r="K646" s="284">
        <v>644</v>
      </c>
      <c r="L646" t="s">
        <v>448</v>
      </c>
      <c r="M646" t="s">
        <v>451</v>
      </c>
      <c r="N646" t="s">
        <v>458</v>
      </c>
      <c r="O646" s="76">
        <v>25998</v>
      </c>
      <c r="P646" s="76">
        <v>500000</v>
      </c>
      <c r="Q646" s="76">
        <v>2230</v>
      </c>
      <c r="R646" s="76">
        <v>76000</v>
      </c>
      <c r="S646" s="76">
        <v>0</v>
      </c>
      <c r="T646" s="76">
        <v>604228</v>
      </c>
      <c r="U646">
        <v>0</v>
      </c>
      <c r="V646">
        <v>0</v>
      </c>
      <c r="W646">
        <v>0</v>
      </c>
      <c r="X646">
        <v>0</v>
      </c>
      <c r="Y646">
        <v>0</v>
      </c>
      <c r="Z646">
        <v>0</v>
      </c>
      <c r="AA646">
        <v>0</v>
      </c>
      <c r="AB646">
        <v>114788</v>
      </c>
      <c r="AC646">
        <v>75134</v>
      </c>
      <c r="AD646">
        <v>371026</v>
      </c>
      <c r="AE646">
        <v>560948</v>
      </c>
      <c r="AF646" s="1">
        <v>3</v>
      </c>
      <c r="AG646">
        <v>4</v>
      </c>
      <c r="AH646">
        <v>299</v>
      </c>
      <c r="AI646">
        <v>0</v>
      </c>
      <c r="AJ646">
        <v>0</v>
      </c>
      <c r="AK646">
        <v>0</v>
      </c>
      <c r="AL646">
        <v>0</v>
      </c>
      <c r="AM646">
        <v>0</v>
      </c>
      <c r="AN646">
        <v>0</v>
      </c>
      <c r="AO646">
        <v>0</v>
      </c>
      <c r="AP646">
        <v>0</v>
      </c>
      <c r="AQ646">
        <v>0</v>
      </c>
      <c r="AR646">
        <v>1</v>
      </c>
      <c r="AS646">
        <v>1</v>
      </c>
      <c r="AT646">
        <v>50</v>
      </c>
      <c r="AU646">
        <v>0</v>
      </c>
      <c r="AV646">
        <v>0</v>
      </c>
      <c r="AW646">
        <v>0</v>
      </c>
      <c r="AX646">
        <v>0</v>
      </c>
      <c r="AY646">
        <v>0</v>
      </c>
      <c r="AZ646">
        <v>0</v>
      </c>
      <c r="BA646">
        <v>0</v>
      </c>
      <c r="BB646">
        <v>0</v>
      </c>
      <c r="BC646">
        <v>0</v>
      </c>
      <c r="BD646" s="284">
        <v>0</v>
      </c>
      <c r="BE646" s="284">
        <v>0</v>
      </c>
      <c r="BF646" s="284">
        <v>0</v>
      </c>
      <c r="BG646" s="284">
        <v>0</v>
      </c>
      <c r="BH646" s="168">
        <v>1</v>
      </c>
      <c r="BI646" s="169">
        <v>1</v>
      </c>
      <c r="BJ646" s="169">
        <v>50</v>
      </c>
      <c r="BK646" s="170">
        <v>0</v>
      </c>
      <c r="BL646" s="252">
        <v>0</v>
      </c>
      <c r="BM646" s="252">
        <v>0</v>
      </c>
      <c r="BN646">
        <v>0</v>
      </c>
      <c r="BO646">
        <v>0</v>
      </c>
      <c r="BP646">
        <v>0</v>
      </c>
      <c r="BQ646">
        <v>0</v>
      </c>
      <c r="BR646">
        <v>0</v>
      </c>
      <c r="BS646">
        <v>0</v>
      </c>
      <c r="BT646">
        <v>0</v>
      </c>
      <c r="BU646">
        <v>0</v>
      </c>
      <c r="BV646">
        <v>0</v>
      </c>
      <c r="BW646">
        <v>0</v>
      </c>
      <c r="BX646">
        <v>0</v>
      </c>
      <c r="BY646">
        <v>0</v>
      </c>
      <c r="BZ646">
        <v>0</v>
      </c>
      <c r="CA646">
        <v>0</v>
      </c>
      <c r="CB646">
        <v>0</v>
      </c>
      <c r="CC646">
        <v>0</v>
      </c>
      <c r="CD646">
        <v>0</v>
      </c>
      <c r="CE646">
        <v>0</v>
      </c>
      <c r="CF646">
        <v>0</v>
      </c>
      <c r="CG646">
        <v>0</v>
      </c>
      <c r="CH646">
        <v>0</v>
      </c>
      <c r="CI646">
        <v>0</v>
      </c>
      <c r="CJ646" s="1">
        <v>0</v>
      </c>
      <c r="CK646" s="1">
        <v>0</v>
      </c>
      <c r="CL646" s="1">
        <v>0</v>
      </c>
      <c r="CM646" s="1">
        <v>0</v>
      </c>
      <c r="CN646" s="168">
        <v>0</v>
      </c>
      <c r="CO646" s="169">
        <v>0</v>
      </c>
      <c r="CP646" s="169">
        <v>0</v>
      </c>
      <c r="CQ646" s="170">
        <v>0</v>
      </c>
      <c r="CR646" s="1">
        <v>0</v>
      </c>
      <c r="CS646" s="1">
        <v>0</v>
      </c>
      <c r="CT646" s="1">
        <v>0</v>
      </c>
      <c r="CU646" s="1">
        <v>0</v>
      </c>
      <c r="CV646">
        <v>0</v>
      </c>
      <c r="CW646">
        <v>0</v>
      </c>
      <c r="CX646">
        <v>0</v>
      </c>
      <c r="CY646">
        <v>0</v>
      </c>
      <c r="CZ646">
        <v>0</v>
      </c>
      <c r="DA646">
        <v>0</v>
      </c>
      <c r="DB646">
        <v>0</v>
      </c>
      <c r="DC646">
        <v>0</v>
      </c>
      <c r="DD646">
        <v>0</v>
      </c>
      <c r="DE646">
        <v>0</v>
      </c>
      <c r="DF646">
        <v>0</v>
      </c>
      <c r="DG646">
        <v>0</v>
      </c>
      <c r="DH646">
        <v>0</v>
      </c>
      <c r="DI646">
        <v>0</v>
      </c>
      <c r="DJ646">
        <v>0</v>
      </c>
      <c r="DK646">
        <v>0</v>
      </c>
      <c r="DL646">
        <v>0</v>
      </c>
      <c r="DM646">
        <v>0</v>
      </c>
      <c r="DN646">
        <v>0</v>
      </c>
      <c r="DO646">
        <v>0</v>
      </c>
      <c r="DP646" s="284">
        <v>0</v>
      </c>
      <c r="DQ646" s="284">
        <v>0</v>
      </c>
      <c r="DR646" s="284">
        <v>0</v>
      </c>
      <c r="DS646" s="284">
        <v>0</v>
      </c>
      <c r="DT646" s="168">
        <v>0</v>
      </c>
      <c r="DU646" s="169">
        <v>0</v>
      </c>
      <c r="DV646" s="169">
        <v>0</v>
      </c>
      <c r="DW646" s="170">
        <v>0</v>
      </c>
      <c r="DX646">
        <v>0</v>
      </c>
      <c r="DY646">
        <v>0</v>
      </c>
      <c r="DZ646">
        <v>0</v>
      </c>
      <c r="EA646">
        <v>0</v>
      </c>
      <c r="EB646">
        <v>0</v>
      </c>
      <c r="EC646">
        <v>0</v>
      </c>
      <c r="ED646">
        <v>0</v>
      </c>
      <c r="EE646">
        <v>0</v>
      </c>
      <c r="EF646">
        <v>0</v>
      </c>
      <c r="EG646">
        <v>0</v>
      </c>
      <c r="EH646">
        <v>0</v>
      </c>
      <c r="EI646">
        <v>0</v>
      </c>
      <c r="EJ646">
        <v>0</v>
      </c>
      <c r="EK646">
        <v>0</v>
      </c>
      <c r="EL646">
        <v>0</v>
      </c>
      <c r="EM646">
        <v>0</v>
      </c>
      <c r="EN646">
        <v>0</v>
      </c>
      <c r="EO646">
        <v>0</v>
      </c>
      <c r="EP646">
        <v>0</v>
      </c>
      <c r="EQ646">
        <v>0</v>
      </c>
      <c r="ER646">
        <v>0</v>
      </c>
      <c r="ES646">
        <v>0</v>
      </c>
      <c r="ET646">
        <v>0</v>
      </c>
      <c r="EU646">
        <v>0</v>
      </c>
      <c r="EV646" s="1">
        <v>0</v>
      </c>
      <c r="EW646" s="1">
        <v>0</v>
      </c>
      <c r="EX646" s="1">
        <v>0</v>
      </c>
      <c r="EY646" s="1">
        <v>0</v>
      </c>
      <c r="EZ646" s="168">
        <v>0</v>
      </c>
      <c r="FA646" s="169">
        <v>0</v>
      </c>
      <c r="FB646" s="169">
        <v>0</v>
      </c>
      <c r="FC646" s="170">
        <v>0</v>
      </c>
      <c r="FD646">
        <v>0</v>
      </c>
      <c r="FE646">
        <v>0</v>
      </c>
      <c r="FF646">
        <v>0</v>
      </c>
      <c r="FG646">
        <v>0</v>
      </c>
      <c r="FH646">
        <v>0</v>
      </c>
      <c r="FI646">
        <v>0</v>
      </c>
      <c r="FJ646">
        <v>0</v>
      </c>
      <c r="FK646">
        <v>0</v>
      </c>
      <c r="FL646">
        <v>0</v>
      </c>
      <c r="FM646">
        <v>0</v>
      </c>
      <c r="FN646">
        <v>0</v>
      </c>
      <c r="FO646">
        <v>0</v>
      </c>
      <c r="FP646">
        <v>0</v>
      </c>
      <c r="FQ646">
        <v>0</v>
      </c>
      <c r="FR646">
        <v>0</v>
      </c>
      <c r="FS646">
        <v>0</v>
      </c>
      <c r="FT646">
        <v>0</v>
      </c>
      <c r="FU646">
        <v>0</v>
      </c>
      <c r="FV646">
        <v>0</v>
      </c>
      <c r="FW646">
        <v>0</v>
      </c>
      <c r="FX646">
        <v>0</v>
      </c>
      <c r="FY646">
        <v>0</v>
      </c>
      <c r="FZ646">
        <v>0</v>
      </c>
      <c r="GA646">
        <v>0</v>
      </c>
      <c r="GB646">
        <v>0</v>
      </c>
      <c r="GC646">
        <v>0</v>
      </c>
      <c r="GD646">
        <v>0</v>
      </c>
      <c r="GE646">
        <v>0</v>
      </c>
      <c r="GF646">
        <v>0</v>
      </c>
      <c r="GG646">
        <v>0</v>
      </c>
      <c r="GH646">
        <v>0</v>
      </c>
      <c r="GI646">
        <v>0</v>
      </c>
      <c r="GJ646">
        <v>0</v>
      </c>
      <c r="GK646">
        <v>0</v>
      </c>
      <c r="GL646">
        <v>0</v>
      </c>
      <c r="GM646">
        <v>0</v>
      </c>
      <c r="GN646">
        <v>0</v>
      </c>
      <c r="GO646">
        <v>0</v>
      </c>
      <c r="GP646">
        <v>0</v>
      </c>
      <c r="GQ646">
        <v>0</v>
      </c>
      <c r="GR646">
        <v>0</v>
      </c>
      <c r="GS646">
        <v>0</v>
      </c>
      <c r="GT646">
        <v>0</v>
      </c>
      <c r="GU646">
        <v>0</v>
      </c>
      <c r="GV646">
        <v>0</v>
      </c>
      <c r="GW646">
        <v>0</v>
      </c>
      <c r="GX646">
        <v>0</v>
      </c>
      <c r="GY646">
        <v>0</v>
      </c>
      <c r="GZ646">
        <v>0</v>
      </c>
      <c r="HA646">
        <v>0</v>
      </c>
      <c r="HB646">
        <v>0</v>
      </c>
      <c r="HC646" s="139">
        <v>0</v>
      </c>
      <c r="HD646" s="141">
        <v>0</v>
      </c>
      <c r="HE646" s="139">
        <v>0</v>
      </c>
      <c r="HF646" s="141">
        <v>0</v>
      </c>
      <c r="HG646" s="180">
        <v>8</v>
      </c>
      <c r="HH646" s="182">
        <v>0</v>
      </c>
      <c r="HI646" s="182">
        <v>0</v>
      </c>
      <c r="HJ646" s="183">
        <v>0</v>
      </c>
      <c r="HK646" s="140">
        <v>0</v>
      </c>
      <c r="HL646" s="140">
        <v>0</v>
      </c>
      <c r="HM646" s="1">
        <v>0</v>
      </c>
      <c r="HN646" s="1">
        <v>0</v>
      </c>
      <c r="HO646" t="s">
        <v>458</v>
      </c>
      <c r="HP646" s="284" t="s">
        <v>459</v>
      </c>
      <c r="HQ646" s="284">
        <v>0</v>
      </c>
      <c r="HR646" s="284">
        <v>0</v>
      </c>
      <c r="HS646" s="284">
        <v>0</v>
      </c>
      <c r="HT646" s="284" t="s">
        <v>427</v>
      </c>
      <c r="HU646" s="284" t="s">
        <v>427</v>
      </c>
      <c r="HV646" s="284" t="s">
        <v>427</v>
      </c>
      <c r="HW646" s="284" t="s">
        <v>427</v>
      </c>
      <c r="HX646" s="284">
        <v>0</v>
      </c>
      <c r="HY646" s="284">
        <v>0</v>
      </c>
      <c r="HZ646" s="284">
        <v>707532</v>
      </c>
      <c r="IA646" s="284"/>
      <c r="IB646" s="284"/>
    </row>
    <row r="647" spans="1:236" x14ac:dyDescent="0.25">
      <c r="A647" s="2">
        <f>IF('Table 1'!$L$2="All Regions",1,IF('Table 1'!$L$2='DATA TEMPLATE 1516'!L647,1,0))</f>
        <v>1</v>
      </c>
      <c r="B647" s="2">
        <f>IF('Table 1'!$L$3="All Disciplines",1,IF('Table 1'!$L$3='DATA TEMPLATE 1516'!M647,1,0))</f>
        <v>1</v>
      </c>
      <c r="C647" s="2">
        <f>IF('Table 1'!$L$4="All Organisations",1,IF('Table 1'!$L$4='DATA TEMPLATE 1516'!N647,1,0))</f>
        <v>1</v>
      </c>
      <c r="D647" s="2">
        <f t="shared" si="20"/>
        <v>3</v>
      </c>
      <c r="E647" s="236">
        <f>IFERROR(IF('Table 2'!$L$2="All Diverse Led",$HQ647,IF('Table 2'!$L$2='DATA TEMPLATE 1516'!HX647,4,0)),"0")</f>
        <v>0</v>
      </c>
      <c r="F647" s="236">
        <f>IFERROR(IF('Table 2'!$L$2="All Diverse Led",$HQ647,IF('Table 2'!$L$2='DATA TEMPLATE 1516'!HY647,4,0)), 0)</f>
        <v>0</v>
      </c>
      <c r="G647" s="237">
        <f t="shared" si="21"/>
        <v>0</v>
      </c>
      <c r="H647" s="1" t="s">
        <v>471</v>
      </c>
      <c r="I647" s="1">
        <v>0</v>
      </c>
      <c r="J647" s="1" t="b">
        <v>0</v>
      </c>
      <c r="K647" s="284">
        <v>645</v>
      </c>
      <c r="L647" t="s">
        <v>439</v>
      </c>
      <c r="M647" t="s">
        <v>438</v>
      </c>
      <c r="N647" t="s">
        <v>460</v>
      </c>
      <c r="O647" s="76">
        <v>184224</v>
      </c>
      <c r="P647" s="76">
        <v>356340</v>
      </c>
      <c r="Q647" s="76">
        <v>328178</v>
      </c>
      <c r="R647" s="76">
        <v>0</v>
      </c>
      <c r="S647" s="76">
        <v>96500</v>
      </c>
      <c r="T647" s="76">
        <v>965242</v>
      </c>
      <c r="U647">
        <v>20659</v>
      </c>
      <c r="V647">
        <v>0</v>
      </c>
      <c r="W647">
        <v>0</v>
      </c>
      <c r="X647">
        <v>0</v>
      </c>
      <c r="Y647">
        <v>0</v>
      </c>
      <c r="Z647">
        <v>0</v>
      </c>
      <c r="AA647">
        <v>0</v>
      </c>
      <c r="AB647">
        <v>338790</v>
      </c>
      <c r="AC647">
        <v>81801</v>
      </c>
      <c r="AD647">
        <v>520106</v>
      </c>
      <c r="AE647">
        <v>961356</v>
      </c>
      <c r="AF647" s="1">
        <v>8</v>
      </c>
      <c r="AG647">
        <v>4</v>
      </c>
      <c r="AH647">
        <v>19971</v>
      </c>
      <c r="AI647">
        <v>0</v>
      </c>
      <c r="AJ647">
        <v>0</v>
      </c>
      <c r="AK647">
        <v>0</v>
      </c>
      <c r="AL647">
        <v>0</v>
      </c>
      <c r="AM647">
        <v>0</v>
      </c>
      <c r="AN647">
        <v>0</v>
      </c>
      <c r="AO647">
        <v>0</v>
      </c>
      <c r="AP647">
        <v>0</v>
      </c>
      <c r="AQ647">
        <v>0</v>
      </c>
      <c r="AR647">
        <v>0</v>
      </c>
      <c r="AS647">
        <v>0</v>
      </c>
      <c r="AT647">
        <v>19971</v>
      </c>
      <c r="AU647">
        <v>0</v>
      </c>
      <c r="AV647">
        <v>0</v>
      </c>
      <c r="AW647">
        <v>0</v>
      </c>
      <c r="AX647">
        <v>0</v>
      </c>
      <c r="AY647">
        <v>0</v>
      </c>
      <c r="AZ647">
        <v>0</v>
      </c>
      <c r="BA647">
        <v>0</v>
      </c>
      <c r="BB647">
        <v>0</v>
      </c>
      <c r="BC647">
        <v>0</v>
      </c>
      <c r="BD647" s="284">
        <v>0</v>
      </c>
      <c r="BE647" s="284">
        <v>0</v>
      </c>
      <c r="BF647" s="284">
        <v>0</v>
      </c>
      <c r="BG647" s="284">
        <v>0</v>
      </c>
      <c r="BH647" s="168">
        <v>0</v>
      </c>
      <c r="BI647" s="169">
        <v>0</v>
      </c>
      <c r="BJ647" s="169">
        <v>19971</v>
      </c>
      <c r="BK647" s="170">
        <v>0</v>
      </c>
      <c r="BL647">
        <v>0</v>
      </c>
      <c r="BM647">
        <v>0</v>
      </c>
      <c r="BN647">
        <v>0</v>
      </c>
      <c r="BO647">
        <v>0</v>
      </c>
      <c r="BP647">
        <v>0</v>
      </c>
      <c r="BQ647">
        <v>0</v>
      </c>
      <c r="BR647">
        <v>0</v>
      </c>
      <c r="BS647">
        <v>0</v>
      </c>
      <c r="BT647">
        <v>0</v>
      </c>
      <c r="BU647">
        <v>0</v>
      </c>
      <c r="BV647">
        <v>0</v>
      </c>
      <c r="BW647">
        <v>0</v>
      </c>
      <c r="BX647">
        <v>0</v>
      </c>
      <c r="BY647">
        <v>0</v>
      </c>
      <c r="BZ647">
        <v>0</v>
      </c>
      <c r="CA647">
        <v>0</v>
      </c>
      <c r="CB647">
        <v>0</v>
      </c>
      <c r="CC647">
        <v>0</v>
      </c>
      <c r="CD647">
        <v>0</v>
      </c>
      <c r="CE647">
        <v>0</v>
      </c>
      <c r="CF647">
        <v>0</v>
      </c>
      <c r="CG647">
        <v>0</v>
      </c>
      <c r="CH647">
        <v>0</v>
      </c>
      <c r="CI647">
        <v>0</v>
      </c>
      <c r="CJ647" s="1">
        <v>0</v>
      </c>
      <c r="CK647" s="1">
        <v>0</v>
      </c>
      <c r="CL647" s="1">
        <v>0</v>
      </c>
      <c r="CM647" s="1">
        <v>0</v>
      </c>
      <c r="CN647" s="168">
        <v>0</v>
      </c>
      <c r="CO647" s="169">
        <v>0</v>
      </c>
      <c r="CP647" s="169">
        <v>0</v>
      </c>
      <c r="CQ647" s="170">
        <v>0</v>
      </c>
      <c r="CR647" s="1">
        <v>0</v>
      </c>
      <c r="CS647" s="1">
        <v>0</v>
      </c>
      <c r="CT647" s="1">
        <v>0</v>
      </c>
      <c r="CU647" s="1">
        <v>0</v>
      </c>
      <c r="CV647">
        <v>0</v>
      </c>
      <c r="CW647">
        <v>0</v>
      </c>
      <c r="CX647">
        <v>0</v>
      </c>
      <c r="CY647">
        <v>0</v>
      </c>
      <c r="CZ647">
        <v>0</v>
      </c>
      <c r="DA647">
        <v>0</v>
      </c>
      <c r="DB647">
        <v>0</v>
      </c>
      <c r="DC647">
        <v>0</v>
      </c>
      <c r="DD647">
        <v>0</v>
      </c>
      <c r="DE647">
        <v>0</v>
      </c>
      <c r="DF647">
        <v>0</v>
      </c>
      <c r="DG647">
        <v>0</v>
      </c>
      <c r="DH647">
        <v>0</v>
      </c>
      <c r="DI647">
        <v>0</v>
      </c>
      <c r="DJ647">
        <v>0</v>
      </c>
      <c r="DK647">
        <v>0</v>
      </c>
      <c r="DL647">
        <v>0</v>
      </c>
      <c r="DM647">
        <v>0</v>
      </c>
      <c r="DN647">
        <v>0</v>
      </c>
      <c r="DO647">
        <v>0</v>
      </c>
      <c r="DP647" s="284">
        <v>0</v>
      </c>
      <c r="DQ647" s="284">
        <v>0</v>
      </c>
      <c r="DR647" s="284">
        <v>0</v>
      </c>
      <c r="DS647" s="284">
        <v>0</v>
      </c>
      <c r="DT647" s="168">
        <v>0</v>
      </c>
      <c r="DU647" s="169">
        <v>0</v>
      </c>
      <c r="DV647" s="169">
        <v>0</v>
      </c>
      <c r="DW647" s="170">
        <v>0</v>
      </c>
      <c r="DX647">
        <v>51</v>
      </c>
      <c r="DY647">
        <v>58</v>
      </c>
      <c r="DZ647">
        <v>35980</v>
      </c>
      <c r="EA647">
        <v>0</v>
      </c>
      <c r="EB647">
        <v>0</v>
      </c>
      <c r="EC647">
        <v>0</v>
      </c>
      <c r="ED647">
        <v>0</v>
      </c>
      <c r="EE647">
        <v>0</v>
      </c>
      <c r="EF647">
        <v>0</v>
      </c>
      <c r="EG647">
        <v>0</v>
      </c>
      <c r="EH647">
        <v>0</v>
      </c>
      <c r="EI647">
        <v>0</v>
      </c>
      <c r="EJ647">
        <v>0</v>
      </c>
      <c r="EK647">
        <v>0</v>
      </c>
      <c r="EL647">
        <v>35980</v>
      </c>
      <c r="EM647">
        <v>0</v>
      </c>
      <c r="EN647">
        <v>0</v>
      </c>
      <c r="EO647">
        <v>0</v>
      </c>
      <c r="EP647">
        <v>0</v>
      </c>
      <c r="EQ647">
        <v>0</v>
      </c>
      <c r="ER647">
        <v>0</v>
      </c>
      <c r="ES647">
        <v>0</v>
      </c>
      <c r="ET647">
        <v>0</v>
      </c>
      <c r="EU647">
        <v>0</v>
      </c>
      <c r="EV647" s="1">
        <v>0</v>
      </c>
      <c r="EW647" s="1">
        <v>0</v>
      </c>
      <c r="EX647" s="1">
        <v>0</v>
      </c>
      <c r="EY647" s="1">
        <v>0</v>
      </c>
      <c r="EZ647" s="168">
        <v>0</v>
      </c>
      <c r="FA647" s="169">
        <v>0</v>
      </c>
      <c r="FB647" s="169">
        <v>35980</v>
      </c>
      <c r="FC647" s="170">
        <v>0</v>
      </c>
      <c r="FD647">
        <v>0</v>
      </c>
      <c r="FE647">
        <v>0</v>
      </c>
      <c r="FF647">
        <v>0</v>
      </c>
      <c r="FG647">
        <v>0</v>
      </c>
      <c r="FH647">
        <v>0</v>
      </c>
      <c r="FI647">
        <v>0</v>
      </c>
      <c r="FJ647">
        <v>0</v>
      </c>
      <c r="FK647">
        <v>0</v>
      </c>
      <c r="FL647">
        <v>0</v>
      </c>
      <c r="FM647">
        <v>0</v>
      </c>
      <c r="FN647">
        <v>0</v>
      </c>
      <c r="FO647">
        <v>0</v>
      </c>
      <c r="FP647">
        <v>0</v>
      </c>
      <c r="FQ647">
        <v>0</v>
      </c>
      <c r="FR647">
        <v>0</v>
      </c>
      <c r="FS647">
        <v>0</v>
      </c>
      <c r="FT647">
        <v>0</v>
      </c>
      <c r="FU647">
        <v>0</v>
      </c>
      <c r="FV647">
        <v>0</v>
      </c>
      <c r="FW647">
        <v>0</v>
      </c>
      <c r="FX647">
        <v>0</v>
      </c>
      <c r="FY647">
        <v>0</v>
      </c>
      <c r="FZ647">
        <v>3</v>
      </c>
      <c r="GA647">
        <v>0</v>
      </c>
      <c r="GB647">
        <v>0</v>
      </c>
      <c r="GC647">
        <v>0</v>
      </c>
      <c r="GD647">
        <v>12</v>
      </c>
      <c r="GE647">
        <v>0</v>
      </c>
      <c r="GF647">
        <v>0</v>
      </c>
      <c r="GG647">
        <v>0</v>
      </c>
      <c r="GH647">
        <v>0</v>
      </c>
      <c r="GI647">
        <v>0</v>
      </c>
      <c r="GJ647">
        <v>0</v>
      </c>
      <c r="GK647">
        <v>0</v>
      </c>
      <c r="GL647">
        <v>0</v>
      </c>
      <c r="GM647">
        <v>0</v>
      </c>
      <c r="GN647">
        <v>0</v>
      </c>
      <c r="GO647">
        <v>0</v>
      </c>
      <c r="GP647">
        <v>0</v>
      </c>
      <c r="GQ647">
        <v>0</v>
      </c>
      <c r="GR647">
        <v>0</v>
      </c>
      <c r="GS647">
        <v>0</v>
      </c>
      <c r="GT647">
        <v>0</v>
      </c>
      <c r="GU647">
        <v>0</v>
      </c>
      <c r="GV647">
        <v>0</v>
      </c>
      <c r="GW647">
        <v>0</v>
      </c>
      <c r="GX647">
        <v>0</v>
      </c>
      <c r="GY647">
        <v>0</v>
      </c>
      <c r="GZ647">
        <v>0</v>
      </c>
      <c r="HA647">
        <v>0</v>
      </c>
      <c r="HB647">
        <v>0</v>
      </c>
      <c r="HC647" s="139">
        <v>0</v>
      </c>
      <c r="HD647" s="141">
        <v>0</v>
      </c>
      <c r="HE647" s="139">
        <v>0</v>
      </c>
      <c r="HF647" s="141">
        <v>0</v>
      </c>
      <c r="HG647" s="180">
        <v>11</v>
      </c>
      <c r="HH647" s="182">
        <v>0</v>
      </c>
      <c r="HI647" s="182">
        <v>0</v>
      </c>
      <c r="HJ647" s="183">
        <v>0</v>
      </c>
      <c r="HK647" s="140">
        <v>0</v>
      </c>
      <c r="HL647" s="140">
        <v>0</v>
      </c>
      <c r="HM647" s="1">
        <v>0</v>
      </c>
      <c r="HN647" s="1">
        <v>0</v>
      </c>
      <c r="HO647" t="s">
        <v>460</v>
      </c>
      <c r="HP647" s="284" t="s">
        <v>460</v>
      </c>
      <c r="HQ647" s="284">
        <v>0</v>
      </c>
      <c r="HR647" s="284">
        <v>0</v>
      </c>
      <c r="HS647" s="284">
        <v>0</v>
      </c>
      <c r="HT647" s="284" t="s">
        <v>427</v>
      </c>
      <c r="HU647" s="284" t="s">
        <v>427</v>
      </c>
      <c r="HV647" s="284" t="s">
        <v>427</v>
      </c>
      <c r="HW647" s="284" t="s">
        <v>426</v>
      </c>
      <c r="HX647" s="284">
        <v>0</v>
      </c>
      <c r="HY647" s="284">
        <v>0</v>
      </c>
      <c r="HZ647" s="284">
        <v>856096</v>
      </c>
      <c r="IA647" s="284"/>
      <c r="IB647" s="284"/>
    </row>
    <row r="648" spans="1:236" x14ac:dyDescent="0.25">
      <c r="A648" s="2">
        <f>IF('Table 1'!$L$2="All Regions",1,IF('Table 1'!$L$2='DATA TEMPLATE 1516'!L648,1,0))</f>
        <v>1</v>
      </c>
      <c r="B648" s="2">
        <f>IF('Table 1'!$L$3="All Disciplines",1,IF('Table 1'!$L$3='DATA TEMPLATE 1516'!M648,1,0))</f>
        <v>1</v>
      </c>
      <c r="C648" s="2">
        <f>IF('Table 1'!$L$4="All Organisations",1,IF('Table 1'!$L$4='DATA TEMPLATE 1516'!N648,1,0))</f>
        <v>1</v>
      </c>
      <c r="D648" s="2">
        <f t="shared" si="20"/>
        <v>3</v>
      </c>
      <c r="E648" s="236">
        <f>IFERROR(IF('Table 2'!$L$2="All Diverse Led",$HQ648,IF('Table 2'!$L$2='DATA TEMPLATE 1516'!HX648,4,0)),"0")</f>
        <v>0</v>
      </c>
      <c r="F648" s="236">
        <f>IFERROR(IF('Table 2'!$L$2="All Diverse Led",$HQ648,IF('Table 2'!$L$2='DATA TEMPLATE 1516'!HY648,4,0)), 0)</f>
        <v>0</v>
      </c>
      <c r="G648" s="237">
        <f t="shared" si="21"/>
        <v>0</v>
      </c>
      <c r="H648" s="1" t="s">
        <v>471</v>
      </c>
      <c r="I648" s="1">
        <v>0</v>
      </c>
      <c r="J648" s="1" t="b">
        <v>0</v>
      </c>
      <c r="K648" s="284">
        <v>646</v>
      </c>
      <c r="L648" t="s">
        <v>447</v>
      </c>
      <c r="M648" t="s">
        <v>443</v>
      </c>
      <c r="N648" t="s">
        <v>460</v>
      </c>
      <c r="O648" s="76">
        <v>5127402</v>
      </c>
      <c r="P648" s="76">
        <v>1294000</v>
      </c>
      <c r="Q648" s="76">
        <v>65722</v>
      </c>
      <c r="R648" s="76">
        <v>0</v>
      </c>
      <c r="S648" s="76">
        <v>0</v>
      </c>
      <c r="T648" s="76">
        <v>6487124</v>
      </c>
      <c r="U648">
        <v>3914967</v>
      </c>
      <c r="V648">
        <v>68581</v>
      </c>
      <c r="W648">
        <v>0</v>
      </c>
      <c r="X648">
        <v>0</v>
      </c>
      <c r="Y648">
        <v>0</v>
      </c>
      <c r="Z648">
        <v>0</v>
      </c>
      <c r="AA648">
        <v>0</v>
      </c>
      <c r="AB648">
        <v>329684</v>
      </c>
      <c r="AC648">
        <v>140127</v>
      </c>
      <c r="AD648">
        <v>0</v>
      </c>
      <c r="AE648">
        <v>4453359</v>
      </c>
      <c r="AF648" s="1">
        <v>153</v>
      </c>
      <c r="AG648">
        <v>109</v>
      </c>
      <c r="AH648">
        <v>193658</v>
      </c>
      <c r="AI648">
        <v>0</v>
      </c>
      <c r="AJ648">
        <v>7</v>
      </c>
      <c r="AK648">
        <v>5</v>
      </c>
      <c r="AL648">
        <v>7308</v>
      </c>
      <c r="AM648">
        <v>0</v>
      </c>
      <c r="AN648">
        <v>7</v>
      </c>
      <c r="AO648">
        <v>5</v>
      </c>
      <c r="AP648">
        <v>5475</v>
      </c>
      <c r="AQ648">
        <v>0</v>
      </c>
      <c r="AR648">
        <v>152</v>
      </c>
      <c r="AS648">
        <v>0</v>
      </c>
      <c r="AT648">
        <v>0</v>
      </c>
      <c r="AU648">
        <v>0</v>
      </c>
      <c r="AV648">
        <v>7</v>
      </c>
      <c r="AW648">
        <v>0</v>
      </c>
      <c r="AX648">
        <v>0</v>
      </c>
      <c r="AY648">
        <v>0</v>
      </c>
      <c r="AZ648">
        <v>7</v>
      </c>
      <c r="BA648">
        <v>0</v>
      </c>
      <c r="BB648">
        <v>0</v>
      </c>
      <c r="BC648">
        <v>0</v>
      </c>
      <c r="BD648" s="284">
        <v>14</v>
      </c>
      <c r="BE648" s="284">
        <v>10</v>
      </c>
      <c r="BF648" s="284">
        <v>12783</v>
      </c>
      <c r="BG648" s="284">
        <v>0</v>
      </c>
      <c r="BH648" s="168">
        <v>166</v>
      </c>
      <c r="BI648" s="169">
        <v>0</v>
      </c>
      <c r="BJ648" s="169">
        <v>0</v>
      </c>
      <c r="BK648" s="170">
        <v>0</v>
      </c>
      <c r="BL648">
        <v>0</v>
      </c>
      <c r="BM648">
        <v>0</v>
      </c>
      <c r="BN648">
        <v>0</v>
      </c>
      <c r="BO648">
        <v>0</v>
      </c>
      <c r="BP648">
        <v>0</v>
      </c>
      <c r="BQ648">
        <v>0</v>
      </c>
      <c r="BR648">
        <v>0</v>
      </c>
      <c r="BS648">
        <v>0</v>
      </c>
      <c r="BT648">
        <v>0</v>
      </c>
      <c r="BU648">
        <v>0</v>
      </c>
      <c r="BV648">
        <v>0</v>
      </c>
      <c r="BW648">
        <v>0</v>
      </c>
      <c r="BX648">
        <v>0</v>
      </c>
      <c r="BY648">
        <v>0</v>
      </c>
      <c r="BZ648">
        <v>0</v>
      </c>
      <c r="CA648">
        <v>0</v>
      </c>
      <c r="CB648">
        <v>0</v>
      </c>
      <c r="CC648">
        <v>0</v>
      </c>
      <c r="CD648">
        <v>0</v>
      </c>
      <c r="CE648">
        <v>0</v>
      </c>
      <c r="CF648">
        <v>0</v>
      </c>
      <c r="CG648">
        <v>0</v>
      </c>
      <c r="CH648">
        <v>0</v>
      </c>
      <c r="CI648">
        <v>0</v>
      </c>
      <c r="CJ648" s="1">
        <v>0</v>
      </c>
      <c r="CK648" s="1">
        <v>0</v>
      </c>
      <c r="CL648" s="1">
        <v>0</v>
      </c>
      <c r="CM648" s="1">
        <v>0</v>
      </c>
      <c r="CN648" s="168">
        <v>0</v>
      </c>
      <c r="CO648" s="169">
        <v>0</v>
      </c>
      <c r="CP648" s="169">
        <v>0</v>
      </c>
      <c r="CQ648" s="170">
        <v>0</v>
      </c>
      <c r="CR648" s="1">
        <v>0</v>
      </c>
      <c r="CS648" s="1">
        <v>0</v>
      </c>
      <c r="CT648" s="1">
        <v>0</v>
      </c>
      <c r="CU648" s="1">
        <v>0</v>
      </c>
      <c r="CV648">
        <v>0</v>
      </c>
      <c r="CW648">
        <v>0</v>
      </c>
      <c r="CX648">
        <v>0</v>
      </c>
      <c r="CY648">
        <v>0</v>
      </c>
      <c r="CZ648">
        <v>0</v>
      </c>
      <c r="DA648">
        <v>0</v>
      </c>
      <c r="DB648">
        <v>0</v>
      </c>
      <c r="DC648">
        <v>0</v>
      </c>
      <c r="DD648">
        <v>0</v>
      </c>
      <c r="DE648">
        <v>0</v>
      </c>
      <c r="DF648">
        <v>0</v>
      </c>
      <c r="DG648">
        <v>0</v>
      </c>
      <c r="DH648">
        <v>0</v>
      </c>
      <c r="DI648">
        <v>0</v>
      </c>
      <c r="DJ648">
        <v>0</v>
      </c>
      <c r="DK648">
        <v>0</v>
      </c>
      <c r="DL648">
        <v>0</v>
      </c>
      <c r="DM648">
        <v>0</v>
      </c>
      <c r="DN648">
        <v>0</v>
      </c>
      <c r="DO648">
        <v>0</v>
      </c>
      <c r="DP648" s="284">
        <v>0</v>
      </c>
      <c r="DQ648" s="284">
        <v>0</v>
      </c>
      <c r="DR648" s="284">
        <v>0</v>
      </c>
      <c r="DS648" s="284">
        <v>0</v>
      </c>
      <c r="DT648" s="168">
        <v>0</v>
      </c>
      <c r="DU648" s="169">
        <v>0</v>
      </c>
      <c r="DV648" s="169">
        <v>0</v>
      </c>
      <c r="DW648" s="170">
        <v>0</v>
      </c>
      <c r="DX648">
        <v>0</v>
      </c>
      <c r="DY648">
        <v>0</v>
      </c>
      <c r="DZ648">
        <v>0</v>
      </c>
      <c r="EA648">
        <v>0</v>
      </c>
      <c r="EB648">
        <v>0</v>
      </c>
      <c r="EC648">
        <v>0</v>
      </c>
      <c r="ED648">
        <v>0</v>
      </c>
      <c r="EE648">
        <v>0</v>
      </c>
      <c r="EF648">
        <v>0</v>
      </c>
      <c r="EG648">
        <v>0</v>
      </c>
      <c r="EH648">
        <v>0</v>
      </c>
      <c r="EI648">
        <v>0</v>
      </c>
      <c r="EJ648">
        <v>0</v>
      </c>
      <c r="EK648">
        <v>0</v>
      </c>
      <c r="EL648">
        <v>0</v>
      </c>
      <c r="EM648">
        <v>0</v>
      </c>
      <c r="EN648">
        <v>0</v>
      </c>
      <c r="EO648">
        <v>0</v>
      </c>
      <c r="EP648">
        <v>0</v>
      </c>
      <c r="EQ648">
        <v>0</v>
      </c>
      <c r="ER648">
        <v>0</v>
      </c>
      <c r="ES648">
        <v>0</v>
      </c>
      <c r="ET648">
        <v>0</v>
      </c>
      <c r="EU648">
        <v>0</v>
      </c>
      <c r="EV648" s="1">
        <v>0</v>
      </c>
      <c r="EW648" s="1">
        <v>0</v>
      </c>
      <c r="EX648" s="1">
        <v>0</v>
      </c>
      <c r="EY648" s="1">
        <v>0</v>
      </c>
      <c r="EZ648" s="168">
        <v>0</v>
      </c>
      <c r="FA648" s="169">
        <v>0</v>
      </c>
      <c r="FB648" s="169">
        <v>0</v>
      </c>
      <c r="FC648" s="170">
        <v>0</v>
      </c>
      <c r="FD648">
        <v>0</v>
      </c>
      <c r="FE648">
        <v>0</v>
      </c>
      <c r="FF648">
        <v>0</v>
      </c>
      <c r="FG648">
        <v>0</v>
      </c>
      <c r="FH648">
        <v>0</v>
      </c>
      <c r="FI648">
        <v>0</v>
      </c>
      <c r="FJ648">
        <v>0</v>
      </c>
      <c r="FK648">
        <v>0</v>
      </c>
      <c r="FL648">
        <v>0</v>
      </c>
      <c r="FM648">
        <v>0</v>
      </c>
      <c r="FN648">
        <v>0</v>
      </c>
      <c r="FO648">
        <v>0</v>
      </c>
      <c r="FP648">
        <v>0</v>
      </c>
      <c r="FQ648">
        <v>0</v>
      </c>
      <c r="FR648">
        <v>0</v>
      </c>
      <c r="FS648">
        <v>0</v>
      </c>
      <c r="FT648">
        <v>0</v>
      </c>
      <c r="FU648">
        <v>0</v>
      </c>
      <c r="FV648">
        <v>0</v>
      </c>
      <c r="FW648">
        <v>0</v>
      </c>
      <c r="FX648">
        <v>0</v>
      </c>
      <c r="FY648">
        <v>0</v>
      </c>
      <c r="FZ648">
        <v>0</v>
      </c>
      <c r="GA648">
        <v>0</v>
      </c>
      <c r="GB648">
        <v>0</v>
      </c>
      <c r="GC648">
        <v>0</v>
      </c>
      <c r="GD648">
        <v>0</v>
      </c>
      <c r="GE648">
        <v>0</v>
      </c>
      <c r="GF648">
        <v>0</v>
      </c>
      <c r="GG648">
        <v>0</v>
      </c>
      <c r="GH648">
        <v>0</v>
      </c>
      <c r="GI648">
        <v>0</v>
      </c>
      <c r="GJ648">
        <v>0</v>
      </c>
      <c r="GK648">
        <v>0</v>
      </c>
      <c r="GL648">
        <v>0</v>
      </c>
      <c r="GM648">
        <v>0</v>
      </c>
      <c r="GN648">
        <v>0</v>
      </c>
      <c r="GO648">
        <v>0</v>
      </c>
      <c r="GP648">
        <v>0</v>
      </c>
      <c r="GQ648">
        <v>0</v>
      </c>
      <c r="GR648">
        <v>0</v>
      </c>
      <c r="GS648">
        <v>0</v>
      </c>
      <c r="GT648">
        <v>0</v>
      </c>
      <c r="GU648">
        <v>0</v>
      </c>
      <c r="GV648">
        <v>0</v>
      </c>
      <c r="GW648">
        <v>0</v>
      </c>
      <c r="GX648">
        <v>0</v>
      </c>
      <c r="GY648">
        <v>0</v>
      </c>
      <c r="GZ648">
        <v>0</v>
      </c>
      <c r="HA648">
        <v>0</v>
      </c>
      <c r="HB648">
        <v>0</v>
      </c>
      <c r="HC648" s="139">
        <v>2</v>
      </c>
      <c r="HD648" s="141">
        <v>1</v>
      </c>
      <c r="HE648" s="139">
        <v>1</v>
      </c>
      <c r="HF648" s="141">
        <v>3</v>
      </c>
      <c r="HG648" s="180">
        <v>11</v>
      </c>
      <c r="HH648" s="182">
        <v>0.45454545454545453</v>
      </c>
      <c r="HI648" s="182">
        <v>0.18181818181818182</v>
      </c>
      <c r="HJ648" s="183">
        <v>0</v>
      </c>
      <c r="HK648" s="140">
        <v>0</v>
      </c>
      <c r="HL648" s="140">
        <v>0</v>
      </c>
      <c r="HM648" s="1" t="s">
        <v>427</v>
      </c>
      <c r="HN648" s="1" t="s">
        <v>427</v>
      </c>
      <c r="HO648" t="s">
        <v>460</v>
      </c>
      <c r="HP648" s="284" t="s">
        <v>460</v>
      </c>
      <c r="HQ648" s="284">
        <v>0</v>
      </c>
      <c r="HR648" s="284">
        <v>0</v>
      </c>
      <c r="HS648" s="284">
        <v>0</v>
      </c>
      <c r="HT648" s="284" t="s">
        <v>427</v>
      </c>
      <c r="HU648" s="284" t="s">
        <v>427</v>
      </c>
      <c r="HV648" s="284" t="s">
        <v>427</v>
      </c>
      <c r="HW648" s="284" t="s">
        <v>427</v>
      </c>
      <c r="HX648" s="284">
        <v>0</v>
      </c>
      <c r="HY648" s="284">
        <v>0</v>
      </c>
      <c r="HZ648" s="284">
        <v>10633308</v>
      </c>
      <c r="IA648" s="284"/>
      <c r="IB648" s="284"/>
    </row>
    <row r="649" spans="1:236" x14ac:dyDescent="0.25">
      <c r="A649" s="2">
        <f>IF('Table 1'!$L$2="All Regions",1,IF('Table 1'!$L$2='DATA TEMPLATE 1516'!L649,1,0))</f>
        <v>1</v>
      </c>
      <c r="B649" s="2">
        <f>IF('Table 1'!$L$3="All Disciplines",1,IF('Table 1'!$L$3='DATA TEMPLATE 1516'!M649,1,0))</f>
        <v>1</v>
      </c>
      <c r="C649" s="2">
        <f>IF('Table 1'!$L$4="All Organisations",1,IF('Table 1'!$L$4='DATA TEMPLATE 1516'!N649,1,0))</f>
        <v>1</v>
      </c>
      <c r="D649" s="2">
        <f t="shared" si="20"/>
        <v>3</v>
      </c>
      <c r="E649" s="236">
        <f>IFERROR(IF('Table 2'!$L$2="All Diverse Led",$HQ649,IF('Table 2'!$L$2='DATA TEMPLATE 1516'!HX649,4,0)),"0")</f>
        <v>0</v>
      </c>
      <c r="F649" s="236">
        <f>IFERROR(IF('Table 2'!$L$2="All Diverse Led",$HQ649,IF('Table 2'!$L$2='DATA TEMPLATE 1516'!HY649,4,0)), 0)</f>
        <v>0</v>
      </c>
      <c r="G649" s="237">
        <f t="shared" si="21"/>
        <v>0</v>
      </c>
      <c r="H649" s="1" t="s">
        <v>471</v>
      </c>
      <c r="I649" s="1">
        <v>0</v>
      </c>
      <c r="J649" s="1" t="b">
        <v>0</v>
      </c>
      <c r="K649" s="284">
        <v>647</v>
      </c>
      <c r="L649" t="s">
        <v>449</v>
      </c>
      <c r="M649" t="s">
        <v>438</v>
      </c>
      <c r="N649" t="s">
        <v>458</v>
      </c>
      <c r="O649" s="76">
        <v>34795</v>
      </c>
      <c r="P649" s="76">
        <v>199511</v>
      </c>
      <c r="Q649" s="76">
        <v>0</v>
      </c>
      <c r="R649" s="76">
        <v>0</v>
      </c>
      <c r="S649" s="76">
        <v>0</v>
      </c>
      <c r="T649" s="76">
        <v>234306</v>
      </c>
      <c r="U649">
        <v>62463</v>
      </c>
      <c r="V649">
        <v>0</v>
      </c>
      <c r="W649">
        <v>0</v>
      </c>
      <c r="X649">
        <v>64825</v>
      </c>
      <c r="Y649">
        <v>0</v>
      </c>
      <c r="Z649">
        <v>0</v>
      </c>
      <c r="AA649">
        <v>0</v>
      </c>
      <c r="AB649">
        <v>78035</v>
      </c>
      <c r="AC649">
        <v>26077</v>
      </c>
      <c r="AD649">
        <v>0</v>
      </c>
      <c r="AE649">
        <v>231400</v>
      </c>
      <c r="AF649" s="1">
        <v>146</v>
      </c>
      <c r="AG649">
        <v>146</v>
      </c>
      <c r="AH649">
        <v>4204</v>
      </c>
      <c r="AI649">
        <v>11802</v>
      </c>
      <c r="AJ649">
        <v>0</v>
      </c>
      <c r="AK649">
        <v>0</v>
      </c>
      <c r="AL649">
        <v>0</v>
      </c>
      <c r="AM649">
        <v>0</v>
      </c>
      <c r="AN649">
        <v>0</v>
      </c>
      <c r="AO649">
        <v>0</v>
      </c>
      <c r="AP649">
        <v>0</v>
      </c>
      <c r="AQ649">
        <v>0</v>
      </c>
      <c r="AR649">
        <v>1</v>
      </c>
      <c r="AS649">
        <v>1</v>
      </c>
      <c r="AT649">
        <v>0</v>
      </c>
      <c r="AU649">
        <v>500</v>
      </c>
      <c r="AV649">
        <v>0</v>
      </c>
      <c r="AW649">
        <v>0</v>
      </c>
      <c r="AX649">
        <v>0</v>
      </c>
      <c r="AY649">
        <v>0</v>
      </c>
      <c r="AZ649">
        <v>0</v>
      </c>
      <c r="BA649">
        <v>0</v>
      </c>
      <c r="BB649">
        <v>0</v>
      </c>
      <c r="BC649">
        <v>0</v>
      </c>
      <c r="BD649" s="284">
        <v>0</v>
      </c>
      <c r="BE649" s="284">
        <v>0</v>
      </c>
      <c r="BF649" s="284">
        <v>0</v>
      </c>
      <c r="BG649" s="284">
        <v>0</v>
      </c>
      <c r="BH649" s="168">
        <v>1</v>
      </c>
      <c r="BI649" s="169">
        <v>1</v>
      </c>
      <c r="BJ649" s="169">
        <v>0</v>
      </c>
      <c r="BK649" s="170">
        <v>500</v>
      </c>
      <c r="BL649">
        <v>0</v>
      </c>
      <c r="BM649">
        <v>0</v>
      </c>
      <c r="BN649">
        <v>0</v>
      </c>
      <c r="BO649">
        <v>0</v>
      </c>
      <c r="BP649">
        <v>0</v>
      </c>
      <c r="BQ649">
        <v>0</v>
      </c>
      <c r="BR649">
        <v>0</v>
      </c>
      <c r="BS649">
        <v>0</v>
      </c>
      <c r="BT649">
        <v>0</v>
      </c>
      <c r="BU649">
        <v>0</v>
      </c>
      <c r="BV649">
        <v>0</v>
      </c>
      <c r="BW649">
        <v>0</v>
      </c>
      <c r="BX649">
        <v>0</v>
      </c>
      <c r="BY649">
        <v>0</v>
      </c>
      <c r="BZ649">
        <v>0</v>
      </c>
      <c r="CA649">
        <v>0</v>
      </c>
      <c r="CB649">
        <v>0</v>
      </c>
      <c r="CC649">
        <v>0</v>
      </c>
      <c r="CD649">
        <v>0</v>
      </c>
      <c r="CE649">
        <v>0</v>
      </c>
      <c r="CF649">
        <v>0</v>
      </c>
      <c r="CG649">
        <v>0</v>
      </c>
      <c r="CH649">
        <v>0</v>
      </c>
      <c r="CI649">
        <v>0</v>
      </c>
      <c r="CJ649" s="1">
        <v>0</v>
      </c>
      <c r="CK649" s="1">
        <v>0</v>
      </c>
      <c r="CL649" s="1">
        <v>0</v>
      </c>
      <c r="CM649" s="1">
        <v>0</v>
      </c>
      <c r="CN649" s="168">
        <v>0</v>
      </c>
      <c r="CO649" s="169">
        <v>0</v>
      </c>
      <c r="CP649" s="169">
        <v>0</v>
      </c>
      <c r="CQ649" s="170">
        <v>0</v>
      </c>
      <c r="CR649" s="1">
        <v>0</v>
      </c>
      <c r="CS649" s="1">
        <v>0</v>
      </c>
      <c r="CT649" s="1">
        <v>0</v>
      </c>
      <c r="CU649" s="1">
        <v>0</v>
      </c>
      <c r="CV649">
        <v>0</v>
      </c>
      <c r="CW649">
        <v>0</v>
      </c>
      <c r="CX649">
        <v>0</v>
      </c>
      <c r="CY649">
        <v>0</v>
      </c>
      <c r="CZ649">
        <v>0</v>
      </c>
      <c r="DA649">
        <v>0</v>
      </c>
      <c r="DB649">
        <v>0</v>
      </c>
      <c r="DC649">
        <v>0</v>
      </c>
      <c r="DD649">
        <v>0</v>
      </c>
      <c r="DE649">
        <v>0</v>
      </c>
      <c r="DF649">
        <v>0</v>
      </c>
      <c r="DG649">
        <v>0</v>
      </c>
      <c r="DH649">
        <v>0</v>
      </c>
      <c r="DI649">
        <v>0</v>
      </c>
      <c r="DJ649">
        <v>0</v>
      </c>
      <c r="DK649">
        <v>0</v>
      </c>
      <c r="DL649">
        <v>0</v>
      </c>
      <c r="DM649">
        <v>0</v>
      </c>
      <c r="DN649">
        <v>0</v>
      </c>
      <c r="DO649">
        <v>0</v>
      </c>
      <c r="DP649" s="284">
        <v>0</v>
      </c>
      <c r="DQ649" s="284">
        <v>0</v>
      </c>
      <c r="DR649" s="284">
        <v>0</v>
      </c>
      <c r="DS649" s="284">
        <v>0</v>
      </c>
      <c r="DT649" s="168">
        <v>0</v>
      </c>
      <c r="DU649" s="169">
        <v>0</v>
      </c>
      <c r="DV649" s="169">
        <v>0</v>
      </c>
      <c r="DW649" s="170">
        <v>0</v>
      </c>
      <c r="DX649">
        <v>0</v>
      </c>
      <c r="DY649">
        <v>0</v>
      </c>
      <c r="DZ649">
        <v>0</v>
      </c>
      <c r="EA649">
        <v>0</v>
      </c>
      <c r="EB649">
        <v>0</v>
      </c>
      <c r="EC649">
        <v>0</v>
      </c>
      <c r="ED649">
        <v>0</v>
      </c>
      <c r="EE649">
        <v>0</v>
      </c>
      <c r="EF649">
        <v>0</v>
      </c>
      <c r="EG649">
        <v>0</v>
      </c>
      <c r="EH649">
        <v>0</v>
      </c>
      <c r="EI649">
        <v>0</v>
      </c>
      <c r="EJ649">
        <v>0</v>
      </c>
      <c r="EK649">
        <v>0</v>
      </c>
      <c r="EL649">
        <v>0</v>
      </c>
      <c r="EM649">
        <v>0</v>
      </c>
      <c r="EN649">
        <v>0</v>
      </c>
      <c r="EO649">
        <v>0</v>
      </c>
      <c r="EP649">
        <v>0</v>
      </c>
      <c r="EQ649">
        <v>0</v>
      </c>
      <c r="ER649">
        <v>0</v>
      </c>
      <c r="ES649">
        <v>0</v>
      </c>
      <c r="ET649">
        <v>0</v>
      </c>
      <c r="EU649">
        <v>0</v>
      </c>
      <c r="EV649" s="1">
        <v>0</v>
      </c>
      <c r="EW649" s="1">
        <v>0</v>
      </c>
      <c r="EX649" s="1">
        <v>0</v>
      </c>
      <c r="EY649" s="1">
        <v>0</v>
      </c>
      <c r="EZ649" s="168">
        <v>0</v>
      </c>
      <c r="FA649" s="169">
        <v>0</v>
      </c>
      <c r="FB649" s="169">
        <v>0</v>
      </c>
      <c r="FC649" s="170">
        <v>0</v>
      </c>
      <c r="FD649">
        <v>0</v>
      </c>
      <c r="FE649">
        <v>0</v>
      </c>
      <c r="FF649">
        <v>0</v>
      </c>
      <c r="FG649">
        <v>0</v>
      </c>
      <c r="FH649">
        <v>0</v>
      </c>
      <c r="FI649">
        <v>0</v>
      </c>
      <c r="FJ649">
        <v>0</v>
      </c>
      <c r="FK649">
        <v>0</v>
      </c>
      <c r="FL649">
        <v>0</v>
      </c>
      <c r="FM649">
        <v>0</v>
      </c>
      <c r="FN649">
        <v>0</v>
      </c>
      <c r="FO649">
        <v>0</v>
      </c>
      <c r="FP649">
        <v>0</v>
      </c>
      <c r="FQ649">
        <v>0</v>
      </c>
      <c r="FR649">
        <v>0</v>
      </c>
      <c r="FS649">
        <v>0</v>
      </c>
      <c r="FT649">
        <v>0</v>
      </c>
      <c r="FU649">
        <v>0</v>
      </c>
      <c r="FV649">
        <v>0</v>
      </c>
      <c r="FW649">
        <v>0</v>
      </c>
      <c r="FX649">
        <v>0</v>
      </c>
      <c r="FY649">
        <v>0</v>
      </c>
      <c r="FZ649">
        <v>0</v>
      </c>
      <c r="GA649">
        <v>0</v>
      </c>
      <c r="GB649">
        <v>0</v>
      </c>
      <c r="GC649">
        <v>0</v>
      </c>
      <c r="GD649">
        <v>0</v>
      </c>
      <c r="GE649">
        <v>0</v>
      </c>
      <c r="GF649">
        <v>0</v>
      </c>
      <c r="GG649">
        <v>0</v>
      </c>
      <c r="GH649">
        <v>0</v>
      </c>
      <c r="GI649">
        <v>0</v>
      </c>
      <c r="GJ649">
        <v>0</v>
      </c>
      <c r="GK649">
        <v>0</v>
      </c>
      <c r="GL649">
        <v>0</v>
      </c>
      <c r="GM649">
        <v>0</v>
      </c>
      <c r="GN649">
        <v>0</v>
      </c>
      <c r="GO649">
        <v>0</v>
      </c>
      <c r="GP649">
        <v>0</v>
      </c>
      <c r="GQ649">
        <v>0</v>
      </c>
      <c r="GR649">
        <v>0</v>
      </c>
      <c r="GS649">
        <v>0</v>
      </c>
      <c r="GT649">
        <v>0</v>
      </c>
      <c r="GU649">
        <v>0</v>
      </c>
      <c r="GV649">
        <v>0</v>
      </c>
      <c r="GW649">
        <v>0</v>
      </c>
      <c r="GX649">
        <v>0</v>
      </c>
      <c r="GY649">
        <v>0</v>
      </c>
      <c r="GZ649">
        <v>0</v>
      </c>
      <c r="HA649">
        <v>0</v>
      </c>
      <c r="HB649">
        <v>0</v>
      </c>
      <c r="HC649" s="139">
        <v>0</v>
      </c>
      <c r="HD649" s="141">
        <v>0</v>
      </c>
      <c r="HE649" s="139">
        <v>0</v>
      </c>
      <c r="HF649" s="141">
        <v>0</v>
      </c>
      <c r="HG649" s="180">
        <v>6</v>
      </c>
      <c r="HH649" s="182">
        <v>0</v>
      </c>
      <c r="HI649" s="182">
        <v>0</v>
      </c>
      <c r="HJ649" s="183">
        <v>0</v>
      </c>
      <c r="HK649" s="140">
        <v>0</v>
      </c>
      <c r="HL649" s="140">
        <v>0</v>
      </c>
      <c r="HM649" s="1" t="s">
        <v>427</v>
      </c>
      <c r="HN649" s="1" t="s">
        <v>427</v>
      </c>
      <c r="HO649" t="s">
        <v>458</v>
      </c>
      <c r="HP649" s="284" t="s">
        <v>458</v>
      </c>
      <c r="HQ649" s="284">
        <v>0</v>
      </c>
      <c r="HR649" s="284">
        <v>0</v>
      </c>
      <c r="HS649" s="284">
        <v>0</v>
      </c>
      <c r="HT649" s="284" t="s">
        <v>427</v>
      </c>
      <c r="HU649" s="284" t="s">
        <v>427</v>
      </c>
      <c r="HV649" s="284" t="s">
        <v>427</v>
      </c>
      <c r="HW649" s="284" t="s">
        <v>427</v>
      </c>
      <c r="HX649" s="284">
        <v>0</v>
      </c>
      <c r="HY649" s="284">
        <v>0</v>
      </c>
      <c r="HZ649" s="284">
        <v>223244</v>
      </c>
      <c r="IA649" s="284"/>
      <c r="IB649" s="284"/>
    </row>
    <row r="650" spans="1:236" x14ac:dyDescent="0.25">
      <c r="A650" s="2">
        <f>IF('Table 1'!$L$2="All Regions",1,IF('Table 1'!$L$2='DATA TEMPLATE 1516'!L650,1,0))</f>
        <v>1</v>
      </c>
      <c r="B650" s="2">
        <f>IF('Table 1'!$L$3="All Disciplines",1,IF('Table 1'!$L$3='DATA TEMPLATE 1516'!M650,1,0))</f>
        <v>1</v>
      </c>
      <c r="C650" s="2">
        <f>IF('Table 1'!$L$4="All Organisations",1,IF('Table 1'!$L$4='DATA TEMPLATE 1516'!N650,1,0))</f>
        <v>1</v>
      </c>
      <c r="D650" s="2">
        <f t="shared" si="20"/>
        <v>3</v>
      </c>
      <c r="E650" s="236">
        <f>IFERROR(IF('Table 2'!$L$2="All Diverse Led",$HQ650,IF('Table 2'!$L$2='DATA TEMPLATE 1516'!HX650,4,0)),"0")</f>
        <v>0</v>
      </c>
      <c r="F650" s="236">
        <f>IFERROR(IF('Table 2'!$L$2="All Diverse Led",$HQ650,IF('Table 2'!$L$2='DATA TEMPLATE 1516'!HY650,4,0)), 0)</f>
        <v>0</v>
      </c>
      <c r="G650" s="237">
        <f t="shared" si="21"/>
        <v>0</v>
      </c>
      <c r="H650" s="1" t="s">
        <v>471</v>
      </c>
      <c r="I650" s="1">
        <v>0</v>
      </c>
      <c r="J650" s="1" t="b">
        <v>0</v>
      </c>
      <c r="K650" s="284">
        <v>648</v>
      </c>
      <c r="L650" t="s">
        <v>449</v>
      </c>
      <c r="M650" t="s">
        <v>440</v>
      </c>
      <c r="N650" t="s">
        <v>460</v>
      </c>
      <c r="O650" s="76">
        <v>840706</v>
      </c>
      <c r="P650" s="76">
        <v>363800</v>
      </c>
      <c r="Q650" s="76">
        <v>20767</v>
      </c>
      <c r="R650" s="76">
        <v>365160</v>
      </c>
      <c r="S650" s="76">
        <v>339194</v>
      </c>
      <c r="T650" s="76">
        <v>1929627</v>
      </c>
      <c r="U650">
        <v>830672</v>
      </c>
      <c r="V650">
        <v>5000</v>
      </c>
      <c r="W650">
        <v>0</v>
      </c>
      <c r="X650">
        <v>3500</v>
      </c>
      <c r="Y650">
        <v>1000</v>
      </c>
      <c r="Z650">
        <v>0</v>
      </c>
      <c r="AA650">
        <v>0</v>
      </c>
      <c r="AB650">
        <v>684972</v>
      </c>
      <c r="AC650">
        <v>341568</v>
      </c>
      <c r="AD650">
        <v>79959</v>
      </c>
      <c r="AE650">
        <v>1946671</v>
      </c>
      <c r="AF650" s="1">
        <v>407</v>
      </c>
      <c r="AG650">
        <v>0</v>
      </c>
      <c r="AH650">
        <v>0</v>
      </c>
      <c r="AI650">
        <v>0</v>
      </c>
      <c r="AJ650">
        <v>0</v>
      </c>
      <c r="AK650">
        <v>0</v>
      </c>
      <c r="AL650">
        <v>0</v>
      </c>
      <c r="AM650">
        <v>0</v>
      </c>
      <c r="AN650">
        <v>0</v>
      </c>
      <c r="AO650">
        <v>0</v>
      </c>
      <c r="AP650">
        <v>0</v>
      </c>
      <c r="AQ650">
        <v>0</v>
      </c>
      <c r="AR650">
        <v>0</v>
      </c>
      <c r="AS650">
        <v>0</v>
      </c>
      <c r="AT650">
        <v>0</v>
      </c>
      <c r="AU650">
        <v>0</v>
      </c>
      <c r="AV650">
        <v>0</v>
      </c>
      <c r="AW650">
        <v>0</v>
      </c>
      <c r="AX650">
        <v>0</v>
      </c>
      <c r="AY650">
        <v>0</v>
      </c>
      <c r="AZ650">
        <v>0</v>
      </c>
      <c r="BA650">
        <v>0</v>
      </c>
      <c r="BB650">
        <v>0</v>
      </c>
      <c r="BC650">
        <v>0</v>
      </c>
      <c r="BD650" s="284">
        <v>0</v>
      </c>
      <c r="BE650" s="284">
        <v>0</v>
      </c>
      <c r="BF650" s="284">
        <v>0</v>
      </c>
      <c r="BG650" s="284">
        <v>0</v>
      </c>
      <c r="BH650" s="168">
        <v>0</v>
      </c>
      <c r="BI650" s="169">
        <v>0</v>
      </c>
      <c r="BJ650" s="169">
        <v>0</v>
      </c>
      <c r="BK650" s="170">
        <v>0</v>
      </c>
      <c r="BL650">
        <v>0</v>
      </c>
      <c r="BM650">
        <v>0</v>
      </c>
      <c r="BN650">
        <v>0</v>
      </c>
      <c r="BO650">
        <v>0</v>
      </c>
      <c r="BP650">
        <v>0</v>
      </c>
      <c r="BQ650">
        <v>0</v>
      </c>
      <c r="BR650">
        <v>0</v>
      </c>
      <c r="BS650">
        <v>0</v>
      </c>
      <c r="BT650">
        <v>0</v>
      </c>
      <c r="BU650">
        <v>0</v>
      </c>
      <c r="BV650">
        <v>0</v>
      </c>
      <c r="BW650">
        <v>0</v>
      </c>
      <c r="BX650">
        <v>0</v>
      </c>
      <c r="BY650">
        <v>0</v>
      </c>
      <c r="BZ650">
        <v>0</v>
      </c>
      <c r="CA650">
        <v>0</v>
      </c>
      <c r="CB650">
        <v>0</v>
      </c>
      <c r="CC650">
        <v>0</v>
      </c>
      <c r="CD650">
        <v>0</v>
      </c>
      <c r="CE650">
        <v>0</v>
      </c>
      <c r="CF650">
        <v>0</v>
      </c>
      <c r="CG650">
        <v>0</v>
      </c>
      <c r="CH650">
        <v>0</v>
      </c>
      <c r="CI650">
        <v>0</v>
      </c>
      <c r="CJ650" s="1">
        <v>0</v>
      </c>
      <c r="CK650" s="1">
        <v>0</v>
      </c>
      <c r="CL650" s="1">
        <v>0</v>
      </c>
      <c r="CM650" s="1">
        <v>0</v>
      </c>
      <c r="CN650" s="168">
        <v>0</v>
      </c>
      <c r="CO650" s="169">
        <v>0</v>
      </c>
      <c r="CP650" s="169">
        <v>0</v>
      </c>
      <c r="CQ650" s="170">
        <v>0</v>
      </c>
      <c r="CR650" s="1">
        <v>10</v>
      </c>
      <c r="CS650" s="1">
        <v>0</v>
      </c>
      <c r="CT650" s="1">
        <v>0</v>
      </c>
      <c r="CU650" s="1">
        <v>0</v>
      </c>
      <c r="CV650">
        <v>0</v>
      </c>
      <c r="CW650">
        <v>0</v>
      </c>
      <c r="CX650">
        <v>0</v>
      </c>
      <c r="CY650">
        <v>0</v>
      </c>
      <c r="CZ650">
        <v>0</v>
      </c>
      <c r="DA650">
        <v>0</v>
      </c>
      <c r="DB650">
        <v>0</v>
      </c>
      <c r="DC650">
        <v>0</v>
      </c>
      <c r="DD650">
        <v>0</v>
      </c>
      <c r="DE650">
        <v>0</v>
      </c>
      <c r="DF650">
        <v>0</v>
      </c>
      <c r="DG650">
        <v>0</v>
      </c>
      <c r="DH650">
        <v>0</v>
      </c>
      <c r="DI650">
        <v>0</v>
      </c>
      <c r="DJ650">
        <v>0</v>
      </c>
      <c r="DK650">
        <v>0</v>
      </c>
      <c r="DL650">
        <v>0</v>
      </c>
      <c r="DM650">
        <v>0</v>
      </c>
      <c r="DN650">
        <v>0</v>
      </c>
      <c r="DO650">
        <v>0</v>
      </c>
      <c r="DP650" s="284">
        <v>0</v>
      </c>
      <c r="DQ650" s="284">
        <v>0</v>
      </c>
      <c r="DR650" s="284">
        <v>0</v>
      </c>
      <c r="DS650" s="284">
        <v>0</v>
      </c>
      <c r="DT650" s="168">
        <v>0</v>
      </c>
      <c r="DU650" s="169">
        <v>0</v>
      </c>
      <c r="DV650" s="169">
        <v>0</v>
      </c>
      <c r="DW650" s="170">
        <v>0</v>
      </c>
      <c r="DX650">
        <v>2</v>
      </c>
      <c r="DY650">
        <v>0</v>
      </c>
      <c r="DZ650">
        <v>0</v>
      </c>
      <c r="EA650">
        <v>0</v>
      </c>
      <c r="EB650">
        <v>0</v>
      </c>
      <c r="EC650">
        <v>0</v>
      </c>
      <c r="ED650">
        <v>0</v>
      </c>
      <c r="EE650">
        <v>0</v>
      </c>
      <c r="EF650">
        <v>0</v>
      </c>
      <c r="EG650">
        <v>0</v>
      </c>
      <c r="EH650">
        <v>0</v>
      </c>
      <c r="EI650">
        <v>0</v>
      </c>
      <c r="EJ650">
        <v>0</v>
      </c>
      <c r="EK650">
        <v>0</v>
      </c>
      <c r="EL650">
        <v>0</v>
      </c>
      <c r="EM650">
        <v>0</v>
      </c>
      <c r="EN650">
        <v>0</v>
      </c>
      <c r="EO650">
        <v>0</v>
      </c>
      <c r="EP650">
        <v>0</v>
      </c>
      <c r="EQ650">
        <v>0</v>
      </c>
      <c r="ER650">
        <v>0</v>
      </c>
      <c r="ES650">
        <v>0</v>
      </c>
      <c r="ET650">
        <v>0</v>
      </c>
      <c r="EU650">
        <v>0</v>
      </c>
      <c r="EV650" s="1">
        <v>0</v>
      </c>
      <c r="EW650" s="1">
        <v>0</v>
      </c>
      <c r="EX650" s="1">
        <v>0</v>
      </c>
      <c r="EY650" s="1">
        <v>0</v>
      </c>
      <c r="EZ650" s="168">
        <v>0</v>
      </c>
      <c r="FA650" s="169">
        <v>0</v>
      </c>
      <c r="FB650" s="169">
        <v>0</v>
      </c>
      <c r="FC650" s="170">
        <v>0</v>
      </c>
      <c r="FD650">
        <v>0</v>
      </c>
      <c r="FE650">
        <v>0</v>
      </c>
      <c r="FF650">
        <v>0</v>
      </c>
      <c r="FG650">
        <v>0</v>
      </c>
      <c r="FH650">
        <v>0</v>
      </c>
      <c r="FI650">
        <v>0</v>
      </c>
      <c r="FJ650">
        <v>0</v>
      </c>
      <c r="FK650">
        <v>0</v>
      </c>
      <c r="FL650">
        <v>0</v>
      </c>
      <c r="FM650">
        <v>0</v>
      </c>
      <c r="FN650">
        <v>0</v>
      </c>
      <c r="FO650">
        <v>0</v>
      </c>
      <c r="FP650">
        <v>0</v>
      </c>
      <c r="FQ650">
        <v>0</v>
      </c>
      <c r="FR650">
        <v>0</v>
      </c>
      <c r="FS650">
        <v>0</v>
      </c>
      <c r="FT650">
        <v>0</v>
      </c>
      <c r="FU650">
        <v>0</v>
      </c>
      <c r="FV650">
        <v>0</v>
      </c>
      <c r="FW650">
        <v>0</v>
      </c>
      <c r="FX650">
        <v>0</v>
      </c>
      <c r="FY650">
        <v>0</v>
      </c>
      <c r="FZ650">
        <v>0</v>
      </c>
      <c r="GA650">
        <v>0</v>
      </c>
      <c r="GB650">
        <v>0</v>
      </c>
      <c r="GC650">
        <v>0</v>
      </c>
      <c r="GD650">
        <v>0</v>
      </c>
      <c r="GE650">
        <v>0</v>
      </c>
      <c r="GF650">
        <v>0</v>
      </c>
      <c r="GG650">
        <v>0</v>
      </c>
      <c r="GH650">
        <v>0</v>
      </c>
      <c r="GI650">
        <v>0</v>
      </c>
      <c r="GJ650">
        <v>0</v>
      </c>
      <c r="GK650">
        <v>0</v>
      </c>
      <c r="GL650">
        <v>0</v>
      </c>
      <c r="GM650">
        <v>0</v>
      </c>
      <c r="GN650">
        <v>0</v>
      </c>
      <c r="GO650">
        <v>0</v>
      </c>
      <c r="GP650">
        <v>0</v>
      </c>
      <c r="GQ650">
        <v>0</v>
      </c>
      <c r="GR650">
        <v>0</v>
      </c>
      <c r="GS650">
        <v>0</v>
      </c>
      <c r="GT650">
        <v>0</v>
      </c>
      <c r="GU650">
        <v>0</v>
      </c>
      <c r="GV650">
        <v>0</v>
      </c>
      <c r="GW650">
        <v>0</v>
      </c>
      <c r="GX650">
        <v>0</v>
      </c>
      <c r="GY650">
        <v>0</v>
      </c>
      <c r="GZ650">
        <v>0</v>
      </c>
      <c r="HA650">
        <v>0</v>
      </c>
      <c r="HB650">
        <v>0</v>
      </c>
      <c r="HC650" s="139">
        <v>0</v>
      </c>
      <c r="HD650" s="141">
        <v>0</v>
      </c>
      <c r="HE650" s="139">
        <v>0</v>
      </c>
      <c r="HF650" s="141">
        <v>0</v>
      </c>
      <c r="HG650" s="180">
        <v>3</v>
      </c>
      <c r="HH650" s="182">
        <v>0</v>
      </c>
      <c r="HI650" s="182">
        <v>0</v>
      </c>
      <c r="HJ650" s="183">
        <v>0</v>
      </c>
      <c r="HK650" s="140">
        <v>0</v>
      </c>
      <c r="HL650" s="140">
        <v>0</v>
      </c>
      <c r="HM650" s="1">
        <v>0</v>
      </c>
      <c r="HN650" s="1">
        <v>0</v>
      </c>
      <c r="HO650" t="s">
        <v>460</v>
      </c>
      <c r="HP650" s="284" t="s">
        <v>460</v>
      </c>
      <c r="HQ650" s="284">
        <v>0</v>
      </c>
      <c r="HR650" s="284">
        <v>0</v>
      </c>
      <c r="HS650" s="284">
        <v>0</v>
      </c>
      <c r="HT650" s="284" t="s">
        <v>427</v>
      </c>
      <c r="HU650" s="284" t="s">
        <v>427</v>
      </c>
      <c r="HV650" s="284" t="s">
        <v>427</v>
      </c>
      <c r="HW650" s="284" t="s">
        <v>427</v>
      </c>
      <c r="HX650" s="284">
        <v>0</v>
      </c>
      <c r="HY650" s="284">
        <v>0</v>
      </c>
      <c r="HZ650" s="284">
        <v>1935857</v>
      </c>
      <c r="IA650" s="284"/>
      <c r="IB650" s="284"/>
    </row>
    <row r="651" spans="1:236" x14ac:dyDescent="0.25">
      <c r="A651" s="2">
        <f>IF('Table 1'!$L$2="All Regions",1,IF('Table 1'!$L$2='DATA TEMPLATE 1516'!L651,1,0))</f>
        <v>1</v>
      </c>
      <c r="B651" s="2">
        <f>IF('Table 1'!$L$3="All Disciplines",1,IF('Table 1'!$L$3='DATA TEMPLATE 1516'!M651,1,0))</f>
        <v>1</v>
      </c>
      <c r="C651" s="2">
        <f>IF('Table 1'!$L$4="All Organisations",1,IF('Table 1'!$L$4='DATA TEMPLATE 1516'!N651,1,0))</f>
        <v>1</v>
      </c>
      <c r="D651" s="2">
        <f t="shared" si="20"/>
        <v>3</v>
      </c>
      <c r="E651" s="236">
        <f>IFERROR(IF('Table 2'!$L$2="All Diverse Led",$HQ651,IF('Table 2'!$L$2='DATA TEMPLATE 1516'!HX651,4,0)),"0")</f>
        <v>0</v>
      </c>
      <c r="F651" s="236">
        <f>IFERROR(IF('Table 2'!$L$2="All Diverse Led",$HQ651,IF('Table 2'!$L$2='DATA TEMPLATE 1516'!HY651,4,0)), 0)</f>
        <v>0</v>
      </c>
      <c r="G651" s="237">
        <f t="shared" si="21"/>
        <v>0</v>
      </c>
      <c r="H651" s="1" t="s">
        <v>471</v>
      </c>
      <c r="I651" s="1">
        <v>0</v>
      </c>
      <c r="J651" s="1" t="b">
        <v>0</v>
      </c>
      <c r="K651" s="284">
        <v>649</v>
      </c>
      <c r="L651" t="s">
        <v>435</v>
      </c>
      <c r="M651" t="s">
        <v>436</v>
      </c>
      <c r="N651" t="s">
        <v>460</v>
      </c>
      <c r="O651" s="76">
        <v>231334</v>
      </c>
      <c r="P651" s="76">
        <v>224406</v>
      </c>
      <c r="Q651" s="76">
        <v>5558</v>
      </c>
      <c r="R651" s="76">
        <v>1216002</v>
      </c>
      <c r="S651" s="76">
        <v>112240</v>
      </c>
      <c r="T651" s="76">
        <v>1789540</v>
      </c>
      <c r="U651">
        <v>77684</v>
      </c>
      <c r="V651">
        <v>0</v>
      </c>
      <c r="W651">
        <v>0</v>
      </c>
      <c r="X651">
        <v>141353</v>
      </c>
      <c r="Y651">
        <v>100223</v>
      </c>
      <c r="Z651">
        <v>0</v>
      </c>
      <c r="AA651">
        <v>0</v>
      </c>
      <c r="AB651">
        <v>751268</v>
      </c>
      <c r="AC651">
        <v>492410</v>
      </c>
      <c r="AD651">
        <v>111471</v>
      </c>
      <c r="AE651">
        <v>1674409</v>
      </c>
      <c r="AF651" s="1">
        <v>0</v>
      </c>
      <c r="AG651">
        <v>0</v>
      </c>
      <c r="AH651">
        <v>0</v>
      </c>
      <c r="AI651">
        <v>0</v>
      </c>
      <c r="AJ651">
        <v>0</v>
      </c>
      <c r="AK651">
        <v>0</v>
      </c>
      <c r="AL651">
        <v>0</v>
      </c>
      <c r="AM651">
        <v>0</v>
      </c>
      <c r="AN651">
        <v>0</v>
      </c>
      <c r="AO651">
        <v>0</v>
      </c>
      <c r="AP651">
        <v>0</v>
      </c>
      <c r="AQ651">
        <v>0</v>
      </c>
      <c r="AR651">
        <v>0</v>
      </c>
      <c r="AS651">
        <v>0</v>
      </c>
      <c r="AT651">
        <v>0</v>
      </c>
      <c r="AU651">
        <v>0</v>
      </c>
      <c r="AV651">
        <v>0</v>
      </c>
      <c r="AW651">
        <v>0</v>
      </c>
      <c r="AX651">
        <v>0</v>
      </c>
      <c r="AY651">
        <v>0</v>
      </c>
      <c r="AZ651">
        <v>0</v>
      </c>
      <c r="BA651">
        <v>0</v>
      </c>
      <c r="BB651">
        <v>0</v>
      </c>
      <c r="BC651">
        <v>0</v>
      </c>
      <c r="BD651" s="284">
        <v>0</v>
      </c>
      <c r="BE651" s="284">
        <v>0</v>
      </c>
      <c r="BF651" s="284">
        <v>0</v>
      </c>
      <c r="BG651" s="284">
        <v>0</v>
      </c>
      <c r="BH651" s="168">
        <v>0</v>
      </c>
      <c r="BI651" s="169">
        <v>0</v>
      </c>
      <c r="BJ651" s="169">
        <v>0</v>
      </c>
      <c r="BK651" s="170">
        <v>0</v>
      </c>
      <c r="BL651">
        <v>29</v>
      </c>
      <c r="BM651">
        <v>1594</v>
      </c>
      <c r="BN651">
        <v>123874</v>
      </c>
      <c r="BO651">
        <v>0</v>
      </c>
      <c r="BP651">
        <v>0</v>
      </c>
      <c r="BQ651">
        <v>0</v>
      </c>
      <c r="BR651">
        <v>0</v>
      </c>
      <c r="BS651">
        <v>0</v>
      </c>
      <c r="BT651">
        <v>0</v>
      </c>
      <c r="BU651">
        <v>0</v>
      </c>
      <c r="BV651">
        <v>0</v>
      </c>
      <c r="BW651">
        <v>0</v>
      </c>
      <c r="BX651">
        <v>0</v>
      </c>
      <c r="BY651">
        <v>0</v>
      </c>
      <c r="BZ651">
        <v>0</v>
      </c>
      <c r="CA651">
        <v>0</v>
      </c>
      <c r="CB651">
        <v>0</v>
      </c>
      <c r="CC651">
        <v>0</v>
      </c>
      <c r="CD651">
        <v>0</v>
      </c>
      <c r="CE651">
        <v>0</v>
      </c>
      <c r="CF651">
        <v>0</v>
      </c>
      <c r="CG651">
        <v>0</v>
      </c>
      <c r="CH651">
        <v>0</v>
      </c>
      <c r="CI651">
        <v>0</v>
      </c>
      <c r="CJ651" s="1">
        <v>0</v>
      </c>
      <c r="CK651" s="1">
        <v>0</v>
      </c>
      <c r="CL651" s="1">
        <v>0</v>
      </c>
      <c r="CM651" s="1">
        <v>0</v>
      </c>
      <c r="CN651" s="168">
        <v>0</v>
      </c>
      <c r="CO651" s="169">
        <v>0</v>
      </c>
      <c r="CP651" s="169">
        <v>0</v>
      </c>
      <c r="CQ651" s="170">
        <v>0</v>
      </c>
      <c r="CR651" s="1">
        <v>2</v>
      </c>
      <c r="CS651" s="1">
        <v>2</v>
      </c>
      <c r="CT651" s="1">
        <v>36</v>
      </c>
      <c r="CU651" s="1">
        <v>0</v>
      </c>
      <c r="CV651">
        <v>0</v>
      </c>
      <c r="CW651">
        <v>0</v>
      </c>
      <c r="CX651">
        <v>0</v>
      </c>
      <c r="CY651">
        <v>0</v>
      </c>
      <c r="CZ651">
        <v>0</v>
      </c>
      <c r="DA651">
        <v>0</v>
      </c>
      <c r="DB651">
        <v>0</v>
      </c>
      <c r="DC651">
        <v>0</v>
      </c>
      <c r="DD651">
        <v>0</v>
      </c>
      <c r="DE651">
        <v>0</v>
      </c>
      <c r="DF651">
        <v>0</v>
      </c>
      <c r="DG651">
        <v>0</v>
      </c>
      <c r="DH651">
        <v>0</v>
      </c>
      <c r="DI651">
        <v>0</v>
      </c>
      <c r="DJ651">
        <v>0</v>
      </c>
      <c r="DK651">
        <v>0</v>
      </c>
      <c r="DL651">
        <v>0</v>
      </c>
      <c r="DM651">
        <v>0</v>
      </c>
      <c r="DN651">
        <v>0</v>
      </c>
      <c r="DO651">
        <v>0</v>
      </c>
      <c r="DP651" s="284">
        <v>0</v>
      </c>
      <c r="DQ651" s="284">
        <v>0</v>
      </c>
      <c r="DR651" s="284">
        <v>0</v>
      </c>
      <c r="DS651" s="284">
        <v>0</v>
      </c>
      <c r="DT651" s="168">
        <v>0</v>
      </c>
      <c r="DU651" s="169">
        <v>0</v>
      </c>
      <c r="DV651" s="169">
        <v>0</v>
      </c>
      <c r="DW651" s="170">
        <v>0</v>
      </c>
      <c r="DX651">
        <v>0</v>
      </c>
      <c r="DY651">
        <v>0</v>
      </c>
      <c r="DZ651">
        <v>0</v>
      </c>
      <c r="EA651">
        <v>0</v>
      </c>
      <c r="EB651">
        <v>0</v>
      </c>
      <c r="EC651">
        <v>0</v>
      </c>
      <c r="ED651">
        <v>0</v>
      </c>
      <c r="EE651">
        <v>0</v>
      </c>
      <c r="EF651">
        <v>0</v>
      </c>
      <c r="EG651">
        <v>0</v>
      </c>
      <c r="EH651">
        <v>0</v>
      </c>
      <c r="EI651">
        <v>0</v>
      </c>
      <c r="EJ651">
        <v>0</v>
      </c>
      <c r="EK651">
        <v>0</v>
      </c>
      <c r="EL651">
        <v>0</v>
      </c>
      <c r="EM651">
        <v>0</v>
      </c>
      <c r="EN651">
        <v>0</v>
      </c>
      <c r="EO651">
        <v>0</v>
      </c>
      <c r="EP651">
        <v>0</v>
      </c>
      <c r="EQ651">
        <v>0</v>
      </c>
      <c r="ER651">
        <v>0</v>
      </c>
      <c r="ES651">
        <v>0</v>
      </c>
      <c r="ET651">
        <v>0</v>
      </c>
      <c r="EU651">
        <v>0</v>
      </c>
      <c r="EV651" s="1">
        <v>0</v>
      </c>
      <c r="EW651" s="1">
        <v>0</v>
      </c>
      <c r="EX651" s="1">
        <v>0</v>
      </c>
      <c r="EY651" s="1">
        <v>0</v>
      </c>
      <c r="EZ651" s="168">
        <v>0</v>
      </c>
      <c r="FA651" s="169">
        <v>0</v>
      </c>
      <c r="FB651" s="169">
        <v>0</v>
      </c>
      <c r="FC651" s="170">
        <v>0</v>
      </c>
      <c r="FD651">
        <v>0</v>
      </c>
      <c r="FE651">
        <v>0</v>
      </c>
      <c r="FF651">
        <v>0</v>
      </c>
      <c r="FG651">
        <v>0</v>
      </c>
      <c r="FH651">
        <v>0</v>
      </c>
      <c r="FI651">
        <v>0</v>
      </c>
      <c r="FJ651">
        <v>0</v>
      </c>
      <c r="FK651">
        <v>0</v>
      </c>
      <c r="FL651">
        <v>0</v>
      </c>
      <c r="FM651">
        <v>0</v>
      </c>
      <c r="FN651">
        <v>0</v>
      </c>
      <c r="FO651">
        <v>0</v>
      </c>
      <c r="FP651">
        <v>0</v>
      </c>
      <c r="FQ651">
        <v>0</v>
      </c>
      <c r="FR651">
        <v>0</v>
      </c>
      <c r="FS651">
        <v>0</v>
      </c>
      <c r="FT651">
        <v>5</v>
      </c>
      <c r="FU651">
        <v>0</v>
      </c>
      <c r="FV651">
        <v>76</v>
      </c>
      <c r="FW651">
        <v>0</v>
      </c>
      <c r="FX651">
        <v>300</v>
      </c>
      <c r="FY651">
        <v>0</v>
      </c>
      <c r="FZ651">
        <v>0</v>
      </c>
      <c r="GA651">
        <v>0</v>
      </c>
      <c r="GB651">
        <v>0</v>
      </c>
      <c r="GC651">
        <v>0</v>
      </c>
      <c r="GD651">
        <v>0</v>
      </c>
      <c r="GE651">
        <v>0</v>
      </c>
      <c r="GF651">
        <v>0</v>
      </c>
      <c r="GG651">
        <v>0</v>
      </c>
      <c r="GH651">
        <v>0</v>
      </c>
      <c r="GI651">
        <v>0</v>
      </c>
      <c r="GJ651">
        <v>0</v>
      </c>
      <c r="GK651">
        <v>0</v>
      </c>
      <c r="GL651">
        <v>0</v>
      </c>
      <c r="GM651">
        <v>0</v>
      </c>
      <c r="GN651">
        <v>0</v>
      </c>
      <c r="GO651">
        <v>0</v>
      </c>
      <c r="GP651">
        <v>0</v>
      </c>
      <c r="GQ651">
        <v>0</v>
      </c>
      <c r="GR651">
        <v>0</v>
      </c>
      <c r="GS651">
        <v>0</v>
      </c>
      <c r="GT651">
        <v>0</v>
      </c>
      <c r="GU651">
        <v>0</v>
      </c>
      <c r="GV651">
        <v>0</v>
      </c>
      <c r="GW651">
        <v>0</v>
      </c>
      <c r="GX651">
        <v>0</v>
      </c>
      <c r="GY651">
        <v>0</v>
      </c>
      <c r="GZ651">
        <v>0</v>
      </c>
      <c r="HA651">
        <v>0</v>
      </c>
      <c r="HB651">
        <v>0</v>
      </c>
      <c r="HC651" s="139">
        <v>0</v>
      </c>
      <c r="HD651" s="141">
        <v>1</v>
      </c>
      <c r="HE651" s="139">
        <v>0</v>
      </c>
      <c r="HF651" s="141">
        <v>2</v>
      </c>
      <c r="HG651" s="180">
        <v>22</v>
      </c>
      <c r="HH651" s="182">
        <v>9.0909090909090912E-2</v>
      </c>
      <c r="HI651" s="182">
        <v>4.5454545454545456E-2</v>
      </c>
      <c r="HJ651" s="183">
        <v>0</v>
      </c>
      <c r="HK651" s="140">
        <v>0</v>
      </c>
      <c r="HL651" s="140">
        <v>0</v>
      </c>
      <c r="HM651" s="1" t="s">
        <v>427</v>
      </c>
      <c r="HN651" s="1" t="s">
        <v>427</v>
      </c>
      <c r="HO651" t="s">
        <v>460</v>
      </c>
      <c r="HP651" s="284" t="s">
        <v>460</v>
      </c>
      <c r="HQ651" s="284">
        <v>0</v>
      </c>
      <c r="HR651" s="284">
        <v>0</v>
      </c>
      <c r="HS651" s="284">
        <v>0</v>
      </c>
      <c r="HT651" s="284" t="s">
        <v>427</v>
      </c>
      <c r="HU651" s="284" t="s">
        <v>427</v>
      </c>
      <c r="HV651" s="284" t="s">
        <v>427</v>
      </c>
      <c r="HW651" s="284" t="s">
        <v>427</v>
      </c>
      <c r="HX651" s="284">
        <v>0</v>
      </c>
      <c r="HY651" s="284">
        <v>0</v>
      </c>
      <c r="HZ651" s="284">
        <v>1712338</v>
      </c>
      <c r="IA651" s="284"/>
      <c r="IB651" s="284"/>
    </row>
    <row r="652" spans="1:236" x14ac:dyDescent="0.25">
      <c r="A652" s="2">
        <f>IF('Table 1'!$L$2="All Regions",1,IF('Table 1'!$L$2='DATA TEMPLATE 1516'!L652,1,0))</f>
        <v>1</v>
      </c>
      <c r="B652" s="2">
        <f>IF('Table 1'!$L$3="All Disciplines",1,IF('Table 1'!$L$3='DATA TEMPLATE 1516'!M652,1,0))</f>
        <v>1</v>
      </c>
      <c r="C652" s="2">
        <f>IF('Table 1'!$L$4="All Organisations",1,IF('Table 1'!$L$4='DATA TEMPLATE 1516'!N652,1,0))</f>
        <v>1</v>
      </c>
      <c r="D652" s="2">
        <f t="shared" si="20"/>
        <v>3</v>
      </c>
      <c r="E652" s="236">
        <f>IFERROR(IF('Table 2'!$L$2="All Diverse Led",$HQ652,IF('Table 2'!$L$2='DATA TEMPLATE 1516'!HX652,4,0)),"0")</f>
        <v>0</v>
      </c>
      <c r="F652" s="236">
        <f>IFERROR(IF('Table 2'!$L$2="All Diverse Led",$HQ652,IF('Table 2'!$L$2='DATA TEMPLATE 1516'!HY652,4,0)), 0)</f>
        <v>0</v>
      </c>
      <c r="G652" s="237">
        <f t="shared" si="21"/>
        <v>0</v>
      </c>
      <c r="H652" s="1" t="s">
        <v>471</v>
      </c>
      <c r="I652" s="1">
        <v>0</v>
      </c>
      <c r="J652" s="1" t="b">
        <v>0</v>
      </c>
      <c r="K652" s="284">
        <v>650</v>
      </c>
      <c r="L652" t="s">
        <v>449</v>
      </c>
      <c r="M652" t="s">
        <v>440</v>
      </c>
      <c r="N652" t="s">
        <v>459</v>
      </c>
      <c r="O652" s="76">
        <v>207494</v>
      </c>
      <c r="P652" s="76">
        <v>166666</v>
      </c>
      <c r="Q652" s="76">
        <v>426844</v>
      </c>
      <c r="R652" s="76">
        <v>21000</v>
      </c>
      <c r="S652" s="76">
        <v>0</v>
      </c>
      <c r="T652" s="76">
        <v>822004</v>
      </c>
      <c r="U652">
        <v>17318</v>
      </c>
      <c r="V652">
        <v>972</v>
      </c>
      <c r="W652">
        <v>0</v>
      </c>
      <c r="X652">
        <v>706043</v>
      </c>
      <c r="Y652">
        <v>0</v>
      </c>
      <c r="Z652">
        <v>0</v>
      </c>
      <c r="AA652">
        <v>0</v>
      </c>
      <c r="AB652">
        <v>94478</v>
      </c>
      <c r="AC652">
        <v>24917</v>
      </c>
      <c r="AD652">
        <v>0</v>
      </c>
      <c r="AE652">
        <v>843728</v>
      </c>
      <c r="AF652" s="1">
        <v>0</v>
      </c>
      <c r="AG652">
        <v>0</v>
      </c>
      <c r="AH652">
        <v>0</v>
      </c>
      <c r="AI652">
        <v>0</v>
      </c>
      <c r="AJ652">
        <v>0</v>
      </c>
      <c r="AK652">
        <v>0</v>
      </c>
      <c r="AL652">
        <v>0</v>
      </c>
      <c r="AM652">
        <v>0</v>
      </c>
      <c r="AN652">
        <v>0</v>
      </c>
      <c r="AO652">
        <v>0</v>
      </c>
      <c r="AP652">
        <v>0</v>
      </c>
      <c r="AQ652">
        <v>0</v>
      </c>
      <c r="AR652">
        <v>0</v>
      </c>
      <c r="AS652">
        <v>0</v>
      </c>
      <c r="AT652">
        <v>0</v>
      </c>
      <c r="AU652">
        <v>0</v>
      </c>
      <c r="AV652">
        <v>0</v>
      </c>
      <c r="AW652">
        <v>0</v>
      </c>
      <c r="AX652">
        <v>0</v>
      </c>
      <c r="AY652">
        <v>0</v>
      </c>
      <c r="AZ652">
        <v>0</v>
      </c>
      <c r="BA652">
        <v>0</v>
      </c>
      <c r="BB652">
        <v>0</v>
      </c>
      <c r="BC652">
        <v>0</v>
      </c>
      <c r="BD652" s="284">
        <v>0</v>
      </c>
      <c r="BE652" s="284">
        <v>0</v>
      </c>
      <c r="BF652" s="284">
        <v>0</v>
      </c>
      <c r="BG652" s="284">
        <v>0</v>
      </c>
      <c r="BH652" s="168">
        <v>0</v>
      </c>
      <c r="BI652" s="169">
        <v>0</v>
      </c>
      <c r="BJ652" s="169">
        <v>0</v>
      </c>
      <c r="BK652" s="170">
        <v>0</v>
      </c>
      <c r="BL652">
        <v>0</v>
      </c>
      <c r="BM652">
        <v>0</v>
      </c>
      <c r="BN652">
        <v>0</v>
      </c>
      <c r="BO652">
        <v>0</v>
      </c>
      <c r="BP652">
        <v>0</v>
      </c>
      <c r="BQ652">
        <v>0</v>
      </c>
      <c r="BR652">
        <v>0</v>
      </c>
      <c r="BS652">
        <v>0</v>
      </c>
      <c r="BT652">
        <v>0</v>
      </c>
      <c r="BU652">
        <v>0</v>
      </c>
      <c r="BV652">
        <v>0</v>
      </c>
      <c r="BW652">
        <v>0</v>
      </c>
      <c r="BX652">
        <v>0</v>
      </c>
      <c r="BY652">
        <v>0</v>
      </c>
      <c r="BZ652">
        <v>0</v>
      </c>
      <c r="CA652">
        <v>0</v>
      </c>
      <c r="CB652">
        <v>0</v>
      </c>
      <c r="CC652">
        <v>0</v>
      </c>
      <c r="CD652">
        <v>0</v>
      </c>
      <c r="CE652">
        <v>0</v>
      </c>
      <c r="CF652">
        <v>0</v>
      </c>
      <c r="CG652">
        <v>0</v>
      </c>
      <c r="CH652">
        <v>0</v>
      </c>
      <c r="CI652">
        <v>0</v>
      </c>
      <c r="CJ652" s="1">
        <v>0</v>
      </c>
      <c r="CK652" s="1">
        <v>0</v>
      </c>
      <c r="CL652" s="1">
        <v>0</v>
      </c>
      <c r="CM652" s="1">
        <v>0</v>
      </c>
      <c r="CN652" s="168">
        <v>0</v>
      </c>
      <c r="CO652" s="169">
        <v>0</v>
      </c>
      <c r="CP652" s="169">
        <v>0</v>
      </c>
      <c r="CQ652" s="170">
        <v>0</v>
      </c>
      <c r="CR652" s="1">
        <v>0</v>
      </c>
      <c r="CS652" s="1">
        <v>0</v>
      </c>
      <c r="CT652" s="1">
        <v>0</v>
      </c>
      <c r="CU652" s="1">
        <v>0</v>
      </c>
      <c r="CV652">
        <v>0</v>
      </c>
      <c r="CW652">
        <v>0</v>
      </c>
      <c r="CX652">
        <v>0</v>
      </c>
      <c r="CY652">
        <v>0</v>
      </c>
      <c r="CZ652">
        <v>0</v>
      </c>
      <c r="DA652">
        <v>0</v>
      </c>
      <c r="DB652">
        <v>0</v>
      </c>
      <c r="DC652">
        <v>0</v>
      </c>
      <c r="DD652">
        <v>0</v>
      </c>
      <c r="DE652">
        <v>0</v>
      </c>
      <c r="DF652">
        <v>0</v>
      </c>
      <c r="DG652">
        <v>0</v>
      </c>
      <c r="DH652">
        <v>0</v>
      </c>
      <c r="DI652">
        <v>0</v>
      </c>
      <c r="DJ652">
        <v>0</v>
      </c>
      <c r="DK652">
        <v>0</v>
      </c>
      <c r="DL652">
        <v>0</v>
      </c>
      <c r="DM652">
        <v>0</v>
      </c>
      <c r="DN652">
        <v>0</v>
      </c>
      <c r="DO652">
        <v>0</v>
      </c>
      <c r="DP652" s="284">
        <v>0</v>
      </c>
      <c r="DQ652" s="284">
        <v>0</v>
      </c>
      <c r="DR652" s="284">
        <v>0</v>
      </c>
      <c r="DS652" s="284">
        <v>0</v>
      </c>
      <c r="DT652" s="168">
        <v>0</v>
      </c>
      <c r="DU652" s="169">
        <v>0</v>
      </c>
      <c r="DV652" s="169">
        <v>0</v>
      </c>
      <c r="DW652" s="170">
        <v>0</v>
      </c>
      <c r="DX652">
        <v>200</v>
      </c>
      <c r="DY652">
        <v>3</v>
      </c>
      <c r="DZ652">
        <v>1435</v>
      </c>
      <c r="EA652">
        <v>112765</v>
      </c>
      <c r="EB652">
        <v>0</v>
      </c>
      <c r="EC652">
        <v>0</v>
      </c>
      <c r="ED652">
        <v>0</v>
      </c>
      <c r="EE652">
        <v>0</v>
      </c>
      <c r="EF652">
        <v>0</v>
      </c>
      <c r="EG652">
        <v>0</v>
      </c>
      <c r="EH652">
        <v>0</v>
      </c>
      <c r="EI652">
        <v>0</v>
      </c>
      <c r="EJ652">
        <v>0</v>
      </c>
      <c r="EK652">
        <v>0</v>
      </c>
      <c r="EL652">
        <v>0</v>
      </c>
      <c r="EM652">
        <v>0</v>
      </c>
      <c r="EN652">
        <v>0</v>
      </c>
      <c r="EO652">
        <v>0</v>
      </c>
      <c r="EP652">
        <v>0</v>
      </c>
      <c r="EQ652">
        <v>0</v>
      </c>
      <c r="ER652">
        <v>0</v>
      </c>
      <c r="ES652">
        <v>0</v>
      </c>
      <c r="ET652">
        <v>0</v>
      </c>
      <c r="EU652">
        <v>0</v>
      </c>
      <c r="EV652" s="1">
        <v>0</v>
      </c>
      <c r="EW652" s="1">
        <v>0</v>
      </c>
      <c r="EX652" s="1">
        <v>0</v>
      </c>
      <c r="EY652" s="1">
        <v>0</v>
      </c>
      <c r="EZ652" s="168">
        <v>0</v>
      </c>
      <c r="FA652" s="169">
        <v>0</v>
      </c>
      <c r="FB652" s="169">
        <v>0</v>
      </c>
      <c r="FC652" s="170">
        <v>0</v>
      </c>
      <c r="FD652">
        <v>0</v>
      </c>
      <c r="FE652">
        <v>0</v>
      </c>
      <c r="FF652">
        <v>0</v>
      </c>
      <c r="FG652">
        <v>0</v>
      </c>
      <c r="FH652">
        <v>0</v>
      </c>
      <c r="FI652">
        <v>0</v>
      </c>
      <c r="FJ652">
        <v>0</v>
      </c>
      <c r="FK652">
        <v>0</v>
      </c>
      <c r="FL652">
        <v>0</v>
      </c>
      <c r="FM652">
        <v>0</v>
      </c>
      <c r="FN652">
        <v>0</v>
      </c>
      <c r="FO652">
        <v>0</v>
      </c>
      <c r="FP652">
        <v>0</v>
      </c>
      <c r="FQ652">
        <v>0</v>
      </c>
      <c r="FR652">
        <v>0</v>
      </c>
      <c r="FS652">
        <v>0</v>
      </c>
      <c r="FT652">
        <v>0</v>
      </c>
      <c r="FU652">
        <v>0</v>
      </c>
      <c r="FV652">
        <v>0</v>
      </c>
      <c r="FW652">
        <v>0</v>
      </c>
      <c r="FX652">
        <v>0</v>
      </c>
      <c r="FY652">
        <v>0</v>
      </c>
      <c r="FZ652">
        <v>0</v>
      </c>
      <c r="GA652">
        <v>0</v>
      </c>
      <c r="GB652">
        <v>0</v>
      </c>
      <c r="GC652">
        <v>0</v>
      </c>
      <c r="GD652">
        <v>0</v>
      </c>
      <c r="GE652">
        <v>0</v>
      </c>
      <c r="GF652">
        <v>0</v>
      </c>
      <c r="GG652">
        <v>0</v>
      </c>
      <c r="GH652">
        <v>0</v>
      </c>
      <c r="GI652">
        <v>0</v>
      </c>
      <c r="GJ652">
        <v>0</v>
      </c>
      <c r="GK652">
        <v>0</v>
      </c>
      <c r="GL652">
        <v>0</v>
      </c>
      <c r="GM652">
        <v>0</v>
      </c>
      <c r="GN652">
        <v>0</v>
      </c>
      <c r="GO652">
        <v>0</v>
      </c>
      <c r="GP652">
        <v>0</v>
      </c>
      <c r="GQ652">
        <v>0</v>
      </c>
      <c r="GR652">
        <v>0</v>
      </c>
      <c r="GS652">
        <v>0</v>
      </c>
      <c r="GT652">
        <v>0</v>
      </c>
      <c r="GU652">
        <v>0</v>
      </c>
      <c r="GV652">
        <v>0</v>
      </c>
      <c r="GW652">
        <v>0</v>
      </c>
      <c r="GX652">
        <v>0</v>
      </c>
      <c r="GY652">
        <v>0</v>
      </c>
      <c r="GZ652">
        <v>0</v>
      </c>
      <c r="HA652">
        <v>0</v>
      </c>
      <c r="HB652">
        <v>0</v>
      </c>
      <c r="HC652" s="139">
        <v>0</v>
      </c>
      <c r="HD652" s="141">
        <v>0</v>
      </c>
      <c r="HE652" s="139">
        <v>1</v>
      </c>
      <c r="HF652" s="141">
        <v>1</v>
      </c>
      <c r="HG652" s="180">
        <v>14</v>
      </c>
      <c r="HH652" s="182">
        <v>7.1428571428571425E-2</v>
      </c>
      <c r="HI652" s="182">
        <v>7.1428571428571425E-2</v>
      </c>
      <c r="HJ652" s="183">
        <v>0</v>
      </c>
      <c r="HK652" s="140">
        <v>0</v>
      </c>
      <c r="HL652" s="140">
        <v>0</v>
      </c>
      <c r="HM652" s="1" t="s">
        <v>427</v>
      </c>
      <c r="HN652" s="1" t="s">
        <v>427</v>
      </c>
      <c r="HO652" t="s">
        <v>459</v>
      </c>
      <c r="HP652" s="284" t="s">
        <v>460</v>
      </c>
      <c r="HQ652" s="284">
        <v>0</v>
      </c>
      <c r="HR652" s="284">
        <v>0</v>
      </c>
      <c r="HS652" s="284">
        <v>0</v>
      </c>
      <c r="HT652" s="284" t="s">
        <v>427</v>
      </c>
      <c r="HU652" s="284" t="s">
        <v>427</v>
      </c>
      <c r="HV652" s="284" t="s">
        <v>427</v>
      </c>
      <c r="HW652" s="284" t="s">
        <v>427</v>
      </c>
      <c r="HX652" s="284">
        <v>0</v>
      </c>
      <c r="HY652" s="284">
        <v>0</v>
      </c>
      <c r="HZ652" s="284">
        <v>1083954</v>
      </c>
      <c r="IA652" s="284"/>
      <c r="IB652" s="284"/>
    </row>
    <row r="653" spans="1:236" x14ac:dyDescent="0.25">
      <c r="A653" s="2">
        <f>IF('Table 1'!$L$2="All Regions",1,IF('Table 1'!$L$2='DATA TEMPLATE 1516'!L653,1,0))</f>
        <v>1</v>
      </c>
      <c r="B653" s="2">
        <f>IF('Table 1'!$L$3="All Disciplines",1,IF('Table 1'!$L$3='DATA TEMPLATE 1516'!M653,1,0))</f>
        <v>1</v>
      </c>
      <c r="C653" s="2">
        <f>IF('Table 1'!$L$4="All Organisations",1,IF('Table 1'!$L$4='DATA TEMPLATE 1516'!N653,1,0))</f>
        <v>1</v>
      </c>
      <c r="D653" s="2">
        <f t="shared" si="20"/>
        <v>3</v>
      </c>
      <c r="E653" s="236">
        <f>IFERROR(IF('Table 2'!$L$2="All Diverse Led",$HQ653,IF('Table 2'!$L$2='DATA TEMPLATE 1516'!HX653,4,0)),"0")</f>
        <v>0</v>
      </c>
      <c r="F653" s="236">
        <f>IFERROR(IF('Table 2'!$L$2="All Diverse Led",$HQ653,IF('Table 2'!$L$2='DATA TEMPLATE 1516'!HY653,4,0)), 0)</f>
        <v>0</v>
      </c>
      <c r="G653" s="237">
        <f t="shared" si="21"/>
        <v>0</v>
      </c>
      <c r="H653" s="1" t="s">
        <v>471</v>
      </c>
      <c r="I653" s="1">
        <v>0</v>
      </c>
      <c r="J653" s="1" t="b">
        <v>0</v>
      </c>
      <c r="K653" s="284">
        <v>651</v>
      </c>
      <c r="L653" t="s">
        <v>446</v>
      </c>
      <c r="M653" t="s">
        <v>436</v>
      </c>
      <c r="N653" t="s">
        <v>460</v>
      </c>
      <c r="O653" s="76">
        <v>873666</v>
      </c>
      <c r="P653" s="76">
        <v>407098</v>
      </c>
      <c r="Q653" s="76">
        <v>390056</v>
      </c>
      <c r="R653" s="76">
        <v>20000</v>
      </c>
      <c r="S653" s="76">
        <v>1494017</v>
      </c>
      <c r="T653" s="76">
        <v>3184837</v>
      </c>
      <c r="U653">
        <v>368839</v>
      </c>
      <c r="V653">
        <v>80178</v>
      </c>
      <c r="W653">
        <v>0</v>
      </c>
      <c r="X653">
        <v>3363</v>
      </c>
      <c r="Y653">
        <v>465</v>
      </c>
      <c r="Z653">
        <v>0</v>
      </c>
      <c r="AA653">
        <v>0</v>
      </c>
      <c r="AB653">
        <v>964722</v>
      </c>
      <c r="AC653">
        <v>268062</v>
      </c>
      <c r="AD653">
        <v>403640</v>
      </c>
      <c r="AE653">
        <v>2089269</v>
      </c>
      <c r="AF653" s="1">
        <v>2</v>
      </c>
      <c r="AG653">
        <v>0</v>
      </c>
      <c r="AH653">
        <v>0</v>
      </c>
      <c r="AI653">
        <v>0</v>
      </c>
      <c r="AJ653">
        <v>0</v>
      </c>
      <c r="AK653">
        <v>0</v>
      </c>
      <c r="AL653">
        <v>0</v>
      </c>
      <c r="AM653">
        <v>0</v>
      </c>
      <c r="AN653">
        <v>0</v>
      </c>
      <c r="AO653">
        <v>0</v>
      </c>
      <c r="AP653">
        <v>0</v>
      </c>
      <c r="AQ653">
        <v>0</v>
      </c>
      <c r="AR653">
        <v>0</v>
      </c>
      <c r="AS653">
        <v>0</v>
      </c>
      <c r="AT653">
        <v>0</v>
      </c>
      <c r="AU653">
        <v>0</v>
      </c>
      <c r="AV653">
        <v>0</v>
      </c>
      <c r="AW653">
        <v>0</v>
      </c>
      <c r="AX653">
        <v>0</v>
      </c>
      <c r="AY653">
        <v>0</v>
      </c>
      <c r="AZ653">
        <v>0</v>
      </c>
      <c r="BA653">
        <v>0</v>
      </c>
      <c r="BB653">
        <v>0</v>
      </c>
      <c r="BC653">
        <v>0</v>
      </c>
      <c r="BD653" s="284">
        <v>0</v>
      </c>
      <c r="BE653" s="284">
        <v>0</v>
      </c>
      <c r="BF653" s="284">
        <v>0</v>
      </c>
      <c r="BG653" s="284">
        <v>0</v>
      </c>
      <c r="BH653" s="168">
        <v>0</v>
      </c>
      <c r="BI653" s="169">
        <v>0</v>
      </c>
      <c r="BJ653" s="169">
        <v>0</v>
      </c>
      <c r="BK653" s="170">
        <v>0</v>
      </c>
      <c r="BL653">
        <v>18</v>
      </c>
      <c r="BM653">
        <v>0</v>
      </c>
      <c r="BN653">
        <v>0</v>
      </c>
      <c r="BO653">
        <v>0</v>
      </c>
      <c r="BP653">
        <v>0</v>
      </c>
      <c r="BQ653">
        <v>0</v>
      </c>
      <c r="BR653">
        <v>0</v>
      </c>
      <c r="BS653">
        <v>0</v>
      </c>
      <c r="BT653">
        <v>0</v>
      </c>
      <c r="BU653">
        <v>0</v>
      </c>
      <c r="BV653">
        <v>0</v>
      </c>
      <c r="BW653">
        <v>0</v>
      </c>
      <c r="BX653">
        <v>0</v>
      </c>
      <c r="BY653">
        <v>0</v>
      </c>
      <c r="BZ653">
        <v>0</v>
      </c>
      <c r="CA653">
        <v>0</v>
      </c>
      <c r="CB653">
        <v>0</v>
      </c>
      <c r="CC653">
        <v>0</v>
      </c>
      <c r="CD653">
        <v>0</v>
      </c>
      <c r="CE653">
        <v>0</v>
      </c>
      <c r="CF653">
        <v>0</v>
      </c>
      <c r="CG653">
        <v>0</v>
      </c>
      <c r="CH653">
        <v>0</v>
      </c>
      <c r="CI653">
        <v>0</v>
      </c>
      <c r="CJ653" s="1">
        <v>0</v>
      </c>
      <c r="CK653" s="1">
        <v>0</v>
      </c>
      <c r="CL653" s="1">
        <v>0</v>
      </c>
      <c r="CM653" s="1">
        <v>0</v>
      </c>
      <c r="CN653" s="168">
        <v>0</v>
      </c>
      <c r="CO653" s="169">
        <v>0</v>
      </c>
      <c r="CP653" s="169">
        <v>0</v>
      </c>
      <c r="CQ653" s="170">
        <v>0</v>
      </c>
      <c r="CR653" s="1">
        <v>1055</v>
      </c>
      <c r="CS653" s="1">
        <v>0</v>
      </c>
      <c r="CT653" s="1">
        <v>0</v>
      </c>
      <c r="CU653" s="1">
        <v>0</v>
      </c>
      <c r="CV653">
        <v>0</v>
      </c>
      <c r="CW653">
        <v>0</v>
      </c>
      <c r="CX653">
        <v>0</v>
      </c>
      <c r="CY653">
        <v>0</v>
      </c>
      <c r="CZ653">
        <v>0</v>
      </c>
      <c r="DA653">
        <v>0</v>
      </c>
      <c r="DB653">
        <v>0</v>
      </c>
      <c r="DC653">
        <v>0</v>
      </c>
      <c r="DD653">
        <v>0</v>
      </c>
      <c r="DE653">
        <v>0</v>
      </c>
      <c r="DF653">
        <v>0</v>
      </c>
      <c r="DG653">
        <v>0</v>
      </c>
      <c r="DH653">
        <v>0</v>
      </c>
      <c r="DI653">
        <v>0</v>
      </c>
      <c r="DJ653">
        <v>0</v>
      </c>
      <c r="DK653">
        <v>0</v>
      </c>
      <c r="DL653">
        <v>0</v>
      </c>
      <c r="DM653">
        <v>0</v>
      </c>
      <c r="DN653">
        <v>0</v>
      </c>
      <c r="DO653">
        <v>0</v>
      </c>
      <c r="DP653" s="284">
        <v>0</v>
      </c>
      <c r="DQ653" s="284">
        <v>0</v>
      </c>
      <c r="DR653" s="284">
        <v>0</v>
      </c>
      <c r="DS653" s="284">
        <v>0</v>
      </c>
      <c r="DT653" s="168">
        <v>0</v>
      </c>
      <c r="DU653" s="169">
        <v>0</v>
      </c>
      <c r="DV653" s="169">
        <v>0</v>
      </c>
      <c r="DW653" s="170">
        <v>0</v>
      </c>
      <c r="DX653">
        <v>0</v>
      </c>
      <c r="DY653">
        <v>0</v>
      </c>
      <c r="DZ653">
        <v>0</v>
      </c>
      <c r="EA653">
        <v>0</v>
      </c>
      <c r="EB653">
        <v>0</v>
      </c>
      <c r="EC653">
        <v>0</v>
      </c>
      <c r="ED653">
        <v>0</v>
      </c>
      <c r="EE653">
        <v>0</v>
      </c>
      <c r="EF653">
        <v>0</v>
      </c>
      <c r="EG653">
        <v>0</v>
      </c>
      <c r="EH653">
        <v>0</v>
      </c>
      <c r="EI653">
        <v>0</v>
      </c>
      <c r="EJ653">
        <v>0</v>
      </c>
      <c r="EK653">
        <v>0</v>
      </c>
      <c r="EL653">
        <v>0</v>
      </c>
      <c r="EM653">
        <v>0</v>
      </c>
      <c r="EN653">
        <v>0</v>
      </c>
      <c r="EO653">
        <v>0</v>
      </c>
      <c r="EP653">
        <v>0</v>
      </c>
      <c r="EQ653">
        <v>0</v>
      </c>
      <c r="ER653">
        <v>0</v>
      </c>
      <c r="ES653">
        <v>0</v>
      </c>
      <c r="ET653">
        <v>0</v>
      </c>
      <c r="EU653">
        <v>0</v>
      </c>
      <c r="EV653" s="1">
        <v>0</v>
      </c>
      <c r="EW653" s="1">
        <v>0</v>
      </c>
      <c r="EX653" s="1">
        <v>0</v>
      </c>
      <c r="EY653" s="1">
        <v>0</v>
      </c>
      <c r="EZ653" s="168">
        <v>0</v>
      </c>
      <c r="FA653" s="169">
        <v>0</v>
      </c>
      <c r="FB653" s="169">
        <v>0</v>
      </c>
      <c r="FC653" s="170">
        <v>0</v>
      </c>
      <c r="FD653">
        <v>0</v>
      </c>
      <c r="FE653">
        <v>0</v>
      </c>
      <c r="FF653">
        <v>0</v>
      </c>
      <c r="FG653">
        <v>0</v>
      </c>
      <c r="FH653">
        <v>0</v>
      </c>
      <c r="FI653">
        <v>0</v>
      </c>
      <c r="FJ653">
        <v>0</v>
      </c>
      <c r="FK653">
        <v>0</v>
      </c>
      <c r="FL653">
        <v>0</v>
      </c>
      <c r="FM653">
        <v>0</v>
      </c>
      <c r="FN653">
        <v>0</v>
      </c>
      <c r="FO653">
        <v>0</v>
      </c>
      <c r="FP653">
        <v>0</v>
      </c>
      <c r="FQ653">
        <v>0</v>
      </c>
      <c r="FR653">
        <v>0</v>
      </c>
      <c r="FS653">
        <v>0</v>
      </c>
      <c r="FT653">
        <v>0</v>
      </c>
      <c r="FU653">
        <v>0</v>
      </c>
      <c r="FV653">
        <v>0</v>
      </c>
      <c r="FW653">
        <v>0</v>
      </c>
      <c r="FX653">
        <v>0</v>
      </c>
      <c r="FY653">
        <v>0</v>
      </c>
      <c r="FZ653">
        <v>0</v>
      </c>
      <c r="GA653">
        <v>0</v>
      </c>
      <c r="GB653">
        <v>0</v>
      </c>
      <c r="GC653">
        <v>0</v>
      </c>
      <c r="GD653">
        <v>0</v>
      </c>
      <c r="GE653">
        <v>0</v>
      </c>
      <c r="GF653">
        <v>0</v>
      </c>
      <c r="GG653">
        <v>0</v>
      </c>
      <c r="GH653">
        <v>0</v>
      </c>
      <c r="GI653">
        <v>0</v>
      </c>
      <c r="GJ653">
        <v>0</v>
      </c>
      <c r="GK653">
        <v>0</v>
      </c>
      <c r="GL653">
        <v>0</v>
      </c>
      <c r="GM653">
        <v>0</v>
      </c>
      <c r="GN653">
        <v>0</v>
      </c>
      <c r="GO653">
        <v>0</v>
      </c>
      <c r="GP653">
        <v>0</v>
      </c>
      <c r="GQ653">
        <v>0</v>
      </c>
      <c r="GR653">
        <v>0</v>
      </c>
      <c r="GS653">
        <v>0</v>
      </c>
      <c r="GT653">
        <v>0</v>
      </c>
      <c r="GU653">
        <v>0</v>
      </c>
      <c r="GV653">
        <v>0</v>
      </c>
      <c r="GW653">
        <v>0</v>
      </c>
      <c r="GX653">
        <v>0</v>
      </c>
      <c r="GY653">
        <v>0</v>
      </c>
      <c r="GZ653">
        <v>0</v>
      </c>
      <c r="HA653">
        <v>0</v>
      </c>
      <c r="HB653">
        <v>0</v>
      </c>
      <c r="HC653" s="139">
        <v>0</v>
      </c>
      <c r="HD653" s="141">
        <v>0</v>
      </c>
      <c r="HE653" s="139">
        <v>0</v>
      </c>
      <c r="HF653" s="141">
        <v>0</v>
      </c>
      <c r="HG653" s="180">
        <v>20</v>
      </c>
      <c r="HH653" s="182">
        <v>0</v>
      </c>
      <c r="HI653" s="182">
        <v>0</v>
      </c>
      <c r="HJ653" s="183">
        <v>0</v>
      </c>
      <c r="HK653" s="140">
        <v>0</v>
      </c>
      <c r="HL653" s="140">
        <v>0</v>
      </c>
      <c r="HM653" s="1" t="s">
        <v>427</v>
      </c>
      <c r="HN653" s="1" t="s">
        <v>427</v>
      </c>
      <c r="HO653" t="s">
        <v>460</v>
      </c>
      <c r="HP653" s="284" t="s">
        <v>460</v>
      </c>
      <c r="HQ653" s="284">
        <v>0</v>
      </c>
      <c r="HR653" s="284">
        <v>0</v>
      </c>
      <c r="HS653" s="284">
        <v>0</v>
      </c>
      <c r="HT653" s="284" t="s">
        <v>427</v>
      </c>
      <c r="HU653" s="284" t="s">
        <v>427</v>
      </c>
      <c r="HV653" s="284" t="s">
        <v>427</v>
      </c>
      <c r="HW653" s="284" t="s">
        <v>427</v>
      </c>
      <c r="HX653" s="284">
        <v>0</v>
      </c>
      <c r="HY653" s="284">
        <v>0</v>
      </c>
      <c r="HZ653" s="284">
        <v>7593792</v>
      </c>
      <c r="IA653" s="284"/>
      <c r="IB653" s="284"/>
    </row>
    <row r="654" spans="1:236" x14ac:dyDescent="0.25">
      <c r="A654" s="2">
        <f>IF('Table 1'!$L$2="All Regions",1,IF('Table 1'!$L$2='DATA TEMPLATE 1516'!L654,1,0))</f>
        <v>1</v>
      </c>
      <c r="B654" s="2">
        <f>IF('Table 1'!$L$3="All Disciplines",1,IF('Table 1'!$L$3='DATA TEMPLATE 1516'!M654,1,0))</f>
        <v>1</v>
      </c>
      <c r="C654" s="2">
        <f>IF('Table 1'!$L$4="All Organisations",1,IF('Table 1'!$L$4='DATA TEMPLATE 1516'!N654,1,0))</f>
        <v>1</v>
      </c>
      <c r="D654" s="2">
        <f t="shared" si="20"/>
        <v>3</v>
      </c>
      <c r="E654" s="236">
        <f>IFERROR(IF('Table 2'!$L$2="All Diverse Led",$HQ654,IF('Table 2'!$L$2='DATA TEMPLATE 1516'!HX654,4,0)),"0")</f>
        <v>2</v>
      </c>
      <c r="F654" s="236">
        <f>IFERROR(IF('Table 2'!$L$2="All Diverse Led",$HQ654,IF('Table 2'!$L$2='DATA TEMPLATE 1516'!HY654,4,0)), 0)</f>
        <v>2</v>
      </c>
      <c r="G654" s="238">
        <f t="shared" si="21"/>
        <v>4</v>
      </c>
      <c r="H654" s="1" t="s">
        <v>471</v>
      </c>
      <c r="I654" s="1">
        <v>0</v>
      </c>
      <c r="J654" s="1" t="b">
        <v>0</v>
      </c>
      <c r="K654" s="284">
        <v>652</v>
      </c>
      <c r="L654" t="s">
        <v>439</v>
      </c>
      <c r="M654" t="s">
        <v>438</v>
      </c>
      <c r="N654" t="s">
        <v>458</v>
      </c>
      <c r="O654" s="76">
        <v>19602</v>
      </c>
      <c r="P654" s="76">
        <v>97225</v>
      </c>
      <c r="Q654" s="76">
        <v>1615</v>
      </c>
      <c r="R654" s="76">
        <v>0</v>
      </c>
      <c r="S654" s="76">
        <v>0</v>
      </c>
      <c r="T654" s="76">
        <v>118442</v>
      </c>
      <c r="U654">
        <v>46911</v>
      </c>
      <c r="V654">
        <v>0</v>
      </c>
      <c r="W654">
        <v>0</v>
      </c>
      <c r="X654">
        <v>8175</v>
      </c>
      <c r="Y654">
        <v>0</v>
      </c>
      <c r="Z654">
        <v>0</v>
      </c>
      <c r="AA654">
        <v>0</v>
      </c>
      <c r="AB654">
        <v>54783</v>
      </c>
      <c r="AC654">
        <v>8938</v>
      </c>
      <c r="AD654">
        <v>0</v>
      </c>
      <c r="AE654">
        <v>118807</v>
      </c>
      <c r="AF654" s="1">
        <v>64</v>
      </c>
      <c r="AG654">
        <v>64</v>
      </c>
      <c r="AH654">
        <v>3794</v>
      </c>
      <c r="AI654">
        <v>1605</v>
      </c>
      <c r="AJ654">
        <v>0</v>
      </c>
      <c r="AK654">
        <v>0</v>
      </c>
      <c r="AL654">
        <v>0</v>
      </c>
      <c r="AM654">
        <v>0</v>
      </c>
      <c r="AN654">
        <v>0</v>
      </c>
      <c r="AO654">
        <v>0</v>
      </c>
      <c r="AP654">
        <v>0</v>
      </c>
      <c r="AQ654">
        <v>0</v>
      </c>
      <c r="AR654">
        <v>5</v>
      </c>
      <c r="AS654">
        <v>5</v>
      </c>
      <c r="AT654">
        <v>0</v>
      </c>
      <c r="AU654">
        <v>300</v>
      </c>
      <c r="AV654">
        <v>0</v>
      </c>
      <c r="AW654">
        <v>0</v>
      </c>
      <c r="AX654">
        <v>0</v>
      </c>
      <c r="AY654">
        <v>0</v>
      </c>
      <c r="AZ654">
        <v>0</v>
      </c>
      <c r="BA654">
        <v>0</v>
      </c>
      <c r="BB654">
        <v>0</v>
      </c>
      <c r="BC654">
        <v>0</v>
      </c>
      <c r="BD654" s="284">
        <v>0</v>
      </c>
      <c r="BE654" s="284">
        <v>0</v>
      </c>
      <c r="BF654" s="284">
        <v>0</v>
      </c>
      <c r="BG654" s="284">
        <v>0</v>
      </c>
      <c r="BH654" s="168">
        <v>5</v>
      </c>
      <c r="BI654" s="169">
        <v>5</v>
      </c>
      <c r="BJ654" s="169">
        <v>0</v>
      </c>
      <c r="BK654" s="170">
        <v>300</v>
      </c>
      <c r="BL654">
        <v>0</v>
      </c>
      <c r="BM654">
        <v>0</v>
      </c>
      <c r="BN654">
        <v>0</v>
      </c>
      <c r="BO654">
        <v>0</v>
      </c>
      <c r="BP654">
        <v>0</v>
      </c>
      <c r="BQ654">
        <v>0</v>
      </c>
      <c r="BR654">
        <v>0</v>
      </c>
      <c r="BS654">
        <v>0</v>
      </c>
      <c r="BT654">
        <v>0</v>
      </c>
      <c r="BU654">
        <v>0</v>
      </c>
      <c r="BV654">
        <v>0</v>
      </c>
      <c r="BW654">
        <v>0</v>
      </c>
      <c r="BX654">
        <v>0</v>
      </c>
      <c r="BY654">
        <v>0</v>
      </c>
      <c r="BZ654">
        <v>0</v>
      </c>
      <c r="CA654">
        <v>0</v>
      </c>
      <c r="CB654">
        <v>0</v>
      </c>
      <c r="CC654">
        <v>0</v>
      </c>
      <c r="CD654">
        <v>0</v>
      </c>
      <c r="CE654">
        <v>0</v>
      </c>
      <c r="CF654">
        <v>0</v>
      </c>
      <c r="CG654">
        <v>0</v>
      </c>
      <c r="CH654">
        <v>0</v>
      </c>
      <c r="CI654">
        <v>0</v>
      </c>
      <c r="CJ654" s="1">
        <v>0</v>
      </c>
      <c r="CK654" s="1">
        <v>0</v>
      </c>
      <c r="CL654" s="1">
        <v>0</v>
      </c>
      <c r="CM654" s="1">
        <v>0</v>
      </c>
      <c r="CN654" s="168">
        <v>0</v>
      </c>
      <c r="CO654" s="169">
        <v>0</v>
      </c>
      <c r="CP654" s="169">
        <v>0</v>
      </c>
      <c r="CQ654" s="170">
        <v>0</v>
      </c>
      <c r="CR654" s="1">
        <v>0</v>
      </c>
      <c r="CS654" s="1">
        <v>0</v>
      </c>
      <c r="CT654" s="1">
        <v>0</v>
      </c>
      <c r="CU654" s="1">
        <v>0</v>
      </c>
      <c r="CV654">
        <v>0</v>
      </c>
      <c r="CW654">
        <v>0</v>
      </c>
      <c r="CX654">
        <v>0</v>
      </c>
      <c r="CY654">
        <v>0</v>
      </c>
      <c r="CZ654">
        <v>0</v>
      </c>
      <c r="DA654">
        <v>0</v>
      </c>
      <c r="DB654">
        <v>0</v>
      </c>
      <c r="DC654">
        <v>0</v>
      </c>
      <c r="DD654">
        <v>0</v>
      </c>
      <c r="DE654">
        <v>0</v>
      </c>
      <c r="DF654">
        <v>0</v>
      </c>
      <c r="DG654">
        <v>0</v>
      </c>
      <c r="DH654">
        <v>0</v>
      </c>
      <c r="DI654">
        <v>0</v>
      </c>
      <c r="DJ654">
        <v>0</v>
      </c>
      <c r="DK654">
        <v>0</v>
      </c>
      <c r="DL654">
        <v>0</v>
      </c>
      <c r="DM654">
        <v>0</v>
      </c>
      <c r="DN654">
        <v>0</v>
      </c>
      <c r="DO654">
        <v>0</v>
      </c>
      <c r="DP654" s="284">
        <v>0</v>
      </c>
      <c r="DQ654" s="284">
        <v>0</v>
      </c>
      <c r="DR654" s="284">
        <v>0</v>
      </c>
      <c r="DS654" s="284">
        <v>0</v>
      </c>
      <c r="DT654" s="168">
        <v>0</v>
      </c>
      <c r="DU654" s="169">
        <v>0</v>
      </c>
      <c r="DV654" s="169">
        <v>0</v>
      </c>
      <c r="DW654" s="170">
        <v>0</v>
      </c>
      <c r="DX654">
        <v>1</v>
      </c>
      <c r="DY654">
        <v>1</v>
      </c>
      <c r="DZ654">
        <v>0</v>
      </c>
      <c r="EA654">
        <v>3000</v>
      </c>
      <c r="EB654">
        <v>0</v>
      </c>
      <c r="EC654">
        <v>0</v>
      </c>
      <c r="ED654">
        <v>0</v>
      </c>
      <c r="EE654">
        <v>0</v>
      </c>
      <c r="EF654">
        <v>0</v>
      </c>
      <c r="EG654">
        <v>0</v>
      </c>
      <c r="EH654">
        <v>0</v>
      </c>
      <c r="EI654">
        <v>0</v>
      </c>
      <c r="EJ654">
        <v>0</v>
      </c>
      <c r="EK654">
        <v>0</v>
      </c>
      <c r="EL654">
        <v>0</v>
      </c>
      <c r="EM654">
        <v>0</v>
      </c>
      <c r="EN654">
        <v>0</v>
      </c>
      <c r="EO654">
        <v>0</v>
      </c>
      <c r="EP654">
        <v>0</v>
      </c>
      <c r="EQ654">
        <v>0</v>
      </c>
      <c r="ER654">
        <v>0</v>
      </c>
      <c r="ES654">
        <v>0</v>
      </c>
      <c r="ET654">
        <v>0</v>
      </c>
      <c r="EU654">
        <v>0</v>
      </c>
      <c r="EV654" s="1">
        <v>0</v>
      </c>
      <c r="EW654" s="1">
        <v>0</v>
      </c>
      <c r="EX654" s="1">
        <v>0</v>
      </c>
      <c r="EY654" s="1">
        <v>0</v>
      </c>
      <c r="EZ654" s="168">
        <v>0</v>
      </c>
      <c r="FA654" s="169">
        <v>0</v>
      </c>
      <c r="FB654" s="169">
        <v>0</v>
      </c>
      <c r="FC654" s="170">
        <v>0</v>
      </c>
      <c r="FD654">
        <v>0</v>
      </c>
      <c r="FE654">
        <v>0</v>
      </c>
      <c r="FF654">
        <v>0</v>
      </c>
      <c r="FG654">
        <v>0</v>
      </c>
      <c r="FH654">
        <v>0</v>
      </c>
      <c r="FI654">
        <v>0</v>
      </c>
      <c r="FJ654">
        <v>0</v>
      </c>
      <c r="FK654">
        <v>0</v>
      </c>
      <c r="FL654">
        <v>0</v>
      </c>
      <c r="FM654">
        <v>0</v>
      </c>
      <c r="FN654">
        <v>0</v>
      </c>
      <c r="FO654">
        <v>0</v>
      </c>
      <c r="FP654">
        <v>0</v>
      </c>
      <c r="FQ654">
        <v>0</v>
      </c>
      <c r="FR654">
        <v>0</v>
      </c>
      <c r="FS654">
        <v>0</v>
      </c>
      <c r="FT654">
        <v>0</v>
      </c>
      <c r="FU654">
        <v>0</v>
      </c>
      <c r="FV654">
        <v>0</v>
      </c>
      <c r="FW654">
        <v>0</v>
      </c>
      <c r="FX654">
        <v>0</v>
      </c>
      <c r="FY654">
        <v>0</v>
      </c>
      <c r="FZ654">
        <v>0</v>
      </c>
      <c r="GA654">
        <v>0</v>
      </c>
      <c r="GB654">
        <v>0</v>
      </c>
      <c r="GC654">
        <v>0</v>
      </c>
      <c r="GD654">
        <v>1</v>
      </c>
      <c r="GE654">
        <v>500</v>
      </c>
      <c r="GF654">
        <v>1</v>
      </c>
      <c r="GG654">
        <v>500</v>
      </c>
      <c r="GH654">
        <v>0</v>
      </c>
      <c r="GI654">
        <v>0</v>
      </c>
      <c r="GJ654">
        <v>200</v>
      </c>
      <c r="GK654">
        <v>300</v>
      </c>
      <c r="GL654">
        <v>0</v>
      </c>
      <c r="GM654">
        <v>0</v>
      </c>
      <c r="GN654">
        <v>0</v>
      </c>
      <c r="GO654">
        <v>0</v>
      </c>
      <c r="GP654">
        <v>0</v>
      </c>
      <c r="GQ654">
        <v>0</v>
      </c>
      <c r="GR654">
        <v>0</v>
      </c>
      <c r="GS654">
        <v>0</v>
      </c>
      <c r="GT654">
        <v>0</v>
      </c>
      <c r="GU654">
        <v>0</v>
      </c>
      <c r="GV654">
        <v>0</v>
      </c>
      <c r="GW654">
        <v>0</v>
      </c>
      <c r="GX654">
        <v>0</v>
      </c>
      <c r="GY654">
        <v>0</v>
      </c>
      <c r="GZ654">
        <v>0</v>
      </c>
      <c r="HA654">
        <v>0</v>
      </c>
      <c r="HB654">
        <v>0</v>
      </c>
      <c r="HC654" s="142">
        <v>1</v>
      </c>
      <c r="HD654" s="143">
        <v>0</v>
      </c>
      <c r="HE654" s="142">
        <v>0</v>
      </c>
      <c r="HF654" s="143">
        <v>5</v>
      </c>
      <c r="HG654" s="181">
        <v>7</v>
      </c>
      <c r="HH654" s="182">
        <v>0.8571428571428571</v>
      </c>
      <c r="HI654" s="182">
        <v>0</v>
      </c>
      <c r="HJ654" s="183">
        <v>2</v>
      </c>
      <c r="HK654" s="140" t="s">
        <v>541</v>
      </c>
      <c r="HL654" s="140">
        <v>0</v>
      </c>
      <c r="HM654" s="1" t="s">
        <v>426</v>
      </c>
      <c r="HN654" s="1">
        <v>0</v>
      </c>
      <c r="HO654" t="s">
        <v>458</v>
      </c>
      <c r="HP654" s="284" t="s">
        <v>459</v>
      </c>
      <c r="HQ654" s="284">
        <v>2</v>
      </c>
      <c r="HR654" s="284" t="s">
        <v>541</v>
      </c>
      <c r="HS654" s="284">
        <v>0</v>
      </c>
      <c r="HT654" s="284" t="s">
        <v>426</v>
      </c>
      <c r="HU654" s="284" t="s">
        <v>427</v>
      </c>
      <c r="HV654" s="284" t="s">
        <v>427</v>
      </c>
      <c r="HW654" s="284" t="s">
        <v>427</v>
      </c>
      <c r="HX654" s="284" t="s">
        <v>541</v>
      </c>
      <c r="HY654" s="284">
        <v>0</v>
      </c>
      <c r="HZ654" s="284">
        <v>250085</v>
      </c>
      <c r="IA654" s="284"/>
      <c r="IB654" s="284"/>
    </row>
    <row r="655" spans="1:236" x14ac:dyDescent="0.25">
      <c r="HQ655" s="284"/>
      <c r="HZ655" s="403"/>
      <c r="IA655" s="284"/>
      <c r="IB655" s="284"/>
    </row>
    <row r="656" spans="1:236" x14ac:dyDescent="0.25">
      <c r="HQ656" s="284"/>
      <c r="HZ656" s="403"/>
      <c r="IA656" s="284"/>
      <c r="IB656" s="284"/>
    </row>
  </sheetData>
  <autoFilter ref="A2:IB656"/>
  <conditionalFormatting sqref="HH3:HJ654">
    <cfRule type="cellIs" dxfId="0" priority="1" operator="greaterThan">
      <formula>0.51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A1:G10"/>
  <sheetViews>
    <sheetView workbookViewId="0">
      <selection activeCell="L12" sqref="L12"/>
    </sheetView>
  </sheetViews>
  <sheetFormatPr defaultRowHeight="15" x14ac:dyDescent="0.25"/>
  <cols>
    <col min="1" max="1" width="14.28515625" bestFit="1" customWidth="1"/>
    <col min="3" max="3" width="18.85546875" bestFit="1" customWidth="1"/>
    <col min="5" max="5" width="21.42578125" bestFit="1" customWidth="1"/>
  </cols>
  <sheetData>
    <row r="1" spans="1:7" x14ac:dyDescent="0.25">
      <c r="A1" t="s">
        <v>452</v>
      </c>
      <c r="C1" t="s">
        <v>453</v>
      </c>
      <c r="E1" t="s">
        <v>457</v>
      </c>
      <c r="G1" t="s">
        <v>698</v>
      </c>
    </row>
    <row r="2" spans="1:7" x14ac:dyDescent="0.25">
      <c r="A2" t="s">
        <v>441</v>
      </c>
      <c r="C2" t="s">
        <v>440</v>
      </c>
      <c r="E2" t="s">
        <v>458</v>
      </c>
      <c r="G2" s="284" t="s">
        <v>541</v>
      </c>
    </row>
    <row r="3" spans="1:7" x14ac:dyDescent="0.25">
      <c r="A3" t="s">
        <v>444</v>
      </c>
      <c r="C3" t="s">
        <v>443</v>
      </c>
      <c r="E3" t="s">
        <v>459</v>
      </c>
      <c r="G3" s="284" t="s">
        <v>543</v>
      </c>
    </row>
    <row r="4" spans="1:7" x14ac:dyDescent="0.25">
      <c r="A4" t="s">
        <v>439</v>
      </c>
      <c r="C4" t="s">
        <v>442</v>
      </c>
      <c r="E4" t="s">
        <v>460</v>
      </c>
    </row>
    <row r="5" spans="1:7" x14ac:dyDescent="0.25">
      <c r="A5" t="s">
        <v>445</v>
      </c>
      <c r="C5" t="s">
        <v>451</v>
      </c>
    </row>
    <row r="6" spans="1:7" x14ac:dyDescent="0.25">
      <c r="A6" t="s">
        <v>446</v>
      </c>
      <c r="C6" t="s">
        <v>438</v>
      </c>
    </row>
    <row r="7" spans="1:7" x14ac:dyDescent="0.25">
      <c r="A7" t="s">
        <v>447</v>
      </c>
      <c r="C7" t="s">
        <v>450</v>
      </c>
    </row>
    <row r="8" spans="1:7" x14ac:dyDescent="0.25">
      <c r="A8" t="s">
        <v>448</v>
      </c>
      <c r="C8" t="s">
        <v>437</v>
      </c>
    </row>
    <row r="9" spans="1:7" x14ac:dyDescent="0.25">
      <c r="A9" t="s">
        <v>435</v>
      </c>
      <c r="C9" t="s">
        <v>436</v>
      </c>
    </row>
    <row r="10" spans="1:7" x14ac:dyDescent="0.25">
      <c r="A10" t="s">
        <v>449</v>
      </c>
    </row>
  </sheetData>
  <sortState ref="C2:C9">
    <sortCondition ref="C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D5C514998EA041AEC6DB626849AF1F" ma:contentTypeVersion="19" ma:contentTypeDescription="Create a new document." ma:contentTypeScope="" ma:versionID="7ce2fd2c147ed9c8ce642f5de8b49010">
  <xsd:schema xmlns:xsd="http://www.w3.org/2001/XMLSchema" xmlns:xs="http://www.w3.org/2001/XMLSchema" xmlns:p="http://schemas.microsoft.com/office/2006/metadata/properties" xmlns:ns2="643b289c-f11c-48ca-8c99-7a44317c705b" xmlns:ns3="32a02632-1bd0-47a3-8ab0-809a410db0a8" targetNamespace="http://schemas.microsoft.com/office/2006/metadata/properties" ma:root="true" ma:fieldsID="1e7082bdd08a5b731b02d053e2753fa2" ns2:_="" ns3:_="">
    <xsd:import namespace="643b289c-f11c-48ca-8c99-7a44317c705b"/>
    <xsd:import namespace="32a02632-1bd0-47a3-8ab0-809a410db0a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3b289c-f11c-48ca-8c99-7a44317c70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2265ee6-a210-40dd-8ecb-32ddbadbe6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a02632-1bd0-47a3-8ab0-809a410db0a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0ab561-5153-4245-a1db-089f8dbbfcbd}" ma:internalName="TaxCatchAll" ma:showField="CatchAllData" ma:web="32a02632-1bd0-47a3-8ab0-809a410db0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B652B6-EC34-4E2D-A3F0-32AB9387CC1C}"/>
</file>

<file path=customXml/itemProps2.xml><?xml version="1.0" encoding="utf-8"?>
<ds:datastoreItem xmlns:ds="http://schemas.openxmlformats.org/officeDocument/2006/customXml" ds:itemID="{B7809547-4793-4443-B855-28D03C918FA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Index</vt:lpstr>
      <vt:lpstr>Definitions</vt:lpstr>
      <vt:lpstr>Table 1</vt:lpstr>
      <vt:lpstr>Table 2</vt:lpstr>
      <vt:lpstr>Table 3</vt:lpstr>
      <vt:lpstr>DATA TEMPLATE 1617</vt:lpstr>
      <vt:lpstr>DATA TEMPLATE 1516</vt:lpstr>
      <vt:lpstr>Lookup</vt:lpstr>
    </vt:vector>
  </TitlesOfParts>
  <Company>Arts Council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Liam Birch</dc:creator>
  <cp:lastModifiedBy>Rose Barraclough</cp:lastModifiedBy>
  <dcterms:created xsi:type="dcterms:W3CDTF">2016-08-05T08:38:42Z</dcterms:created>
  <dcterms:modified xsi:type="dcterms:W3CDTF">2018-01-30T14:23:02Z</dcterms:modified>
</cp:coreProperties>
</file>